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15" yWindow="990" windowWidth="27435" windowHeight="10350"/>
  </bookViews>
  <sheets>
    <sheet name="Inventory activity" sheetId="10" r:id="rId1"/>
    <sheet name="Running Inventory count" sheetId="11" r:id="rId2"/>
    <sheet name="Daily Inventory" sheetId="3" r:id="rId3"/>
    <sheet name="Passive Safety Stock Inventory" sheetId="9" r:id="rId4"/>
    <sheet name="Passive Stock_JT" sheetId="12" r:id="rId5"/>
  </sheets>
  <definedNames>
    <definedName name="_xlnm._FilterDatabase" localSheetId="2" hidden="1">'Daily Inventory'!$A$1:$K$588</definedName>
    <definedName name="_xlnm._FilterDatabase" localSheetId="0" hidden="1">'Inventory activity'!$A$1:$G$4228</definedName>
    <definedName name="_xlnm._FilterDatabase" localSheetId="3" hidden="1">'Passive Safety Stock Inventory'!$A$3:$O$163</definedName>
    <definedName name="_xlnm.Print_Area" localSheetId="0">'Inventory activity'!$A$1:$M$1</definedName>
    <definedName name="_xlnm.Print_Area" localSheetId="1">'Running Inventory count'!$A$4:$C$610</definedName>
  </definedNames>
  <calcPr calcId="145621"/>
  <pivotCaches>
    <pivotCache cacheId="48" r:id="rId6"/>
  </pivotCaches>
</workbook>
</file>

<file path=xl/calcChain.xml><?xml version="1.0" encoding="utf-8"?>
<calcChain xmlns="http://schemas.openxmlformats.org/spreadsheetml/2006/main">
  <c r="C466" i="3" l="1"/>
  <c r="C471" i="3"/>
  <c r="C476" i="3"/>
  <c r="C480" i="3"/>
  <c r="I24" i="9"/>
  <c r="I42" i="9"/>
  <c r="I40" i="9"/>
  <c r="I34" i="9"/>
  <c r="C555" i="3" l="1"/>
  <c r="C565" i="3" l="1"/>
  <c r="C567" i="3"/>
  <c r="I82" i="9" l="1"/>
  <c r="I30" i="9"/>
  <c r="C554" i="3" l="1"/>
  <c r="I118" i="9"/>
  <c r="I117" i="9"/>
  <c r="I114" i="9"/>
  <c r="I85" i="9"/>
  <c r="AB123" i="12" s="1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4" i="12"/>
  <c r="AB125" i="12"/>
  <c r="AB126" i="12"/>
  <c r="AB127" i="12"/>
  <c r="AB128" i="12"/>
  <c r="AB129" i="12"/>
  <c r="AB130" i="12"/>
  <c r="AB131" i="12"/>
  <c r="AB132" i="12"/>
  <c r="AB133" i="12"/>
  <c r="AB134" i="12"/>
  <c r="AB135" i="12"/>
  <c r="AB136" i="12"/>
  <c r="AB137" i="12"/>
  <c r="AB138" i="12"/>
  <c r="AB139" i="12"/>
  <c r="AB140" i="12"/>
  <c r="AB141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3" i="12"/>
  <c r="AB105" i="12"/>
  <c r="C547" i="3" l="1"/>
  <c r="C50" i="3" l="1"/>
  <c r="C420" i="3"/>
  <c r="C103" i="3" l="1"/>
  <c r="C104" i="3"/>
  <c r="C540" i="3" l="1"/>
  <c r="C536" i="3"/>
  <c r="J2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F115" i="9" s="1"/>
  <c r="J34" i="12"/>
  <c r="F116" i="9" s="1"/>
  <c r="J35" i="12"/>
  <c r="F117" i="9" s="1"/>
  <c r="J36" i="12"/>
  <c r="F118" i="9" s="1"/>
  <c r="J37" i="12"/>
  <c r="F119" i="9" s="1"/>
  <c r="J38" i="12"/>
  <c r="F120" i="9" s="1"/>
  <c r="J39" i="12"/>
  <c r="F121" i="9" s="1"/>
  <c r="J40" i="12"/>
  <c r="F122" i="9" s="1"/>
  <c r="J41" i="12"/>
  <c r="F123" i="9" s="1"/>
  <c r="J42" i="12"/>
  <c r="F124" i="9" s="1"/>
  <c r="J43" i="12"/>
  <c r="F125" i="9" s="1"/>
  <c r="J44" i="12"/>
  <c r="F126" i="9" s="1"/>
  <c r="J45" i="12"/>
  <c r="F127" i="9" s="1"/>
  <c r="J46" i="12"/>
  <c r="F128" i="9" s="1"/>
  <c r="J47" i="12"/>
  <c r="J48" i="12"/>
  <c r="J49" i="12"/>
  <c r="J50" i="12"/>
  <c r="J51" i="12"/>
  <c r="J52" i="12"/>
  <c r="J53" i="12"/>
  <c r="J54" i="12"/>
  <c r="J55" i="12"/>
  <c r="F129" i="9" s="1"/>
  <c r="J56" i="12"/>
  <c r="F130" i="9" s="1"/>
  <c r="J57" i="12"/>
  <c r="F131" i="9" s="1"/>
  <c r="J58" i="12"/>
  <c r="F132" i="9" s="1"/>
  <c r="J59" i="12"/>
  <c r="F133" i="9" s="1"/>
  <c r="J60" i="12"/>
  <c r="F134" i="9" s="1"/>
  <c r="J61" i="12"/>
  <c r="F135" i="9" s="1"/>
  <c r="J62" i="12"/>
  <c r="F136" i="9" s="1"/>
  <c r="J63" i="12"/>
  <c r="F137" i="9" s="1"/>
  <c r="J64" i="12"/>
  <c r="F138" i="9" s="1"/>
  <c r="J65" i="12"/>
  <c r="F139" i="9" s="1"/>
  <c r="J66" i="12"/>
  <c r="F140" i="9" s="1"/>
  <c r="J67" i="12"/>
  <c r="F141" i="9" s="1"/>
  <c r="J68" i="12"/>
  <c r="F142" i="9" s="1"/>
  <c r="J69" i="12"/>
  <c r="F143" i="9" s="1"/>
  <c r="J70" i="12"/>
  <c r="F144" i="9" s="1"/>
  <c r="J71" i="12"/>
  <c r="J72" i="12"/>
  <c r="J73" i="12"/>
  <c r="J74" i="12"/>
  <c r="J75" i="12"/>
  <c r="J76" i="12"/>
  <c r="J77" i="12"/>
  <c r="J78" i="12"/>
  <c r="J79" i="12"/>
  <c r="F97" i="9" s="1"/>
  <c r="J80" i="12"/>
  <c r="F98" i="9" s="1"/>
  <c r="J81" i="12"/>
  <c r="F99" i="9" s="1"/>
  <c r="J82" i="12"/>
  <c r="F100" i="9" s="1"/>
  <c r="J83" i="12"/>
  <c r="F101" i="9" s="1"/>
  <c r="J84" i="12"/>
  <c r="F102" i="9" s="1"/>
  <c r="J85" i="12"/>
  <c r="F103" i="9" s="1"/>
  <c r="J86" i="12"/>
  <c r="F104" i="9" s="1"/>
  <c r="J87" i="12"/>
  <c r="F105" i="9" s="1"/>
  <c r="J88" i="12"/>
  <c r="F106" i="9" s="1"/>
  <c r="J89" i="12"/>
  <c r="F107" i="9" s="1"/>
  <c r="J90" i="12"/>
  <c r="F108" i="9" s="1"/>
  <c r="J91" i="12"/>
  <c r="F109" i="9" s="1"/>
  <c r="J92" i="12"/>
  <c r="F110" i="9" s="1"/>
  <c r="J93" i="12"/>
  <c r="F111" i="9" s="1"/>
  <c r="J94" i="12"/>
  <c r="F112" i="9" s="1"/>
  <c r="J95" i="12"/>
  <c r="J96" i="12"/>
  <c r="F145" i="9" s="1"/>
  <c r="J97" i="12"/>
  <c r="J98" i="12"/>
  <c r="F148" i="9" s="1"/>
  <c r="J99" i="12"/>
  <c r="F149" i="9" s="1"/>
  <c r="J100" i="12"/>
  <c r="F147" i="9" s="1"/>
  <c r="J101" i="12"/>
  <c r="F146" i="9" s="1"/>
  <c r="J102" i="12"/>
  <c r="J103" i="12"/>
  <c r="J104" i="12"/>
  <c r="J105" i="12"/>
  <c r="J106" i="12"/>
  <c r="J107" i="12"/>
  <c r="J108" i="12"/>
  <c r="F94" i="9" s="1"/>
  <c r="J109" i="12"/>
  <c r="F95" i="9" s="1"/>
  <c r="J110" i="12"/>
  <c r="F96" i="9" s="1"/>
  <c r="J111" i="12"/>
  <c r="J112" i="12"/>
  <c r="J113" i="12"/>
  <c r="J114" i="12"/>
  <c r="J115" i="12"/>
  <c r="J116" i="12"/>
  <c r="J117" i="12"/>
  <c r="F79" i="9" s="1"/>
  <c r="J118" i="12"/>
  <c r="F80" i="9" s="1"/>
  <c r="J119" i="12"/>
  <c r="F81" i="9" s="1"/>
  <c r="J120" i="12"/>
  <c r="J121" i="12"/>
  <c r="J122" i="12"/>
  <c r="J123" i="12"/>
  <c r="F85" i="9" s="1"/>
  <c r="J124" i="12"/>
  <c r="F86" i="9" s="1"/>
  <c r="J125" i="12"/>
  <c r="F87" i="9" s="1"/>
  <c r="J126" i="12"/>
  <c r="F91" i="9" s="1"/>
  <c r="J127" i="12"/>
  <c r="F92" i="9" s="1"/>
  <c r="J128" i="12"/>
  <c r="F93" i="9" s="1"/>
  <c r="J129" i="12"/>
  <c r="J130" i="12"/>
  <c r="J131" i="12"/>
  <c r="J132" i="12"/>
  <c r="F82" i="9" s="1"/>
  <c r="J133" i="12"/>
  <c r="F83" i="9" s="1"/>
  <c r="J134" i="12"/>
  <c r="F84" i="9" s="1"/>
  <c r="J135" i="12"/>
  <c r="F88" i="9" s="1"/>
  <c r="J136" i="12"/>
  <c r="F89" i="9" s="1"/>
  <c r="J137" i="12"/>
  <c r="F90" i="9" s="1"/>
  <c r="J138" i="12"/>
  <c r="J139" i="12"/>
  <c r="F157" i="9" s="1"/>
  <c r="J140" i="12"/>
  <c r="F150" i="9" s="1"/>
  <c r="J141" i="12"/>
  <c r="F151" i="9" s="1"/>
  <c r="J142" i="12"/>
  <c r="F152" i="9" s="1"/>
  <c r="J143" i="12"/>
  <c r="F153" i="9" s="1"/>
  <c r="J144" i="12"/>
  <c r="F154" i="9" s="1"/>
  <c r="J145" i="12"/>
  <c r="F158" i="9" s="1"/>
  <c r="J146" i="12"/>
  <c r="F168" i="9" s="1"/>
  <c r="J147" i="12"/>
  <c r="F156" i="9" s="1"/>
  <c r="J148" i="12"/>
  <c r="J149" i="12"/>
  <c r="F155" i="9" s="1"/>
  <c r="J150" i="12"/>
  <c r="J151" i="12"/>
  <c r="F165" i="9" s="1"/>
  <c r="J152" i="12"/>
  <c r="F166" i="9" s="1"/>
  <c r="J153" i="12"/>
  <c r="F167" i="9" s="1"/>
  <c r="J3" i="12"/>
  <c r="F77" i="9" l="1"/>
  <c r="F73" i="9"/>
  <c r="F69" i="9"/>
  <c r="F78" i="9"/>
  <c r="F74" i="9"/>
  <c r="F70" i="9"/>
  <c r="F113" i="9"/>
  <c r="F75" i="9"/>
  <c r="F71" i="9"/>
  <c r="F114" i="9"/>
  <c r="F76" i="9"/>
  <c r="F72" i="9"/>
  <c r="C569" i="3"/>
  <c r="C538" i="3"/>
  <c r="C535" i="3" l="1"/>
  <c r="C541" i="3"/>
  <c r="C550" i="3"/>
  <c r="C31" i="3"/>
  <c r="C558" i="3" l="1"/>
  <c r="C549" i="3"/>
  <c r="C551" i="3"/>
  <c r="C552" i="3"/>
  <c r="C553" i="3"/>
  <c r="C556" i="3"/>
  <c r="C557" i="3"/>
  <c r="C559" i="3"/>
  <c r="C560" i="3"/>
  <c r="C561" i="3"/>
  <c r="C562" i="3"/>
  <c r="C563" i="3"/>
  <c r="C564" i="3"/>
  <c r="C566" i="3"/>
  <c r="C568" i="3"/>
  <c r="C534" i="3" l="1"/>
  <c r="C539" i="3"/>
  <c r="C435" i="3"/>
  <c r="G167" i="9" s="1"/>
  <c r="C305" i="3"/>
  <c r="G166" i="9" s="1"/>
  <c r="C304" i="3"/>
  <c r="G165" i="9" s="1"/>
  <c r="C56" i="3"/>
  <c r="N167" i="9" l="1"/>
  <c r="O167" i="9" s="1"/>
  <c r="H167" i="9"/>
  <c r="H165" i="9"/>
  <c r="N165" i="9"/>
  <c r="O165" i="9" s="1"/>
  <c r="H166" i="9"/>
  <c r="N166" i="9"/>
  <c r="O166" i="9" s="1"/>
  <c r="C320" i="3"/>
  <c r="I151" i="12" l="1"/>
  <c r="AC151" i="12" s="1"/>
  <c r="L151" i="12"/>
  <c r="M151" i="12" s="1"/>
  <c r="I152" i="12"/>
  <c r="L152" i="12"/>
  <c r="M152" i="12" s="1"/>
  <c r="I153" i="12"/>
  <c r="L153" i="12"/>
  <c r="M153" i="12" s="1"/>
  <c r="K153" i="12" l="1"/>
  <c r="AC153" i="12"/>
  <c r="K152" i="12"/>
  <c r="AC152" i="12"/>
  <c r="N151" i="12"/>
  <c r="N152" i="12"/>
  <c r="K151" i="12"/>
  <c r="N153" i="12"/>
  <c r="H146" i="12"/>
  <c r="L146" i="12"/>
  <c r="M146" i="12" s="1"/>
  <c r="C399" i="3" l="1"/>
  <c r="C57" i="3" l="1"/>
  <c r="C414" i="3"/>
  <c r="C416" i="3"/>
  <c r="C418" i="3"/>
  <c r="I146" i="12" l="1"/>
  <c r="AC146" i="12" s="1"/>
  <c r="G168" i="9"/>
  <c r="C411" i="3"/>
  <c r="K146" i="12" l="1"/>
  <c r="N146" i="12"/>
  <c r="H168" i="9"/>
  <c r="N168" i="9"/>
  <c r="O168" i="9" s="1"/>
  <c r="C537" i="3"/>
  <c r="C542" i="3"/>
  <c r="C19" i="3" l="1"/>
  <c r="C302" i="3"/>
  <c r="C303" i="3"/>
  <c r="C438" i="3"/>
  <c r="C386" i="3"/>
  <c r="C385" i="3"/>
  <c r="C380" i="3"/>
  <c r="C422" i="3"/>
  <c r="C300" i="3"/>
  <c r="C139" i="3"/>
  <c r="C370" i="3"/>
  <c r="C382" i="3"/>
  <c r="C360" i="3"/>
  <c r="C367" i="3"/>
  <c r="C363" i="3"/>
  <c r="C356" i="3"/>
  <c r="C457" i="3" l="1"/>
  <c r="G85" i="9" s="1"/>
  <c r="F21" i="9"/>
  <c r="C369" i="3" l="1"/>
  <c r="C359" i="3"/>
  <c r="C362" i="3"/>
  <c r="A4" i="12" l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U1" i="12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5" i="9"/>
  <c r="H149" i="12"/>
  <c r="H4" i="12" l="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7" i="12"/>
  <c r="H148" i="12"/>
  <c r="H150" i="12"/>
  <c r="H3" i="12"/>
  <c r="L3" i="12"/>
  <c r="M3" i="12" s="1"/>
  <c r="L150" i="12"/>
  <c r="M150" i="12" s="1"/>
  <c r="L148" i="12"/>
  <c r="M148" i="12" s="1"/>
  <c r="L147" i="12"/>
  <c r="M147" i="12" s="1"/>
  <c r="L143" i="12"/>
  <c r="M143" i="12" s="1"/>
  <c r="L142" i="12"/>
  <c r="M142" i="12" s="1"/>
  <c r="L140" i="12"/>
  <c r="M140" i="12" s="1"/>
  <c r="L138" i="12"/>
  <c r="M138" i="12" s="1"/>
  <c r="L123" i="12"/>
  <c r="M123" i="12" s="1"/>
  <c r="L118" i="12"/>
  <c r="M118" i="12" s="1"/>
  <c r="L117" i="12"/>
  <c r="M117" i="12" s="1"/>
  <c r="L116" i="12"/>
  <c r="M116" i="12" s="1"/>
  <c r="L115" i="12"/>
  <c r="M115" i="12" s="1"/>
  <c r="L114" i="12"/>
  <c r="M114" i="12" s="1"/>
  <c r="L112" i="12"/>
  <c r="M112" i="12" s="1"/>
  <c r="L111" i="12"/>
  <c r="M111" i="12" s="1"/>
  <c r="L105" i="12"/>
  <c r="M105" i="12" s="1"/>
  <c r="L104" i="12"/>
  <c r="M104" i="12" s="1"/>
  <c r="L103" i="12"/>
  <c r="M103" i="12" s="1"/>
  <c r="L101" i="12"/>
  <c r="M101" i="12" s="1"/>
  <c r="L95" i="12"/>
  <c r="M95" i="12" s="1"/>
  <c r="L19" i="12"/>
  <c r="M19" i="12" s="1"/>
  <c r="L18" i="12"/>
  <c r="M18" i="12" s="1"/>
  <c r="L17" i="12"/>
  <c r="M17" i="12" s="1"/>
  <c r="L16" i="12"/>
  <c r="M16" i="12" s="1"/>
  <c r="L15" i="12"/>
  <c r="M15" i="12" s="1"/>
  <c r="L14" i="12"/>
  <c r="M14" i="12" s="1"/>
  <c r="L13" i="12"/>
  <c r="M13" i="12" s="1"/>
  <c r="L11" i="12"/>
  <c r="M11" i="12" s="1"/>
  <c r="L10" i="12"/>
  <c r="M10" i="12" s="1"/>
  <c r="L9" i="12"/>
  <c r="M9" i="12" s="1"/>
  <c r="L8" i="12"/>
  <c r="M8" i="12" s="1"/>
  <c r="L7" i="12"/>
  <c r="M7" i="12" s="1"/>
  <c r="L6" i="12"/>
  <c r="M6" i="12" s="1"/>
  <c r="L5" i="12"/>
  <c r="M5" i="12" s="1"/>
  <c r="L4" i="12"/>
  <c r="M4" i="12" s="1"/>
  <c r="G154" i="9"/>
  <c r="C93" i="3"/>
  <c r="G97" i="9" s="1"/>
  <c r="C287" i="3"/>
  <c r="G57" i="9" s="1"/>
  <c r="C460" i="3"/>
  <c r="G26" i="9" s="1"/>
  <c r="C459" i="3"/>
  <c r="G25" i="9" s="1"/>
  <c r="C458" i="3"/>
  <c r="G24" i="9" s="1"/>
  <c r="C464" i="3"/>
  <c r="G93" i="9" s="1"/>
  <c r="C461" i="3"/>
  <c r="C456" i="3"/>
  <c r="G91" i="9" s="1"/>
  <c r="C39" i="3"/>
  <c r="C91" i="3"/>
  <c r="C89" i="3"/>
  <c r="C87" i="3"/>
  <c r="C85" i="3"/>
  <c r="C83" i="3"/>
  <c r="C77" i="3"/>
  <c r="C188" i="3"/>
  <c r="C124" i="3"/>
  <c r="C125" i="3"/>
  <c r="N85" i="9"/>
  <c r="O85" i="9" s="1"/>
  <c r="C285" i="3"/>
  <c r="C286" i="3"/>
  <c r="C465" i="3"/>
  <c r="G87" i="9" s="1"/>
  <c r="C463" i="3"/>
  <c r="G86" i="9" s="1"/>
  <c r="C265" i="3"/>
  <c r="C454" i="3"/>
  <c r="G28" i="9" s="1"/>
  <c r="C81" i="3"/>
  <c r="C79" i="3"/>
  <c r="C75" i="3"/>
  <c r="C133" i="3"/>
  <c r="C131" i="3"/>
  <c r="C128" i="3"/>
  <c r="C121" i="3"/>
  <c r="C134" i="3"/>
  <c r="C129" i="3"/>
  <c r="C122" i="3"/>
  <c r="C119" i="3"/>
  <c r="C138" i="3"/>
  <c r="C137" i="3"/>
  <c r="C126" i="3"/>
  <c r="C123" i="3"/>
  <c r="C289" i="3"/>
  <c r="C288" i="3"/>
  <c r="C290" i="3"/>
  <c r="C481" i="3"/>
  <c r="C462" i="3"/>
  <c r="C473" i="3"/>
  <c r="C518" i="3"/>
  <c r="C506" i="3"/>
  <c r="C495" i="3"/>
  <c r="C292" i="3"/>
  <c r="I123" i="12"/>
  <c r="C520" i="3"/>
  <c r="C508" i="3"/>
  <c r="C497" i="3"/>
  <c r="C516" i="3"/>
  <c r="C504" i="3"/>
  <c r="C493" i="3"/>
  <c r="C517" i="3"/>
  <c r="C505" i="3"/>
  <c r="C494" i="3"/>
  <c r="C90" i="3"/>
  <c r="C88" i="3"/>
  <c r="C86" i="3"/>
  <c r="C84" i="3"/>
  <c r="C82" i="3"/>
  <c r="C80" i="3"/>
  <c r="C78" i="3"/>
  <c r="C76" i="3"/>
  <c r="C74" i="3"/>
  <c r="C204" i="3"/>
  <c r="C202" i="3"/>
  <c r="C200" i="3"/>
  <c r="C198" i="3"/>
  <c r="C196" i="3"/>
  <c r="C194" i="3"/>
  <c r="C192" i="3"/>
  <c r="C190" i="3"/>
  <c r="C205" i="3"/>
  <c r="C203" i="3"/>
  <c r="C201" i="3"/>
  <c r="C199" i="3"/>
  <c r="C197" i="3"/>
  <c r="C195" i="3"/>
  <c r="C193" i="3"/>
  <c r="C191" i="3"/>
  <c r="C189" i="3"/>
  <c r="C267" i="3"/>
  <c r="C260" i="3"/>
  <c r="C253" i="3"/>
  <c r="C247" i="3"/>
  <c r="C239" i="3"/>
  <c r="C231" i="3"/>
  <c r="C224" i="3"/>
  <c r="C217" i="3"/>
  <c r="C209" i="3"/>
  <c r="C257" i="3"/>
  <c r="C251" i="3"/>
  <c r="C245" i="3"/>
  <c r="C236" i="3"/>
  <c r="C229" i="3"/>
  <c r="C222" i="3"/>
  <c r="C214" i="3"/>
  <c r="C207" i="3"/>
  <c r="C270" i="3"/>
  <c r="C263" i="3"/>
  <c r="C256" i="3"/>
  <c r="C249" i="3"/>
  <c r="C242" i="3"/>
  <c r="C233" i="3"/>
  <c r="C226" i="3"/>
  <c r="C220" i="3"/>
  <c r="C212" i="3"/>
  <c r="C467" i="3"/>
  <c r="C45" i="3"/>
  <c r="C42" i="3"/>
  <c r="C185" i="3"/>
  <c r="G144" i="9" s="1"/>
  <c r="C182" i="3"/>
  <c r="G143" i="9" s="1"/>
  <c r="C179" i="3"/>
  <c r="G142" i="9" s="1"/>
  <c r="C176" i="3"/>
  <c r="C173" i="3"/>
  <c r="G140" i="9" s="1"/>
  <c r="C170" i="3"/>
  <c r="C167" i="3"/>
  <c r="G138" i="9" s="1"/>
  <c r="C164" i="3"/>
  <c r="G137" i="9" s="1"/>
  <c r="C92" i="3"/>
  <c r="G105" i="9" s="1"/>
  <c r="C477" i="3"/>
  <c r="G90" i="9" s="1"/>
  <c r="C472" i="3"/>
  <c r="C468" i="3"/>
  <c r="G88" i="9" s="1"/>
  <c r="C478" i="3"/>
  <c r="G84" i="9" s="1"/>
  <c r="C474" i="3"/>
  <c r="G83" i="9" s="1"/>
  <c r="C469" i="3"/>
  <c r="G82" i="9" s="1"/>
  <c r="C479" i="3"/>
  <c r="G23" i="9" s="1"/>
  <c r="C475" i="3"/>
  <c r="G22" i="9" s="1"/>
  <c r="N22" i="9" s="1"/>
  <c r="C470" i="3"/>
  <c r="G21" i="9" s="1"/>
  <c r="C113" i="3"/>
  <c r="C110" i="3"/>
  <c r="G111" i="9" s="1"/>
  <c r="C107" i="3"/>
  <c r="G110" i="9" s="1"/>
  <c r="G109" i="9"/>
  <c r="C101" i="3"/>
  <c r="G108" i="9" s="1"/>
  <c r="C98" i="3"/>
  <c r="G107" i="9" s="1"/>
  <c r="C95" i="3"/>
  <c r="G106" i="9" s="1"/>
  <c r="C114" i="3"/>
  <c r="G104" i="9" s="1"/>
  <c r="C111" i="3"/>
  <c r="G103" i="9" s="1"/>
  <c r="C108" i="3"/>
  <c r="G102" i="9" s="1"/>
  <c r="C105" i="3"/>
  <c r="G101" i="9" s="1"/>
  <c r="C102" i="3"/>
  <c r="G100" i="9" s="1"/>
  <c r="C99" i="3"/>
  <c r="G99" i="9" s="1"/>
  <c r="C96" i="3"/>
  <c r="G98" i="9" s="1"/>
  <c r="C186" i="3"/>
  <c r="G136" i="9" s="1"/>
  <c r="C183" i="3"/>
  <c r="C180" i="3"/>
  <c r="C177" i="3"/>
  <c r="C174" i="3"/>
  <c r="C171" i="3"/>
  <c r="C168" i="3"/>
  <c r="G130" i="9" s="1"/>
  <c r="C165" i="3"/>
  <c r="G129" i="9" s="1"/>
  <c r="C187" i="3"/>
  <c r="G56" i="9" s="1"/>
  <c r="C184" i="3"/>
  <c r="G55" i="9" s="1"/>
  <c r="C181" i="3"/>
  <c r="G54" i="9" s="1"/>
  <c r="C178" i="3"/>
  <c r="C175" i="3"/>
  <c r="G52" i="9" s="1"/>
  <c r="C172" i="3"/>
  <c r="G51" i="9" s="1"/>
  <c r="C169" i="3"/>
  <c r="C166" i="3"/>
  <c r="G49" i="9" s="1"/>
  <c r="G36" i="9"/>
  <c r="C100" i="3"/>
  <c r="G35" i="9" s="1"/>
  <c r="C115" i="3"/>
  <c r="G40" i="9" s="1"/>
  <c r="C112" i="3"/>
  <c r="G39" i="9" s="1"/>
  <c r="C147" i="3"/>
  <c r="G115" i="9" s="1"/>
  <c r="C161" i="3"/>
  <c r="G128" i="9" s="1"/>
  <c r="C158" i="3"/>
  <c r="G127" i="9" s="1"/>
  <c r="C155" i="3"/>
  <c r="G126" i="9" s="1"/>
  <c r="C152" i="3"/>
  <c r="G125" i="9" s="1"/>
  <c r="C149" i="3"/>
  <c r="G124" i="9" s="1"/>
  <c r="C146" i="3"/>
  <c r="C143" i="3"/>
  <c r="C140" i="3"/>
  <c r="C162" i="3"/>
  <c r="G120" i="9" s="1"/>
  <c r="C159" i="3"/>
  <c r="G119" i="9" s="1"/>
  <c r="C156" i="3"/>
  <c r="G118" i="9" s="1"/>
  <c r="C153" i="3"/>
  <c r="G117" i="9" s="1"/>
  <c r="C150" i="3"/>
  <c r="G116" i="9" s="1"/>
  <c r="C144" i="3"/>
  <c r="G114" i="9" s="1"/>
  <c r="C141" i="3"/>
  <c r="G113" i="9" s="1"/>
  <c r="C109" i="3"/>
  <c r="G38" i="9" s="1"/>
  <c r="C106" i="3"/>
  <c r="G37" i="9" s="1"/>
  <c r="C97" i="3"/>
  <c r="G34" i="9" s="1"/>
  <c r="C94" i="3"/>
  <c r="C486" i="3"/>
  <c r="G96" i="9" s="1"/>
  <c r="C484" i="3"/>
  <c r="C482" i="3"/>
  <c r="G94" i="9" s="1"/>
  <c r="C487" i="3"/>
  <c r="G32" i="9" s="1"/>
  <c r="C485" i="3"/>
  <c r="G31" i="9" s="1"/>
  <c r="C163" i="3"/>
  <c r="G48" i="9" s="1"/>
  <c r="C160" i="3"/>
  <c r="C157" i="3"/>
  <c r="G46" i="9" s="1"/>
  <c r="C154" i="3"/>
  <c r="G45" i="9" s="1"/>
  <c r="C151" i="3"/>
  <c r="G44" i="9" s="1"/>
  <c r="C148" i="3"/>
  <c r="G43" i="9" s="1"/>
  <c r="C145" i="3"/>
  <c r="G42" i="9" s="1"/>
  <c r="C142" i="3"/>
  <c r="G41" i="9" s="1"/>
  <c r="C455" i="3"/>
  <c r="G29" i="9" s="1"/>
  <c r="C453" i="3"/>
  <c r="G27" i="9" s="1"/>
  <c r="C34" i="3"/>
  <c r="G63" i="9" s="1"/>
  <c r="N63" i="9" s="1"/>
  <c r="O63" i="9" s="1"/>
  <c r="C412" i="3"/>
  <c r="C347" i="3"/>
  <c r="C483" i="3"/>
  <c r="G30" i="9" s="1"/>
  <c r="C364" i="3"/>
  <c r="C375" i="3"/>
  <c r="C374" i="3"/>
  <c r="C376" i="3"/>
  <c r="C291" i="3"/>
  <c r="C311" i="3"/>
  <c r="C548" i="3"/>
  <c r="C2" i="3"/>
  <c r="C429" i="3"/>
  <c r="C402" i="3"/>
  <c r="C421" i="3"/>
  <c r="C373" i="3"/>
  <c r="C117" i="3"/>
  <c r="C299" i="3"/>
  <c r="C401" i="3"/>
  <c r="C318" i="3"/>
  <c r="G60" i="9" s="1"/>
  <c r="C372" i="3"/>
  <c r="C403" i="3"/>
  <c r="C405" i="3"/>
  <c r="C408" i="3"/>
  <c r="C29" i="3"/>
  <c r="C427" i="3"/>
  <c r="J1426" i="10"/>
  <c r="L1426" i="10"/>
  <c r="J1425" i="10"/>
  <c r="L1425" i="10"/>
  <c r="J1424" i="10"/>
  <c r="L1424" i="10"/>
  <c r="J1423" i="10"/>
  <c r="L1423" i="10"/>
  <c r="J1422" i="10"/>
  <c r="L1422" i="10"/>
  <c r="J1421" i="10"/>
  <c r="L1421" i="10"/>
  <c r="L1420" i="10"/>
  <c r="J1420" i="10"/>
  <c r="L1419" i="10"/>
  <c r="J1419" i="10"/>
  <c r="L1418" i="10"/>
  <c r="J1418" i="10"/>
  <c r="L1417" i="10"/>
  <c r="J1417" i="10"/>
  <c r="L1416" i="10"/>
  <c r="J1416" i="10"/>
  <c r="L1415" i="10"/>
  <c r="J1415" i="10"/>
  <c r="L1414" i="10"/>
  <c r="J1414" i="10"/>
  <c r="L1413" i="10"/>
  <c r="J1413" i="10"/>
  <c r="L1412" i="10"/>
  <c r="J1412" i="10"/>
  <c r="L1411" i="10"/>
  <c r="J1411" i="10"/>
  <c r="L1410" i="10"/>
  <c r="J1410" i="10"/>
  <c r="J1409" i="10"/>
  <c r="L1409" i="10"/>
  <c r="L1408" i="10"/>
  <c r="J1408" i="10"/>
  <c r="L1407" i="10"/>
  <c r="J1407" i="10"/>
  <c r="C533" i="3"/>
  <c r="C321" i="3"/>
  <c r="G64" i="9" s="1"/>
  <c r="H64" i="9" s="1"/>
  <c r="I65" i="9"/>
  <c r="F65" i="9"/>
  <c r="C20" i="3"/>
  <c r="C30" i="3"/>
  <c r="C28" i="3"/>
  <c r="C26" i="3"/>
  <c r="C27" i="3"/>
  <c r="C25" i="3"/>
  <c r="C24" i="3"/>
  <c r="C23" i="3"/>
  <c r="C22" i="3"/>
  <c r="C21" i="3"/>
  <c r="C33" i="3"/>
  <c r="G62" i="9" s="1"/>
  <c r="H62" i="9" s="1"/>
  <c r="C524" i="3"/>
  <c r="C501" i="3"/>
  <c r="C513" i="3"/>
  <c r="C378" i="3"/>
  <c r="C284" i="3"/>
  <c r="C489" i="3"/>
  <c r="C322" i="3"/>
  <c r="C346" i="3"/>
  <c r="C282" i="3"/>
  <c r="C243" i="3"/>
  <c r="C510" i="3"/>
  <c r="C499" i="3"/>
  <c r="C397" i="3"/>
  <c r="C384" i="3"/>
  <c r="C279" i="3"/>
  <c r="C7" i="3"/>
  <c r="C428" i="3"/>
  <c r="C12" i="3"/>
  <c r="C5" i="3"/>
  <c r="C11" i="3"/>
  <c r="C6" i="3"/>
  <c r="C9" i="3"/>
  <c r="C13" i="3"/>
  <c r="C10" i="3"/>
  <c r="C8" i="3"/>
  <c r="C15" i="3"/>
  <c r="C14" i="3"/>
  <c r="C315" i="3"/>
  <c r="C371" i="3"/>
  <c r="C51" i="3"/>
  <c r="C3" i="3"/>
  <c r="C578" i="3"/>
  <c r="C579" i="3"/>
  <c r="C394" i="3"/>
  <c r="C395" i="3"/>
  <c r="C40" i="3"/>
  <c r="C523" i="3"/>
  <c r="C512" i="3"/>
  <c r="C500" i="3"/>
  <c r="C53" i="3"/>
  <c r="C52" i="3"/>
  <c r="C35" i="3"/>
  <c r="C54" i="3"/>
  <c r="C575" i="3"/>
  <c r="C323" i="3"/>
  <c r="C580" i="3"/>
  <c r="C448" i="3"/>
  <c r="C68" i="3"/>
  <c r="C586" i="3"/>
  <c r="C452" i="3"/>
  <c r="C581" i="3"/>
  <c r="C387" i="3"/>
  <c r="C4" i="3"/>
  <c r="C585" i="3"/>
  <c r="C41" i="3"/>
  <c r="C280" i="3"/>
  <c r="C443" i="3"/>
  <c r="C319" i="3"/>
  <c r="J538" i="10"/>
  <c r="C546" i="3"/>
  <c r="J541" i="10"/>
  <c r="J540" i="10"/>
  <c r="J539" i="10"/>
  <c r="C434" i="3"/>
  <c r="J537" i="10"/>
  <c r="J536" i="10"/>
  <c r="J535" i="10"/>
  <c r="J534" i="10"/>
  <c r="J515" i="10"/>
  <c r="J533" i="10"/>
  <c r="J532" i="10"/>
  <c r="J531" i="10"/>
  <c r="J530" i="10"/>
  <c r="J529" i="10"/>
  <c r="J528" i="10"/>
  <c r="J527" i="10"/>
  <c r="J526" i="10"/>
  <c r="J522" i="10"/>
  <c r="J489" i="10"/>
  <c r="C241" i="3"/>
  <c r="G9" i="9" s="1"/>
  <c r="J488" i="10"/>
  <c r="C281" i="3"/>
  <c r="C350" i="3"/>
  <c r="G161" i="9" s="1"/>
  <c r="C351" i="3"/>
  <c r="G162" i="9" s="1"/>
  <c r="C298" i="3"/>
  <c r="J480" i="10"/>
  <c r="J481" i="10"/>
  <c r="G181" i="10"/>
  <c r="L181" i="10" s="1"/>
  <c r="J374" i="10"/>
  <c r="L374" i="10"/>
  <c r="J406" i="10"/>
  <c r="L406" i="10"/>
  <c r="J385" i="10"/>
  <c r="L385" i="10"/>
  <c r="J232" i="10"/>
  <c r="L232" i="10"/>
  <c r="L231" i="10"/>
  <c r="J231" i="10"/>
  <c r="J273" i="10"/>
  <c r="L273" i="10"/>
  <c r="J363" i="10"/>
  <c r="L363" i="10"/>
  <c r="J362" i="10"/>
  <c r="L362" i="10"/>
  <c r="J361" i="10"/>
  <c r="L361" i="10"/>
  <c r="C365" i="3"/>
  <c r="C354" i="3"/>
  <c r="L355" i="10"/>
  <c r="J317" i="10"/>
  <c r="L317" i="10"/>
  <c r="J316" i="10"/>
  <c r="L316" i="10"/>
  <c r="J315" i="10"/>
  <c r="L315" i="10"/>
  <c r="J314" i="10"/>
  <c r="L314" i="10"/>
  <c r="J313" i="10"/>
  <c r="L313" i="10"/>
  <c r="J312" i="10"/>
  <c r="L312" i="10"/>
  <c r="C509" i="3"/>
  <c r="G16" i="9" s="1"/>
  <c r="L318" i="10"/>
  <c r="J318" i="10"/>
  <c r="C316" i="3"/>
  <c r="C306" i="3"/>
  <c r="C314" i="3"/>
  <c r="C436" i="3"/>
  <c r="C73" i="3"/>
  <c r="C574" i="3"/>
  <c r="C543" i="3"/>
  <c r="C339" i="3"/>
  <c r="C343" i="3"/>
  <c r="C332" i="3"/>
  <c r="C336" i="3"/>
  <c r="C324" i="3"/>
  <c r="C330" i="3"/>
  <c r="C333" i="3"/>
  <c r="C334" i="3"/>
  <c r="C340" i="3"/>
  <c r="C344" i="3"/>
  <c r="C345" i="3"/>
  <c r="C331" i="3"/>
  <c r="C335" i="3"/>
  <c r="C338" i="3"/>
  <c r="C341" i="3"/>
  <c r="C327" i="3"/>
  <c r="C301" i="3"/>
  <c r="C451" i="3"/>
  <c r="C423" i="3"/>
  <c r="C424" i="3"/>
  <c r="C425" i="3"/>
  <c r="C426" i="3"/>
  <c r="C491" i="3"/>
  <c r="G79" i="9" s="1"/>
  <c r="C502" i="3"/>
  <c r="G80" i="9" s="1"/>
  <c r="C496" i="3"/>
  <c r="C507" i="3"/>
  <c r="C519" i="3"/>
  <c r="C492" i="3"/>
  <c r="C503" i="3"/>
  <c r="C515" i="3"/>
  <c r="C511" i="3"/>
  <c r="C522" i="3"/>
  <c r="C514" i="3"/>
  <c r="G81" i="9" s="1"/>
  <c r="C498" i="3"/>
  <c r="C521" i="3"/>
  <c r="G17" i="9" s="1"/>
  <c r="C211" i="3"/>
  <c r="C219" i="3"/>
  <c r="G6" i="9" s="1"/>
  <c r="C227" i="3"/>
  <c r="C234" i="3"/>
  <c r="G8" i="9" s="1"/>
  <c r="C250" i="3"/>
  <c r="G10" i="9" s="1"/>
  <c r="C255" i="3"/>
  <c r="G11" i="9" s="1"/>
  <c r="C262" i="3"/>
  <c r="G12" i="9" s="1"/>
  <c r="C269" i="3"/>
  <c r="G13" i="9" s="1"/>
  <c r="C275" i="3"/>
  <c r="G14" i="9" s="1"/>
  <c r="C210" i="3"/>
  <c r="C218" i="3"/>
  <c r="C225" i="3"/>
  <c r="C232" i="3"/>
  <c r="C240" i="3"/>
  <c r="C248" i="3"/>
  <c r="C254" i="3"/>
  <c r="C261" i="3"/>
  <c r="C268" i="3"/>
  <c r="C274" i="3"/>
  <c r="C206" i="3"/>
  <c r="C213" i="3"/>
  <c r="C228" i="3"/>
  <c r="C235" i="3"/>
  <c r="C244" i="3"/>
  <c r="C264" i="3"/>
  <c r="C271" i="3"/>
  <c r="C120" i="3"/>
  <c r="C127" i="3"/>
  <c r="C130" i="3"/>
  <c r="C132" i="3"/>
  <c r="C135" i="3"/>
  <c r="C136" i="3"/>
  <c r="C215" i="3"/>
  <c r="C221" i="3"/>
  <c r="C208" i="3"/>
  <c r="C216" i="3"/>
  <c r="G70" i="9" s="1"/>
  <c r="C230" i="3"/>
  <c r="G72" i="9" s="1"/>
  <c r="C238" i="3"/>
  <c r="G73" i="9" s="1"/>
  <c r="C246" i="3"/>
  <c r="G74" i="9" s="1"/>
  <c r="C252" i="3"/>
  <c r="G75" i="9" s="1"/>
  <c r="C259" i="3"/>
  <c r="G76" i="9" s="1"/>
  <c r="C266" i="3"/>
  <c r="G77" i="9" s="1"/>
  <c r="C273" i="3"/>
  <c r="G78" i="9" s="1"/>
  <c r="C223" i="3"/>
  <c r="G71" i="9" s="1"/>
  <c r="C237" i="3"/>
  <c r="C258" i="3"/>
  <c r="C272" i="3"/>
  <c r="C295" i="3"/>
  <c r="C293" i="3"/>
  <c r="C294" i="3"/>
  <c r="C297" i="3"/>
  <c r="C296" i="3"/>
  <c r="C377" i="3"/>
  <c r="C60" i="3"/>
  <c r="C61" i="3"/>
  <c r="C62" i="3"/>
  <c r="C63" i="3"/>
  <c r="C65" i="3"/>
  <c r="C66" i="3"/>
  <c r="C67" i="3"/>
  <c r="C69" i="3"/>
  <c r="C64" i="3"/>
  <c r="C379" i="3"/>
  <c r="C58" i="3"/>
  <c r="G153" i="9" s="1"/>
  <c r="C70" i="3"/>
  <c r="C71" i="3"/>
  <c r="C72" i="3"/>
  <c r="G152" i="9" s="1"/>
  <c r="C59" i="3"/>
  <c r="G158" i="9" s="1"/>
  <c r="C277" i="3"/>
  <c r="G159" i="9" s="1"/>
  <c r="C278" i="3"/>
  <c r="G160" i="9" s="1"/>
  <c r="C325" i="3"/>
  <c r="C328" i="3"/>
  <c r="C329" i="3"/>
  <c r="C337" i="3"/>
  <c r="C326" i="3"/>
  <c r="C342" i="3"/>
  <c r="C276" i="3"/>
  <c r="C49" i="3"/>
  <c r="C48" i="3"/>
  <c r="C43" i="3"/>
  <c r="C46" i="3"/>
  <c r="C44" i="3"/>
  <c r="C47" i="3"/>
  <c r="C488" i="3"/>
  <c r="C490" i="3"/>
  <c r="C444" i="3"/>
  <c r="C446" i="3"/>
  <c r="C16" i="3"/>
  <c r="C18" i="3"/>
  <c r="C17" i="3"/>
  <c r="C450" i="3"/>
  <c r="C449" i="3"/>
  <c r="C573" i="3"/>
  <c r="C571" i="3"/>
  <c r="C570" i="3"/>
  <c r="C445" i="3"/>
  <c r="C529" i="3"/>
  <c r="C572" i="3"/>
  <c r="C38" i="3"/>
  <c r="C37" i="3"/>
  <c r="C36" i="3"/>
  <c r="C587" i="3"/>
  <c r="C391" i="3"/>
  <c r="C390" i="3"/>
  <c r="C393" i="3"/>
  <c r="C392" i="3"/>
  <c r="C389" i="3"/>
  <c r="C388" i="3"/>
  <c r="C383" i="3"/>
  <c r="C398" i="3"/>
  <c r="C381" i="3"/>
  <c r="C396" i="3"/>
  <c r="C576" i="3"/>
  <c r="C583" i="3"/>
  <c r="C582" i="3"/>
  <c r="C525" i="3"/>
  <c r="C526" i="3"/>
  <c r="C527" i="3"/>
  <c r="C531" i="3"/>
  <c r="C544" i="3"/>
  <c r="C409" i="3"/>
  <c r="C413" i="3"/>
  <c r="C404" i="3"/>
  <c r="C406" i="3"/>
  <c r="C407" i="3"/>
  <c r="C417" i="3"/>
  <c r="C419" i="3"/>
  <c r="C348" i="3"/>
  <c r="C415" i="3"/>
  <c r="C410" i="3"/>
  <c r="C349" i="3"/>
  <c r="C577" i="3"/>
  <c r="C532" i="3"/>
  <c r="C584" i="3"/>
  <c r="C528" i="3"/>
  <c r="C545" i="3"/>
  <c r="C352" i="3"/>
  <c r="C353" i="3"/>
  <c r="C366" i="3"/>
  <c r="C355" i="3"/>
  <c r="C357" i="3"/>
  <c r="C361" i="3"/>
  <c r="C358" i="3"/>
  <c r="C368" i="3"/>
  <c r="C400" i="3"/>
  <c r="C530" i="3"/>
  <c r="G59" i="9"/>
  <c r="C116" i="3"/>
  <c r="G157" i="9" s="1"/>
  <c r="C307" i="3"/>
  <c r="C312" i="3"/>
  <c r="C313" i="3"/>
  <c r="C310" i="3"/>
  <c r="C308" i="3"/>
  <c r="C309" i="3"/>
  <c r="C317" i="3"/>
  <c r="C442" i="3"/>
  <c r="C441" i="3"/>
  <c r="C430" i="3"/>
  <c r="C433" i="3"/>
  <c r="C432" i="3"/>
  <c r="C431" i="3"/>
  <c r="C437" i="3"/>
  <c r="C439" i="3"/>
  <c r="C440" i="3"/>
  <c r="J525" i="10"/>
  <c r="J524" i="10"/>
  <c r="J523" i="10"/>
  <c r="J521" i="10"/>
  <c r="J520" i="10"/>
  <c r="J519" i="10"/>
  <c r="J518" i="10"/>
  <c r="J517" i="10"/>
  <c r="J516" i="10"/>
  <c r="J514" i="10"/>
  <c r="J513" i="10"/>
  <c r="J512" i="10"/>
  <c r="J511" i="10"/>
  <c r="J510" i="10"/>
  <c r="J509" i="10"/>
  <c r="J508" i="10"/>
  <c r="J507" i="10"/>
  <c r="J506" i="10"/>
  <c r="J505" i="10"/>
  <c r="J504" i="10"/>
  <c r="J503" i="10"/>
  <c r="J502" i="10"/>
  <c r="J501" i="10"/>
  <c r="J500" i="10"/>
  <c r="J499" i="10"/>
  <c r="J498" i="10"/>
  <c r="J497" i="10"/>
  <c r="J496" i="10"/>
  <c r="J495" i="10"/>
  <c r="J494" i="10"/>
  <c r="J493" i="10"/>
  <c r="J492" i="10"/>
  <c r="J491" i="10"/>
  <c r="J490" i="10"/>
  <c r="J487" i="10"/>
  <c r="J486" i="10"/>
  <c r="J485" i="10"/>
  <c r="J484" i="10"/>
  <c r="J483" i="10"/>
  <c r="J482" i="10"/>
  <c r="J479" i="10"/>
  <c r="J478" i="10"/>
  <c r="J477" i="10"/>
  <c r="J476" i="10"/>
  <c r="J475" i="10"/>
  <c r="J474" i="10"/>
  <c r="J473" i="10"/>
  <c r="J472" i="10"/>
  <c r="J471" i="10"/>
  <c r="J470" i="10"/>
  <c r="J469" i="10"/>
  <c r="J468" i="10"/>
  <c r="J467" i="10"/>
  <c r="J466" i="10"/>
  <c r="J465" i="10"/>
  <c r="J464" i="10"/>
  <c r="J463" i="10"/>
  <c r="J462" i="10"/>
  <c r="J461" i="10"/>
  <c r="J460" i="10"/>
  <c r="J459" i="10"/>
  <c r="J458" i="10"/>
  <c r="J457" i="10"/>
  <c r="J456" i="10"/>
  <c r="J455" i="10"/>
  <c r="J454" i="10"/>
  <c r="J453" i="10"/>
  <c r="J452" i="10"/>
  <c r="J451" i="10"/>
  <c r="J450" i="10"/>
  <c r="J449" i="10"/>
  <c r="J448" i="10"/>
  <c r="J447" i="10"/>
  <c r="J446" i="10"/>
  <c r="J445" i="10"/>
  <c r="J444" i="10"/>
  <c r="J443" i="10"/>
  <c r="J442" i="10"/>
  <c r="J441" i="10"/>
  <c r="J440" i="10"/>
  <c r="J439" i="10"/>
  <c r="J438" i="10"/>
  <c r="J437" i="10"/>
  <c r="J436" i="10"/>
  <c r="J435" i="10"/>
  <c r="J434" i="10"/>
  <c r="J433" i="10"/>
  <c r="J432" i="10"/>
  <c r="J431" i="10"/>
  <c r="J430" i="10"/>
  <c r="J429" i="10"/>
  <c r="J428" i="10"/>
  <c r="J427" i="10"/>
  <c r="L426" i="10"/>
  <c r="J426" i="10"/>
  <c r="L425" i="10"/>
  <c r="J425" i="10"/>
  <c r="L424" i="10"/>
  <c r="J424" i="10"/>
  <c r="L423" i="10"/>
  <c r="J423" i="10"/>
  <c r="L422" i="10"/>
  <c r="J422" i="10"/>
  <c r="L421" i="10"/>
  <c r="J421" i="10"/>
  <c r="L420" i="10"/>
  <c r="J420" i="10"/>
  <c r="L419" i="10"/>
  <c r="J419" i="10"/>
  <c r="L418" i="10"/>
  <c r="J418" i="10"/>
  <c r="L417" i="10"/>
  <c r="J417" i="10"/>
  <c r="L416" i="10"/>
  <c r="J416" i="10"/>
  <c r="L415" i="10"/>
  <c r="J415" i="10"/>
  <c r="L414" i="10"/>
  <c r="J414" i="10"/>
  <c r="L413" i="10"/>
  <c r="J413" i="10"/>
  <c r="L412" i="10"/>
  <c r="J412" i="10"/>
  <c r="L411" i="10"/>
  <c r="J411" i="10"/>
  <c r="L410" i="10"/>
  <c r="J410" i="10"/>
  <c r="L409" i="10"/>
  <c r="J409" i="10"/>
  <c r="L408" i="10"/>
  <c r="J408" i="10"/>
  <c r="L407" i="10"/>
  <c r="J407" i="10"/>
  <c r="L405" i="10"/>
  <c r="J405" i="10"/>
  <c r="L404" i="10"/>
  <c r="J404" i="10"/>
  <c r="L403" i="10"/>
  <c r="J403" i="10"/>
  <c r="L402" i="10"/>
  <c r="J402" i="10"/>
  <c r="L401" i="10"/>
  <c r="J401" i="10"/>
  <c r="L400" i="10"/>
  <c r="J400" i="10"/>
  <c r="L399" i="10"/>
  <c r="J399" i="10"/>
  <c r="L398" i="10"/>
  <c r="J398" i="10"/>
  <c r="L397" i="10"/>
  <c r="J397" i="10"/>
  <c r="L396" i="10"/>
  <c r="J396" i="10"/>
  <c r="L395" i="10"/>
  <c r="J395" i="10"/>
  <c r="L394" i="10"/>
  <c r="J394" i="10"/>
  <c r="L393" i="10"/>
  <c r="J393" i="10"/>
  <c r="L392" i="10"/>
  <c r="J392" i="10"/>
  <c r="L391" i="10"/>
  <c r="J391" i="10"/>
  <c r="L390" i="10"/>
  <c r="J390" i="10"/>
  <c r="L389" i="10"/>
  <c r="J389" i="10"/>
  <c r="L388" i="10"/>
  <c r="J388" i="10"/>
  <c r="L387" i="10"/>
  <c r="J387" i="10"/>
  <c r="L386" i="10"/>
  <c r="J386" i="10"/>
  <c r="L384" i="10"/>
  <c r="J384" i="10"/>
  <c r="L383" i="10"/>
  <c r="J383" i="10"/>
  <c r="L382" i="10"/>
  <c r="J382" i="10"/>
  <c r="L381" i="10"/>
  <c r="J381" i="10"/>
  <c r="L272" i="10"/>
  <c r="J272" i="10"/>
  <c r="L271" i="10"/>
  <c r="J271" i="10"/>
  <c r="L270" i="10"/>
  <c r="J270" i="10"/>
  <c r="L269" i="10"/>
  <c r="J269" i="10"/>
  <c r="L268" i="10"/>
  <c r="J268" i="10"/>
  <c r="L267" i="10"/>
  <c r="J267" i="10"/>
  <c r="L266" i="10"/>
  <c r="J266" i="10"/>
  <c r="L265" i="10"/>
  <c r="J265" i="10"/>
  <c r="L264" i="10"/>
  <c r="J264" i="10"/>
  <c r="L263" i="10"/>
  <c r="J263" i="10"/>
  <c r="L262" i="10"/>
  <c r="J262" i="10"/>
  <c r="L261" i="10"/>
  <c r="J261" i="10"/>
  <c r="L260" i="10"/>
  <c r="J260" i="10"/>
  <c r="L259" i="10"/>
  <c r="J259" i="10"/>
  <c r="L258" i="10"/>
  <c r="J258" i="10"/>
  <c r="L257" i="10"/>
  <c r="J257" i="10"/>
  <c r="L256" i="10"/>
  <c r="J256" i="10"/>
  <c r="L255" i="10"/>
  <c r="J255" i="10"/>
  <c r="L254" i="10"/>
  <c r="J254" i="10"/>
  <c r="L253" i="10"/>
  <c r="J253" i="10"/>
  <c r="L252" i="10"/>
  <c r="J252" i="10"/>
  <c r="L251" i="10"/>
  <c r="J251" i="10"/>
  <c r="L250" i="10"/>
  <c r="J250" i="10"/>
  <c r="L249" i="10"/>
  <c r="J249" i="10"/>
  <c r="L248" i="10"/>
  <c r="J248" i="10"/>
  <c r="L247" i="10"/>
  <c r="J247" i="10"/>
  <c r="L246" i="10"/>
  <c r="J246" i="10"/>
  <c r="L245" i="10"/>
  <c r="J245" i="10"/>
  <c r="L244" i="10"/>
  <c r="J244" i="10"/>
  <c r="L243" i="10"/>
  <c r="J243" i="10"/>
  <c r="L242" i="10"/>
  <c r="J242" i="10"/>
  <c r="L241" i="10"/>
  <c r="J241" i="10"/>
  <c r="L240" i="10"/>
  <c r="J240" i="10"/>
  <c r="L239" i="10"/>
  <c r="J239" i="10"/>
  <c r="L238" i="10"/>
  <c r="J238" i="10"/>
  <c r="L237" i="10"/>
  <c r="J237" i="10"/>
  <c r="L236" i="10"/>
  <c r="J236" i="10"/>
  <c r="L379" i="10"/>
  <c r="J379" i="10"/>
  <c r="L378" i="10"/>
  <c r="J378" i="10"/>
  <c r="L377" i="10"/>
  <c r="J377" i="10"/>
  <c r="L376" i="10"/>
  <c r="J376" i="10"/>
  <c r="L375" i="10"/>
  <c r="J375" i="10"/>
  <c r="L373" i="10"/>
  <c r="J373" i="10"/>
  <c r="L372" i="10"/>
  <c r="J372" i="10"/>
  <c r="L371" i="10"/>
  <c r="J371" i="10"/>
  <c r="L370" i="10"/>
  <c r="J370" i="10"/>
  <c r="L369" i="10"/>
  <c r="J369" i="10"/>
  <c r="L368" i="10"/>
  <c r="J368" i="10"/>
  <c r="L367" i="10"/>
  <c r="J367" i="10"/>
  <c r="L366" i="10"/>
  <c r="J366" i="10"/>
  <c r="L365" i="10"/>
  <c r="J365" i="10"/>
  <c r="L360" i="10"/>
  <c r="J360" i="10"/>
  <c r="L359" i="10"/>
  <c r="J359" i="10"/>
  <c r="L358" i="10"/>
  <c r="J358" i="10"/>
  <c r="L357" i="10"/>
  <c r="J357" i="10"/>
  <c r="L356" i="10"/>
  <c r="J356" i="10"/>
  <c r="J355" i="10"/>
  <c r="L354" i="10"/>
  <c r="J354" i="10"/>
  <c r="L353" i="10"/>
  <c r="J353" i="10"/>
  <c r="L352" i="10"/>
  <c r="J352" i="10"/>
  <c r="L351" i="10"/>
  <c r="J351" i="10"/>
  <c r="L350" i="10"/>
  <c r="J350" i="10"/>
  <c r="L349" i="10"/>
  <c r="J349" i="10"/>
  <c r="L348" i="10"/>
  <c r="J348" i="10"/>
  <c r="L347" i="10"/>
  <c r="J347" i="10"/>
  <c r="L346" i="10"/>
  <c r="J346" i="10"/>
  <c r="L345" i="10"/>
  <c r="J345" i="10"/>
  <c r="L343" i="10"/>
  <c r="J343" i="10"/>
  <c r="L342" i="10"/>
  <c r="J342" i="10"/>
  <c r="L341" i="10"/>
  <c r="J341" i="10"/>
  <c r="L340" i="10"/>
  <c r="J340" i="10"/>
  <c r="L339" i="10"/>
  <c r="J339" i="10"/>
  <c r="L338" i="10"/>
  <c r="J338" i="10"/>
  <c r="L337" i="10"/>
  <c r="J337" i="10"/>
  <c r="L336" i="10"/>
  <c r="J336" i="10"/>
  <c r="L335" i="10"/>
  <c r="J335" i="10"/>
  <c r="L334" i="10"/>
  <c r="J334" i="10"/>
  <c r="L333" i="10"/>
  <c r="J333" i="10"/>
  <c r="L332" i="10"/>
  <c r="J332" i="10"/>
  <c r="L331" i="10"/>
  <c r="J331" i="10"/>
  <c r="L330" i="10"/>
  <c r="J330" i="10"/>
  <c r="L329" i="10"/>
  <c r="J329" i="10"/>
  <c r="L328" i="10"/>
  <c r="J328" i="10"/>
  <c r="L327" i="10"/>
  <c r="J327" i="10"/>
  <c r="L326" i="10"/>
  <c r="J326" i="10"/>
  <c r="L325" i="10"/>
  <c r="J325" i="10"/>
  <c r="L324" i="10"/>
  <c r="J324" i="10"/>
  <c r="L323" i="10"/>
  <c r="J323" i="10"/>
  <c r="L322" i="10"/>
  <c r="J322" i="10"/>
  <c r="L321" i="10"/>
  <c r="J321" i="10"/>
  <c r="L320" i="10"/>
  <c r="J320" i="10"/>
  <c r="L319" i="10"/>
  <c r="J319" i="10"/>
  <c r="L311" i="10"/>
  <c r="J311" i="10"/>
  <c r="L310" i="10"/>
  <c r="J310" i="10"/>
  <c r="L308" i="10"/>
  <c r="J308" i="10"/>
  <c r="L307" i="10"/>
  <c r="J307" i="10"/>
  <c r="L306" i="10"/>
  <c r="J306" i="10"/>
  <c r="L303" i="10"/>
  <c r="J303" i="10"/>
  <c r="L302" i="10"/>
  <c r="J302" i="10"/>
  <c r="L301" i="10"/>
  <c r="J301" i="10"/>
  <c r="L300" i="10"/>
  <c r="J300" i="10"/>
  <c r="L299" i="10"/>
  <c r="J299" i="10"/>
  <c r="L297" i="10"/>
  <c r="J297" i="10"/>
  <c r="L296" i="10"/>
  <c r="J296" i="10"/>
  <c r="L295" i="10"/>
  <c r="J295" i="10"/>
  <c r="L293" i="10"/>
  <c r="J293" i="10"/>
  <c r="L292" i="10"/>
  <c r="J292" i="10"/>
  <c r="L291" i="10"/>
  <c r="J291" i="10"/>
  <c r="L290" i="10"/>
  <c r="J290" i="10"/>
  <c r="L289" i="10"/>
  <c r="J289" i="10"/>
  <c r="L288" i="10"/>
  <c r="J288" i="10"/>
  <c r="L287" i="10"/>
  <c r="J287" i="10"/>
  <c r="L286" i="10"/>
  <c r="J286" i="10"/>
  <c r="L285" i="10"/>
  <c r="J285" i="10"/>
  <c r="L284" i="10"/>
  <c r="J284" i="10"/>
  <c r="L283" i="10"/>
  <c r="J283" i="10"/>
  <c r="L282" i="10"/>
  <c r="J282" i="10"/>
  <c r="L281" i="10"/>
  <c r="J281" i="10"/>
  <c r="L280" i="10"/>
  <c r="J280" i="10"/>
  <c r="L279" i="10"/>
  <c r="J279" i="10"/>
  <c r="L278" i="10"/>
  <c r="J278" i="10"/>
  <c r="L277" i="10"/>
  <c r="J277" i="10"/>
  <c r="L276" i="10"/>
  <c r="J276" i="10"/>
  <c r="L275" i="10"/>
  <c r="J275" i="10"/>
  <c r="L274" i="10"/>
  <c r="J274" i="10"/>
  <c r="L230" i="10"/>
  <c r="J230" i="10"/>
  <c r="L229" i="10"/>
  <c r="J229" i="10"/>
  <c r="L228" i="10"/>
  <c r="J228" i="10"/>
  <c r="L227" i="10"/>
  <c r="J227" i="10"/>
  <c r="L226" i="10"/>
  <c r="J226" i="10"/>
  <c r="L225" i="10"/>
  <c r="J225" i="10"/>
  <c r="L224" i="10"/>
  <c r="J224" i="10"/>
  <c r="L223" i="10"/>
  <c r="J223" i="10"/>
  <c r="L222" i="10"/>
  <c r="J222" i="10"/>
  <c r="L221" i="10"/>
  <c r="J221" i="10"/>
  <c r="L220" i="10"/>
  <c r="J220" i="10"/>
  <c r="L219" i="10"/>
  <c r="J219" i="10"/>
  <c r="L218" i="10"/>
  <c r="J218" i="10"/>
  <c r="L217" i="10"/>
  <c r="J217" i="10"/>
  <c r="L216" i="10"/>
  <c r="J216" i="10"/>
  <c r="L215" i="10"/>
  <c r="J215" i="10"/>
  <c r="L214" i="10"/>
  <c r="J214" i="10"/>
  <c r="L213" i="10"/>
  <c r="J213" i="10"/>
  <c r="L212" i="10"/>
  <c r="J212" i="10"/>
  <c r="L211" i="10"/>
  <c r="J211" i="10"/>
  <c r="L210" i="10"/>
  <c r="J210" i="10"/>
  <c r="L209" i="10"/>
  <c r="J209" i="10"/>
  <c r="L208" i="10"/>
  <c r="J208" i="10"/>
  <c r="L207" i="10"/>
  <c r="J207" i="10"/>
  <c r="L206" i="10"/>
  <c r="J206" i="10"/>
  <c r="L205" i="10"/>
  <c r="J205" i="10"/>
  <c r="L204" i="10"/>
  <c r="J204" i="10"/>
  <c r="L203" i="10"/>
  <c r="J203" i="10"/>
  <c r="L202" i="10"/>
  <c r="J202" i="10"/>
  <c r="L201" i="10"/>
  <c r="J201" i="10"/>
  <c r="L200" i="10"/>
  <c r="J200" i="10"/>
  <c r="L199" i="10"/>
  <c r="J199" i="10"/>
  <c r="L198" i="10"/>
  <c r="J198" i="10"/>
  <c r="L197" i="10"/>
  <c r="J197" i="10"/>
  <c r="L196" i="10"/>
  <c r="J196" i="10"/>
  <c r="L195" i="10"/>
  <c r="J195" i="10"/>
  <c r="L194" i="10"/>
  <c r="J194" i="10"/>
  <c r="L193" i="10"/>
  <c r="J193" i="10"/>
  <c r="L192" i="10"/>
  <c r="J192" i="10"/>
  <c r="L191" i="10"/>
  <c r="J191" i="10"/>
  <c r="L190" i="10"/>
  <c r="J190" i="10"/>
  <c r="L189" i="10"/>
  <c r="J189" i="10"/>
  <c r="L188" i="10"/>
  <c r="J188" i="10"/>
  <c r="L187" i="10"/>
  <c r="J187" i="10"/>
  <c r="L186" i="10"/>
  <c r="J186" i="10"/>
  <c r="L185" i="10"/>
  <c r="J185" i="10"/>
  <c r="L184" i="10"/>
  <c r="J184" i="10"/>
  <c r="L183" i="10"/>
  <c r="J183" i="10"/>
  <c r="L182" i="10"/>
  <c r="J182" i="10"/>
  <c r="L180" i="10"/>
  <c r="J180" i="10"/>
  <c r="L179" i="10"/>
  <c r="J179" i="10"/>
  <c r="L178" i="10"/>
  <c r="J178" i="10"/>
  <c r="L177" i="10"/>
  <c r="J177" i="10"/>
  <c r="L176" i="10"/>
  <c r="J176" i="10"/>
  <c r="L175" i="10"/>
  <c r="J175" i="10"/>
  <c r="L174" i="10"/>
  <c r="J174" i="10"/>
  <c r="L173" i="10"/>
  <c r="J173" i="10"/>
  <c r="L171" i="10"/>
  <c r="J171" i="10"/>
  <c r="L170" i="10"/>
  <c r="J170" i="10"/>
  <c r="L168" i="10"/>
  <c r="J168" i="10"/>
  <c r="L167" i="10"/>
  <c r="J167" i="10"/>
  <c r="L166" i="10"/>
  <c r="J166" i="10"/>
  <c r="L165" i="10"/>
  <c r="J165" i="10"/>
  <c r="L164" i="10"/>
  <c r="J164" i="10"/>
  <c r="L163" i="10"/>
  <c r="J163" i="10"/>
  <c r="L162" i="10"/>
  <c r="J162" i="10"/>
  <c r="L161" i="10"/>
  <c r="J161" i="10"/>
  <c r="L160" i="10"/>
  <c r="J160" i="10"/>
  <c r="L159" i="10"/>
  <c r="J159" i="10"/>
  <c r="L158" i="10"/>
  <c r="J158" i="10"/>
  <c r="L157" i="10"/>
  <c r="J157" i="10"/>
  <c r="L156" i="10"/>
  <c r="J156" i="10"/>
  <c r="L155" i="10"/>
  <c r="J155" i="10"/>
  <c r="L154" i="10"/>
  <c r="J154" i="10"/>
  <c r="L153" i="10"/>
  <c r="J153" i="10"/>
  <c r="L152" i="10"/>
  <c r="J152" i="10"/>
  <c r="L151" i="10"/>
  <c r="J151" i="10"/>
  <c r="L150" i="10"/>
  <c r="J150" i="10"/>
  <c r="L149" i="10"/>
  <c r="J149" i="10"/>
  <c r="L148" i="10"/>
  <c r="J148" i="10"/>
  <c r="L147" i="10"/>
  <c r="J147" i="10"/>
  <c r="L146" i="10"/>
  <c r="J146" i="10"/>
  <c r="L145" i="10"/>
  <c r="J145" i="10"/>
  <c r="L144" i="10"/>
  <c r="J144" i="10"/>
  <c r="L143" i="10"/>
  <c r="J143" i="10"/>
  <c r="L142" i="10"/>
  <c r="J142" i="10"/>
  <c r="L141" i="10"/>
  <c r="J141" i="10"/>
  <c r="L140" i="10"/>
  <c r="J140" i="10"/>
  <c r="L139" i="10"/>
  <c r="J139" i="10"/>
  <c r="L138" i="10"/>
  <c r="J138" i="10"/>
  <c r="L137" i="10"/>
  <c r="J137" i="10"/>
  <c r="L136" i="10"/>
  <c r="J136" i="10"/>
  <c r="L135" i="10"/>
  <c r="J135" i="10"/>
  <c r="L133" i="10"/>
  <c r="J133" i="10"/>
  <c r="L131" i="10"/>
  <c r="J131" i="10"/>
  <c r="L130" i="10"/>
  <c r="J130" i="10"/>
  <c r="L129" i="10"/>
  <c r="J129" i="10"/>
  <c r="L120" i="10"/>
  <c r="J120" i="10"/>
  <c r="L119" i="10"/>
  <c r="J119" i="10"/>
  <c r="L118" i="10"/>
  <c r="J118" i="10"/>
  <c r="L117" i="10"/>
  <c r="J117" i="10"/>
  <c r="L116" i="10"/>
  <c r="J116" i="10"/>
  <c r="L115" i="10"/>
  <c r="J115" i="10"/>
  <c r="L114" i="10"/>
  <c r="J114" i="10"/>
  <c r="L113" i="10"/>
  <c r="J113" i="10"/>
  <c r="L112" i="10"/>
  <c r="J112" i="10"/>
  <c r="L111" i="10"/>
  <c r="J111" i="10"/>
  <c r="L110" i="10"/>
  <c r="J110" i="10"/>
  <c r="L109" i="10"/>
  <c r="J109" i="10"/>
  <c r="L108" i="10"/>
  <c r="J108" i="10"/>
  <c r="L107" i="10"/>
  <c r="J107" i="10"/>
  <c r="L106" i="10"/>
  <c r="J106" i="10"/>
  <c r="L105" i="10"/>
  <c r="J105" i="10"/>
  <c r="L104" i="10"/>
  <c r="J104" i="10"/>
  <c r="L103" i="10"/>
  <c r="J103" i="10"/>
  <c r="L102" i="10"/>
  <c r="J102" i="10"/>
  <c r="L101" i="10"/>
  <c r="J101" i="10"/>
  <c r="L100" i="10"/>
  <c r="J100" i="10"/>
  <c r="L99" i="10"/>
  <c r="J99" i="10"/>
  <c r="L98" i="10"/>
  <c r="J98" i="10"/>
  <c r="L97" i="10"/>
  <c r="J97" i="10"/>
  <c r="L96" i="10"/>
  <c r="J96" i="10"/>
  <c r="L95" i="10"/>
  <c r="J95" i="10"/>
  <c r="L94" i="10"/>
  <c r="J94" i="10"/>
  <c r="L93" i="10"/>
  <c r="J93" i="10"/>
  <c r="L92" i="10"/>
  <c r="J92" i="10"/>
  <c r="L91" i="10"/>
  <c r="J91" i="10"/>
  <c r="L90" i="10"/>
  <c r="J90" i="10"/>
  <c r="L89" i="10"/>
  <c r="J89" i="10"/>
  <c r="L88" i="10"/>
  <c r="J88" i="10"/>
  <c r="L87" i="10"/>
  <c r="J87" i="10"/>
  <c r="L86" i="10"/>
  <c r="J86" i="10"/>
  <c r="L85" i="10"/>
  <c r="J85" i="10"/>
  <c r="L84" i="10"/>
  <c r="J84" i="10"/>
  <c r="L83" i="10"/>
  <c r="J83" i="10"/>
  <c r="L82" i="10"/>
  <c r="J82" i="10"/>
  <c r="L81" i="10"/>
  <c r="J81" i="10"/>
  <c r="L80" i="10"/>
  <c r="J80" i="10"/>
  <c r="L79" i="10"/>
  <c r="J79" i="10"/>
  <c r="L78" i="10"/>
  <c r="J78" i="10"/>
  <c r="L77" i="10"/>
  <c r="J77" i="10"/>
  <c r="L76" i="10"/>
  <c r="J76" i="10"/>
  <c r="L75" i="10"/>
  <c r="J75" i="10"/>
  <c r="L74" i="10"/>
  <c r="J74" i="10"/>
  <c r="L73" i="10"/>
  <c r="J73" i="10"/>
  <c r="L72" i="10"/>
  <c r="J72" i="10"/>
  <c r="L71" i="10"/>
  <c r="J71" i="10"/>
  <c r="L70" i="10"/>
  <c r="J70" i="10"/>
  <c r="L69" i="10"/>
  <c r="J69" i="10"/>
  <c r="L68" i="10"/>
  <c r="J68" i="10"/>
  <c r="L67" i="10"/>
  <c r="J67" i="10"/>
  <c r="L66" i="10"/>
  <c r="J66" i="10"/>
  <c r="L65" i="10"/>
  <c r="J65" i="10"/>
  <c r="L64" i="10"/>
  <c r="J64" i="10"/>
  <c r="L63" i="10"/>
  <c r="J63" i="10"/>
  <c r="L62" i="10"/>
  <c r="J62" i="10"/>
  <c r="L61" i="10"/>
  <c r="J61" i="10"/>
  <c r="L60" i="10"/>
  <c r="J60" i="10"/>
  <c r="L59" i="10"/>
  <c r="J59" i="10"/>
  <c r="L58" i="10"/>
  <c r="J58" i="10"/>
  <c r="L57" i="10"/>
  <c r="J57" i="10"/>
  <c r="L56" i="10"/>
  <c r="J56" i="10"/>
  <c r="L55" i="10"/>
  <c r="J55" i="10"/>
  <c r="L54" i="10"/>
  <c r="J54" i="10"/>
  <c r="L53" i="10"/>
  <c r="J53" i="10"/>
  <c r="L52" i="10"/>
  <c r="J52" i="10"/>
  <c r="L51" i="10"/>
  <c r="J51" i="10"/>
  <c r="L50" i="10"/>
  <c r="J50" i="10"/>
  <c r="L49" i="10"/>
  <c r="J49" i="10"/>
  <c r="L48" i="10"/>
  <c r="J48" i="10"/>
  <c r="L47" i="10"/>
  <c r="J47" i="10"/>
  <c r="L46" i="10"/>
  <c r="J46" i="10"/>
  <c r="L45" i="10"/>
  <c r="J45" i="10"/>
  <c r="L44" i="10"/>
  <c r="J44" i="10"/>
  <c r="L43" i="10"/>
  <c r="J43" i="10"/>
  <c r="L42" i="10"/>
  <c r="J42" i="10"/>
  <c r="L41" i="10"/>
  <c r="J41" i="10"/>
  <c r="L40" i="10"/>
  <c r="J40" i="10"/>
  <c r="L39" i="10"/>
  <c r="J39" i="10"/>
  <c r="L38" i="10"/>
  <c r="J38" i="10"/>
  <c r="L37" i="10"/>
  <c r="J37" i="10"/>
  <c r="L36" i="10"/>
  <c r="J36" i="10"/>
  <c r="L35" i="10"/>
  <c r="J35" i="10"/>
  <c r="L34" i="10"/>
  <c r="J34" i="10"/>
  <c r="L33" i="10"/>
  <c r="J33" i="10"/>
  <c r="L32" i="10"/>
  <c r="J32" i="10"/>
  <c r="L31" i="10"/>
  <c r="J31" i="10"/>
  <c r="L30" i="10"/>
  <c r="J30" i="10"/>
  <c r="L29" i="10"/>
  <c r="J29" i="10"/>
  <c r="L28" i="10"/>
  <c r="J28" i="10"/>
  <c r="L27" i="10"/>
  <c r="J27" i="10"/>
  <c r="L26" i="10"/>
  <c r="J26" i="10"/>
  <c r="L25" i="10"/>
  <c r="J25" i="10"/>
  <c r="L24" i="10"/>
  <c r="J24" i="10"/>
  <c r="L22" i="10"/>
  <c r="J22" i="10"/>
  <c r="L19" i="10"/>
  <c r="J19" i="10"/>
  <c r="L18" i="10"/>
  <c r="J18" i="10"/>
  <c r="L17" i="10"/>
  <c r="J17" i="10"/>
  <c r="L16" i="10"/>
  <c r="J16" i="10"/>
  <c r="L15" i="10"/>
  <c r="J15" i="10"/>
  <c r="L14" i="10"/>
  <c r="J14" i="10"/>
  <c r="L13" i="10"/>
  <c r="J13" i="10"/>
  <c r="L12" i="10"/>
  <c r="J12" i="10"/>
  <c r="L11" i="10"/>
  <c r="J11" i="10"/>
  <c r="L10" i="10"/>
  <c r="J10" i="10"/>
  <c r="L9" i="10"/>
  <c r="J9" i="10"/>
  <c r="L8" i="10"/>
  <c r="J8" i="10"/>
  <c r="L6" i="10"/>
  <c r="J6" i="10"/>
  <c r="L5" i="10"/>
  <c r="J5" i="10"/>
  <c r="L4" i="10"/>
  <c r="J4" i="10"/>
  <c r="L3" i="10"/>
  <c r="J3" i="10"/>
  <c r="L2" i="10"/>
  <c r="J2" i="10"/>
  <c r="F163" i="9"/>
  <c r="H85" i="9"/>
  <c r="J181" i="10" l="1"/>
  <c r="K123" i="12"/>
  <c r="AC123" i="12"/>
  <c r="G171" i="9"/>
  <c r="N171" i="9" s="1"/>
  <c r="O171" i="9" s="1"/>
  <c r="G172" i="9"/>
  <c r="H172" i="9" s="1"/>
  <c r="N64" i="9"/>
  <c r="O64" i="9" s="1"/>
  <c r="G69" i="9"/>
  <c r="H69" i="9" s="1"/>
  <c r="I141" i="12"/>
  <c r="G151" i="9"/>
  <c r="N151" i="9" s="1"/>
  <c r="O151" i="9" s="1"/>
  <c r="I140" i="12"/>
  <c r="G150" i="9"/>
  <c r="N150" i="9" s="1"/>
  <c r="O150" i="9" s="1"/>
  <c r="I95" i="12"/>
  <c r="G58" i="9"/>
  <c r="I96" i="12"/>
  <c r="G145" i="9"/>
  <c r="G156" i="9"/>
  <c r="H156" i="9" s="1"/>
  <c r="I102" i="12"/>
  <c r="G18" i="9"/>
  <c r="N62" i="9"/>
  <c r="O62" i="9" s="1"/>
  <c r="I149" i="12"/>
  <c r="G155" i="9"/>
  <c r="H63" i="9"/>
  <c r="I109" i="12"/>
  <c r="G95" i="9"/>
  <c r="I71" i="12"/>
  <c r="G33" i="9"/>
  <c r="G122" i="9"/>
  <c r="N122" i="9" s="1"/>
  <c r="O122" i="9" s="1"/>
  <c r="I51" i="12"/>
  <c r="G53" i="9"/>
  <c r="G131" i="9"/>
  <c r="H131" i="9" s="1"/>
  <c r="I59" i="12"/>
  <c r="G133" i="9"/>
  <c r="H133" i="9" s="1"/>
  <c r="I61" i="12"/>
  <c r="G135" i="9"/>
  <c r="N135" i="9" s="1"/>
  <c r="O135" i="9" s="1"/>
  <c r="I136" i="12"/>
  <c r="G89" i="9"/>
  <c r="I99" i="12"/>
  <c r="G149" i="9"/>
  <c r="G7" i="9"/>
  <c r="N7" i="9" s="1"/>
  <c r="O7" i="9" s="1"/>
  <c r="G5" i="9"/>
  <c r="N5" i="9" s="1"/>
  <c r="O5" i="9" s="1"/>
  <c r="I114" i="12"/>
  <c r="G15" i="9"/>
  <c r="H15" i="9" s="1"/>
  <c r="I103" i="12"/>
  <c r="G19" i="9"/>
  <c r="I104" i="12"/>
  <c r="G20" i="9"/>
  <c r="G61" i="9"/>
  <c r="N61" i="9" s="1"/>
  <c r="O61" i="9" s="1"/>
  <c r="I101" i="12"/>
  <c r="G146" i="9"/>
  <c r="G47" i="9"/>
  <c r="H47" i="9" s="1"/>
  <c r="I39" i="12"/>
  <c r="G121" i="9"/>
  <c r="H121" i="9" s="1"/>
  <c r="I41" i="12"/>
  <c r="G123" i="9"/>
  <c r="N123" i="9" s="1"/>
  <c r="O123" i="9" s="1"/>
  <c r="G50" i="9"/>
  <c r="H50" i="9" s="1"/>
  <c r="I58" i="12"/>
  <c r="G132" i="9"/>
  <c r="G134" i="9"/>
  <c r="N134" i="9" s="1"/>
  <c r="O134" i="9" s="1"/>
  <c r="I94" i="12"/>
  <c r="G112" i="9"/>
  <c r="H112" i="9" s="1"/>
  <c r="G139" i="9"/>
  <c r="N139" i="9" s="1"/>
  <c r="O139" i="9" s="1"/>
  <c r="I67" i="12"/>
  <c r="G141" i="9"/>
  <c r="N141" i="9" s="1"/>
  <c r="O141" i="9" s="1"/>
  <c r="I100" i="12"/>
  <c r="G147" i="9"/>
  <c r="I98" i="12"/>
  <c r="G148" i="9"/>
  <c r="I127" i="12"/>
  <c r="G92" i="9"/>
  <c r="H92" i="9" s="1"/>
  <c r="I18" i="12"/>
  <c r="N74" i="9"/>
  <c r="O74" i="9" s="1"/>
  <c r="I118" i="12"/>
  <c r="N80" i="9"/>
  <c r="O80" i="9" s="1"/>
  <c r="I125" i="12"/>
  <c r="N87" i="9"/>
  <c r="O87" i="9" s="1"/>
  <c r="N77" i="9"/>
  <c r="O77" i="9" s="1"/>
  <c r="N73" i="9"/>
  <c r="O73" i="9" s="1"/>
  <c r="I14" i="12"/>
  <c r="H70" i="9"/>
  <c r="I124" i="12"/>
  <c r="N159" i="9"/>
  <c r="O159" i="9" s="1"/>
  <c r="H161" i="9"/>
  <c r="I105" i="12"/>
  <c r="I97" i="12"/>
  <c r="H160" i="9"/>
  <c r="N162" i="9"/>
  <c r="O162" i="9" s="1"/>
  <c r="L74" i="12"/>
  <c r="M74" i="12" s="1"/>
  <c r="L42" i="12"/>
  <c r="M42" i="12" s="1"/>
  <c r="L58" i="12"/>
  <c r="M58" i="12" s="1"/>
  <c r="L107" i="12"/>
  <c r="M107" i="12" s="1"/>
  <c r="L119" i="12"/>
  <c r="M119" i="12" s="1"/>
  <c r="L26" i="12"/>
  <c r="M26" i="12" s="1"/>
  <c r="L90" i="12"/>
  <c r="M90" i="12" s="1"/>
  <c r="L135" i="12"/>
  <c r="M135" i="12" s="1"/>
  <c r="L38" i="12"/>
  <c r="M38" i="12" s="1"/>
  <c r="L70" i="12"/>
  <c r="M70" i="12" s="1"/>
  <c r="L98" i="12"/>
  <c r="M98" i="12" s="1"/>
  <c r="L34" i="12"/>
  <c r="M34" i="12" s="1"/>
  <c r="L50" i="12"/>
  <c r="M50" i="12" s="1"/>
  <c r="L66" i="12"/>
  <c r="M66" i="12" s="1"/>
  <c r="L82" i="12"/>
  <c r="M82" i="12" s="1"/>
  <c r="L127" i="12"/>
  <c r="M127" i="12" s="1"/>
  <c r="L139" i="12"/>
  <c r="M139" i="12" s="1"/>
  <c r="L22" i="12"/>
  <c r="M22" i="12" s="1"/>
  <c r="L54" i="12"/>
  <c r="M54" i="12" s="1"/>
  <c r="L86" i="12"/>
  <c r="M86" i="12" s="1"/>
  <c r="L131" i="12"/>
  <c r="M131" i="12" s="1"/>
  <c r="L30" i="12"/>
  <c r="M30" i="12" s="1"/>
  <c r="L46" i="12"/>
  <c r="M46" i="12" s="1"/>
  <c r="L62" i="12"/>
  <c r="M62" i="12" s="1"/>
  <c r="L78" i="12"/>
  <c r="M78" i="12" s="1"/>
  <c r="L94" i="12"/>
  <c r="M94" i="12" s="1"/>
  <c r="L21" i="12"/>
  <c r="M21" i="12" s="1"/>
  <c r="L29" i="12"/>
  <c r="M29" i="12" s="1"/>
  <c r="L37" i="12"/>
  <c r="M37" i="12" s="1"/>
  <c r="L45" i="12"/>
  <c r="M45" i="12" s="1"/>
  <c r="L53" i="12"/>
  <c r="M53" i="12" s="1"/>
  <c r="L61" i="12"/>
  <c r="M61" i="12" s="1"/>
  <c r="L69" i="12"/>
  <c r="M69" i="12" s="1"/>
  <c r="L77" i="12"/>
  <c r="M77" i="12" s="1"/>
  <c r="L85" i="12"/>
  <c r="M85" i="12" s="1"/>
  <c r="L93" i="12"/>
  <c r="M93" i="12" s="1"/>
  <c r="L110" i="12"/>
  <c r="M110" i="12" s="1"/>
  <c r="L122" i="12"/>
  <c r="M122" i="12" s="1"/>
  <c r="L130" i="12"/>
  <c r="M130" i="12" s="1"/>
  <c r="L12" i="12"/>
  <c r="M12" i="12" s="1"/>
  <c r="L20" i="12"/>
  <c r="M20" i="12" s="1"/>
  <c r="L24" i="12"/>
  <c r="M24" i="12" s="1"/>
  <c r="L28" i="12"/>
  <c r="M28" i="12" s="1"/>
  <c r="L32" i="12"/>
  <c r="M32" i="12" s="1"/>
  <c r="L36" i="12"/>
  <c r="M36" i="12" s="1"/>
  <c r="L40" i="12"/>
  <c r="M40" i="12" s="1"/>
  <c r="L44" i="12"/>
  <c r="M44" i="12" s="1"/>
  <c r="L48" i="12"/>
  <c r="M48" i="12" s="1"/>
  <c r="L52" i="12"/>
  <c r="M52" i="12" s="1"/>
  <c r="L56" i="12"/>
  <c r="M56" i="12" s="1"/>
  <c r="L60" i="12"/>
  <c r="M60" i="12" s="1"/>
  <c r="L64" i="12"/>
  <c r="M64" i="12" s="1"/>
  <c r="L68" i="12"/>
  <c r="M68" i="12" s="1"/>
  <c r="L72" i="12"/>
  <c r="M72" i="12" s="1"/>
  <c r="L76" i="12"/>
  <c r="M76" i="12" s="1"/>
  <c r="L80" i="12"/>
  <c r="M80" i="12" s="1"/>
  <c r="L84" i="12"/>
  <c r="M84" i="12" s="1"/>
  <c r="L88" i="12"/>
  <c r="M88" i="12" s="1"/>
  <c r="L92" i="12"/>
  <c r="M92" i="12" s="1"/>
  <c r="L96" i="12"/>
  <c r="M96" i="12" s="1"/>
  <c r="L100" i="12"/>
  <c r="M100" i="12" s="1"/>
  <c r="L109" i="12"/>
  <c r="M109" i="12" s="1"/>
  <c r="L113" i="12"/>
  <c r="M113" i="12" s="1"/>
  <c r="L121" i="12"/>
  <c r="M121" i="12" s="1"/>
  <c r="L125" i="12"/>
  <c r="M125" i="12" s="1"/>
  <c r="L129" i="12"/>
  <c r="M129" i="12" s="1"/>
  <c r="L133" i="12"/>
  <c r="M133" i="12" s="1"/>
  <c r="L137" i="12"/>
  <c r="M137" i="12" s="1"/>
  <c r="L141" i="12"/>
  <c r="M141" i="12" s="1"/>
  <c r="L145" i="12"/>
  <c r="M145" i="12" s="1"/>
  <c r="L25" i="12"/>
  <c r="M25" i="12" s="1"/>
  <c r="L33" i="12"/>
  <c r="M33" i="12" s="1"/>
  <c r="L41" i="12"/>
  <c r="M41" i="12" s="1"/>
  <c r="L49" i="12"/>
  <c r="M49" i="12" s="1"/>
  <c r="L57" i="12"/>
  <c r="M57" i="12" s="1"/>
  <c r="L65" i="12"/>
  <c r="M65" i="12" s="1"/>
  <c r="L73" i="12"/>
  <c r="M73" i="12" s="1"/>
  <c r="L81" i="12"/>
  <c r="M81" i="12" s="1"/>
  <c r="L89" i="12"/>
  <c r="M89" i="12" s="1"/>
  <c r="L97" i="12"/>
  <c r="M97" i="12" s="1"/>
  <c r="L106" i="12"/>
  <c r="M106" i="12" s="1"/>
  <c r="L126" i="12"/>
  <c r="M126" i="12" s="1"/>
  <c r="L134" i="12"/>
  <c r="M134" i="12" s="1"/>
  <c r="L23" i="12"/>
  <c r="M23" i="12" s="1"/>
  <c r="L27" i="12"/>
  <c r="M27" i="12" s="1"/>
  <c r="L31" i="12"/>
  <c r="M31" i="12" s="1"/>
  <c r="L35" i="12"/>
  <c r="M35" i="12" s="1"/>
  <c r="L39" i="12"/>
  <c r="M39" i="12" s="1"/>
  <c r="L43" i="12"/>
  <c r="M43" i="12" s="1"/>
  <c r="L47" i="12"/>
  <c r="M47" i="12" s="1"/>
  <c r="L51" i="12"/>
  <c r="M51" i="12" s="1"/>
  <c r="L55" i="12"/>
  <c r="M55" i="12" s="1"/>
  <c r="L59" i="12"/>
  <c r="M59" i="12" s="1"/>
  <c r="N59" i="12" s="1"/>
  <c r="L63" i="12"/>
  <c r="M63" i="12" s="1"/>
  <c r="L67" i="12"/>
  <c r="M67" i="12" s="1"/>
  <c r="L71" i="12"/>
  <c r="M71" i="12" s="1"/>
  <c r="L75" i="12"/>
  <c r="M75" i="12" s="1"/>
  <c r="L79" i="12"/>
  <c r="M79" i="12" s="1"/>
  <c r="L83" i="12"/>
  <c r="M83" i="12" s="1"/>
  <c r="L87" i="12"/>
  <c r="M87" i="12" s="1"/>
  <c r="L91" i="12"/>
  <c r="M91" i="12" s="1"/>
  <c r="L99" i="12"/>
  <c r="M99" i="12" s="1"/>
  <c r="L108" i="12"/>
  <c r="M108" i="12" s="1"/>
  <c r="L120" i="12"/>
  <c r="M120" i="12" s="1"/>
  <c r="L124" i="12"/>
  <c r="M124" i="12" s="1"/>
  <c r="L128" i="12"/>
  <c r="M128" i="12" s="1"/>
  <c r="L132" i="12"/>
  <c r="M132" i="12" s="1"/>
  <c r="L136" i="12"/>
  <c r="M136" i="12" s="1"/>
  <c r="L144" i="12"/>
  <c r="M144" i="12" s="1"/>
  <c r="L149" i="12"/>
  <c r="M149" i="12" s="1"/>
  <c r="I91" i="12"/>
  <c r="I126" i="12"/>
  <c r="I36" i="12"/>
  <c r="I112" i="12"/>
  <c r="AC112" i="12" s="1"/>
  <c r="I45" i="12"/>
  <c r="I80" i="12"/>
  <c r="I121" i="12"/>
  <c r="I57" i="12"/>
  <c r="AC57" i="12" s="1"/>
  <c r="I16" i="12"/>
  <c r="AC16" i="12" s="1"/>
  <c r="I64" i="12"/>
  <c r="I20" i="12"/>
  <c r="I133" i="12"/>
  <c r="I108" i="12"/>
  <c r="I76" i="12"/>
  <c r="AC76" i="12" s="1"/>
  <c r="I56" i="12"/>
  <c r="I32" i="12"/>
  <c r="I87" i="12"/>
  <c r="I65" i="12"/>
  <c r="I145" i="12"/>
  <c r="AC145" i="12" s="1"/>
  <c r="I113" i="12"/>
  <c r="AC113" i="12" s="1"/>
  <c r="I84" i="12"/>
  <c r="I68" i="12"/>
  <c r="AC68" i="12" s="1"/>
  <c r="I60" i="12"/>
  <c r="I48" i="12"/>
  <c r="I37" i="12"/>
  <c r="I25" i="12"/>
  <c r="I129" i="12"/>
  <c r="AC129" i="12" s="1"/>
  <c r="I117" i="12"/>
  <c r="AC117" i="12" s="1"/>
  <c r="I73" i="12"/>
  <c r="I52" i="12"/>
  <c r="AC52" i="12" s="1"/>
  <c r="I40" i="12"/>
  <c r="AC40" i="12" s="1"/>
  <c r="I29" i="12"/>
  <c r="H76" i="9"/>
  <c r="N76" i="9"/>
  <c r="O76" i="9" s="1"/>
  <c r="N60" i="9"/>
  <c r="O60" i="9" s="1"/>
  <c r="H60" i="9"/>
  <c r="H38" i="9"/>
  <c r="N38" i="9"/>
  <c r="O38" i="9" s="1"/>
  <c r="N143" i="9"/>
  <c r="O143" i="9" s="1"/>
  <c r="H143" i="9"/>
  <c r="N114" i="9"/>
  <c r="O114" i="9" s="1"/>
  <c r="H114" i="9"/>
  <c r="I150" i="12"/>
  <c r="AC150" i="12" s="1"/>
  <c r="I72" i="12"/>
  <c r="I28" i="12"/>
  <c r="I12" i="12"/>
  <c r="I8" i="12"/>
  <c r="AC8" i="12" s="1"/>
  <c r="I3" i="12"/>
  <c r="AC3" i="12" s="1"/>
  <c r="I147" i="12"/>
  <c r="AC147" i="12" s="1"/>
  <c r="I142" i="12"/>
  <c r="AC142" i="12" s="1"/>
  <c r="I138" i="12"/>
  <c r="AC138" i="12" s="1"/>
  <c r="I134" i="12"/>
  <c r="I130" i="12"/>
  <c r="I122" i="12"/>
  <c r="I85" i="12"/>
  <c r="I81" i="12"/>
  <c r="I77" i="12"/>
  <c r="I69" i="12"/>
  <c r="I53" i="12"/>
  <c r="I49" i="12"/>
  <c r="I33" i="12"/>
  <c r="I21" i="12"/>
  <c r="I17" i="12"/>
  <c r="AC17" i="12" s="1"/>
  <c r="I13" i="12"/>
  <c r="AC13" i="12" s="1"/>
  <c r="I9" i="12"/>
  <c r="AC9" i="12" s="1"/>
  <c r="I5" i="12"/>
  <c r="AC5" i="12" s="1"/>
  <c r="I92" i="12"/>
  <c r="I88" i="12"/>
  <c r="I137" i="12"/>
  <c r="I44" i="12"/>
  <c r="I24" i="12"/>
  <c r="I4" i="12"/>
  <c r="AC4" i="12" s="1"/>
  <c r="H132" i="9"/>
  <c r="I148" i="12"/>
  <c r="AC148" i="12" s="1"/>
  <c r="I143" i="12"/>
  <c r="AC143" i="12" s="1"/>
  <c r="I139" i="12"/>
  <c r="I135" i="12"/>
  <c r="I131" i="12"/>
  <c r="I119" i="12"/>
  <c r="I110" i="12"/>
  <c r="I106" i="12"/>
  <c r="I86" i="12"/>
  <c r="AC86" i="12" s="1"/>
  <c r="I82" i="12"/>
  <c r="I78" i="12"/>
  <c r="I74" i="12"/>
  <c r="I70" i="12"/>
  <c r="I66" i="12"/>
  <c r="I62" i="12"/>
  <c r="I54" i="12"/>
  <c r="I50" i="12"/>
  <c r="I46" i="12"/>
  <c r="I42" i="12"/>
  <c r="I38" i="12"/>
  <c r="I34" i="12"/>
  <c r="AC34" i="12" s="1"/>
  <c r="I30" i="12"/>
  <c r="I26" i="12"/>
  <c r="I22" i="12"/>
  <c r="I10" i="12"/>
  <c r="AC10" i="12" s="1"/>
  <c r="I6" i="12"/>
  <c r="AC6" i="12" s="1"/>
  <c r="I93" i="12"/>
  <c r="I89" i="12"/>
  <c r="I144" i="12"/>
  <c r="I132" i="12"/>
  <c r="I128" i="12"/>
  <c r="I120" i="12"/>
  <c r="I116" i="12"/>
  <c r="AC116" i="12" s="1"/>
  <c r="I111" i="12"/>
  <c r="AC111" i="12" s="1"/>
  <c r="I107" i="12"/>
  <c r="I83" i="12"/>
  <c r="I79" i="12"/>
  <c r="I75" i="12"/>
  <c r="I63" i="12"/>
  <c r="I55" i="12"/>
  <c r="I47" i="12"/>
  <c r="I43" i="12"/>
  <c r="I35" i="12"/>
  <c r="I31" i="12"/>
  <c r="I27" i="12"/>
  <c r="I23" i="12"/>
  <c r="I19" i="12"/>
  <c r="AC19" i="12" s="1"/>
  <c r="I15" i="12"/>
  <c r="AC15" i="12" s="1"/>
  <c r="I11" i="12"/>
  <c r="AC11" i="12" s="1"/>
  <c r="I7" i="12"/>
  <c r="AC7" i="12" s="1"/>
  <c r="I90" i="12"/>
  <c r="I115" i="12"/>
  <c r="AC115" i="12" s="1"/>
  <c r="N47" i="9"/>
  <c r="O47" i="9" s="1"/>
  <c r="H122" i="9"/>
  <c r="N123" i="12"/>
  <c r="H75" i="9"/>
  <c r="N75" i="9"/>
  <c r="O75" i="9" s="1"/>
  <c r="H17" i="9"/>
  <c r="N17" i="9"/>
  <c r="O17" i="9" s="1"/>
  <c r="H48" i="9"/>
  <c r="N48" i="9"/>
  <c r="O48" i="9" s="1"/>
  <c r="H98" i="9"/>
  <c r="N98" i="9"/>
  <c r="O98" i="9" s="1"/>
  <c r="N138" i="9"/>
  <c r="O138" i="9" s="1"/>
  <c r="H138" i="9"/>
  <c r="H152" i="9"/>
  <c r="N152" i="9"/>
  <c r="O152" i="9" s="1"/>
  <c r="N71" i="9"/>
  <c r="O71" i="9" s="1"/>
  <c r="H71" i="9"/>
  <c r="N81" i="9"/>
  <c r="O81" i="9" s="1"/>
  <c r="H81" i="9"/>
  <c r="N94" i="9"/>
  <c r="O94" i="9" s="1"/>
  <c r="H94" i="9"/>
  <c r="H110" i="9"/>
  <c r="N110" i="9"/>
  <c r="O110" i="9" s="1"/>
  <c r="N140" i="9"/>
  <c r="O140" i="9" s="1"/>
  <c r="H140" i="9"/>
  <c r="H28" i="9"/>
  <c r="N28" i="9"/>
  <c r="O28" i="9" s="1"/>
  <c r="N79" i="9"/>
  <c r="O79" i="9" s="1"/>
  <c r="H79" i="9"/>
  <c r="H96" i="9"/>
  <c r="N96" i="9"/>
  <c r="O96" i="9" s="1"/>
  <c r="H88" i="9"/>
  <c r="N88" i="9"/>
  <c r="O88" i="9" s="1"/>
  <c r="N142" i="9"/>
  <c r="O142" i="9" s="1"/>
  <c r="H142" i="9"/>
  <c r="N91" i="9"/>
  <c r="O91" i="9" s="1"/>
  <c r="H91" i="9"/>
  <c r="N6" i="9"/>
  <c r="O6" i="9" s="1"/>
  <c r="H6" i="9"/>
  <c r="H46" i="9"/>
  <c r="N46" i="9"/>
  <c r="O46" i="9" s="1"/>
  <c r="N113" i="9"/>
  <c r="O113" i="9" s="1"/>
  <c r="H113" i="9"/>
  <c r="N90" i="9"/>
  <c r="O90" i="9" s="1"/>
  <c r="H90" i="9"/>
  <c r="H144" i="9"/>
  <c r="N144" i="9"/>
  <c r="O144" i="9" s="1"/>
  <c r="C588" i="3"/>
  <c r="N72" i="9"/>
  <c r="O72" i="9" s="1"/>
  <c r="H72" i="9"/>
  <c r="N43" i="9"/>
  <c r="O43" i="9" s="1"/>
  <c r="H43" i="9"/>
  <c r="H126" i="9"/>
  <c r="N126" i="9"/>
  <c r="O126" i="9" s="1"/>
  <c r="H49" i="9"/>
  <c r="N49" i="9"/>
  <c r="O49" i="9" s="1"/>
  <c r="N102" i="9"/>
  <c r="O102" i="9" s="1"/>
  <c r="H102" i="9"/>
  <c r="N158" i="9"/>
  <c r="O158" i="9" s="1"/>
  <c r="H158" i="9"/>
  <c r="H16" i="9"/>
  <c r="N16" i="9"/>
  <c r="O16" i="9" s="1"/>
  <c r="N42" i="9"/>
  <c r="O42" i="9" s="1"/>
  <c r="H42" i="9"/>
  <c r="H120" i="9"/>
  <c r="N120" i="9"/>
  <c r="O120" i="9" s="1"/>
  <c r="H36" i="9"/>
  <c r="N36" i="9"/>
  <c r="O36" i="9" s="1"/>
  <c r="H130" i="9"/>
  <c r="N130" i="9"/>
  <c r="O130" i="9" s="1"/>
  <c r="N106" i="9"/>
  <c r="O106" i="9" s="1"/>
  <c r="H106" i="9"/>
  <c r="N24" i="9"/>
  <c r="O24" i="9" s="1"/>
  <c r="H24" i="9"/>
  <c r="N78" i="9"/>
  <c r="O78" i="9" s="1"/>
  <c r="H78" i="9"/>
  <c r="N11" i="9"/>
  <c r="O11" i="9" s="1"/>
  <c r="H11" i="9"/>
  <c r="H44" i="9"/>
  <c r="N44" i="9"/>
  <c r="O44" i="9" s="1"/>
  <c r="H31" i="9"/>
  <c r="N31" i="9"/>
  <c r="O31" i="9" s="1"/>
  <c r="H118" i="9"/>
  <c r="N118" i="9"/>
  <c r="O118" i="9" s="1"/>
  <c r="N127" i="9"/>
  <c r="O127" i="9" s="1"/>
  <c r="H127" i="9"/>
  <c r="H40" i="9"/>
  <c r="N40" i="9"/>
  <c r="O40" i="9" s="1"/>
  <c r="N56" i="9"/>
  <c r="O56" i="9" s="1"/>
  <c r="H56" i="9"/>
  <c r="H99" i="9"/>
  <c r="N99" i="9"/>
  <c r="O99" i="9" s="1"/>
  <c r="H103" i="9"/>
  <c r="N103" i="9"/>
  <c r="O103" i="9" s="1"/>
  <c r="N108" i="9"/>
  <c r="O108" i="9" s="1"/>
  <c r="H108" i="9"/>
  <c r="N111" i="9"/>
  <c r="O111" i="9" s="1"/>
  <c r="H111" i="9"/>
  <c r="N21" i="9"/>
  <c r="O21" i="9" s="1"/>
  <c r="H21" i="9"/>
  <c r="N83" i="9"/>
  <c r="O83" i="9" s="1"/>
  <c r="H83" i="9"/>
  <c r="H105" i="9"/>
  <c r="N105" i="9"/>
  <c r="O105" i="9" s="1"/>
  <c r="H26" i="9"/>
  <c r="N26" i="9"/>
  <c r="O26" i="9" s="1"/>
  <c r="N29" i="9"/>
  <c r="O29" i="9" s="1"/>
  <c r="H29" i="9"/>
  <c r="H117" i="9"/>
  <c r="N117" i="9"/>
  <c r="O117" i="9" s="1"/>
  <c r="N52" i="9"/>
  <c r="O52" i="9" s="1"/>
  <c r="H52" i="9"/>
  <c r="H82" i="9"/>
  <c r="N82" i="9"/>
  <c r="O82" i="9" s="1"/>
  <c r="N25" i="9"/>
  <c r="O25" i="9" s="1"/>
  <c r="H25" i="9"/>
  <c r="N59" i="9"/>
  <c r="O59" i="9" s="1"/>
  <c r="H59" i="9"/>
  <c r="H13" i="9"/>
  <c r="N13" i="9"/>
  <c r="O13" i="9" s="1"/>
  <c r="H34" i="9"/>
  <c r="N34" i="9"/>
  <c r="O34" i="9" s="1"/>
  <c r="N125" i="9"/>
  <c r="O125" i="9" s="1"/>
  <c r="H125" i="9"/>
  <c r="H51" i="9"/>
  <c r="N51" i="9"/>
  <c r="O51" i="9" s="1"/>
  <c r="N101" i="9"/>
  <c r="O101" i="9" s="1"/>
  <c r="H101" i="9"/>
  <c r="H12" i="9"/>
  <c r="N12" i="9"/>
  <c r="O12" i="9" s="1"/>
  <c r="N37" i="9"/>
  <c r="O37" i="9" s="1"/>
  <c r="H37" i="9"/>
  <c r="N39" i="9"/>
  <c r="O39" i="9" s="1"/>
  <c r="H39" i="9"/>
  <c r="H55" i="9"/>
  <c r="N55" i="9"/>
  <c r="O55" i="9" s="1"/>
  <c r="H107" i="9"/>
  <c r="N107" i="9"/>
  <c r="O107" i="9" s="1"/>
  <c r="H154" i="9"/>
  <c r="N154" i="9"/>
  <c r="O154" i="9" s="1"/>
  <c r="N153" i="9"/>
  <c r="O153" i="9" s="1"/>
  <c r="H153" i="9"/>
  <c r="H8" i="9"/>
  <c r="N8" i="9"/>
  <c r="O8" i="9" s="1"/>
  <c r="N27" i="9"/>
  <c r="O27" i="9" s="1"/>
  <c r="H27" i="9"/>
  <c r="N116" i="9"/>
  <c r="O116" i="9" s="1"/>
  <c r="H116" i="9"/>
  <c r="N115" i="9"/>
  <c r="O115" i="9" s="1"/>
  <c r="H115" i="9"/>
  <c r="N54" i="9"/>
  <c r="O54" i="9" s="1"/>
  <c r="H54" i="9"/>
  <c r="H23" i="9"/>
  <c r="N23" i="9"/>
  <c r="O23" i="9" s="1"/>
  <c r="H97" i="9"/>
  <c r="N97" i="9"/>
  <c r="O97" i="9" s="1"/>
  <c r="H157" i="9"/>
  <c r="N157" i="9"/>
  <c r="O157" i="9" s="1"/>
  <c r="H14" i="9"/>
  <c r="N14" i="9"/>
  <c r="O14" i="9" s="1"/>
  <c r="N10" i="9"/>
  <c r="O10" i="9" s="1"/>
  <c r="H10" i="9"/>
  <c r="N9" i="9"/>
  <c r="O9" i="9" s="1"/>
  <c r="H9" i="9"/>
  <c r="N30" i="9"/>
  <c r="O30" i="9" s="1"/>
  <c r="H30" i="9"/>
  <c r="H41" i="9"/>
  <c r="N41" i="9"/>
  <c r="O41" i="9" s="1"/>
  <c r="H45" i="9"/>
  <c r="N45" i="9"/>
  <c r="O45" i="9" s="1"/>
  <c r="H32" i="9"/>
  <c r="N32" i="9"/>
  <c r="O32" i="9" s="1"/>
  <c r="H119" i="9"/>
  <c r="N119" i="9"/>
  <c r="O119" i="9" s="1"/>
  <c r="H124" i="9"/>
  <c r="N124" i="9"/>
  <c r="O124" i="9" s="1"/>
  <c r="H128" i="9"/>
  <c r="N128" i="9"/>
  <c r="O128" i="9" s="1"/>
  <c r="H35" i="9"/>
  <c r="N35" i="9"/>
  <c r="O35" i="9" s="1"/>
  <c r="N129" i="9"/>
  <c r="O129" i="9" s="1"/>
  <c r="H129" i="9"/>
  <c r="H136" i="9"/>
  <c r="N136" i="9"/>
  <c r="O136" i="9" s="1"/>
  <c r="N100" i="9"/>
  <c r="O100" i="9" s="1"/>
  <c r="H100" i="9"/>
  <c r="N104" i="9"/>
  <c r="O104" i="9" s="1"/>
  <c r="H104" i="9"/>
  <c r="N109" i="9"/>
  <c r="O109" i="9" s="1"/>
  <c r="H109" i="9"/>
  <c r="O22" i="9"/>
  <c r="H22" i="9"/>
  <c r="N84" i="9"/>
  <c r="O84" i="9" s="1"/>
  <c r="H84" i="9"/>
  <c r="N137" i="9"/>
  <c r="O137" i="9" s="1"/>
  <c r="H137" i="9"/>
  <c r="H93" i="9"/>
  <c r="N93" i="9"/>
  <c r="O93" i="9" s="1"/>
  <c r="H57" i="9"/>
  <c r="N57" i="9"/>
  <c r="O57" i="9" s="1"/>
  <c r="H77" i="9"/>
  <c r="K90" i="12" l="1"/>
  <c r="AC90" i="12"/>
  <c r="K35" i="12"/>
  <c r="AC35" i="12"/>
  <c r="K107" i="12"/>
  <c r="AC107" i="12"/>
  <c r="K128" i="12"/>
  <c r="AC128" i="12"/>
  <c r="K144" i="12"/>
  <c r="AC144" i="12"/>
  <c r="K93" i="12"/>
  <c r="AC93" i="12"/>
  <c r="K26" i="12"/>
  <c r="AC26" i="12"/>
  <c r="K42" i="12"/>
  <c r="AC42" i="12"/>
  <c r="K62" i="12"/>
  <c r="AC62" i="12"/>
  <c r="K78" i="12"/>
  <c r="AC78" i="12"/>
  <c r="K110" i="12"/>
  <c r="AC110" i="12"/>
  <c r="K44" i="12"/>
  <c r="AC44" i="12"/>
  <c r="K23" i="12"/>
  <c r="AC23" i="12"/>
  <c r="K31" i="12"/>
  <c r="AC31" i="12"/>
  <c r="K43" i="12"/>
  <c r="AC43" i="12"/>
  <c r="K55" i="12"/>
  <c r="AC55" i="12"/>
  <c r="K75" i="12"/>
  <c r="AC75" i="12"/>
  <c r="K83" i="12"/>
  <c r="AC83" i="12"/>
  <c r="K120" i="12"/>
  <c r="AC120" i="12"/>
  <c r="K132" i="12"/>
  <c r="AC132" i="12"/>
  <c r="K89" i="12"/>
  <c r="AC89" i="12"/>
  <c r="K22" i="12"/>
  <c r="AC22" i="12"/>
  <c r="K30" i="12"/>
  <c r="AC30" i="12"/>
  <c r="K38" i="12"/>
  <c r="AC38" i="12"/>
  <c r="K46" i="12"/>
  <c r="AC46" i="12"/>
  <c r="K54" i="12"/>
  <c r="AC54" i="12"/>
  <c r="K66" i="12"/>
  <c r="AC66" i="12"/>
  <c r="K74" i="12"/>
  <c r="AC74" i="12"/>
  <c r="K82" i="12"/>
  <c r="AC82" i="12"/>
  <c r="K106" i="12"/>
  <c r="AC106" i="12"/>
  <c r="K119" i="12"/>
  <c r="AC119" i="12"/>
  <c r="K135" i="12"/>
  <c r="AC135" i="12"/>
  <c r="K24" i="12"/>
  <c r="AC24" i="12"/>
  <c r="K137" i="12"/>
  <c r="AC137" i="12"/>
  <c r="K92" i="12"/>
  <c r="AC92" i="12"/>
  <c r="K33" i="12"/>
  <c r="AC33" i="12"/>
  <c r="K53" i="12"/>
  <c r="AC53" i="12"/>
  <c r="K77" i="12"/>
  <c r="AC77" i="12"/>
  <c r="K85" i="12"/>
  <c r="AC85" i="12"/>
  <c r="K130" i="12"/>
  <c r="AC130" i="12"/>
  <c r="K28" i="12"/>
  <c r="AC28" i="12"/>
  <c r="K73" i="12"/>
  <c r="AC73" i="12"/>
  <c r="K37" i="12"/>
  <c r="AC37" i="12"/>
  <c r="K60" i="12"/>
  <c r="AC60" i="12"/>
  <c r="K84" i="12"/>
  <c r="AC84" i="12"/>
  <c r="K87" i="12"/>
  <c r="AC87" i="12"/>
  <c r="K56" i="12"/>
  <c r="AC56" i="12"/>
  <c r="K108" i="12"/>
  <c r="AC108" i="12"/>
  <c r="K20" i="12"/>
  <c r="AC20" i="12"/>
  <c r="K121" i="12"/>
  <c r="AC121" i="12"/>
  <c r="K45" i="12"/>
  <c r="AC45" i="12"/>
  <c r="K36" i="12"/>
  <c r="AC36" i="12"/>
  <c r="K91" i="12"/>
  <c r="AC91" i="12"/>
  <c r="K105" i="12"/>
  <c r="AC105" i="12"/>
  <c r="K94" i="12"/>
  <c r="AC94" i="12"/>
  <c r="K41" i="12"/>
  <c r="AC41" i="12"/>
  <c r="K39" i="12"/>
  <c r="AC39" i="12"/>
  <c r="K104" i="12"/>
  <c r="AC104" i="12"/>
  <c r="K103" i="12"/>
  <c r="AC103" i="12"/>
  <c r="K114" i="12"/>
  <c r="AC114" i="12"/>
  <c r="K99" i="12"/>
  <c r="AC99" i="12"/>
  <c r="K136" i="12"/>
  <c r="AC136" i="12"/>
  <c r="K61" i="12"/>
  <c r="AC61" i="12"/>
  <c r="K59" i="12"/>
  <c r="AC59" i="12"/>
  <c r="K71" i="12"/>
  <c r="AC71" i="12"/>
  <c r="K109" i="12"/>
  <c r="AC109" i="12"/>
  <c r="K102" i="12"/>
  <c r="AC102" i="12"/>
  <c r="K27" i="12"/>
  <c r="AC27" i="12"/>
  <c r="K47" i="12"/>
  <c r="AC47" i="12"/>
  <c r="K63" i="12"/>
  <c r="AC63" i="12"/>
  <c r="K79" i="12"/>
  <c r="AC79" i="12"/>
  <c r="K50" i="12"/>
  <c r="AC50" i="12"/>
  <c r="K70" i="12"/>
  <c r="AC70" i="12"/>
  <c r="K131" i="12"/>
  <c r="AC131" i="12"/>
  <c r="K139" i="12"/>
  <c r="AC139" i="12"/>
  <c r="K88" i="12"/>
  <c r="AC88" i="12"/>
  <c r="K21" i="12"/>
  <c r="AC21" i="12"/>
  <c r="K49" i="12"/>
  <c r="AC49" i="12"/>
  <c r="K69" i="12"/>
  <c r="AC69" i="12"/>
  <c r="K81" i="12"/>
  <c r="AC81" i="12"/>
  <c r="K122" i="12"/>
  <c r="AC122" i="12"/>
  <c r="K134" i="12"/>
  <c r="AC134" i="12"/>
  <c r="K12" i="12"/>
  <c r="AC12" i="12"/>
  <c r="K72" i="12"/>
  <c r="AC72" i="12"/>
  <c r="K29" i="12"/>
  <c r="AC29" i="12"/>
  <c r="K25" i="12"/>
  <c r="AC25" i="12"/>
  <c r="K48" i="12"/>
  <c r="AC48" i="12"/>
  <c r="K65" i="12"/>
  <c r="AC65" i="12"/>
  <c r="K32" i="12"/>
  <c r="AC32" i="12"/>
  <c r="K133" i="12"/>
  <c r="AC133" i="12"/>
  <c r="K64" i="12"/>
  <c r="AC64" i="12"/>
  <c r="K80" i="12"/>
  <c r="AC80" i="12"/>
  <c r="K126" i="12"/>
  <c r="AC126" i="12"/>
  <c r="K97" i="12"/>
  <c r="AC97" i="12"/>
  <c r="K124" i="12"/>
  <c r="AC124" i="12"/>
  <c r="K14" i="12"/>
  <c r="AC14" i="12"/>
  <c r="K125" i="12"/>
  <c r="AC125" i="12"/>
  <c r="K118" i="12"/>
  <c r="AC118" i="12"/>
  <c r="K18" i="12"/>
  <c r="AC18" i="12"/>
  <c r="K127" i="12"/>
  <c r="AC127" i="12"/>
  <c r="K98" i="12"/>
  <c r="AC98" i="12"/>
  <c r="K100" i="12"/>
  <c r="AC100" i="12"/>
  <c r="K67" i="12"/>
  <c r="AC67" i="12"/>
  <c r="K58" i="12"/>
  <c r="AC58" i="12"/>
  <c r="K101" i="12"/>
  <c r="AC101" i="12"/>
  <c r="K51" i="12"/>
  <c r="AC51" i="12"/>
  <c r="K149" i="12"/>
  <c r="AC149" i="12"/>
  <c r="K96" i="12"/>
  <c r="AC96" i="12"/>
  <c r="K95" i="12"/>
  <c r="AC95" i="12"/>
  <c r="K140" i="12"/>
  <c r="AC140" i="12"/>
  <c r="K141" i="12"/>
  <c r="AC141" i="12"/>
  <c r="H171" i="9"/>
  <c r="N172" i="9"/>
  <c r="O172" i="9" s="1"/>
  <c r="H5" i="9"/>
  <c r="N156" i="9"/>
  <c r="O156" i="9" s="1"/>
  <c r="N101" i="12"/>
  <c r="N131" i="9"/>
  <c r="O131" i="9" s="1"/>
  <c r="H7" i="9"/>
  <c r="N69" i="9"/>
  <c r="O69" i="9" s="1"/>
  <c r="N114" i="12"/>
  <c r="N41" i="12"/>
  <c r="N140" i="12"/>
  <c r="N95" i="12"/>
  <c r="H134" i="9"/>
  <c r="N141" i="12"/>
  <c r="H61" i="9"/>
  <c r="N103" i="12"/>
  <c r="H139" i="9"/>
  <c r="N50" i="9"/>
  <c r="O50" i="9" s="1"/>
  <c r="N104" i="12"/>
  <c r="N51" i="12"/>
  <c r="N58" i="12"/>
  <c r="N136" i="12"/>
  <c r="N99" i="12"/>
  <c r="N71" i="12"/>
  <c r="N39" i="12"/>
  <c r="N109" i="12"/>
  <c r="N61" i="12"/>
  <c r="N94" i="12"/>
  <c r="N67" i="12"/>
  <c r="N100" i="12"/>
  <c r="N98" i="12"/>
  <c r="N149" i="12"/>
  <c r="N96" i="12"/>
  <c r="N127" i="12"/>
  <c r="N148" i="9"/>
  <c r="O148" i="9" s="1"/>
  <c r="H148" i="9"/>
  <c r="N147" i="9"/>
  <c r="H147" i="9"/>
  <c r="O147" i="9" s="1"/>
  <c r="N146" i="9"/>
  <c r="H146" i="9"/>
  <c r="O146" i="9" s="1"/>
  <c r="H20" i="9"/>
  <c r="N20" i="9"/>
  <c r="O20" i="9" s="1"/>
  <c r="H19" i="9"/>
  <c r="N19" i="9"/>
  <c r="O19" i="9" s="1"/>
  <c r="N149" i="9"/>
  <c r="O149" i="9" s="1"/>
  <c r="H149" i="9"/>
  <c r="H18" i="9"/>
  <c r="N18" i="9"/>
  <c r="O18" i="9" s="1"/>
  <c r="H145" i="9"/>
  <c r="N145" i="9"/>
  <c r="O145" i="9" s="1"/>
  <c r="N58" i="9"/>
  <c r="O58" i="9" s="1"/>
  <c r="H58" i="9"/>
  <c r="H155" i="9"/>
  <c r="N155" i="9"/>
  <c r="O155" i="9" s="1"/>
  <c r="N18" i="12"/>
  <c r="N118" i="12"/>
  <c r="N125" i="12"/>
  <c r="H73" i="9"/>
  <c r="N14" i="12"/>
  <c r="H87" i="9"/>
  <c r="N124" i="12"/>
  <c r="H86" i="9"/>
  <c r="N86" i="9"/>
  <c r="O86" i="9" s="1"/>
  <c r="H135" i="9"/>
  <c r="H159" i="9"/>
  <c r="H162" i="9"/>
  <c r="N105" i="12"/>
  <c r="N161" i="9"/>
  <c r="O161" i="9" s="1"/>
  <c r="N160" i="9"/>
  <c r="O160" i="9" s="1"/>
  <c r="N97" i="12"/>
  <c r="N7" i="12"/>
  <c r="K7" i="12"/>
  <c r="N111" i="12"/>
  <c r="K111" i="12"/>
  <c r="N17" i="12"/>
  <c r="K17" i="12"/>
  <c r="N3" i="12"/>
  <c r="K3" i="12"/>
  <c r="N52" i="12"/>
  <c r="K52" i="12"/>
  <c r="N68" i="12"/>
  <c r="K68" i="12"/>
  <c r="N13" i="12"/>
  <c r="K13" i="12"/>
  <c r="N40" i="12"/>
  <c r="K40" i="12"/>
  <c r="N129" i="12"/>
  <c r="K129" i="12"/>
  <c r="N145" i="12"/>
  <c r="K145" i="12"/>
  <c r="N15" i="12"/>
  <c r="K15" i="12"/>
  <c r="N10" i="12"/>
  <c r="K10" i="12"/>
  <c r="N34" i="12"/>
  <c r="K34" i="12"/>
  <c r="N86" i="12"/>
  <c r="K86" i="12"/>
  <c r="N148" i="12"/>
  <c r="K148" i="12"/>
  <c r="N9" i="12"/>
  <c r="K9" i="12"/>
  <c r="N142" i="12"/>
  <c r="K142" i="12"/>
  <c r="N117" i="12"/>
  <c r="K117" i="12"/>
  <c r="N113" i="12"/>
  <c r="K113" i="12"/>
  <c r="N76" i="12"/>
  <c r="K76" i="12"/>
  <c r="N57" i="12"/>
  <c r="K57" i="12"/>
  <c r="N19" i="12"/>
  <c r="K19" i="12"/>
  <c r="N4" i="12"/>
  <c r="K4" i="12"/>
  <c r="N147" i="12"/>
  <c r="K147" i="12"/>
  <c r="N8" i="12"/>
  <c r="K8" i="12"/>
  <c r="N150" i="12"/>
  <c r="K150" i="12"/>
  <c r="N115" i="12"/>
  <c r="K115" i="12"/>
  <c r="N11" i="12"/>
  <c r="K11" i="12"/>
  <c r="N116" i="12"/>
  <c r="K116" i="12"/>
  <c r="N6" i="12"/>
  <c r="K6" i="12"/>
  <c r="N143" i="12"/>
  <c r="K143" i="12"/>
  <c r="N5" i="12"/>
  <c r="K5" i="12"/>
  <c r="N138" i="12"/>
  <c r="K138" i="12"/>
  <c r="N16" i="12"/>
  <c r="K16" i="12"/>
  <c r="N112" i="12"/>
  <c r="K112" i="12"/>
  <c r="N74" i="12"/>
  <c r="N119" i="12"/>
  <c r="N90" i="12"/>
  <c r="N107" i="12"/>
  <c r="N54" i="12"/>
  <c r="N135" i="12"/>
  <c r="N130" i="12"/>
  <c r="N23" i="12"/>
  <c r="N93" i="12"/>
  <c r="N62" i="12"/>
  <c r="N47" i="12"/>
  <c r="N79" i="12"/>
  <c r="N30" i="12"/>
  <c r="N46" i="12"/>
  <c r="N66" i="12"/>
  <c r="N82" i="12"/>
  <c r="N70" i="12"/>
  <c r="N26" i="12"/>
  <c r="N42" i="12"/>
  <c r="N24" i="12"/>
  <c r="N45" i="12"/>
  <c r="N126" i="12"/>
  <c r="N36" i="12"/>
  <c r="N38" i="12"/>
  <c r="N43" i="12"/>
  <c r="N78" i="12"/>
  <c r="N139" i="12"/>
  <c r="N63" i="12"/>
  <c r="N22" i="12"/>
  <c r="N106" i="12"/>
  <c r="N88" i="12"/>
  <c r="N49" i="12"/>
  <c r="N81" i="12"/>
  <c r="N72" i="12"/>
  <c r="N75" i="12"/>
  <c r="N31" i="12"/>
  <c r="N50" i="12"/>
  <c r="N131" i="12"/>
  <c r="N77" i="12"/>
  <c r="N122" i="12"/>
  <c r="N73" i="12"/>
  <c r="N37" i="12"/>
  <c r="N84" i="12"/>
  <c r="N56" i="12"/>
  <c r="N27" i="12"/>
  <c r="N144" i="12"/>
  <c r="N110" i="12"/>
  <c r="N29" i="12"/>
  <c r="N48" i="12"/>
  <c r="N65" i="12"/>
  <c r="N20" i="12"/>
  <c r="N91" i="12"/>
  <c r="N137" i="12"/>
  <c r="N33" i="12"/>
  <c r="N69" i="12"/>
  <c r="N35" i="12"/>
  <c r="N128" i="12"/>
  <c r="N89" i="12"/>
  <c r="N44" i="12"/>
  <c r="N21" i="12"/>
  <c r="N28" i="12"/>
  <c r="N25" i="12"/>
  <c r="N32" i="12"/>
  <c r="N133" i="12"/>
  <c r="N132" i="12"/>
  <c r="N55" i="12"/>
  <c r="N83" i="12"/>
  <c r="N120" i="12"/>
  <c r="N92" i="12"/>
  <c r="N53" i="12"/>
  <c r="N85" i="12"/>
  <c r="N134" i="12"/>
  <c r="N12" i="12"/>
  <c r="N60" i="12"/>
  <c r="N87" i="12"/>
  <c r="N108" i="12"/>
  <c r="N64" i="12"/>
  <c r="N121" i="12"/>
  <c r="N80" i="12"/>
  <c r="H151" i="9"/>
  <c r="H123" i="9"/>
  <c r="N15" i="9"/>
  <c r="O15" i="9" s="1"/>
  <c r="H141" i="9"/>
  <c r="N92" i="9"/>
  <c r="O92" i="9" s="1"/>
  <c r="N70" i="9"/>
  <c r="O70" i="9" s="1"/>
  <c r="N112" i="9"/>
  <c r="O112" i="9" s="1"/>
  <c r="N121" i="9"/>
  <c r="O121" i="9" s="1"/>
  <c r="G65" i="9"/>
  <c r="N133" i="9"/>
  <c r="O133" i="9" s="1"/>
  <c r="H150" i="9"/>
  <c r="H74" i="9"/>
  <c r="N132" i="9"/>
  <c r="O132" i="9" s="1"/>
  <c r="H80" i="9"/>
  <c r="H53" i="9"/>
  <c r="N53" i="9"/>
  <c r="O53" i="9" s="1"/>
  <c r="N89" i="9"/>
  <c r="O89" i="9" s="1"/>
  <c r="H89" i="9"/>
  <c r="H33" i="9"/>
  <c r="N33" i="9"/>
  <c r="O33" i="9" s="1"/>
  <c r="G163" i="9"/>
  <c r="N95" i="9"/>
  <c r="O95" i="9" s="1"/>
  <c r="H95" i="9"/>
  <c r="H65" i="9" l="1"/>
  <c r="O65" i="9"/>
  <c r="N65" i="9"/>
  <c r="H163" i="9"/>
  <c r="N163" i="9"/>
  <c r="O163" i="9"/>
</calcChain>
</file>

<file path=xl/comments1.xml><?xml version="1.0" encoding="utf-8"?>
<comments xmlns="http://schemas.openxmlformats.org/spreadsheetml/2006/main">
  <authors>
    <author>David Shih</author>
  </authors>
  <commentList>
    <comment ref="G482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While updating the Inventory Log with the Wireless Concepts order (PO105471), we noticed the following PN's were not listed at all:
mBDA-CB-ABPK4ID1 (ERP 600003-001092-5000)
mBDA-CB-ABPK4ID2 (ERP 600003-001091-5000)
This created negative quantities on the "Running Inventory Count" tab.  We physically counted 3 of each PN still in the warehouse, meaning we were sent 5 of each at some point where they were not added to this file.  
Per Jenny, add these PN's to the end of the Inventory Log and specify the reason.</t>
        </r>
      </text>
    </comment>
  </commentList>
</comments>
</file>

<file path=xl/comments2.xml><?xml version="1.0" encoding="utf-8"?>
<comments xmlns="http://schemas.openxmlformats.org/spreadsheetml/2006/main">
  <authors>
    <author>David Shih</author>
  </authors>
  <commentList>
    <comment ref="C116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6 Units iin the Lab (Installed in Rack)</t>
        </r>
      </text>
    </comment>
    <comment ref="G215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2 units also in the lab
(included in inventory)</t>
        </r>
      </text>
    </comment>
    <comment ref="G216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3 units also in the lab
(included in inventory)</t>
        </r>
      </text>
    </comment>
    <comment ref="G219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3 units also in the lab
(included in inventory)</t>
        </r>
      </text>
    </comment>
    <comment ref="G221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1 unit also in the lab
(included in inventory)</t>
        </r>
      </text>
    </comment>
    <comment ref="G238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5 units also in the lab
(included in inventory)</t>
        </r>
      </text>
    </comment>
    <comment ref="G241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3 units also in the lab
(included in inventory)</t>
        </r>
      </text>
    </comment>
    <comment ref="G243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2 units also in the lab
(included in inventory)</t>
        </r>
      </text>
    </comment>
    <comment ref="G254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1 unit also in the lab
(included in inventory)</t>
        </r>
      </text>
    </comment>
    <comment ref="G269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Qty 25 are labeled "DC-R30-ON200C(XH)", however reflects the same ERP Number</t>
        </r>
      </text>
    </comment>
    <comment ref="G275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Qty 25 are labeled "DC-R40-ON200C(XH)", however reflects the same ERP Number</t>
        </r>
      </text>
    </comment>
    <comment ref="G294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5 units also in the lab
(included in inventory)</t>
        </r>
      </text>
    </comment>
    <comment ref="G296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4 units also in the lab
(included in inventory)</t>
        </r>
      </text>
    </comment>
    <comment ref="A325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200310-000006-43 (LD-02DM) is the same product as 200310-000006-42 (LD-02DJ).  Please make note as our warehouse has the LD-02DJ labeled with ERP # "200310-000006-43" only</t>
        </r>
      </text>
    </comment>
    <comment ref="G348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4 units also in the lab
(included in inventory)</t>
        </r>
      </text>
    </comment>
    <comment ref="G491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2 units also in the lab
(included in inventory)</t>
        </r>
      </text>
    </comment>
    <comment ref="G496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1 unit also in the lab
(included in inventory)</t>
        </r>
      </text>
    </comment>
    <comment ref="G498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10 units also in the lab
(included in inventory)</t>
        </r>
      </text>
    </comment>
    <comment ref="G509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3 units also in the lab
(included in inventory)</t>
        </r>
      </text>
    </comment>
  </commentList>
</comments>
</file>

<file path=xl/comments3.xml><?xml version="1.0" encoding="utf-8"?>
<comments xmlns="http://schemas.openxmlformats.org/spreadsheetml/2006/main">
  <authors>
    <author>Augustin Chang</author>
  </authors>
  <commentList>
    <comment ref="D60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155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171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172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</commentList>
</comments>
</file>

<file path=xl/sharedStrings.xml><?xml version="1.0" encoding="utf-8"?>
<sst xmlns="http://schemas.openxmlformats.org/spreadsheetml/2006/main" count="25311" uniqueCount="3501">
  <si>
    <t>HC-R-ON300L(XH)</t>
  </si>
  <si>
    <t>DC-R06-ON200M</t>
  </si>
  <si>
    <t>DC-R10-ON200M</t>
  </si>
  <si>
    <t>DC-R15-ON200M</t>
  </si>
  <si>
    <t>DC-R20-ON200M</t>
  </si>
  <si>
    <t>DC-R30-ON200M</t>
  </si>
  <si>
    <t>DC-R06-OD500C(XH)</t>
  </si>
  <si>
    <t>DC-R10-OD500C(XH)</t>
  </si>
  <si>
    <t>DC-R15-OD500C(XH)</t>
  </si>
  <si>
    <t>DC-R20-OD500C(XH)</t>
  </si>
  <si>
    <t>DC-R30-OD500C(XH)</t>
  </si>
  <si>
    <t>DC-R40-OD500C(XH)</t>
  </si>
  <si>
    <t>HC-R-OD500L(XH)</t>
  </si>
  <si>
    <t>PS-R2-OD500C(XH)</t>
  </si>
  <si>
    <t>PS-R3-OD500C(XH)</t>
  </si>
  <si>
    <t>PS-R4-OD500C(XH)</t>
  </si>
  <si>
    <t>CM-FK2-OD3</t>
  </si>
  <si>
    <t>200307-000442-80</t>
  </si>
  <si>
    <t>200307-001171-80</t>
  </si>
  <si>
    <t>200302-000449-00</t>
  </si>
  <si>
    <t>200302-000439-00</t>
  </si>
  <si>
    <t>200302-000714-00</t>
  </si>
  <si>
    <t>200302-000440-00</t>
  </si>
  <si>
    <t>DC-R07-ON200M</t>
  </si>
  <si>
    <t>200302-000441-00</t>
  </si>
  <si>
    <t>200302-000442-00</t>
  </si>
  <si>
    <t>200302-000453-00</t>
  </si>
  <si>
    <t>200302-000716-00</t>
  </si>
  <si>
    <t>200302-000718-00</t>
  </si>
  <si>
    <t>200302-000445-00</t>
  </si>
  <si>
    <t>200302-000719-00</t>
  </si>
  <si>
    <t>200302-000446-00</t>
  </si>
  <si>
    <t>200302-000720-00</t>
  </si>
  <si>
    <t>200302-000447-00</t>
  </si>
  <si>
    <t>DC-R40-OD200M</t>
  </si>
  <si>
    <t>200302-000458-00</t>
  </si>
  <si>
    <t>200302-000721-00</t>
  </si>
  <si>
    <t>200302-000448-00</t>
  </si>
  <si>
    <t>200303-000048-00</t>
  </si>
  <si>
    <t>200303-000084-00</t>
  </si>
  <si>
    <t>200303-000047-00</t>
  </si>
  <si>
    <t>IXD-360V03NN(05)</t>
  </si>
  <si>
    <t>710001-000113-5000</t>
  </si>
  <si>
    <t>200310-000007-42</t>
  </si>
  <si>
    <t>200310-000007-43</t>
  </si>
  <si>
    <t>101003-000041-42</t>
  </si>
  <si>
    <t>200310-000046-42</t>
  </si>
  <si>
    <t>710003-000268-0000</t>
  </si>
  <si>
    <t>710003-000939-5000</t>
  </si>
  <si>
    <t>OOA-360V06N0-4</t>
  </si>
  <si>
    <t>710003-080064-5000</t>
  </si>
  <si>
    <t>102007-000037-00</t>
  </si>
  <si>
    <t>200301-000146-80</t>
  </si>
  <si>
    <t>200301-000196-00</t>
  </si>
  <si>
    <t>200301-000147-80</t>
  </si>
  <si>
    <t>200301-000197-00</t>
  </si>
  <si>
    <t>200301-000203-00</t>
  </si>
  <si>
    <t>200301-000252-80</t>
  </si>
  <si>
    <t>200301-000198-00</t>
  </si>
  <si>
    <t>200301-003027-00</t>
  </si>
  <si>
    <t>200301-000204-00</t>
  </si>
  <si>
    <t>100603-000316-00</t>
  </si>
  <si>
    <t>200302-000443-00</t>
  </si>
  <si>
    <t>CM-ACKP4-OD1A</t>
  </si>
  <si>
    <t>600001-002499-5000</t>
  </si>
  <si>
    <t>600001-002475-5000</t>
  </si>
  <si>
    <t>TC-2000</t>
  </si>
  <si>
    <t>600002-000704-5000</t>
  </si>
  <si>
    <t>LD-30NM</t>
  </si>
  <si>
    <t>LD-02NM</t>
  </si>
  <si>
    <t>200307-001048-80</t>
  </si>
  <si>
    <t>710001-000003-0000</t>
  </si>
  <si>
    <t>CM-PK2-OD4A</t>
  </si>
  <si>
    <t>200307-001309-80</t>
  </si>
  <si>
    <t>CM-AC2-OD4</t>
  </si>
  <si>
    <t>200307-001310-80</t>
  </si>
  <si>
    <t>DC-R13-ON200M</t>
  </si>
  <si>
    <t>200302-000444-00</t>
  </si>
  <si>
    <t>200302-000619-00</t>
  </si>
  <si>
    <t>FP-C100-D01</t>
  </si>
  <si>
    <t>200308-500012-00</t>
  </si>
  <si>
    <t>FP-K45-D01</t>
  </si>
  <si>
    <t>200308-500013-00</t>
  </si>
  <si>
    <t>200302-000242-00</t>
  </si>
  <si>
    <t>200302-000243-00</t>
  </si>
  <si>
    <t>200302-000244-00</t>
  </si>
  <si>
    <t>200302-000238-00</t>
  </si>
  <si>
    <t>200801-000666-00</t>
  </si>
  <si>
    <t>200801-000667-00</t>
  </si>
  <si>
    <t>PAM-19-12F60PF52A</t>
  </si>
  <si>
    <t>200802-000688-00</t>
  </si>
  <si>
    <t>SA-81-03119A</t>
  </si>
  <si>
    <t>200802-000311-00</t>
  </si>
  <si>
    <t>200802-000296-00</t>
  </si>
  <si>
    <t>200802-000294-00</t>
  </si>
  <si>
    <t>200705-000118-00</t>
  </si>
  <si>
    <t>200705-000119-00</t>
  </si>
  <si>
    <t>PSM-81-19A</t>
  </si>
  <si>
    <t>PSM-19-19A</t>
  </si>
  <si>
    <t>SA-81-03219A</t>
  </si>
  <si>
    <t>SA-19-03219A</t>
  </si>
  <si>
    <t>SA-19-03119A</t>
  </si>
  <si>
    <t>PASSIVE</t>
  </si>
  <si>
    <t>ANTENNA</t>
  </si>
  <si>
    <t>CABLING</t>
  </si>
  <si>
    <t>TBS</t>
  </si>
  <si>
    <t>600003-000854-5000</t>
  </si>
  <si>
    <t>600003-000855-5000</t>
  </si>
  <si>
    <t>600003-000857-5000</t>
  </si>
  <si>
    <t>600003-000858-5000</t>
  </si>
  <si>
    <t>MBDA</t>
  </si>
  <si>
    <t>PAM-81-12F25PF52A</t>
  </si>
  <si>
    <t>600002-000725-5000</t>
  </si>
  <si>
    <t>ML-LPC06064SC3</t>
  </si>
  <si>
    <t>290101-000013-03</t>
  </si>
  <si>
    <t>600001-004961-5000</t>
  </si>
  <si>
    <t>600001-004965-5000</t>
  </si>
  <si>
    <t>600001-004958-5000</t>
  </si>
  <si>
    <t>600001-004964-5000</t>
  </si>
  <si>
    <t>600001-004967-5000</t>
  </si>
  <si>
    <t>600001-004959-5000</t>
  </si>
  <si>
    <t>600001-004960-5000</t>
  </si>
  <si>
    <t>600001-004957-5000</t>
  </si>
  <si>
    <t>600001-004962-5000</t>
  </si>
  <si>
    <t>600001-004966-5000</t>
  </si>
  <si>
    <t>600001-004963-5000</t>
  </si>
  <si>
    <t>DAS</t>
  </si>
  <si>
    <t>DC-R06-ON300C(XH)</t>
  </si>
  <si>
    <t>DC-R10-ON300C(XH)</t>
  </si>
  <si>
    <t>DC-R15-ON300C(XH)</t>
  </si>
  <si>
    <t>DC-R20-ON300C(XH)</t>
  </si>
  <si>
    <t>DC-R30-ON300C(XH)</t>
  </si>
  <si>
    <t>DC-R40-ON300C(XH)</t>
  </si>
  <si>
    <t>200302-000222-00</t>
  </si>
  <si>
    <t>200302-000224-00</t>
  </si>
  <si>
    <t>200302-000225-00</t>
  </si>
  <si>
    <t>200302-000227-00</t>
  </si>
  <si>
    <t>200301-003026-00</t>
  </si>
  <si>
    <t>200301-003031-00</t>
  </si>
  <si>
    <t>PS-R2-ON500C(XH)</t>
  </si>
  <si>
    <t>PS-R3-ON500C(XH)</t>
  </si>
  <si>
    <t>PS-R4-ON500C(XH)</t>
  </si>
  <si>
    <t>N-Connector PIM Certified Parts</t>
  </si>
  <si>
    <t>Comba PN</t>
  </si>
  <si>
    <t>ERP Number</t>
  </si>
  <si>
    <t>Product Description</t>
  </si>
  <si>
    <t>PIM(dBc)</t>
  </si>
  <si>
    <t>Old Safety stock</t>
  </si>
  <si>
    <t>Safety Stock 2</t>
  </si>
  <si>
    <t>Present SJ Inventory</t>
  </si>
  <si>
    <t>Deficit</t>
  </si>
  <si>
    <t>On-order</t>
  </si>
  <si>
    <t>Opp #</t>
  </si>
  <si>
    <t>Order Date</t>
  </si>
  <si>
    <t>GZ Ship Date</t>
  </si>
  <si>
    <t>Estimate Arrival Date</t>
  </si>
  <si>
    <t>Projected SJ Inventory</t>
  </si>
  <si>
    <t>Projected Deficit</t>
  </si>
  <si>
    <t>DC-R05-ON300C(XH)</t>
  </si>
  <si>
    <t>200302-000221-00</t>
  </si>
  <si>
    <t>6 dB Directional Coupler; 698-2700MHz; 300W; N-Female; Microstrip type</t>
  </si>
  <si>
    <t>&lt;=-153</t>
  </si>
  <si>
    <t>DC-R07-ON300C(XH)</t>
  </si>
  <si>
    <t>200302-000223-00</t>
  </si>
  <si>
    <t>DC-R08-ON300C(XH)</t>
  </si>
  <si>
    <t>10dB Directional Coupler; 698-2700MHz; 300W; N-Female; Microstrip type</t>
  </si>
  <si>
    <t>DC-R13-ON300C(XH)</t>
  </si>
  <si>
    <t>15dB Directional Coupler; 698-2700MHz; 300W; N-Female; Microstrip type</t>
  </si>
  <si>
    <t>20dB Directional Coupler; 698-2700MHz; 300W; N-Female; Microstrip type</t>
  </si>
  <si>
    <t>30dB Directional Coupler; 698-2700MHz; 300W; N-Female; Microstrip type</t>
  </si>
  <si>
    <t>40dB Directional Coupler; 698-2700MHz; 300W; N-Female; Microstrip type</t>
  </si>
  <si>
    <t>2-Way Power Splitter; 698-2700MHz; 500W; N-Female; Cavity type</t>
  </si>
  <si>
    <t>3-Way Power Splitter; 698-2700MHz; 500W; N-Female; Cavity type</t>
  </si>
  <si>
    <t>4-Way Power Splitter; 698-2700MHz; 500W; N-Female; Cavity type</t>
  </si>
  <si>
    <t>200303-003001-00</t>
  </si>
  <si>
    <t>Hybrid Coupler; 698-2700MHz; 300W; N-Female</t>
  </si>
  <si>
    <t>Indoor Omni-directional Antenna, 670-960/1710-2700 MHz, N-female</t>
  </si>
  <si>
    <t>DIN-Connector PIM Certified Parts</t>
  </si>
  <si>
    <t>DC-R05-OD500C(XH)</t>
  </si>
  <si>
    <t>6dB Directional Coupler, 698-2700MHz, 500W; 7/16 DIN-Female; Microstrip Type</t>
  </si>
  <si>
    <t>DC-R07-OD500C(XH)</t>
  </si>
  <si>
    <t>DC-R08-OD500C(XH)</t>
  </si>
  <si>
    <t>10dB Directional Coupler, 698-2700MHz, 500W; 7/16 DIN-Female; Microstrip Type</t>
  </si>
  <si>
    <t>DC-R13-OD500C(XH)</t>
  </si>
  <si>
    <t>15dB Directional Coupler, 698-2700MHz, 500W; 7/16 DIN-Female; Microstrip Type</t>
  </si>
  <si>
    <t>20dB Directional Coupler, 698-2700MHz, 500W; 7/16 DIN-Female; Microstrip Type</t>
  </si>
  <si>
    <t>30dB Directional Coupler, 698-2700MHz, 500W; 7/16 DIN-Female; Microstrip Type</t>
  </si>
  <si>
    <t>40dB Directional Coupler, 698-2700MHz, 500W; 7/16 DIN-Female; Microstrip Type</t>
  </si>
  <si>
    <t>2-Way Power Splitter; 698-2700MHz; 500W; 7/16 DIN-Female; Cavity Type</t>
  </si>
  <si>
    <t>3-Way Power Splitter; 698-2700MHz; 500W; 7/16 DIN-Female; Cavity Type</t>
  </si>
  <si>
    <t>4-Way Power Splitter; 698-2700MHz; 500W; 7/16 DIN-Female; Cavity Type</t>
  </si>
  <si>
    <t>Hybrid Coupler; 698-2700MHz; 500W; 7/16 DIN-Female</t>
  </si>
  <si>
    <r>
      <rPr>
        <sz val="10"/>
        <rFont val="Arial"/>
        <family val="2"/>
      </rPr>
      <t>Dual Band Combiner; 380-960MHz,1710-2700MHz; 7/16 DIN-Female (x=1 to 4)</t>
    </r>
  </si>
  <si>
    <t>Dual Band Combiner, 698-798MHz/817-894MHz; 7/16 DIN-Female with coupling port</t>
  </si>
  <si>
    <t>Dual Band Combiner, PCS/AWS band, 7/16 DIN-Female with coupling port</t>
  </si>
  <si>
    <t>Quad-band Combiner, 698-787MHz/806-894MHz/1710-1755MHz, 2110-2155MHz/1850-1995 MHz, 7/16 DIN-Female with coupling port</t>
  </si>
  <si>
    <t>Band Pass Filter, 698-798MHz</t>
  </si>
  <si>
    <t xml:space="preserve">Band Pass Filter, 1710-1755/2110-2155MHz </t>
  </si>
  <si>
    <t>CombaPN</t>
  </si>
  <si>
    <t>ERPNumber</t>
  </si>
  <si>
    <t>PresentSJInventory</t>
  </si>
  <si>
    <t>OnOrder</t>
  </si>
  <si>
    <t>ETAarrival</t>
  </si>
  <si>
    <t>ProductLine</t>
  </si>
  <si>
    <t>Qtyintransit</t>
  </si>
  <si>
    <t>MU01-RACK-E01</t>
  </si>
  <si>
    <t>AT25-10dB-NM/NF-3GAttenuator</t>
  </si>
  <si>
    <t>201004-000010-42</t>
  </si>
  <si>
    <t>200307-000283-80</t>
  </si>
  <si>
    <t>200307-000284-80</t>
  </si>
  <si>
    <t>200307-000285-80</t>
  </si>
  <si>
    <t>200307-000286-80</t>
  </si>
  <si>
    <t>200307-000287-80</t>
  </si>
  <si>
    <t>200307-000288-80</t>
  </si>
  <si>
    <t>200307-000289-80</t>
  </si>
  <si>
    <t>200307-000290-80</t>
  </si>
  <si>
    <t>200302-000459-00</t>
  </si>
  <si>
    <t>200302-000460-00</t>
  </si>
  <si>
    <t>200302-000461-00</t>
  </si>
  <si>
    <t>200302-000462-00</t>
  </si>
  <si>
    <t>200302-000463-00</t>
  </si>
  <si>
    <t>200302-000464-00</t>
  </si>
  <si>
    <t>DC-R05-OD200M</t>
  </si>
  <si>
    <t>DC-R05-ON200M</t>
  </si>
  <si>
    <t>DC-R06-OD200M</t>
  </si>
  <si>
    <t>200302-000450-00</t>
  </si>
  <si>
    <t>DC-R08-OD200M</t>
  </si>
  <si>
    <t>200302-000452-00</t>
  </si>
  <si>
    <t>DC-R08-ON200M</t>
  </si>
  <si>
    <t>DC-R10-OD200M</t>
  </si>
  <si>
    <t>DC-R13-OD200M</t>
  </si>
  <si>
    <t>200302-000454-00</t>
  </si>
  <si>
    <t>DC-R30-OD200M</t>
  </si>
  <si>
    <t>200302-000457-00</t>
  </si>
  <si>
    <t>DC-R40-ON200M</t>
  </si>
  <si>
    <t>100202-000050-00</t>
  </si>
  <si>
    <t>700201-000030-0000</t>
  </si>
  <si>
    <t>710001-000011-0000</t>
  </si>
  <si>
    <t>710001-000016-0000</t>
  </si>
  <si>
    <t>710001-000006-0000</t>
  </si>
  <si>
    <t>700201-000040-0000</t>
  </si>
  <si>
    <t>100202-000051-00</t>
  </si>
  <si>
    <t>100202-000029-00</t>
  </si>
  <si>
    <t>100202-000028-00</t>
  </si>
  <si>
    <t>LD-01NF</t>
  </si>
  <si>
    <t>101003-000010-41</t>
  </si>
  <si>
    <t>LD-02NF</t>
  </si>
  <si>
    <t>200310-000044-42</t>
  </si>
  <si>
    <t>LD-05NF</t>
  </si>
  <si>
    <t>101003-000011-42</t>
  </si>
  <si>
    <t>LD-05NM</t>
  </si>
  <si>
    <t>LD-100DM</t>
  </si>
  <si>
    <t>101003-000003-42</t>
  </si>
  <si>
    <t>LD-100NF</t>
  </si>
  <si>
    <t>101003-000015-42</t>
  </si>
  <si>
    <t>LD-10NF</t>
  </si>
  <si>
    <t>101003-000017-41</t>
  </si>
  <si>
    <t>LD-10NM</t>
  </si>
  <si>
    <t>101003-000042-41</t>
  </si>
  <si>
    <t>LD-200NF</t>
  </si>
  <si>
    <t>101003-000007-42</t>
  </si>
  <si>
    <t>LD-200NM</t>
  </si>
  <si>
    <t>200310-000028-42</t>
  </si>
  <si>
    <t>LD-20NF</t>
  </si>
  <si>
    <t>101003-000046-42</t>
  </si>
  <si>
    <t>LD-25NF</t>
  </si>
  <si>
    <t>101003-000001-42</t>
  </si>
  <si>
    <t>LD-30NF</t>
  </si>
  <si>
    <t>101003-000018-42</t>
  </si>
  <si>
    <t>101003-000047-42</t>
  </si>
  <si>
    <t>LD-50DM</t>
  </si>
  <si>
    <t>LD-50NF</t>
  </si>
  <si>
    <t>101003-000002-42</t>
  </si>
  <si>
    <t>LD-80NF</t>
  </si>
  <si>
    <t>101003-000019-41</t>
  </si>
  <si>
    <t>LD-80NM</t>
  </si>
  <si>
    <t>101003-000020-41</t>
  </si>
  <si>
    <t>LRU01-PSU-A92W300</t>
  </si>
  <si>
    <t>MU01-PSU-A92W300</t>
  </si>
  <si>
    <t>710003-000244-0000</t>
  </si>
  <si>
    <t>710003-000266-5000</t>
  </si>
  <si>
    <t>710003-000260-0000</t>
  </si>
  <si>
    <t>100203-000083-00</t>
  </si>
  <si>
    <t>710003-080033-5000</t>
  </si>
  <si>
    <t>710003-080030-5000</t>
  </si>
  <si>
    <t>710003-080031-5000</t>
  </si>
  <si>
    <t>710002-081023-5000</t>
  </si>
  <si>
    <t>710002-081022-5000</t>
  </si>
  <si>
    <t>200301-000199-00</t>
  </si>
  <si>
    <t>200301-000200-00</t>
  </si>
  <si>
    <t>200301-000201-00</t>
  </si>
  <si>
    <t>SJT3x13AWG</t>
  </si>
  <si>
    <t>Restocking Order Number</t>
  </si>
  <si>
    <t>200302-000715-00</t>
  </si>
  <si>
    <t>200302-000717-00</t>
  </si>
  <si>
    <t>200302-000722-00</t>
  </si>
  <si>
    <t>MRU01-6100QP04D</t>
  </si>
  <si>
    <t>600006-000013-5000</t>
  </si>
  <si>
    <t>201004-000054-41</t>
  </si>
  <si>
    <t>600003-000993-5000</t>
  </si>
  <si>
    <t>mBDA-RF-7UP27D</t>
  </si>
  <si>
    <t>mBDA-RF-7LP27D</t>
  </si>
  <si>
    <t>600003-000990-5000</t>
  </si>
  <si>
    <t>600003-001022-5000</t>
  </si>
  <si>
    <t>710003-080046-5000</t>
  </si>
  <si>
    <t>IWH-070V10N0</t>
  </si>
  <si>
    <t>MU01-RFU-7LB181D</t>
  </si>
  <si>
    <t>MU01-FOU-SABFOP6</t>
  </si>
  <si>
    <t>MU01-RFU-85B25D</t>
  </si>
  <si>
    <t>MU01-RFU-AWSB45D</t>
  </si>
  <si>
    <t>MU01-RFU-7UB11D</t>
  </si>
  <si>
    <t>600003-000960-5000</t>
  </si>
  <si>
    <t>600003-000958-5000</t>
  </si>
  <si>
    <t>600003-000983-5000</t>
  </si>
  <si>
    <t>PS-R2-ON500C(H)</t>
  </si>
  <si>
    <t>PS-R4-ON500C(H)</t>
  </si>
  <si>
    <t>PS-R3-ON500C(H)</t>
  </si>
  <si>
    <t>DC-R05-ON300C(H)</t>
  </si>
  <si>
    <t>DC-R06-ON300C(H)</t>
  </si>
  <si>
    <t>DC-R10-ON300C(H)</t>
  </si>
  <si>
    <t>DC-R15-ON300C(H)</t>
  </si>
  <si>
    <t>DC-R20-ON300C(H)</t>
  </si>
  <si>
    <t>DC-R30-ON300C(H)</t>
  </si>
  <si>
    <t>DC-R40-ON300C(H)</t>
  </si>
  <si>
    <t>DC-R06-OD500C(H)</t>
  </si>
  <si>
    <t>200302-000691-00</t>
  </si>
  <si>
    <t>200302-000713-00</t>
  </si>
  <si>
    <t>200302-003022-00</t>
  </si>
  <si>
    <t>DC-R10-OD500C(H)</t>
  </si>
  <si>
    <t>200302-003024-00</t>
  </si>
  <si>
    <t>DC-R20-OD500C(H)</t>
  </si>
  <si>
    <t>200302-003030-00</t>
  </si>
  <si>
    <t>DC-R40-OD500C(H)</t>
  </si>
  <si>
    <t>200303-000093-00</t>
  </si>
  <si>
    <t>HC-R-ON300L(H)</t>
  </si>
  <si>
    <t>200801-000431-00</t>
  </si>
  <si>
    <t>60WCPAM(24V)</t>
  </si>
  <si>
    <t xml:space="preserve">IXD-360V03N0-6 </t>
  </si>
  <si>
    <t xml:space="preserve">IXD-360V03N0-61 </t>
  </si>
  <si>
    <t>IWH-090V08N0-2</t>
  </si>
  <si>
    <t>IXD-360V03N0-52forME</t>
  </si>
  <si>
    <t>OOA-360V03N0-2</t>
  </si>
  <si>
    <t>100502-000201-45</t>
  </si>
  <si>
    <t>CN-NM-BC8</t>
  </si>
  <si>
    <t>100606-000004-00</t>
  </si>
  <si>
    <t>RJ45-Ethernet cable,2.5M</t>
  </si>
  <si>
    <t>101003-003001-41</t>
  </si>
  <si>
    <t>PB20-3T-1 Three-pin plug</t>
  </si>
  <si>
    <t>102313-000274-00</t>
  </si>
  <si>
    <t>NIX-43-FEA-11-LICENSE</t>
  </si>
  <si>
    <t>102313-000275-00</t>
  </si>
  <si>
    <t>NIX-43-FEA-ACM-LICENSE</t>
  </si>
  <si>
    <t>102313-000287-00</t>
  </si>
  <si>
    <t>NIX-43-MOD-0128-LICENSE</t>
  </si>
  <si>
    <t>102313-000288-00</t>
  </si>
  <si>
    <t>NIX-43-MOD-0256-LICENSE</t>
  </si>
  <si>
    <t xml:space="preserve">PS-R2-ON300C </t>
  </si>
  <si>
    <t xml:space="preserve">PS-R3-ON300C </t>
  </si>
  <si>
    <t xml:space="preserve">PS-R4-ON300C </t>
  </si>
  <si>
    <t xml:space="preserve">PS-R2-OD700C </t>
  </si>
  <si>
    <t xml:space="preserve">PS-R3-OD700C </t>
  </si>
  <si>
    <t xml:space="preserve">PS-R4-OD700C </t>
  </si>
  <si>
    <t>PS-R3-ON50M</t>
  </si>
  <si>
    <t xml:space="preserve">PS-R4-ON50M </t>
  </si>
  <si>
    <t xml:space="preserve">CO-R06-ON200C </t>
  </si>
  <si>
    <t xml:space="preserve">CO-R10-ON200C </t>
  </si>
  <si>
    <t xml:space="preserve">CO-R15-ON200C </t>
  </si>
  <si>
    <t xml:space="preserve">CO-R20-ON200C </t>
  </si>
  <si>
    <t xml:space="preserve">CO-R30-ON200C </t>
  </si>
  <si>
    <t xml:space="preserve">CO-R40-ON200C </t>
  </si>
  <si>
    <t>HC-R-ON150L</t>
  </si>
  <si>
    <t>HC-R-OD150L</t>
  </si>
  <si>
    <t>200305-000047-00</t>
  </si>
  <si>
    <t>ML-0A06WCC4</t>
  </si>
  <si>
    <t>CM-BK2D-OD1C</t>
  </si>
  <si>
    <t xml:space="preserve">CM-BK2D-OD2C </t>
  </si>
  <si>
    <t xml:space="preserve">CM-BK2D-OD3C </t>
  </si>
  <si>
    <t xml:space="preserve">CM-BK2D-OD4C </t>
  </si>
  <si>
    <t xml:space="preserve">CM-BK2-OD1C </t>
  </si>
  <si>
    <t xml:space="preserve">CM-BK2-OD2C </t>
  </si>
  <si>
    <t xml:space="preserve">CM-BK2-OD3C </t>
  </si>
  <si>
    <t xml:space="preserve">CM-BK2-OD4C </t>
  </si>
  <si>
    <t>CM-BK2-IN1A</t>
  </si>
  <si>
    <t>200307-000679-80</t>
  </si>
  <si>
    <t>ML-CB06WCC303</t>
  </si>
  <si>
    <t>200307-001113-80</t>
  </si>
  <si>
    <t>CM-FDWY4-OD1A</t>
  </si>
  <si>
    <t>200307-001401-80</t>
  </si>
  <si>
    <t>CM-ACKPT5-OD1</t>
  </si>
  <si>
    <t>200310-000006-43</t>
  </si>
  <si>
    <t>LD-02DM</t>
  </si>
  <si>
    <t>LD-05DM</t>
  </si>
  <si>
    <t>200702-000163-00</t>
  </si>
  <si>
    <t>FOU-SABFOP6S</t>
  </si>
  <si>
    <t>200703-000066-00</t>
  </si>
  <si>
    <t>BT-R2S2</t>
  </si>
  <si>
    <t>200703-000067-00</t>
  </si>
  <si>
    <t>BT-R1S2</t>
  </si>
  <si>
    <t>200703-000074-00</t>
  </si>
  <si>
    <t xml:space="preserve">BT-M1S </t>
  </si>
  <si>
    <t>200703-000076-00</t>
  </si>
  <si>
    <t xml:space="preserve">BT-M2S </t>
  </si>
  <si>
    <t>200703-000092-00</t>
  </si>
  <si>
    <t>BT-M1S2</t>
  </si>
  <si>
    <t>200703-000093-00</t>
  </si>
  <si>
    <t>BT-M2S2</t>
  </si>
  <si>
    <t>200801-000333-00</t>
  </si>
  <si>
    <t>PA-5043BXE1</t>
  </si>
  <si>
    <t>200801-000361-00</t>
  </si>
  <si>
    <t>PA-5143EXE3</t>
  </si>
  <si>
    <t>200801-000390-00</t>
  </si>
  <si>
    <t>60WCPAM</t>
  </si>
  <si>
    <t>200801-000391-00</t>
  </si>
  <si>
    <t>64WPPAM</t>
  </si>
  <si>
    <t>200802-000331-00</t>
  </si>
  <si>
    <t>PA-5043BXE2</t>
  </si>
  <si>
    <t>200802-000378-00</t>
  </si>
  <si>
    <t>RA-6200LNA</t>
  </si>
  <si>
    <t>200808-000018-00</t>
  </si>
  <si>
    <t>ATM-23-120319A TBS High Power Attenuation Module</t>
  </si>
  <si>
    <t>AT100-40dB-NM/NF-3G</t>
  </si>
  <si>
    <t>203211-000018-00</t>
  </si>
  <si>
    <t>Wireless CIT Module</t>
  </si>
  <si>
    <t>266000-000009-00</t>
  </si>
  <si>
    <t>ML-ODU06G-06/0252APN5P4</t>
  </si>
  <si>
    <t>266001-000009-00</t>
  </si>
  <si>
    <t>ML-ODU06G-06/0252ANN5P4</t>
  </si>
  <si>
    <t>266020-000008-00</t>
  </si>
  <si>
    <t>ML-ODU06G-06/0252CPN5P4</t>
  </si>
  <si>
    <t>266021-000008-00</t>
  </si>
  <si>
    <t>ML-ODU06G-06/0252CNN5P4</t>
  </si>
  <si>
    <t>266110-000005-00</t>
  </si>
  <si>
    <t>ML-ODU06G-06/0160BPN5P4</t>
  </si>
  <si>
    <t>266111-000005-00</t>
  </si>
  <si>
    <t>ML-ODU06G-06/0160BNN5P4</t>
  </si>
  <si>
    <t>290231-000002-03</t>
  </si>
  <si>
    <t>ML-PG09106SC3</t>
  </si>
  <si>
    <t>292199-000399-00</t>
  </si>
  <si>
    <t>ML-FO-ACC/O0ND</t>
  </si>
  <si>
    <t>292199-000438-00</t>
  </si>
  <si>
    <t>ML-PA163201-KIT</t>
  </si>
  <si>
    <t>292199-000442-00</t>
  </si>
  <si>
    <t>SMS-ACC/I2FN</t>
  </si>
  <si>
    <t>TC1900-02F20PD52K60A92M08DE01</t>
  </si>
  <si>
    <t>600001-002590-5000</t>
  </si>
  <si>
    <t>RA0100-D15WF01A92M09E07,III3</t>
  </si>
  <si>
    <t>600001-002602-5000</t>
  </si>
  <si>
    <t>RA0700-DC06F10J10ED,Ⅲ3</t>
  </si>
  <si>
    <t>600001-002603-5000</t>
  </si>
  <si>
    <t>RA1900-DC36F60K60ED,III3</t>
  </si>
  <si>
    <t>600001-004225-5000</t>
  </si>
  <si>
    <t>RD1932-12V10F10P33K60A92M06</t>
  </si>
  <si>
    <t>600001-004930-5000</t>
  </si>
  <si>
    <t>RX0720-06V11P33J11A92M08</t>
  </si>
  <si>
    <t>MU01-RFU-0800B18D</t>
  </si>
  <si>
    <t>LRU01-6100QP01D</t>
  </si>
  <si>
    <t>MU01-RFU-19B65D</t>
  </si>
  <si>
    <t>600002-000042-5000</t>
  </si>
  <si>
    <t>SR2010 CDMA</t>
  </si>
  <si>
    <t>600002-000698-5000</t>
  </si>
  <si>
    <t>RD2020</t>
  </si>
  <si>
    <t>600002-000720-5000</t>
  </si>
  <si>
    <t>RA2000 DUPLEXER</t>
  </si>
  <si>
    <t>RX2023</t>
  </si>
  <si>
    <t>mBDA-PMU-A92W300</t>
  </si>
  <si>
    <t>mBDA-RACK-E01</t>
  </si>
  <si>
    <t>mBDA-RF-85P33D</t>
  </si>
  <si>
    <t>mBDA-RF-19P33D</t>
  </si>
  <si>
    <t>mBDA-RF-85P27D</t>
  </si>
  <si>
    <t>mBDA-RF-19P27D</t>
  </si>
  <si>
    <t>mBDA-RF-26P27</t>
  </si>
  <si>
    <t>600004-000439-5000</t>
  </si>
  <si>
    <t>HRU01-4300QP02</t>
  </si>
  <si>
    <t>600008-000362-5000</t>
  </si>
  <si>
    <t>RA-8100 DUPLEXER</t>
  </si>
  <si>
    <t xml:space="preserve">IWH-120V06N0-1Indoor Directional Panel Antenna </t>
  </si>
  <si>
    <t>IXD-360V03N0-2EOF</t>
  </si>
  <si>
    <t>IXD-360V03N0-33</t>
  </si>
  <si>
    <t>IXD-360V03K0-2</t>
  </si>
  <si>
    <t>IXD-120V06K0-2</t>
  </si>
  <si>
    <t>IXD-120V06N0-3</t>
  </si>
  <si>
    <t>OYI-040V13B0-2</t>
  </si>
  <si>
    <t>OYI-040V12K0-2</t>
  </si>
  <si>
    <t>ODM-030V16K0-1</t>
  </si>
  <si>
    <t>ODP-030V20K0EOF</t>
  </si>
  <si>
    <t>ODM-030V18B0-2</t>
  </si>
  <si>
    <t>ODM-030V16K0-2</t>
  </si>
  <si>
    <t>OOA-360V06N0-2EOF</t>
  </si>
  <si>
    <t>ORA-018V18NA</t>
  </si>
  <si>
    <t>ORA-018V18NG</t>
  </si>
  <si>
    <t>IWH-065V07NO</t>
  </si>
  <si>
    <t>812000-000041-0000</t>
  </si>
  <si>
    <t>814000-000039-0000</t>
  </si>
  <si>
    <t>NIX-43/F4C4T1NUP32</t>
  </si>
  <si>
    <t>815000-000297-0000</t>
  </si>
  <si>
    <t>Indoor AP</t>
  </si>
  <si>
    <t>816000-000175-0000</t>
  </si>
  <si>
    <t>ML-FOS11300-01/0490APJ2O10D2</t>
  </si>
  <si>
    <t>STAR MICROWAVE</t>
  </si>
  <si>
    <t>Indoor Rack</t>
  </si>
  <si>
    <t>TC1800 GSM1800 Band Selective Base Station Power Amplifier</t>
  </si>
  <si>
    <t>CMA</t>
  </si>
  <si>
    <t>Wireless Enhancement</t>
  </si>
  <si>
    <t>Small Cell and WiFi</t>
  </si>
  <si>
    <t>mBDA-RF-AWSP27D</t>
  </si>
  <si>
    <t>600013-000064-0000</t>
  </si>
  <si>
    <t>600013-000065-0000</t>
  </si>
  <si>
    <t>Opp#</t>
  </si>
  <si>
    <t>Invoice#</t>
  </si>
  <si>
    <t>Company</t>
  </si>
  <si>
    <t>Model#</t>
  </si>
  <si>
    <t>ERP#</t>
  </si>
  <si>
    <t>Date of Stock in/out</t>
  </si>
  <si>
    <t>Stock in/Out qty</t>
  </si>
  <si>
    <t>Warehouse location</t>
  </si>
  <si>
    <t>Unit Cost to CTI</t>
  </si>
  <si>
    <t>Ext Cost to CTI</t>
  </si>
  <si>
    <t>Unit Revenue to CTI</t>
  </si>
  <si>
    <t>Ext Reveue to CTI</t>
  </si>
  <si>
    <t>Transaction Comments</t>
  </si>
  <si>
    <t>Starting</t>
  </si>
  <si>
    <t>Comba Telecom Inc.</t>
  </si>
  <si>
    <t>IR-19-1A</t>
  </si>
  <si>
    <t>Q-039153</t>
  </si>
  <si>
    <t>CTI-15012</t>
  </si>
  <si>
    <t>Kohler</t>
  </si>
  <si>
    <t>SAMPLES</t>
  </si>
  <si>
    <t>Q-039141</t>
  </si>
  <si>
    <t>KLA</t>
  </si>
  <si>
    <t>Q-039004</t>
  </si>
  <si>
    <t>CTI-15010US</t>
  </si>
  <si>
    <t>FTC</t>
  </si>
  <si>
    <t>OPTICAL TELECOM</t>
  </si>
  <si>
    <t>Q-037481</t>
  </si>
  <si>
    <t>CHK140936US4</t>
  </si>
  <si>
    <t>Sum of Stock in/Out qty</t>
  </si>
  <si>
    <t>Total</t>
  </si>
  <si>
    <t>Grand Total</t>
  </si>
  <si>
    <t>698-2700MHz 2:1 same band combiner 3dB Hybrid terminated with low PIM performance cable load low insertion loss, low VSWR and high isolation 
N-F connector (Input: 2,Output:1)</t>
  </si>
  <si>
    <t>698-2700MHz 2:1 same band combiner 3dB Hybrid terminated with low PIM performance cable load low insertion loss, low VSWR and high isolation Din-F connector (Input: 2,Output:1)</t>
  </si>
  <si>
    <t>CTI-15014</t>
  </si>
  <si>
    <t>STI</t>
  </si>
  <si>
    <t>Q-039329</t>
  </si>
  <si>
    <t>CTI-15015</t>
  </si>
  <si>
    <t>CHK140936US6</t>
  </si>
  <si>
    <t>Q-039242</t>
  </si>
  <si>
    <t>CXF60-N/MF</t>
  </si>
  <si>
    <t>102102-000046-00</t>
  </si>
  <si>
    <t>ML-OA07WCC2</t>
  </si>
  <si>
    <t>200305-000046-00</t>
  </si>
  <si>
    <t>268040-000006-00</t>
  </si>
  <si>
    <t>ML-ODU08G-03/0126CPN5P4</t>
  </si>
  <si>
    <t>268041-000006-00</t>
  </si>
  <si>
    <t>ML-ODU08G-03/0126CNN5P4</t>
  </si>
  <si>
    <t>ML-WT120B83141</t>
  </si>
  <si>
    <t>100604-000168-00</t>
  </si>
  <si>
    <t>NIX-41-MOD-0032-LICENSE</t>
  </si>
  <si>
    <t>102313-000269-00</t>
  </si>
  <si>
    <t>NIX-41/H1NUT4NUP22</t>
  </si>
  <si>
    <t>814000-000049-0000</t>
  </si>
  <si>
    <t>SMS-ACC/I0HN</t>
  </si>
  <si>
    <t>292199-000439-00</t>
  </si>
  <si>
    <t>CHK150066US</t>
  </si>
  <si>
    <t>Q-038519</t>
  </si>
  <si>
    <t>Q-038518</t>
  </si>
  <si>
    <t>PS-R2-ON500C(H) - Labeled (XH)</t>
  </si>
  <si>
    <t>PS-R4-ON500C(H)- Labeled (XH)</t>
  </si>
  <si>
    <t>PS-R3-ON500C(H)- Labeled (XH)</t>
  </si>
  <si>
    <t>DC-R05-ON300C(H)- Labeled (XH)</t>
  </si>
  <si>
    <t>DC-R06-ON300C(H)- Labeled (XH)</t>
  </si>
  <si>
    <t>DC-R10-ON300C(H)- Labeled (XH)</t>
  </si>
  <si>
    <t>DC-R15-ON300C(H)- Labeled (XH)</t>
  </si>
  <si>
    <t>DC-R20-ON300C(H)- Labeled (XH)</t>
  </si>
  <si>
    <t>DC-R30-ON300C(H)- Labeled (XH)</t>
  </si>
  <si>
    <t>DC-R40-ON300C(H)- Labeled (XH)</t>
  </si>
  <si>
    <t>DC-R06-OD500C(H)- Labeled (XH)</t>
  </si>
  <si>
    <t>DC-R10-OD500C(H)- Labeled (XH)</t>
  </si>
  <si>
    <t>DC-R20-OD500C(H)- Labeled (XH)</t>
  </si>
  <si>
    <t>DC-R40-OD500C(H)- Labeled (XH)</t>
  </si>
  <si>
    <t>HC-R-ON300L(H)- Labeled (XH)</t>
  </si>
  <si>
    <t>CTI-15018US</t>
  </si>
  <si>
    <t>VERIZON</t>
  </si>
  <si>
    <t>R&amp;D</t>
  </si>
  <si>
    <t>METRO COMM</t>
  </si>
  <si>
    <t>Q-039525</t>
  </si>
  <si>
    <t>CTI-15022US</t>
  </si>
  <si>
    <t>Canada Market</t>
  </si>
  <si>
    <t>CHK150074US1</t>
  </si>
  <si>
    <t>COM-BD21ONN5</t>
  </si>
  <si>
    <t>COM-BD21ODN8</t>
  </si>
  <si>
    <t xml:space="preserve">COM-BD21ONN5 </t>
  </si>
  <si>
    <t xml:space="preserve"> </t>
  </si>
  <si>
    <t>Crown Castle</t>
  </si>
  <si>
    <t>CHK140505US4</t>
  </si>
  <si>
    <t>CHK140675US1</t>
  </si>
  <si>
    <t>CTI-15024US</t>
  </si>
  <si>
    <t>CTI-15023US</t>
  </si>
  <si>
    <t>Q-036034</t>
  </si>
  <si>
    <t>Q-036515</t>
  </si>
  <si>
    <t>Q-039592</t>
  </si>
  <si>
    <t>Q-039606</t>
  </si>
  <si>
    <t>Q-039661</t>
  </si>
  <si>
    <t>CTI-15025US</t>
  </si>
  <si>
    <t>CTI-15026US</t>
  </si>
  <si>
    <t>BECHTEL</t>
  </si>
  <si>
    <t>RMA</t>
  </si>
  <si>
    <t>Premise</t>
  </si>
  <si>
    <t>Pierson</t>
  </si>
  <si>
    <t>ANNABEL</t>
  </si>
  <si>
    <t xml:space="preserve">COM-BD21ODN8 </t>
  </si>
  <si>
    <t>Q-038522</t>
  </si>
  <si>
    <t>Q-038520</t>
  </si>
  <si>
    <t>CTI-15006US</t>
  </si>
  <si>
    <t>CTI-15005US</t>
  </si>
  <si>
    <t>Q-038249</t>
  </si>
  <si>
    <t>CTI-15004US</t>
  </si>
  <si>
    <t>Q-039092</t>
  </si>
  <si>
    <t>CHK150033</t>
  </si>
  <si>
    <t>ML-ODU11G-06/0490ANN5P4</t>
  </si>
  <si>
    <t>ML-ODU11G-06/0490APN5P4</t>
  </si>
  <si>
    <t>261000-000015-00</t>
  </si>
  <si>
    <t>261000-000014-00</t>
  </si>
  <si>
    <t>ML-ODU11G-06/0490BPN5P4</t>
  </si>
  <si>
    <t>261010-000014-00</t>
  </si>
  <si>
    <t>ML-ODU11G-06/0490BNN5P4</t>
  </si>
  <si>
    <t>261011-000014-00</t>
  </si>
  <si>
    <t>ML-CB106CC303</t>
  </si>
  <si>
    <t>200307-000598-80</t>
  </si>
  <si>
    <t>ML-OA106CC3</t>
  </si>
  <si>
    <t>200305-000040-00</t>
  </si>
  <si>
    <t>CTI15028</t>
  </si>
  <si>
    <t>CHK150074US2F</t>
  </si>
  <si>
    <t>CHK141206US2</t>
  </si>
  <si>
    <t>8D Coaxial Cable</t>
  </si>
  <si>
    <t>100604-000014-03</t>
  </si>
  <si>
    <t>CHK150394</t>
  </si>
  <si>
    <t>NIX-41 Series IP IDU</t>
  </si>
  <si>
    <t>814000-000037-0000</t>
  </si>
  <si>
    <t>Power Supply Cable</t>
  </si>
  <si>
    <t>100603-000392-00</t>
  </si>
  <si>
    <t>CHK141206US1</t>
  </si>
  <si>
    <t>BC-CF8CNF</t>
  </si>
  <si>
    <t>MCX-MCX</t>
  </si>
  <si>
    <t>100607-001902-00</t>
  </si>
  <si>
    <t>ML-WT120B10111</t>
  </si>
  <si>
    <t>100604-000252-00</t>
  </si>
  <si>
    <t>NIX-43-FEA-XPIC-LICENSE</t>
  </si>
  <si>
    <t>102313-000277-00</t>
  </si>
  <si>
    <t>NIX-43-MOD-1024-LICENSE</t>
  </si>
  <si>
    <t>102313-000278-00</t>
  </si>
  <si>
    <t>CTI15032</t>
  </si>
  <si>
    <t>Q-039642</t>
  </si>
  <si>
    <t>Q-039091</t>
  </si>
  <si>
    <t>Q-039833</t>
  </si>
  <si>
    <t>CTI-15033</t>
  </si>
  <si>
    <t>Q-039798</t>
  </si>
  <si>
    <t>CTI-15031</t>
  </si>
  <si>
    <t>YUPANA</t>
  </si>
  <si>
    <t>??</t>
  </si>
  <si>
    <t>Q-039910</t>
  </si>
  <si>
    <t>PO105471</t>
  </si>
  <si>
    <t>Wireless Concepts</t>
  </si>
  <si>
    <t>600003-001092-5000</t>
  </si>
  <si>
    <t>mBDA-CB-ABPK4ID1</t>
  </si>
  <si>
    <t>mBDA-CB-ABPK4ID2</t>
  </si>
  <si>
    <t>600003-001091-5000</t>
  </si>
  <si>
    <t>Q-034144</t>
  </si>
  <si>
    <t>CHK140255US2F</t>
  </si>
  <si>
    <t>600006-000010-5000</t>
  </si>
  <si>
    <t>GX-C85P19L70A17-40-DC</t>
  </si>
  <si>
    <t>ClearLink Wireless</t>
  </si>
  <si>
    <t>PO 001300</t>
  </si>
  <si>
    <t>Q-040123</t>
  </si>
  <si>
    <t>Q-039723</t>
  </si>
  <si>
    <t xml:space="preserve">mBDA-CB-ABPK4ID1 </t>
  </si>
  <si>
    <t>Q-040019</t>
  </si>
  <si>
    <t>RMA 00046009</t>
  </si>
  <si>
    <t>RMA-001263</t>
  </si>
  <si>
    <t>Q-040028</t>
  </si>
  <si>
    <t>CTI-15053US</t>
  </si>
  <si>
    <t>Q-040436</t>
  </si>
  <si>
    <t>CTI-15055US</t>
  </si>
  <si>
    <t>CHK150439US</t>
  </si>
  <si>
    <t>Q-039782</t>
  </si>
  <si>
    <t>CHK150665US1</t>
  </si>
  <si>
    <t>Q-039834</t>
  </si>
  <si>
    <t>Q-040608</t>
  </si>
  <si>
    <t>CHK150403US1</t>
  </si>
  <si>
    <t>CHK150534US1</t>
  </si>
  <si>
    <t>AT&amp;T</t>
  </si>
  <si>
    <t>PO 08559600</t>
  </si>
  <si>
    <t>Q-040465</t>
  </si>
  <si>
    <t>Pierson Wireless</t>
  </si>
  <si>
    <t>Q-040770</t>
  </si>
  <si>
    <t>PO P5152</t>
  </si>
  <si>
    <t>Petrilla Technologies</t>
  </si>
  <si>
    <t>Q-040782</t>
  </si>
  <si>
    <t>PO 001304</t>
  </si>
  <si>
    <t>Goodman Networks</t>
  </si>
  <si>
    <t>PO 577816</t>
  </si>
  <si>
    <t>Q-040819</t>
  </si>
  <si>
    <t>Optical Telecom</t>
  </si>
  <si>
    <t>PO 108240</t>
  </si>
  <si>
    <t>Q-040816</t>
  </si>
  <si>
    <t>Q-040859</t>
  </si>
  <si>
    <t>Q-040860</t>
  </si>
  <si>
    <t>KLA Laboratories</t>
  </si>
  <si>
    <t>Extreme Engineering</t>
  </si>
  <si>
    <t>PO DW03112015</t>
  </si>
  <si>
    <t>IWH-065V07N0</t>
  </si>
  <si>
    <t>RMA-001290</t>
  </si>
  <si>
    <t>CHK150665US2F</t>
  </si>
  <si>
    <t>CHK150403US2F</t>
  </si>
  <si>
    <t>Q-040104</t>
  </si>
  <si>
    <t>CHK150568US3F</t>
  </si>
  <si>
    <t>710003-001433-5000</t>
  </si>
  <si>
    <t>ODP-065V11N</t>
  </si>
  <si>
    <t>Q-040450</t>
  </si>
  <si>
    <t>CHK150683US</t>
  </si>
  <si>
    <t>CHK150534US2F</t>
  </si>
  <si>
    <t>CHKRMA2015040</t>
  </si>
  <si>
    <t>200902-001629-80</t>
  </si>
  <si>
    <t>RX-6200FAN-3801MX</t>
  </si>
  <si>
    <t>RMA-001288</t>
  </si>
  <si>
    <t>RX-6200FAN-3801MX2</t>
  </si>
  <si>
    <t>PO 11779</t>
  </si>
  <si>
    <t>Q-040959</t>
  </si>
  <si>
    <t>CHKRMA2015044/45</t>
  </si>
  <si>
    <t>PO 11746</t>
  </si>
  <si>
    <t>PO 17737</t>
  </si>
  <si>
    <t>Q-040929</t>
  </si>
  <si>
    <t>Q-041132</t>
  </si>
  <si>
    <t>Annabel Huo</t>
  </si>
  <si>
    <t xml:space="preserve">CMA </t>
  </si>
  <si>
    <t>PO 108417</t>
  </si>
  <si>
    <t>ANTENNA(NOT COMMON)</t>
  </si>
  <si>
    <t>Wireless Transmission (NOT COMMON)</t>
  </si>
  <si>
    <t>PASSIVE(NOT COMMON)</t>
  </si>
  <si>
    <t>DAS(NOT COMMON)</t>
  </si>
  <si>
    <t>TBS(NOT COMMON)</t>
  </si>
  <si>
    <t>WIRELESS ENHANCEMENT(NOT COMMON)</t>
  </si>
  <si>
    <t>200801-000330-00</t>
  </si>
  <si>
    <t>PA-4750CG1</t>
  </si>
  <si>
    <t>NextNav</t>
  </si>
  <si>
    <t>Q-040986</t>
  </si>
  <si>
    <t>PO 2467</t>
  </si>
  <si>
    <t>CHKPIS150053US</t>
  </si>
  <si>
    <t>CHK150792US</t>
  </si>
  <si>
    <t>Q-040790</t>
  </si>
  <si>
    <t>Q-038326</t>
  </si>
  <si>
    <t>710001-000183-5000</t>
  </si>
  <si>
    <t>IXD-360V03NU(05)</t>
  </si>
  <si>
    <t>Wireless Enhancement (NOT COMMON)</t>
  </si>
  <si>
    <t>RMA-001303</t>
  </si>
  <si>
    <t>CHKRMA2015050</t>
  </si>
  <si>
    <t>PO 105484</t>
  </si>
  <si>
    <t>Q-041081</t>
  </si>
  <si>
    <t>Q-040987</t>
  </si>
  <si>
    <t>CHK150849US</t>
  </si>
  <si>
    <t>Q-035749</t>
  </si>
  <si>
    <t>CHK140379US3</t>
  </si>
  <si>
    <t>Q-041250</t>
  </si>
  <si>
    <t>PO 11882</t>
  </si>
  <si>
    <t>Q-041133</t>
  </si>
  <si>
    <t>PO 8913166</t>
  </si>
  <si>
    <t>PO 108530</t>
  </si>
  <si>
    <t>Q-041262</t>
  </si>
  <si>
    <t>Q-041275</t>
  </si>
  <si>
    <t>PO DW07172015</t>
  </si>
  <si>
    <t>Q-041276</t>
  </si>
  <si>
    <t>PO 001308</t>
  </si>
  <si>
    <t>TBD</t>
  </si>
  <si>
    <t>Yupana</t>
  </si>
  <si>
    <t>Q-041285</t>
  </si>
  <si>
    <t>Q-041284</t>
  </si>
  <si>
    <t>PO 11900</t>
  </si>
  <si>
    <t>CHKRMA2015048</t>
  </si>
  <si>
    <t>GX-C85P19L70A17-40</t>
  </si>
  <si>
    <t>600006-000008-5000</t>
  </si>
  <si>
    <t>Adjustment</t>
  </si>
  <si>
    <t>Location</t>
  </si>
  <si>
    <t>WHNC (Rack)</t>
  </si>
  <si>
    <t>Last Physical Count Completion Date</t>
  </si>
  <si>
    <t>July, 2015</t>
  </si>
  <si>
    <t>WHNC (Floor)</t>
  </si>
  <si>
    <t>Q-041352</t>
  </si>
  <si>
    <t>PO 11925</t>
  </si>
  <si>
    <t>292199-000428-00</t>
  </si>
  <si>
    <t>600001-002434-5000</t>
  </si>
  <si>
    <t>200703-000094-00</t>
  </si>
  <si>
    <t>812000-000075-0000</t>
  </si>
  <si>
    <t>600008-000350-5000</t>
  </si>
  <si>
    <t>ML-NIX-ACC/12N</t>
  </si>
  <si>
    <t>TB-1900</t>
  </si>
  <si>
    <t>PDM-003B</t>
  </si>
  <si>
    <t>SMS-ACC/10N</t>
  </si>
  <si>
    <t>ML-EC 23GHz 8xEl 1+0 PDH</t>
  </si>
  <si>
    <t>TC-8100</t>
  </si>
  <si>
    <t>CM-BK2-OD4</t>
  </si>
  <si>
    <t>200307-000109-00</t>
  </si>
  <si>
    <t>PA-5535EWCO</t>
  </si>
  <si>
    <t>200801-000342-00</t>
  </si>
  <si>
    <t>TA-PA12FDA-A</t>
  </si>
  <si>
    <t>KWV-360-0-NF</t>
  </si>
  <si>
    <t>710001-000076-5000</t>
  </si>
  <si>
    <t>TA-P12FD</t>
  </si>
  <si>
    <t>BT-M1</t>
  </si>
  <si>
    <t>200703-000019-00</t>
  </si>
  <si>
    <t>TC-2100</t>
  </si>
  <si>
    <t>200902-000453-80</t>
  </si>
  <si>
    <t>00-KX02(3)</t>
  </si>
  <si>
    <t>101813-000331-00</t>
  </si>
  <si>
    <t>WHNC (Rack), Demo Room - Box 5 thru 9</t>
  </si>
  <si>
    <t>Demo Room - Box 26, 44</t>
  </si>
  <si>
    <t>Demo Room - Box 10, 36, 42</t>
  </si>
  <si>
    <t>Demo Room - Box 33, 35, 45</t>
  </si>
  <si>
    <t>Demo Room - Box 34, 41, 44</t>
  </si>
  <si>
    <t>Demo Room - Box 122</t>
  </si>
  <si>
    <t>Demo Room - Box 123</t>
  </si>
  <si>
    <t>Demo Room - Box 97 thru 98, 102 thru 103</t>
  </si>
  <si>
    <t>Demo Room - Box 121</t>
  </si>
  <si>
    <t>Demo Room - Box 108</t>
  </si>
  <si>
    <t>Demo Room - Box 55, 88 thru 89</t>
  </si>
  <si>
    <t>Demo Room - Box 53, 69, 72 thru 81</t>
  </si>
  <si>
    <t>Demo Room - Box 54</t>
  </si>
  <si>
    <t>Demo Room - Box 91, 128</t>
  </si>
  <si>
    <t>Demo Room - Box 70, 82 thru 83, 87</t>
  </si>
  <si>
    <t>Demo Room - Box 96</t>
  </si>
  <si>
    <t>Demo Room - Box 71, 94</t>
  </si>
  <si>
    <t>Demo Room - Box 84 thru 86, 106</t>
  </si>
  <si>
    <t>Demo Room - Box 49 thru 50, 95</t>
  </si>
  <si>
    <t>Demo Room - Box 51, 90, 93, 107</t>
  </si>
  <si>
    <t>Demo Room - Box 92</t>
  </si>
  <si>
    <t>Demo Room - Box 127</t>
  </si>
  <si>
    <t>Demo Room - Box 125</t>
  </si>
  <si>
    <t>Demo Room - Box 124</t>
  </si>
  <si>
    <t>Demo Room - Box 52</t>
  </si>
  <si>
    <t>Demo Room - Box 126</t>
  </si>
  <si>
    <t>Demo Room - Box 120</t>
  </si>
  <si>
    <t>Demo Room - Box 1 thru 2</t>
  </si>
  <si>
    <t>Demo Room - Box 47 thru 48</t>
  </si>
  <si>
    <t>Demo Room - Box 27, 42, 43</t>
  </si>
  <si>
    <t>Demo Room - Box 26, 35, 37, 45, 46</t>
  </si>
  <si>
    <t>Demo Room - Box 27, 40</t>
  </si>
  <si>
    <t>Demo Room - Box 10, 36, 40, 42</t>
  </si>
  <si>
    <t>Demo Room - Box 34, 38, 39</t>
  </si>
  <si>
    <t>Demo Room - Box 27, 36, 38, 39</t>
  </si>
  <si>
    <t>Demo Room - Box 28 thru 29</t>
  </si>
  <si>
    <t>Demo Room - Box 11 thru 17</t>
  </si>
  <si>
    <t>Demo Room - Box 18 thru 25, 30</t>
  </si>
  <si>
    <t>Demo Room - Box 26, 31 thru 33, 37</t>
  </si>
  <si>
    <t>ML-LPC06212SC3</t>
  </si>
  <si>
    <t>290131-000013-03</t>
  </si>
  <si>
    <t>600016-000003-0000</t>
  </si>
  <si>
    <t>TA-P12FDA</t>
  </si>
  <si>
    <t>600016-000010-0000</t>
  </si>
  <si>
    <t>PA-525FWZ2</t>
  </si>
  <si>
    <t>200801-000321-00</t>
  </si>
  <si>
    <t>Demo Room - Box 3 thru 4</t>
  </si>
  <si>
    <t>Demo Room - Box 59 thru 68</t>
  </si>
  <si>
    <t>Demo Room - Box 129</t>
  </si>
  <si>
    <t>JT Park</t>
  </si>
  <si>
    <t>CK-7100A-5400</t>
  </si>
  <si>
    <t>100607-000627-00</t>
  </si>
  <si>
    <t>CK-71-00A-5400</t>
  </si>
  <si>
    <t>RMA-001317</t>
  </si>
  <si>
    <t>MISC(NOT COMMON)</t>
  </si>
  <si>
    <t>June, 2015</t>
  </si>
  <si>
    <t>Warehouse Shelf</t>
  </si>
  <si>
    <t>Wall Outside of Lab</t>
  </si>
  <si>
    <t>August, 2015</t>
  </si>
  <si>
    <t>RMA-001321</t>
  </si>
  <si>
    <t>LD-02DJ</t>
  </si>
  <si>
    <t>101004-000068-41</t>
  </si>
  <si>
    <t>AT02-40dB-NM/NF-3G</t>
  </si>
  <si>
    <t>CCU-001AG</t>
  </si>
  <si>
    <t>CCU-003AG</t>
  </si>
  <si>
    <t>200703-000089-00</t>
  </si>
  <si>
    <t>200703-000090-00</t>
  </si>
  <si>
    <t>PS-R2-ON50M(XH)</t>
  </si>
  <si>
    <t>200301-000432-00</t>
  </si>
  <si>
    <t>PS-R3-ON50M(XH)</t>
  </si>
  <si>
    <t>PS-R4-ON50M(XH)</t>
  </si>
  <si>
    <t>200301-000433-00</t>
  </si>
  <si>
    <t>200301-000434-00</t>
  </si>
  <si>
    <t>Q-041173</t>
  </si>
  <si>
    <t>600016-000038-0000</t>
  </si>
  <si>
    <t>WHNC (Floor, Behind Crates)</t>
  </si>
  <si>
    <t>RMA-001324</t>
  </si>
  <si>
    <t>Top of Crates Section</t>
  </si>
  <si>
    <t>ML-MV-IDU034M-01/H1DB00SL025</t>
  </si>
  <si>
    <t>ML-MV-IDU034M-01/H1DU00SL025</t>
  </si>
  <si>
    <t>ML-ODUTS15G</t>
  </si>
  <si>
    <t>ML-PA163201</t>
  </si>
  <si>
    <t>812000-000045-0000</t>
  </si>
  <si>
    <t>203211-000011-00</t>
  </si>
  <si>
    <t>203208-000008-00</t>
  </si>
  <si>
    <t>100604-000014-00</t>
  </si>
  <si>
    <t>Demo Room - Box 56 thru 57, 130 thru 133</t>
  </si>
  <si>
    <t>Demo Room - Box 134</t>
  </si>
  <si>
    <t>Demo Room - Box 135</t>
  </si>
  <si>
    <t>Q-041395</t>
  </si>
  <si>
    <t>PO 9033813</t>
  </si>
  <si>
    <t>Wireless Application</t>
  </si>
  <si>
    <t>Q-041252</t>
  </si>
  <si>
    <t>PO 612168</t>
  </si>
  <si>
    <t>200307-001388-80</t>
  </si>
  <si>
    <t xml:space="preserve"> CM-KY2-OD4B </t>
  </si>
  <si>
    <t>Q-041298</t>
  </si>
  <si>
    <t>CHK150956US</t>
  </si>
  <si>
    <t>Laboratory</t>
  </si>
  <si>
    <t>100607-001996-00</t>
  </si>
  <si>
    <t>C4-2A-26PF</t>
  </si>
  <si>
    <t>Q-041353</t>
  </si>
  <si>
    <t>CHK150971US1</t>
  </si>
  <si>
    <t>mBDA-RK-3903MX</t>
  </si>
  <si>
    <t>CHKRMA2015066</t>
  </si>
  <si>
    <t>200902-001693-80</t>
  </si>
  <si>
    <t>Accessory</t>
  </si>
  <si>
    <t>Viable Technologies</t>
  </si>
  <si>
    <t>PO 0813151019</t>
  </si>
  <si>
    <t>Q-041584</t>
  </si>
  <si>
    <t>5m Mini DIN/M to DIN/M</t>
  </si>
  <si>
    <t>1m Mini DIN/M to DIN/M</t>
  </si>
  <si>
    <t>1m Mini DIN/M to N/M</t>
  </si>
  <si>
    <t>2m Mini DIN/M to N/M</t>
  </si>
  <si>
    <t>3m Mini DIN/M to N/M</t>
  </si>
  <si>
    <t>5m Mini DIN/M to N/M</t>
  </si>
  <si>
    <t>1m Mini DIN/M to Mini DIN/M</t>
  </si>
  <si>
    <t>2m Mini DIN/M to Mini DIN/M</t>
  </si>
  <si>
    <t>3m Mini DIN/M to Mini DIN/M</t>
  </si>
  <si>
    <t>5m Mini DIN/M to Mini DIN/M</t>
  </si>
  <si>
    <t>Q-041567</t>
  </si>
  <si>
    <t>PO 105490</t>
  </si>
  <si>
    <t>RMA-001334</t>
  </si>
  <si>
    <t>Q-041689</t>
  </si>
  <si>
    <t>PO 108800</t>
  </si>
  <si>
    <t>CHK140505US5</t>
  </si>
  <si>
    <t>Q-041377</t>
  </si>
  <si>
    <t>CHK150979US</t>
  </si>
  <si>
    <t>OC-3X11WA35</t>
  </si>
  <si>
    <t>200803-000171-00</t>
  </si>
  <si>
    <t>Q-041720</t>
  </si>
  <si>
    <t>PO 108826</t>
  </si>
  <si>
    <t>RMA-001336</t>
  </si>
  <si>
    <t>PO 105479</t>
  </si>
  <si>
    <t>Demo Room - Box 99 thru 101, 112 thru 119, 136</t>
  </si>
  <si>
    <t>Demo Room - Box 104 thru 105, 109 thru 111, 136</t>
  </si>
  <si>
    <t>Demo Room - Box 137 thru 139</t>
  </si>
  <si>
    <t>Demo Room - Box 136</t>
  </si>
  <si>
    <t>Demo Room - Box 140 thru 141</t>
  </si>
  <si>
    <t>Q-041744</t>
  </si>
  <si>
    <t>PO P5159</t>
  </si>
  <si>
    <t>RMA-001340</t>
  </si>
  <si>
    <t>RSS</t>
  </si>
  <si>
    <t>CHK140505US6</t>
  </si>
  <si>
    <t>SPP250NM41M1.0M</t>
  </si>
  <si>
    <t>SPP250NM41M2.0M</t>
  </si>
  <si>
    <t>SPP250NM41M3.0M</t>
  </si>
  <si>
    <t>SPP250NM41M5.0M</t>
  </si>
  <si>
    <t>SPP25041M41M1.0M</t>
  </si>
  <si>
    <t>TFT40141M41M1.0M</t>
  </si>
  <si>
    <t>SPP25041M41M2.0M</t>
  </si>
  <si>
    <t>SPP25041M41M3.0M</t>
  </si>
  <si>
    <t>SPP25041M41M5.0M</t>
  </si>
  <si>
    <t>SPP250DM41M1.0M</t>
  </si>
  <si>
    <t>SPP250DM41M5.0M</t>
  </si>
  <si>
    <t>GX-C85L70A17-40</t>
  </si>
  <si>
    <t>RMA-001342</t>
  </si>
  <si>
    <t>600005-000209-5000</t>
  </si>
  <si>
    <t>September, 2015</t>
  </si>
  <si>
    <t>Crates Section</t>
  </si>
  <si>
    <t>CHKRMA2015071</t>
  </si>
  <si>
    <t>PO 12127</t>
  </si>
  <si>
    <t>Ford - Spare Units</t>
  </si>
  <si>
    <t>Q-041570</t>
  </si>
  <si>
    <t>New Units Returned</t>
  </si>
  <si>
    <t>290161-000002-03</t>
  </si>
  <si>
    <t>ML-PG06212SC3</t>
  </si>
  <si>
    <t>RFN-1046-4</t>
  </si>
  <si>
    <t>New Product</t>
  </si>
  <si>
    <t>ADAPTOR</t>
  </si>
  <si>
    <t>RMA-001348</t>
  </si>
  <si>
    <t>Warehouse Shelf, Demo Room - Box 58</t>
  </si>
  <si>
    <t>200301-000357-00</t>
  </si>
  <si>
    <t>200301-000356-00</t>
  </si>
  <si>
    <t>Office Floor (Next to Warehouse Door)</t>
  </si>
  <si>
    <t>Q-041908</t>
  </si>
  <si>
    <t>Q-041767</t>
  </si>
  <si>
    <t>PO P5164</t>
  </si>
  <si>
    <t>RMA-001351</t>
  </si>
  <si>
    <t>Q-041967</t>
  </si>
  <si>
    <t>PO 109015</t>
  </si>
  <si>
    <t>200302-000694-00</t>
  </si>
  <si>
    <t>GX-LIC-C85P19L70-40</t>
  </si>
  <si>
    <t>600006-000012-5000</t>
  </si>
  <si>
    <t>CHKRMA2015078</t>
  </si>
  <si>
    <t>RMA-001352</t>
  </si>
  <si>
    <t>CHKRMA2015079</t>
  </si>
  <si>
    <t>CHK151034US1</t>
  </si>
  <si>
    <t>Q-041824</t>
  </si>
  <si>
    <t>PO 540976-0-CAP</t>
  </si>
  <si>
    <t>Ingalls Memorial</t>
  </si>
  <si>
    <t>CHK140675US2</t>
  </si>
  <si>
    <t>October, 2015</t>
  </si>
  <si>
    <t xml:space="preserve">CHK140505US7 </t>
  </si>
  <si>
    <t>Gabe's Construction</t>
  </si>
  <si>
    <t>Q-042099</t>
  </si>
  <si>
    <t>PO 12163</t>
  </si>
  <si>
    <t>SAMPLE</t>
  </si>
  <si>
    <t>Q-042133</t>
  </si>
  <si>
    <t>PO 109154</t>
  </si>
  <si>
    <t>Q-042146</t>
  </si>
  <si>
    <t>PO 12315</t>
  </si>
  <si>
    <t>Q-041571</t>
  </si>
  <si>
    <t>CHK151043US</t>
  </si>
  <si>
    <t>CHK151140US</t>
  </si>
  <si>
    <t>Q-041865</t>
  </si>
  <si>
    <t>100608-000003-03</t>
  </si>
  <si>
    <t>JP-DM/DM1M-SF12</t>
  </si>
  <si>
    <t>200310-000099-00</t>
  </si>
  <si>
    <t>LO-Z50-D05O</t>
  </si>
  <si>
    <t>CHKRMA2015060</t>
  </si>
  <si>
    <t>PO 109198</t>
  </si>
  <si>
    <t>Q-042177</t>
  </si>
  <si>
    <t>Q-042164</t>
  </si>
  <si>
    <t>PO P5171</t>
  </si>
  <si>
    <t>Q-042200</t>
  </si>
  <si>
    <t>Q-042196</t>
  </si>
  <si>
    <t>PO 105496</t>
  </si>
  <si>
    <t>Q-042147</t>
  </si>
  <si>
    <t>PO 12333</t>
  </si>
  <si>
    <t>Q-042201</t>
  </si>
  <si>
    <t>PO 001313</t>
  </si>
  <si>
    <t>Trial Order</t>
  </si>
  <si>
    <t>PO L13065</t>
  </si>
  <si>
    <t>Cartel Communications</t>
  </si>
  <si>
    <t>Q-041866</t>
  </si>
  <si>
    <t>PO PA502066</t>
  </si>
  <si>
    <t>CHK151034US2</t>
  </si>
  <si>
    <t>CHK151034US3F</t>
  </si>
  <si>
    <t>CHK150917US1</t>
  </si>
  <si>
    <t>CHKRMA2015084</t>
  </si>
  <si>
    <t>PO 12366</t>
  </si>
  <si>
    <t>Q-042285</t>
  </si>
  <si>
    <t>Q-042242</t>
  </si>
  <si>
    <t>PO 001317</t>
  </si>
  <si>
    <t>Q-042335</t>
  </si>
  <si>
    <t>CHK151174US</t>
  </si>
  <si>
    <t>Q-041999</t>
  </si>
  <si>
    <t>CHK151044US1</t>
  </si>
  <si>
    <t>Q-041597</t>
  </si>
  <si>
    <t>Denny Nam</t>
  </si>
  <si>
    <t>CHK150917US2F</t>
  </si>
  <si>
    <t>Q-041998</t>
  </si>
  <si>
    <t>PO PA502161</t>
  </si>
  <si>
    <t>CHKRMA2015087</t>
  </si>
  <si>
    <t>RMA-001369</t>
  </si>
  <si>
    <t>November, 2015</t>
  </si>
  <si>
    <t>CHK151214US1</t>
  </si>
  <si>
    <t>200705-000187-00</t>
  </si>
  <si>
    <t>PSM-19-19A-01</t>
  </si>
  <si>
    <t>Q-042502</t>
  </si>
  <si>
    <t>PO 12458</t>
  </si>
  <si>
    <t>101916-002503-00</t>
  </si>
  <si>
    <t>Q-041816</t>
  </si>
  <si>
    <t>Eric Huang</t>
  </si>
  <si>
    <t>Q-042227</t>
  </si>
  <si>
    <t>PO DW10132015-2</t>
  </si>
  <si>
    <t>Q-042516</t>
  </si>
  <si>
    <t>PO 109262</t>
  </si>
  <si>
    <t>RMA-001374</t>
  </si>
  <si>
    <t>PO 12481</t>
  </si>
  <si>
    <t>Q-042526</t>
  </si>
  <si>
    <t>CHK151214US2F</t>
  </si>
  <si>
    <t>PO 12470</t>
  </si>
  <si>
    <t>CHK151120US1</t>
  </si>
  <si>
    <t>Q-042603</t>
  </si>
  <si>
    <t>P5181</t>
  </si>
  <si>
    <t>PO 109267</t>
  </si>
  <si>
    <t>PO 846810</t>
  </si>
  <si>
    <t>Q-042652</t>
  </si>
  <si>
    <t>Q-042651</t>
  </si>
  <si>
    <t>KLA Return</t>
  </si>
  <si>
    <t>PO 001319</t>
  </si>
  <si>
    <t>Q-042682</t>
  </si>
  <si>
    <t>Q-042749</t>
  </si>
  <si>
    <t>PO DW112515-15209</t>
  </si>
  <si>
    <t>PO DW112415-15209</t>
  </si>
  <si>
    <t>Q-042737</t>
  </si>
  <si>
    <t>CHK151120US2F</t>
  </si>
  <si>
    <t>CHK151044US2F</t>
  </si>
  <si>
    <t>Q-042840</t>
  </si>
  <si>
    <t>PO P5182</t>
  </si>
  <si>
    <t>December, 2015</t>
  </si>
  <si>
    <t>CHK151238US</t>
  </si>
  <si>
    <t>CHKRMA2015099</t>
  </si>
  <si>
    <t>ARQ Wireless</t>
  </si>
  <si>
    <t>PO 12884</t>
  </si>
  <si>
    <t>Q-042886</t>
  </si>
  <si>
    <t>Q-042515</t>
  </si>
  <si>
    <t>PO 71013173828</t>
  </si>
  <si>
    <t>Mercy Health</t>
  </si>
  <si>
    <t>Michigan State</t>
  </si>
  <si>
    <t>Q-042952</t>
  </si>
  <si>
    <t>PO JP0389</t>
  </si>
  <si>
    <t>Q-042995</t>
  </si>
  <si>
    <t>PO 9853611</t>
  </si>
  <si>
    <t>PO DW12182015-15209</t>
  </si>
  <si>
    <t>Q-043025</t>
  </si>
  <si>
    <t>CHK151091US</t>
  </si>
  <si>
    <t>Q-041721</t>
  </si>
  <si>
    <t>CHK140379US4</t>
  </si>
  <si>
    <t>Q-043161</t>
  </si>
  <si>
    <t>PO 12714</t>
  </si>
  <si>
    <t>Hammond VPB196UBK Vertical Wall
Mount Rack Bracket</t>
  </si>
  <si>
    <t>VPB196UBK</t>
  </si>
  <si>
    <t>Warehouse</t>
  </si>
  <si>
    <t>RMA-001397</t>
  </si>
  <si>
    <t>RMA-001398</t>
  </si>
  <si>
    <t>IBTUF Tradeshow</t>
  </si>
  <si>
    <t>CHK151366US</t>
  </si>
  <si>
    <t>Q-042748</t>
  </si>
  <si>
    <t>PO 109279</t>
  </si>
  <si>
    <t>Q-043362</t>
  </si>
  <si>
    <t>PO 12815</t>
  </si>
  <si>
    <t>PO 9935711</t>
  </si>
  <si>
    <t>Q-043175</t>
  </si>
  <si>
    <t>Q-043407</t>
  </si>
  <si>
    <t>February, 2016</t>
  </si>
  <si>
    <t>PO 12823</t>
  </si>
  <si>
    <t>Q-043425</t>
  </si>
  <si>
    <t>Wireless Information Networks</t>
  </si>
  <si>
    <t>RMA-001404</t>
  </si>
  <si>
    <t>Redwood Electric</t>
  </si>
  <si>
    <t>Q-043217</t>
  </si>
  <si>
    <t>PO 01261-0002A</t>
  </si>
  <si>
    <t>262281-000001-00</t>
  </si>
  <si>
    <t>ML-0DU23G-03/1200CNN5P4</t>
  </si>
  <si>
    <t xml:space="preserve">200301-US0433-49 </t>
  </si>
  <si>
    <t>PO CTI-PO-00416</t>
  </si>
  <si>
    <t>RMA-001405</t>
  </si>
  <si>
    <t>PO 105511</t>
  </si>
  <si>
    <t>Q-043510</t>
  </si>
  <si>
    <t>PO 001326</t>
  </si>
  <si>
    <t>Q-043509</t>
  </si>
  <si>
    <t>Q-043545</t>
  </si>
  <si>
    <t>PO 1602111006</t>
  </si>
  <si>
    <t>Wireless Telecom Group</t>
  </si>
  <si>
    <t>PO JH02232016-16109-742</t>
  </si>
  <si>
    <t>Q-043594</t>
  </si>
  <si>
    <t>Q-043531</t>
  </si>
  <si>
    <t>PS-R2-ON50M(XH) (Hi-Tek)</t>
  </si>
  <si>
    <t>PS-R3-ON50M(XH) (Hi-Tek)</t>
  </si>
  <si>
    <t xml:space="preserve">200301-US0434-49 </t>
  </si>
  <si>
    <t xml:space="preserve">200301-US0432-49 </t>
  </si>
  <si>
    <t>PS-R4-ON50M(XH) (Hi-Tek)</t>
  </si>
  <si>
    <t>PO CTI-PO-00616</t>
  </si>
  <si>
    <t>March, 2016</t>
  </si>
  <si>
    <t>Return (Q-042285)</t>
  </si>
  <si>
    <t>Q-043670</t>
  </si>
  <si>
    <t>PO 109851</t>
  </si>
  <si>
    <t>Q-043693</t>
  </si>
  <si>
    <t>PO 12965</t>
  </si>
  <si>
    <t>Q-043721</t>
  </si>
  <si>
    <t>PO P5192</t>
  </si>
  <si>
    <t>Q-042396</t>
  </si>
  <si>
    <t>CHK151280US4F</t>
  </si>
  <si>
    <t>GX-P19S80A17-40</t>
  </si>
  <si>
    <t xml:space="preserve">600005-000251-5000 </t>
  </si>
  <si>
    <t>600005-000251-5000</t>
  </si>
  <si>
    <t>PO 001329</t>
  </si>
  <si>
    <t>Q-043718</t>
  </si>
  <si>
    <t>ANTENNA (NOT COMMON)</t>
  </si>
  <si>
    <t>Q-043511</t>
  </si>
  <si>
    <t>PO 12899</t>
  </si>
  <si>
    <t>PO 001331</t>
  </si>
  <si>
    <t>Q-043826</t>
  </si>
  <si>
    <t>PO CTI-PO-00716</t>
  </si>
  <si>
    <t>Q-043833</t>
  </si>
  <si>
    <t>Q-043883</t>
  </si>
  <si>
    <t>PO 13020</t>
  </si>
  <si>
    <t>Q-043916</t>
  </si>
  <si>
    <t>Q-043927</t>
  </si>
  <si>
    <t>PO 001333</t>
  </si>
  <si>
    <t>PO DW32416-16124</t>
  </si>
  <si>
    <t>PO 10321953</t>
  </si>
  <si>
    <t>Q-043710</t>
  </si>
  <si>
    <t>Q-043995</t>
  </si>
  <si>
    <t>PO 13069</t>
  </si>
  <si>
    <t>All Systems Installation</t>
  </si>
  <si>
    <t>Q-044015</t>
  </si>
  <si>
    <t>PO 1966</t>
  </si>
  <si>
    <t>Fast DAS</t>
  </si>
  <si>
    <t>PO 4575</t>
  </si>
  <si>
    <t>Q-042417</t>
  </si>
  <si>
    <t>Repeated Signal Solutions</t>
  </si>
  <si>
    <t>Q-043785</t>
  </si>
  <si>
    <t>PO PR4052016-J16130</t>
  </si>
  <si>
    <t>CHK140505US8</t>
  </si>
  <si>
    <t>CHK160150US1</t>
  </si>
  <si>
    <t>CHK160150US2F</t>
  </si>
  <si>
    <t>Q-044157</t>
  </si>
  <si>
    <t>PO 13122</t>
  </si>
  <si>
    <t>Q-044225</t>
  </si>
  <si>
    <t>PO 13145</t>
  </si>
  <si>
    <t>Q-043787</t>
  </si>
  <si>
    <t>CHK160321US</t>
  </si>
  <si>
    <t>PO CTI-PO-01016</t>
  </si>
  <si>
    <t>AD-NF/MDM(4.1/9.5)</t>
  </si>
  <si>
    <t>100599-US0268-00</t>
  </si>
  <si>
    <t>May, 2016</t>
  </si>
  <si>
    <t>PO 13155</t>
  </si>
  <si>
    <t>Q-044284</t>
  </si>
  <si>
    <t>PO 13167</t>
  </si>
  <si>
    <t>PO 13179</t>
  </si>
  <si>
    <t>Q-044295</t>
  </si>
  <si>
    <t>Q-044320</t>
  </si>
  <si>
    <t>GTW Systems</t>
  </si>
  <si>
    <t>PO 3773</t>
  </si>
  <si>
    <t>Q-044310</t>
  </si>
  <si>
    <t>CHK160270US</t>
  </si>
  <si>
    <t>RMA-001434</t>
  </si>
  <si>
    <t>MM050616-15207</t>
  </si>
  <si>
    <t>Q-044360</t>
  </si>
  <si>
    <t>Q-043996</t>
  </si>
  <si>
    <t>600001-005138-5000</t>
    <phoneticPr fontId="53" type="noConversion"/>
  </si>
  <si>
    <t>600001-005139-5000</t>
  </si>
  <si>
    <t>600001-005143-5000</t>
  </si>
  <si>
    <t>600001-005144-5000</t>
  </si>
  <si>
    <t>600001-005146-5000</t>
  </si>
  <si>
    <t>600001-005135-5000</t>
  </si>
  <si>
    <t>600001-005136-5000</t>
  </si>
  <si>
    <t>600001-005172-5000</t>
    <phoneticPr fontId="53" type="noConversion"/>
  </si>
  <si>
    <t>600001-005134-5000</t>
  </si>
  <si>
    <t>600001-005148-5000</t>
  </si>
  <si>
    <t>ACU-RF-19B65P50DED</t>
  </si>
  <si>
    <t>ACU-RF-20B45P50DED</t>
  </si>
  <si>
    <t>ACU-RF-7UB11P50DED</t>
  </si>
  <si>
    <t>ACU-RF-7LB18P50DED</t>
  </si>
  <si>
    <t>ACU-RF-85B25P50DED</t>
  </si>
  <si>
    <t>ACU-PS-A48W300</t>
  </si>
  <si>
    <t>ACU-PS-A92W300</t>
  </si>
  <si>
    <t>ACU-MC-MM20S</t>
    <phoneticPr fontId="53" type="noConversion"/>
  </si>
  <si>
    <t>ACU-MC-S</t>
  </si>
  <si>
    <t>ACU-RK-A</t>
  </si>
  <si>
    <t>Q-042977</t>
  </si>
  <si>
    <t>CHK160320US</t>
  </si>
  <si>
    <t>600001-005138-5000</t>
  </si>
  <si>
    <t>600001-005172-5000</t>
  </si>
  <si>
    <t>ACU-MC-MM20S</t>
  </si>
  <si>
    <t>Q-042644</t>
  </si>
  <si>
    <t>Q-044425</t>
  </si>
  <si>
    <t>60261-13</t>
  </si>
  <si>
    <t>Advantel Networks</t>
  </si>
  <si>
    <t>Q-042884</t>
  </si>
  <si>
    <t>Q-044528</t>
  </si>
  <si>
    <t>MM051916-16131</t>
  </si>
  <si>
    <t>Q-044595</t>
  </si>
  <si>
    <t>CHK160356US1</t>
  </si>
  <si>
    <t>CHK160356US2F</t>
  </si>
  <si>
    <t>Q-044703</t>
  </si>
  <si>
    <t>PO 105521</t>
  </si>
  <si>
    <t>PO 105525</t>
  </si>
  <si>
    <t>Q-044730</t>
  </si>
  <si>
    <t>PO 13312</t>
  </si>
  <si>
    <t>Q-044748</t>
  </si>
  <si>
    <t>100608-US0500-00</t>
  </si>
  <si>
    <t>JMP-MDM-MDM-L1.6</t>
  </si>
  <si>
    <t>Time Microwave</t>
  </si>
  <si>
    <t>RMA-001493</t>
  </si>
  <si>
    <t>T-Mobile</t>
  </si>
  <si>
    <t>Q-045014</t>
  </si>
  <si>
    <t>PO 13366</t>
  </si>
  <si>
    <t>SAMPLE RETURN</t>
  </si>
  <si>
    <t>PO 4640</t>
  </si>
  <si>
    <t>Q-043871</t>
  </si>
  <si>
    <t>Wireless Applications Consulting</t>
  </si>
  <si>
    <t>PO 3839</t>
  </si>
  <si>
    <t>Q-045114</t>
  </si>
  <si>
    <t>Q-045202</t>
  </si>
  <si>
    <t>PO 13411</t>
  </si>
  <si>
    <t>Q-044739</t>
  </si>
  <si>
    <t>PO 4649</t>
  </si>
  <si>
    <t>RMA-001512</t>
  </si>
  <si>
    <t>Q-044924</t>
  </si>
  <si>
    <t>July, 2016</t>
  </si>
  <si>
    <t>AD-MDF(4.3/10.0)/
MDM(4.1/9.5)</t>
  </si>
  <si>
    <t>CTI-PO-02216</t>
  </si>
  <si>
    <t>Q-045389</t>
  </si>
  <si>
    <t>PO 16072001</t>
  </si>
  <si>
    <t>Q-043320</t>
  </si>
  <si>
    <t>CHK160090US2F</t>
  </si>
  <si>
    <t>600007-000244-5000</t>
  </si>
  <si>
    <t>August, 2016</t>
  </si>
  <si>
    <t>Q-045500</t>
  </si>
  <si>
    <t>Q-045506</t>
  </si>
  <si>
    <t>PO P5214</t>
  </si>
  <si>
    <t>PO 110621</t>
  </si>
  <si>
    <t>Q-045484</t>
  </si>
  <si>
    <t xml:space="preserve">DW072716-16154
</t>
  </si>
  <si>
    <t>CHK140379US5</t>
  </si>
  <si>
    <t>Q-045618</t>
  </si>
  <si>
    <t>Q-045560</t>
  </si>
  <si>
    <t xml:space="preserve">CHK160609US
</t>
  </si>
  <si>
    <t>Q-045619</t>
  </si>
  <si>
    <t>09838-0100A</t>
  </si>
  <si>
    <t>01377-0001A</t>
  </si>
  <si>
    <t>Q-045683</t>
  </si>
  <si>
    <t>600007-000253-5000</t>
  </si>
  <si>
    <t>600007-000255-5000</t>
  </si>
  <si>
    <t xml:space="preserve">CHK160516US2F
</t>
  </si>
  <si>
    <t xml:space="preserve">CHK160516US1
</t>
  </si>
  <si>
    <t>Q-044664</t>
  </si>
  <si>
    <t>September, 2016</t>
  </si>
  <si>
    <t>Q-045717</t>
  </si>
  <si>
    <t>01387-0003A</t>
  </si>
  <si>
    <t>CHK160484US</t>
  </si>
  <si>
    <t>Q-044820</t>
  </si>
  <si>
    <t>N-JWB3-QMA930</t>
  </si>
  <si>
    <t>100607-003771-00</t>
  </si>
  <si>
    <t>RMA-001537</t>
  </si>
  <si>
    <t>Q-045844</t>
  </si>
  <si>
    <t>Q-045503</t>
  </si>
  <si>
    <t>L13435</t>
  </si>
  <si>
    <t>Trial PO</t>
  </si>
  <si>
    <t>RMA-001545</t>
  </si>
  <si>
    <t>ACU-RF-8SB07P50DED</t>
  </si>
  <si>
    <t>600008-000433-5000</t>
  </si>
  <si>
    <t>CHK160484US2F</t>
  </si>
  <si>
    <t>Q-045998</t>
  </si>
  <si>
    <t>PO 13646</t>
  </si>
  <si>
    <t>RMA-001551</t>
  </si>
  <si>
    <t>PO 948531</t>
  </si>
  <si>
    <t>Q-046057</t>
  </si>
  <si>
    <t>GDP Telecom</t>
  </si>
  <si>
    <t>Q-045997</t>
  </si>
  <si>
    <t>PO 105528</t>
  </si>
  <si>
    <t>PO 001346</t>
  </si>
  <si>
    <t>Q-046106</t>
  </si>
  <si>
    <t>PO 01363-0006A</t>
  </si>
  <si>
    <t>PO 01364-0005A</t>
  </si>
  <si>
    <t>Q-046180</t>
  </si>
  <si>
    <t>Q-046183</t>
  </si>
  <si>
    <t>Tessco</t>
  </si>
  <si>
    <t>PO 028267</t>
  </si>
  <si>
    <t>Q-046229</t>
  </si>
  <si>
    <t>PO 024867</t>
  </si>
  <si>
    <t>Q-045876</t>
  </si>
  <si>
    <t>Q-046228</t>
  </si>
  <si>
    <t>PO 028034</t>
  </si>
  <si>
    <t>CHK160749US2</t>
  </si>
  <si>
    <t>Q-045511</t>
  </si>
  <si>
    <t>Q-046288</t>
  </si>
  <si>
    <t>PO 13714</t>
  </si>
  <si>
    <t>PO 028590</t>
  </si>
  <si>
    <t>Q-046289</t>
  </si>
  <si>
    <t>PO MM100516-16130</t>
  </si>
  <si>
    <t>Q-046302</t>
  </si>
  <si>
    <t>Red Rock</t>
  </si>
  <si>
    <t>Demo Unit</t>
  </si>
  <si>
    <t>RMA-001562</t>
  </si>
  <si>
    <t>Q-046312</t>
  </si>
  <si>
    <t>PO 13720</t>
  </si>
  <si>
    <t>PO 3880</t>
  </si>
  <si>
    <t>PO 3887</t>
  </si>
  <si>
    <t>PO 3893</t>
  </si>
  <si>
    <t>PO 3894</t>
  </si>
  <si>
    <t>Q-046400</t>
  </si>
  <si>
    <t>Q-046403</t>
  </si>
  <si>
    <t>Q-046359</t>
  </si>
  <si>
    <t>Q-046382</t>
  </si>
  <si>
    <t>PO 13754</t>
  </si>
  <si>
    <t>Q-046441</t>
  </si>
  <si>
    <t>Q-046275</t>
  </si>
  <si>
    <t>PO 1980</t>
  </si>
  <si>
    <t>RMA-001566</t>
  </si>
  <si>
    <t>CHK160749US3F</t>
  </si>
  <si>
    <t>Q-046598</t>
  </si>
  <si>
    <t>PO 13804</t>
  </si>
  <si>
    <t>Q-046620</t>
  </si>
  <si>
    <t>PO 13813</t>
  </si>
  <si>
    <t>PO 1982</t>
  </si>
  <si>
    <t>Q-046601</t>
  </si>
  <si>
    <t>Q-046458</t>
  </si>
  <si>
    <t>PO 13761</t>
  </si>
  <si>
    <t>Q-046459</t>
  </si>
  <si>
    <t>PO 13762</t>
  </si>
  <si>
    <t>PO 01100-0010A</t>
  </si>
  <si>
    <t>Q-046525</t>
  </si>
  <si>
    <t>Q-046424</t>
  </si>
  <si>
    <t>PO 13786</t>
  </si>
  <si>
    <t>November, 2016</t>
  </si>
  <si>
    <t>Q-046524</t>
  </si>
  <si>
    <t>Sample</t>
  </si>
  <si>
    <t>PO 161109-01</t>
  </si>
  <si>
    <t>CHK140505US9</t>
  </si>
  <si>
    <t>CHK160944US</t>
  </si>
  <si>
    <t>Q-046301</t>
  </si>
  <si>
    <t>CHK160798US</t>
  </si>
  <si>
    <t>Q-045512</t>
  </si>
  <si>
    <t>Q-046804</t>
  </si>
  <si>
    <t>PO 13851</t>
  </si>
  <si>
    <t>RMA-001584</t>
  </si>
  <si>
    <t>PO 035179</t>
  </si>
  <si>
    <t>PO 033915</t>
  </si>
  <si>
    <t>Q-046941</t>
  </si>
  <si>
    <t>Q-046939</t>
  </si>
  <si>
    <t>PO 034093</t>
  </si>
  <si>
    <t>Q-046938</t>
  </si>
  <si>
    <t>RMA-001586</t>
  </si>
  <si>
    <t>RMA-001587</t>
  </si>
  <si>
    <t xml:space="preserve"> PO MM1118201601</t>
  </si>
  <si>
    <t>Q-047058</t>
  </si>
  <si>
    <t>Q-047059</t>
  </si>
  <si>
    <t>PO 3919</t>
  </si>
  <si>
    <t>December, 2016</t>
  </si>
  <si>
    <t>PO 036281</t>
  </si>
  <si>
    <t>Q-047151</t>
  </si>
  <si>
    <t>Acela Technologies</t>
  </si>
  <si>
    <t>PO 01453-0001A</t>
  </si>
  <si>
    <t>Q-047193</t>
  </si>
  <si>
    <t>PO P5234</t>
  </si>
  <si>
    <t>Q-047242</t>
  </si>
  <si>
    <t>Q-047253</t>
  </si>
  <si>
    <t>PO 037116</t>
  </si>
  <si>
    <t>PO 036024</t>
  </si>
  <si>
    <t>Q-047099</t>
  </si>
  <si>
    <t>Q-042416</t>
  </si>
  <si>
    <t>PO 01445-0001A</t>
  </si>
  <si>
    <t>Yangzhou Jingcheng Electronics</t>
  </si>
  <si>
    <t>CTI-PO-03516</t>
  </si>
  <si>
    <t>CHK161011US</t>
  </si>
  <si>
    <t>CHK140675US3</t>
  </si>
  <si>
    <t>Q-046423</t>
  </si>
  <si>
    <t>CHK161038US1</t>
  </si>
  <si>
    <t>PO 1002</t>
  </si>
  <si>
    <t>Q-047326</t>
  </si>
  <si>
    <t>Q-047196</t>
  </si>
  <si>
    <t>RMA-001597</t>
  </si>
  <si>
    <t>Q-047359</t>
  </si>
  <si>
    <t>13981-1</t>
  </si>
  <si>
    <t>Q-047444</t>
  </si>
  <si>
    <t>PO 1984</t>
  </si>
  <si>
    <t>Q-047445</t>
  </si>
  <si>
    <t>PO 1985</t>
  </si>
  <si>
    <t>Q-044387</t>
  </si>
  <si>
    <t>PO 63213531122</t>
  </si>
  <si>
    <t>CHK140505US10</t>
  </si>
  <si>
    <t>CHK160939US</t>
  </si>
  <si>
    <t>Q-046274</t>
  </si>
  <si>
    <t>CHK161038US2F</t>
  </si>
  <si>
    <t>Q-047584</t>
  </si>
  <si>
    <t>PO 985646</t>
  </si>
  <si>
    <t>January, 2017</t>
  </si>
  <si>
    <t>CHK161091US</t>
  </si>
  <si>
    <t>Q-046811</t>
  </si>
  <si>
    <t>CHK161277US</t>
  </si>
  <si>
    <t>Q-047419</t>
  </si>
  <si>
    <t>600001-005043-5000</t>
  </si>
  <si>
    <t>MU01-RFU-LD</t>
  </si>
  <si>
    <t>CHK161225US</t>
  </si>
  <si>
    <t>Q-047282</t>
  </si>
  <si>
    <t>CHK161182US</t>
  </si>
  <si>
    <t>CHK161084US1</t>
  </si>
  <si>
    <t>Q-046802</t>
  </si>
  <si>
    <t>Q-047423</t>
  </si>
  <si>
    <t>PO 038984</t>
  </si>
  <si>
    <t>MU01-RACK-E02</t>
  </si>
  <si>
    <t>MU01-PSU-A92E01</t>
  </si>
  <si>
    <t>600001-005012-5000</t>
  </si>
  <si>
    <t>600001-005042-5000</t>
  </si>
  <si>
    <t>600001-005076-5000</t>
  </si>
  <si>
    <t>600014-000062-0000</t>
  </si>
  <si>
    <t>MU01-FOURK-E01</t>
  </si>
  <si>
    <t>MCT-1001W</t>
  </si>
  <si>
    <t>CHK150971US2</t>
  </si>
  <si>
    <t>Q-042734</t>
  </si>
  <si>
    <t>PO 105534</t>
  </si>
  <si>
    <t>PO 4816</t>
  </si>
  <si>
    <t>Q-046320</t>
  </si>
  <si>
    <t>Q-046078</t>
  </si>
  <si>
    <t>PO 4817</t>
  </si>
  <si>
    <t>PO 106154</t>
  </si>
  <si>
    <t>Q-047612</t>
  </si>
  <si>
    <t>PO 14064</t>
  </si>
  <si>
    <t>Q-047675</t>
  </si>
  <si>
    <t>Q-047194</t>
  </si>
  <si>
    <t>Q-036410</t>
  </si>
  <si>
    <t>CHK161184US2</t>
  </si>
  <si>
    <t>CHK161184US3F</t>
  </si>
  <si>
    <t>CHK161184US1</t>
  </si>
  <si>
    <t>PO 041765</t>
  </si>
  <si>
    <t>Q-047714</t>
  </si>
  <si>
    <t>Q-042648</t>
  </si>
  <si>
    <t>PO 63023521442</t>
  </si>
  <si>
    <t>PO 4500955184</t>
  </si>
  <si>
    <t>Q-047328</t>
  </si>
  <si>
    <t>CHK140379US7</t>
  </si>
  <si>
    <t>CHK140505US11</t>
  </si>
  <si>
    <t>CHK140675US5</t>
  </si>
  <si>
    <t>CHK161254US</t>
  </si>
  <si>
    <t>Q-047357</t>
  </si>
  <si>
    <t>Comba Telecom LTD</t>
  </si>
  <si>
    <t>RMA-001626</t>
  </si>
  <si>
    <t>PO 042397</t>
  </si>
  <si>
    <t>Q-047780</t>
  </si>
  <si>
    <t>Q-047737</t>
  </si>
  <si>
    <t>Q-047881</t>
  </si>
  <si>
    <t>PO 1014</t>
  </si>
  <si>
    <t>CHK161084US2F</t>
  </si>
  <si>
    <t>CHK161085US</t>
  </si>
  <si>
    <t>Q-046803</t>
  </si>
  <si>
    <t>February, 2017</t>
  </si>
  <si>
    <t>Q-047356</t>
  </si>
  <si>
    <t>CHK161253US</t>
  </si>
  <si>
    <t xml:space="preserve">IXD-360V03NS </t>
  </si>
  <si>
    <t>101813-US2099-00</t>
  </si>
  <si>
    <t>IXD-360V03NS</t>
  </si>
  <si>
    <t>CHK140675US4</t>
  </si>
  <si>
    <t>CHK140611US1</t>
  </si>
  <si>
    <t>CHK140379US6</t>
  </si>
  <si>
    <t>Q-047839</t>
  </si>
  <si>
    <t>PO 3930</t>
  </si>
  <si>
    <t>PO 01442-0007A</t>
  </si>
  <si>
    <t>Q-047896</t>
  </si>
  <si>
    <t>Q-047903</t>
  </si>
  <si>
    <t>PO 105545</t>
  </si>
  <si>
    <t>PO 44877</t>
  </si>
  <si>
    <t>Q-047913</t>
  </si>
  <si>
    <t>PO 14162</t>
  </si>
  <si>
    <t>Q-047999</t>
  </si>
  <si>
    <t>RMA-001634</t>
  </si>
  <si>
    <t>PO 14178</t>
  </si>
  <si>
    <t>Q-048020</t>
  </si>
  <si>
    <t>PO 01409-0014A</t>
  </si>
  <si>
    <t>Q-048019</t>
  </si>
  <si>
    <t>Q-048040</t>
  </si>
  <si>
    <t>Q-048039</t>
  </si>
  <si>
    <t>PO 045070</t>
  </si>
  <si>
    <t>PO 045071</t>
  </si>
  <si>
    <t>Q-048080</t>
  </si>
  <si>
    <t>PO DW21517-16177</t>
  </si>
  <si>
    <t>CTI-PO-00117_1</t>
  </si>
  <si>
    <t>Q-048101</t>
  </si>
  <si>
    <t>PO DW21617-16185</t>
  </si>
  <si>
    <t>Q-048081</t>
  </si>
  <si>
    <t>March, 2017</t>
  </si>
  <si>
    <t>Q-047195</t>
  </si>
  <si>
    <t>Q-048203</t>
  </si>
  <si>
    <t>WER1109126</t>
  </si>
  <si>
    <t>Q-048219</t>
  </si>
  <si>
    <t>01385-0002A</t>
  </si>
  <si>
    <t>WER1110623</t>
  </si>
  <si>
    <t>Q-048220</t>
  </si>
  <si>
    <t>CHK161183US</t>
  </si>
  <si>
    <t>Q-048275</t>
  </si>
  <si>
    <t>Q-048286</t>
  </si>
  <si>
    <t>Q-048290</t>
  </si>
  <si>
    <t>Q-048308</t>
  </si>
  <si>
    <t>Q-048329</t>
  </si>
  <si>
    <t>Q-048307</t>
  </si>
  <si>
    <t>Comba Telecom, Inc.</t>
  </si>
  <si>
    <t>01220-0028A</t>
  </si>
  <si>
    <t>Q-048373</t>
  </si>
  <si>
    <t>Q-048358</t>
  </si>
  <si>
    <t>Q-048359</t>
  </si>
  <si>
    <t>CHK170030US</t>
  </si>
  <si>
    <t>Q-047736</t>
  </si>
  <si>
    <t>Q-048432</t>
  </si>
  <si>
    <t>RMA-001615</t>
  </si>
  <si>
    <t>Return (Mercy Clermont)</t>
  </si>
  <si>
    <t>CTI-PO-00717</t>
  </si>
  <si>
    <t>MT-DA-01</t>
  </si>
  <si>
    <t>101813-US2240-00</t>
  </si>
  <si>
    <t>April, 2017</t>
  </si>
  <si>
    <t>Q-048055</t>
  </si>
  <si>
    <t>IWCE Tradeshow</t>
  </si>
  <si>
    <t>Q-048471</t>
  </si>
  <si>
    <t>Q-048531</t>
  </si>
  <si>
    <t>Q-048254</t>
  </si>
  <si>
    <t>RMA-001659</t>
  </si>
  <si>
    <t>RMA-001659/RMA-001664</t>
  </si>
  <si>
    <t>Q-048541</t>
  </si>
  <si>
    <t>Q-048529</t>
  </si>
  <si>
    <t>Q-048620</t>
  </si>
  <si>
    <t>Q-048621</t>
  </si>
  <si>
    <t>MobileNet Services</t>
  </si>
  <si>
    <t>Q-048666</t>
  </si>
  <si>
    <t>Q-048668</t>
  </si>
  <si>
    <t>Q-048638</t>
  </si>
  <si>
    <t>Q-048731</t>
  </si>
  <si>
    <t>CHK140675US6F</t>
  </si>
  <si>
    <t>CHK140379US8</t>
  </si>
  <si>
    <t>CHK170031US</t>
  </si>
  <si>
    <t>CHK170133US</t>
  </si>
  <si>
    <t>COM-BD21ODN9</t>
  </si>
  <si>
    <t>600013-000067-0000</t>
  </si>
  <si>
    <t>CHK170136US</t>
  </si>
  <si>
    <t>Q-048102</t>
  </si>
  <si>
    <t>CHK170189US1</t>
  </si>
  <si>
    <t>Q-048330</t>
  </si>
  <si>
    <t>600006-000017-5000</t>
  </si>
  <si>
    <t>HRU01-6800DP02A92</t>
  </si>
  <si>
    <t>Q-048431</t>
  </si>
  <si>
    <t>CHK170219US2F</t>
  </si>
  <si>
    <t>Q-046319</t>
  </si>
  <si>
    <t>Q-048801</t>
  </si>
  <si>
    <t>Q-048825</t>
  </si>
  <si>
    <t>Q-048677</t>
  </si>
  <si>
    <t>MM4112017GMO</t>
  </si>
  <si>
    <t>Q-048785</t>
  </si>
  <si>
    <t>Varsity Wireless</t>
  </si>
  <si>
    <t>CTI 13APRIL17 76sPF-01</t>
  </si>
  <si>
    <t>Q-048830</t>
  </si>
  <si>
    <t xml:space="preserve"> Q-048786</t>
  </si>
  <si>
    <t>RMA-001701</t>
  </si>
  <si>
    <t>RMA-001512/001584</t>
  </si>
  <si>
    <t xml:space="preserve">RMA-001626 </t>
  </si>
  <si>
    <t>Q-048864</t>
  </si>
  <si>
    <t>Q-048862</t>
  </si>
  <si>
    <t>Q-048912</t>
  </si>
  <si>
    <t>Day Wireless</t>
  </si>
  <si>
    <t>Q-048975</t>
  </si>
  <si>
    <t>Mercy Howland</t>
  </si>
  <si>
    <t>Q-048910</t>
  </si>
  <si>
    <t>Q-048735</t>
  </si>
  <si>
    <t>PS BDA</t>
  </si>
  <si>
    <t>May, 2017</t>
  </si>
  <si>
    <t>600007-000275-5000</t>
  </si>
  <si>
    <t>600007-000277-5000</t>
  </si>
  <si>
    <t>Q-048965</t>
  </si>
  <si>
    <t>Q-048964</t>
  </si>
  <si>
    <t>Q-048829</t>
  </si>
  <si>
    <t>RMA-001718</t>
  </si>
  <si>
    <t>Q-049004</t>
  </si>
  <si>
    <t>Q-049080</t>
  </si>
  <si>
    <t>Q-049208</t>
  </si>
  <si>
    <t>RMA-001516</t>
  </si>
  <si>
    <t xml:space="preserve">CHK140505US12F
</t>
  </si>
  <si>
    <t xml:space="preserve">CHK170189US2F
</t>
  </si>
  <si>
    <t xml:space="preserve">CHK170213US
</t>
  </si>
  <si>
    <t>Q-048371</t>
  </si>
  <si>
    <t>600001-005041-5000</t>
  </si>
  <si>
    <t>MU01-FOU-LD</t>
  </si>
  <si>
    <t>OCU-RK-ACU</t>
  </si>
  <si>
    <t>ACU-CB-8I4OES</t>
  </si>
  <si>
    <t>600001-005151-5000</t>
  </si>
  <si>
    <t>600001-005149-5000</t>
  </si>
  <si>
    <t xml:space="preserve"> ACU-CB-8I4OES</t>
  </si>
  <si>
    <t>Q-049319</t>
  </si>
  <si>
    <t>Q-049321</t>
  </si>
  <si>
    <t>Q-049310</t>
  </si>
  <si>
    <t>Q-049309</t>
  </si>
  <si>
    <t>600007-000276-5000</t>
  </si>
  <si>
    <t>Q-049320</t>
  </si>
  <si>
    <t>Q-049363</t>
  </si>
  <si>
    <t>CHK170435US1</t>
  </si>
  <si>
    <t>Q-049119</t>
  </si>
  <si>
    <t>Q-049387</t>
  </si>
  <si>
    <t>Q-049388</t>
  </si>
  <si>
    <t>Q-049409</t>
  </si>
  <si>
    <t>Q-049452</t>
  </si>
  <si>
    <t>Q-047734</t>
  </si>
  <si>
    <t>CHK170045US2F</t>
  </si>
  <si>
    <t>RX7W22-08323348</t>
  </si>
  <si>
    <t>RX7W22-78323348</t>
  </si>
  <si>
    <t>RX7W22-07323348</t>
  </si>
  <si>
    <t>CHK170428US</t>
  </si>
  <si>
    <t>June, 2017</t>
  </si>
  <si>
    <t>Q-049072</t>
  </si>
  <si>
    <t>600007-000278-5000</t>
  </si>
  <si>
    <t>600007-000279-5000</t>
  </si>
  <si>
    <t>600007-000280-5000</t>
  </si>
  <si>
    <t>600007-000281-5000</t>
  </si>
  <si>
    <t>600007-000282-5000</t>
  </si>
  <si>
    <t>600007-000283-5000</t>
  </si>
  <si>
    <t>RX7W22-07B33348</t>
  </si>
  <si>
    <t>RX7W22-08B33348</t>
  </si>
  <si>
    <t>RX7W22-78B33348</t>
  </si>
  <si>
    <t>RX7W22-07B333AC</t>
  </si>
  <si>
    <t>RX7W22-08B333AC</t>
  </si>
  <si>
    <t>RX7W22-78B333AC</t>
  </si>
  <si>
    <t>600007-000286-5000</t>
  </si>
  <si>
    <t>RX7W22-C7B333AC</t>
  </si>
  <si>
    <t>Q-049322</t>
  </si>
  <si>
    <t>CTI-PO-01217</t>
  </si>
  <si>
    <t xml:space="preserve">101813-US2100-00 </t>
  </si>
  <si>
    <t>IXD-360V03MDS</t>
  </si>
  <si>
    <t>Q-049380</t>
  </si>
  <si>
    <t>200303-US0129-00</t>
  </si>
  <si>
    <t>HC-R4-OD150L(I)</t>
  </si>
  <si>
    <t>CO-FS06-OMD300C(I)</t>
  </si>
  <si>
    <t>CO-FS10-OMD300C(I)</t>
  </si>
  <si>
    <t>CO-FS15-OMD300C(I)</t>
  </si>
  <si>
    <t>CO-FS20-OMD300C(I)</t>
  </si>
  <si>
    <t>200302-US0982-00</t>
  </si>
  <si>
    <t>200302-US0985-00</t>
  </si>
  <si>
    <t>200302-US0984-00</t>
  </si>
  <si>
    <t>200302-US0979-00</t>
  </si>
  <si>
    <t>Q-048802</t>
  </si>
  <si>
    <t>Q-048803</t>
  </si>
  <si>
    <t xml:space="preserve">CHK170451US
</t>
  </si>
  <si>
    <t>Q-048753</t>
  </si>
  <si>
    <t>Q-048976</t>
  </si>
  <si>
    <t>01508-0003A</t>
  </si>
  <si>
    <t>Q-049428</t>
  </si>
  <si>
    <t>Q-049552</t>
  </si>
  <si>
    <t>Q-049454</t>
  </si>
  <si>
    <t>010170001-2</t>
  </si>
  <si>
    <t>Netcom Technologies</t>
  </si>
  <si>
    <t>Q-049561</t>
  </si>
  <si>
    <t>Q-049616</t>
  </si>
  <si>
    <t>RMA-001738</t>
  </si>
  <si>
    <t>01510-0010A</t>
  </si>
  <si>
    <t>Q-049579</t>
  </si>
  <si>
    <t>Q-049580</t>
  </si>
  <si>
    <t>01510-0011A</t>
  </si>
  <si>
    <t>Q-049581</t>
  </si>
  <si>
    <t>01510-0012A</t>
  </si>
  <si>
    <t>Q-049582</t>
  </si>
  <si>
    <t>01510-0013A</t>
  </si>
  <si>
    <t>Q-049618</t>
  </si>
  <si>
    <t>MOD Data Tech</t>
  </si>
  <si>
    <t>170605-01</t>
  </si>
  <si>
    <t>Q-049615</t>
  </si>
  <si>
    <t>Q-049411</t>
  </si>
  <si>
    <t>Mini-DIN (4.1-9.5) to DIN (7/16) jumper, 1.5m</t>
  </si>
  <si>
    <t>Mini-DIN (4.1-9.5) to N-type jumper, 1.5m</t>
  </si>
  <si>
    <t>CTI-PO-01617</t>
  </si>
  <si>
    <t>Mini-DIN (4.1-9.5) to Mini-DIN (4.1-9.5) jumper, 1.5m</t>
  </si>
  <si>
    <t>Mini-DIN (4.1-9.5) to Mini-DIN (4.1-9.5) 
jumper, 1.5m</t>
  </si>
  <si>
    <t>Q-049685</t>
  </si>
  <si>
    <t>Q-049326</t>
  </si>
  <si>
    <t xml:space="preserve"> Q-049665</t>
  </si>
  <si>
    <t>RMA-001750</t>
  </si>
  <si>
    <t>CHK170479US1</t>
  </si>
  <si>
    <t>CHK170435US3F</t>
  </si>
  <si>
    <t>CHK170543US</t>
  </si>
  <si>
    <t>CHK170452US1</t>
  </si>
  <si>
    <t>Q-049427</t>
  </si>
  <si>
    <t>RMA-001756</t>
  </si>
  <si>
    <t>Q-049886</t>
  </si>
  <si>
    <t>Q-049928</t>
  </si>
  <si>
    <t>Q-049931</t>
  </si>
  <si>
    <t>Q-049408</t>
  </si>
  <si>
    <t>Q-049942</t>
  </si>
  <si>
    <t>Q-049246</t>
  </si>
  <si>
    <t>Q-049669</t>
  </si>
  <si>
    <t>Q-049932</t>
  </si>
  <si>
    <t>Q-049972</t>
  </si>
  <si>
    <t>CTI-PO-00617</t>
  </si>
  <si>
    <t>CHK170480US1</t>
  </si>
  <si>
    <t>Q-048872</t>
  </si>
  <si>
    <t>CTI-PO-01817-1</t>
  </si>
  <si>
    <t>CHK170479US2</t>
  </si>
  <si>
    <t>CHK170452US2F</t>
  </si>
  <si>
    <t>CHK170521US1</t>
  </si>
  <si>
    <t>CHK170617US1</t>
  </si>
  <si>
    <t>CHK170605US</t>
  </si>
  <si>
    <t>CHK170480US2F</t>
  </si>
  <si>
    <t>CHK170592US2F</t>
  </si>
  <si>
    <t>July, 2017</t>
  </si>
  <si>
    <t>CHK170479US3F</t>
  </si>
  <si>
    <t>CHK170592US1</t>
  </si>
  <si>
    <t>CHK170521US2</t>
  </si>
  <si>
    <t>CHK170617US2F</t>
  </si>
  <si>
    <t>CHK170544US2F</t>
  </si>
  <si>
    <t>Q-049088</t>
  </si>
  <si>
    <t>Q-049007</t>
  </si>
  <si>
    <t>CHK170505US2F</t>
  </si>
  <si>
    <t>mBDA-RF-80P33D</t>
  </si>
  <si>
    <t>600003-001281-5000</t>
  </si>
  <si>
    <t>CHK170649US1</t>
  </si>
  <si>
    <t>Q-049551</t>
  </si>
  <si>
    <t>CHK170544US1</t>
  </si>
  <si>
    <t>CHK170505US1</t>
  </si>
  <si>
    <t>PS-K2-ON50M(XH)</t>
  </si>
  <si>
    <t>200301-US0606-00</t>
  </si>
  <si>
    <t>RMA-001768</t>
  </si>
  <si>
    <t>RMA-001769</t>
  </si>
  <si>
    <t>Q-050055</t>
  </si>
  <si>
    <t>4817/4991</t>
  </si>
  <si>
    <t>Q-046078/ 
Q-050056</t>
  </si>
  <si>
    <t>01510-0029A</t>
  </si>
  <si>
    <t>Q-050052</t>
  </si>
  <si>
    <t>Q-049668</t>
  </si>
  <si>
    <t>010170002-2</t>
  </si>
  <si>
    <t>Q-050032</t>
  </si>
  <si>
    <t>MM061917-17221</t>
  </si>
  <si>
    <t>Q-049974</t>
  </si>
  <si>
    <t>Q-050054</t>
  </si>
  <si>
    <t>Q-049745</t>
  </si>
  <si>
    <t>Q-049722</t>
  </si>
  <si>
    <t>Q-049744</t>
  </si>
  <si>
    <t>Q-050083</t>
  </si>
  <si>
    <t>01220-0103A</t>
  </si>
  <si>
    <t>Q-049973</t>
  </si>
  <si>
    <t>Q-049412</t>
  </si>
  <si>
    <t>Q-050280</t>
  </si>
  <si>
    <t>01547-0009A</t>
  </si>
  <si>
    <t>01547-0010A</t>
  </si>
  <si>
    <t>Q-050249</t>
  </si>
  <si>
    <t>Q-050248</t>
  </si>
  <si>
    <t>Q-049666</t>
  </si>
  <si>
    <t>Q-050250</t>
  </si>
  <si>
    <t>Q-050252</t>
  </si>
  <si>
    <t>Positronics Enterprises</t>
  </si>
  <si>
    <t>CTI-PO-02117</t>
  </si>
  <si>
    <t>RMA-001781</t>
  </si>
  <si>
    <t xml:space="preserve">CHK170435US2F
</t>
  </si>
  <si>
    <t>MU01-RFU-2600B70</t>
  </si>
  <si>
    <t>600001-005032-5000</t>
  </si>
  <si>
    <t>Q-049233</t>
  </si>
  <si>
    <t>CHK170570US2F</t>
  </si>
  <si>
    <t>CHK170570US1</t>
  </si>
  <si>
    <t>600001-005019-5000</t>
  </si>
  <si>
    <t>LRU01-5H00</t>
  </si>
  <si>
    <t>Laboratory/Warehouse Shelf</t>
  </si>
  <si>
    <t>Q-049578</t>
  </si>
  <si>
    <t>CHK170683US</t>
  </si>
  <si>
    <t>CHK170626US1</t>
  </si>
  <si>
    <t>Q-049455</t>
  </si>
  <si>
    <t>CHK170521US3</t>
  </si>
  <si>
    <t>CHK170649US2</t>
  </si>
  <si>
    <t>CHK170715US1</t>
  </si>
  <si>
    <t>Q-049743</t>
  </si>
  <si>
    <t>CHK170521US4F</t>
  </si>
  <si>
    <t>01510-0039A</t>
  </si>
  <si>
    <t>Q-050483</t>
  </si>
  <si>
    <t>Q-050484</t>
  </si>
  <si>
    <t>Q-050500</t>
  </si>
  <si>
    <t xml:space="preserve"> Q-050522</t>
  </si>
  <si>
    <t>Q-050485</t>
  </si>
  <si>
    <t>Q-050486</t>
  </si>
  <si>
    <t>Q-050251</t>
  </si>
  <si>
    <t>Q-050298</t>
  </si>
  <si>
    <t>Q-050090</t>
  </si>
  <si>
    <t>Q-049528</t>
  </si>
  <si>
    <t>Q-049943</t>
  </si>
  <si>
    <t>Q-049456</t>
  </si>
  <si>
    <t>Q-050411</t>
  </si>
  <si>
    <t>CTI-PO-03017</t>
  </si>
  <si>
    <t>100599-US0275-00</t>
  </si>
  <si>
    <t>AD-NF/MDM(4.3/10)</t>
  </si>
  <si>
    <t>200301-US0602-00</t>
  </si>
  <si>
    <t>200301-US0604-00</t>
  </si>
  <si>
    <t>PS-E2-ON50M(XH)</t>
  </si>
  <si>
    <t>PS-E4-ON50M(XH)</t>
  </si>
  <si>
    <t>CTI-PO-02217</t>
  </si>
  <si>
    <t>DC-FR05-ON300C(I)</t>
  </si>
  <si>
    <t>DC-FR06-ON300C(I)</t>
  </si>
  <si>
    <t>200302-US1030-00</t>
  </si>
  <si>
    <t>DC-FR07-ON300C(I)</t>
  </si>
  <si>
    <t>DC-FR08-ON300C(I)</t>
  </si>
  <si>
    <t>DC-FR13-ON300C(I)</t>
  </si>
  <si>
    <t>DC-FR15-ON300C(I)</t>
  </si>
  <si>
    <t>DC-FR20-ON300C(I)</t>
  </si>
  <si>
    <t>DC-FR10-ON300C(I)</t>
  </si>
  <si>
    <t>200302-US1033-00</t>
  </si>
  <si>
    <t>200302-US1031-00</t>
  </si>
  <si>
    <t>200302-US1032-00</t>
  </si>
  <si>
    <t>200302-US1035-00</t>
  </si>
  <si>
    <t>200302-US1036-00</t>
  </si>
  <si>
    <t>200302-US1029-00</t>
  </si>
  <si>
    <t>200302-US1034-00</t>
  </si>
  <si>
    <t>RMA-001804</t>
  </si>
  <si>
    <t>RMA-001805</t>
  </si>
  <si>
    <t>Q-050003</t>
  </si>
  <si>
    <t>01530-0003A</t>
  </si>
  <si>
    <t>Q-050631</t>
  </si>
  <si>
    <t>Q-050630</t>
  </si>
  <si>
    <t>01531-0003A</t>
  </si>
  <si>
    <t xml:space="preserve"> Q-050410</t>
  </si>
  <si>
    <t>14655-1</t>
  </si>
  <si>
    <t>Q-050628</t>
  </si>
  <si>
    <t xml:space="preserve"> Q-049454</t>
  </si>
  <si>
    <t>Q-049453</t>
  </si>
  <si>
    <t xml:space="preserve"> CHK170715US2F</t>
  </si>
  <si>
    <t>CTI-PO-02317</t>
  </si>
  <si>
    <t>PS-K3-ON50M(XH)</t>
  </si>
  <si>
    <t>200301-US0607-00</t>
  </si>
  <si>
    <t>200301-US0608-00</t>
  </si>
  <si>
    <t>200301-US0609-00</t>
  </si>
  <si>
    <t>200301-US0610-00</t>
  </si>
  <si>
    <t>200301-US0611-00</t>
  </si>
  <si>
    <t>PS-K4-ON50M(XH)</t>
  </si>
  <si>
    <t>PS-K2-OMD50M(XH)</t>
  </si>
  <si>
    <t>PS-K3-OMD50M(XH)</t>
  </si>
  <si>
    <t>PS-K4-OMD50M(XH)</t>
  </si>
  <si>
    <t>August, 2017</t>
  </si>
  <si>
    <t>HC-K2-OMD300L(I)</t>
  </si>
  <si>
    <t>HC-K2-OD300L(I)</t>
  </si>
  <si>
    <t xml:space="preserve">HC-K2-OMD300L(I) </t>
  </si>
  <si>
    <t xml:space="preserve">HC-K2-OD300L(I) </t>
  </si>
  <si>
    <t xml:space="preserve">CO-FS05-ON300C(I) </t>
  </si>
  <si>
    <t>200302-US0969-00</t>
  </si>
  <si>
    <t>200302-US0970-00</t>
  </si>
  <si>
    <t>200302-US0973-00</t>
  </si>
  <si>
    <t>200302-US0974-00</t>
  </si>
  <si>
    <t xml:space="preserve">CO-FS06-ON300C(I) </t>
  </si>
  <si>
    <t xml:space="preserve">CO-FS10-ON300C(I) </t>
  </si>
  <si>
    <t xml:space="preserve">CO-FS13-ON300C(I) </t>
  </si>
  <si>
    <t>DC-FR08-OD300C(I)</t>
  </si>
  <si>
    <t>DC-FR05-OD300C(I)</t>
  </si>
  <si>
    <t>DC-FR06-OD300C(I)</t>
  </si>
  <si>
    <t>DC-FR07-OD300C(I)</t>
  </si>
  <si>
    <t>DC-FR10-OD300C(I)</t>
  </si>
  <si>
    <t>DC-FR13-OD300C(I)</t>
  </si>
  <si>
    <t>DC-FR15-OD300C(I)</t>
  </si>
  <si>
    <t>DC-FR20-OD300C(I)</t>
  </si>
  <si>
    <t>200302-US1045-00</t>
  </si>
  <si>
    <t>200302-US1052-00</t>
  </si>
  <si>
    <t>200302-US1051-00</t>
  </si>
  <si>
    <t>200302-US1050-00</t>
  </si>
  <si>
    <t>200302-US1049-00</t>
  </si>
  <si>
    <t>200302-US1048-00</t>
  </si>
  <si>
    <t>200302-US1047-00</t>
  </si>
  <si>
    <t>200302-US1046-00</t>
  </si>
  <si>
    <t>DC-FR08-OMD300C(I)</t>
  </si>
  <si>
    <t>DC-FR05-OMD300C(I)</t>
  </si>
  <si>
    <t>DC-FR06-OMD300C(I)</t>
  </si>
  <si>
    <t>DC-FR10-OMD300C(I)</t>
  </si>
  <si>
    <t>DC-FR13-OMD300C(I)</t>
  </si>
  <si>
    <t>DC-FR15-OMD300C(I)</t>
  </si>
  <si>
    <t>DC-FR20-OMD300C(I)</t>
  </si>
  <si>
    <t>200302-US1037-00</t>
  </si>
  <si>
    <t>200302-US1038-00</t>
  </si>
  <si>
    <t>200302-US1040-00</t>
  </si>
  <si>
    <t>200302-US1041-00</t>
  </si>
  <si>
    <t>200302-US1042-00</t>
  </si>
  <si>
    <t>200302-US1043-00</t>
  </si>
  <si>
    <t>200302-US1044-00</t>
  </si>
  <si>
    <t>Q-050901</t>
  </si>
  <si>
    <t>APCO Tradeshow</t>
  </si>
  <si>
    <t>McKinstry</t>
  </si>
  <si>
    <t>Return (FastDAS)</t>
  </si>
  <si>
    <t>200302-US1039-00</t>
  </si>
  <si>
    <t>DC-FR07-OMD300C(I)</t>
  </si>
  <si>
    <t xml:space="preserve">CO-FS07-ON300C(I) </t>
  </si>
  <si>
    <t xml:space="preserve">CO-FS08-ON300C(I) </t>
  </si>
  <si>
    <t xml:space="preserve">CO-FS15-ON300C(I) </t>
  </si>
  <si>
    <t xml:space="preserve">CO-FS20-ON300C(I) </t>
  </si>
  <si>
    <t>200302-US0971-00</t>
  </si>
  <si>
    <t>200302-US0972-00</t>
  </si>
  <si>
    <t>200302-US0975-00</t>
  </si>
  <si>
    <t>200302-US0976-00</t>
  </si>
  <si>
    <t>DC-H06-OMD300C(I)</t>
  </si>
  <si>
    <t>200302-US1068-00</t>
  </si>
  <si>
    <t>DC-H08-OMD300C(I)</t>
  </si>
  <si>
    <t>200302-US1070-00</t>
  </si>
  <si>
    <t>DC-H05-ON300C(I)</t>
  </si>
  <si>
    <t>200302-US1059-00</t>
  </si>
  <si>
    <t>DC-H06-ON300C(I)</t>
  </si>
  <si>
    <t>DC-H07-ON300C(I)</t>
  </si>
  <si>
    <t>DC-H08-ON300C(I)</t>
  </si>
  <si>
    <t>DC-H10-ON300C(I)</t>
  </si>
  <si>
    <t>DC-H13-ON300C(I)</t>
  </si>
  <si>
    <t>DC-H15-ON300C(I)</t>
  </si>
  <si>
    <t>200302-US1060-00</t>
  </si>
  <si>
    <t>200302-US1061-00</t>
  </si>
  <si>
    <t>200302-US1062-00</t>
  </si>
  <si>
    <t>200302-US1063-00</t>
  </si>
  <si>
    <t>200302-US1064-00</t>
  </si>
  <si>
    <t>200302-US1065-00</t>
  </si>
  <si>
    <t>&lt;=-161</t>
  </si>
  <si>
    <t>CHK170640US1</t>
  </si>
  <si>
    <t>Q-049527</t>
  </si>
  <si>
    <t>CHK170744US1</t>
  </si>
  <si>
    <t>CHK171062US</t>
  </si>
  <si>
    <t>Q-050299</t>
  </si>
  <si>
    <t>CHK170627US</t>
  </si>
  <si>
    <t>CHK170626US2F</t>
  </si>
  <si>
    <t>CHK170649US3F</t>
  </si>
  <si>
    <t>Q-050502</t>
  </si>
  <si>
    <t>Q-050629</t>
  </si>
  <si>
    <t>DC-H20-ON300C(I)</t>
  </si>
  <si>
    <t>200302-US1066-00</t>
  </si>
  <si>
    <t>DC-H05-OMD300C(I)</t>
  </si>
  <si>
    <t>200302-US1067-00</t>
  </si>
  <si>
    <t>200302-US1069-00</t>
  </si>
  <si>
    <t>200302-US1071-00</t>
  </si>
  <si>
    <t>200302-US1072-00</t>
  </si>
  <si>
    <t>200302-US1073-00</t>
  </si>
  <si>
    <t>200302-US1074-00</t>
  </si>
  <si>
    <t>DC-H07-OMD300C(I)</t>
  </si>
  <si>
    <t>DC-H10-OMD300C(I)</t>
  </si>
  <si>
    <t>DC-H13-OMD300C(I)</t>
  </si>
  <si>
    <t>DC-H15-OMD300C(I)</t>
  </si>
  <si>
    <t>DC-H20-OMD300C(I)</t>
  </si>
  <si>
    <t>200302-US0980-00</t>
  </si>
  <si>
    <t>200302-US0981-00</t>
  </si>
  <si>
    <t>200302-US0983-00</t>
  </si>
  <si>
    <t>200302-US0988-00</t>
  </si>
  <si>
    <t>200302-US0989-00</t>
  </si>
  <si>
    <t>200302-US0990-00</t>
  </si>
  <si>
    <t>200302-US0991-00</t>
  </si>
  <si>
    <t>200302-US0992-00</t>
  </si>
  <si>
    <t>200302-US0993-00</t>
  </si>
  <si>
    <t>200302-US0994-00</t>
  </si>
  <si>
    <t>CO-FS07-OMD300C(I)</t>
  </si>
  <si>
    <t>CO-FS08-OMD300C(I)</t>
  </si>
  <si>
    <t>CO-FS13-OMD300C(I)</t>
  </si>
  <si>
    <t>CO-FS06-OD300C(I)</t>
  </si>
  <si>
    <t>CO-FS07-OD300C(I)</t>
  </si>
  <si>
    <t>CO-FS08-OD300C(I)</t>
  </si>
  <si>
    <t>CO-FS10-OD300C(I)</t>
  </si>
  <si>
    <t>CO-FS13-OD300C(I)</t>
  </si>
  <si>
    <t>CO-FS15-OD300C(I)</t>
  </si>
  <si>
    <t>CO-FS20-OD300C(I)</t>
  </si>
  <si>
    <t>Tomba Communications</t>
  </si>
  <si>
    <t>Q-050716</t>
  </si>
  <si>
    <t>Q-051187</t>
  </si>
  <si>
    <t>Q-051186</t>
  </si>
  <si>
    <t>Q-051258</t>
  </si>
  <si>
    <t>Q-051304</t>
  </si>
  <si>
    <t>01510-0053A</t>
  </si>
  <si>
    <t>01510-0054A</t>
  </si>
  <si>
    <t>Q-051305</t>
  </si>
  <si>
    <t>Q-051306</t>
  </si>
  <si>
    <t>Q-051276</t>
  </si>
  <si>
    <t>Q-051350</t>
  </si>
  <si>
    <t>Q-051351</t>
  </si>
  <si>
    <t>Q-051353</t>
  </si>
  <si>
    <t>Q-051352</t>
  </si>
  <si>
    <t>ANCOM</t>
  </si>
  <si>
    <t>Q-051410</t>
  </si>
  <si>
    <t>CHK171052US1</t>
  </si>
  <si>
    <t>CHK171028US</t>
  </si>
  <si>
    <t>CHK170639US</t>
  </si>
  <si>
    <t>CHK170744US2F</t>
  </si>
  <si>
    <t>CHK170640US2F</t>
  </si>
  <si>
    <t>Return</t>
  </si>
  <si>
    <t>MWCA Tradeshow</t>
  </si>
  <si>
    <t>Return (Tessco)</t>
  </si>
  <si>
    <t>CTI-PO-02417</t>
  </si>
  <si>
    <t>PS-H2-ON300C(I)</t>
  </si>
  <si>
    <t>200301-US0466-00</t>
  </si>
  <si>
    <t>200301-US0467-00</t>
  </si>
  <si>
    <t>200301-US0468-00</t>
  </si>
  <si>
    <t>PS-H3-ON300C(I)</t>
  </si>
  <si>
    <t>PS-H4-ON300C(I)</t>
  </si>
  <si>
    <t>200301-US0469-00</t>
  </si>
  <si>
    <t>200301-US0470-00</t>
  </si>
  <si>
    <t>200301-US0471-00</t>
  </si>
  <si>
    <t>PS-H2-OMD300C(I)</t>
  </si>
  <si>
    <t>PS-H3-OMD300C(I)</t>
  </si>
  <si>
    <t>PS-H4-OMD300C(I)</t>
  </si>
  <si>
    <t>200301-US0561-00</t>
  </si>
  <si>
    <t>200301-US0562-00</t>
  </si>
  <si>
    <t>200301-US0563-00</t>
  </si>
  <si>
    <t>PS-H2-OD300C(I)</t>
  </si>
  <si>
    <t>PS-H3-OD300C(I)</t>
  </si>
  <si>
    <t>PS-H4-OD300C(I)</t>
  </si>
  <si>
    <t>September, 2017</t>
  </si>
  <si>
    <t>DC-H05-OD300C(I)</t>
  </si>
  <si>
    <t>DC-H06-OD300C(I)</t>
  </si>
  <si>
    <t>DC-H07-OD300C(I)</t>
  </si>
  <si>
    <t>DC-H08-OD300C(I)</t>
  </si>
  <si>
    <t>DC-H10-OD300C(I)</t>
  </si>
  <si>
    <t>DC-H13-OD300C(I)</t>
  </si>
  <si>
    <t>DC-H15-OD300C(I)</t>
  </si>
  <si>
    <t>DC-H20-OD300C(I)</t>
  </si>
  <si>
    <t>200302-US1075-00</t>
  </si>
  <si>
    <t>200302-US1076-00</t>
  </si>
  <si>
    <t>200302-US1077-00</t>
  </si>
  <si>
    <t>200302-US1078-00</t>
  </si>
  <si>
    <t>200302-US1079-00</t>
  </si>
  <si>
    <t>200302-US1080-00</t>
  </si>
  <si>
    <t>200302-US1081-00</t>
  </si>
  <si>
    <t>200302-US1082-00</t>
  </si>
  <si>
    <t>CO-FS05-OD300C(I)</t>
  </si>
  <si>
    <t>200302-US0987-00</t>
  </si>
  <si>
    <t>BT-M1-01</t>
  </si>
  <si>
    <t>200703-000115-00</t>
  </si>
  <si>
    <t>200703-000126-00</t>
  </si>
  <si>
    <t>BT-M2-01</t>
  </si>
  <si>
    <t xml:space="preserve">200301-US0455-49 </t>
  </si>
  <si>
    <t>200301-US0531-00</t>
  </si>
  <si>
    <t>PS-R3-OMD50M(XH)</t>
  </si>
  <si>
    <t>PS-FR4-ON50M(XH)</t>
  </si>
  <si>
    <t>Q-051472</t>
  </si>
  <si>
    <t>Q-051490</t>
  </si>
  <si>
    <t>Steven Cheng</t>
  </si>
  <si>
    <t>Q-050567</t>
  </si>
  <si>
    <t>RMA-001831</t>
  </si>
  <si>
    <t>RMA-001830</t>
  </si>
  <si>
    <t>PO MM82117-17213</t>
  </si>
  <si>
    <t>Q-051510</t>
  </si>
  <si>
    <t>Q-051525</t>
  </si>
  <si>
    <t>PO MM82217-J17249</t>
  </si>
  <si>
    <t>Star Microwave</t>
  </si>
  <si>
    <t>Q-051141</t>
  </si>
  <si>
    <t xml:space="preserve">Q-051558
</t>
  </si>
  <si>
    <t xml:space="preserve">Q-051559
</t>
  </si>
  <si>
    <t>Q-051560</t>
  </si>
  <si>
    <t>Q-051307</t>
  </si>
  <si>
    <t>Q-051621</t>
  </si>
  <si>
    <t>082817-CT</t>
  </si>
  <si>
    <t>Q-051623</t>
  </si>
  <si>
    <t>DC-R05-OMD300C(I)</t>
  </si>
  <si>
    <t>200302-US0863-49</t>
  </si>
  <si>
    <t>200302-US0864-49</t>
  </si>
  <si>
    <t>200302-US0865-49</t>
  </si>
  <si>
    <t>200302-US0866-49</t>
  </si>
  <si>
    <t>200302-US0867-49</t>
  </si>
  <si>
    <t>200302-US0868-49</t>
  </si>
  <si>
    <t>200302-US0869-49</t>
  </si>
  <si>
    <t>200302-US0870-49</t>
  </si>
  <si>
    <t>200302-US0871-49</t>
  </si>
  <si>
    <t>DC-R06-OMD300C(I)</t>
  </si>
  <si>
    <t>DC-R07-OMD300C(I)</t>
  </si>
  <si>
    <t>DC-R08-OMD300C(I)</t>
  </si>
  <si>
    <t>DC-R10-OMD300C(I)</t>
  </si>
  <si>
    <t>DC-R13-OMD300C(I)</t>
  </si>
  <si>
    <t>DC-R15-OMD300C(I)</t>
  </si>
  <si>
    <t>DC-R20-OMD300C(I)</t>
  </si>
  <si>
    <t>DC-R30-OMD300C(I)</t>
  </si>
  <si>
    <t>DC-R05-ON300C(I)</t>
  </si>
  <si>
    <t>DC-R06-ON300C(I)</t>
  </si>
  <si>
    <t>DC-R07-ON300C(I)</t>
  </si>
  <si>
    <t>DC-R08-ON300C(I)</t>
  </si>
  <si>
    <t>DC-R10-ON300C(I)</t>
  </si>
  <si>
    <t>DC-R13-ON300C(I)</t>
  </si>
  <si>
    <t>DC-R15-ON300C(I)</t>
  </si>
  <si>
    <t>DC-R20-ON300C(I)</t>
  </si>
  <si>
    <t>DC-R30-ON300C(I)</t>
  </si>
  <si>
    <t>200302-US0845-49</t>
  </si>
  <si>
    <t>200302-US0846-49</t>
  </si>
  <si>
    <t>200302-US0847-49</t>
  </si>
  <si>
    <t>200302-US0848-49</t>
  </si>
  <si>
    <t>200302-US0849-49</t>
  </si>
  <si>
    <t>200302-US0850-49</t>
  </si>
  <si>
    <t>200302-US0851-49</t>
  </si>
  <si>
    <t>200302-US0852-49</t>
  </si>
  <si>
    <t>200302-US0853-49</t>
  </si>
  <si>
    <t>DC-R05-OD300C(I)</t>
  </si>
  <si>
    <t>DC-R06-OD300C(I)</t>
  </si>
  <si>
    <t>DC-R07-OD300C(I)</t>
  </si>
  <si>
    <t>DC-R08-OD300C(I)</t>
  </si>
  <si>
    <t>DC-R10-OD300C(I)</t>
  </si>
  <si>
    <t>DC-R13-OD300C(I)</t>
  </si>
  <si>
    <t>DC-R15-OD300C(I)</t>
  </si>
  <si>
    <t>DC-R20-OD300C(I)</t>
  </si>
  <si>
    <t>200302-US0854-49</t>
  </si>
  <si>
    <t>200302-US0855-49</t>
  </si>
  <si>
    <t>200302-US0856-49</t>
  </si>
  <si>
    <t>200302-US0857-49</t>
  </si>
  <si>
    <t>200302-US0858-49</t>
  </si>
  <si>
    <t>200302-US0859-49</t>
  </si>
  <si>
    <t>200302-US0860-49</t>
  </si>
  <si>
    <t>200302-US0861-49</t>
  </si>
  <si>
    <t>JT's Samples</t>
  </si>
  <si>
    <t>200302-US0905-00</t>
  </si>
  <si>
    <t>200302-US0906-00</t>
  </si>
  <si>
    <t>200302-US0907-00</t>
  </si>
  <si>
    <t>200302-US0908-00</t>
  </si>
  <si>
    <t>200302-US0909-00</t>
  </si>
  <si>
    <t>200302-US0910-00</t>
  </si>
  <si>
    <t>200302-US0911-00</t>
  </si>
  <si>
    <t>200302-US0912-00</t>
  </si>
  <si>
    <t>200302-US0913-00</t>
  </si>
  <si>
    <t>DC-J05-OMD300C(I)</t>
  </si>
  <si>
    <t>DC-J06-OMD300C(I)</t>
  </si>
  <si>
    <t>DC-J07-OMD300C(I)</t>
  </si>
  <si>
    <t>DC-J08-OMD300C(I)</t>
  </si>
  <si>
    <t>DC-J10-OMD300C(I)</t>
  </si>
  <si>
    <t>DC-J13-OMD300C(I)</t>
  </si>
  <si>
    <t>DC-J15-OMD300C(I)</t>
  </si>
  <si>
    <t>DC-J20-OMD300C(I)</t>
  </si>
  <si>
    <t>DC-J30-OMD300C(I)</t>
  </si>
  <si>
    <t>DC-J06-OD300C(I)</t>
  </si>
  <si>
    <t>DC-J07-OD300C(I)</t>
  </si>
  <si>
    <t>DC-J08-OD300C(I)</t>
  </si>
  <si>
    <t>DC-J10-OD300C(I)</t>
  </si>
  <si>
    <t>DC-J13-OD300C(I)</t>
  </si>
  <si>
    <t>DC-J15-OD300C(I)</t>
  </si>
  <si>
    <t>DC-J20-OD300C(I)</t>
  </si>
  <si>
    <t>DC-J30-OD300C(I)</t>
  </si>
  <si>
    <t>200302-US0915-00</t>
  </si>
  <si>
    <t>200302-US0916-00</t>
  </si>
  <si>
    <t>200302-US0917-00</t>
  </si>
  <si>
    <t>200302-US0918-00</t>
  </si>
  <si>
    <t>200302-US0919-00</t>
  </si>
  <si>
    <t>200302-US0920-00</t>
  </si>
  <si>
    <t>200302-US0921-00</t>
  </si>
  <si>
    <t>200302-US0922-00</t>
  </si>
  <si>
    <t>CO-FR05-OD200C(I)</t>
  </si>
  <si>
    <t>200302-US0950-00</t>
  </si>
  <si>
    <t>CO-FR06-OD200C(I)</t>
  </si>
  <si>
    <t>CO-FR07-OD200C(I)</t>
  </si>
  <si>
    <t>CO-FR08-OD200C(I)</t>
  </si>
  <si>
    <t>CO-FR10-OD200C(I)</t>
  </si>
  <si>
    <t>CO-FR13-OD200C(I)</t>
  </si>
  <si>
    <t>CO-FR15-OD200C(I)</t>
  </si>
  <si>
    <t>CO-FR20-OD200C(I)</t>
  </si>
  <si>
    <t>CO-FR30-OD200C(I)</t>
  </si>
  <si>
    <t>200302-US0951-00</t>
  </si>
  <si>
    <t>200302-US0952-00</t>
  </si>
  <si>
    <t>200302-US0953-00</t>
  </si>
  <si>
    <t>200302-US0954-00</t>
  </si>
  <si>
    <t>200302-US0955-00</t>
  </si>
  <si>
    <t>200302-US0956-00</t>
  </si>
  <si>
    <t>200302-US0957-00</t>
  </si>
  <si>
    <t>200302-US0958-00</t>
  </si>
  <si>
    <t>PS-R2-OMD300C(I)</t>
  </si>
  <si>
    <t>200301-US0463-49</t>
  </si>
  <si>
    <t>200301-US0460-49</t>
  </si>
  <si>
    <t>200301-US0461-49</t>
  </si>
  <si>
    <t>200301-US0462-49</t>
  </si>
  <si>
    <t>200301-US0464-49</t>
  </si>
  <si>
    <t>200301-US0465-49</t>
  </si>
  <si>
    <t>200301-US0466-49</t>
  </si>
  <si>
    <t>200301-US0467-49</t>
  </si>
  <si>
    <t>200301-US0468-49</t>
  </si>
  <si>
    <t>PS-R2-ON300C(I)</t>
  </si>
  <si>
    <t>PS-R3-OMD300C(I)</t>
  </si>
  <si>
    <t>PS-R4-OMD300C(I)</t>
  </si>
  <si>
    <t>PS-R2-OD700C(I)</t>
  </si>
  <si>
    <t>PS-R3-OD700C(I)</t>
  </si>
  <si>
    <t>PS-R4-OD700C(I)</t>
  </si>
  <si>
    <t>200301-US0515-49</t>
  </si>
  <si>
    <t>200301-US0516-49</t>
  </si>
  <si>
    <t>200301-US0517-49</t>
  </si>
  <si>
    <t>PS-R3-ON300C(I)</t>
  </si>
  <si>
    <t>PS-R4-ON300C(I)</t>
  </si>
  <si>
    <t>PS-FR2-OMD300C(I)</t>
  </si>
  <si>
    <t>200301-US0509-49</t>
  </si>
  <si>
    <t>HC-R4-OMD150L(I)</t>
  </si>
  <si>
    <t>200303-US0130-00</t>
  </si>
  <si>
    <t>From Dyne Tech</t>
  </si>
  <si>
    <t>JP0459</t>
  </si>
  <si>
    <t>Q-051455</t>
  </si>
  <si>
    <t>JH083117-17213</t>
  </si>
  <si>
    <t>Q-051854</t>
  </si>
  <si>
    <t>Q-051192</t>
  </si>
  <si>
    <t>Q-051793</t>
  </si>
  <si>
    <t>Q-051526</t>
  </si>
  <si>
    <t>PS-R2-OMD50M(XH)</t>
  </si>
  <si>
    <t>PS-R4-OMD50M(XH)</t>
  </si>
  <si>
    <t>PS-H3-OD700C(I)</t>
  </si>
  <si>
    <t>200301-US0473-49</t>
  </si>
  <si>
    <t>PS-FR4-ON300C(I)</t>
  </si>
  <si>
    <t>200301-US0508-49</t>
  </si>
  <si>
    <t>PS-FR3-OD700C(I)</t>
  </si>
  <si>
    <t>200301-US0513-49</t>
  </si>
  <si>
    <t>PS-J3-OMD50M(XH)</t>
  </si>
  <si>
    <t>200301-US0545-00</t>
  </si>
  <si>
    <t xml:space="preserve">200301-US0454-49 </t>
  </si>
  <si>
    <t xml:space="preserve">200301-US0456-49 </t>
  </si>
  <si>
    <t>HC-R2-ON300L(I)</t>
  </si>
  <si>
    <t>200303-US0117-00</t>
  </si>
  <si>
    <t>HC-R2-OD300L(I)</t>
  </si>
  <si>
    <t>200303-US0118-00</t>
  </si>
  <si>
    <t>HC-R2-OMD300L(I)</t>
  </si>
  <si>
    <t>200303-US0119-00</t>
  </si>
  <si>
    <t>CO-R07-ON200C(I)</t>
  </si>
  <si>
    <t>200302-US0814-49</t>
  </si>
  <si>
    <t>CO-R08-ON200C(I)</t>
  </si>
  <si>
    <t>200302-US0815-49</t>
  </si>
  <si>
    <t>CO-R40-ON200C(I)</t>
  </si>
  <si>
    <t>200302-US0821-49</t>
  </si>
  <si>
    <t>CO-R50-ON200C(I)</t>
  </si>
  <si>
    <t>200302-US0822-49</t>
  </si>
  <si>
    <t>CO-R06-OMD200C(I)</t>
  </si>
  <si>
    <t>200302-US0824-49</t>
  </si>
  <si>
    <t>CO-R07-OMD200C(I)</t>
  </si>
  <si>
    <t>200302-US0825-49</t>
  </si>
  <si>
    <t>CO-R15-OMD200C(I)</t>
  </si>
  <si>
    <t>200302-US0829-49</t>
  </si>
  <si>
    <t>CO-R30-OMD200C(I)</t>
  </si>
  <si>
    <t>200302-US0831-49</t>
  </si>
  <si>
    <t>CO-R06-ON200C(I)</t>
  </si>
  <si>
    <t>200302-US0884-49</t>
  </si>
  <si>
    <t>CO-R10-ON200C(I)</t>
  </si>
  <si>
    <t>200302-US0885-49</t>
  </si>
  <si>
    <t>CO-R15-ON200C(I)</t>
  </si>
  <si>
    <t>200302-US0886-49</t>
  </si>
  <si>
    <t>CO-R20-ON200C(I)</t>
  </si>
  <si>
    <t>200302-US0887-49</t>
  </si>
  <si>
    <t>CO-FR05-OMD200C(I)</t>
  </si>
  <si>
    <t>200302-US0941-00</t>
  </si>
  <si>
    <t>CO-FR07-OMD200C(I)</t>
  </si>
  <si>
    <t>200302-US0943-00</t>
  </si>
  <si>
    <t>CO-FR08-OMD200C(I)</t>
  </si>
  <si>
    <t>200302-US0944-00</t>
  </si>
  <si>
    <t>CO-FR20-OMD200C(I)</t>
  </si>
  <si>
    <t>200302-US0948-00</t>
  </si>
  <si>
    <t>PS-E3-ON50M(XH)</t>
  </si>
  <si>
    <t>200301-US0603-00</t>
  </si>
  <si>
    <t>Wireless Signal Solutions</t>
  </si>
  <si>
    <t>Q-052016</t>
  </si>
  <si>
    <t>Q-052309</t>
  </si>
  <si>
    <t>01531-0012A</t>
  </si>
  <si>
    <t>Q-052336</t>
  </si>
  <si>
    <t>Q-052335</t>
  </si>
  <si>
    <t>Q-052334</t>
  </si>
  <si>
    <t>CHK171151US</t>
  </si>
  <si>
    <t>CHK171076US</t>
  </si>
  <si>
    <t>CHK171066US</t>
  </si>
  <si>
    <t>DC-R30-OD300C(I)</t>
  </si>
  <si>
    <t>200302-US0862-49</t>
  </si>
  <si>
    <t>200301-US0510-49</t>
  </si>
  <si>
    <t>200301-US0511-49</t>
  </si>
  <si>
    <t>PS-FR3-OMD300C(I)</t>
  </si>
  <si>
    <t>PS-FR4-OMD300C(I)</t>
  </si>
  <si>
    <t>Comba Telecom Mexico</t>
  </si>
  <si>
    <t>OC152017</t>
  </si>
  <si>
    <t>CTI-PO-2817</t>
  </si>
  <si>
    <t>200303-US0139-00</t>
  </si>
  <si>
    <t>200303-US0140-00</t>
  </si>
  <si>
    <t>Q-052399</t>
  </si>
  <si>
    <t>Q-052456</t>
  </si>
  <si>
    <t>CO-R08-OMD200C(I)</t>
  </si>
  <si>
    <t>CO-R08-OD200C(I)</t>
  </si>
  <si>
    <t>200302-US0826-49</t>
  </si>
  <si>
    <t>200302-US0837-49</t>
  </si>
  <si>
    <t>DC-J05-OD300C(I)</t>
  </si>
  <si>
    <t>200302-US0914-00</t>
  </si>
  <si>
    <t>200302-US0942-00</t>
  </si>
  <si>
    <t>200302-US0945-00</t>
  </si>
  <si>
    <t>200302-US0946-00</t>
  </si>
  <si>
    <t>200302-US0947-00</t>
  </si>
  <si>
    <t>CO-FR10-OMD200C(I)</t>
  </si>
  <si>
    <t>CO-FR13-OMD200C(I)</t>
  </si>
  <si>
    <t>CO-FR15-OMD200C(I)</t>
  </si>
  <si>
    <t>CO-FR30-OMD200C(I)</t>
  </si>
  <si>
    <t>200302-US0949-00</t>
  </si>
  <si>
    <t>CO-FR06-OMD200C(I)</t>
  </si>
  <si>
    <t>October, 2017</t>
  </si>
  <si>
    <t>CO-FR10-OMD300C(I)</t>
  </si>
  <si>
    <t>CO-FR13-OMD300C(I)</t>
  </si>
  <si>
    <t>CO-FR15-OMD300C(I)</t>
  </si>
  <si>
    <t>CO-FR20-OMD300C(I)</t>
  </si>
  <si>
    <t>CO-FR30-OMD300C(I)</t>
  </si>
  <si>
    <t>200311-000087-80</t>
  </si>
  <si>
    <t>AT-T10D-A30C01</t>
  </si>
  <si>
    <t>Q-052586</t>
  </si>
  <si>
    <t>Q-052398</t>
  </si>
  <si>
    <t>815000-000394-0000</t>
  </si>
  <si>
    <t>CP2600-OP, A10</t>
  </si>
  <si>
    <t>CHK171256US</t>
  </si>
  <si>
    <t>Q-051616</t>
  </si>
  <si>
    <t>Ericsson</t>
  </si>
  <si>
    <t>Q-052637</t>
  </si>
  <si>
    <t>01530-0011A</t>
  </si>
  <si>
    <t>CTI-PO-02817</t>
  </si>
  <si>
    <t>CO-FS05-OMD300C(I)</t>
  </si>
  <si>
    <t>200302-US0978-00</t>
  </si>
  <si>
    <t>200303-US0138-00</t>
  </si>
  <si>
    <t>HC-K2-ON300L(I)</t>
  </si>
  <si>
    <t>PS-FR2-OD300C(I)</t>
  </si>
  <si>
    <t>200301-US0564-00</t>
  </si>
  <si>
    <t>PS-FR3-OD300C(I)</t>
  </si>
  <si>
    <t>PS-FR4-OD300C(I)</t>
  </si>
  <si>
    <t>200301-US0565-00</t>
  </si>
  <si>
    <t>200301-US0566-00</t>
  </si>
  <si>
    <t>PS-FR2-ON300C(I)</t>
  </si>
  <si>
    <t>200301-US0505-00</t>
  </si>
  <si>
    <t>200301-US0507-00</t>
  </si>
  <si>
    <t>200301-US0508-00</t>
  </si>
  <si>
    <t>CTI-PO-02617</t>
  </si>
  <si>
    <t>CM-ACJP4-OD1</t>
  </si>
  <si>
    <t>200307-US1780-00</t>
  </si>
  <si>
    <t>CHK171052US2F</t>
  </si>
  <si>
    <t>CHK170820US</t>
  </si>
  <si>
    <t>CHK171227US</t>
  </si>
  <si>
    <t>RMA-001858</t>
  </si>
  <si>
    <t>RMA-001859</t>
  </si>
  <si>
    <t>Q-052723</t>
  </si>
  <si>
    <t>Q-052702</t>
  </si>
  <si>
    <t>01385-0013A</t>
  </si>
  <si>
    <t>Q-048379</t>
  </si>
  <si>
    <t>Q-052823</t>
  </si>
  <si>
    <t>CTI-17221US</t>
  </si>
  <si>
    <t>Azimuth Communtications</t>
  </si>
  <si>
    <t>Q-052798</t>
  </si>
  <si>
    <t>CTI-17220US</t>
  </si>
  <si>
    <t>CTI-177222US</t>
  </si>
  <si>
    <t>Q-052843</t>
  </si>
  <si>
    <t>CTI-17223US</t>
  </si>
  <si>
    <t>Q-052797</t>
  </si>
  <si>
    <t>Convert 2pcs RX7W22-07B333AC</t>
  </si>
  <si>
    <t>To 2pcs RX7W22-C7B333AC</t>
  </si>
  <si>
    <t>RX7W22-783233AC</t>
  </si>
  <si>
    <t>RX7W22-073233AC</t>
  </si>
  <si>
    <t>RX7W22-083233AC</t>
  </si>
  <si>
    <t>Category</t>
  </si>
  <si>
    <t>Status</t>
  </si>
  <si>
    <t>BU</t>
  </si>
  <si>
    <t>VND P/N</t>
  </si>
  <si>
    <t>Description</t>
  </si>
  <si>
    <t>stock</t>
  </si>
  <si>
    <t>total # of shipping  in 2017</t>
  </si>
  <si>
    <t># of shipping/ month</t>
  </si>
  <si>
    <t># of months  with safe</t>
  </si>
  <si>
    <t>2017 history of delivery
(2017/1/1-2017/9/29)</t>
  </si>
  <si>
    <t>Directional Coupler</t>
  </si>
  <si>
    <t>ASBU</t>
  </si>
  <si>
    <t>5dB Directional Coupler, 698-2700MHz, 300W, N-type</t>
  </si>
  <si>
    <t xml:space="preserve">6dB Directional Coupler, 698-2700MHz, 300W, N-type </t>
  </si>
  <si>
    <t xml:space="preserve">7dB Directional Coupler, 698-2700MHz, 300W, N-type </t>
  </si>
  <si>
    <t xml:space="preserve">8dB Directional Coupler, 698-2700MHz, 300W, N-type </t>
  </si>
  <si>
    <t xml:space="preserve">10dB Directional Coupler, 698-2700MHz, 300W, N-type </t>
  </si>
  <si>
    <t xml:space="preserve">13dB Directional Coupler, 698-2700MHz, 300W, N-type </t>
  </si>
  <si>
    <t xml:space="preserve">15dB Directional Coupler, 698-2700MHz, 300W, N-type </t>
  </si>
  <si>
    <t xml:space="preserve">20dB Directional Coupler, 698-2700MHz, 300W, N-type </t>
  </si>
  <si>
    <t xml:space="preserve">30dB Directional Coupler, 698-2700MHz, 300W, N-type </t>
  </si>
  <si>
    <t xml:space="preserve">40dB Directional Coupler, 698-2700MHz, 300W, N-type </t>
  </si>
  <si>
    <t xml:space="preserve">5dB Directional Coupler, 698-2700MHz, 500W, 7/16  </t>
  </si>
  <si>
    <t xml:space="preserve">6dB Directional Coupler, 698-2700MHz, 500W, 7/16  </t>
  </si>
  <si>
    <t xml:space="preserve">7dB Directional Coupler, 698-2700MHz, 500W, 7/16  </t>
  </si>
  <si>
    <t xml:space="preserve">8dB Directional Coupler, 698-2700MHz, 500W, 7/16  </t>
  </si>
  <si>
    <t xml:space="preserve">10dB Directional Coupler, 698-2700MHz, 500W, 7/16  </t>
  </si>
  <si>
    <t xml:space="preserve">13dB Directional Coupler, 698-2700MHz, 500W, 7/16  </t>
  </si>
  <si>
    <t xml:space="preserve">15dB Directional Coupler, 698-2700MHz, 500W, 7/16  </t>
  </si>
  <si>
    <t xml:space="preserve">20dB Directional Coupler, 698-2700MHz, 500W, 7/16  </t>
  </si>
  <si>
    <t xml:space="preserve">30dB Directional Coupler, 698-2700MHz, 500W, 7/16  </t>
  </si>
  <si>
    <t xml:space="preserve">40dB Directional Coupler, 698-2700MHz, 500W, 7/16  </t>
  </si>
  <si>
    <t xml:space="preserve">DC-FR05-ON300C(I)  </t>
  </si>
  <si>
    <t>NAM</t>
  </si>
  <si>
    <t>HKDC-5-NFH</t>
  </si>
  <si>
    <t xml:space="preserve">5dB Directional Coupler, 340-2700MHz, 300W, N   </t>
  </si>
  <si>
    <t xml:space="preserve">DC-FR06-ON300C(I)  </t>
  </si>
  <si>
    <t>HKDC-6-NFH</t>
  </si>
  <si>
    <t xml:space="preserve">6dB Directional Coupler, 340-2700MHz, 300W, N   </t>
  </si>
  <si>
    <t xml:space="preserve">DC-FR07-ON300C(I)  </t>
  </si>
  <si>
    <t>HKDC-7-NFH</t>
  </si>
  <si>
    <t xml:space="preserve">7dB Directional Coupler, 340-2700MHz, 300W, N   </t>
  </si>
  <si>
    <t xml:space="preserve">DC-FR08-ON300C(I)  </t>
  </si>
  <si>
    <t>HKDC-8-NFH</t>
  </si>
  <si>
    <t xml:space="preserve">8dB Directional Coupler, 340-2700MHz, 300W, N   </t>
  </si>
  <si>
    <t xml:space="preserve">DC-FR10-ON300C(I)  </t>
  </si>
  <si>
    <t>HKDC-10-NFH</t>
  </si>
  <si>
    <t xml:space="preserve">10dB Directional Coupler, 340-2700MHz, 300W, N   </t>
  </si>
  <si>
    <t xml:space="preserve">DC-FR13-ON300C(I)  </t>
  </si>
  <si>
    <t>HKDC-13-NFH</t>
  </si>
  <si>
    <t xml:space="preserve">13dB Directional Coupler, 340-2700MHz, 300W, N   </t>
  </si>
  <si>
    <t xml:space="preserve">DC-FR15-ON300C(I)  </t>
  </si>
  <si>
    <t>HKDC-15-NFH</t>
  </si>
  <si>
    <t xml:space="preserve">15dB Directional Coupler, 340-2700MHz, 300W, N   </t>
  </si>
  <si>
    <t>HKDC-20-NFH</t>
  </si>
  <si>
    <t xml:space="preserve">20dB Directional Coupler, 340-2700MHz, 300W, N   </t>
  </si>
  <si>
    <t xml:space="preserve">DC-FR05-OMD300C(I)  </t>
  </si>
  <si>
    <t>HKDC-5-MINIDFH</t>
  </si>
  <si>
    <t xml:space="preserve">5dB Directional Coupler, 340-2700MHz, 300W, 4.3-10   </t>
  </si>
  <si>
    <t xml:space="preserve">DC-FR06-OMD300C(I)  </t>
  </si>
  <si>
    <t>HKDC-6-MINIDFH</t>
  </si>
  <si>
    <t xml:space="preserve">6dB Directional Coupler, 340-2700MHz, 300W, 4.3-10   </t>
  </si>
  <si>
    <t xml:space="preserve">DC-FR07-OMD300C(I)  </t>
  </si>
  <si>
    <t>HKDC-7-MINIDFH</t>
  </si>
  <si>
    <t xml:space="preserve">7dB Directional Coupler, 340-2700MHz, 300W, 4.3-10   </t>
  </si>
  <si>
    <t xml:space="preserve">DC-FR08-OMD300C(I)  </t>
  </si>
  <si>
    <t>HKDC-8-MINIDFH</t>
  </si>
  <si>
    <t xml:space="preserve">8dB Directional Coupler, 340-2700MHz, 300W, 4.3-10   </t>
  </si>
  <si>
    <t xml:space="preserve">DC-FR10-OMD300C(I)  </t>
  </si>
  <si>
    <t>HKDC-10-MINIDFH</t>
  </si>
  <si>
    <t xml:space="preserve">10dB Directional Coupler, 340-2700MHz, 300W, 4.3-10   </t>
  </si>
  <si>
    <t xml:space="preserve">DC-FR13-OMD300C(I)  </t>
  </si>
  <si>
    <t>HKDC-13-MINIDFH</t>
  </si>
  <si>
    <t xml:space="preserve">13dB Directional Coupler, 340-2700MHz, 300W, 4.3-10   </t>
  </si>
  <si>
    <t xml:space="preserve">DC-FR15-OMD300C(I)  </t>
  </si>
  <si>
    <t>HKDC-15-MINIDFH</t>
  </si>
  <si>
    <t xml:space="preserve">15dB Directional Coupler, 340-2700MHz, 300W, 4.3-10   </t>
  </si>
  <si>
    <t>HKDC-20-MINIDFH</t>
  </si>
  <si>
    <t xml:space="preserve">20dB Directional Coupler, 340-2700MHz, 300W, 4.3-10   </t>
  </si>
  <si>
    <t xml:space="preserve">DC-FR05-OD300C(I)  </t>
  </si>
  <si>
    <t>HKDC-5-DFH</t>
  </si>
  <si>
    <t xml:space="preserve">5dB Directional Coupler, 340-2700MHz, 300W, 7/16   </t>
  </si>
  <si>
    <t xml:space="preserve">DC-FR06-OD300C(I)  </t>
  </si>
  <si>
    <t>HKDC-6-DFH</t>
  </si>
  <si>
    <t xml:space="preserve">6dB Directional Coupler, 340-2700MHz, 300W, 7/16   </t>
  </si>
  <si>
    <t xml:space="preserve">DC-FR07-OD300C(I)  </t>
  </si>
  <si>
    <t>HKDC-7-DFH</t>
  </si>
  <si>
    <t xml:space="preserve">7dB Directional Coupler, 340-2700MHz, 300W, 7/16   </t>
  </si>
  <si>
    <t xml:space="preserve">DC-FR08-OD300C(I)  </t>
  </si>
  <si>
    <t>HKDC-8-DFH</t>
  </si>
  <si>
    <t xml:space="preserve">8dB Directional Coupler, 340-2700MHz, 300W, 7/16   </t>
  </si>
  <si>
    <t xml:space="preserve">DC-FR10-OD300C(I)  </t>
  </si>
  <si>
    <t>HKDC-10-DFH</t>
  </si>
  <si>
    <t xml:space="preserve">10dB Directional Coupler, 340-2700MHz, 300W, 7/16   </t>
  </si>
  <si>
    <t xml:space="preserve">DC-FR13-OD300C(I)  </t>
  </si>
  <si>
    <t>HKDC-13-DFH</t>
  </si>
  <si>
    <t xml:space="preserve">13dB Directional Coupler, 340-2700MHz, 300W, 7/16   </t>
  </si>
  <si>
    <t xml:space="preserve">DC-FR15-OD300C(I)  </t>
  </si>
  <si>
    <t>HKDC-15-DFH</t>
  </si>
  <si>
    <t xml:space="preserve">15dB Directional Coupler, 340-2700MHz, 300W, 7/16   </t>
  </si>
  <si>
    <t>HKDC-20-DFH</t>
  </si>
  <si>
    <t xml:space="preserve">20dB Directional Coupler, 340-2700MHz, 300W, 7/16   </t>
  </si>
  <si>
    <t xml:space="preserve">DC-H05-ON300C(I)  </t>
  </si>
  <si>
    <t xml:space="preserve">5dB Directional Coupler, 555-3800MHz, 300W, N   </t>
  </si>
  <si>
    <t xml:space="preserve">DC-H06-ON300C(I)  </t>
  </si>
  <si>
    <t xml:space="preserve">6dB Directional Coupler, 555-3800MHz, 300W, N   </t>
  </si>
  <si>
    <t xml:space="preserve">DC-H07-ON300C(I)  </t>
  </si>
  <si>
    <t xml:space="preserve">7dB Directional Coupler, 555-3800MHz, 300W, N   </t>
  </si>
  <si>
    <t xml:space="preserve">DC-H08-ON300C(I)  </t>
  </si>
  <si>
    <t xml:space="preserve">8dB Directional Coupler, 555-3800MHz, 300W, N   </t>
  </si>
  <si>
    <t xml:space="preserve">DC-H10-ON300C(I)  </t>
  </si>
  <si>
    <t xml:space="preserve">10dB Directional Coupler, 555-3800MHz, 300W, N   </t>
  </si>
  <si>
    <t xml:space="preserve">DC-H13-ON300C(I)  </t>
  </si>
  <si>
    <t xml:space="preserve">13dB Directional Coupler, 555-3800MHz, 300W, N   </t>
  </si>
  <si>
    <t xml:space="preserve">DC-H15-ON300C(I)  </t>
  </si>
  <si>
    <t xml:space="preserve">15dB Directional Coupler, 555-3800MHz, 300W, N   </t>
  </si>
  <si>
    <t xml:space="preserve">20dB Directional Coupler, 555-3800MHz, 300W, N   </t>
  </si>
  <si>
    <t xml:space="preserve">DC-H05-OMD300C(I)  </t>
  </si>
  <si>
    <t xml:space="preserve">5dB Directional Coupler, 555-3800MHz, 300W, 4.3-10   </t>
  </si>
  <si>
    <t xml:space="preserve">DC-H06-OMD300C(I)  </t>
  </si>
  <si>
    <t xml:space="preserve">6dB Directional Coupler, 555-3800MHz, 300W, 4.3-10   </t>
  </si>
  <si>
    <t xml:space="preserve">DC-H07-OMD300C(I)  </t>
  </si>
  <si>
    <t xml:space="preserve">7dB Directional Coupler, 555-3800MHz, 300W, 4.3-10   </t>
  </si>
  <si>
    <t xml:space="preserve">DC-H08-OMD300C(I)  </t>
  </si>
  <si>
    <t xml:space="preserve">8dB Directional Coupler, 555-3800MHz, 300W, 4.3-10   </t>
  </si>
  <si>
    <t xml:space="preserve">DC-H10-OMD300C(I)  </t>
  </si>
  <si>
    <t xml:space="preserve">10dB Directional Coupler, 555-3800MHz, 300W, 4.3-10   </t>
  </si>
  <si>
    <t xml:space="preserve">DC-H13-OMD300C(I)  </t>
  </si>
  <si>
    <t xml:space="preserve">13dB Directional Coupler, 555-3800MHz, 300W, 4.3-10   </t>
  </si>
  <si>
    <t xml:space="preserve">DC-H15-OMD300C(I)  </t>
  </si>
  <si>
    <t xml:space="preserve">15dB Directional Coupler, 555-3800MHz, 300W, 4.3-10   </t>
  </si>
  <si>
    <t xml:space="preserve">20dB Directional Coupler, 555-3800MHz, 300W, 4.3-10   </t>
  </si>
  <si>
    <t xml:space="preserve">DC-H05-OD300C(I)  </t>
  </si>
  <si>
    <t xml:space="preserve">5dB Directional Coupler, 555-3800MHz, 300W, 7/16   </t>
  </si>
  <si>
    <t xml:space="preserve">DC-H06-OD300C(I)  </t>
  </si>
  <si>
    <t xml:space="preserve">6dB Directional Coupler, 555-3800MHz, 300W, 7/16   </t>
  </si>
  <si>
    <t xml:space="preserve">DC-H07-OD300C(I)  </t>
  </si>
  <si>
    <t xml:space="preserve">7dB Directional Coupler, 555-3800MHz, 300W, 7/16   </t>
  </si>
  <si>
    <t xml:space="preserve">DC-H08-OD300C(I)  </t>
  </si>
  <si>
    <t xml:space="preserve">8dB Directional Coupler, 555-3800MHz, 300W, 7/16   </t>
  </si>
  <si>
    <t xml:space="preserve">DC-H10-OD300C(I)  </t>
  </si>
  <si>
    <t xml:space="preserve">10dB Directional Coupler, 555-3800MHz, 300W, 7/16   </t>
  </si>
  <si>
    <t xml:space="preserve">DC-H13-OD300C(I)  </t>
  </si>
  <si>
    <t xml:space="preserve">13dB Directional Coupler, 555-3800MHz, 300W, 7/16   </t>
  </si>
  <si>
    <t xml:space="preserve">DC-H15-OD300C(I)  </t>
  </si>
  <si>
    <t xml:space="preserve">15dB Directional Coupler, 555-3800MHz, 300W, 7/16   </t>
  </si>
  <si>
    <t xml:space="preserve">20dB Directional Coupler, 555-3800MHz, 300W, 7/16   </t>
  </si>
  <si>
    <t>Tapper</t>
  </si>
  <si>
    <t xml:space="preserve">CO-FS05-ON300C(I)  </t>
  </si>
  <si>
    <t>HKT-05-NFH</t>
  </si>
  <si>
    <t>5dB Tapper, 340-5850MHz, 300W, N</t>
  </si>
  <si>
    <t xml:space="preserve">CO-FS06-ON300C(I)  </t>
  </si>
  <si>
    <t>HKT-06-NFH</t>
  </si>
  <si>
    <t xml:space="preserve">6dB Tapper, 340-5850MHz, 300W, N  </t>
  </si>
  <si>
    <t xml:space="preserve">CO-FS07-ON300C(I)  </t>
  </si>
  <si>
    <t>HKT-07-NFH</t>
  </si>
  <si>
    <t>7dB Tapper, 340-5850MHz, 300W, N</t>
  </si>
  <si>
    <t xml:space="preserve">CO-FS08-ON300C(I)  </t>
  </si>
  <si>
    <t>HKT-08-NFH</t>
  </si>
  <si>
    <t xml:space="preserve">8dB Tapper, 340-5850MHz, 300W, N  </t>
  </si>
  <si>
    <t xml:space="preserve">CO-FS10-ON300C(I)  </t>
  </si>
  <si>
    <t>HKT-10-NFH</t>
  </si>
  <si>
    <t xml:space="preserve">10dB Tapper, 340-5850MHz, 300W, N  </t>
  </si>
  <si>
    <t xml:space="preserve">CO-FS13-ON300C(I)  </t>
  </si>
  <si>
    <t>HKT-13-NFH</t>
  </si>
  <si>
    <t xml:space="preserve">13dB Tapper, 340-5850MHz, 300W, N  </t>
  </si>
  <si>
    <t xml:space="preserve">CO-FS15-ON300C(I)  </t>
  </si>
  <si>
    <t>HKT-15-NFH</t>
  </si>
  <si>
    <t xml:space="preserve">15dB Tapper, 340-5850MHz, 300W, N  </t>
  </si>
  <si>
    <t>CO-FS20-ON300C(I)</t>
  </si>
  <si>
    <t>HKT-20-NFH</t>
  </si>
  <si>
    <t xml:space="preserve">20dB Tapper, 340-5850MHz, 300W, N  </t>
  </si>
  <si>
    <t xml:space="preserve">CO-FS05-OMD300C(I)  </t>
  </si>
  <si>
    <t>HKT-05-DFH</t>
  </si>
  <si>
    <t>5dB Tapper, 340-5850MHz, 300W, 4.3-10</t>
  </si>
  <si>
    <t xml:space="preserve">CO-FS06-OMD300C(I)  </t>
  </si>
  <si>
    <t>HKT-06-DFH</t>
  </si>
  <si>
    <t xml:space="preserve">6dB Tapper, 340-5850MHz, 300W, 4.3-10  </t>
  </si>
  <si>
    <t xml:space="preserve">CO-FS07-OMD300C(I)  </t>
  </si>
  <si>
    <t>HKT-07-DFH</t>
  </si>
  <si>
    <t>7dB Tapper, 340-5850MHz, 300W, 4.3-10</t>
  </si>
  <si>
    <t xml:space="preserve">CO-FS08-OMD300C(I)  </t>
  </si>
  <si>
    <t>HKT-08-DFH</t>
  </si>
  <si>
    <t xml:space="preserve">8dB Tapper, 340-5850MHz, 300W, 4.3-10  </t>
  </si>
  <si>
    <t xml:space="preserve">CO-FS10-OMD300C(I)  </t>
  </si>
  <si>
    <t>HKT-10-DFH</t>
  </si>
  <si>
    <t xml:space="preserve">10dB Tapper, 340-5850MHz, 300W, 4.3-10  </t>
  </si>
  <si>
    <t xml:space="preserve">CO-FS13-OMD300C(I)  </t>
  </si>
  <si>
    <t>HKT-13-DFH</t>
  </si>
  <si>
    <t xml:space="preserve">13dB Tapper, 340-5850MHz, 300W, 4.3-10  </t>
  </si>
  <si>
    <t xml:space="preserve">CO-FS15-OMD300C(I)  </t>
  </si>
  <si>
    <t>HKT-15-DFH</t>
  </si>
  <si>
    <t xml:space="preserve">15dB Tapper, 340-5850MHz, 300W, 4.3-10  </t>
  </si>
  <si>
    <t>HKT-20-DFH</t>
  </si>
  <si>
    <t xml:space="preserve">20dB Tapper, 340-5850MHz, 300W, 4.3-10  </t>
  </si>
  <si>
    <t>HKT-05-MINIDFH</t>
  </si>
  <si>
    <t xml:space="preserve">5 dB Tapper, 340-5850MHz, 300W, 7/16   </t>
  </si>
  <si>
    <t>HKT-06-MINIDFH</t>
  </si>
  <si>
    <t xml:space="preserve">6 dB Tapper, 340-5850MHz, 300W, 7/16   </t>
  </si>
  <si>
    <t>HKT-07-MINIDFH</t>
  </si>
  <si>
    <t xml:space="preserve">7 dB Tapper, 340-5850MHz, 300W, 7/16   </t>
  </si>
  <si>
    <t>HKT-08-MINIDFH</t>
  </si>
  <si>
    <t xml:space="preserve">8 dB Tapper, 340-5850MHz, 300W, 7/16   </t>
  </si>
  <si>
    <t>HKT-10-MINIDFH</t>
  </si>
  <si>
    <t xml:space="preserve">10dB Tapper, 340-5850MHz, 300W, 7/16   </t>
  </si>
  <si>
    <t>HKT-13-MINIDFH</t>
  </si>
  <si>
    <t xml:space="preserve">13dB Tapper, 340-5850MHz, 300W, 7/16   </t>
  </si>
  <si>
    <t>HKT-15-MINIDFH</t>
  </si>
  <si>
    <t xml:space="preserve">15dB Tapper, 340-5850MHz, 300W, 7/16   </t>
  </si>
  <si>
    <t>HKT-20-MINIDFH</t>
  </si>
  <si>
    <t xml:space="preserve">20dB Tapper, 340-5850MHz, 300W, 7/16   </t>
  </si>
  <si>
    <t>Hybrid Coupler</t>
  </si>
  <si>
    <t>Hybrid 2X2 , 698-2700MHz, 300W, N</t>
  </si>
  <si>
    <t xml:space="preserve">Hybrid 2X2 , 698-2700MHz, 500W, 7/16 </t>
  </si>
  <si>
    <t>Hybrid 2X2 , 555-2700MHz, 300W, N</t>
  </si>
  <si>
    <t>Hybrid 2X2 , 555-2700MHz, 300W, 4.3-10</t>
  </si>
  <si>
    <t>Hybrid 2X2 , 555-2700MHz, 300W, 7/16</t>
  </si>
  <si>
    <t>Hybrid 4X4 , 698-2700MHz, 150W, 4.3-10</t>
  </si>
  <si>
    <t xml:space="preserve">Hybrid 4X4 , 698-2700MHz, 150W, 7/16 </t>
  </si>
  <si>
    <t>Splitter. Wilkinson</t>
  </si>
  <si>
    <t>HKSM-3-NFK</t>
  </si>
  <si>
    <t>3-Way Power Splitter, 698-2700MHz, 50W, Wilkinson type, N</t>
  </si>
  <si>
    <t>HKSM-4-NFK</t>
  </si>
  <si>
    <t>4-Way Power Splitter, 698-2700MHz, 50W, Wilkinson type, N</t>
  </si>
  <si>
    <t>2-Way Power Splitter, 555-2700MHz, 50W, Wilkinson type, N</t>
  </si>
  <si>
    <t>3-Way Power Splitter, 555-2700MHz, 50W, Wilkinson type, N</t>
  </si>
  <si>
    <t>4-Way Power Splitter, 555-2700MHz, 50W, Wilkinson type,  N</t>
  </si>
  <si>
    <t>2-Way Power Splitter, 555-2700MHz, 50W, Wilkinson type, 4.3-10</t>
  </si>
  <si>
    <t>3-Way Power Splitter, 555-2700MHz, 50W, Wilkinson type, 4.3-10</t>
  </si>
  <si>
    <t>4-Way Power Splitter, 555-2700MHz, 50W, Wilkinson type,  4.3-10</t>
  </si>
  <si>
    <t>HKSM-2-NFS</t>
  </si>
  <si>
    <t>2-Way Power Splitter, 138-960MHz, 50W, Wilkinson type, N</t>
  </si>
  <si>
    <t>HKSM-3-NFS</t>
  </si>
  <si>
    <t>3-Way Power Splitter, 138-960MHz, 50W, Wilkinson type, N</t>
  </si>
  <si>
    <t>HKSM-4-NFS</t>
  </si>
  <si>
    <t>4-Way Power Splitter, 138-960MHz, 50W, Wilkinson type, N</t>
  </si>
  <si>
    <t>Splitter. Reactive</t>
  </si>
  <si>
    <t>2-Way Power Splitter, 698-2700MHz, 500W, Reactive type, N</t>
  </si>
  <si>
    <t>3-Way Power Splitter, 698-2700MHz, 500W, Reactive type, N</t>
  </si>
  <si>
    <t>4-Way Power Splitter, 698-2700MHz, 500W, Reactive type, N</t>
  </si>
  <si>
    <t xml:space="preserve">2-Way Power Splitter, 698-2700MHz, 500W, Reactive type, 7/16 </t>
  </si>
  <si>
    <t xml:space="preserve">3-Way Power Splitter, 698-2700MHz, 500W, Reactive type, 7/16 </t>
  </si>
  <si>
    <t xml:space="preserve">4-Way Power Splitter, 698-2700MHz, 500W, Reactive type, 7/16 </t>
  </si>
  <si>
    <t>2-Way Power Splitter, 340-2700MHz, 300W, Reactive type,  N</t>
  </si>
  <si>
    <t>PS-FR3-ON300C(I)</t>
  </si>
  <si>
    <t>3-Way Power Splitter, 340-2700MHz, 300W, Reactive type,  N</t>
  </si>
  <si>
    <t>4-Way Power Splitter, 340-2700MHz, 300W, Reactive type,  N</t>
  </si>
  <si>
    <t>HKS-2-MINIDFI/4.3</t>
  </si>
  <si>
    <t xml:space="preserve">2-Way Power Splitter, 340-2700MHz, 300W, Reactive type, 4.3-10  </t>
  </si>
  <si>
    <t>HKS-3-MINIDFI/4.3</t>
  </si>
  <si>
    <t xml:space="preserve">3-Way Power Splitter, 340-2700MHz, 300W, Reactive type, 4.3-10  </t>
  </si>
  <si>
    <t>HKS-4-MINIDFI/4.3</t>
  </si>
  <si>
    <t xml:space="preserve">4-Way Power Splitter, 340-2700MHz, 300W, Reactive type, 4.3-10  </t>
  </si>
  <si>
    <t>HKS-2-DFP</t>
  </si>
  <si>
    <t xml:space="preserve">2-Way Power Splitter, 340-2700MHz, 300W, Reactive type, 7/16   </t>
  </si>
  <si>
    <t>HKS-3-DFP</t>
  </si>
  <si>
    <t xml:space="preserve">3-Way Power Splitter, 340-2700MHz, 300W, Reactive type, 7/16   </t>
  </si>
  <si>
    <t>HKS-4-DFP</t>
  </si>
  <si>
    <t xml:space="preserve">4-Way Power Splitter, 340-2700MHz, 300W, Reactive type, 7/16   </t>
  </si>
  <si>
    <t>2-Way Power Splitter, 555-3800MHz, 300W, Reactive type,N</t>
  </si>
  <si>
    <t>3-Way Power Splitter, 555-3800MHz, 300W, Reactive type, N</t>
  </si>
  <si>
    <t>4-Way Power Splitter, 555-3800MHz, 300W, Reactive type, N</t>
  </si>
  <si>
    <t xml:space="preserve">2-Way Power Splitter, 555-3800MHz, 300W, Reactive type, 4.3-10  </t>
  </si>
  <si>
    <t xml:space="preserve">3-Way Power Splitter, 555-3800MHz, 300W, Reactive type, 4.3-10  </t>
  </si>
  <si>
    <t xml:space="preserve">4-Way Power Splitter, 555-3800MHz, 300W, Reactive type, 4.3-10  </t>
  </si>
  <si>
    <t>HKS-2-DFI</t>
  </si>
  <si>
    <t xml:space="preserve">2-Way Power Splitter, 555-3800MHz, 300W, Reactive type, 7/16   </t>
  </si>
  <si>
    <t>HKS-3-DFI</t>
  </si>
  <si>
    <t xml:space="preserve">3-Way Power Splitter, 555-3800MHz, 300W, Reactive type, 7/16   </t>
  </si>
  <si>
    <t>HKS-4-DFI</t>
  </si>
  <si>
    <t xml:space="preserve">4-Way Power Splitter, 555-3800MHz, 300W, Reactive type, 7/16   </t>
  </si>
  <si>
    <t>Combiner</t>
  </si>
  <si>
    <t>Hybrid Combiner, 698-2700MHz, 80W, N-type</t>
  </si>
  <si>
    <t xml:space="preserve">Hybrid Combiner, 698-2700MHz, 80W, 7/16 </t>
  </si>
  <si>
    <t xml:space="preserve">Dual Band Combiner, 380-960MHz, 1710-2700MHz, DC bypass@1710-2700, 7/16 </t>
  </si>
  <si>
    <t xml:space="preserve">Dual Band Combiner, 698-798MHz/817-894MHz,  with CPL, 7/16 </t>
  </si>
  <si>
    <t xml:space="preserve">Dual Band Combiner, PCS/AWS band,  with CPL, 7/16 </t>
  </si>
  <si>
    <t xml:space="preserve">Quad Band Combiner, 698-787MHz, 806-894MHz, AWS1, PCS band, with CPL, 7/16 </t>
  </si>
  <si>
    <t xml:space="preserve">Five Band Combiner, 698-787MHz, 806-894MHz, AWS1, PCS, WCS band, 60W/120W, 7/16 </t>
  </si>
  <si>
    <t>Antenna</t>
  </si>
  <si>
    <t xml:space="preserve">ODP-065V11N </t>
  </si>
  <si>
    <t>Outdoor Directional Panel Antenna, 698-960/1710-2700MHz, V Pol, 65°, 
11.0/11.0dBi, , fiberglass Radom, 1x7/16  connector.</t>
  </si>
  <si>
    <t>Indoor, Omni-directional, Ceiling Mount, SISO, 698-2700MHz, V Pol, 360°, 2.0/5.0dBi, N-type</t>
  </si>
  <si>
    <t>Indoor, Omni-directional, Ceiling Mount, SISO, 698-2700MHz, V Pol, 360°, 2.0/5.0dBi, 4.3-10</t>
  </si>
  <si>
    <t>Antenna Mounting Bracket for IXD-360V03NS / IXD-360V03MDS</t>
  </si>
  <si>
    <t>Quad-band Combiner,698-787MHz,806-894MHz,PCS and AWSE,with CPL,-161dBc,7/16</t>
  </si>
  <si>
    <t>2-Way Power Splitter, 698-2700MHz, 50W, Wilkinson type, N</t>
  </si>
  <si>
    <t xml:space="preserve">PS-R2-ON50M(XH) </t>
  </si>
  <si>
    <t xml:space="preserve">710001-000113-5000 </t>
  </si>
  <si>
    <t>if the # is negative, should buy it</t>
  </si>
  <si>
    <t>no more future order</t>
  </si>
  <si>
    <t>Remark</t>
  </si>
  <si>
    <t>No</t>
  </si>
  <si>
    <t>Q-052825</t>
  </si>
  <si>
    <t>CTI-17226US</t>
  </si>
  <si>
    <t>Convert 2pcs RX7W22-073233AC</t>
  </si>
  <si>
    <t>To 2pcs RX7W22-083233AC</t>
  </si>
  <si>
    <t>Q-052867</t>
  </si>
  <si>
    <t>CTI-17227US</t>
  </si>
  <si>
    <t>Q-052840</t>
  </si>
  <si>
    <t>Convert 1pcs RX7W22-073233AC</t>
  </si>
  <si>
    <t>To 1pcs RX7W22-083233AC</t>
  </si>
  <si>
    <t>CTI-17228US</t>
  </si>
  <si>
    <t>Q-052841</t>
  </si>
  <si>
    <t>CTI-17229US</t>
  </si>
  <si>
    <t>Q-052824</t>
  </si>
  <si>
    <t>CTI-17230US</t>
  </si>
  <si>
    <t>Q-047863</t>
  </si>
  <si>
    <t>CTI-17231US</t>
  </si>
  <si>
    <t>Graybar</t>
  </si>
  <si>
    <t>Q-052955</t>
  </si>
  <si>
    <t>CTI-17232US</t>
  </si>
  <si>
    <t>Q-052993</t>
  </si>
  <si>
    <t>CTI-17233US</t>
  </si>
  <si>
    <t>Direct Line Communication</t>
  </si>
  <si>
    <t>Q-052992</t>
  </si>
  <si>
    <t>CTI-17234US</t>
  </si>
  <si>
    <t>DishNet Direct,Inc</t>
  </si>
  <si>
    <t>Convert 3pcs RX7W22-073233AC</t>
  </si>
  <si>
    <t>To 3pcs RX7W22-083233AC</t>
  </si>
  <si>
    <t>Q-052995</t>
  </si>
  <si>
    <t>CTI-17235US</t>
  </si>
  <si>
    <t>Q-053011</t>
  </si>
  <si>
    <t>CTI-17236US</t>
  </si>
  <si>
    <t>Q-052966</t>
  </si>
  <si>
    <t>CTI-17238US</t>
  </si>
  <si>
    <t>Q-053065</t>
  </si>
  <si>
    <t>CTI-17240US</t>
  </si>
  <si>
    <t>Tessco (KLA)</t>
  </si>
  <si>
    <t>Convert 1pc RX7W22-07B333AC</t>
  </si>
  <si>
    <t>To 1pc RX7W22-C7B333AC</t>
  </si>
  <si>
    <t xml:space="preserve">2pcs mBDA-RF-85P27D Converted </t>
  </si>
  <si>
    <t xml:space="preserve">To 2pc mBDA-RF-85P33D </t>
  </si>
  <si>
    <t>4pcs mBDA-RF-19P27D Converted</t>
  </si>
  <si>
    <t>To 4pcs mBDA-RF-19P33D</t>
  </si>
  <si>
    <t>CTI-17241US</t>
  </si>
  <si>
    <t>Q-053106</t>
  </si>
  <si>
    <t>CTI-17242US</t>
  </si>
  <si>
    <t>Q-053149</t>
  </si>
  <si>
    <t>CTI-17243US</t>
  </si>
  <si>
    <t>CTI-17244US</t>
  </si>
  <si>
    <t>FastDAS</t>
  </si>
  <si>
    <t>Converted from OD1</t>
  </si>
  <si>
    <t>Converted to OD1</t>
  </si>
  <si>
    <t>CTI-17037US</t>
  </si>
  <si>
    <t>Q-053178</t>
  </si>
  <si>
    <t>CTI-17245US</t>
  </si>
  <si>
    <t>CM-ACJP4-OD1(I)</t>
  </si>
  <si>
    <t>Q-053241</t>
  </si>
  <si>
    <t>CTI-17246US</t>
  </si>
  <si>
    <t>Q-053239</t>
  </si>
  <si>
    <t>CTI-17247US</t>
  </si>
  <si>
    <t>Q-053207</t>
  </si>
  <si>
    <t>CTI-17248US</t>
  </si>
  <si>
    <t>Q-053270</t>
  </si>
  <si>
    <t>CTI-17249US</t>
  </si>
  <si>
    <t>SST</t>
  </si>
  <si>
    <t>Q-053240</t>
  </si>
  <si>
    <t>CTI-17250US</t>
  </si>
  <si>
    <t>Q-053283</t>
  </si>
  <si>
    <t>CTI-17251US</t>
  </si>
  <si>
    <t>MoblieNet</t>
  </si>
  <si>
    <t>Q-053280</t>
  </si>
  <si>
    <t>CTI-17252US</t>
  </si>
  <si>
    <t>Red Rock Security</t>
  </si>
  <si>
    <t>Q-053242</t>
  </si>
  <si>
    <t>CTI-17253US</t>
  </si>
  <si>
    <t>CM-AC2-OD2</t>
  </si>
  <si>
    <t>Q-053292</t>
  </si>
  <si>
    <t>CTI-17254US</t>
  </si>
  <si>
    <t>Q-053150</t>
  </si>
  <si>
    <t>CTI-17255US</t>
  </si>
  <si>
    <t xml:space="preserve">Converted 10pcs CM-AC2-OD4 </t>
  </si>
  <si>
    <t>To 10pcs CM-AC2-OD2</t>
  </si>
  <si>
    <t xml:space="preserve">Converted 1pc RX7W22-083233AC </t>
  </si>
  <si>
    <t>To 1pc RX7W22-783233AC</t>
  </si>
  <si>
    <t>Q-053330</t>
  </si>
  <si>
    <t>CTI-17256US</t>
  </si>
  <si>
    <t>Q-053331</t>
  </si>
  <si>
    <t>CTI-17258US</t>
  </si>
  <si>
    <t>CTI-PO-02017</t>
  </si>
  <si>
    <t>Shenzhen etomax electromics</t>
  </si>
  <si>
    <t>11/17/2017. updated 20ea to 30ea</t>
  </si>
  <si>
    <t>Comba Telecom inc.</t>
  </si>
  <si>
    <t>Q-053417</t>
  </si>
  <si>
    <t>CTI-17261US</t>
  </si>
  <si>
    <t>Q-053418</t>
  </si>
  <si>
    <t>CTI-17262US</t>
  </si>
  <si>
    <t>Q-053329</t>
  </si>
  <si>
    <t>CTI-17263US</t>
  </si>
  <si>
    <t xml:space="preserve">Converted 1pc RX7W22-08323348 </t>
  </si>
  <si>
    <t>To 1pc RX7W22-78323348</t>
  </si>
  <si>
    <t>(blank)</t>
  </si>
  <si>
    <t>Q-053353</t>
  </si>
  <si>
    <t>CTI-17264US</t>
  </si>
  <si>
    <t>MBDA-RACK-E01</t>
  </si>
  <si>
    <t>Q-053453</t>
  </si>
  <si>
    <t>CTI-17265US</t>
  </si>
  <si>
    <t>Q-053318</t>
  </si>
  <si>
    <t>CTI-17266US</t>
  </si>
  <si>
    <t>Q-053498</t>
  </si>
  <si>
    <t>CTI-17267US</t>
  </si>
  <si>
    <t>Q-053534</t>
  </si>
  <si>
    <t>CTI-17270US</t>
  </si>
  <si>
    <t>Q-053514</t>
  </si>
  <si>
    <t>CTI-17271US</t>
  </si>
  <si>
    <t>Q-053535</t>
  </si>
  <si>
    <t>CTI-17272US</t>
  </si>
  <si>
    <t>Q-053614</t>
  </si>
  <si>
    <t>CTI-17274US</t>
  </si>
  <si>
    <t>Q-053629</t>
  </si>
  <si>
    <t>CTI-17275US</t>
  </si>
  <si>
    <t>Q-053515</t>
  </si>
  <si>
    <t>CTI-17276US</t>
  </si>
  <si>
    <t>Q-053592</t>
  </si>
  <si>
    <t>CTI-17277US</t>
  </si>
  <si>
    <t>Q-053591</t>
  </si>
  <si>
    <t>CTI-17279US</t>
  </si>
  <si>
    <t>Coverted 3pcs RX7W22-08B333AC</t>
  </si>
  <si>
    <t>To 3pcs RX7W22-C7B333AC</t>
  </si>
  <si>
    <t>Q-053663</t>
  </si>
  <si>
    <t>CTI-17280US</t>
  </si>
  <si>
    <t>Converted 1pc RX7W22-08B333AC</t>
  </si>
  <si>
    <t>To 1pc RX7W22-78B333AC</t>
  </si>
  <si>
    <t>Q-053672</t>
  </si>
  <si>
    <t>CTI-17281US</t>
  </si>
  <si>
    <t>Comba Telecom</t>
  </si>
  <si>
    <t xml:space="preserve">Obsolete </t>
  </si>
  <si>
    <t>600003-000992-5000</t>
  </si>
  <si>
    <t>mBDA-RF-7UP33D</t>
  </si>
  <si>
    <t>December, 2017</t>
  </si>
  <si>
    <t>600003-000995-5000</t>
  </si>
  <si>
    <t>600003-000859-5000</t>
  </si>
  <si>
    <t>mBDA-RF-AWSP33D</t>
  </si>
  <si>
    <t>mBDA-RF-7LP33D</t>
  </si>
  <si>
    <t>Converted 2pcs RX7W22-07B333AC</t>
  </si>
  <si>
    <t>Q-053744</t>
  </si>
  <si>
    <t>CTI-17282US</t>
  </si>
  <si>
    <t>Q-053616</t>
  </si>
  <si>
    <t>CTI-17283US</t>
  </si>
  <si>
    <t>Q-053652</t>
  </si>
  <si>
    <t>CTI-17284US</t>
  </si>
  <si>
    <t>Q-053707</t>
  </si>
  <si>
    <t>CTI-17285US</t>
  </si>
  <si>
    <t>Q-053708</t>
  </si>
  <si>
    <t>CTI-17286US</t>
  </si>
  <si>
    <t>Q-053725</t>
  </si>
  <si>
    <t>CTI-17287US</t>
  </si>
  <si>
    <t>Q-053710</t>
  </si>
  <si>
    <t>CTI-17288US</t>
  </si>
  <si>
    <t>Q-053709</t>
  </si>
  <si>
    <t>CTI-17289US</t>
  </si>
  <si>
    <t>Converted 2pcsRX7W22-07323348</t>
  </si>
  <si>
    <t>To 2pcs RX7W22-08323348</t>
  </si>
  <si>
    <t>Q-053841</t>
  </si>
  <si>
    <t>Converted 1pc RX7W22-07323348</t>
  </si>
  <si>
    <t>CTI-17291US</t>
  </si>
  <si>
    <t>Q-053843</t>
  </si>
  <si>
    <t>CTI-17292US</t>
  </si>
  <si>
    <t>Q-053877</t>
  </si>
  <si>
    <t>CTI-17293US</t>
  </si>
  <si>
    <t>Q-053895</t>
  </si>
  <si>
    <t>CTI-17294US</t>
  </si>
  <si>
    <t>Safety Stock QTY
9/30-12/18/2017</t>
  </si>
  <si>
    <t>CTI-PO-04217</t>
  </si>
  <si>
    <t>Q-053913</t>
  </si>
  <si>
    <t>CTI-17295US</t>
  </si>
  <si>
    <t>Q-053914</t>
  </si>
  <si>
    <t>CTI-17296US</t>
  </si>
  <si>
    <t>Q-053911</t>
  </si>
  <si>
    <t>CTI-17297US</t>
  </si>
  <si>
    <t>CTI-17298US</t>
  </si>
  <si>
    <t xml:space="preserve">1 pc RX7W22-083233AC Converted </t>
  </si>
  <si>
    <t xml:space="preserve">1 pc RX7W22-073233AC Converted </t>
  </si>
  <si>
    <t>Q-053937</t>
  </si>
  <si>
    <t>CTI-17299US</t>
  </si>
  <si>
    <t>Converted 2 pcs RX7W22-08B333AC</t>
  </si>
  <si>
    <t>To 2 pcs RX7W22-78B333AC</t>
  </si>
  <si>
    <t>Q-053622</t>
  </si>
  <si>
    <t>CTI-17300US</t>
  </si>
  <si>
    <t>Inventory Adjustment</t>
  </si>
  <si>
    <t>Q-053673</t>
  </si>
  <si>
    <t>Q-053351</t>
  </si>
  <si>
    <t>Q-053991</t>
  </si>
  <si>
    <t>CTI-17301US</t>
  </si>
  <si>
    <t>Q-054010</t>
  </si>
  <si>
    <t>CTI-17302US</t>
  </si>
  <si>
    <t>CHK172203US1</t>
  </si>
  <si>
    <t>Q-053757</t>
  </si>
  <si>
    <t>CHK172081US2F</t>
  </si>
  <si>
    <t>Q-053385</t>
  </si>
  <si>
    <t>CHK172094US</t>
  </si>
  <si>
    <t>600003-001805-5000</t>
  </si>
  <si>
    <t>January, 2018</t>
  </si>
  <si>
    <t>mBDA-RF-19P33Q</t>
  </si>
  <si>
    <t>600003-001793-5000</t>
  </si>
  <si>
    <t>mBDA-RF-7LP33Q</t>
  </si>
  <si>
    <t>600003-001796-5000</t>
  </si>
  <si>
    <t>mBDA-RF-85P33Q</t>
  </si>
  <si>
    <t>600003-001802-5000</t>
  </si>
  <si>
    <t>mBDA-RF-7UP33Q</t>
  </si>
  <si>
    <t>600003-001799-5000</t>
  </si>
  <si>
    <t>Q-053388</t>
  </si>
  <si>
    <t>CHK172096US</t>
  </si>
  <si>
    <t>Q-053730</t>
  </si>
  <si>
    <t>CHK172196US</t>
  </si>
  <si>
    <t>Q-053743</t>
  </si>
  <si>
    <t>CTI-18001US</t>
  </si>
  <si>
    <t>Q-054107</t>
  </si>
  <si>
    <t>CTI-18002US</t>
  </si>
  <si>
    <t>NTSI</t>
  </si>
  <si>
    <t>Q-054102</t>
  </si>
  <si>
    <t>CTI-18003US</t>
  </si>
  <si>
    <t>Q-054122</t>
  </si>
  <si>
    <t>CTI-18004US</t>
  </si>
  <si>
    <t>Q-053731</t>
  </si>
  <si>
    <t>CHK172195US</t>
  </si>
  <si>
    <t>CTI-PO-00118</t>
  </si>
  <si>
    <t>CTI-PO-04117</t>
  </si>
  <si>
    <t>Dyne Tech</t>
  </si>
  <si>
    <t>Q-054181</t>
  </si>
  <si>
    <t>CTI-18005US</t>
  </si>
  <si>
    <t>Motive Energy</t>
  </si>
  <si>
    <t>Q-054071</t>
  </si>
  <si>
    <t>1pc RX7W22-07323348 Converted</t>
  </si>
  <si>
    <t>CTI-18006US</t>
  </si>
  <si>
    <t>Q-054128</t>
  </si>
  <si>
    <t>CTI-18007US</t>
  </si>
  <si>
    <t>Q-054127</t>
  </si>
  <si>
    <t>CTI-PO-04317</t>
  </si>
  <si>
    <t>Stocking Order</t>
  </si>
  <si>
    <t>7W22-BIASTKIT</t>
  </si>
  <si>
    <t xml:space="preserve">200307-US1865-00 </t>
  </si>
  <si>
    <t>W882461</t>
  </si>
  <si>
    <t>CTI-18008US</t>
  </si>
  <si>
    <t>Q-054012</t>
  </si>
  <si>
    <t>CTI-18009US</t>
  </si>
  <si>
    <t>CTI-PO-04817</t>
  </si>
  <si>
    <t>Q-054197</t>
  </si>
  <si>
    <t>CTI-18010US</t>
  </si>
  <si>
    <t>TEPS</t>
  </si>
  <si>
    <t>Q-053940</t>
  </si>
  <si>
    <t>CTI-18012US</t>
  </si>
  <si>
    <t>Q-053939</t>
  </si>
  <si>
    <t>CTI-18013US</t>
  </si>
  <si>
    <t>To 1pc RX7W22-073233AC</t>
  </si>
  <si>
    <t>Q-053745</t>
  </si>
  <si>
    <t>CTI-18015US</t>
  </si>
  <si>
    <t>Q-054182</t>
  </si>
  <si>
    <t>CTI-18016US</t>
  </si>
  <si>
    <t>Q-053617</t>
  </si>
  <si>
    <t>CTI-18017US</t>
  </si>
  <si>
    <t>Q-054160</t>
  </si>
  <si>
    <t>CTI-18018US</t>
  </si>
  <si>
    <t>Q-054221</t>
  </si>
  <si>
    <t>CTI-18019US</t>
  </si>
  <si>
    <t>Q-054104</t>
  </si>
  <si>
    <t>CTI-18020US</t>
  </si>
  <si>
    <t>Coverted 2pcs RX7W22-08323348</t>
  </si>
  <si>
    <t>To 2pcs RX7W22-07323348</t>
  </si>
  <si>
    <t>Q-054161</t>
  </si>
  <si>
    <t>CTI-18021US</t>
  </si>
  <si>
    <t>Q-054245</t>
  </si>
  <si>
    <t>CTI-18022US</t>
  </si>
  <si>
    <t>Azimuth</t>
  </si>
  <si>
    <t>Q-053746</t>
  </si>
  <si>
    <t>CTI-18023US</t>
  </si>
  <si>
    <t>Converted 1pc RX7W22-07B33348</t>
  </si>
  <si>
    <t>To 1pc RX7W22-08B33348</t>
  </si>
  <si>
    <t>Q-052469</t>
  </si>
  <si>
    <t>CTI-18024US</t>
  </si>
  <si>
    <t>Ken Haberer</t>
  </si>
  <si>
    <t>CTI-18026US</t>
  </si>
  <si>
    <t>CTI-18027US</t>
  </si>
  <si>
    <t>1pc RX7W22-07B33348 Converted</t>
  </si>
  <si>
    <t>Q-054312</t>
  </si>
  <si>
    <t>CTI-18031US</t>
  </si>
  <si>
    <t>Q-054233</t>
  </si>
  <si>
    <t>CTI-18032US</t>
  </si>
  <si>
    <t>Q-054313</t>
  </si>
  <si>
    <t>CTI-18033US</t>
  </si>
  <si>
    <t>Q-054105</t>
  </si>
  <si>
    <t>4 pcs RX7W22-083233AC Converted</t>
  </si>
  <si>
    <t>To 4pcs RX7W22-08323348</t>
  </si>
  <si>
    <t>1 pcs RX7W22-08323348 Converted</t>
  </si>
  <si>
    <t>To 1pc RX7W22-07323348</t>
  </si>
  <si>
    <t>CTI-18034US</t>
  </si>
  <si>
    <t>01634-0014A</t>
  </si>
  <si>
    <t>1pc RX7W22-083233AC Converted</t>
  </si>
  <si>
    <t>CTI-18035US</t>
  </si>
  <si>
    <t>Q-054314</t>
  </si>
  <si>
    <t xml:space="preserve">1pc RX7W22-083233AC Converted </t>
  </si>
  <si>
    <t>To 1pc RX7W22-08323348</t>
  </si>
  <si>
    <t>CTI-18036US</t>
  </si>
  <si>
    <t>Q-054338</t>
  </si>
  <si>
    <t>CTI-18037US</t>
  </si>
  <si>
    <t>Tp 1pc RX7W22-073233AC</t>
  </si>
  <si>
    <t>Q-054289</t>
  </si>
  <si>
    <t>CTI-18038US</t>
  </si>
  <si>
    <t>Q-054411</t>
  </si>
  <si>
    <t>CTI-18039US</t>
  </si>
  <si>
    <t>Q-054413</t>
  </si>
  <si>
    <t>Fire Alarm Services</t>
  </si>
  <si>
    <t>CTI-18040US</t>
  </si>
  <si>
    <t>Q-054333</t>
  </si>
  <si>
    <t>AD-NF/MDM</t>
  </si>
  <si>
    <t>Stocking Adjustment</t>
  </si>
  <si>
    <t>CTI-PO-05017</t>
  </si>
  <si>
    <t>JMP-4.3/10M-4.3/10ML1.6</t>
  </si>
  <si>
    <t>100608-US0578-00</t>
  </si>
  <si>
    <t>January, 2019</t>
  </si>
  <si>
    <t>Lab</t>
  </si>
  <si>
    <t>AD-NF-4.3-10M</t>
  </si>
  <si>
    <t>CHK172221US1</t>
  </si>
  <si>
    <t>Q-053878</t>
  </si>
  <si>
    <t xml:space="preserve">Comba </t>
  </si>
  <si>
    <t>CHK172256US</t>
  </si>
  <si>
    <t>Q-053978</t>
  </si>
  <si>
    <t>RH7W22-DD</t>
  </si>
  <si>
    <t>600020-000118-5000</t>
  </si>
  <si>
    <t>RH7W22-RD</t>
  </si>
  <si>
    <t>600020-000119-5000</t>
  </si>
  <si>
    <t>Warehouse Floor</t>
  </si>
  <si>
    <t>PS Dummy</t>
  </si>
  <si>
    <t xml:space="preserve">RMA-001859 </t>
  </si>
  <si>
    <t xml:space="preserve">RMA-001929 </t>
  </si>
  <si>
    <t xml:space="preserve">RMA-001930 </t>
  </si>
  <si>
    <t xml:space="preserve">RMA-001898 </t>
  </si>
  <si>
    <t>CHK172121US1</t>
  </si>
  <si>
    <t>Q-053387</t>
  </si>
  <si>
    <t>MU01-RFU-19B65Q</t>
  </si>
  <si>
    <t>600001-005254-5000</t>
  </si>
  <si>
    <t>MU01-RFU-85B25Q</t>
  </si>
  <si>
    <t>600001-005258-5000</t>
  </si>
  <si>
    <t>MU01-RFU-7UB11Q</t>
  </si>
  <si>
    <t>600001-005256-5000</t>
  </si>
  <si>
    <t>MU01-RFU-7LB181Q</t>
  </si>
  <si>
    <t>600001-005255-5000</t>
  </si>
  <si>
    <t>CHK172203US2</t>
  </si>
  <si>
    <t>Comba</t>
  </si>
  <si>
    <t>CHK180012US1</t>
  </si>
  <si>
    <t>Q-054126</t>
  </si>
  <si>
    <t>CTI-18041US</t>
  </si>
  <si>
    <t>Q-054414</t>
  </si>
  <si>
    <t>2 pcs RX7W22-083233AC Converted</t>
  </si>
  <si>
    <t>To 2 pcs RX7W22-783233AC</t>
  </si>
  <si>
    <t>CTI-18043US</t>
  </si>
  <si>
    <t>Q-054293</t>
  </si>
  <si>
    <t>1pc RX7W22-08B333AC Converted</t>
  </si>
  <si>
    <t>CTI-18044US</t>
  </si>
  <si>
    <t>Q-054334</t>
  </si>
  <si>
    <t>CTI-18046US</t>
  </si>
  <si>
    <t>Q-054438</t>
  </si>
  <si>
    <t>CTI-PO-00418</t>
  </si>
  <si>
    <t>Q-054471</t>
  </si>
  <si>
    <t>CTI-18047US</t>
  </si>
  <si>
    <t>CTI-PO-05317</t>
  </si>
  <si>
    <t>CM-ACJPY5-IA1</t>
  </si>
  <si>
    <t>200703-US0204-00</t>
  </si>
  <si>
    <t>February, 2018</t>
  </si>
  <si>
    <t>CHK172121US2</t>
  </si>
  <si>
    <t>CHK172221US3F</t>
  </si>
  <si>
    <t>CHK180078US</t>
  </si>
  <si>
    <t>Q-054318</t>
  </si>
  <si>
    <t>MP7832</t>
  </si>
  <si>
    <t>600007-000274-5000</t>
  </si>
  <si>
    <t>CHK180012US2F</t>
  </si>
  <si>
    <t>CHK172203US3F</t>
  </si>
  <si>
    <t>CTI-18049US</t>
  </si>
  <si>
    <t>Q-054455</t>
  </si>
  <si>
    <t>CTI-18051US</t>
  </si>
  <si>
    <t>Q-054600</t>
  </si>
  <si>
    <t>CTI-18052US</t>
  </si>
  <si>
    <t>2pcs RX7W22-07B333AC Converted</t>
  </si>
  <si>
    <t>To 2pcs RX7W22-78B333AC</t>
  </si>
  <si>
    <t>Tp 1pc RX7W22-78B333AC</t>
  </si>
  <si>
    <t>Q-054453</t>
  </si>
  <si>
    <t>CTI-18053US</t>
  </si>
  <si>
    <t>Q-054503</t>
  </si>
  <si>
    <t>CTI-18054US</t>
  </si>
  <si>
    <t>Q-054505</t>
  </si>
  <si>
    <t>CTI-18055US</t>
  </si>
  <si>
    <t>Q-054630</t>
  </si>
  <si>
    <t xml:space="preserve">1pc RX7W22-07B333AC Converted </t>
  </si>
  <si>
    <t>To 1pc RX7W22-08B333AC</t>
  </si>
  <si>
    <t>CTI-18057US</t>
  </si>
  <si>
    <t>Q-054647</t>
  </si>
  <si>
    <t>CTI-18059US</t>
  </si>
  <si>
    <t>Q-054661</t>
  </si>
  <si>
    <t>Safety Stock QTY
12/19/17-2/6/2018</t>
  </si>
  <si>
    <t xml:space="preserve">Penta-Band Combiner, Indoor, 19inch, 1RU, 698-798/817-894/Entended PCS/AWS1&amp;3, WCS+2.6G, with CPL </t>
  </si>
  <si>
    <t>IWH-080V08NZ</t>
  </si>
  <si>
    <t>Indoor, Directional, Wall Mount, SISO, 698-2700MHz, V Pol, 80°, 5.0/8.5dBi</t>
  </si>
  <si>
    <t>IWH-080V08Z-Q</t>
  </si>
  <si>
    <t>Indoor, Directional, Wall Mount, SISO, 698-2700MHz, V Pol, 80°, 5.0/8.0dBi</t>
  </si>
  <si>
    <t>Outdoor Directional Yagi Antenna, 698-960/1710-2700MHz, V Pol, HBW 65°, VBW 60°, 9.5/10.5dBi</t>
  </si>
  <si>
    <t>710001-000242-5000</t>
  </si>
  <si>
    <t>710001-000257-5000</t>
  </si>
  <si>
    <t>710002-000239-0000</t>
  </si>
  <si>
    <t>CHK172261US1</t>
  </si>
  <si>
    <t>Q-053992</t>
  </si>
  <si>
    <t>CHK180009US1</t>
  </si>
  <si>
    <t>Q-054106</t>
  </si>
  <si>
    <t>CHK180028US</t>
  </si>
  <si>
    <t>Q-054180</t>
  </si>
  <si>
    <t>CHK180139US</t>
  </si>
  <si>
    <t>Q-054392</t>
  </si>
  <si>
    <t>OLP-06V10NMJ50-ND</t>
  </si>
  <si>
    <t>CHK180239US</t>
  </si>
  <si>
    <t>Q-054655</t>
  </si>
  <si>
    <t>RX7W22-08AA33AC</t>
  </si>
  <si>
    <t>600003-001850-5000</t>
  </si>
  <si>
    <t>RX7W22-07AA33AC</t>
  </si>
  <si>
    <t>600003-001848-5000</t>
  </si>
  <si>
    <t>CHK171903US2</t>
  </si>
  <si>
    <t>Q-052868</t>
  </si>
  <si>
    <t>RH7W22-R083348</t>
  </si>
  <si>
    <t>600007-000305-5000</t>
  </si>
  <si>
    <t>RH7W22-D7848E4</t>
  </si>
  <si>
    <t>600007-000302-5000</t>
  </si>
  <si>
    <t>CHK180065US</t>
  </si>
  <si>
    <t>Q-054266</t>
  </si>
  <si>
    <t>CHK180077US</t>
  </si>
  <si>
    <t>Q-054316</t>
  </si>
  <si>
    <t>CTI-18060US</t>
  </si>
  <si>
    <t>Q-054648</t>
  </si>
  <si>
    <t>CTI-18062US</t>
  </si>
  <si>
    <t>Q-054872</t>
  </si>
  <si>
    <t>CTI-18063US</t>
  </si>
  <si>
    <t>Q-054887</t>
  </si>
  <si>
    <t>CTI-18065US</t>
  </si>
  <si>
    <t>Q-054917</t>
  </si>
  <si>
    <t>PS DAS</t>
  </si>
  <si>
    <t>CTI-18066US</t>
  </si>
  <si>
    <t>Q-054885</t>
  </si>
  <si>
    <t>CTI-18067US</t>
  </si>
  <si>
    <t>Q-054920</t>
  </si>
  <si>
    <t>CTI-18068US</t>
  </si>
  <si>
    <t>Q-054895</t>
  </si>
  <si>
    <t>CTI-18069US</t>
  </si>
  <si>
    <t>Q-054847</t>
  </si>
  <si>
    <t>CTI-18070US</t>
  </si>
  <si>
    <t>Q-054929</t>
  </si>
  <si>
    <t>CTI-18071US</t>
  </si>
  <si>
    <t>CTI-18072US</t>
  </si>
  <si>
    <t>1pc RX7W22-783233AC Converted</t>
  </si>
  <si>
    <t>CTI-18073US</t>
  </si>
  <si>
    <t>Q-054434</t>
  </si>
  <si>
    <t>CTI-18074US</t>
  </si>
  <si>
    <t>CTI-18075US</t>
  </si>
  <si>
    <t>Q-054941</t>
  </si>
  <si>
    <t>CTI-18076US</t>
  </si>
  <si>
    <t>Q-055007</t>
  </si>
  <si>
    <t>CTI-18077US</t>
  </si>
  <si>
    <t>4pc RX7W22-08323348 Converted</t>
  </si>
  <si>
    <t>To 4pcs RX7W22-783233AC</t>
  </si>
  <si>
    <t>CTI-18078US</t>
  </si>
  <si>
    <t>Q-054918</t>
  </si>
  <si>
    <t>CTI-18079US</t>
  </si>
  <si>
    <t>Q-054919</t>
  </si>
  <si>
    <t>CTI-18080US</t>
  </si>
  <si>
    <t>CTI-18082US</t>
  </si>
  <si>
    <t>Q-055008</t>
  </si>
  <si>
    <t>CTI-18083US</t>
  </si>
  <si>
    <t>Q-055101</t>
  </si>
  <si>
    <t>CTI-18085US</t>
  </si>
  <si>
    <t>Q-055189</t>
  </si>
  <si>
    <t>CTI-18086US</t>
  </si>
  <si>
    <t>Q-055009</t>
  </si>
  <si>
    <t>2pcs RX7W22-07323348 Converted</t>
  </si>
  <si>
    <t>To 2pcs RX7W22-783233AC</t>
  </si>
  <si>
    <t>CTI-18081US</t>
  </si>
  <si>
    <t>3pcs RX7W22-08B33AC Converted</t>
  </si>
  <si>
    <t>Q-055029</t>
  </si>
  <si>
    <t>RMA-001987</t>
  </si>
  <si>
    <t>Demo Units</t>
  </si>
  <si>
    <t>600003-001849-5000</t>
  </si>
  <si>
    <t>RX7W22-08AA3348</t>
  </si>
  <si>
    <t>CTI-PO-00518</t>
  </si>
  <si>
    <t>CTI-18087US</t>
  </si>
  <si>
    <t>Q-055241</t>
  </si>
  <si>
    <t>CTI-18088US</t>
  </si>
  <si>
    <t>Q-055268</t>
  </si>
  <si>
    <t>CTI-18089US</t>
  </si>
  <si>
    <t>Q-055254</t>
  </si>
  <si>
    <t>CTI-18090US</t>
  </si>
  <si>
    <t>Q-055102</t>
  </si>
  <si>
    <t>CTI-18091US</t>
  </si>
  <si>
    <t>Q-055294</t>
  </si>
  <si>
    <t>AD-4.3/10M-4.1/9.5F</t>
  </si>
  <si>
    <t>March, 2018</t>
  </si>
  <si>
    <t>Blue Bins</t>
  </si>
  <si>
    <t>CTI-18092US</t>
  </si>
  <si>
    <t>Q-055297</t>
  </si>
  <si>
    <t>CTI-18093US</t>
  </si>
  <si>
    <t>Q-055375</t>
  </si>
  <si>
    <t>CTI-18095US</t>
  </si>
  <si>
    <t>Q-055302</t>
  </si>
  <si>
    <t>CTI-18096US</t>
  </si>
  <si>
    <t>Converted into RX7W22-78B32748</t>
  </si>
  <si>
    <t>CTI-18098US</t>
  </si>
  <si>
    <t>Q-055399</t>
  </si>
  <si>
    <t>CTI-18099US</t>
  </si>
  <si>
    <t>Converted into RX7W22-083233748</t>
  </si>
  <si>
    <t>CHK172261US2F</t>
  </si>
  <si>
    <t>600003-001847-5000</t>
  </si>
  <si>
    <t>RX7W22-07AA3348</t>
  </si>
  <si>
    <t>PS</t>
  </si>
  <si>
    <t>CHK180009US3F</t>
  </si>
  <si>
    <t>Q-053386</t>
  </si>
  <si>
    <t>CHK172097US1</t>
  </si>
  <si>
    <t>600007-000306-5000</t>
  </si>
  <si>
    <t>RH7W22-R783348</t>
  </si>
  <si>
    <t>CHK171903US3</t>
  </si>
  <si>
    <t>600007-000303-5000</t>
  </si>
  <si>
    <t>RH7W22-D7848E8</t>
  </si>
  <si>
    <t>CHK180009US2</t>
  </si>
  <si>
    <t>Q-055468</t>
  </si>
  <si>
    <t>CTI-18100US</t>
  </si>
  <si>
    <t>Q-055469</t>
  </si>
  <si>
    <t>CTI-18101US</t>
  </si>
  <si>
    <t>Q-055306</t>
  </si>
  <si>
    <t>CTI-18102US</t>
  </si>
  <si>
    <t>Q-055436</t>
  </si>
  <si>
    <t>CTI-18103US</t>
  </si>
  <si>
    <t>Q-055478</t>
  </si>
  <si>
    <t>CTI-18104US</t>
  </si>
  <si>
    <t>Q-055470</t>
  </si>
  <si>
    <t>CTI-18105US</t>
  </si>
  <si>
    <t>Q-053994</t>
  </si>
  <si>
    <t>CHK172260US</t>
  </si>
  <si>
    <t>mBDA-RF-EAWSP33Q</t>
  </si>
  <si>
    <t>CHK171903US4F</t>
  </si>
  <si>
    <t>600007-000304-5000</t>
  </si>
  <si>
    <t>RH7W22-R073348</t>
  </si>
  <si>
    <t>CHK172097US2</t>
  </si>
  <si>
    <t>600007-000294-5000</t>
  </si>
  <si>
    <t>RX7W22-DC-TO-AC-KIT</t>
  </si>
  <si>
    <t>Q-055103</t>
  </si>
  <si>
    <t>CHK180469US</t>
  </si>
  <si>
    <t>Safety Stock QTY
2/7/18- 
3/27</t>
  </si>
  <si>
    <t>Safety Stock QTY
3/27/18- now</t>
  </si>
  <si>
    <t>CTI-18106US</t>
  </si>
  <si>
    <t>Q-055491</t>
  </si>
  <si>
    <t>600007-000309-5000</t>
  </si>
  <si>
    <t>RH7W22-D78B48E4</t>
  </si>
  <si>
    <t>RH7W22-R08B3348</t>
  </si>
  <si>
    <t>600007-000319-5000</t>
  </si>
  <si>
    <t>1pcs RH7W22-D7848E4 Converted</t>
  </si>
  <si>
    <t>To 1pcs RH7W22-D78B48E4</t>
  </si>
  <si>
    <t>1pc RH7W22-R083348 Converted</t>
  </si>
  <si>
    <t>To 1pc RH7W22-R08B3348</t>
  </si>
  <si>
    <t>Q-055492</t>
  </si>
  <si>
    <t>CTI-18107US</t>
  </si>
  <si>
    <t>3pcs RH7W22-R083348 Converted</t>
  </si>
  <si>
    <t>To 3pcs RH7W22-R08B3348</t>
  </si>
  <si>
    <t>Q-055524</t>
  </si>
  <si>
    <t>CTI-18108US</t>
  </si>
  <si>
    <t>1pc RX7W22-08B33348 Converted</t>
  </si>
  <si>
    <t>To 1pc RX7W22-78B33348</t>
  </si>
  <si>
    <t>Q-055552</t>
  </si>
  <si>
    <t>CTI-18109US</t>
  </si>
  <si>
    <t>Q-055547</t>
  </si>
  <si>
    <t>CTI-18110US</t>
  </si>
  <si>
    <t>2pcs RX7W22-08B33348 Converted</t>
  </si>
  <si>
    <t>To 2pcs RX7W22-78B33348</t>
  </si>
  <si>
    <t>Q-055553</t>
  </si>
  <si>
    <t>CTI-18111US</t>
  </si>
  <si>
    <t>Q-055608</t>
  </si>
  <si>
    <t>CTI-18113US</t>
  </si>
  <si>
    <t>Q-055610</t>
  </si>
  <si>
    <t>CTI-18114US</t>
  </si>
  <si>
    <t>2pcs RX7W22-08B333AC Converted</t>
  </si>
  <si>
    <t>Q-055629</t>
  </si>
  <si>
    <t>CTI-18115US</t>
  </si>
  <si>
    <t>Q-055659</t>
  </si>
  <si>
    <t>CTI-18117US</t>
  </si>
  <si>
    <t>Q-055551</t>
  </si>
  <si>
    <t>CTI-18118US</t>
  </si>
  <si>
    <t>Q-055642</t>
  </si>
  <si>
    <t>CTI-18119US</t>
  </si>
  <si>
    <t>Q-055548</t>
  </si>
  <si>
    <t>CTI-18120US</t>
  </si>
  <si>
    <t>Q-055683</t>
  </si>
  <si>
    <t>CTI-18121US</t>
  </si>
  <si>
    <t>Q-055688</t>
  </si>
  <si>
    <t>CTI-18122US</t>
  </si>
  <si>
    <t>Q-055758</t>
  </si>
  <si>
    <t>CTI-18123US</t>
  </si>
  <si>
    <t>CO-FS08-ON300C(I)</t>
  </si>
  <si>
    <t>Q-055771</t>
  </si>
  <si>
    <t>CTI-18124US</t>
  </si>
  <si>
    <t>Q-055776</t>
  </si>
  <si>
    <t>CTI-18125US</t>
  </si>
  <si>
    <t>Q-055777</t>
  </si>
  <si>
    <t>CTI-18126US</t>
  </si>
  <si>
    <t>Q-055647</t>
  </si>
  <si>
    <t>CTI-18127US</t>
  </si>
  <si>
    <t>Advantel</t>
  </si>
  <si>
    <t>Q-054390</t>
  </si>
  <si>
    <t>CHK180115US1</t>
  </si>
  <si>
    <t>Q-047094</t>
  </si>
  <si>
    <t>CHK161156US</t>
  </si>
  <si>
    <t>MU01-RFU-EAWSB70Q</t>
  </si>
  <si>
    <t>600001-005259-5000</t>
  </si>
  <si>
    <t>Comflex</t>
  </si>
  <si>
    <t>Q-055253</t>
  </si>
  <si>
    <t>CHK180533US</t>
  </si>
  <si>
    <t>200703-000141-00</t>
  </si>
  <si>
    <t>BT-R5S2</t>
  </si>
  <si>
    <t>BIAS TEE</t>
  </si>
  <si>
    <t>CHK180115US2</t>
  </si>
  <si>
    <t>Q-054632</t>
  </si>
  <si>
    <t>CHK180233US1</t>
  </si>
  <si>
    <t>Q-055774</t>
  </si>
  <si>
    <t>CTI-PO-00818</t>
  </si>
  <si>
    <t>Q-055661</t>
  </si>
  <si>
    <t>CTI-PO-00618</t>
  </si>
  <si>
    <t>ETD: ?</t>
  </si>
  <si>
    <t>Q-055814</t>
  </si>
  <si>
    <t>CTI-18128US</t>
  </si>
  <si>
    <t>Q-055796</t>
  </si>
  <si>
    <t>CTI-18129US</t>
  </si>
  <si>
    <t>Q-055240</t>
  </si>
  <si>
    <t>CTI-18131US</t>
  </si>
  <si>
    <t>Q-055829</t>
  </si>
  <si>
    <t>CTI-18133US</t>
  </si>
  <si>
    <t>Q-055832</t>
  </si>
  <si>
    <t>CTI-18135US</t>
  </si>
  <si>
    <t>Q-055815</t>
  </si>
  <si>
    <t>CTI-18136US</t>
  </si>
  <si>
    <t>Q-055830</t>
  </si>
  <si>
    <t>CTI-18137US</t>
  </si>
  <si>
    <t>Q-055854</t>
  </si>
  <si>
    <t>CTI-18138US</t>
  </si>
  <si>
    <t>Q-055855</t>
  </si>
  <si>
    <t>CTI-18139US</t>
  </si>
  <si>
    <t>CTI-18140US</t>
  </si>
  <si>
    <t>Q-055870</t>
  </si>
  <si>
    <t>CTI-18141US</t>
  </si>
  <si>
    <t>Q-055883</t>
  </si>
  <si>
    <t>CTI-18142US</t>
  </si>
  <si>
    <t>Q-055899</t>
  </si>
  <si>
    <t>CTI-18143US</t>
  </si>
  <si>
    <t>Q-055903</t>
  </si>
  <si>
    <t>CTI-18144US</t>
  </si>
  <si>
    <t>Q-055833</t>
  </si>
  <si>
    <t>CTI-18151US</t>
  </si>
  <si>
    <t>Q-055922</t>
  </si>
  <si>
    <t>CTI-18152US</t>
  </si>
  <si>
    <t>Q-055901</t>
  </si>
  <si>
    <t>CTI-18154US</t>
  </si>
  <si>
    <t>CHK172097US3F</t>
  </si>
  <si>
    <t>CHK180233US3F</t>
  </si>
  <si>
    <t>Q-055646</t>
  </si>
  <si>
    <t>CHK180706US</t>
  </si>
  <si>
    <t>20180402US</t>
  </si>
  <si>
    <t>RX-7W22</t>
  </si>
  <si>
    <t>200902-002709-80</t>
  </si>
  <si>
    <t>April, 2018</t>
  </si>
  <si>
    <t>MOUNTING RACK</t>
  </si>
  <si>
    <t>OLP-065V10NMJ50-ND</t>
  </si>
  <si>
    <t>OBSOLETE</t>
  </si>
  <si>
    <t>New Added</t>
  </si>
  <si>
    <t>Update History</t>
  </si>
  <si>
    <t>on order</t>
  </si>
  <si>
    <t>will be</t>
  </si>
  <si>
    <t>CTI-PO-01018</t>
  </si>
  <si>
    <t>CTI-PO-00818
CTI-PO-01018</t>
  </si>
  <si>
    <t xml:space="preserve">Q-055882 </t>
  </si>
  <si>
    <t>Q-056007</t>
  </si>
  <si>
    <t>Q-055031</t>
  </si>
  <si>
    <t>CHK180451US</t>
  </si>
  <si>
    <t>Q-054607</t>
  </si>
  <si>
    <t>CHK180232US1</t>
  </si>
  <si>
    <t>600003-002008-5000</t>
  </si>
  <si>
    <t>RX7W22-08322748</t>
  </si>
  <si>
    <t>Q-054473</t>
  </si>
  <si>
    <t>CHK180149US1</t>
  </si>
  <si>
    <t>Q-055030</t>
  </si>
  <si>
    <t>CHK180449US1</t>
  </si>
  <si>
    <t>CHK180751US</t>
  </si>
  <si>
    <t>Q-055432</t>
  </si>
  <si>
    <t>CTI-18156US</t>
  </si>
  <si>
    <t>Q-055924</t>
  </si>
  <si>
    <t>CTI-18155US</t>
  </si>
  <si>
    <t>Q-055939</t>
  </si>
  <si>
    <t>CTI-18157US</t>
  </si>
  <si>
    <t>CTI-18158US</t>
  </si>
  <si>
    <t>Q-055981</t>
  </si>
  <si>
    <t>CTI-18159US</t>
  </si>
  <si>
    <t>Q-055525</t>
  </si>
  <si>
    <t>CTI-18160US</t>
  </si>
  <si>
    <t>Q-055937</t>
  </si>
  <si>
    <t>CTI-18161US</t>
  </si>
  <si>
    <t>Q-056082</t>
  </si>
  <si>
    <t>CTI-18163US</t>
  </si>
  <si>
    <t>CTI-18164US</t>
  </si>
  <si>
    <t>Q-056048</t>
  </si>
  <si>
    <t>CTI-18165US</t>
  </si>
  <si>
    <t>CTI-18168US</t>
  </si>
  <si>
    <t>Q-056029</t>
  </si>
  <si>
    <t>CTI-18166US</t>
  </si>
  <si>
    <t>Q-056085</t>
  </si>
  <si>
    <t>CTI-18167US</t>
  </si>
  <si>
    <t>Q-055878</t>
  </si>
  <si>
    <t>CTI-18169US</t>
  </si>
  <si>
    <t>Q-055880</t>
  </si>
  <si>
    <t>CTI-18170US</t>
  </si>
  <si>
    <t>Q-056099</t>
  </si>
  <si>
    <t>CTI-18171US</t>
  </si>
  <si>
    <t>Q-056100</t>
  </si>
  <si>
    <t>CTI-18172US</t>
  </si>
  <si>
    <t>CTI-PO-00818
CTI-PO-00918
CTI-PO-01118</t>
  </si>
  <si>
    <t>CTI-PO-00818
CTI-PO-01018
CTI-PO-01118</t>
  </si>
  <si>
    <t>CTI-PO-01118</t>
  </si>
  <si>
    <t>Q-055985</t>
  </si>
  <si>
    <t>CTI-18173US</t>
  </si>
  <si>
    <t>Q-055983</t>
  </si>
  <si>
    <t>CTI-18174US</t>
  </si>
  <si>
    <t>Q-056005</t>
  </si>
  <si>
    <t>CTI-18175US</t>
  </si>
  <si>
    <t>Q-056087</t>
  </si>
  <si>
    <t>CTI-18176US</t>
  </si>
  <si>
    <t>CTI-18177US</t>
  </si>
  <si>
    <t>CTI-18178US</t>
  </si>
  <si>
    <t>Q-055984</t>
  </si>
  <si>
    <t>CTI-18179US</t>
  </si>
  <si>
    <t>Q-056163</t>
  </si>
  <si>
    <t>CTI-18180US</t>
  </si>
  <si>
    <t>CHK180232US2</t>
  </si>
  <si>
    <t>600003-002010-5000</t>
  </si>
  <si>
    <t>RX7W22-083227AC</t>
  </si>
  <si>
    <t>600003-002017-5000</t>
  </si>
  <si>
    <t>RX7W22-78B32748</t>
  </si>
  <si>
    <t>Q-054943</t>
  </si>
  <si>
    <t>CHK180435US1</t>
  </si>
  <si>
    <t>CHK180149US2F</t>
  </si>
  <si>
    <t>Q-055034</t>
  </si>
  <si>
    <t>CHK180450US1</t>
  </si>
  <si>
    <t>CHK180449US2</t>
  </si>
  <si>
    <t>Q-056165</t>
  </si>
  <si>
    <t>CTI-18181US</t>
  </si>
  <si>
    <t>Q-056188</t>
  </si>
  <si>
    <t>CTI-18182US</t>
  </si>
  <si>
    <t>Q-056089</t>
  </si>
  <si>
    <t>CTI-18183US</t>
  </si>
  <si>
    <t>Q-056121</t>
  </si>
  <si>
    <t>CTI-18184US</t>
  </si>
  <si>
    <t>CTI-18185US</t>
  </si>
  <si>
    <t>Q-056191</t>
  </si>
  <si>
    <t>CTI-18186US</t>
  </si>
  <si>
    <t>Q-056194</t>
  </si>
  <si>
    <t>CTI-18187US</t>
  </si>
  <si>
    <t>Q-056206</t>
  </si>
  <si>
    <t>CTI-18188US</t>
  </si>
  <si>
    <t>Q-056138</t>
  </si>
  <si>
    <t>CTI-18189US</t>
  </si>
  <si>
    <t>Q-056083</t>
  </si>
  <si>
    <t>CTI-18190US</t>
  </si>
  <si>
    <t>Q-056116</t>
  </si>
  <si>
    <t>CTI-18191US</t>
  </si>
  <si>
    <t>Teleco</t>
  </si>
  <si>
    <t>Q-056139</t>
  </si>
  <si>
    <t>CTI-18192US</t>
  </si>
  <si>
    <t>Q-056226</t>
  </si>
  <si>
    <t>CTI-18193US</t>
  </si>
  <si>
    <t>Q-055475</t>
  </si>
  <si>
    <t>CTI-18195US</t>
  </si>
  <si>
    <t>CTI-18196US</t>
  </si>
  <si>
    <t>Q-056270</t>
  </si>
  <si>
    <t>CTI-18198US</t>
  </si>
  <si>
    <t>Q-056227</t>
  </si>
  <si>
    <t>CTI-18199US</t>
  </si>
  <si>
    <t>Q-056278</t>
  </si>
  <si>
    <t>CTI-18200US</t>
  </si>
  <si>
    <t>Q-056228</t>
  </si>
  <si>
    <t>CTI-18201US</t>
  </si>
  <si>
    <t>CHK180232US3</t>
  </si>
  <si>
    <t>RX7W22-78B327AC</t>
  </si>
  <si>
    <t>600003-002018-5000</t>
  </si>
  <si>
    <t>May, 2018</t>
  </si>
  <si>
    <t>CHK180450US2</t>
  </si>
  <si>
    <t>CHK180435US2F</t>
  </si>
  <si>
    <t>Q-055649</t>
  </si>
  <si>
    <t>CHK180707US1</t>
  </si>
  <si>
    <t>Q-055902</t>
  </si>
  <si>
    <t>CHK180794US</t>
  </si>
  <si>
    <t>CHK180715US</t>
  </si>
  <si>
    <t>CTI-18197US</t>
  </si>
  <si>
    <t>CTI-PO-00818
CTI-PO-01518</t>
  </si>
  <si>
    <t>5/16/2018
6/3/2018</t>
  </si>
  <si>
    <t>5/16/2018
5/23/2018</t>
  </si>
  <si>
    <t>5/16/2018
5/18/2018
5/23/2018</t>
  </si>
  <si>
    <t>5/16/2018
5/18/2018</t>
  </si>
  <si>
    <t>Q-056084</t>
  </si>
  <si>
    <t>Q-056355</t>
  </si>
  <si>
    <t>Q-056274</t>
  </si>
  <si>
    <t>CTI-18202US</t>
  </si>
  <si>
    <t>Q-056269</t>
  </si>
  <si>
    <t>CTI-18203US</t>
  </si>
  <si>
    <t>Q-055223</t>
  </si>
  <si>
    <t>CTI-18204US</t>
  </si>
  <si>
    <t>CTI-18205US</t>
  </si>
  <si>
    <t>Q-056279</t>
  </si>
  <si>
    <t>CTI-18206US</t>
  </si>
  <si>
    <t>Q-056287</t>
  </si>
  <si>
    <t>CTI-18207US</t>
  </si>
  <si>
    <t>CHK180232US4F</t>
  </si>
  <si>
    <t>CHK180707US2F</t>
  </si>
  <si>
    <t>Q-055662</t>
  </si>
  <si>
    <t>CHK180770US1</t>
  </si>
  <si>
    <t>Q-056249</t>
  </si>
  <si>
    <t>CTI-18209US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</si>
</sst>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_(#,##0.00_);_(\(#,##0.00\);_(&quot;-&quot;??_);_(@_)"/>
    <numFmt numFmtId="166" formatCode="m/d/yy;@"/>
    <numFmt numFmtId="167" formatCode="0.00_);[Red]\(0.00\)"/>
    <numFmt numFmtId="168" formatCode="General_)"/>
    <numFmt numFmtId="169" formatCode="[$-409]dd\-mmm\-yy;@"/>
    <numFmt numFmtId="170" formatCode="&quot;$&quot;#,##0.00"/>
    <numFmt numFmtId="171" formatCode="0.0"/>
    <numFmt numFmtId="172" formatCode="_ &quot;￥&quot;* #,##0.00_ ;_ &quot;￥&quot;* \-#,##0.00_ ;_ &quot;￥&quot;* &quot;-&quot;??_ ;_ @_ "/>
  </numFmts>
  <fonts count="1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name val="Helv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b/>
      <sz val="18"/>
      <color indexed="56"/>
      <name val="Cambria"/>
      <family val="1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20"/>
      <name val="新細明體"/>
      <family val="1"/>
    </font>
    <font>
      <b/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b/>
      <sz val="12"/>
      <color indexed="8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2"/>
      <name val="宋体"/>
      <charset val="134"/>
    </font>
    <font>
      <sz val="12"/>
      <name val="宋体"/>
    </font>
    <font>
      <b/>
      <sz val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宋体"/>
      <family val="3"/>
      <charset val="136"/>
    </font>
    <font>
      <sz val="12"/>
      <name val="細明體"/>
      <family val="3"/>
    </font>
    <font>
      <sz val="12"/>
      <name val="細明體"/>
      <family val="3"/>
      <charset val="136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宋体"/>
      <charset val="134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theme="2"/>
      <name val="Times New Roman"/>
      <family val="1"/>
    </font>
    <font>
      <sz val="10"/>
      <color rgb="FF0070C0"/>
      <name val="Times New Roman"/>
      <family val="1"/>
    </font>
    <font>
      <b/>
      <sz val="10"/>
      <color rgb="FF0070C0"/>
      <name val="Times New Roman"/>
      <family val="1"/>
    </font>
    <font>
      <sz val="10"/>
      <color theme="0"/>
      <name val="Times New Roman"/>
      <family val="1"/>
    </font>
    <font>
      <sz val="10"/>
      <color rgb="FFFFFF00"/>
      <name val="Times New Roman"/>
      <family val="1"/>
    </font>
    <font>
      <b/>
      <sz val="10"/>
      <color rgb="FFFFFF00"/>
      <name val="Times New Roman"/>
      <family val="1"/>
    </font>
    <font>
      <b/>
      <sz val="9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7030A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76">
    <xf numFmtId="0" fontId="0" fillId="0" borderId="0"/>
    <xf numFmtId="0" fontId="20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4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5" fillId="27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75" fillId="2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75" fillId="2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5" fillId="31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5" fillId="3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1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75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5" fillId="3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5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5" fillId="3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5" fillId="3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76" fillId="39" borderId="0" applyNumberFormat="0" applyBorder="0" applyAlignment="0" applyProtection="0"/>
    <xf numFmtId="0" fontId="2" fillId="12" borderId="0" applyNumberFormat="0" applyBorder="0" applyAlignment="0" applyProtection="0"/>
    <xf numFmtId="0" fontId="76" fillId="40" borderId="0" applyNumberFormat="0" applyBorder="0" applyAlignment="0" applyProtection="0"/>
    <xf numFmtId="0" fontId="2" fillId="9" borderId="0" applyNumberFormat="0" applyBorder="0" applyAlignment="0" applyProtection="0"/>
    <xf numFmtId="0" fontId="76" fillId="41" borderId="0" applyNumberFormat="0" applyBorder="0" applyAlignment="0" applyProtection="0"/>
    <xf numFmtId="0" fontId="2" fillId="10" borderId="0" applyNumberFormat="0" applyBorder="0" applyAlignment="0" applyProtection="0"/>
    <xf numFmtId="0" fontId="76" fillId="42" borderId="0" applyNumberFormat="0" applyBorder="0" applyAlignment="0" applyProtection="0"/>
    <xf numFmtId="0" fontId="2" fillId="13" borderId="0" applyNumberFormat="0" applyBorder="0" applyAlignment="0" applyProtection="0"/>
    <xf numFmtId="0" fontId="76" fillId="43" borderId="0" applyNumberFormat="0" applyBorder="0" applyAlignment="0" applyProtection="0"/>
    <xf numFmtId="0" fontId="2" fillId="14" borderId="0" applyNumberFormat="0" applyBorder="0" applyAlignment="0" applyProtection="0"/>
    <xf numFmtId="0" fontId="76" fillId="4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76" fillId="45" borderId="0" applyNumberFormat="0" applyBorder="0" applyAlignment="0" applyProtection="0"/>
    <xf numFmtId="0" fontId="2" fillId="16" borderId="0" applyNumberFormat="0" applyBorder="0" applyAlignment="0" applyProtection="0"/>
    <xf numFmtId="0" fontId="76" fillId="46" borderId="0" applyNumberFormat="0" applyBorder="0" applyAlignment="0" applyProtection="0"/>
    <xf numFmtId="0" fontId="2" fillId="17" borderId="0" applyNumberFormat="0" applyBorder="0" applyAlignment="0" applyProtection="0"/>
    <xf numFmtId="0" fontId="76" fillId="47" borderId="0" applyNumberFormat="0" applyBorder="0" applyAlignment="0" applyProtection="0"/>
    <xf numFmtId="0" fontId="2" fillId="18" borderId="0" applyNumberFormat="0" applyBorder="0" applyAlignment="0" applyProtection="0"/>
    <xf numFmtId="0" fontId="76" fillId="48" borderId="0" applyNumberFormat="0" applyBorder="0" applyAlignment="0" applyProtection="0"/>
    <xf numFmtId="0" fontId="2" fillId="13" borderId="0" applyNumberFormat="0" applyBorder="0" applyAlignment="0" applyProtection="0"/>
    <xf numFmtId="0" fontId="76" fillId="49" borderId="0" applyNumberFormat="0" applyBorder="0" applyAlignment="0" applyProtection="0"/>
    <xf numFmtId="0" fontId="2" fillId="14" borderId="0" applyNumberFormat="0" applyBorder="0" applyAlignment="0" applyProtection="0"/>
    <xf numFmtId="0" fontId="76" fillId="50" borderId="0" applyNumberFormat="0" applyBorder="0" applyAlignment="0" applyProtection="0"/>
    <xf numFmtId="0" fontId="2" fillId="19" borderId="0" applyNumberFormat="0" applyBorder="0" applyAlignment="0" applyProtection="0"/>
    <xf numFmtId="0" fontId="77" fillId="51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78" fillId="52" borderId="46" applyNumberFormat="0" applyAlignment="0" applyProtection="0"/>
    <xf numFmtId="0" fontId="4" fillId="20" borderId="1" applyNumberFormat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12" fillId="0" borderId="3" applyNumberFormat="0" applyFill="0" applyAlignment="0" applyProtection="0"/>
    <xf numFmtId="0" fontId="79" fillId="53" borderId="47" applyNumberFormat="0" applyAlignment="0" applyProtection="0"/>
    <xf numFmtId="0" fontId="5" fillId="21" borderId="2" applyNumberFormat="0" applyAlignment="0" applyProtection="0"/>
    <xf numFmtId="165" fontId="18" fillId="0" borderId="0"/>
    <xf numFmtId="165" fontId="18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6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1" fillId="0" borderId="0" applyFont="0" applyFill="0" applyBorder="0" applyAlignment="0" applyProtection="0">
      <alignment vertical="center"/>
    </xf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6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1" fillId="7" borderId="1" applyNumberFormat="0" applyAlignment="0" applyProtection="0"/>
    <xf numFmtId="0" fontId="18" fillId="0" borderId="0"/>
    <xf numFmtId="0" fontId="18" fillId="0" borderId="0"/>
    <xf numFmtId="0" fontId="8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1" fillId="54" borderId="0" applyNumberFormat="0" applyBorder="0" applyAlignment="0" applyProtection="0"/>
    <xf numFmtId="0" fontId="7" fillId="4" borderId="0" applyNumberFormat="0" applyBorder="0" applyAlignment="0" applyProtection="0"/>
    <xf numFmtId="0" fontId="82" fillId="0" borderId="48" applyNumberFormat="0" applyFill="0" applyAlignment="0" applyProtection="0"/>
    <xf numFmtId="0" fontId="8" fillId="0" borderId="4" applyNumberFormat="0" applyFill="0" applyAlignment="0" applyProtection="0"/>
    <xf numFmtId="0" fontId="83" fillId="0" borderId="49" applyNumberFormat="0" applyFill="0" applyAlignment="0" applyProtection="0"/>
    <xf numFmtId="0" fontId="9" fillId="0" borderId="5" applyNumberFormat="0" applyFill="0" applyAlignment="0" applyProtection="0"/>
    <xf numFmtId="0" fontId="84" fillId="0" borderId="50" applyNumberFormat="0" applyFill="0" applyAlignment="0" applyProtection="0"/>
    <xf numFmtId="0" fontId="10" fillId="0" borderId="6" applyNumberFormat="0" applyFill="0" applyAlignment="0" applyProtection="0"/>
    <xf numFmtId="0" fontId="8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/>
    <xf numFmtId="0" fontId="86" fillId="55" borderId="46" applyNumberFormat="0" applyAlignment="0" applyProtection="0"/>
    <xf numFmtId="165" fontId="19" fillId="22" borderId="0">
      <protection locked="0"/>
    </xf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87" fillId="0" borderId="51" applyNumberFormat="0" applyFill="0" applyAlignment="0" applyProtection="0"/>
    <xf numFmtId="0" fontId="12" fillId="0" borderId="3" applyNumberFormat="0" applyFill="0" applyAlignment="0" applyProtection="0"/>
    <xf numFmtId="0" fontId="13" fillId="23" borderId="0" applyNumberFormat="0" applyBorder="0" applyAlignment="0" applyProtection="0"/>
    <xf numFmtId="0" fontId="88" fillId="56" borderId="0" applyNumberFormat="0" applyBorder="0" applyAlignment="0" applyProtection="0"/>
    <xf numFmtId="0" fontId="13" fillId="23" borderId="0" applyNumberFormat="0" applyBorder="0" applyAlignment="0" applyProtection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7" fillId="0" borderId="0"/>
    <xf numFmtId="0" fontId="18" fillId="0" borderId="0"/>
    <xf numFmtId="0" fontId="6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75" fillId="0" borderId="0">
      <alignment vertical="center"/>
    </xf>
    <xf numFmtId="0" fontId="18" fillId="0" borderId="0"/>
    <xf numFmtId="0" fontId="75" fillId="0" borderId="0"/>
    <xf numFmtId="0" fontId="60" fillId="0" borderId="0">
      <alignment vertical="center"/>
    </xf>
    <xf numFmtId="0" fontId="18" fillId="0" borderId="0"/>
    <xf numFmtId="0" fontId="75" fillId="0" borderId="0"/>
    <xf numFmtId="0" fontId="18" fillId="0" borderId="0"/>
    <xf numFmtId="0" fontId="75" fillId="0" borderId="0">
      <alignment vertical="center"/>
    </xf>
    <xf numFmtId="0" fontId="18" fillId="0" borderId="0"/>
    <xf numFmtId="0" fontId="60" fillId="0" borderId="0">
      <alignment vertical="center"/>
    </xf>
    <xf numFmtId="168" fontId="20" fillId="0" borderId="0"/>
    <xf numFmtId="0" fontId="18" fillId="0" borderId="0"/>
    <xf numFmtId="0" fontId="18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18" fillId="0" borderId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75" fillId="57" borderId="52" applyNumberFormat="0" applyFont="0" applyAlignment="0" applyProtection="0"/>
    <xf numFmtId="0" fontId="75" fillId="57" borderId="52" applyNumberFormat="0" applyFont="0" applyAlignment="0" applyProtection="0"/>
    <xf numFmtId="0" fontId="89" fillId="52" borderId="53" applyNumberFormat="0" applyAlignment="0" applyProtection="0"/>
    <xf numFmtId="0" fontId="14" fillId="20" borderId="8" applyNumberFormat="0" applyAlignment="0" applyProtection="0"/>
    <xf numFmtId="9" fontId="75" fillId="0" borderId="0" applyFont="0" applyFill="0" applyBorder="0" applyAlignment="0" applyProtection="0"/>
    <xf numFmtId="0" fontId="14" fillId="20" borderId="8" applyNumberFormat="0" applyAlignment="0" applyProtection="0"/>
    <xf numFmtId="0" fontId="20" fillId="0" borderId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91" fillId="0" borderId="54" applyNumberFormat="0" applyFill="0" applyAlignment="0" applyProtection="0"/>
    <xf numFmtId="0" fontId="16" fillId="0" borderId="9" applyNumberFormat="0" applyFill="0" applyAlignment="0" applyProtection="0"/>
    <xf numFmtId="0" fontId="9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3" fillId="0" borderId="0">
      <alignment vertical="center"/>
    </xf>
    <xf numFmtId="0" fontId="18" fillId="0" borderId="0"/>
    <xf numFmtId="0" fontId="73" fillId="0" borderId="0">
      <alignment vertical="center"/>
    </xf>
    <xf numFmtId="0" fontId="72" fillId="0" borderId="0">
      <alignment vertical="center"/>
    </xf>
    <xf numFmtId="0" fontId="41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18" fillId="24" borderId="7" applyNumberFormat="0" applyFont="0" applyAlignment="0" applyProtection="0">
      <alignment vertical="center"/>
    </xf>
    <xf numFmtId="0" fontId="18" fillId="24" borderId="7" applyNumberFormat="0" applyFont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94" fillId="0" borderId="0"/>
    <xf numFmtId="0" fontId="75" fillId="0" borderId="0"/>
    <xf numFmtId="0" fontId="71" fillId="0" borderId="0">
      <alignment vertical="center"/>
    </xf>
    <xf numFmtId="0" fontId="20" fillId="0" borderId="0"/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49" fillId="0" borderId="5" applyNumberFormat="0" applyFill="0" applyAlignment="0" applyProtection="0">
      <alignment vertical="center"/>
    </xf>
    <xf numFmtId="0" fontId="49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/>
    <xf numFmtId="0" fontId="18" fillId="0" borderId="0"/>
    <xf numFmtId="0" fontId="35" fillId="21" borderId="2" applyNumberFormat="0" applyAlignment="0" applyProtection="0">
      <alignment vertical="center"/>
    </xf>
    <xf numFmtId="0" fontId="53" fillId="21" borderId="2" applyNumberFormat="0" applyAlignment="0" applyProtection="0">
      <alignment vertical="center"/>
    </xf>
    <xf numFmtId="0" fontId="53" fillId="21" borderId="2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52" fillId="20" borderId="1" applyNumberFormat="0" applyAlignment="0" applyProtection="0">
      <alignment vertical="center"/>
    </xf>
    <xf numFmtId="0" fontId="52" fillId="20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39" fillId="7" borderId="1" applyNumberFormat="0" applyAlignment="0" applyProtection="0">
      <alignment vertical="center"/>
    </xf>
    <xf numFmtId="0" fontId="57" fillId="7" borderId="1" applyNumberFormat="0" applyAlignment="0" applyProtection="0">
      <alignment vertical="center"/>
    </xf>
    <xf numFmtId="0" fontId="57" fillId="7" borderId="1" applyNumberFormat="0" applyAlignment="0" applyProtection="0">
      <alignment vertical="center"/>
    </xf>
    <xf numFmtId="0" fontId="38" fillId="20" borderId="8" applyNumberFormat="0" applyAlignment="0" applyProtection="0">
      <alignment vertical="center"/>
    </xf>
    <xf numFmtId="0" fontId="56" fillId="20" borderId="8" applyNumberFormat="0" applyAlignment="0" applyProtection="0">
      <alignment vertical="center"/>
    </xf>
    <xf numFmtId="0" fontId="56" fillId="20" borderId="8" applyNumberFormat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111" fillId="0" borderId="0"/>
    <xf numFmtId="0" fontId="75" fillId="0" borderId="0"/>
    <xf numFmtId="0" fontId="121" fillId="0" borderId="0"/>
    <xf numFmtId="0" fontId="75" fillId="0" borderId="0"/>
    <xf numFmtId="0" fontId="75" fillId="0" borderId="0"/>
    <xf numFmtId="172" fontId="18" fillId="0" borderId="0" applyFont="0" applyFill="0" applyBorder="0" applyAlignment="0" applyProtection="0"/>
    <xf numFmtId="44" fontId="129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18" fillId="0" borderId="0"/>
    <xf numFmtId="172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75" fillId="0" borderId="0"/>
    <xf numFmtId="172" fontId="18" fillId="0" borderId="0" applyFont="0" applyFill="0" applyBorder="0" applyAlignment="0" applyProtection="0"/>
    <xf numFmtId="0" fontId="75" fillId="0" borderId="0"/>
    <xf numFmtId="44" fontId="75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11" fillId="0" borderId="0" applyFont="0" applyFill="0" applyBorder="0" applyAlignment="0" applyProtection="0"/>
    <xf numFmtId="0" fontId="75" fillId="0" borderId="0"/>
    <xf numFmtId="0" fontId="75" fillId="0" borderId="0"/>
    <xf numFmtId="0" fontId="18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18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75" fillId="0" borderId="0">
      <alignment vertical="center"/>
    </xf>
    <xf numFmtId="0" fontId="18" fillId="0" borderId="0"/>
    <xf numFmtId="0" fontId="75" fillId="0" borderId="0"/>
    <xf numFmtId="0" fontId="18" fillId="0" borderId="0"/>
    <xf numFmtId="0" fontId="75" fillId="0" borderId="0"/>
    <xf numFmtId="0" fontId="18" fillId="0" borderId="0"/>
    <xf numFmtId="0" fontId="75" fillId="0" borderId="0">
      <alignment vertical="center"/>
    </xf>
    <xf numFmtId="0" fontId="18" fillId="0" borderId="0"/>
    <xf numFmtId="0" fontId="60" fillId="0" borderId="0">
      <alignment vertical="center"/>
    </xf>
    <xf numFmtId="168" fontId="20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75" fillId="0" borderId="0" applyFont="0" applyFill="0" applyBorder="0" applyAlignment="0" applyProtection="0"/>
    <xf numFmtId="0" fontId="18" fillId="0" borderId="0"/>
    <xf numFmtId="0" fontId="18" fillId="0" borderId="0"/>
    <xf numFmtId="0" fontId="75" fillId="0" borderId="0"/>
    <xf numFmtId="44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5" fillId="27" borderId="0" applyNumberFormat="0" applyBorder="0" applyAlignment="0" applyProtection="0"/>
    <xf numFmtId="0" fontId="75" fillId="33" borderId="0" applyNumberFormat="0" applyBorder="0" applyAlignment="0" applyProtection="0"/>
    <xf numFmtId="0" fontId="75" fillId="28" borderId="0" applyNumberFormat="0" applyBorder="0" applyAlignment="0" applyProtection="0"/>
    <xf numFmtId="0" fontId="75" fillId="34" borderId="0" applyNumberFormat="0" applyBorder="0" applyAlignment="0" applyProtection="0"/>
    <xf numFmtId="0" fontId="75" fillId="29" borderId="0" applyNumberFormat="0" applyBorder="0" applyAlignment="0" applyProtection="0"/>
    <xf numFmtId="0" fontId="75" fillId="35" borderId="0" applyNumberFormat="0" applyBorder="0" applyAlignment="0" applyProtection="0"/>
    <xf numFmtId="0" fontId="75" fillId="30" borderId="0" applyNumberFormat="0" applyBorder="0" applyAlignment="0" applyProtection="0"/>
    <xf numFmtId="0" fontId="75" fillId="36" borderId="0" applyNumberFormat="0" applyBorder="0" applyAlignment="0" applyProtection="0"/>
    <xf numFmtId="0" fontId="75" fillId="31" borderId="0" applyNumberFormat="0" applyBorder="0" applyAlignment="0" applyProtection="0"/>
    <xf numFmtId="0" fontId="75" fillId="37" borderId="0" applyNumberFormat="0" applyBorder="0" applyAlignment="0" applyProtection="0"/>
    <xf numFmtId="0" fontId="75" fillId="32" borderId="0" applyNumberFormat="0" applyBorder="0" applyAlignment="0" applyProtection="0"/>
    <xf numFmtId="0" fontId="75" fillId="38" borderId="0" applyNumberFormat="0" applyBorder="0" applyAlignment="0" applyProtection="0"/>
    <xf numFmtId="0" fontId="130" fillId="0" borderId="0">
      <alignment vertical="center"/>
    </xf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130" fillId="0" borderId="0">
      <alignment vertical="center"/>
    </xf>
    <xf numFmtId="0" fontId="75" fillId="0" borderId="0"/>
    <xf numFmtId="0" fontId="75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18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57" borderId="52" applyNumberFormat="0" applyFont="0" applyAlignment="0" applyProtection="0"/>
    <xf numFmtId="0" fontId="75" fillId="0" borderId="0"/>
    <xf numFmtId="0" fontId="121" fillId="0" borderId="0"/>
    <xf numFmtId="44" fontId="18" fillId="0" borderId="0" applyFont="0" applyFill="0" applyBorder="0" applyAlignment="0" applyProtection="0"/>
    <xf numFmtId="0" fontId="75" fillId="0" borderId="0"/>
    <xf numFmtId="0" fontId="75" fillId="27" borderId="0" applyNumberFormat="0" applyBorder="0" applyAlignment="0" applyProtection="0"/>
    <xf numFmtId="0" fontId="75" fillId="28" borderId="0" applyNumberFormat="0" applyBorder="0" applyAlignment="0" applyProtection="0"/>
    <xf numFmtId="0" fontId="75" fillId="29" borderId="0" applyNumberFormat="0" applyBorder="0" applyAlignment="0" applyProtection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32" borderId="0" applyNumberFormat="0" applyBorder="0" applyAlignment="0" applyProtection="0"/>
    <xf numFmtId="0" fontId="75" fillId="33" borderId="0" applyNumberFormat="0" applyBorder="0" applyAlignment="0" applyProtection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75" fillId="38" borderId="0" applyNumberFormat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57" borderId="52" applyNumberFormat="0" applyFont="0" applyAlignment="0" applyProtection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27" borderId="0" applyNumberFormat="0" applyBorder="0" applyAlignment="0" applyProtection="0"/>
    <xf numFmtId="0" fontId="75" fillId="33" borderId="0" applyNumberFormat="0" applyBorder="0" applyAlignment="0" applyProtection="0"/>
    <xf numFmtId="0" fontId="75" fillId="28" borderId="0" applyNumberFormat="0" applyBorder="0" applyAlignment="0" applyProtection="0"/>
    <xf numFmtId="0" fontId="75" fillId="34" borderId="0" applyNumberFormat="0" applyBorder="0" applyAlignment="0" applyProtection="0"/>
    <xf numFmtId="0" fontId="75" fillId="29" borderId="0" applyNumberFormat="0" applyBorder="0" applyAlignment="0" applyProtection="0"/>
    <xf numFmtId="0" fontId="75" fillId="35" borderId="0" applyNumberFormat="0" applyBorder="0" applyAlignment="0" applyProtection="0"/>
    <xf numFmtId="0" fontId="75" fillId="30" borderId="0" applyNumberFormat="0" applyBorder="0" applyAlignment="0" applyProtection="0"/>
    <xf numFmtId="0" fontId="75" fillId="36" borderId="0" applyNumberFormat="0" applyBorder="0" applyAlignment="0" applyProtection="0"/>
    <xf numFmtId="0" fontId="75" fillId="31" borderId="0" applyNumberFormat="0" applyBorder="0" applyAlignment="0" applyProtection="0"/>
    <xf numFmtId="0" fontId="75" fillId="37" borderId="0" applyNumberFormat="0" applyBorder="0" applyAlignment="0" applyProtection="0"/>
    <xf numFmtId="0" fontId="75" fillId="32" borderId="0" applyNumberFormat="0" applyBorder="0" applyAlignment="0" applyProtection="0"/>
    <xf numFmtId="0" fontId="75" fillId="38" borderId="0" applyNumberFormat="0" applyBorder="0" applyAlignment="0" applyProtection="0"/>
    <xf numFmtId="0" fontId="75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57" borderId="52" applyNumberFormat="0" applyFont="0" applyAlignment="0" applyProtection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5" fillId="27" borderId="0" applyNumberFormat="0" applyBorder="0" applyAlignment="0" applyProtection="0"/>
    <xf numFmtId="0" fontId="75" fillId="33" borderId="0" applyNumberFormat="0" applyBorder="0" applyAlignment="0" applyProtection="0"/>
    <xf numFmtId="0" fontId="75" fillId="28" borderId="0" applyNumberFormat="0" applyBorder="0" applyAlignment="0" applyProtection="0"/>
    <xf numFmtId="0" fontId="75" fillId="34" borderId="0" applyNumberFormat="0" applyBorder="0" applyAlignment="0" applyProtection="0"/>
    <xf numFmtId="0" fontId="75" fillId="29" borderId="0" applyNumberFormat="0" applyBorder="0" applyAlignment="0" applyProtection="0"/>
    <xf numFmtId="0" fontId="75" fillId="35" borderId="0" applyNumberFormat="0" applyBorder="0" applyAlignment="0" applyProtection="0"/>
    <xf numFmtId="0" fontId="75" fillId="30" borderId="0" applyNumberFormat="0" applyBorder="0" applyAlignment="0" applyProtection="0"/>
    <xf numFmtId="0" fontId="75" fillId="36" borderId="0" applyNumberFormat="0" applyBorder="0" applyAlignment="0" applyProtection="0"/>
    <xf numFmtId="0" fontId="75" fillId="31" borderId="0" applyNumberFormat="0" applyBorder="0" applyAlignment="0" applyProtection="0"/>
    <xf numFmtId="0" fontId="75" fillId="37" borderId="0" applyNumberFormat="0" applyBorder="0" applyAlignment="0" applyProtection="0"/>
    <xf numFmtId="0" fontId="75" fillId="32" borderId="0" applyNumberFormat="0" applyBorder="0" applyAlignment="0" applyProtection="0"/>
    <xf numFmtId="0" fontId="75" fillId="38" borderId="0" applyNumberFormat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75" fillId="0" borderId="0"/>
    <xf numFmtId="0" fontId="75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57" borderId="52" applyNumberFormat="0" applyFont="0" applyAlignment="0" applyProtection="0"/>
    <xf numFmtId="0" fontId="75" fillId="0" borderId="0"/>
    <xf numFmtId="0" fontId="75" fillId="0" borderId="0"/>
    <xf numFmtId="0" fontId="75" fillId="27" borderId="0" applyNumberFormat="0" applyBorder="0" applyAlignment="0" applyProtection="0"/>
    <xf numFmtId="0" fontId="75" fillId="28" borderId="0" applyNumberFormat="0" applyBorder="0" applyAlignment="0" applyProtection="0"/>
    <xf numFmtId="0" fontId="75" fillId="29" borderId="0" applyNumberFormat="0" applyBorder="0" applyAlignment="0" applyProtection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32" borderId="0" applyNumberFormat="0" applyBorder="0" applyAlignment="0" applyProtection="0"/>
    <xf numFmtId="0" fontId="75" fillId="33" borderId="0" applyNumberFormat="0" applyBorder="0" applyAlignment="0" applyProtection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75" fillId="38" borderId="0" applyNumberFormat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57" borderId="52" applyNumberFormat="0" applyFont="0" applyAlignment="0" applyProtection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5" fillId="0" borderId="0"/>
    <xf numFmtId="44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44" fontId="111" fillId="0" borderId="0" applyFont="0" applyFill="0" applyBorder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</cellStyleXfs>
  <cellXfs count="642">
    <xf numFmtId="0" fontId="0" fillId="0" borderId="0" xfId="0"/>
    <xf numFmtId="0" fontId="0" fillId="0" borderId="10" xfId="0" applyFill="1" applyBorder="1"/>
    <xf numFmtId="0" fontId="95" fillId="0" borderId="10" xfId="0" applyFont="1" applyFill="1" applyBorder="1"/>
    <xf numFmtId="0" fontId="95" fillId="58" borderId="10" xfId="0" applyFont="1" applyFill="1" applyBorder="1"/>
    <xf numFmtId="0" fontId="0" fillId="58" borderId="10" xfId="0" applyFill="1" applyBorder="1"/>
    <xf numFmtId="0" fontId="0" fillId="0" borderId="10" xfId="0" applyFill="1" applyBorder="1"/>
    <xf numFmtId="0" fontId="95" fillId="0" borderId="10" xfId="0" applyFont="1" applyFill="1" applyBorder="1"/>
    <xf numFmtId="0" fontId="79" fillId="59" borderId="14" xfId="0" applyFont="1" applyFill="1" applyBorder="1" applyAlignment="1">
      <alignment horizontal="center" wrapText="1"/>
    </xf>
    <xf numFmtId="0" fontId="95" fillId="0" borderId="15" xfId="0" applyFont="1" applyFill="1" applyBorder="1" applyAlignment="1">
      <alignment horizontal="center"/>
    </xf>
    <xf numFmtId="0" fontId="92" fillId="58" borderId="15" xfId="0" applyFont="1" applyFill="1" applyBorder="1" applyAlignment="1">
      <alignment horizontal="center" wrapText="1"/>
    </xf>
    <xf numFmtId="0" fontId="79" fillId="59" borderId="15" xfId="0" applyFont="1" applyFill="1" applyBorder="1" applyAlignment="1">
      <alignment horizontal="center" wrapText="1"/>
    </xf>
    <xf numFmtId="14" fontId="92" fillId="0" borderId="15" xfId="0" applyNumberFormat="1" applyFont="1" applyFill="1" applyBorder="1" applyAlignment="1">
      <alignment horizontal="center"/>
    </xf>
    <xf numFmtId="14" fontId="79" fillId="59" borderId="14" xfId="0" applyNumberFormat="1" applyFont="1" applyFill="1" applyBorder="1" applyAlignment="1">
      <alignment horizontal="center" wrapText="1"/>
    </xf>
    <xf numFmtId="14" fontId="0" fillId="0" borderId="15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79" fillId="59" borderId="16" xfId="0" applyFont="1" applyFill="1" applyBorder="1" applyAlignment="1">
      <alignment horizontal="center" vertical="center" wrapText="1"/>
    </xf>
    <xf numFmtId="0" fontId="79" fillId="59" borderId="10" xfId="0" applyFont="1" applyFill="1" applyBorder="1" applyAlignment="1">
      <alignment horizontal="center" vertical="center" wrapText="1"/>
    </xf>
    <xf numFmtId="0" fontId="95" fillId="58" borderId="10" xfId="0" applyFont="1" applyFill="1" applyBorder="1" applyAlignment="1">
      <alignment horizontal="center" vertical="center"/>
    </xf>
    <xf numFmtId="0" fontId="18" fillId="58" borderId="10" xfId="603" applyNumberFormat="1" applyFont="1" applyFill="1" applyBorder="1" applyAlignment="1">
      <alignment horizontal="center" vertical="center"/>
    </xf>
    <xf numFmtId="0" fontId="95" fillId="0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58" borderId="10" xfId="603" applyNumberFormat="1" applyFill="1" applyBorder="1" applyAlignment="1">
      <alignment horizontal="center" vertical="center"/>
    </xf>
    <xf numFmtId="0" fontId="18" fillId="0" borderId="10" xfId="603" applyNumberFormat="1" applyFill="1" applyBorder="1" applyAlignment="1">
      <alignment horizontal="center" vertical="center"/>
    </xf>
    <xf numFmtId="14" fontId="0" fillId="58" borderId="15" xfId="0" applyNumberFormat="1" applyFill="1" applyBorder="1" applyAlignment="1">
      <alignment horizontal="center"/>
    </xf>
    <xf numFmtId="14" fontId="92" fillId="58" borderId="15" xfId="0" applyNumberFormat="1" applyFont="1" applyFill="1" applyBorder="1" applyAlignment="1">
      <alignment horizontal="center"/>
    </xf>
    <xf numFmtId="14" fontId="92" fillId="58" borderId="15" xfId="0" applyNumberFormat="1" applyFont="1" applyFill="1" applyBorder="1" applyAlignment="1">
      <alignment horizontal="center" wrapText="1"/>
    </xf>
    <xf numFmtId="0" fontId="0" fillId="58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95" fillId="58" borderId="10" xfId="603" applyFont="1" applyFill="1" applyBorder="1" applyAlignment="1">
      <alignment horizontal="center" vertical="center"/>
    </xf>
    <xf numFmtId="0" fontId="95" fillId="0" borderId="10" xfId="646" applyFont="1" applyFill="1" applyBorder="1" applyAlignment="1">
      <alignment horizontal="center" vertical="center"/>
    </xf>
    <xf numFmtId="0" fontId="95" fillId="0" borderId="10" xfId="603" applyFont="1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0" fontId="68" fillId="0" borderId="0" xfId="600" applyFill="1"/>
    <xf numFmtId="0" fontId="0" fillId="58" borderId="10" xfId="0" applyFont="1" applyFill="1" applyBorder="1"/>
    <xf numFmtId="0" fontId="64" fillId="0" borderId="10" xfId="0" applyFont="1" applyFill="1" applyBorder="1" applyAlignment="1">
      <alignment vertical="top" wrapText="1"/>
    </xf>
    <xf numFmtId="0" fontId="69" fillId="26" borderId="10" xfId="600" applyFont="1" applyFill="1" applyBorder="1" applyAlignment="1" applyProtection="1">
      <alignment horizontal="center" vertical="center"/>
    </xf>
    <xf numFmtId="166" fontId="69" fillId="26" borderId="10" xfId="600" applyNumberFormat="1" applyFont="1" applyFill="1" applyBorder="1" applyAlignment="1" applyProtection="1">
      <alignment horizontal="center" vertical="center"/>
    </xf>
    <xf numFmtId="164" fontId="69" fillId="26" borderId="10" xfId="600" applyNumberFormat="1" applyFont="1" applyFill="1" applyBorder="1" applyAlignment="1" applyProtection="1">
      <alignment horizontal="center" vertical="center"/>
    </xf>
    <xf numFmtId="44" fontId="69" fillId="26" borderId="10" xfId="519" applyFont="1" applyFill="1" applyBorder="1" applyAlignment="1" applyProtection="1">
      <alignment horizontal="right" vertical="center"/>
    </xf>
    <xf numFmtId="8" fontId="69" fillId="26" borderId="10" xfId="519" applyNumberFormat="1" applyFont="1" applyFill="1" applyBorder="1" applyAlignment="1" applyProtection="1">
      <alignment horizontal="center" vertical="center"/>
    </xf>
    <xf numFmtId="44" fontId="69" fillId="26" borderId="10" xfId="519" applyFont="1" applyFill="1" applyBorder="1" applyAlignment="1" applyProtection="1">
      <alignment horizontal="center" vertical="center"/>
    </xf>
    <xf numFmtId="0" fontId="69" fillId="26" borderId="10" xfId="600" applyFont="1" applyFill="1" applyBorder="1" applyAlignment="1" applyProtection="1">
      <alignment vertical="center"/>
    </xf>
    <xf numFmtId="0" fontId="70" fillId="60" borderId="0" xfId="600" applyFont="1" applyFill="1" applyProtection="1"/>
    <xf numFmtId="0" fontId="70" fillId="0" borderId="0" xfId="600" applyFont="1" applyProtection="1"/>
    <xf numFmtId="0" fontId="70" fillId="0" borderId="10" xfId="600" applyFont="1" applyFill="1" applyBorder="1" applyAlignment="1" applyProtection="1">
      <alignment horizontal="center" vertical="center"/>
    </xf>
    <xf numFmtId="166" fontId="70" fillId="0" borderId="10" xfId="600" applyNumberFormat="1" applyFont="1" applyFill="1" applyBorder="1" applyAlignment="1" applyProtection="1">
      <alignment horizontal="center" vertical="center"/>
    </xf>
    <xf numFmtId="164" fontId="70" fillId="0" borderId="10" xfId="600" applyNumberFormat="1" applyFont="1" applyFill="1" applyBorder="1" applyAlignment="1" applyProtection="1">
      <alignment horizontal="center" vertical="center"/>
    </xf>
    <xf numFmtId="44" fontId="70" fillId="0" borderId="10" xfId="519" applyFont="1" applyFill="1" applyBorder="1" applyAlignment="1" applyProtection="1">
      <alignment horizontal="center" vertical="center"/>
    </xf>
    <xf numFmtId="8" fontId="70" fillId="0" borderId="10" xfId="519" applyNumberFormat="1" applyFont="1" applyFill="1" applyBorder="1" applyAlignment="1" applyProtection="1">
      <alignment horizontal="center" vertical="center"/>
    </xf>
    <xf numFmtId="0" fontId="69" fillId="0" borderId="10" xfId="600" applyFont="1" applyFill="1" applyBorder="1" applyAlignment="1" applyProtection="1">
      <alignment vertical="center"/>
    </xf>
    <xf numFmtId="0" fontId="70" fillId="0" borderId="0" xfId="600" applyFont="1" applyFill="1" applyProtection="1"/>
    <xf numFmtId="2" fontId="70" fillId="0" borderId="10" xfId="600" applyNumberFormat="1" applyFont="1" applyFill="1" applyBorder="1" applyAlignment="1" applyProtection="1">
      <alignment horizontal="center" vertical="center"/>
    </xf>
    <xf numFmtId="0" fontId="70" fillId="0" borderId="0" xfId="600" applyFont="1" applyFill="1" applyBorder="1" applyAlignment="1" applyProtection="1">
      <alignment horizontal="center" vertical="center"/>
    </xf>
    <xf numFmtId="44" fontId="70" fillId="0" borderId="0" xfId="519" applyFont="1" applyFill="1" applyBorder="1" applyAlignment="1" applyProtection="1">
      <alignment horizontal="center" vertical="center"/>
    </xf>
    <xf numFmtId="8" fontId="70" fillId="0" borderId="0" xfId="519" applyNumberFormat="1" applyFont="1" applyFill="1" applyBorder="1" applyAlignment="1" applyProtection="1">
      <alignment horizontal="center" vertical="center"/>
    </xf>
    <xf numFmtId="0" fontId="69" fillId="0" borderId="0" xfId="600" applyFont="1" applyFill="1" applyBorder="1" applyAlignment="1" applyProtection="1">
      <alignment vertical="center"/>
    </xf>
    <xf numFmtId="0" fontId="70" fillId="0" borderId="10" xfId="600" applyFont="1" applyFill="1" applyBorder="1" applyAlignment="1" applyProtection="1">
      <alignment horizontal="left" vertical="center"/>
    </xf>
    <xf numFmtId="0" fontId="68" fillId="0" borderId="18" xfId="600" applyBorder="1" applyProtection="1"/>
    <xf numFmtId="0" fontId="18" fillId="0" borderId="10" xfId="600" applyFont="1" applyBorder="1" applyAlignment="1" applyProtection="1">
      <alignment horizontal="center"/>
    </xf>
    <xf numFmtId="0" fontId="98" fillId="0" borderId="10" xfId="600" applyFont="1" applyFill="1" applyBorder="1" applyAlignment="1" applyProtection="1">
      <alignment vertical="center"/>
    </xf>
    <xf numFmtId="0" fontId="70" fillId="0" borderId="10" xfId="600" applyFont="1" applyFill="1" applyBorder="1" applyProtection="1"/>
    <xf numFmtId="0" fontId="99" fillId="0" borderId="0" xfId="600" applyFont="1" applyFill="1" applyProtection="1"/>
    <xf numFmtId="44" fontId="70" fillId="0" borderId="10" xfId="519" applyFont="1" applyFill="1" applyBorder="1" applyAlignment="1" applyProtection="1">
      <alignment vertical="center"/>
    </xf>
    <xf numFmtId="0" fontId="70" fillId="0" borderId="19" xfId="600" applyFont="1" applyFill="1" applyBorder="1" applyAlignment="1" applyProtection="1">
      <alignment horizontal="center" vertical="center"/>
    </xf>
    <xf numFmtId="0" fontId="99" fillId="0" borderId="10" xfId="600" applyFont="1" applyFill="1" applyBorder="1" applyAlignment="1" applyProtection="1">
      <alignment horizontal="center" vertical="center"/>
    </xf>
    <xf numFmtId="44" fontId="99" fillId="0" borderId="10" xfId="519" applyFont="1" applyFill="1" applyBorder="1" applyAlignment="1" applyProtection="1">
      <alignment horizontal="center" vertical="center"/>
    </xf>
    <xf numFmtId="44" fontId="99" fillId="0" borderId="10" xfId="519" applyFont="1" applyFill="1" applyBorder="1" applyAlignment="1" applyProtection="1">
      <alignment vertical="center"/>
    </xf>
    <xf numFmtId="0" fontId="18" fillId="0" borderId="10" xfId="600" applyFont="1" applyFill="1" applyBorder="1" applyAlignment="1" applyProtection="1">
      <alignment horizontal="center" vertical="center"/>
    </xf>
    <xf numFmtId="44" fontId="70" fillId="0" borderId="10" xfId="519" applyFont="1" applyFill="1" applyBorder="1" applyAlignment="1" applyProtection="1">
      <alignment horizontal="right" vertical="center"/>
    </xf>
    <xf numFmtId="0" fontId="70" fillId="0" borderId="10" xfId="600" applyFont="1" applyFill="1" applyBorder="1" applyAlignment="1" applyProtection="1">
      <alignment horizontal="center" vertical="center" wrapText="1"/>
    </xf>
    <xf numFmtId="8" fontId="70" fillId="0" borderId="10" xfId="519" applyNumberFormat="1" applyFont="1" applyFill="1" applyBorder="1" applyAlignment="1" applyProtection="1">
      <alignment vertical="center"/>
    </xf>
    <xf numFmtId="0" fontId="70" fillId="0" borderId="10" xfId="600" applyFont="1" applyBorder="1" applyAlignment="1" applyProtection="1">
      <alignment horizontal="center" vertical="center"/>
    </xf>
    <xf numFmtId="166" fontId="70" fillId="0" borderId="10" xfId="600" applyNumberFormat="1" applyFont="1" applyBorder="1" applyAlignment="1" applyProtection="1">
      <alignment horizontal="center" vertical="center"/>
    </xf>
    <xf numFmtId="164" fontId="70" fillId="0" borderId="10" xfId="600" applyNumberFormat="1" applyFont="1" applyBorder="1" applyAlignment="1" applyProtection="1">
      <alignment horizontal="center" vertical="center"/>
    </xf>
    <xf numFmtId="44" fontId="70" fillId="0" borderId="10" xfId="519" applyFont="1" applyBorder="1" applyAlignment="1" applyProtection="1">
      <alignment horizontal="right" vertical="center"/>
    </xf>
    <xf numFmtId="8" fontId="70" fillId="0" borderId="10" xfId="519" applyNumberFormat="1" applyFont="1" applyBorder="1" applyAlignment="1" applyProtection="1">
      <alignment horizontal="center" vertical="center"/>
    </xf>
    <xf numFmtId="44" fontId="70" fillId="0" borderId="10" xfId="519" applyFont="1" applyBorder="1" applyAlignment="1" applyProtection="1">
      <alignment horizontal="center" vertical="center"/>
    </xf>
    <xf numFmtId="0" fontId="69" fillId="0" borderId="10" xfId="600" applyFont="1" applyBorder="1" applyAlignment="1" applyProtection="1">
      <alignment vertical="center"/>
    </xf>
    <xf numFmtId="0" fontId="98" fillId="0" borderId="0" xfId="600" applyFont="1" applyFill="1" applyBorder="1" applyAlignment="1" applyProtection="1">
      <alignment vertical="center"/>
    </xf>
    <xf numFmtId="44" fontId="99" fillId="0" borderId="0" xfId="519" applyFont="1" applyFill="1" applyBorder="1" applyAlignment="1" applyProtection="1">
      <alignment vertical="center"/>
    </xf>
    <xf numFmtId="44" fontId="70" fillId="0" borderId="0" xfId="519" applyFont="1" applyFill="1" applyBorder="1" applyAlignment="1" applyProtection="1">
      <alignment vertical="center"/>
    </xf>
    <xf numFmtId="0" fontId="99" fillId="0" borderId="10" xfId="600" applyFont="1" applyFill="1" applyBorder="1" applyProtection="1"/>
    <xf numFmtId="0" fontId="68" fillId="0" borderId="0" xfId="600" applyFill="1" applyProtection="1"/>
    <xf numFmtId="0" fontId="18" fillId="0" borderId="10" xfId="600" applyFont="1" applyFill="1" applyBorder="1" applyAlignment="1" applyProtection="1">
      <alignment horizontal="center"/>
    </xf>
    <xf numFmtId="0" fontId="70" fillId="0" borderId="0" xfId="600" applyFont="1" applyFill="1" applyBorder="1" applyProtection="1"/>
    <xf numFmtId="0" fontId="100" fillId="0" borderId="10" xfId="600" applyFont="1" applyFill="1" applyBorder="1" applyAlignment="1" applyProtection="1">
      <alignment horizontal="center" vertical="center"/>
    </xf>
    <xf numFmtId="44" fontId="100" fillId="0" borderId="10" xfId="519" applyFont="1" applyFill="1" applyBorder="1" applyAlignment="1" applyProtection="1">
      <alignment horizontal="center" vertical="center"/>
    </xf>
    <xf numFmtId="0" fontId="101" fillId="0" borderId="10" xfId="600" applyFont="1" applyFill="1" applyBorder="1" applyAlignment="1" applyProtection="1">
      <alignment horizontal="center" vertical="center"/>
    </xf>
    <xf numFmtId="44" fontId="101" fillId="0" borderId="10" xfId="519" applyFont="1" applyFill="1" applyBorder="1" applyAlignment="1" applyProtection="1">
      <alignment horizontal="center" vertical="center"/>
    </xf>
    <xf numFmtId="0" fontId="102" fillId="0" borderId="10" xfId="600" applyFont="1" applyFill="1" applyBorder="1" applyAlignment="1" applyProtection="1">
      <alignment vertical="center"/>
    </xf>
    <xf numFmtId="0" fontId="101" fillId="0" borderId="0" xfId="600" applyFont="1" applyFill="1" applyProtection="1"/>
    <xf numFmtId="44" fontId="101" fillId="0" borderId="10" xfId="519" applyFont="1" applyFill="1" applyBorder="1" applyAlignment="1" applyProtection="1">
      <alignment horizontal="right" vertical="center"/>
    </xf>
    <xf numFmtId="44" fontId="101" fillId="0" borderId="10" xfId="519" applyFont="1" applyFill="1" applyBorder="1" applyAlignment="1" applyProtection="1">
      <alignment vertical="center"/>
    </xf>
    <xf numFmtId="0" fontId="103" fillId="0" borderId="10" xfId="600" applyFont="1" applyFill="1" applyBorder="1" applyAlignment="1" applyProtection="1">
      <alignment horizontal="center" vertical="center"/>
    </xf>
    <xf numFmtId="44" fontId="103" fillId="0" borderId="10" xfId="519" applyFont="1" applyFill="1" applyBorder="1" applyAlignment="1" applyProtection="1">
      <alignment horizontal="center" vertical="center"/>
    </xf>
    <xf numFmtId="44" fontId="103" fillId="0" borderId="10" xfId="519" applyFont="1" applyFill="1" applyBorder="1" applyAlignment="1" applyProtection="1">
      <alignment vertical="center"/>
    </xf>
    <xf numFmtId="0" fontId="102" fillId="0" borderId="0" xfId="600" applyFont="1" applyFill="1" applyBorder="1" applyAlignment="1" applyProtection="1">
      <alignment vertical="center"/>
    </xf>
    <xf numFmtId="0" fontId="99" fillId="0" borderId="0" xfId="600" applyFont="1" applyFill="1" applyBorder="1" applyProtection="1"/>
    <xf numFmtId="0" fontId="100" fillId="0" borderId="10" xfId="600" applyFont="1" applyFill="1" applyBorder="1" applyAlignment="1" applyProtection="1">
      <alignment horizontal="left" vertical="center"/>
    </xf>
    <xf numFmtId="44" fontId="100" fillId="0" borderId="10" xfId="519" applyFont="1" applyFill="1" applyBorder="1" applyAlignment="1" applyProtection="1">
      <alignment horizontal="left" vertical="center"/>
    </xf>
    <xf numFmtId="8" fontId="69" fillId="0" borderId="10" xfId="600" applyNumberFormat="1" applyFont="1" applyFill="1" applyBorder="1" applyAlignment="1" applyProtection="1">
      <alignment vertical="center"/>
    </xf>
    <xf numFmtId="0" fontId="104" fillId="0" borderId="10" xfId="600" applyFont="1" applyFill="1" applyBorder="1" applyAlignment="1" applyProtection="1">
      <alignment horizontal="center" vertical="center"/>
    </xf>
    <xf numFmtId="44" fontId="104" fillId="0" borderId="10" xfId="519" applyFont="1" applyFill="1" applyBorder="1" applyAlignment="1" applyProtection="1">
      <alignment horizontal="center" vertical="center"/>
    </xf>
    <xf numFmtId="0" fontId="105" fillId="0" borderId="10" xfId="600" applyFont="1" applyFill="1" applyBorder="1" applyAlignment="1" applyProtection="1">
      <alignment vertical="center"/>
    </xf>
    <xf numFmtId="8" fontId="98" fillId="0" borderId="10" xfId="600" applyNumberFormat="1" applyFont="1" applyFill="1" applyBorder="1" applyAlignment="1" applyProtection="1">
      <alignment vertical="center"/>
    </xf>
    <xf numFmtId="0" fontId="98" fillId="0" borderId="10" xfId="600" applyFont="1" applyFill="1" applyBorder="1" applyAlignment="1" applyProtection="1">
      <alignment horizontal="center" vertical="center"/>
    </xf>
    <xf numFmtId="44" fontId="98" fillId="0" borderId="10" xfId="519" applyFont="1" applyFill="1" applyBorder="1" applyAlignment="1" applyProtection="1">
      <alignment horizontal="center" vertical="center"/>
    </xf>
    <xf numFmtId="8" fontId="98" fillId="0" borderId="10" xfId="519" applyNumberFormat="1" applyFont="1" applyFill="1" applyBorder="1" applyAlignment="1" applyProtection="1">
      <alignment horizontal="center" vertical="center"/>
    </xf>
    <xf numFmtId="0" fontId="98" fillId="0" borderId="0" xfId="600" applyFont="1" applyFill="1" applyProtection="1"/>
    <xf numFmtId="14" fontId="95" fillId="58" borderId="15" xfId="0" applyNumberFormat="1" applyFont="1" applyFill="1" applyBorder="1" applyAlignment="1">
      <alignment horizontal="center"/>
    </xf>
    <xf numFmtId="0" fontId="95" fillId="58" borderId="15" xfId="0" applyFont="1" applyFill="1" applyBorder="1" applyAlignment="1">
      <alignment horizontal="center" vertical="center"/>
    </xf>
    <xf numFmtId="14" fontId="70" fillId="0" borderId="10" xfId="600" applyNumberFormat="1" applyFont="1" applyFill="1" applyBorder="1" applyAlignment="1" applyProtection="1">
      <alignment horizontal="center" vertical="center"/>
    </xf>
    <xf numFmtId="17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07" fillId="0" borderId="16" xfId="0" applyFont="1" applyBorder="1" applyAlignment="1">
      <alignment horizontal="center"/>
    </xf>
    <xf numFmtId="0" fontId="107" fillId="0" borderId="10" xfId="0" applyFont="1" applyBorder="1" applyAlignment="1">
      <alignment horizontal="center"/>
    </xf>
    <xf numFmtId="14" fontId="92" fillId="0" borderId="10" xfId="0" applyNumberFormat="1" applyFont="1" applyFill="1" applyBorder="1" applyAlignment="1">
      <alignment horizontal="center"/>
    </xf>
    <xf numFmtId="0" fontId="79" fillId="59" borderId="16" xfId="0" applyFont="1" applyFill="1" applyBorder="1" applyAlignment="1">
      <alignment horizontal="left" vertical="center" wrapText="1"/>
    </xf>
    <xf numFmtId="0" fontId="95" fillId="0" borderId="10" xfId="646" applyFont="1" applyFill="1" applyBorder="1" applyAlignment="1">
      <alignment horizontal="left" vertical="center"/>
    </xf>
    <xf numFmtId="0" fontId="95" fillId="0" borderId="10" xfId="603" applyFont="1" applyFill="1" applyBorder="1" applyAlignment="1">
      <alignment horizontal="left" vertical="center"/>
    </xf>
    <xf numFmtId="0" fontId="95" fillId="58" borderId="10" xfId="603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95" fillId="58" borderId="10" xfId="0" applyFont="1" applyFill="1" applyBorder="1" applyAlignment="1">
      <alignment horizontal="left" vertical="center"/>
    </xf>
    <xf numFmtId="164" fontId="70" fillId="58" borderId="10" xfId="600" applyNumberFormat="1" applyFont="1" applyFill="1" applyBorder="1" applyAlignment="1" applyProtection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164" fontId="95" fillId="0" borderId="10" xfId="600" applyNumberFormat="1" applyFont="1" applyFill="1" applyBorder="1" applyAlignment="1" applyProtection="1">
      <alignment horizontal="center" vertical="center"/>
    </xf>
    <xf numFmtId="0" fontId="0" fillId="0" borderId="10" xfId="0" applyFill="1" applyBorder="1"/>
    <xf numFmtId="0" fontId="92" fillId="0" borderId="15" xfId="0" applyFont="1" applyFill="1" applyBorder="1" applyAlignment="1">
      <alignment horizontal="center"/>
    </xf>
    <xf numFmtId="14" fontId="0" fillId="0" borderId="15" xfId="0" applyNumberFormat="1" applyFill="1" applyBorder="1" applyAlignment="1">
      <alignment horizontal="center"/>
    </xf>
    <xf numFmtId="14" fontId="95" fillId="0" borderId="15" xfId="0" applyNumberFormat="1" applyFont="1" applyFill="1" applyBorder="1" applyAlignment="1">
      <alignment horizontal="center"/>
    </xf>
    <xf numFmtId="0" fontId="95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58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/>
    <xf numFmtId="0" fontId="95" fillId="58" borderId="10" xfId="0" applyFont="1" applyFill="1" applyBorder="1"/>
    <xf numFmtId="0" fontId="0" fillId="58" borderId="10" xfId="0" applyFill="1" applyBorder="1"/>
    <xf numFmtId="0" fontId="0" fillId="0" borderId="15" xfId="0" applyFill="1" applyBorder="1" applyAlignment="1">
      <alignment horizontal="center"/>
    </xf>
    <xf numFmtId="0" fontId="92" fillId="0" borderId="10" xfId="0" applyFont="1" applyFill="1" applyBorder="1" applyAlignment="1">
      <alignment horizontal="center" vertical="center"/>
    </xf>
    <xf numFmtId="0" fontId="95" fillId="0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95" fillId="0" borderId="10" xfId="646" applyFont="1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0" xfId="0" applyFill="1" applyBorder="1"/>
    <xf numFmtId="0" fontId="0" fillId="58" borderId="10" xfId="0" applyFill="1" applyBorder="1"/>
    <xf numFmtId="14" fontId="0" fillId="0" borderId="15" xfId="0" applyNumberFormat="1" applyFill="1" applyBorder="1" applyAlignment="1">
      <alignment horizontal="center"/>
    </xf>
    <xf numFmtId="0" fontId="0" fillId="0" borderId="10" xfId="0" applyFill="1" applyBorder="1"/>
    <xf numFmtId="0" fontId="92" fillId="0" borderId="15" xfId="0" applyFont="1" applyFill="1" applyBorder="1" applyAlignment="1">
      <alignment horizontal="center" vertical="center"/>
    </xf>
    <xf numFmtId="14" fontId="92" fillId="0" borderId="15" xfId="0" applyNumberFormat="1" applyFont="1" applyFill="1" applyBorder="1" applyAlignment="1">
      <alignment horizontal="center"/>
    </xf>
    <xf numFmtId="0" fontId="95" fillId="0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left"/>
    </xf>
    <xf numFmtId="0" fontId="0" fillId="58" borderId="10" xfId="0" applyFont="1" applyFill="1" applyBorder="1" applyAlignment="1">
      <alignment horizontal="center" vertical="center"/>
    </xf>
    <xf numFmtId="0" fontId="70" fillId="0" borderId="10" xfId="601" applyFont="1" applyFill="1" applyBorder="1" applyAlignment="1" applyProtection="1">
      <alignment horizontal="center" vertical="center"/>
    </xf>
    <xf numFmtId="0" fontId="70" fillId="0" borderId="10" xfId="600" applyFont="1" applyFill="1" applyBorder="1" applyAlignment="1" applyProtection="1">
      <alignment horizontal="center"/>
    </xf>
    <xf numFmtId="0" fontId="69" fillId="0" borderId="10" xfId="600" applyFont="1" applyFill="1" applyBorder="1" applyAlignment="1" applyProtection="1">
      <alignment horizontal="center" vertical="center"/>
    </xf>
    <xf numFmtId="0" fontId="70" fillId="0" borderId="0" xfId="600" applyFont="1" applyFill="1" applyAlignment="1" applyProtection="1">
      <alignment horizontal="center"/>
    </xf>
    <xf numFmtId="164" fontId="70" fillId="0" borderId="10" xfId="601" applyNumberFormat="1" applyFont="1" applyFill="1" applyBorder="1" applyAlignment="1" applyProtection="1">
      <alignment horizontal="center" vertical="center"/>
    </xf>
    <xf numFmtId="17" fontId="0" fillId="58" borderId="10" xfId="0" applyNumberFormat="1" applyFont="1" applyFill="1" applyBorder="1" applyAlignment="1">
      <alignment horizontal="center" vertical="center"/>
    </xf>
    <xf numFmtId="0" fontId="95" fillId="0" borderId="19" xfId="646" applyNumberFormat="1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0" xfId="0" applyFont="1" applyFill="1" applyBorder="1"/>
    <xf numFmtId="0" fontId="92" fillId="58" borderId="15" xfId="0" applyFont="1" applyFill="1" applyBorder="1" applyAlignment="1">
      <alignment horizontal="center"/>
    </xf>
    <xf numFmtId="0" fontId="95" fillId="58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14" fontId="92" fillId="58" borderId="15" xfId="0" applyNumberFormat="1" applyFont="1" applyFill="1" applyBorder="1" applyAlignment="1">
      <alignment horizontal="center"/>
    </xf>
    <xf numFmtId="0" fontId="0" fillId="58" borderId="10" xfId="0" applyFont="1" applyFill="1" applyBorder="1" applyAlignment="1">
      <alignment horizontal="center" vertical="center"/>
    </xf>
    <xf numFmtId="0" fontId="95" fillId="58" borderId="10" xfId="646" applyFont="1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0" fontId="0" fillId="58" borderId="10" xfId="0" applyFont="1" applyFill="1" applyBorder="1"/>
    <xf numFmtId="0" fontId="0" fillId="0" borderId="10" xfId="0" applyFill="1" applyBorder="1" applyAlignment="1">
      <alignment vertical="center"/>
    </xf>
    <xf numFmtId="0" fontId="0" fillId="58" borderId="15" xfId="0" applyFill="1" applyBorder="1" applyAlignment="1">
      <alignment horizontal="center"/>
    </xf>
    <xf numFmtId="49" fontId="70" fillId="60" borderId="10" xfId="678" applyNumberFormat="1" applyFont="1" applyFill="1" applyBorder="1" applyAlignment="1">
      <alignment horizontal="center" vertical="center" wrapText="1"/>
    </xf>
    <xf numFmtId="49" fontId="70" fillId="60" borderId="10" xfId="0" applyNumberFormat="1" applyFont="1" applyFill="1" applyBorder="1" applyAlignment="1">
      <alignment horizontal="center" vertical="center" wrapText="1"/>
    </xf>
    <xf numFmtId="0" fontId="70" fillId="0" borderId="10" xfId="678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8" fontId="70" fillId="0" borderId="15" xfId="519" applyNumberFormat="1" applyFont="1" applyFill="1" applyBorder="1" applyAlignment="1" applyProtection="1">
      <alignment horizontal="center" vertical="center"/>
    </xf>
    <xf numFmtId="164" fontId="70" fillId="0" borderId="19" xfId="601" applyNumberFormat="1" applyFont="1" applyFill="1" applyBorder="1" applyAlignment="1" applyProtection="1">
      <alignment horizontal="center" vertical="center"/>
    </xf>
    <xf numFmtId="44" fontId="70" fillId="0" borderId="19" xfId="519" applyFont="1" applyFill="1" applyBorder="1" applyAlignment="1" applyProtection="1">
      <alignment horizontal="center" vertical="center"/>
    </xf>
    <xf numFmtId="49" fontId="95" fillId="58" borderId="10" xfId="613" applyNumberFormat="1" applyFont="1" applyFill="1" applyBorder="1" applyAlignment="1">
      <alignment horizontal="center" vertical="center" wrapText="1"/>
    </xf>
    <xf numFmtId="49" fontId="95" fillId="58" borderId="10" xfId="678" applyNumberFormat="1" applyFont="1" applyFill="1" applyBorder="1" applyAlignment="1">
      <alignment horizontal="center" vertical="center" wrapText="1"/>
    </xf>
    <xf numFmtId="0" fontId="0" fillId="58" borderId="19" xfId="0" applyFont="1" applyFill="1" applyBorder="1" applyAlignment="1">
      <alignment horizontal="center" vertical="center"/>
    </xf>
    <xf numFmtId="0" fontId="95" fillId="58" borderId="10" xfId="613" applyFont="1" applyFill="1" applyBorder="1" applyAlignment="1">
      <alignment horizontal="center" vertical="center" wrapText="1"/>
    </xf>
    <xf numFmtId="0" fontId="0" fillId="58" borderId="19" xfId="0" applyFont="1" applyFill="1" applyBorder="1" applyAlignment="1">
      <alignment horizontal="left" vertical="center"/>
    </xf>
    <xf numFmtId="0" fontId="95" fillId="58" borderId="10" xfId="678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95" fillId="58" borderId="15" xfId="0" applyFont="1" applyFill="1" applyBorder="1" applyAlignment="1">
      <alignment horizontal="center"/>
    </xf>
    <xf numFmtId="49" fontId="70" fillId="60" borderId="10" xfId="678" applyNumberFormat="1" applyFont="1" applyFill="1" applyBorder="1" applyAlignment="1">
      <alignment horizontal="center" vertical="center"/>
    </xf>
    <xf numFmtId="49" fontId="70" fillId="0" borderId="10" xfId="0" applyNumberFormat="1" applyFont="1" applyFill="1" applyBorder="1" applyAlignment="1">
      <alignment horizontal="center" vertical="center" wrapText="1"/>
    </xf>
    <xf numFmtId="0" fontId="70" fillId="0" borderId="10" xfId="601" applyFont="1" applyFill="1" applyBorder="1" applyAlignment="1" applyProtection="1">
      <alignment horizontal="center" vertical="center" wrapText="1"/>
    </xf>
    <xf numFmtId="49" fontId="70" fillId="0" borderId="12" xfId="594" applyNumberFormat="1" applyFont="1" applyFill="1" applyBorder="1" applyAlignment="1">
      <alignment horizontal="center" vertical="center" wrapText="1" shrinkToFit="1"/>
    </xf>
    <xf numFmtId="0" fontId="70" fillId="0" borderId="10" xfId="677" applyFont="1" applyFill="1" applyBorder="1" applyAlignment="1">
      <alignment horizontal="center" vertical="center"/>
    </xf>
    <xf numFmtId="49" fontId="70" fillId="0" borderId="10" xfId="594" applyNumberFormat="1" applyFont="1" applyFill="1" applyBorder="1" applyAlignment="1">
      <alignment horizontal="center" vertical="center" wrapText="1" shrinkToFit="1"/>
    </xf>
    <xf numFmtId="0" fontId="70" fillId="0" borderId="16" xfId="594" applyFont="1" applyFill="1" applyBorder="1" applyAlignment="1">
      <alignment horizontal="center" vertical="center" shrinkToFit="1"/>
    </xf>
    <xf numFmtId="0" fontId="70" fillId="0" borderId="10" xfId="594" applyFont="1" applyFill="1" applyBorder="1" applyAlignment="1">
      <alignment horizontal="center" vertical="center" shrinkToFit="1"/>
    </xf>
    <xf numFmtId="49" fontId="70" fillId="0" borderId="26" xfId="594" applyNumberFormat="1" applyFont="1" applyFill="1" applyBorder="1" applyAlignment="1">
      <alignment horizontal="center" vertical="center" wrapText="1" shrinkToFit="1"/>
    </xf>
    <xf numFmtId="0" fontId="0" fillId="58" borderId="10" xfId="0" applyFill="1" applyBorder="1" applyAlignment="1">
      <alignment horizontal="left"/>
    </xf>
    <xf numFmtId="0" fontId="0" fillId="58" borderId="10" xfId="0" applyFill="1" applyBorder="1" applyAlignment="1">
      <alignment horizontal="center"/>
    </xf>
    <xf numFmtId="0" fontId="0" fillId="58" borderId="15" xfId="0" applyFill="1" applyBorder="1" applyAlignment="1">
      <alignment horizontal="center" vertical="center"/>
    </xf>
    <xf numFmtId="0" fontId="0" fillId="58" borderId="10" xfId="0" applyFill="1" applyBorder="1" applyAlignment="1">
      <alignment vertical="center"/>
    </xf>
    <xf numFmtId="14" fontId="92" fillId="58" borderId="15" xfId="0" applyNumberFormat="1" applyFont="1" applyFill="1" applyBorder="1" applyAlignment="1">
      <alignment horizontal="center" vertical="center"/>
    </xf>
    <xf numFmtId="0" fontId="95" fillId="58" borderId="10" xfId="0" applyFont="1" applyFill="1" applyBorder="1" applyAlignment="1">
      <alignment vertical="center"/>
    </xf>
    <xf numFmtId="49" fontId="95" fillId="58" borderId="10" xfId="613" applyNumberFormat="1" applyFont="1" applyFill="1" applyBorder="1" applyAlignment="1">
      <alignment horizontal="center" vertical="center"/>
    </xf>
    <xf numFmtId="0" fontId="70" fillId="0" borderId="12" xfId="600" applyFont="1" applyFill="1" applyBorder="1" applyAlignment="1" applyProtection="1">
      <alignment horizontal="center" vertical="center"/>
    </xf>
    <xf numFmtId="0" fontId="95" fillId="0" borderId="10" xfId="600" applyFont="1" applyFill="1" applyBorder="1" applyAlignment="1" applyProtection="1">
      <alignment horizontal="center" vertical="center"/>
    </xf>
    <xf numFmtId="0" fontId="95" fillId="0" borderId="10" xfId="600" applyFont="1" applyFill="1" applyBorder="1" applyAlignment="1" applyProtection="1">
      <alignment horizontal="center" vertical="center" wrapText="1"/>
    </xf>
    <xf numFmtId="0" fontId="107" fillId="0" borderId="10" xfId="0" applyFont="1" applyFill="1" applyBorder="1" applyAlignment="1">
      <alignment horizontal="center" vertical="center"/>
    </xf>
    <xf numFmtId="13" fontId="92" fillId="58" borderId="15" xfId="0" applyNumberFormat="1" applyFont="1" applyFill="1" applyBorder="1" applyAlignment="1">
      <alignment horizontal="center" vertical="center"/>
    </xf>
    <xf numFmtId="0" fontId="70" fillId="0" borderId="26" xfId="600" applyFont="1" applyFill="1" applyBorder="1" applyAlignment="1" applyProtection="1">
      <alignment horizontal="center" vertical="center"/>
    </xf>
    <xf numFmtId="0" fontId="70" fillId="0" borderId="16" xfId="600" applyFont="1" applyFill="1" applyBorder="1" applyAlignment="1" applyProtection="1">
      <alignment horizontal="center" vertical="center"/>
    </xf>
    <xf numFmtId="0" fontId="107" fillId="0" borderId="12" xfId="0" applyFont="1" applyFill="1" applyBorder="1" applyAlignment="1">
      <alignment horizontal="center" vertical="center"/>
    </xf>
    <xf numFmtId="44" fontId="70" fillId="0" borderId="12" xfId="600" applyNumberFormat="1" applyFont="1" applyFill="1" applyBorder="1" applyAlignment="1" applyProtection="1">
      <alignment horizontal="center" vertical="center"/>
    </xf>
    <xf numFmtId="0" fontId="95" fillId="58" borderId="10" xfId="600" applyFont="1" applyFill="1" applyBorder="1" applyAlignment="1" applyProtection="1">
      <alignment horizontal="left" vertical="center"/>
    </xf>
    <xf numFmtId="0" fontId="95" fillId="58" borderId="26" xfId="600" applyFont="1" applyFill="1" applyBorder="1" applyAlignment="1" applyProtection="1">
      <alignment horizontal="center" vertical="center"/>
    </xf>
    <xf numFmtId="44" fontId="95" fillId="58" borderId="12" xfId="600" applyNumberFormat="1" applyFont="1" applyFill="1" applyBorder="1" applyAlignment="1" applyProtection="1">
      <alignment horizontal="center" vertical="center"/>
    </xf>
    <xf numFmtId="0" fontId="95" fillId="58" borderId="12" xfId="600" applyFont="1" applyFill="1" applyBorder="1" applyAlignment="1" applyProtection="1">
      <alignment horizontal="center" vertical="center"/>
    </xf>
    <xf numFmtId="0" fontId="74" fillId="58" borderId="10" xfId="601" applyFont="1" applyFill="1" applyBorder="1" applyAlignment="1" applyProtection="1">
      <alignment horizontal="left" vertical="center"/>
    </xf>
    <xf numFmtId="0" fontId="74" fillId="58" borderId="12" xfId="601" applyFont="1" applyFill="1" applyBorder="1" applyAlignment="1" applyProtection="1">
      <alignment horizontal="center" vertical="center"/>
    </xf>
    <xf numFmtId="0" fontId="74" fillId="58" borderId="10" xfId="600" applyFont="1" applyFill="1" applyBorder="1" applyAlignment="1" applyProtection="1">
      <alignment horizontal="left" vertical="center"/>
    </xf>
    <xf numFmtId="0" fontId="0" fillId="0" borderId="10" xfId="0" applyFill="1" applyBorder="1"/>
    <xf numFmtId="0" fontId="95" fillId="0" borderId="10" xfId="0" applyFont="1" applyFill="1" applyBorder="1"/>
    <xf numFmtId="0" fontId="0" fillId="58" borderId="10" xfId="0" applyFill="1" applyBorder="1"/>
    <xf numFmtId="0" fontId="0" fillId="0" borderId="0" xfId="0" applyFill="1"/>
    <xf numFmtId="0" fontId="95" fillId="58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14" fontId="92" fillId="58" borderId="15" xfId="0" applyNumberFormat="1" applyFont="1" applyFill="1" applyBorder="1" applyAlignment="1">
      <alignment horizontal="center"/>
    </xf>
    <xf numFmtId="0" fontId="0" fillId="58" borderId="10" xfId="0" applyFont="1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0" fontId="0" fillId="58" borderId="10" xfId="0" applyFont="1" applyFill="1" applyBorder="1"/>
    <xf numFmtId="0" fontId="0" fillId="58" borderId="10" xfId="0" applyFont="1" applyFill="1" applyBorder="1" applyAlignment="1">
      <alignment horizontal="left" vertical="center"/>
    </xf>
    <xf numFmtId="17" fontId="0" fillId="58" borderId="10" xfId="0" applyNumberFormat="1" applyFill="1" applyBorder="1" applyAlignment="1">
      <alignment horizontal="center" vertical="center"/>
    </xf>
    <xf numFmtId="0" fontId="92" fillId="58" borderId="15" xfId="0" applyFont="1" applyFill="1" applyBorder="1" applyAlignment="1">
      <alignment horizontal="center"/>
    </xf>
    <xf numFmtId="0" fontId="95" fillId="0" borderId="10" xfId="0" applyFont="1" applyFill="1" applyBorder="1" applyAlignment="1">
      <alignment vertical="center"/>
    </xf>
    <xf numFmtId="0" fontId="107" fillId="0" borderId="10" xfId="0" applyFont="1" applyFill="1" applyBorder="1" applyAlignment="1">
      <alignment horizontal="center" vertical="center"/>
    </xf>
    <xf numFmtId="0" fontId="70" fillId="0" borderId="26" xfId="601" applyFont="1" applyFill="1" applyBorder="1" applyAlignment="1" applyProtection="1">
      <alignment horizontal="center" vertical="center"/>
    </xf>
    <xf numFmtId="0" fontId="70" fillId="0" borderId="16" xfId="601" applyFont="1" applyFill="1" applyBorder="1" applyAlignment="1" applyProtection="1">
      <alignment horizontal="center" vertical="center"/>
    </xf>
    <xf numFmtId="0" fontId="107" fillId="0" borderId="12" xfId="0" applyFont="1" applyFill="1" applyBorder="1" applyAlignment="1">
      <alignment horizontal="center" vertical="center"/>
    </xf>
    <xf numFmtId="0" fontId="0" fillId="58" borderId="12" xfId="0" applyFont="1" applyFill="1" applyBorder="1" applyAlignment="1">
      <alignment horizontal="center" vertical="center"/>
    </xf>
    <xf numFmtId="0" fontId="95" fillId="58" borderId="12" xfId="646" applyFont="1" applyFill="1" applyBorder="1" applyAlignment="1">
      <alignment horizontal="center" vertical="center"/>
    </xf>
    <xf numFmtId="0" fontId="92" fillId="58" borderId="15" xfId="0" applyFont="1" applyFill="1" applyBorder="1" applyAlignment="1">
      <alignment horizontal="center" vertical="center"/>
    </xf>
    <xf numFmtId="0" fontId="95" fillId="58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0" fontId="92" fillId="58" borderId="10" xfId="0" applyFont="1" applyFill="1" applyBorder="1" applyAlignment="1">
      <alignment horizontal="center" vertical="center"/>
    </xf>
    <xf numFmtId="14" fontId="92" fillId="58" borderId="15" xfId="0" applyNumberFormat="1" applyFont="1" applyFill="1" applyBorder="1" applyAlignment="1">
      <alignment horizontal="center"/>
    </xf>
    <xf numFmtId="0" fontId="0" fillId="58" borderId="10" xfId="0" applyFont="1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0" fontId="0" fillId="58" borderId="10" xfId="0" applyFont="1" applyFill="1" applyBorder="1"/>
    <xf numFmtId="0" fontId="95" fillId="58" borderId="10" xfId="646" applyFont="1" applyFill="1" applyBorder="1" applyAlignment="1">
      <alignment horizontal="left" vertical="center"/>
    </xf>
    <xf numFmtId="0" fontId="92" fillId="58" borderId="15" xfId="0" applyFont="1" applyFill="1" applyBorder="1" applyAlignment="1">
      <alignment horizontal="center"/>
    </xf>
    <xf numFmtId="0" fontId="0" fillId="0" borderId="30" xfId="0" applyFill="1" applyBorder="1"/>
    <xf numFmtId="0" fontId="0" fillId="0" borderId="30" xfId="0" applyNumberFormat="1" applyFill="1" applyBorder="1"/>
    <xf numFmtId="0" fontId="0" fillId="0" borderId="33" xfId="0" applyNumberFormat="1" applyFill="1" applyBorder="1"/>
    <xf numFmtId="0" fontId="0" fillId="0" borderId="18" xfId="0" applyFill="1" applyBorder="1"/>
    <xf numFmtId="0" fontId="0" fillId="58" borderId="15" xfId="0" applyFill="1" applyBorder="1" applyAlignment="1">
      <alignment horizontal="center"/>
    </xf>
    <xf numFmtId="14" fontId="92" fillId="58" borderId="15" xfId="0" applyNumberFormat="1" applyFont="1" applyFill="1" applyBorder="1" applyAlignment="1">
      <alignment horizontal="center" vertical="center" wrapText="1"/>
    </xf>
    <xf numFmtId="0" fontId="107" fillId="0" borderId="10" xfId="0" applyFont="1" applyFill="1" applyBorder="1" applyAlignment="1">
      <alignment horizontal="center" vertical="center"/>
    </xf>
    <xf numFmtId="16" fontId="92" fillId="58" borderId="15" xfId="0" applyNumberFormat="1" applyFont="1" applyFill="1" applyBorder="1" applyAlignment="1">
      <alignment horizontal="center" vertical="center"/>
    </xf>
    <xf numFmtId="0" fontId="0" fillId="58" borderId="10" xfId="0" applyFill="1" applyBorder="1"/>
    <xf numFmtId="0" fontId="0" fillId="58" borderId="10" xfId="0" applyFill="1" applyBorder="1" applyAlignment="1">
      <alignment horizontal="center" vertical="center"/>
    </xf>
    <xf numFmtId="14" fontId="92" fillId="58" borderId="15" xfId="0" applyNumberFormat="1" applyFont="1" applyFill="1" applyBorder="1" applyAlignment="1">
      <alignment horizontal="center"/>
    </xf>
    <xf numFmtId="0" fontId="95" fillId="58" borderId="10" xfId="646" applyNumberFormat="1" applyFont="1" applyFill="1" applyBorder="1" applyAlignment="1">
      <alignment horizontal="center" vertical="center"/>
    </xf>
    <xf numFmtId="0" fontId="92" fillId="58" borderId="15" xfId="0" applyFont="1" applyFill="1" applyBorder="1" applyAlignment="1">
      <alignment horizontal="center"/>
    </xf>
    <xf numFmtId="0" fontId="0" fillId="58" borderId="10" xfId="0" applyFill="1" applyBorder="1"/>
    <xf numFmtId="14" fontId="92" fillId="58" borderId="15" xfId="0" applyNumberFormat="1" applyFont="1" applyFill="1" applyBorder="1" applyAlignment="1">
      <alignment horizontal="center"/>
    </xf>
    <xf numFmtId="0" fontId="95" fillId="58" borderId="10" xfId="646" applyNumberFormat="1" applyFont="1" applyFill="1" applyBorder="1" applyAlignment="1">
      <alignment horizontal="center" vertical="center"/>
    </xf>
    <xf numFmtId="0" fontId="92" fillId="58" borderId="15" xfId="0" applyFont="1" applyFill="1" applyBorder="1" applyAlignment="1">
      <alignment horizontal="center"/>
    </xf>
    <xf numFmtId="0" fontId="95" fillId="58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17" fontId="0" fillId="58" borderId="10" xfId="0" applyNumberFormat="1" applyFill="1" applyBorder="1" applyAlignment="1">
      <alignment horizontal="center" vertical="center"/>
    </xf>
    <xf numFmtId="49" fontId="95" fillId="58" borderId="12" xfId="594" applyNumberFormat="1" applyFont="1" applyFill="1" applyBorder="1" applyAlignment="1">
      <alignment horizontal="center" vertical="center" wrapText="1" shrinkToFit="1"/>
    </xf>
    <xf numFmtId="0" fontId="95" fillId="58" borderId="10" xfId="594" applyFont="1" applyFill="1" applyBorder="1" applyAlignment="1">
      <alignment horizontal="left" vertical="center" shrinkToFit="1"/>
    </xf>
    <xf numFmtId="0" fontId="0" fillId="58" borderId="10" xfId="0" applyFont="1" applyFill="1" applyBorder="1" applyAlignment="1">
      <alignment horizontal="left"/>
    </xf>
    <xf numFmtId="0" fontId="0" fillId="58" borderId="10" xfId="0" applyFont="1" applyFill="1" applyBorder="1" applyAlignment="1">
      <alignment horizontal="center"/>
    </xf>
    <xf numFmtId="0" fontId="107" fillId="0" borderId="12" xfId="0" applyFont="1" applyBorder="1" applyAlignment="1">
      <alignment horizontal="center"/>
    </xf>
    <xf numFmtId="0" fontId="0" fillId="58" borderId="12" xfId="0" applyFont="1" applyFill="1" applyBorder="1" applyAlignment="1">
      <alignment horizontal="center"/>
    </xf>
    <xf numFmtId="0" fontId="0" fillId="58" borderId="10" xfId="0" applyFont="1" applyFill="1" applyBorder="1" applyAlignment="1">
      <alignment horizontal="center" vertical="top" wrapText="1"/>
    </xf>
    <xf numFmtId="0" fontId="0" fillId="58" borderId="10" xfId="0" applyFont="1" applyFill="1" applyBorder="1" applyAlignment="1">
      <alignment horizontal="left" vertical="top" wrapText="1"/>
    </xf>
    <xf numFmtId="0" fontId="107" fillId="0" borderId="26" xfId="0" applyFont="1" applyFill="1" applyBorder="1" applyAlignment="1">
      <alignment horizontal="center" vertical="center"/>
    </xf>
    <xf numFmtId="0" fontId="107" fillId="0" borderId="16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left" vertical="center"/>
    </xf>
    <xf numFmtId="170" fontId="113" fillId="0" borderId="10" xfId="620" applyNumberFormat="1" applyFont="1" applyFill="1" applyBorder="1" applyAlignment="1">
      <alignment horizontal="left" vertical="top"/>
    </xf>
    <xf numFmtId="0" fontId="113" fillId="0" borderId="10" xfId="783" applyNumberFormat="1" applyFont="1" applyFill="1" applyBorder="1" applyAlignment="1" applyProtection="1">
      <alignment horizontal="left" vertical="top" wrapText="1"/>
    </xf>
    <xf numFmtId="0" fontId="116" fillId="0" borderId="10" xfId="783" applyFont="1" applyFill="1" applyBorder="1" applyAlignment="1">
      <alignment horizontal="left" vertical="top"/>
    </xf>
    <xf numFmtId="170" fontId="116" fillId="0" borderId="10" xfId="620" applyNumberFormat="1" applyFont="1" applyFill="1" applyBorder="1" applyAlignment="1">
      <alignment horizontal="left" vertical="top"/>
    </xf>
    <xf numFmtId="0" fontId="119" fillId="0" borderId="10" xfId="783" applyFont="1" applyFill="1" applyBorder="1" applyAlignment="1">
      <alignment horizontal="left" vertical="top"/>
    </xf>
    <xf numFmtId="170" fontId="119" fillId="0" borderId="10" xfId="620" applyNumberFormat="1" applyFont="1" applyFill="1" applyBorder="1" applyAlignment="1">
      <alignment horizontal="left" vertical="top"/>
    </xf>
    <xf numFmtId="0" fontId="120" fillId="0" borderId="10" xfId="783" applyFont="1" applyFill="1" applyBorder="1" applyAlignment="1">
      <alignment horizontal="left" vertical="top"/>
    </xf>
    <xf numFmtId="0" fontId="117" fillId="0" borderId="10" xfId="785" applyFont="1" applyFill="1" applyBorder="1" applyAlignment="1">
      <alignment horizontal="left" vertical="top"/>
    </xf>
    <xf numFmtId="170" fontId="120" fillId="0" borderId="10" xfId="620" applyNumberFormat="1" applyFont="1" applyFill="1" applyBorder="1" applyAlignment="1">
      <alignment horizontal="left" vertical="top"/>
    </xf>
    <xf numFmtId="0" fontId="113" fillId="0" borderId="10" xfId="620" applyFont="1" applyFill="1" applyBorder="1" applyAlignment="1">
      <alignment horizontal="left" vertical="top" wrapText="1"/>
    </xf>
    <xf numFmtId="0" fontId="112" fillId="0" borderId="10" xfId="783" applyFont="1" applyFill="1" applyBorder="1" applyAlignment="1">
      <alignment horizontal="left" vertical="top"/>
    </xf>
    <xf numFmtId="170" fontId="114" fillId="0" borderId="10" xfId="620" applyNumberFormat="1" applyFont="1" applyFill="1" applyBorder="1" applyAlignment="1">
      <alignment horizontal="left" vertical="top"/>
    </xf>
    <xf numFmtId="0" fontId="113" fillId="0" borderId="10" xfId="785" applyFont="1" applyFill="1" applyBorder="1" applyAlignment="1">
      <alignment horizontal="left" vertical="top"/>
    </xf>
    <xf numFmtId="0" fontId="113" fillId="0" borderId="10" xfId="786" applyFont="1" applyFill="1" applyBorder="1" applyAlignment="1" applyProtection="1">
      <alignment horizontal="left" vertical="top"/>
      <protection locked="0"/>
    </xf>
    <xf numFmtId="0" fontId="113" fillId="0" borderId="10" xfId="620" applyNumberFormat="1" applyFont="1" applyFill="1" applyBorder="1" applyAlignment="1" applyProtection="1">
      <alignment horizontal="left" vertical="top" wrapText="1"/>
    </xf>
    <xf numFmtId="0" fontId="113" fillId="0" borderId="10" xfId="722" applyFont="1" applyFill="1" applyBorder="1" applyAlignment="1">
      <alignment horizontal="left" vertical="top"/>
    </xf>
    <xf numFmtId="0" fontId="119" fillId="0" borderId="10" xfId="620" applyNumberFormat="1" applyFont="1" applyFill="1" applyBorder="1" applyAlignment="1" applyProtection="1">
      <alignment horizontal="left" vertical="top" wrapText="1"/>
    </xf>
    <xf numFmtId="0" fontId="113" fillId="0" borderId="10" xfId="783" applyFont="1" applyFill="1" applyBorder="1" applyAlignment="1">
      <alignment horizontal="left" vertical="top"/>
    </xf>
    <xf numFmtId="0" fontId="114" fillId="0" borderId="10" xfId="620" applyNumberFormat="1" applyFont="1" applyFill="1" applyBorder="1" applyAlignment="1" applyProtection="1">
      <alignment horizontal="left" vertical="top" wrapText="1"/>
    </xf>
    <xf numFmtId="0" fontId="113" fillId="0" borderId="10" xfId="722" applyFont="1" applyFill="1" applyBorder="1" applyAlignment="1">
      <alignment vertical="top"/>
    </xf>
    <xf numFmtId="0" fontId="112" fillId="0" borderId="10" xfId="783" applyFont="1" applyFill="1" applyBorder="1" applyAlignment="1">
      <alignment vertical="top"/>
    </xf>
    <xf numFmtId="0" fontId="113" fillId="0" borderId="10" xfId="722" applyFont="1" applyFill="1" applyBorder="1" applyAlignment="1">
      <alignment vertical="top" wrapText="1"/>
    </xf>
    <xf numFmtId="0" fontId="113" fillId="0" borderId="10" xfId="783" applyFont="1" applyFill="1" applyBorder="1" applyAlignment="1">
      <alignment vertical="top"/>
    </xf>
    <xf numFmtId="0" fontId="118" fillId="0" borderId="10" xfId="783" applyFont="1" applyFill="1" applyBorder="1" applyAlignment="1">
      <alignment vertical="top"/>
    </xf>
    <xf numFmtId="2" fontId="0" fillId="0" borderId="18" xfId="0" applyNumberFormat="1" applyFill="1" applyBorder="1"/>
    <xf numFmtId="0" fontId="114" fillId="0" borderId="10" xfId="722" applyFont="1" applyFill="1" applyBorder="1" applyAlignment="1">
      <alignment horizontal="left" vertical="top"/>
    </xf>
    <xf numFmtId="0" fontId="117" fillId="0" borderId="10" xfId="783" applyFont="1" applyFill="1" applyBorder="1" applyAlignment="1">
      <alignment horizontal="left" vertical="top"/>
    </xf>
    <xf numFmtId="0" fontId="118" fillId="0" borderId="10" xfId="784" applyFont="1" applyFill="1" applyBorder="1" applyAlignment="1">
      <alignment vertical="top"/>
    </xf>
    <xf numFmtId="0" fontId="119" fillId="0" borderId="10" xfId="722" applyFont="1" applyFill="1" applyBorder="1" applyAlignment="1">
      <alignment vertical="top"/>
    </xf>
    <xf numFmtId="0" fontId="124" fillId="0" borderId="10" xfId="646" applyFont="1" applyFill="1" applyBorder="1" applyAlignment="1">
      <alignment horizontal="left" vertical="top"/>
    </xf>
    <xf numFmtId="0" fontId="113" fillId="0" borderId="10" xfId="787" applyFont="1" applyFill="1" applyBorder="1" applyAlignment="1">
      <alignment horizontal="left" vertical="top"/>
    </xf>
    <xf numFmtId="0" fontId="113" fillId="0" borderId="10" xfId="722" applyNumberFormat="1" applyFont="1" applyFill="1" applyBorder="1" applyAlignment="1" applyProtection="1">
      <alignment vertical="top"/>
      <protection locked="0"/>
    </xf>
    <xf numFmtId="14" fontId="124" fillId="0" borderId="0" xfId="0" applyNumberFormat="1" applyFont="1" applyAlignment="1">
      <alignment vertical="top"/>
    </xf>
    <xf numFmtId="0" fontId="125" fillId="0" borderId="10" xfId="783" applyFont="1" applyFill="1" applyBorder="1" applyAlignment="1">
      <alignment horizontal="center" vertical="top" wrapText="1"/>
    </xf>
    <xf numFmtId="3" fontId="126" fillId="0" borderId="10" xfId="620" applyNumberFormat="1" applyFont="1" applyFill="1" applyBorder="1" applyAlignment="1">
      <alignment horizontal="left" vertical="top" wrapText="1"/>
    </xf>
    <xf numFmtId="3" fontId="126" fillId="0" borderId="10" xfId="620" applyNumberFormat="1" applyFont="1" applyFill="1" applyBorder="1" applyAlignment="1">
      <alignment horizontal="center" vertical="top" wrapText="1"/>
    </xf>
    <xf numFmtId="3" fontId="124" fillId="0" borderId="10" xfId="620" applyNumberFormat="1" applyFont="1" applyFill="1" applyBorder="1" applyAlignment="1">
      <alignment horizontal="center" vertical="top" wrapText="1"/>
    </xf>
    <xf numFmtId="0" fontId="122" fillId="0" borderId="10" xfId="783" applyFont="1" applyFill="1" applyBorder="1" applyAlignment="1">
      <alignment horizontal="left" vertical="top"/>
    </xf>
    <xf numFmtId="170" fontId="122" fillId="0" borderId="10" xfId="620" applyNumberFormat="1" applyFont="1" applyFill="1" applyBorder="1" applyAlignment="1">
      <alignment horizontal="left" vertical="top"/>
    </xf>
    <xf numFmtId="0" fontId="114" fillId="0" borderId="10" xfId="783" applyNumberFormat="1" applyFont="1" applyFill="1" applyBorder="1" applyAlignment="1" applyProtection="1">
      <alignment horizontal="left" vertical="top" wrapText="1"/>
    </xf>
    <xf numFmtId="0" fontId="118" fillId="0" borderId="10" xfId="783" applyFont="1" applyFill="1" applyBorder="1" applyAlignment="1">
      <alignment horizontal="left" vertical="top" wrapText="1"/>
    </xf>
    <xf numFmtId="0" fontId="123" fillId="0" borderId="10" xfId="620" applyFont="1" applyFill="1" applyBorder="1" applyAlignment="1">
      <alignment horizontal="left" vertical="top" wrapText="1"/>
    </xf>
    <xf numFmtId="0" fontId="118" fillId="0" borderId="10" xfId="783" applyFont="1" applyFill="1" applyBorder="1" applyAlignment="1">
      <alignment horizontal="left" vertical="top"/>
    </xf>
    <xf numFmtId="0" fontId="118" fillId="0" borderId="0" xfId="0" applyFont="1" applyAlignment="1">
      <alignment vertical="top"/>
    </xf>
    <xf numFmtId="0" fontId="118" fillId="0" borderId="0" xfId="0" applyFont="1" applyAlignment="1">
      <alignment vertical="top" wrapText="1"/>
    </xf>
    <xf numFmtId="0" fontId="114" fillId="0" borderId="0" xfId="0" applyFont="1" applyAlignment="1">
      <alignment vertical="top"/>
    </xf>
    <xf numFmtId="0" fontId="127" fillId="0" borderId="10" xfId="0" applyFont="1" applyBorder="1" applyAlignment="1">
      <alignment vertical="top"/>
    </xf>
    <xf numFmtId="0" fontId="127" fillId="0" borderId="0" xfId="0" applyFont="1" applyAlignment="1">
      <alignment vertical="top" wrapText="1"/>
    </xf>
    <xf numFmtId="0" fontId="127" fillId="0" borderId="10" xfId="0" applyFont="1" applyBorder="1" applyAlignment="1">
      <alignment vertical="top" wrapText="1"/>
    </xf>
    <xf numFmtId="0" fontId="118" fillId="0" borderId="10" xfId="0" applyFont="1" applyBorder="1" applyAlignment="1">
      <alignment vertical="top"/>
    </xf>
    <xf numFmtId="0" fontId="113" fillId="0" borderId="10" xfId="0" applyFont="1" applyBorder="1" applyAlignment="1">
      <alignment vertical="top"/>
    </xf>
    <xf numFmtId="1" fontId="118" fillId="0" borderId="10" xfId="0" applyNumberFormat="1" applyFont="1" applyBorder="1" applyAlignment="1">
      <alignment vertical="top"/>
    </xf>
    <xf numFmtId="171" fontId="118" fillId="0" borderId="10" xfId="0" applyNumberFormat="1" applyFont="1" applyBorder="1" applyAlignment="1">
      <alignment vertical="top"/>
    </xf>
    <xf numFmtId="0" fontId="128" fillId="61" borderId="10" xfId="0" applyFont="1" applyFill="1" applyBorder="1" applyAlignment="1">
      <alignment horizontal="left" vertical="top"/>
    </xf>
    <xf numFmtId="0" fontId="128" fillId="61" borderId="10" xfId="0" applyNumberFormat="1" applyFont="1" applyFill="1" applyBorder="1" applyAlignment="1">
      <alignment vertical="top"/>
    </xf>
    <xf numFmtId="0" fontId="118" fillId="58" borderId="10" xfId="0" applyFont="1" applyFill="1" applyBorder="1" applyAlignment="1">
      <alignment vertical="top"/>
    </xf>
    <xf numFmtId="14" fontId="127" fillId="0" borderId="0" xfId="0" applyNumberFormat="1" applyFont="1" applyAlignment="1">
      <alignment vertical="top" wrapText="1"/>
    </xf>
    <xf numFmtId="0" fontId="118" fillId="0" borderId="10" xfId="0" applyFont="1" applyBorder="1" applyAlignment="1">
      <alignment vertical="top" wrapText="1"/>
    </xf>
    <xf numFmtId="0" fontId="118" fillId="0" borderId="10" xfId="0" applyFont="1" applyBorder="1" applyAlignment="1">
      <alignment horizontal="center" vertical="top"/>
    </xf>
    <xf numFmtId="0" fontId="18" fillId="0" borderId="10" xfId="603" applyNumberFormat="1" applyFont="1" applyFill="1" applyBorder="1"/>
    <xf numFmtId="2" fontId="0" fillId="0" borderId="0" xfId="0" applyNumberFormat="1" applyFill="1"/>
    <xf numFmtId="2" fontId="68" fillId="0" borderId="0" xfId="600" applyNumberFormat="1" applyFill="1"/>
    <xf numFmtId="2" fontId="0" fillId="0" borderId="31" xfId="0" applyNumberFormat="1" applyFill="1" applyBorder="1"/>
    <xf numFmtId="0" fontId="0" fillId="62" borderId="18" xfId="0" applyFill="1" applyBorder="1"/>
    <xf numFmtId="2" fontId="0" fillId="0" borderId="29" xfId="0" applyNumberFormat="1" applyFill="1" applyBorder="1"/>
    <xf numFmtId="2" fontId="0" fillId="0" borderId="32" xfId="0" applyNumberFormat="1" applyFill="1" applyBorder="1"/>
    <xf numFmtId="0" fontId="0" fillId="0" borderId="57" xfId="0" applyNumberFormat="1" applyFill="1" applyBorder="1"/>
    <xf numFmtId="2" fontId="0" fillId="0" borderId="55" xfId="0" applyNumberFormat="1" applyFill="1" applyBorder="1"/>
    <xf numFmtId="0" fontId="0" fillId="0" borderId="56" xfId="0" applyFill="1" applyBorder="1"/>
    <xf numFmtId="0" fontId="95" fillId="0" borderId="10" xfId="600" applyFont="1" applyFill="1" applyBorder="1" applyAlignment="1" applyProtection="1">
      <alignment horizontal="left" vertical="center"/>
    </xf>
    <xf numFmtId="0" fontId="70" fillId="0" borderId="12" xfId="601" applyFont="1" applyFill="1" applyBorder="1" applyAlignment="1" applyProtection="1">
      <alignment horizontal="center" vertical="center"/>
    </xf>
    <xf numFmtId="166" fontId="70" fillId="0" borderId="10" xfId="601" applyNumberFormat="1" applyFont="1" applyFill="1" applyBorder="1" applyAlignment="1" applyProtection="1">
      <alignment horizontal="center" vertical="center"/>
    </xf>
    <xf numFmtId="0" fontId="69" fillId="0" borderId="10" xfId="601" applyFont="1" applyFill="1" applyBorder="1" applyAlignment="1" applyProtection="1">
      <alignment vertical="center"/>
    </xf>
    <xf numFmtId="0" fontId="70" fillId="0" borderId="0" xfId="601" applyFont="1" applyFill="1" applyProtection="1"/>
    <xf numFmtId="0" fontId="0" fillId="0" borderId="0" xfId="0" applyAlignment="1">
      <alignment horizontal="center"/>
    </xf>
    <xf numFmtId="0" fontId="95" fillId="58" borderId="16" xfId="600" applyFont="1" applyFill="1" applyBorder="1" applyAlignment="1" applyProtection="1">
      <alignment horizontal="left" vertical="center"/>
    </xf>
    <xf numFmtId="0" fontId="0" fillId="0" borderId="18" xfId="0" applyBorder="1" applyAlignment="1">
      <alignment horizontal="left"/>
    </xf>
    <xf numFmtId="0" fontId="0" fillId="0" borderId="18" xfId="0" applyFont="1" applyFill="1" applyBorder="1" applyAlignment="1">
      <alignment horizontal="left" vertical="center"/>
    </xf>
    <xf numFmtId="0" fontId="95" fillId="58" borderId="18" xfId="603" applyFont="1" applyFill="1" applyBorder="1" applyAlignment="1">
      <alignment horizontal="left" vertical="center"/>
    </xf>
    <xf numFmtId="0" fontId="95" fillId="58" borderId="19" xfId="600" applyFont="1" applyFill="1" applyBorder="1" applyAlignment="1" applyProtection="1">
      <alignment horizontal="left" vertical="center"/>
    </xf>
    <xf numFmtId="0" fontId="0" fillId="58" borderId="16" xfId="0" applyFont="1" applyFill="1" applyBorder="1" applyAlignment="1">
      <alignment horizontal="left"/>
    </xf>
    <xf numFmtId="49" fontId="95" fillId="58" borderId="18" xfId="613" applyNumberFormat="1" applyFont="1" applyFill="1" applyBorder="1" applyAlignment="1">
      <alignment horizontal="center" vertical="center"/>
    </xf>
    <xf numFmtId="0" fontId="95" fillId="0" borderId="12" xfId="646" applyFont="1" applyFill="1" applyBorder="1" applyAlignment="1">
      <alignment horizontal="center" vertical="center"/>
    </xf>
    <xf numFmtId="0" fontId="95" fillId="58" borderId="10" xfId="600" applyFont="1" applyFill="1" applyBorder="1" applyAlignment="1" applyProtection="1">
      <alignment horizontal="center" vertical="center"/>
    </xf>
    <xf numFmtId="49" fontId="95" fillId="58" borderId="10" xfId="594" applyNumberFormat="1" applyFont="1" applyFill="1" applyBorder="1" applyAlignment="1">
      <alignment horizontal="center" vertical="center" wrapText="1" shrinkToFit="1"/>
    </xf>
    <xf numFmtId="0" fontId="0" fillId="0" borderId="18" xfId="0" applyFont="1" applyFill="1" applyBorder="1" applyAlignment="1">
      <alignment horizontal="center" vertical="center"/>
    </xf>
    <xf numFmtId="0" fontId="95" fillId="0" borderId="12" xfId="603" applyFont="1" applyFill="1" applyBorder="1" applyAlignment="1">
      <alignment horizontal="center" vertical="center"/>
    </xf>
    <xf numFmtId="0" fontId="74" fillId="58" borderId="10" xfId="600" applyFont="1" applyFill="1" applyBorder="1" applyAlignment="1" applyProtection="1">
      <alignment horizontal="center" vertical="center"/>
    </xf>
    <xf numFmtId="0" fontId="0" fillId="58" borderId="12" xfId="0" applyFill="1" applyBorder="1" applyAlignment="1">
      <alignment horizontal="center"/>
    </xf>
    <xf numFmtId="49" fontId="95" fillId="58" borderId="18" xfId="678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95" fillId="58" borderId="19" xfId="600" applyFont="1" applyFill="1" applyBorder="1" applyAlignment="1" applyProtection="1">
      <alignment horizontal="center" vertical="center"/>
    </xf>
    <xf numFmtId="0" fontId="95" fillId="58" borderId="12" xfId="603" applyFont="1" applyFill="1" applyBorder="1" applyAlignment="1">
      <alignment horizontal="center" vertical="center"/>
    </xf>
    <xf numFmtId="0" fontId="0" fillId="58" borderId="26" xfId="0" applyFont="1" applyFill="1" applyBorder="1" applyAlignment="1">
      <alignment horizontal="center"/>
    </xf>
    <xf numFmtId="0" fontId="95" fillId="58" borderId="12" xfId="0" applyFont="1" applyFill="1" applyBorder="1" applyAlignment="1">
      <alignment horizontal="center" vertical="center"/>
    </xf>
    <xf numFmtId="0" fontId="0" fillId="58" borderId="12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109" fillId="0" borderId="12" xfId="0" applyFont="1" applyBorder="1" applyAlignment="1">
      <alignment horizontal="center"/>
    </xf>
    <xf numFmtId="0" fontId="95" fillId="0" borderId="26" xfId="646" applyFont="1" applyFill="1" applyBorder="1" applyAlignment="1">
      <alignment horizontal="center" vertical="center"/>
    </xf>
    <xf numFmtId="14" fontId="92" fillId="58" borderId="10" xfId="0" applyNumberFormat="1" applyFont="1" applyFill="1" applyBorder="1" applyAlignment="1">
      <alignment horizontal="center"/>
    </xf>
    <xf numFmtId="0" fontId="113" fillId="0" borderId="10" xfId="0" applyFont="1" applyFill="1" applyBorder="1" applyAlignment="1">
      <alignment vertical="top"/>
    </xf>
    <xf numFmtId="170" fontId="113" fillId="58" borderId="10" xfId="620" applyNumberFormat="1" applyFont="1" applyFill="1" applyBorder="1" applyAlignment="1">
      <alignment horizontal="left" vertical="top"/>
    </xf>
    <xf numFmtId="0" fontId="113" fillId="58" borderId="10" xfId="783" applyNumberFormat="1" applyFont="1" applyFill="1" applyBorder="1" applyAlignment="1" applyProtection="1">
      <alignment horizontal="left" vertical="top" wrapText="1"/>
    </xf>
    <xf numFmtId="0" fontId="118" fillId="58" borderId="10" xfId="783" applyFont="1" applyFill="1" applyBorder="1" applyAlignment="1">
      <alignment horizontal="left" vertical="center" wrapText="1"/>
    </xf>
    <xf numFmtId="3" fontId="118" fillId="58" borderId="10" xfId="0" applyNumberFormat="1" applyFont="1" applyFill="1" applyBorder="1" applyAlignment="1">
      <alignment horizontal="center" vertical="center" wrapText="1"/>
    </xf>
    <xf numFmtId="0" fontId="118" fillId="58" borderId="10" xfId="783" applyFont="1" applyFill="1" applyBorder="1" applyAlignment="1">
      <alignment vertical="center" wrapText="1"/>
    </xf>
    <xf numFmtId="0" fontId="95" fillId="58" borderId="19" xfId="646" applyFont="1" applyFill="1" applyBorder="1" applyAlignment="1">
      <alignment horizontal="left" vertical="center"/>
    </xf>
    <xf numFmtId="0" fontId="95" fillId="58" borderId="16" xfId="600" applyFont="1" applyFill="1" applyBorder="1" applyAlignment="1" applyProtection="1">
      <alignment horizontal="center" vertical="center"/>
    </xf>
    <xf numFmtId="0" fontId="95" fillId="58" borderId="19" xfId="646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95" fillId="0" borderId="56" xfId="646" applyFont="1" applyFill="1" applyBorder="1" applyAlignment="1">
      <alignment horizontal="left" vertical="center"/>
    </xf>
    <xf numFmtId="0" fontId="95" fillId="0" borderId="56" xfId="646" applyFont="1" applyFill="1" applyBorder="1" applyAlignment="1">
      <alignment horizontal="center" vertical="center"/>
    </xf>
    <xf numFmtId="0" fontId="0" fillId="58" borderId="16" xfId="0" applyFont="1" applyFill="1" applyBorder="1" applyAlignment="1">
      <alignment horizontal="left" vertical="center"/>
    </xf>
    <xf numFmtId="0" fontId="0" fillId="58" borderId="16" xfId="0" applyFill="1" applyBorder="1" applyAlignment="1">
      <alignment horizontal="center" vertical="center"/>
    </xf>
    <xf numFmtId="0" fontId="0" fillId="58" borderId="1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wrapText="1"/>
    </xf>
    <xf numFmtId="16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95" fillId="0" borderId="0" xfId="0" applyFont="1" applyAlignment="1">
      <alignment vertical="top"/>
    </xf>
    <xf numFmtId="0" fontId="0" fillId="0" borderId="0" xfId="0" applyAlignment="1">
      <alignment horizontal="right" vertical="top" wrapText="1"/>
    </xf>
    <xf numFmtId="14" fontId="0" fillId="0" borderId="0" xfId="0" applyNumberFormat="1" applyAlignment="1">
      <alignment vertical="top"/>
    </xf>
    <xf numFmtId="0" fontId="62" fillId="0" borderId="0" xfId="0" applyFont="1" applyAlignment="1">
      <alignment vertical="top"/>
    </xf>
    <xf numFmtId="0" fontId="0" fillId="59" borderId="20" xfId="0" applyFill="1" applyBorder="1" applyAlignment="1">
      <alignment vertical="top"/>
    </xf>
    <xf numFmtId="0" fontId="0" fillId="59" borderId="20" xfId="0" applyFill="1" applyBorder="1" applyAlignment="1">
      <alignment horizontal="right" vertical="top" wrapText="1"/>
    </xf>
    <xf numFmtId="14" fontId="0" fillId="59" borderId="20" xfId="0" applyNumberFormat="1" applyFill="1" applyBorder="1" applyAlignment="1">
      <alignment vertical="top"/>
    </xf>
    <xf numFmtId="0" fontId="0" fillId="59" borderId="21" xfId="0" applyFill="1" applyBorder="1" applyAlignment="1">
      <alignment vertical="top"/>
    </xf>
    <xf numFmtId="0" fontId="0" fillId="59" borderId="11" xfId="0" applyFill="1" applyBorder="1" applyAlignment="1">
      <alignment vertical="top"/>
    </xf>
    <xf numFmtId="0" fontId="79" fillId="59" borderId="22" xfId="0" applyFont="1" applyFill="1" applyBorder="1" applyAlignment="1">
      <alignment horizontal="center" vertical="top" wrapText="1"/>
    </xf>
    <xf numFmtId="0" fontId="79" fillId="59" borderId="22" xfId="0" applyFont="1" applyFill="1" applyBorder="1" applyAlignment="1">
      <alignment horizontal="center" vertical="top"/>
    </xf>
    <xf numFmtId="0" fontId="79" fillId="59" borderId="22" xfId="0" applyFont="1" applyFill="1" applyBorder="1" applyAlignment="1">
      <alignment horizontal="right" vertical="top" wrapText="1"/>
    </xf>
    <xf numFmtId="14" fontId="79" fillId="59" borderId="22" xfId="0" applyNumberFormat="1" applyFont="1" applyFill="1" applyBorder="1" applyAlignment="1">
      <alignment horizontal="center" vertical="top" wrapText="1"/>
    </xf>
    <xf numFmtId="0" fontId="79" fillId="59" borderId="23" xfId="0" applyFont="1" applyFill="1" applyBorder="1" applyAlignment="1">
      <alignment horizontal="center" vertical="top" wrapText="1"/>
    </xf>
    <xf numFmtId="0" fontId="79" fillId="59" borderId="25" xfId="0" applyFont="1" applyFill="1" applyBorder="1" applyAlignment="1">
      <alignment horizontal="center" vertical="top" wrapText="1"/>
    </xf>
    <xf numFmtId="0" fontId="76" fillId="0" borderId="0" xfId="0" applyFont="1" applyAlignment="1">
      <alignment vertical="top"/>
    </xf>
    <xf numFmtId="0" fontId="18" fillId="0" borderId="16" xfId="0" applyFont="1" applyFill="1" applyBorder="1" applyAlignment="1">
      <alignment vertical="top"/>
    </xf>
    <xf numFmtId="0" fontId="64" fillId="0" borderId="16" xfId="0" applyFont="1" applyFill="1" applyBorder="1" applyAlignment="1">
      <alignment horizontal="left" vertical="top"/>
    </xf>
    <xf numFmtId="0" fontId="18" fillId="0" borderId="16" xfId="0" applyFont="1" applyFill="1" applyBorder="1" applyAlignment="1">
      <alignment horizontal="center" vertical="top"/>
    </xf>
    <xf numFmtId="0" fontId="95" fillId="0" borderId="16" xfId="0" applyFont="1" applyFill="1" applyBorder="1" applyAlignment="1">
      <alignment vertical="top"/>
    </xf>
    <xf numFmtId="0" fontId="0" fillId="0" borderId="16" xfId="0" applyFill="1" applyBorder="1" applyAlignment="1">
      <alignment vertical="top"/>
    </xf>
    <xf numFmtId="164" fontId="0" fillId="0" borderId="16" xfId="0" applyNumberFormat="1" applyFill="1" applyBorder="1" applyAlignment="1">
      <alignment vertical="top"/>
    </xf>
    <xf numFmtId="0" fontId="0" fillId="0" borderId="16" xfId="0" applyFill="1" applyBorder="1" applyAlignment="1">
      <alignment horizontal="right" vertical="top" wrapText="1"/>
    </xf>
    <xf numFmtId="14" fontId="0" fillId="0" borderId="16" xfId="0" applyNumberFormat="1" applyFill="1" applyBorder="1" applyAlignment="1">
      <alignment horizontal="right" vertical="top"/>
    </xf>
    <xf numFmtId="14" fontId="92" fillId="0" borderId="10" xfId="0" applyNumberFormat="1" applyFont="1" applyFill="1" applyBorder="1" applyAlignment="1">
      <alignment horizontal="center" vertical="top" wrapText="1"/>
    </xf>
    <xf numFmtId="14" fontId="92" fillId="0" borderId="16" xfId="0" applyNumberFormat="1" applyFont="1" applyFill="1" applyBorder="1" applyAlignment="1">
      <alignment horizontal="center" vertical="top" wrapText="1"/>
    </xf>
    <xf numFmtId="164" fontId="0" fillId="0" borderId="26" xfId="0" applyNumberFormat="1" applyFill="1" applyBorder="1" applyAlignment="1">
      <alignment vertical="top"/>
    </xf>
    <xf numFmtId="164" fontId="0" fillId="0" borderId="27" xfId="0" applyNumberFormat="1" applyFill="1" applyBorder="1" applyAlignment="1">
      <alignment vertical="top"/>
    </xf>
    <xf numFmtId="0" fontId="0" fillId="0" borderId="0" xfId="0" applyFill="1" applyAlignment="1">
      <alignment vertical="top"/>
    </xf>
    <xf numFmtId="0" fontId="18" fillId="0" borderId="10" xfId="0" applyFont="1" applyFill="1" applyBorder="1" applyAlignment="1">
      <alignment vertical="top"/>
    </xf>
    <xf numFmtId="0" fontId="64" fillId="0" borderId="10" xfId="0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center" vertical="top"/>
    </xf>
    <xf numFmtId="164" fontId="0" fillId="0" borderId="10" xfId="0" applyNumberFormat="1" applyFill="1" applyBorder="1" applyAlignment="1">
      <alignment vertical="top"/>
    </xf>
    <xf numFmtId="0" fontId="0" fillId="0" borderId="10" xfId="0" applyFill="1" applyBorder="1" applyAlignment="1">
      <alignment horizontal="right" vertical="top" wrapText="1"/>
    </xf>
    <xf numFmtId="14" fontId="0" fillId="0" borderId="10" xfId="0" applyNumberFormat="1" applyFill="1" applyBorder="1" applyAlignment="1">
      <alignment horizontal="right" vertical="top" wrapText="1"/>
    </xf>
    <xf numFmtId="0" fontId="92" fillId="0" borderId="10" xfId="0" applyFont="1" applyFill="1" applyBorder="1" applyAlignment="1">
      <alignment horizontal="right" vertical="top"/>
    </xf>
    <xf numFmtId="164" fontId="0" fillId="0" borderId="12" xfId="0" applyNumberFormat="1" applyFill="1" applyBorder="1" applyAlignment="1">
      <alignment vertical="top"/>
    </xf>
    <xf numFmtId="164" fontId="0" fillId="0" borderId="13" xfId="0" applyNumberFormat="1" applyFill="1" applyBorder="1" applyAlignment="1">
      <alignment vertical="top"/>
    </xf>
    <xf numFmtId="0" fontId="96" fillId="0" borderId="10" xfId="0" applyFont="1" applyFill="1" applyBorder="1" applyAlignment="1">
      <alignment vertical="top"/>
    </xf>
    <xf numFmtId="0" fontId="96" fillId="0" borderId="10" xfId="0" applyFont="1" applyFill="1" applyBorder="1" applyAlignment="1">
      <alignment horizontal="right" vertical="top" wrapText="1"/>
    </xf>
    <xf numFmtId="14" fontId="96" fillId="0" borderId="10" xfId="0" applyNumberFormat="1" applyFont="1" applyFill="1" applyBorder="1" applyAlignment="1">
      <alignment vertical="top"/>
    </xf>
    <xf numFmtId="14" fontId="0" fillId="0" borderId="10" xfId="0" applyNumberFormat="1" applyFill="1" applyBorder="1" applyAlignment="1">
      <alignment vertical="top"/>
    </xf>
    <xf numFmtId="0" fontId="0" fillId="0" borderId="10" xfId="0" applyFill="1" applyBorder="1" applyAlignment="1">
      <alignment vertical="top"/>
    </xf>
    <xf numFmtId="14" fontId="0" fillId="0" borderId="10" xfId="0" applyNumberFormat="1" applyFill="1" applyBorder="1" applyAlignment="1">
      <alignment horizontal="right" vertical="top"/>
    </xf>
    <xf numFmtId="0" fontId="7" fillId="0" borderId="10" xfId="0" applyFont="1" applyFill="1" applyBorder="1" applyAlignment="1">
      <alignment horizontal="right" vertical="top" wrapText="1"/>
    </xf>
    <xf numFmtId="14" fontId="92" fillId="0" borderId="10" xfId="0" applyNumberFormat="1" applyFont="1" applyFill="1" applyBorder="1" applyAlignment="1">
      <alignment horizontal="right" vertical="top" wrapText="1"/>
    </xf>
    <xf numFmtId="0" fontId="64" fillId="58" borderId="10" xfId="0" applyFont="1" applyFill="1" applyBorder="1" applyAlignment="1">
      <alignment horizontal="left" vertical="top"/>
    </xf>
    <xf numFmtId="0" fontId="95" fillId="0" borderId="10" xfId="0" applyFont="1" applyFill="1" applyBorder="1" applyAlignment="1">
      <alignment vertical="top"/>
    </xf>
    <xf numFmtId="0" fontId="95" fillId="0" borderId="10" xfId="0" applyFont="1" applyFill="1" applyBorder="1" applyAlignment="1">
      <alignment horizontal="center" vertical="top" wrapText="1"/>
    </xf>
    <xf numFmtId="14" fontId="95" fillId="0" borderId="10" xfId="0" applyNumberFormat="1" applyFont="1" applyFill="1" applyBorder="1" applyAlignment="1">
      <alignment horizontal="center" vertical="top"/>
    </xf>
    <xf numFmtId="0" fontId="18" fillId="0" borderId="12" xfId="600" applyFont="1" applyFill="1" applyBorder="1" applyAlignment="1" applyProtection="1">
      <alignment horizontal="left" vertical="top"/>
    </xf>
    <xf numFmtId="0" fontId="18" fillId="0" borderId="10" xfId="600" applyFont="1" applyFill="1" applyBorder="1" applyAlignment="1" applyProtection="1">
      <alignment horizontal="left" vertical="top"/>
    </xf>
    <xf numFmtId="0" fontId="109" fillId="0" borderId="10" xfId="0" applyFont="1" applyFill="1" applyBorder="1" applyAlignment="1">
      <alignment horizontal="center" vertical="top" wrapText="1"/>
    </xf>
    <xf numFmtId="0" fontId="108" fillId="0" borderId="26" xfId="0" applyFont="1" applyFill="1" applyBorder="1" applyAlignment="1">
      <alignment horizontal="left" vertical="top"/>
    </xf>
    <xf numFmtId="0" fontId="108" fillId="0" borderId="16" xfId="0" applyFont="1" applyFill="1" applyBorder="1" applyAlignment="1">
      <alignment horizontal="left" vertical="top"/>
    </xf>
    <xf numFmtId="0" fontId="95" fillId="58" borderId="10" xfId="0" applyFont="1" applyFill="1" applyBorder="1" applyAlignment="1">
      <alignment vertical="top"/>
    </xf>
    <xf numFmtId="0" fontId="108" fillId="0" borderId="12" xfId="0" applyFont="1" applyFill="1" applyBorder="1" applyAlignment="1">
      <alignment horizontal="left" vertical="top"/>
    </xf>
    <xf numFmtId="0" fontId="108" fillId="0" borderId="10" xfId="0" applyFont="1" applyFill="1" applyBorder="1" applyAlignment="1">
      <alignment horizontal="left" vertical="top"/>
    </xf>
    <xf numFmtId="0" fontId="18" fillId="58" borderId="10" xfId="600" applyFont="1" applyFill="1" applyBorder="1" applyAlignment="1" applyProtection="1">
      <alignment horizontal="left" vertical="top"/>
    </xf>
    <xf numFmtId="0" fontId="109" fillId="0" borderId="10" xfId="0" applyFont="1" applyFill="1" applyBorder="1" applyAlignment="1">
      <alignment horizontal="right" vertical="top" wrapText="1"/>
    </xf>
    <xf numFmtId="0" fontId="64" fillId="0" borderId="10" xfId="0" applyFont="1" applyFill="1" applyBorder="1" applyAlignment="1">
      <alignment vertical="top"/>
    </xf>
    <xf numFmtId="0" fontId="64" fillId="0" borderId="10" xfId="0" applyFont="1" applyFill="1" applyBorder="1" applyAlignment="1">
      <alignment horizontal="center" vertical="top"/>
    </xf>
    <xf numFmtId="14" fontId="95" fillId="0" borderId="10" xfId="0" applyNumberFormat="1" applyFont="1" applyFill="1" applyBorder="1" applyAlignment="1">
      <alignment horizontal="right" vertical="top"/>
    </xf>
    <xf numFmtId="0" fontId="95" fillId="0" borderId="10" xfId="0" applyFont="1" applyFill="1" applyBorder="1" applyAlignment="1">
      <alignment horizontal="right" vertical="top" wrapText="1"/>
    </xf>
    <xf numFmtId="14" fontId="95" fillId="0" borderId="10" xfId="0" applyNumberFormat="1" applyFont="1" applyFill="1" applyBorder="1" applyAlignment="1">
      <alignment horizontal="right" vertical="top" wrapText="1"/>
    </xf>
    <xf numFmtId="0" fontId="18" fillId="67" borderId="10" xfId="0" applyFont="1" applyFill="1" applyBorder="1" applyAlignment="1">
      <alignment vertical="top"/>
    </xf>
    <xf numFmtId="0" fontId="64" fillId="67" borderId="10" xfId="0" applyFont="1" applyFill="1" applyBorder="1" applyAlignment="1">
      <alignment horizontal="left" vertical="top"/>
    </xf>
    <xf numFmtId="0" fontId="18" fillId="67" borderId="10" xfId="0" applyFont="1" applyFill="1" applyBorder="1" applyAlignment="1">
      <alignment horizontal="center" vertical="top"/>
    </xf>
    <xf numFmtId="0" fontId="95" fillId="67" borderId="16" xfId="0" applyFont="1" applyFill="1" applyBorder="1" applyAlignment="1">
      <alignment vertical="top"/>
    </xf>
    <xf numFmtId="0" fontId="0" fillId="67" borderId="16" xfId="0" applyFill="1" applyBorder="1" applyAlignment="1">
      <alignment vertical="top"/>
    </xf>
    <xf numFmtId="164" fontId="0" fillId="67" borderId="10" xfId="0" applyNumberFormat="1" applyFill="1" applyBorder="1" applyAlignment="1">
      <alignment vertical="top"/>
    </xf>
    <xf numFmtId="0" fontId="0" fillId="67" borderId="10" xfId="0" applyFill="1" applyBorder="1" applyAlignment="1">
      <alignment vertical="top"/>
    </xf>
    <xf numFmtId="0" fontId="95" fillId="67" borderId="10" xfId="0" applyFont="1" applyFill="1" applyBorder="1" applyAlignment="1">
      <alignment horizontal="center" vertical="top" wrapText="1"/>
    </xf>
    <xf numFmtId="14" fontId="95" fillId="67" borderId="10" xfId="0" applyNumberFormat="1" applyFont="1" applyFill="1" applyBorder="1" applyAlignment="1">
      <alignment horizontal="right" vertical="top" wrapText="1"/>
    </xf>
    <xf numFmtId="14" fontId="92" fillId="67" borderId="10" xfId="0" applyNumberFormat="1" applyFont="1" applyFill="1" applyBorder="1" applyAlignment="1">
      <alignment horizontal="center" vertical="top" wrapText="1"/>
    </xf>
    <xf numFmtId="164" fontId="0" fillId="67" borderId="12" xfId="0" applyNumberFormat="1" applyFill="1" applyBorder="1" applyAlignment="1">
      <alignment vertical="top"/>
    </xf>
    <xf numFmtId="164" fontId="0" fillId="67" borderId="13" xfId="0" applyNumberFormat="1" applyFill="1" applyBorder="1" applyAlignment="1">
      <alignment vertical="top"/>
    </xf>
    <xf numFmtId="0" fontId="95" fillId="67" borderId="10" xfId="0" applyFont="1" applyFill="1" applyBorder="1" applyAlignment="1">
      <alignment horizontal="right" vertical="top" wrapText="1"/>
    </xf>
    <xf numFmtId="164" fontId="0" fillId="67" borderId="17" xfId="0" applyNumberFormat="1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95" fillId="0" borderId="0" xfId="0" applyFont="1" applyFill="1" applyAlignment="1">
      <alignment vertical="top"/>
    </xf>
    <xf numFmtId="167" fontId="0" fillId="0" borderId="0" xfId="0" applyNumberFormat="1" applyAlignment="1">
      <alignment vertical="top"/>
    </xf>
    <xf numFmtId="0" fontId="76" fillId="59" borderId="20" xfId="0" applyFont="1" applyFill="1" applyBorder="1" applyAlignment="1">
      <alignment vertical="top"/>
    </xf>
    <xf numFmtId="0" fontId="76" fillId="59" borderId="20" xfId="0" applyFont="1" applyFill="1" applyBorder="1" applyAlignment="1">
      <alignment horizontal="right" vertical="top" wrapText="1"/>
    </xf>
    <xf numFmtId="14" fontId="76" fillId="59" borderId="20" xfId="0" applyNumberFormat="1" applyFont="1" applyFill="1" applyBorder="1" applyAlignment="1">
      <alignment horizontal="right" vertical="top"/>
    </xf>
    <xf numFmtId="0" fontId="76" fillId="59" borderId="20" xfId="0" applyFont="1" applyFill="1" applyBorder="1" applyAlignment="1">
      <alignment horizontal="right" vertical="top"/>
    </xf>
    <xf numFmtId="0" fontId="76" fillId="59" borderId="21" xfId="0" applyFont="1" applyFill="1" applyBorder="1" applyAlignment="1">
      <alignment vertical="top"/>
    </xf>
    <xf numFmtId="0" fontId="76" fillId="59" borderId="11" xfId="0" applyFont="1" applyFill="1" applyBorder="1" applyAlignment="1">
      <alignment vertical="top"/>
    </xf>
    <xf numFmtId="14" fontId="79" fillId="59" borderId="22" xfId="0" applyNumberFormat="1" applyFont="1" applyFill="1" applyBorder="1" applyAlignment="1">
      <alignment horizontal="right" vertical="top" wrapText="1"/>
    </xf>
    <xf numFmtId="0" fontId="79" fillId="59" borderId="24" xfId="0" applyFont="1" applyFill="1" applyBorder="1" applyAlignment="1">
      <alignment horizontal="center" vertical="top" wrapText="1"/>
    </xf>
    <xf numFmtId="0" fontId="18" fillId="0" borderId="34" xfId="0" applyFont="1" applyFill="1" applyBorder="1" applyAlignment="1">
      <alignment vertical="top"/>
    </xf>
    <xf numFmtId="0" fontId="0" fillId="0" borderId="16" xfId="0" applyFill="1" applyBorder="1" applyAlignment="1">
      <alignment horizontal="left" vertical="top"/>
    </xf>
    <xf numFmtId="164" fontId="0" fillId="0" borderId="28" xfId="0" applyNumberFormat="1" applyFill="1" applyBorder="1" applyAlignment="1">
      <alignment vertical="top"/>
    </xf>
    <xf numFmtId="0" fontId="18" fillId="0" borderId="35" xfId="0" applyFont="1" applyFill="1" applyBorder="1" applyAlignment="1">
      <alignment vertical="top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right" vertical="top"/>
    </xf>
    <xf numFmtId="0" fontId="18" fillId="0" borderId="10" xfId="0" applyFont="1" applyFill="1" applyBorder="1" applyAlignment="1">
      <alignment vertical="top" wrapText="1"/>
    </xf>
    <xf numFmtId="0" fontId="18" fillId="0" borderId="36" xfId="600" applyFont="1" applyFill="1" applyBorder="1" applyAlignment="1" applyProtection="1">
      <alignment horizontal="left" vertical="top"/>
    </xf>
    <xf numFmtId="0" fontId="18" fillId="58" borderId="35" xfId="0" applyFont="1" applyFill="1" applyBorder="1" applyAlignment="1">
      <alignment vertical="top"/>
    </xf>
    <xf numFmtId="0" fontId="7" fillId="0" borderId="10" xfId="0" applyFont="1" applyFill="1" applyBorder="1" applyAlignment="1">
      <alignment horizontal="right" vertical="top"/>
    </xf>
    <xf numFmtId="0" fontId="18" fillId="0" borderId="36" xfId="601" applyFont="1" applyFill="1" applyBorder="1" applyAlignment="1" applyProtection="1">
      <alignment horizontal="left" vertical="top"/>
    </xf>
    <xf numFmtId="0" fontId="18" fillId="0" borderId="10" xfId="601" applyFont="1" applyFill="1" applyBorder="1" applyAlignment="1" applyProtection="1">
      <alignment horizontal="left" vertical="top"/>
    </xf>
    <xf numFmtId="164" fontId="0" fillId="0" borderId="37" xfId="0" applyNumberFormat="1" applyFill="1" applyBorder="1" applyAlignment="1">
      <alignment vertical="top"/>
    </xf>
    <xf numFmtId="0" fontId="0" fillId="0" borderId="10" xfId="0" applyFont="1" applyFill="1" applyBorder="1" applyAlignment="1">
      <alignment vertical="top"/>
    </xf>
    <xf numFmtId="0" fontId="64" fillId="0" borderId="35" xfId="0" applyFont="1" applyFill="1" applyBorder="1" applyAlignment="1">
      <alignment vertical="top"/>
    </xf>
    <xf numFmtId="0" fontId="0" fillId="0" borderId="10" xfId="0" applyFill="1" applyBorder="1" applyAlignment="1">
      <alignment horizontal="center" vertical="top"/>
    </xf>
    <xf numFmtId="14" fontId="0" fillId="0" borderId="10" xfId="0" applyNumberFormat="1" applyFill="1" applyBorder="1" applyAlignment="1">
      <alignment horizontal="center" vertical="top"/>
    </xf>
    <xf numFmtId="14" fontId="92" fillId="0" borderId="10" xfId="0" applyNumberFormat="1" applyFont="1" applyFill="1" applyBorder="1" applyAlignment="1">
      <alignment horizontal="center" vertical="top"/>
    </xf>
    <xf numFmtId="0" fontId="97" fillId="0" borderId="10" xfId="0" applyFont="1" applyFill="1" applyBorder="1" applyAlignment="1">
      <alignment horizontal="right" vertical="top"/>
    </xf>
    <xf numFmtId="14" fontId="92" fillId="0" borderId="16" xfId="0" applyNumberFormat="1" applyFont="1" applyFill="1" applyBorder="1" applyAlignment="1">
      <alignment horizontal="center" vertical="top"/>
    </xf>
    <xf numFmtId="0" fontId="64" fillId="0" borderId="35" xfId="0" applyFont="1" applyFill="1" applyBorder="1" applyAlignment="1">
      <alignment vertical="top" wrapText="1"/>
    </xf>
    <xf numFmtId="0" fontId="64" fillId="0" borderId="10" xfId="0" applyFont="1" applyFill="1" applyBorder="1" applyAlignment="1">
      <alignment horizontal="left" vertical="top" wrapText="1"/>
    </xf>
    <xf numFmtId="0" fontId="64" fillId="0" borderId="10" xfId="0" applyFont="1" applyFill="1" applyBorder="1" applyAlignment="1">
      <alignment horizontal="center" vertical="top" wrapText="1"/>
    </xf>
    <xf numFmtId="0" fontId="0" fillId="0" borderId="16" xfId="0" applyFill="1" applyBorder="1" applyAlignment="1">
      <alignment vertical="top" wrapText="1"/>
    </xf>
    <xf numFmtId="164" fontId="0" fillId="0" borderId="10" xfId="0" applyNumberFormat="1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14" fontId="0" fillId="0" borderId="10" xfId="0" applyNumberFormat="1" applyFill="1" applyBorder="1" applyAlignment="1">
      <alignment vertical="top" wrapText="1"/>
    </xf>
    <xf numFmtId="14" fontId="92" fillId="0" borderId="10" xfId="0" applyNumberFormat="1" applyFont="1" applyFill="1" applyBorder="1" applyAlignment="1">
      <alignment vertical="top" wrapText="1"/>
    </xf>
    <xf numFmtId="164" fontId="0" fillId="0" borderId="12" xfId="0" applyNumberFormat="1" applyFill="1" applyBorder="1" applyAlignment="1">
      <alignment vertical="top" wrapText="1"/>
    </xf>
    <xf numFmtId="164" fontId="0" fillId="0" borderId="13" xfId="0" applyNumberForma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64" fillId="0" borderId="0" xfId="0" applyFont="1" applyFill="1" applyBorder="1" applyAlignment="1">
      <alignment vertical="top"/>
    </xf>
    <xf numFmtId="0" fontId="64" fillId="0" borderId="0" xfId="0" applyFont="1" applyFill="1" applyBorder="1" applyAlignment="1">
      <alignment horizontal="center" vertical="top"/>
    </xf>
    <xf numFmtId="14" fontId="106" fillId="0" borderId="10" xfId="0" applyNumberFormat="1" applyFont="1" applyFill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108" fillId="58" borderId="10" xfId="783" applyFont="1" applyFill="1" applyBorder="1" applyAlignment="1">
      <alignment vertical="top"/>
    </xf>
    <xf numFmtId="0" fontId="108" fillId="58" borderId="10" xfId="783" applyFont="1" applyFill="1" applyBorder="1" applyAlignment="1">
      <alignment horizontal="left" vertical="top"/>
    </xf>
    <xf numFmtId="0" fontId="64" fillId="0" borderId="39" xfId="0" applyFont="1" applyFill="1" applyBorder="1" applyAlignment="1">
      <alignment horizontal="center" vertical="top"/>
    </xf>
    <xf numFmtId="0" fontId="108" fillId="0" borderId="0" xfId="0" applyFont="1" applyAlignment="1">
      <alignment vertical="top"/>
    </xf>
    <xf numFmtId="0" fontId="108" fillId="0" borderId="10" xfId="0" applyFont="1" applyBorder="1" applyAlignment="1">
      <alignment vertical="top"/>
    </xf>
    <xf numFmtId="0" fontId="18" fillId="0" borderId="0" xfId="0" applyFont="1" applyAlignment="1">
      <alignment vertical="top"/>
    </xf>
    <xf numFmtId="0" fontId="108" fillId="0" borderId="0" xfId="0" applyFont="1" applyAlignment="1">
      <alignment horizontal="right" vertical="top" wrapText="1"/>
    </xf>
    <xf numFmtId="14" fontId="108" fillId="0" borderId="0" xfId="0" applyNumberFormat="1" applyFont="1" applyAlignment="1">
      <alignment vertical="top"/>
    </xf>
    <xf numFmtId="0" fontId="18" fillId="65" borderId="10" xfId="0" applyFont="1" applyFill="1" applyBorder="1" applyAlignment="1">
      <alignment vertical="top"/>
    </xf>
    <xf numFmtId="0" fontId="64" fillId="65" borderId="10" xfId="0" applyFont="1" applyFill="1" applyBorder="1" applyAlignment="1">
      <alignment horizontal="left" vertical="top"/>
    </xf>
    <xf numFmtId="0" fontId="18" fillId="65" borderId="10" xfId="0" applyFont="1" applyFill="1" applyBorder="1" applyAlignment="1">
      <alignment horizontal="center" vertical="top"/>
    </xf>
    <xf numFmtId="0" fontId="95" fillId="65" borderId="10" xfId="0" applyFont="1" applyFill="1" applyBorder="1" applyAlignment="1">
      <alignment vertical="top"/>
    </xf>
    <xf numFmtId="0" fontId="0" fillId="65" borderId="10" xfId="0" applyFill="1" applyBorder="1" applyAlignment="1">
      <alignment vertical="top"/>
    </xf>
    <xf numFmtId="164" fontId="0" fillId="65" borderId="10" xfId="0" applyNumberFormat="1" applyFill="1" applyBorder="1" applyAlignment="1">
      <alignment vertical="top"/>
    </xf>
    <xf numFmtId="0" fontId="96" fillId="65" borderId="10" xfId="0" applyFont="1" applyFill="1" applyBorder="1" applyAlignment="1">
      <alignment vertical="top"/>
    </xf>
    <xf numFmtId="0" fontId="96" fillId="65" borderId="10" xfId="0" applyFont="1" applyFill="1" applyBorder="1" applyAlignment="1">
      <alignment horizontal="right" vertical="top" wrapText="1"/>
    </xf>
    <xf numFmtId="14" fontId="96" fillId="65" borderId="10" xfId="0" applyNumberFormat="1" applyFont="1" applyFill="1" applyBorder="1" applyAlignment="1">
      <alignment vertical="top"/>
    </xf>
    <xf numFmtId="14" fontId="0" fillId="65" borderId="10" xfId="0" applyNumberFormat="1" applyFill="1" applyBorder="1" applyAlignment="1">
      <alignment vertical="top"/>
    </xf>
    <xf numFmtId="14" fontId="92" fillId="65" borderId="10" xfId="0" applyNumberFormat="1" applyFont="1" applyFill="1" applyBorder="1" applyAlignment="1">
      <alignment horizontal="center" vertical="top" wrapText="1"/>
    </xf>
    <xf numFmtId="164" fontId="0" fillId="65" borderId="12" xfId="0" applyNumberFormat="1" applyFill="1" applyBorder="1" applyAlignment="1">
      <alignment vertical="top"/>
    </xf>
    <xf numFmtId="164" fontId="0" fillId="65" borderId="13" xfId="0" applyNumberFormat="1" applyFill="1" applyBorder="1" applyAlignment="1">
      <alignment vertical="top"/>
    </xf>
    <xf numFmtId="0" fontId="95" fillId="65" borderId="10" xfId="0" applyFont="1" applyFill="1" applyBorder="1" applyAlignment="1">
      <alignment horizontal="right" vertical="top" wrapText="1"/>
    </xf>
    <xf numFmtId="14" fontId="95" fillId="65" borderId="10" xfId="0" applyNumberFormat="1" applyFont="1" applyFill="1" applyBorder="1" applyAlignment="1">
      <alignment horizontal="right" vertical="top" wrapText="1"/>
    </xf>
    <xf numFmtId="0" fontId="109" fillId="0" borderId="10" xfId="0" applyFont="1" applyFill="1" applyBorder="1" applyAlignment="1">
      <alignment horizontal="right" vertical="top"/>
    </xf>
    <xf numFmtId="0" fontId="64" fillId="66" borderId="35" xfId="0" applyFont="1" applyFill="1" applyBorder="1" applyAlignment="1">
      <alignment vertical="top"/>
    </xf>
    <xf numFmtId="0" fontId="64" fillId="66" borderId="10" xfId="0" applyFont="1" applyFill="1" applyBorder="1" applyAlignment="1">
      <alignment horizontal="left" vertical="top"/>
    </xf>
    <xf numFmtId="0" fontId="64" fillId="66" borderId="10" xfId="0" applyFont="1" applyFill="1" applyBorder="1" applyAlignment="1">
      <alignment vertical="top"/>
    </xf>
    <xf numFmtId="0" fontId="64" fillId="66" borderId="10" xfId="0" applyFont="1" applyFill="1" applyBorder="1" applyAlignment="1">
      <alignment horizontal="center" vertical="top"/>
    </xf>
    <xf numFmtId="0" fontId="95" fillId="66" borderId="10" xfId="0" applyFont="1" applyFill="1" applyBorder="1" applyAlignment="1">
      <alignment vertical="top"/>
    </xf>
    <xf numFmtId="0" fontId="0" fillId="66" borderId="16" xfId="0" applyFill="1" applyBorder="1" applyAlignment="1">
      <alignment vertical="top"/>
    </xf>
    <xf numFmtId="164" fontId="0" fillId="66" borderId="10" xfId="0" applyNumberFormat="1" applyFill="1" applyBorder="1" applyAlignment="1">
      <alignment vertical="top"/>
    </xf>
    <xf numFmtId="0" fontId="0" fillId="66" borderId="10" xfId="0" applyFill="1" applyBorder="1" applyAlignment="1">
      <alignment vertical="top"/>
    </xf>
    <xf numFmtId="14" fontId="0" fillId="66" borderId="10" xfId="0" applyNumberFormat="1" applyFill="1" applyBorder="1" applyAlignment="1">
      <alignment vertical="top"/>
    </xf>
    <xf numFmtId="164" fontId="0" fillId="66" borderId="12" xfId="0" applyNumberFormat="1" applyFill="1" applyBorder="1" applyAlignment="1">
      <alignment vertical="top"/>
    </xf>
    <xf numFmtId="164" fontId="0" fillId="66" borderId="13" xfId="0" applyNumberFormat="1" applyFill="1" applyBorder="1" applyAlignment="1">
      <alignment vertical="top"/>
    </xf>
    <xf numFmtId="0" fontId="64" fillId="66" borderId="0" xfId="0" applyFont="1" applyFill="1" applyBorder="1" applyAlignment="1">
      <alignment vertical="top" wrapText="1"/>
    </xf>
    <xf numFmtId="0" fontId="64" fillId="66" borderId="0" xfId="0" applyFont="1" applyFill="1" applyBorder="1" applyAlignment="1">
      <alignment horizontal="center" vertical="top"/>
    </xf>
    <xf numFmtId="0" fontId="95" fillId="66" borderId="10" xfId="0" applyFont="1" applyFill="1" applyBorder="1" applyAlignment="1">
      <alignment horizontal="center" vertical="top" wrapText="1"/>
    </xf>
    <xf numFmtId="14" fontId="95" fillId="66" borderId="10" xfId="0" applyNumberFormat="1" applyFont="1" applyFill="1" applyBorder="1" applyAlignment="1">
      <alignment horizontal="center" vertical="top"/>
    </xf>
    <xf numFmtId="14" fontId="92" fillId="66" borderId="10" xfId="0" applyNumberFormat="1" applyFont="1" applyFill="1" applyBorder="1" applyAlignment="1">
      <alignment horizontal="center" vertical="top" wrapText="1"/>
    </xf>
    <xf numFmtId="0" fontId="64" fillId="66" borderId="38" xfId="0" applyFont="1" applyFill="1" applyBorder="1" applyAlignment="1">
      <alignment vertical="top"/>
    </xf>
    <xf numFmtId="0" fontId="64" fillId="66" borderId="39" xfId="0" applyFont="1" applyFill="1" applyBorder="1" applyAlignment="1">
      <alignment horizontal="left" vertical="top"/>
    </xf>
    <xf numFmtId="0" fontId="64" fillId="66" borderId="40" xfId="0" applyFont="1" applyFill="1" applyBorder="1" applyAlignment="1">
      <alignment vertical="top" wrapText="1"/>
    </xf>
    <xf numFmtId="0" fontId="64" fillId="66" borderId="39" xfId="0" applyFont="1" applyFill="1" applyBorder="1" applyAlignment="1">
      <alignment horizontal="center" vertical="top"/>
    </xf>
    <xf numFmtId="0" fontId="64" fillId="66" borderId="40" xfId="0" applyFont="1" applyFill="1" applyBorder="1" applyAlignment="1">
      <alignment horizontal="center" vertical="top"/>
    </xf>
    <xf numFmtId="0" fontId="95" fillId="66" borderId="39" xfId="0" applyFont="1" applyFill="1" applyBorder="1" applyAlignment="1">
      <alignment vertical="top"/>
    </xf>
    <xf numFmtId="164" fontId="0" fillId="66" borderId="39" xfId="0" applyNumberFormat="1" applyFill="1" applyBorder="1" applyAlignment="1">
      <alignment vertical="top"/>
    </xf>
    <xf numFmtId="0" fontId="0" fillId="66" borderId="39" xfId="0" applyFill="1" applyBorder="1" applyAlignment="1">
      <alignment vertical="top"/>
    </xf>
    <xf numFmtId="0" fontId="95" fillId="66" borderId="39" xfId="0" applyFont="1" applyFill="1" applyBorder="1" applyAlignment="1">
      <alignment horizontal="center" vertical="top" wrapText="1"/>
    </xf>
    <xf numFmtId="14" fontId="95" fillId="66" borderId="39" xfId="0" applyNumberFormat="1" applyFont="1" applyFill="1" applyBorder="1" applyAlignment="1">
      <alignment horizontal="center" vertical="top"/>
    </xf>
    <xf numFmtId="14" fontId="92" fillId="66" borderId="39" xfId="0" applyNumberFormat="1" applyFont="1" applyFill="1" applyBorder="1" applyAlignment="1">
      <alignment horizontal="center" vertical="top" wrapText="1"/>
    </xf>
    <xf numFmtId="164" fontId="0" fillId="66" borderId="41" xfId="0" applyNumberFormat="1" applyFill="1" applyBorder="1" applyAlignment="1">
      <alignment vertical="top"/>
    </xf>
    <xf numFmtId="164" fontId="0" fillId="66" borderId="17" xfId="0" applyNumberFormat="1" applyFill="1" applyBorder="1" applyAlignment="1">
      <alignment vertical="top"/>
    </xf>
    <xf numFmtId="0" fontId="127" fillId="0" borderId="12" xfId="0" applyFont="1" applyBorder="1" applyAlignment="1">
      <alignment vertical="top"/>
    </xf>
    <xf numFmtId="0" fontId="127" fillId="0" borderId="58" xfId="0" applyFont="1" applyBorder="1" applyAlignment="1">
      <alignment vertical="top"/>
    </xf>
    <xf numFmtId="0" fontId="127" fillId="0" borderId="15" xfId="0" applyFont="1" applyBorder="1" applyAlignment="1">
      <alignment vertical="top"/>
    </xf>
    <xf numFmtId="0" fontId="114" fillId="0" borderId="10" xfId="0" applyFont="1" applyBorder="1" applyAlignment="1">
      <alignment horizontal="center" vertical="top" wrapText="1"/>
    </xf>
    <xf numFmtId="0" fontId="113" fillId="0" borderId="10" xfId="0" applyFont="1" applyBorder="1" applyAlignment="1">
      <alignment horizontal="center" vertical="top" wrapText="1"/>
    </xf>
    <xf numFmtId="0" fontId="113" fillId="0" borderId="10" xfId="0" applyFont="1" applyFill="1" applyBorder="1" applyAlignment="1">
      <alignment horizontal="center" vertical="top" wrapText="1"/>
    </xf>
    <xf numFmtId="0" fontId="118" fillId="0" borderId="10" xfId="0" applyFont="1" applyBorder="1" applyAlignment="1">
      <alignment horizontal="center" vertical="top" wrapText="1"/>
    </xf>
    <xf numFmtId="0" fontId="118" fillId="63" borderId="10" xfId="0" applyFont="1" applyFill="1" applyBorder="1" applyAlignment="1">
      <alignment vertical="top"/>
    </xf>
    <xf numFmtId="0" fontId="118" fillId="64" borderId="10" xfId="0" applyFont="1" applyFill="1" applyBorder="1" applyAlignment="1">
      <alignment vertical="top"/>
    </xf>
    <xf numFmtId="0" fontId="118" fillId="64" borderId="10" xfId="0" applyFont="1" applyFill="1" applyBorder="1" applyAlignment="1">
      <alignment vertical="top" wrapText="1"/>
    </xf>
    <xf numFmtId="1" fontId="118" fillId="0" borderId="0" xfId="0" applyNumberFormat="1" applyFont="1" applyAlignment="1">
      <alignment vertical="top"/>
    </xf>
    <xf numFmtId="1" fontId="118" fillId="0" borderId="0" xfId="0" applyNumberFormat="1" applyFont="1" applyAlignment="1">
      <alignment vertical="top" wrapText="1"/>
    </xf>
    <xf numFmtId="170" fontId="18" fillId="58" borderId="10" xfId="620" applyNumberFormat="1" applyFont="1" applyFill="1" applyBorder="1" applyAlignment="1">
      <alignment horizontal="left" vertical="top"/>
    </xf>
    <xf numFmtId="0" fontId="18" fillId="58" borderId="10" xfId="783" applyNumberFormat="1" applyFont="1" applyFill="1" applyBorder="1" applyAlignment="1" applyProtection="1">
      <alignment horizontal="left" vertical="top"/>
    </xf>
    <xf numFmtId="0" fontId="108" fillId="0" borderId="0" xfId="0" applyFont="1" applyFill="1" applyAlignment="1">
      <alignment vertical="top"/>
    </xf>
    <xf numFmtId="1" fontId="108" fillId="0" borderId="0" xfId="0" applyNumberFormat="1" applyFont="1" applyAlignment="1">
      <alignment vertical="top"/>
    </xf>
    <xf numFmtId="0" fontId="96" fillId="0" borderId="10" xfId="0" applyFont="1" applyFill="1" applyBorder="1" applyAlignment="1">
      <alignment horizontal="center" vertical="top" wrapText="1"/>
    </xf>
    <xf numFmtId="0" fontId="96" fillId="0" borderId="10" xfId="0" applyFont="1" applyFill="1" applyBorder="1" applyAlignment="1">
      <alignment horizontal="center" vertical="top"/>
    </xf>
    <xf numFmtId="0" fontId="95" fillId="0" borderId="10" xfId="0" applyFont="1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 wrapText="1"/>
    </xf>
    <xf numFmtId="0" fontId="0" fillId="66" borderId="10" xfId="0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08" fillId="0" borderId="10" xfId="0" applyFont="1" applyBorder="1" applyAlignment="1">
      <alignment horizontal="center" vertical="top"/>
    </xf>
    <xf numFmtId="0" fontId="109" fillId="0" borderId="0" xfId="0" applyFont="1" applyAlignment="1">
      <alignment horizontal="center"/>
    </xf>
    <xf numFmtId="0" fontId="0" fillId="0" borderId="16" xfId="0" applyFill="1" applyBorder="1" applyAlignment="1">
      <alignment horizontal="center" vertical="top" wrapText="1"/>
    </xf>
    <xf numFmtId="0" fontId="95" fillId="0" borderId="16" xfId="646" applyFont="1" applyFill="1" applyBorder="1" applyAlignment="1">
      <alignment horizontal="left" vertical="center"/>
    </xf>
    <xf numFmtId="0" fontId="95" fillId="0" borderId="16" xfId="646" applyFont="1" applyFill="1" applyBorder="1" applyAlignment="1">
      <alignment horizontal="center" vertical="center"/>
    </xf>
    <xf numFmtId="0" fontId="0" fillId="58" borderId="1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wrapText="1"/>
    </xf>
    <xf numFmtId="0" fontId="70" fillId="0" borderId="10" xfId="0" applyFont="1" applyFill="1" applyBorder="1" applyAlignment="1">
      <alignment horizontal="center" vertical="center" wrapText="1"/>
    </xf>
    <xf numFmtId="0" fontId="110" fillId="59" borderId="20" xfId="0" applyFont="1" applyFill="1" applyBorder="1" applyAlignment="1">
      <alignment horizontal="center" vertical="top"/>
    </xf>
    <xf numFmtId="0" fontId="110" fillId="59" borderId="22" xfId="0" applyFont="1" applyFill="1" applyBorder="1" applyAlignment="1">
      <alignment horizontal="center" vertical="top"/>
    </xf>
    <xf numFmtId="0" fontId="63" fillId="25" borderId="44" xfId="0" applyFont="1" applyFill="1" applyBorder="1" applyAlignment="1">
      <alignment horizontal="center" vertical="top"/>
    </xf>
    <xf numFmtId="0" fontId="63" fillId="25" borderId="38" xfId="0" applyFont="1" applyFill="1" applyBorder="1" applyAlignment="1">
      <alignment horizontal="center" vertical="top"/>
    </xf>
    <xf numFmtId="0" fontId="110" fillId="25" borderId="20" xfId="0" applyFont="1" applyFill="1" applyBorder="1" applyAlignment="1">
      <alignment horizontal="left" vertical="top"/>
    </xf>
    <xf numFmtId="0" fontId="110" fillId="25" borderId="22" xfId="0" applyFont="1" applyFill="1" applyBorder="1" applyAlignment="1">
      <alignment horizontal="left" vertical="top"/>
    </xf>
    <xf numFmtId="0" fontId="110" fillId="25" borderId="45" xfId="0" applyFont="1" applyFill="1" applyBorder="1" applyAlignment="1">
      <alignment horizontal="center" vertical="top"/>
    </xf>
    <xf numFmtId="0" fontId="110" fillId="25" borderId="39" xfId="0" applyFont="1" applyFill="1" applyBorder="1" applyAlignment="1">
      <alignment horizontal="center" vertical="top"/>
    </xf>
    <xf numFmtId="0" fontId="63" fillId="25" borderId="42" xfId="0" applyFont="1" applyFill="1" applyBorder="1" applyAlignment="1">
      <alignment horizontal="center" vertical="top"/>
    </xf>
    <xf numFmtId="0" fontId="63" fillId="25" borderId="43" xfId="0" applyFont="1" applyFill="1" applyBorder="1" applyAlignment="1">
      <alignment horizontal="center" vertical="top"/>
    </xf>
    <xf numFmtId="0" fontId="76" fillId="0" borderId="22" xfId="0" applyFont="1" applyBorder="1" applyAlignment="1">
      <alignment vertical="top"/>
    </xf>
    <xf numFmtId="0" fontId="115" fillId="61" borderId="10" xfId="0" applyFont="1" applyFill="1" applyBorder="1" applyAlignment="1">
      <alignment horizontal="center" vertical="top" wrapText="1"/>
    </xf>
  </cellXfs>
  <cellStyles count="1476">
    <cellStyle name=" 1" xfId="1"/>
    <cellStyle name="_Copy of work list" xfId="2"/>
    <cellStyle name="_Doc for ASECONES 100-070 T09562HK Q-004539" xfId="3"/>
    <cellStyle name="_Doc for ASECONES 100-070 T09562HK Q-004539 2" xfId="4"/>
    <cellStyle name="_Doc for Interexport PO#001319 T10540HK-2F Q-007827" xfId="5"/>
    <cellStyle name="_Doc for Interexport PO#001319 T10540HK-2F Q-007827 2" xfId="6"/>
    <cellStyle name="_Doc FOR livitech T10458HK Q-007984 (2)" xfId="7"/>
    <cellStyle name="_Doc for Merit PO#10008620 T10723HK-1 Q-008622" xfId="8"/>
    <cellStyle name="_Doc for Reliance XC3 13208485 86 T09186HK Q-002937" xfId="9"/>
    <cellStyle name="_Doc for Reliance XC3 13208485 86 T09186HK Q-002937 2" xfId="10"/>
    <cellStyle name="_Doc for Reliance XC3 13208485 86 T09186HK-1 Q-002937 56pcs By Air" xfId="11"/>
    <cellStyle name="_Doc for Reliance XC3 13208485 86 T09186HK-1 Q-002937 56pcs By Air 2" xfId="12"/>
    <cellStyle name="_Doc for Reliance XC3 13208485 86 T09186HK-2F Q-002937 1444pcs By Sea" xfId="13"/>
    <cellStyle name="_Doc for Reliance XC3 13208485 86 T09186HK-2F Q-002937 1444pcs By Sea 2" xfId="14"/>
    <cellStyle name="_Doc for T08230hk Q-001615" xfId="15"/>
    <cellStyle name="_Doc for T08230hk Q-001615 2" xfId="16"/>
    <cellStyle name="_Doc for TS08725HK Q-002363" xfId="17"/>
    <cellStyle name="_Doc for TS08725HK Q-002363 2" xfId="18"/>
    <cellStyle name="_Doc forTS08724HK Q-002364" xfId="19"/>
    <cellStyle name="_Doc forTS08724HK Q-002364 2" xfId="20"/>
    <cellStyle name="_DOC of  T10186HK Q-006092" xfId="21"/>
    <cellStyle name="_DOC of  T10186HK Q-006092 2" xfId="22"/>
    <cellStyle name="_DOC OF T08866HK-1 Q-002545" xfId="23"/>
    <cellStyle name="_DOC OF T09093HK Q-003069;T09096HK Q-003088" xfId="24"/>
    <cellStyle name="_DOC OF T09093HK Q-003069;T09096HK Q-003088 2" xfId="25"/>
    <cellStyle name="_DOC OF T091149HK-2 Q-006511" xfId="26"/>
    <cellStyle name="_DOC OF T09168HK Q-003213" xfId="27"/>
    <cellStyle name="_DOC OF T09563HK" xfId="28"/>
    <cellStyle name="_DOC of T09566HK Q-003855" xfId="29"/>
    <cellStyle name="_DOC of T09566HK Q-003855 2" xfId="30"/>
    <cellStyle name="_DOC of T09852HK-1 Q-005681" xfId="31"/>
    <cellStyle name="_DOC of T09852HK-1 Q-005681 2" xfId="32"/>
    <cellStyle name="_DOC of T09970HK-1 T09915HK r2" xfId="33"/>
    <cellStyle name="_DOC of T09970HK-1 T09915HK r2 2" xfId="34"/>
    <cellStyle name="_DOC of T101061HK-3 Q-009195 A" xfId="35"/>
    <cellStyle name="_DOC of T101061HK-3 Q-009195 A 2" xfId="36"/>
    <cellStyle name="_DOC OF T10208HK Q-007231" xfId="37"/>
    <cellStyle name="_DOC of T10281HK-2 Q-007488" xfId="38"/>
    <cellStyle name="_DOC of T10281HK-2 Q-007488 2" xfId="39"/>
    <cellStyle name="_DOC OF T10316HK-6F TF10315HK-3" xfId="40"/>
    <cellStyle name="_DOC OF T10316HK-6F TF10315HK-3 2" xfId="41"/>
    <cellStyle name="_doc OF T10413HK-1 Q-007056 r4" xfId="42"/>
    <cellStyle name="_DOC of T10679HK-1 Q-008254" xfId="43"/>
    <cellStyle name="_DOC of T10679HK-1 Q-008254 2" xfId="44"/>
    <cellStyle name="_DOC OF T10896HK Q-008843" xfId="45"/>
    <cellStyle name="_DOC OF TS08892HK Q-002528" xfId="46"/>
    <cellStyle name="_DOC of TS09106HK Q-003101" xfId="47"/>
    <cellStyle name="_DOC of TS09106HK Q-003101 2" xfId="48"/>
    <cellStyle name="_DOC OF TS09569HK TS09547HK" xfId="49"/>
    <cellStyle name="_DOC Q-008129,Q-008572,Q-008139" xfId="50"/>
    <cellStyle name="_DOC Q-008129,Q-008572,Q-008139 2" xfId="51"/>
    <cellStyle name="_DOC Q-008129-3,008527-3,008139-3F R6" xfId="52"/>
    <cellStyle name="_DOC Q-008129-3,008527-3,008139-3F R6 2" xfId="53"/>
    <cellStyle name="_DOC T08891HK-2F Q-002878;T09013HK-2F Q-002941;T09127HK Q-003209" xfId="54"/>
    <cellStyle name="_DOC T09713HK Q-005256" xfId="55"/>
    <cellStyle name="_DOC T101133HK Q-009424 r2" xfId="56"/>
    <cellStyle name="_DOC T101133HK Q-009424 r2 2" xfId="57"/>
    <cellStyle name="_doc T101329HK Q-010072 T101185HK Q-008269 T101408HK Q-010309 r2" xfId="58"/>
    <cellStyle name="_DOC T101544HK-3 Q-010531" xfId="59"/>
    <cellStyle name="_DOC T101625HK-2F Q-010569" xfId="60"/>
    <cellStyle name="_DOC T10246HK-2F T10247HK" xfId="61"/>
    <cellStyle name="_DOC T10269HK-2" xfId="62"/>
    <cellStyle name="_DOC T10269HK-2 2" xfId="63"/>
    <cellStyle name="_DOC T10316HK-2 T10317HK-2" xfId="64"/>
    <cellStyle name="_DOC T10316HK-2 T10317HK-2 2" xfId="65"/>
    <cellStyle name="_DOC T10316HK-4 Q-007585 r2" xfId="66"/>
    <cellStyle name="_DOC T10316HK-4 Q-007585 r2 2" xfId="67"/>
    <cellStyle name="_doc T10317HK-5 Q-007594" xfId="68"/>
    <cellStyle name="_doc T10317HK-5 Q-007594 2" xfId="69"/>
    <cellStyle name="_doc T10317HK-8 Q-007594" xfId="70"/>
    <cellStyle name="_doc T10317HK-8 Q-007594 2" xfId="71"/>
    <cellStyle name="_doc T10317HK-9 Q-007594" xfId="72"/>
    <cellStyle name="_doc T10317HK-9 Q-007594 2" xfId="73"/>
    <cellStyle name="_DOC T10637HK-2F Q-008100" xfId="74"/>
    <cellStyle name="_DOC T10698HK T10747HK-3" xfId="75"/>
    <cellStyle name="_DOC T10831HK-2 Q-008109 r2" xfId="76"/>
    <cellStyle name="_DOC T10831HK-2 Q-008109 r2 2" xfId="77"/>
    <cellStyle name="_DOC T110214HK-1 Q-012225" xfId="78"/>
    <cellStyle name="_DOC T110214HK-1 Q-012225 2" xfId="79"/>
    <cellStyle name="_DOC T111195HK Q-014311" xfId="80"/>
    <cellStyle name="_DOC T111195HK Q-014311 2" xfId="81"/>
    <cellStyle name="_DOC TF09245HK Q-003744" xfId="82"/>
    <cellStyle name="_DOC TF101053HK TF101038HK-1" xfId="83"/>
    <cellStyle name="_DOC TF101053HK TF101038HK-1 2" xfId="84"/>
    <cellStyle name="_Docs for Comba Brazil T09241HK-2 -3F Q-003709" xfId="85"/>
    <cellStyle name="_DOCS for Comba US T10287HK Q-007510" xfId="86"/>
    <cellStyle name="_DOCS for Comba US T10287HK Q-007510 2" xfId="87"/>
    <cellStyle name="_Docs for Inter export FPO-090102BR Q-003023" xfId="88"/>
    <cellStyle name="_Docs for Interexport Mexico PO#001155 T09846HK Q-005621" xfId="89"/>
    <cellStyle name="_Docs for Interexport Mexico PO#001155 T09846HK Q-005621 2" xfId="90"/>
    <cellStyle name="_Docs for Interexport Mexico T09552HK Q-004552" xfId="91"/>
    <cellStyle name="_Docs for Interexport Mexico T09552HK Q-004552 2" xfId="92"/>
    <cellStyle name="_Docs for Interexport T10450HK Q-007947 (3)" xfId="93"/>
    <cellStyle name="_Docs for Rizzo PO#3255 T09533HK Q-004499" xfId="94"/>
    <cellStyle name="_Docs for T09341HK-1 Q-003604" xfId="95"/>
    <cellStyle name="_Docs for T09341HK-1 Q-003604 2" xfId="96"/>
    <cellStyle name="_Draft InvPL for Domital PO#0809295 (Q-001584)" xfId="97"/>
    <cellStyle name="_Draft InvPL for Domital PO#0809295 (Q-001584) 2" xfId="98"/>
    <cellStyle name="_DRAFT of T09093HK Q-003069.xls;T09096HK Q-003088" xfId="99"/>
    <cellStyle name="_DRAFT of T09093HK Q-003069.xls;T09096HK Q-003088 2" xfId="100"/>
    <cellStyle name="_DRAFT of T09852HK-1 Q-005681" xfId="101"/>
    <cellStyle name="_DRAFT of T09852HK-1 Q-005681 2" xfId="102"/>
    <cellStyle name="_DRAFT of T09971HK T091055HK T091132HK T091133HK" xfId="103"/>
    <cellStyle name="_DRAFT of T09971HK T091055HK T091132HK T091133HK 2" xfId="104"/>
    <cellStyle name="_draft Q-008129,Q-008527,Q-008139" xfId="105"/>
    <cellStyle name="_draft Q-008129,Q-008527,Q-008139 2" xfId="106"/>
    <cellStyle name="_draft T08894HK Q-002885" xfId="107"/>
    <cellStyle name="_draft T08894HK Q-002885 2" xfId="108"/>
    <cellStyle name="_draft T10316HK-2 T10317HK-2 r3" xfId="109"/>
    <cellStyle name="_draft T10316HK-2 T10317HK-2 r3 2" xfId="110"/>
    <cellStyle name="_DRAFT T10317HK-6 Q-007594" xfId="111"/>
    <cellStyle name="_DRAFT T10317HK-6 Q-007594 2" xfId="112"/>
    <cellStyle name="_draft T10698HK T10747HK-3" xfId="113"/>
    <cellStyle name="_draft T111191HK-1 Q-014229 r2" xfId="114"/>
    <cellStyle name="_DRAFT T111245HK Q-014441" xfId="115"/>
    <cellStyle name="_DRAFT T111245HK Q-014441 2" xfId="116"/>
    <cellStyle name="_draft TF10664HK-2 Q-008493" xfId="117"/>
    <cellStyle name="_draft TS10245HK Q-007383" xfId="118"/>
    <cellStyle name="_DRAFT TS10455HK-2F Q-007969" xfId="119"/>
    <cellStyle name="_DRAFT TS10455HK-2F Q-007969 2" xfId="120"/>
    <cellStyle name="_ET_STYLE_NoName_00_" xfId="121"/>
    <cellStyle name="_Q-008254" xfId="122"/>
    <cellStyle name="_R1-GZINV for T09446HK Q-004048" xfId="123"/>
    <cellStyle name="_T07527HK Q-000992" xfId="124"/>
    <cellStyle name="_T08650HK Q-002258" xfId="125"/>
    <cellStyle name="_T08728HK Q-002366" xfId="126"/>
    <cellStyle name="_T08758HK Q-002429" xfId="127"/>
    <cellStyle name="_T08767HK Q-002431" xfId="128"/>
    <cellStyle name="_T08768HK Q-002331" xfId="129"/>
    <cellStyle name="_T08804HK Q-002464 R1" xfId="130"/>
    <cellStyle name="_T08894HK Q-002885" xfId="131"/>
    <cellStyle name="_T09060HK Q-003009" xfId="132"/>
    <cellStyle name="_T09066HK Q-002939" xfId="133"/>
    <cellStyle name="_T09078HK Q-003037" xfId="134"/>
    <cellStyle name="_T09093HK Q-003069" xfId="135"/>
    <cellStyle name="_T09096HK Q-003088" xfId="136"/>
    <cellStyle name="_T091006HK Q-006168" xfId="137"/>
    <cellStyle name="_T09118HK Q-003176" xfId="138"/>
    <cellStyle name="_T09132HK Q-003220" xfId="139"/>
    <cellStyle name="_T09149HK Q-003307" xfId="140"/>
    <cellStyle name="_T09153HK Q-003367" xfId="141"/>
    <cellStyle name="_T09186HK Q-003540" xfId="142"/>
    <cellStyle name="_T09189HK Q-003538" xfId="143"/>
    <cellStyle name="_T09305HK Q-003843" xfId="144"/>
    <cellStyle name="_T09341HK Q-003604" xfId="145"/>
    <cellStyle name="_T09365HK Q-004001" xfId="146"/>
    <cellStyle name="_T09367HK Q-004008" xfId="147"/>
    <cellStyle name="_T09398HK Q-004103" xfId="148"/>
    <cellStyle name="_T09405HK Q-004062" xfId="149"/>
    <cellStyle name="_T09435HK Q-003627" xfId="150"/>
    <cellStyle name="_T09439HK Q-004196" xfId="151"/>
    <cellStyle name="_T09440HK Q-004199" xfId="152"/>
    <cellStyle name="_T09446HK Q-004048" xfId="153"/>
    <cellStyle name="_T09502HK Q-004304" xfId="154"/>
    <cellStyle name="_T09511HK Q-004433" xfId="155"/>
    <cellStyle name="_T09520HK Q-004439" xfId="156"/>
    <cellStyle name="_T09533HK Q-004499" xfId="157"/>
    <cellStyle name="_T09539HK Q-004396" xfId="158"/>
    <cellStyle name="_T09551HK Q-004547" xfId="159"/>
    <cellStyle name="_T09552HK Q-004552" xfId="160"/>
    <cellStyle name="_T09562HK Q-004539" xfId="161"/>
    <cellStyle name="_T09566HK Q-003855" xfId="162"/>
    <cellStyle name="_T09624HK Q-003219" xfId="163"/>
    <cellStyle name="_T09667HK Q-004990" xfId="164"/>
    <cellStyle name="_T09675HK Q-004903" xfId="165"/>
    <cellStyle name="_T09752HK Q-005359" xfId="166"/>
    <cellStyle name="_T09793HK Q-004913" xfId="167"/>
    <cellStyle name="_T09798HK Q-005540" xfId="168"/>
    <cellStyle name="_T09811HK Q-005551" xfId="169"/>
    <cellStyle name="_T09846HK Q-005621" xfId="170"/>
    <cellStyle name="_T09852HK Q-005681" xfId="171"/>
    <cellStyle name="_T09868HK Q-005727" xfId="172"/>
    <cellStyle name="_T09875HK Q-005660" xfId="173"/>
    <cellStyle name="_T09915HK Q-005896" xfId="174"/>
    <cellStyle name="_T09933HK Q-003850" xfId="175"/>
    <cellStyle name="_T09937HK Q-005944" xfId="176"/>
    <cellStyle name="_T09939HK Q-005946" xfId="177"/>
    <cellStyle name="_T09959HK Q-006062" xfId="178"/>
    <cellStyle name="_T09961HK Q-006066" xfId="179"/>
    <cellStyle name="_T09965HK Q-005955" xfId="180"/>
    <cellStyle name="_T09970HK Q-006096" xfId="181"/>
    <cellStyle name="_T101061HK Q-009195" xfId="182"/>
    <cellStyle name="_T10143HK Q-006909" xfId="183"/>
    <cellStyle name="_T10186HK Q-006092" xfId="184"/>
    <cellStyle name="_T10220HK Q-007211" xfId="185"/>
    <cellStyle name="_T10257HK Q-007424" xfId="186"/>
    <cellStyle name="_T10267HK Q-007319" xfId="187"/>
    <cellStyle name="_T10269HK Q-007436" xfId="188"/>
    <cellStyle name="_T10270HK Q-007439" xfId="189"/>
    <cellStyle name="_T10281HK Q-007488" xfId="190"/>
    <cellStyle name="_T10287HK Q-007510" xfId="191"/>
    <cellStyle name="_T10316HK Q-007585" xfId="192"/>
    <cellStyle name="_T10317HK Q-007594" xfId="193"/>
    <cellStyle name="_T10348HK Q-007701" xfId="194"/>
    <cellStyle name="_T10454HK Q-007925" xfId="195"/>
    <cellStyle name="_T10560HK Q-008054" xfId="196"/>
    <cellStyle name="_T10601HK Q-008282" xfId="197"/>
    <cellStyle name="_T10603HK Q-008285" xfId="198"/>
    <cellStyle name="_T10696HK Q-008584" xfId="199"/>
    <cellStyle name="_T10700HK Q-008564" xfId="200"/>
    <cellStyle name="_T10758HK Q-008690" xfId="201"/>
    <cellStyle name="_T10798HK Q-008129" xfId="202"/>
    <cellStyle name="_T10798HK-2 Q-008139" xfId="203"/>
    <cellStyle name="_T10798HK-3F Q-008572" xfId="204"/>
    <cellStyle name="_T10799HK Q-008787" xfId="205"/>
    <cellStyle name="_T10831HK Q-008109" xfId="206"/>
    <cellStyle name="_TF091110HK RMA-000276" xfId="207"/>
    <cellStyle name="_TF091136HK RMA-000272" xfId="208"/>
    <cellStyle name="_TF101038HK Q-009108" xfId="209"/>
    <cellStyle name="_TF10315HK Q-007606" xfId="210"/>
    <cellStyle name="_TS08469HK Q-001927" xfId="211"/>
    <cellStyle name="_TS08473HK Q-001974" xfId="212"/>
    <cellStyle name="_TS08515HK Q-002041GC" xfId="213"/>
    <cellStyle name="_TS08631HK Q-002156" xfId="214"/>
    <cellStyle name="_TS08724HK Q-002364" xfId="215"/>
    <cellStyle name="_TS08725HK Q-002363" xfId="216"/>
    <cellStyle name="_TS08784HK Q-002436" xfId="217"/>
    <cellStyle name="_TS08802HK Q-002463" xfId="218"/>
    <cellStyle name="_TS08807HK Q-002472" xfId="219"/>
    <cellStyle name="_TS09106HK Q-003101" xfId="220"/>
    <cellStyle name="_TS09181HK Q-003530" xfId="221"/>
    <cellStyle name="20% - Accent1" xfId="222" builtinId="30" customBuiltin="1"/>
    <cellStyle name="20% - Accent1 2" xfId="223"/>
    <cellStyle name="20% - Accent1 2 2" xfId="224"/>
    <cellStyle name="20% - Accent1 3" xfId="1085"/>
    <cellStyle name="20% - Accent1 3 2" xfId="1363"/>
    <cellStyle name="20% - Accent1 4" xfId="1144"/>
    <cellStyle name="20% - Accent1 4 2" xfId="1416"/>
    <cellStyle name="20% - Accent1 5" xfId="1309"/>
    <cellStyle name="20% - Accent2" xfId="225" builtinId="34" customBuiltin="1"/>
    <cellStyle name="20% - Accent2 2" xfId="226"/>
    <cellStyle name="20% - Accent2 2 2" xfId="227"/>
    <cellStyle name="20% - Accent2 3" xfId="1087"/>
    <cellStyle name="20% - Accent2 3 2" xfId="1365"/>
    <cellStyle name="20% - Accent2 4" xfId="1145"/>
    <cellStyle name="20% - Accent2 4 2" xfId="1417"/>
    <cellStyle name="20% - Accent2 5" xfId="1311"/>
    <cellStyle name="20% - Accent3" xfId="228" builtinId="38" customBuiltin="1"/>
    <cellStyle name="20% - Accent3 2" xfId="229"/>
    <cellStyle name="20% - Accent3 2 2" xfId="230"/>
    <cellStyle name="20% - Accent3 3" xfId="1089"/>
    <cellStyle name="20% - Accent3 3 2" xfId="1367"/>
    <cellStyle name="20% - Accent3 4" xfId="1146"/>
    <cellStyle name="20% - Accent3 4 2" xfId="1418"/>
    <cellStyle name="20% - Accent3 5" xfId="1313"/>
    <cellStyle name="20% - Accent4" xfId="231" builtinId="42" customBuiltin="1"/>
    <cellStyle name="20% - Accent4 2" xfId="232"/>
    <cellStyle name="20% - Accent4 2 2" xfId="233"/>
    <cellStyle name="20% - Accent4 3" xfId="1091"/>
    <cellStyle name="20% - Accent4 3 2" xfId="1369"/>
    <cellStyle name="20% - Accent4 4" xfId="1147"/>
    <cellStyle name="20% - Accent4 4 2" xfId="1419"/>
    <cellStyle name="20% - Accent4 5" xfId="1315"/>
    <cellStyle name="20% - Accent5" xfId="234" builtinId="46" customBuiltin="1"/>
    <cellStyle name="20% - Accent5 2" xfId="235"/>
    <cellStyle name="20% - Accent5 2 2" xfId="236"/>
    <cellStyle name="20% - Accent5 3" xfId="1093"/>
    <cellStyle name="20% - Accent5 3 2" xfId="1371"/>
    <cellStyle name="20% - Accent5 4" xfId="1148"/>
    <cellStyle name="20% - Accent5 4 2" xfId="1420"/>
    <cellStyle name="20% - Accent5 5" xfId="1317"/>
    <cellStyle name="20% - Accent6" xfId="237" builtinId="50" customBuiltin="1"/>
    <cellStyle name="20% - Accent6 2" xfId="238"/>
    <cellStyle name="20% - Accent6 2 2" xfId="239"/>
    <cellStyle name="20% - Accent6 3" xfId="1095"/>
    <cellStyle name="20% - Accent6 3 2" xfId="1373"/>
    <cellStyle name="20% - Accent6 4" xfId="1149"/>
    <cellStyle name="20% - Accent6 4 2" xfId="1421"/>
    <cellStyle name="20% - Accent6 5" xfId="1319"/>
    <cellStyle name="20% - Ênfase1" xfId="240"/>
    <cellStyle name="20% - Ênfase1 2" xfId="241"/>
    <cellStyle name="20% - Ênfase2" xfId="242"/>
    <cellStyle name="20% - Ênfase2 2" xfId="243"/>
    <cellStyle name="20% - Ênfase3" xfId="244"/>
    <cellStyle name="20% - Ênfase3 2" xfId="245"/>
    <cellStyle name="20% - Ênfase4" xfId="246"/>
    <cellStyle name="20% - Ênfase4 2" xfId="247"/>
    <cellStyle name="20% - Ênfase5" xfId="248"/>
    <cellStyle name="20% - Ênfase5 2" xfId="249"/>
    <cellStyle name="20% - Ênfase6" xfId="250"/>
    <cellStyle name="20% - Ênfase6 2" xfId="251"/>
    <cellStyle name="20% - 輔色1" xfId="252"/>
    <cellStyle name="20% - 輔色1 2" xfId="253"/>
    <cellStyle name="20% - 輔色1 3" xfId="254"/>
    <cellStyle name="20% - 輔色2" xfId="255"/>
    <cellStyle name="20% - 輔色2 2" xfId="256"/>
    <cellStyle name="20% - 輔色2 3" xfId="257"/>
    <cellStyle name="20% - 輔色3" xfId="258"/>
    <cellStyle name="20% - 輔色3 2" xfId="259"/>
    <cellStyle name="20% - 輔色3 3" xfId="260"/>
    <cellStyle name="20% - 輔色4" xfId="261"/>
    <cellStyle name="20% - 輔色4 2" xfId="262"/>
    <cellStyle name="20% - 輔色4 3" xfId="263"/>
    <cellStyle name="20% - 輔色5" xfId="264"/>
    <cellStyle name="20% - 輔色5 2" xfId="265"/>
    <cellStyle name="20% - 輔色5 3" xfId="266"/>
    <cellStyle name="20% - 輔色6" xfId="267"/>
    <cellStyle name="20% - 輔色6 2" xfId="268"/>
    <cellStyle name="20% - 輔色6 3" xfId="269"/>
    <cellStyle name="40% - Accent1" xfId="270" builtinId="31" customBuiltin="1"/>
    <cellStyle name="40% - Accent1 2" xfId="271"/>
    <cellStyle name="40% - Accent1 2 2" xfId="272"/>
    <cellStyle name="40% - Accent1 3" xfId="1086"/>
    <cellStyle name="40% - Accent1 3 2" xfId="1364"/>
    <cellStyle name="40% - Accent1 4" xfId="1150"/>
    <cellStyle name="40% - Accent1 4 2" xfId="1422"/>
    <cellStyle name="40% - Accent1 5" xfId="1310"/>
    <cellStyle name="40% - Accent2" xfId="273" builtinId="35" customBuiltin="1"/>
    <cellStyle name="40% - Accent2 2" xfId="274"/>
    <cellStyle name="40% - Accent2 2 2" xfId="275"/>
    <cellStyle name="40% - Accent2 3" xfId="1088"/>
    <cellStyle name="40% - Accent2 3 2" xfId="1366"/>
    <cellStyle name="40% - Accent2 4" xfId="1151"/>
    <cellStyle name="40% - Accent2 4 2" xfId="1423"/>
    <cellStyle name="40% - Accent2 5" xfId="1312"/>
    <cellStyle name="40% - Accent3" xfId="276" builtinId="39" customBuiltin="1"/>
    <cellStyle name="40% - Accent3 2" xfId="277"/>
    <cellStyle name="40% - Accent3 2 2" xfId="278"/>
    <cellStyle name="40% - Accent3 3" xfId="1090"/>
    <cellStyle name="40% - Accent3 3 2" xfId="1368"/>
    <cellStyle name="40% - Accent3 4" xfId="1152"/>
    <cellStyle name="40% - Accent3 4 2" xfId="1424"/>
    <cellStyle name="40% - Accent3 5" xfId="1314"/>
    <cellStyle name="40% - Accent4" xfId="279" builtinId="43" customBuiltin="1"/>
    <cellStyle name="40% - Accent4 2" xfId="280"/>
    <cellStyle name="40% - Accent4 2 2" xfId="281"/>
    <cellStyle name="40% - Accent4 3" xfId="1092"/>
    <cellStyle name="40% - Accent4 3 2" xfId="1370"/>
    <cellStyle name="40% - Accent4 4" xfId="1153"/>
    <cellStyle name="40% - Accent4 4 2" xfId="1425"/>
    <cellStyle name="40% - Accent4 5" xfId="1316"/>
    <cellStyle name="40% - Accent5" xfId="282" builtinId="47" customBuiltin="1"/>
    <cellStyle name="40% - Accent5 2" xfId="283"/>
    <cellStyle name="40% - Accent5 2 2" xfId="284"/>
    <cellStyle name="40% - Accent5 3" xfId="1094"/>
    <cellStyle name="40% - Accent5 3 2" xfId="1372"/>
    <cellStyle name="40% - Accent5 4" xfId="1154"/>
    <cellStyle name="40% - Accent5 4 2" xfId="1426"/>
    <cellStyle name="40% - Accent5 5" xfId="1318"/>
    <cellStyle name="40% - Accent6" xfId="285" builtinId="51" customBuiltin="1"/>
    <cellStyle name="40% - Accent6 2" xfId="286"/>
    <cellStyle name="40% - Accent6 2 2" xfId="287"/>
    <cellStyle name="40% - Accent6 3" xfId="1096"/>
    <cellStyle name="40% - Accent6 3 2" xfId="1374"/>
    <cellStyle name="40% - Accent6 4" xfId="1155"/>
    <cellStyle name="40% - Accent6 4 2" xfId="1427"/>
    <cellStyle name="40% - Accent6 5" xfId="1320"/>
    <cellStyle name="40% - Ênfase1" xfId="288"/>
    <cellStyle name="40% - Ênfase1 2" xfId="289"/>
    <cellStyle name="40% - Ênfase2" xfId="290"/>
    <cellStyle name="40% - Ênfase2 2" xfId="291"/>
    <cellStyle name="40% - Ênfase3" xfId="292"/>
    <cellStyle name="40% - Ênfase3 2" xfId="293"/>
    <cellStyle name="40% - Ênfase4" xfId="294"/>
    <cellStyle name="40% - Ênfase4 2" xfId="295"/>
    <cellStyle name="40% - Ênfase5" xfId="296"/>
    <cellStyle name="40% - Ênfase5 2" xfId="297"/>
    <cellStyle name="40% - Ênfase6" xfId="298"/>
    <cellStyle name="40% - Ênfase6 2" xfId="299"/>
    <cellStyle name="40% - 輔色1" xfId="300"/>
    <cellStyle name="40% - 輔色1 2" xfId="301"/>
    <cellStyle name="40% - 輔色1 3" xfId="302"/>
    <cellStyle name="40% - 輔色2" xfId="303"/>
    <cellStyle name="40% - 輔色2 2" xfId="304"/>
    <cellStyle name="40% - 輔色2 3" xfId="305"/>
    <cellStyle name="40% - 輔色3" xfId="306"/>
    <cellStyle name="40% - 輔色3 2" xfId="307"/>
    <cellStyle name="40% - 輔色3 3" xfId="308"/>
    <cellStyle name="40% - 輔色4" xfId="309"/>
    <cellStyle name="40% - 輔色4 2" xfId="310"/>
    <cellStyle name="40% - 輔色4 3" xfId="311"/>
    <cellStyle name="40% - 輔色5" xfId="312"/>
    <cellStyle name="40% - 輔色5 2" xfId="313"/>
    <cellStyle name="40% - 輔色5 3" xfId="314"/>
    <cellStyle name="40% - 輔色6" xfId="315"/>
    <cellStyle name="40% - 輔色6 2" xfId="316"/>
    <cellStyle name="40% - 輔色6 3" xfId="317"/>
    <cellStyle name="60% - Accent1" xfId="318" builtinId="32" customBuiltin="1"/>
    <cellStyle name="60% - Accent1 2" xfId="319"/>
    <cellStyle name="60% - Accent2" xfId="320" builtinId="36" customBuiltin="1"/>
    <cellStyle name="60% - Accent2 2" xfId="321"/>
    <cellStyle name="60% - Accent3" xfId="322" builtinId="40" customBuiltin="1"/>
    <cellStyle name="60% - Accent3 2" xfId="323"/>
    <cellStyle name="60% - Accent4" xfId="324" builtinId="44" customBuiltin="1"/>
    <cellStyle name="60% - Accent4 2" xfId="325"/>
    <cellStyle name="60% - Accent5" xfId="326" builtinId="48" customBuiltin="1"/>
    <cellStyle name="60% - Accent5 2" xfId="327"/>
    <cellStyle name="60% - Accent6" xfId="328" builtinId="52" customBuiltin="1"/>
    <cellStyle name="60% - Accent6 2" xfId="329"/>
    <cellStyle name="60% - Ênfase1" xfId="330"/>
    <cellStyle name="60% - Ênfase2" xfId="331"/>
    <cellStyle name="60% - Ênfase3" xfId="332"/>
    <cellStyle name="60% - Ênfase4" xfId="333"/>
    <cellStyle name="60% - Ênfase5" xfId="334"/>
    <cellStyle name="60% - Ênfase6" xfId="335"/>
    <cellStyle name="60% - 輔色1" xfId="336"/>
    <cellStyle name="60% - 輔色1 2" xfId="337"/>
    <cellStyle name="60% - 輔色1 3" xfId="338"/>
    <cellStyle name="60% - 輔色2" xfId="339"/>
    <cellStyle name="60% - 輔色2 2" xfId="340"/>
    <cellStyle name="60% - 輔色2 3" xfId="341"/>
    <cellStyle name="60% - 輔色3" xfId="342"/>
    <cellStyle name="60% - 輔色3 2" xfId="343"/>
    <cellStyle name="60% - 輔色3 3" xfId="344"/>
    <cellStyle name="60% - 輔色4" xfId="345"/>
    <cellStyle name="60% - 輔色4 2" xfId="346"/>
    <cellStyle name="60% - 輔色4 3" xfId="347"/>
    <cellStyle name="60% - 輔色5" xfId="348"/>
    <cellStyle name="60% - 輔色5 2" xfId="349"/>
    <cellStyle name="60% - 輔色5 3" xfId="350"/>
    <cellStyle name="60% - 輔色6" xfId="351"/>
    <cellStyle name="60% - 輔色6 2" xfId="352"/>
    <cellStyle name="60% - 輔色6 3" xfId="353"/>
    <cellStyle name="Accent1" xfId="354" builtinId="29" customBuiltin="1"/>
    <cellStyle name="Accent1 2" xfId="355"/>
    <cellStyle name="Accent2" xfId="356" builtinId="33" customBuiltin="1"/>
    <cellStyle name="Accent2 2" xfId="357"/>
    <cellStyle name="Accent3" xfId="358" builtinId="37" customBuiltin="1"/>
    <cellStyle name="Accent3 2" xfId="359"/>
    <cellStyle name="Accent4" xfId="360" builtinId="41" customBuiltin="1"/>
    <cellStyle name="Accent4 2" xfId="361"/>
    <cellStyle name="Accent5" xfId="362" builtinId="45" customBuiltin="1"/>
    <cellStyle name="Accent5 2" xfId="363"/>
    <cellStyle name="Accent6" xfId="364" builtinId="49" customBuiltin="1"/>
    <cellStyle name="Accent6 2" xfId="365"/>
    <cellStyle name="Bad" xfId="366" builtinId="27" customBuiltin="1"/>
    <cellStyle name="Bad 2" xfId="367"/>
    <cellStyle name="Bom" xfId="368"/>
    <cellStyle name="Calculation" xfId="369" builtinId="22" customBuiltin="1"/>
    <cellStyle name="Calculation 2" xfId="370"/>
    <cellStyle name="Cálculo" xfId="371"/>
    <cellStyle name="Célula de Verificação" xfId="372"/>
    <cellStyle name="Célula Vinculada" xfId="373"/>
    <cellStyle name="Check Cell" xfId="374" builtinId="23" customBuiltin="1"/>
    <cellStyle name="Check Cell 2" xfId="375"/>
    <cellStyle name="Comma (2)" xfId="376"/>
    <cellStyle name="Comma (2) 2" xfId="377"/>
    <cellStyle name="Comma 10" xfId="378"/>
    <cellStyle name="Comma 10 2" xfId="1098"/>
    <cellStyle name="Comma 10 2 2" xfId="1375"/>
    <cellStyle name="Comma 10 3" xfId="1156"/>
    <cellStyle name="Comma 10 3 2" xfId="1428"/>
    <cellStyle name="Comma 10 4" xfId="1322"/>
    <cellStyle name="Comma 11" xfId="379"/>
    <cellStyle name="Comma 11 2" xfId="1099"/>
    <cellStyle name="Comma 11 2 2" xfId="1376"/>
    <cellStyle name="Comma 11 3" xfId="1157"/>
    <cellStyle name="Comma 11 3 2" xfId="1429"/>
    <cellStyle name="Comma 11 4" xfId="1323"/>
    <cellStyle name="Comma 12" xfId="380"/>
    <cellStyle name="Comma 12 2" xfId="381"/>
    <cellStyle name="Comma 12 2 2" xfId="382"/>
    <cellStyle name="Comma 12 2 2 2" xfId="383"/>
    <cellStyle name="Comma 12 2 3" xfId="384"/>
    <cellStyle name="Comma 12 2 3 2" xfId="385"/>
    <cellStyle name="Comma 12 2 4" xfId="386"/>
    <cellStyle name="Comma 12 3" xfId="387"/>
    <cellStyle name="Comma 12 3 2" xfId="388"/>
    <cellStyle name="Comma 12 4" xfId="389"/>
    <cellStyle name="Comma 12 4 2" xfId="390"/>
    <cellStyle name="Comma 12 5" xfId="391"/>
    <cellStyle name="Comma 13" xfId="392"/>
    <cellStyle name="Comma 13 2" xfId="393"/>
    <cellStyle name="Comma 13 2 2" xfId="394"/>
    <cellStyle name="Comma 13 2 2 2" xfId="395"/>
    <cellStyle name="Comma 13 2 3" xfId="396"/>
    <cellStyle name="Comma 13 2 3 2" xfId="397"/>
    <cellStyle name="Comma 13 2 4" xfId="398"/>
    <cellStyle name="Comma 13 3" xfId="399"/>
    <cellStyle name="Comma 13 3 2" xfId="400"/>
    <cellStyle name="Comma 13 4" xfId="401"/>
    <cellStyle name="Comma 13 4 2" xfId="402"/>
    <cellStyle name="Comma 13 5" xfId="403"/>
    <cellStyle name="Comma 14" xfId="404"/>
    <cellStyle name="Comma 14 2" xfId="405"/>
    <cellStyle name="Comma 14 2 2" xfId="406"/>
    <cellStyle name="Comma 14 3" xfId="407"/>
    <cellStyle name="Comma 14 3 2" xfId="408"/>
    <cellStyle name="Comma 14 4" xfId="409"/>
    <cellStyle name="Comma 15" xfId="410"/>
    <cellStyle name="Comma 15 2" xfId="411"/>
    <cellStyle name="Comma 15 2 2" xfId="412"/>
    <cellStyle name="Comma 15 3" xfId="413"/>
    <cellStyle name="Comma 16" xfId="414"/>
    <cellStyle name="Comma 16 2" xfId="415"/>
    <cellStyle name="Comma 16 2 2" xfId="416"/>
    <cellStyle name="Comma 16 3" xfId="417"/>
    <cellStyle name="Comma 17" xfId="418"/>
    <cellStyle name="Comma 17 2" xfId="419"/>
    <cellStyle name="Comma 17 2 2" xfId="420"/>
    <cellStyle name="Comma 17 3" xfId="421"/>
    <cellStyle name="Comma 18" xfId="422"/>
    <cellStyle name="Comma 18 2" xfId="423"/>
    <cellStyle name="Comma 19" xfId="424"/>
    <cellStyle name="Comma 19 2" xfId="425"/>
    <cellStyle name="Comma 2" xfId="426"/>
    <cellStyle name="Comma 2 2" xfId="427"/>
    <cellStyle name="Comma 2 2 2" xfId="428"/>
    <cellStyle name="Comma 2 3" xfId="429"/>
    <cellStyle name="Comma 2 4" xfId="430"/>
    <cellStyle name="Comma 2 5" xfId="431"/>
    <cellStyle name="Comma 2 5 2" xfId="1113"/>
    <cellStyle name="Comma 2 5 2 2" xfId="1388"/>
    <cellStyle name="Comma 2 5 3" xfId="1158"/>
    <cellStyle name="Comma 2 5 3 2" xfId="1430"/>
    <cellStyle name="Comma 2 5 4" xfId="1324"/>
    <cellStyle name="Comma 2 6" xfId="432"/>
    <cellStyle name="Comma 20" xfId="433"/>
    <cellStyle name="Comma 20 2" xfId="434"/>
    <cellStyle name="Comma 20 2 2" xfId="435"/>
    <cellStyle name="Comma 20 3" xfId="436"/>
    <cellStyle name="Comma 21" xfId="437"/>
    <cellStyle name="Comma 21 2" xfId="438"/>
    <cellStyle name="Comma 21 2 2" xfId="439"/>
    <cellStyle name="Comma 21 3" xfId="440"/>
    <cellStyle name="Comma 22" xfId="441"/>
    <cellStyle name="Comma 22 2" xfId="1100"/>
    <cellStyle name="Comma 22 2 2" xfId="1377"/>
    <cellStyle name="Comma 22 3" xfId="1159"/>
    <cellStyle name="Comma 22 3 2" xfId="1431"/>
    <cellStyle name="Comma 22 4" xfId="1325"/>
    <cellStyle name="Comma 23" xfId="442"/>
    <cellStyle name="Comma 23 2" xfId="1101"/>
    <cellStyle name="Comma 23 2 2" xfId="1378"/>
    <cellStyle name="Comma 23 3" xfId="1160"/>
    <cellStyle name="Comma 23 3 2" xfId="1432"/>
    <cellStyle name="Comma 23 4" xfId="1326"/>
    <cellStyle name="Comma 24" xfId="443"/>
    <cellStyle name="Comma 24 2" xfId="1102"/>
    <cellStyle name="Comma 24 2 2" xfId="1379"/>
    <cellStyle name="Comma 24 3" xfId="1161"/>
    <cellStyle name="Comma 24 3 2" xfId="1433"/>
    <cellStyle name="Comma 24 4" xfId="1327"/>
    <cellStyle name="Comma 25" xfId="444"/>
    <cellStyle name="Comma 25 2" xfId="1114"/>
    <cellStyle name="Comma 25 2 2" xfId="1389"/>
    <cellStyle name="Comma 25 3" xfId="1103"/>
    <cellStyle name="Comma 25 4" xfId="1162"/>
    <cellStyle name="Comma 25 4 2" xfId="1434"/>
    <cellStyle name="Comma 25 5" xfId="1328"/>
    <cellStyle name="Comma 26" xfId="445"/>
    <cellStyle name="Comma 26 2" xfId="1115"/>
    <cellStyle name="Comma 26 2 2" xfId="1390"/>
    <cellStyle name="Comma 26 3" xfId="1163"/>
    <cellStyle name="Comma 26 3 2" xfId="1435"/>
    <cellStyle name="Comma 26 4" xfId="1329"/>
    <cellStyle name="Comma 27" xfId="446"/>
    <cellStyle name="Comma 27 2" xfId="1116"/>
    <cellStyle name="Comma 27 2 2" xfId="1391"/>
    <cellStyle name="Comma 27 3" xfId="1164"/>
    <cellStyle name="Comma 27 3 2" xfId="1436"/>
    <cellStyle name="Comma 27 4" xfId="1330"/>
    <cellStyle name="Comma 28" xfId="447"/>
    <cellStyle name="Comma 28 2" xfId="1117"/>
    <cellStyle name="Comma 28 2 2" xfId="1392"/>
    <cellStyle name="Comma 28 3" xfId="1165"/>
    <cellStyle name="Comma 28 3 2" xfId="1437"/>
    <cellStyle name="Comma 28 4" xfId="1331"/>
    <cellStyle name="Comma 29" xfId="448"/>
    <cellStyle name="Comma 29 2" xfId="1118"/>
    <cellStyle name="Comma 29 2 2" xfId="1393"/>
    <cellStyle name="Comma 29 3" xfId="1166"/>
    <cellStyle name="Comma 29 3 2" xfId="1438"/>
    <cellStyle name="Comma 29 4" xfId="1332"/>
    <cellStyle name="Comma 3" xfId="449"/>
    <cellStyle name="Comma 3 2" xfId="450"/>
    <cellStyle name="Comma 3 2 2" xfId="451"/>
    <cellStyle name="Comma 3 3" xfId="452"/>
    <cellStyle name="Comma 3 4" xfId="453"/>
    <cellStyle name="Comma 3 5" xfId="454"/>
    <cellStyle name="Comma 30" xfId="455"/>
    <cellStyle name="Comma 30 2" xfId="1119"/>
    <cellStyle name="Comma 30 2 2" xfId="1394"/>
    <cellStyle name="Comma 30 3" xfId="1167"/>
    <cellStyle name="Comma 30 3 2" xfId="1439"/>
    <cellStyle name="Comma 30 4" xfId="1333"/>
    <cellStyle name="Comma 31" xfId="456"/>
    <cellStyle name="Comma 31 2" xfId="1120"/>
    <cellStyle name="Comma 31 2 2" xfId="1395"/>
    <cellStyle name="Comma 31 3" xfId="1168"/>
    <cellStyle name="Comma 31 3 2" xfId="1440"/>
    <cellStyle name="Comma 31 4" xfId="1334"/>
    <cellStyle name="Comma 32" xfId="457"/>
    <cellStyle name="Comma 32 2" xfId="1121"/>
    <cellStyle name="Comma 32 2 2" xfId="1396"/>
    <cellStyle name="Comma 32 3" xfId="1169"/>
    <cellStyle name="Comma 32 3 2" xfId="1441"/>
    <cellStyle name="Comma 32 4" xfId="1335"/>
    <cellStyle name="Comma 33" xfId="458"/>
    <cellStyle name="Comma 33 2" xfId="1122"/>
    <cellStyle name="Comma 33 2 2" xfId="1397"/>
    <cellStyle name="Comma 33 3" xfId="1170"/>
    <cellStyle name="Comma 33 3 2" xfId="1442"/>
    <cellStyle name="Comma 33 4" xfId="1336"/>
    <cellStyle name="Comma 34" xfId="459"/>
    <cellStyle name="Comma 34 2" xfId="1123"/>
    <cellStyle name="Comma 34 2 2" xfId="1398"/>
    <cellStyle name="Comma 34 3" xfId="1171"/>
    <cellStyle name="Comma 34 3 2" xfId="1443"/>
    <cellStyle name="Comma 34 4" xfId="1337"/>
    <cellStyle name="Comma 35" xfId="460"/>
    <cellStyle name="Comma 35 2" xfId="1124"/>
    <cellStyle name="Comma 35 2 2" xfId="1399"/>
    <cellStyle name="Comma 35 3" xfId="1172"/>
    <cellStyle name="Comma 35 3 2" xfId="1444"/>
    <cellStyle name="Comma 35 4" xfId="1338"/>
    <cellStyle name="Comma 36" xfId="461"/>
    <cellStyle name="Comma 36 2" xfId="1125"/>
    <cellStyle name="Comma 36 2 2" xfId="1400"/>
    <cellStyle name="Comma 36 3" xfId="1173"/>
    <cellStyle name="Comma 36 3 2" xfId="1445"/>
    <cellStyle name="Comma 36 4" xfId="1339"/>
    <cellStyle name="Comma 37" xfId="462"/>
    <cellStyle name="Comma 37 2" xfId="1126"/>
    <cellStyle name="Comma 37 2 2" xfId="1401"/>
    <cellStyle name="Comma 37 3" xfId="1174"/>
    <cellStyle name="Comma 37 3 2" xfId="1446"/>
    <cellStyle name="Comma 37 4" xfId="1340"/>
    <cellStyle name="Comma 38" xfId="463"/>
    <cellStyle name="Comma 38 2" xfId="1127"/>
    <cellStyle name="Comma 38 2 2" xfId="1402"/>
    <cellStyle name="Comma 38 3" xfId="1175"/>
    <cellStyle name="Comma 38 3 2" xfId="1447"/>
    <cellStyle name="Comma 38 4" xfId="1341"/>
    <cellStyle name="Comma 39" xfId="464"/>
    <cellStyle name="Comma 39 2" xfId="465"/>
    <cellStyle name="Comma 4" xfId="466"/>
    <cellStyle name="Comma 4 2" xfId="467"/>
    <cellStyle name="Comma 4 2 2" xfId="468"/>
    <cellStyle name="Comma 4 3" xfId="469"/>
    <cellStyle name="Comma 40" xfId="470"/>
    <cellStyle name="Comma 40 2" xfId="1128"/>
    <cellStyle name="Comma 40 2 2" xfId="1403"/>
    <cellStyle name="Comma 40 3" xfId="1176"/>
    <cellStyle name="Comma 40 3 2" xfId="1448"/>
    <cellStyle name="Comma 40 4" xfId="1342"/>
    <cellStyle name="Comma 41" xfId="471"/>
    <cellStyle name="Comma 41 2" xfId="472"/>
    <cellStyle name="Comma 42" xfId="473"/>
    <cellStyle name="Comma 42 2" xfId="474"/>
    <cellStyle name="Comma 43" xfId="475"/>
    <cellStyle name="Comma 43 2" xfId="476"/>
    <cellStyle name="Comma 44" xfId="477"/>
    <cellStyle name="Comma 44 2" xfId="478"/>
    <cellStyle name="Comma 45" xfId="479"/>
    <cellStyle name="Comma 45 2" xfId="1129"/>
    <cellStyle name="Comma 45 2 2" xfId="1404"/>
    <cellStyle name="Comma 45 3" xfId="1177"/>
    <cellStyle name="Comma 45 3 2" xfId="1449"/>
    <cellStyle name="Comma 45 4" xfId="1343"/>
    <cellStyle name="Comma 46" xfId="480"/>
    <cellStyle name="Comma 46 2" xfId="1130"/>
    <cellStyle name="Comma 46 2 2" xfId="1405"/>
    <cellStyle name="Comma 46 3" xfId="1178"/>
    <cellStyle name="Comma 46 3 2" xfId="1450"/>
    <cellStyle name="Comma 46 4" xfId="1344"/>
    <cellStyle name="Comma 47" xfId="481"/>
    <cellStyle name="Comma 47 2" xfId="1131"/>
    <cellStyle name="Comma 47 2 2" xfId="1406"/>
    <cellStyle name="Comma 47 3" xfId="1179"/>
    <cellStyle name="Comma 47 3 2" xfId="1451"/>
    <cellStyle name="Comma 47 4" xfId="1345"/>
    <cellStyle name="Comma 48" xfId="482"/>
    <cellStyle name="Comma 49" xfId="483"/>
    <cellStyle name="Comma 5" xfId="484"/>
    <cellStyle name="Comma 5 2" xfId="485"/>
    <cellStyle name="Comma 5 2 2" xfId="486"/>
    <cellStyle name="Comma 5 3" xfId="487"/>
    <cellStyle name="Comma 50" xfId="488"/>
    <cellStyle name="Comma 51" xfId="489"/>
    <cellStyle name="Comma 52" xfId="490"/>
    <cellStyle name="Comma 52 2" xfId="491"/>
    <cellStyle name="Comma 53" xfId="492"/>
    <cellStyle name="Comma 53 2" xfId="493"/>
    <cellStyle name="Comma 54" xfId="494"/>
    <cellStyle name="Comma 54 2" xfId="495"/>
    <cellStyle name="Comma 55" xfId="496"/>
    <cellStyle name="Comma 55 2" xfId="497"/>
    <cellStyle name="Comma 56" xfId="498"/>
    <cellStyle name="Comma 56 2" xfId="499"/>
    <cellStyle name="Comma 57" xfId="500"/>
    <cellStyle name="Comma 58" xfId="501"/>
    <cellStyle name="Comma 59" xfId="502"/>
    <cellStyle name="Comma 6" xfId="503"/>
    <cellStyle name="Comma 6 2" xfId="504"/>
    <cellStyle name="Comma 6 2 2" xfId="505"/>
    <cellStyle name="Comma 6 3" xfId="506"/>
    <cellStyle name="Comma 60" xfId="507"/>
    <cellStyle name="Comma 61" xfId="508"/>
    <cellStyle name="Comma 62" xfId="509"/>
    <cellStyle name="Comma 7" xfId="510"/>
    <cellStyle name="Comma 7 2" xfId="511"/>
    <cellStyle name="Comma 7 2 2" xfId="512"/>
    <cellStyle name="Comma 7 3" xfId="513"/>
    <cellStyle name="Comma 8" xfId="514"/>
    <cellStyle name="Comma 8 2" xfId="515"/>
    <cellStyle name="Comma 9" xfId="516"/>
    <cellStyle name="Comma 9 2" xfId="517"/>
    <cellStyle name="Currency 10" xfId="518"/>
    <cellStyle name="Currency 11" xfId="1083"/>
    <cellStyle name="Currency 11 2" xfId="1361"/>
    <cellStyle name="Currency 12" xfId="1468"/>
    <cellStyle name="Currency 13" xfId="1471"/>
    <cellStyle name="Currency 14" xfId="1473"/>
    <cellStyle name="Currency 2" xfId="519"/>
    <cellStyle name="Currency 2 2" xfId="520"/>
    <cellStyle name="Currency 2 2 2" xfId="521"/>
    <cellStyle name="Currency 2 3" xfId="522"/>
    <cellStyle name="Currency 2 4" xfId="523"/>
    <cellStyle name="Currency 2 5" xfId="1043"/>
    <cellStyle name="Currency 2 6" xfId="789"/>
    <cellStyle name="Currency 3" xfId="524"/>
    <cellStyle name="Currency 3 10" xfId="790"/>
    <cellStyle name="Currency 3 2" xfId="525"/>
    <cellStyle name="Currency 3 2 2" xfId="820"/>
    <cellStyle name="Currency 3 2 2 2" xfId="854"/>
    <cellStyle name="Currency 3 2 2 2 2" xfId="918"/>
    <cellStyle name="Currency 3 2 2 2 2 2" xfId="1034"/>
    <cellStyle name="Currency 3 2 2 2 2 3" xfId="1301"/>
    <cellStyle name="Currency 3 2 2 2 3" xfId="977"/>
    <cellStyle name="Currency 3 2 2 2 4" xfId="1244"/>
    <cellStyle name="Currency 3 2 2 3" xfId="885"/>
    <cellStyle name="Currency 3 2 2 3 2" xfId="1005"/>
    <cellStyle name="Currency 3 2 2 3 3" xfId="1272"/>
    <cellStyle name="Currency 3 2 2 4" xfId="948"/>
    <cellStyle name="Currency 3 2 2 5" xfId="1215"/>
    <cellStyle name="Currency 3 2 3" xfId="838"/>
    <cellStyle name="Currency 3 2 3 2" xfId="902"/>
    <cellStyle name="Currency 3 2 3 2 2" xfId="1020"/>
    <cellStyle name="Currency 3 2 3 2 3" xfId="1287"/>
    <cellStyle name="Currency 3 2 3 3" xfId="963"/>
    <cellStyle name="Currency 3 2 3 4" xfId="1230"/>
    <cellStyle name="Currency 3 2 4" xfId="869"/>
    <cellStyle name="Currency 3 2 4 2" xfId="991"/>
    <cellStyle name="Currency 3 2 4 3" xfId="1258"/>
    <cellStyle name="Currency 3 2 5" xfId="1045"/>
    <cellStyle name="Currency 3 2 6" xfId="934"/>
    <cellStyle name="Currency 3 2 7" xfId="1201"/>
    <cellStyle name="Currency 3 2 8" xfId="797"/>
    <cellStyle name="Currency 3 3" xfId="812"/>
    <cellStyle name="Currency 3 3 2" xfId="828"/>
    <cellStyle name="Currency 3 3 2 2" xfId="861"/>
    <cellStyle name="Currency 3 3 2 2 2" xfId="925"/>
    <cellStyle name="Currency 3 3 2 2 2 2" xfId="1039"/>
    <cellStyle name="Currency 3 3 2 2 2 3" xfId="1306"/>
    <cellStyle name="Currency 3 3 2 2 3" xfId="982"/>
    <cellStyle name="Currency 3 3 2 2 4" xfId="1249"/>
    <cellStyle name="Currency 3 3 2 3" xfId="892"/>
    <cellStyle name="Currency 3 3 2 3 2" xfId="1010"/>
    <cellStyle name="Currency 3 3 2 3 3" xfId="1277"/>
    <cellStyle name="Currency 3 3 2 4" xfId="953"/>
    <cellStyle name="Currency 3 3 2 5" xfId="1220"/>
    <cellStyle name="Currency 3 3 3" xfId="845"/>
    <cellStyle name="Currency 3 3 3 2" xfId="909"/>
    <cellStyle name="Currency 3 3 3 2 2" xfId="1025"/>
    <cellStyle name="Currency 3 3 3 2 3" xfId="1292"/>
    <cellStyle name="Currency 3 3 3 3" xfId="968"/>
    <cellStyle name="Currency 3 3 3 4" xfId="1235"/>
    <cellStyle name="Currency 3 3 4" xfId="876"/>
    <cellStyle name="Currency 3 3 4 2" xfId="996"/>
    <cellStyle name="Currency 3 3 4 3" xfId="1263"/>
    <cellStyle name="Currency 3 3 5" xfId="939"/>
    <cellStyle name="Currency 3 3 6" xfId="1206"/>
    <cellStyle name="Currency 3 4" xfId="816"/>
    <cellStyle name="Currency 3 4 2" xfId="850"/>
    <cellStyle name="Currency 3 4 2 2" xfId="914"/>
    <cellStyle name="Currency 3 4 2 2 2" xfId="1030"/>
    <cellStyle name="Currency 3 4 2 2 3" xfId="1297"/>
    <cellStyle name="Currency 3 4 2 3" xfId="973"/>
    <cellStyle name="Currency 3 4 2 4" xfId="1240"/>
    <cellStyle name="Currency 3 4 3" xfId="881"/>
    <cellStyle name="Currency 3 4 3 2" xfId="1001"/>
    <cellStyle name="Currency 3 4 3 3" xfId="1268"/>
    <cellStyle name="Currency 3 4 4" xfId="944"/>
    <cellStyle name="Currency 3 4 5" xfId="1211"/>
    <cellStyle name="Currency 3 5" xfId="834"/>
    <cellStyle name="Currency 3 5 2" xfId="898"/>
    <cellStyle name="Currency 3 5 2 2" xfId="1016"/>
    <cellStyle name="Currency 3 5 2 3" xfId="1283"/>
    <cellStyle name="Currency 3 5 3" xfId="959"/>
    <cellStyle name="Currency 3 5 4" xfId="1226"/>
    <cellStyle name="Currency 3 6" xfId="865"/>
    <cellStyle name="Currency 3 6 2" xfId="987"/>
    <cellStyle name="Currency 3 6 3" xfId="1254"/>
    <cellStyle name="Currency 3 7" xfId="1044"/>
    <cellStyle name="Currency 3 8" xfId="930"/>
    <cellStyle name="Currency 3 9" xfId="1197"/>
    <cellStyle name="Currency 4" xfId="526"/>
    <cellStyle name="Currency 4 2" xfId="795"/>
    <cellStyle name="Currency 4 3" xfId="1046"/>
    <cellStyle name="Currency 4 3 2" xfId="1346"/>
    <cellStyle name="Currency 4 4" xfId="1104"/>
    <cellStyle name="Currency 4 4 2" xfId="1380"/>
    <cellStyle name="Currency 4 5" xfId="1180"/>
    <cellStyle name="Currency 4 5 2" xfId="1452"/>
    <cellStyle name="Currency 4 6" xfId="788"/>
    <cellStyle name="Currency 5" xfId="527"/>
    <cellStyle name="Currency 5 2" xfId="528"/>
    <cellStyle name="Currency 5 2 2" xfId="529"/>
    <cellStyle name="Currency 5 2 2 2" xfId="530"/>
    <cellStyle name="Currency 5 2 3" xfId="531"/>
    <cellStyle name="Currency 5 2 3 2" xfId="532"/>
    <cellStyle name="Currency 5 2 4" xfId="533"/>
    <cellStyle name="Currency 5 3" xfId="534"/>
    <cellStyle name="Currency 5 3 2" xfId="535"/>
    <cellStyle name="Currency 5 4" xfId="536"/>
    <cellStyle name="Currency 5 4 2" xfId="537"/>
    <cellStyle name="Currency 5 5" xfId="538"/>
    <cellStyle name="Currency 5 6" xfId="1047"/>
    <cellStyle name="Currency 5 7" xfId="792"/>
    <cellStyle name="Currency 6" xfId="539"/>
    <cellStyle name="Currency 6 2" xfId="540"/>
    <cellStyle name="Currency 6 2 2" xfId="541"/>
    <cellStyle name="Currency 6 3" xfId="542"/>
    <cellStyle name="Currency 7" xfId="543"/>
    <cellStyle name="Currency 8" xfId="544"/>
    <cellStyle name="Currency 8 2" xfId="545"/>
    <cellStyle name="Currency 9" xfId="546"/>
    <cellStyle name="Currency 9 2" xfId="547"/>
    <cellStyle name="Ênfase1" xfId="548"/>
    <cellStyle name="Ênfase2" xfId="549"/>
    <cellStyle name="Ênfase3" xfId="550"/>
    <cellStyle name="Ênfase4" xfId="551"/>
    <cellStyle name="Ênfase5" xfId="552"/>
    <cellStyle name="Ênfase6" xfId="553"/>
    <cellStyle name="Entrada" xfId="554"/>
    <cellStyle name="Estilo 1" xfId="555"/>
    <cellStyle name="Estilo 1 2" xfId="556"/>
    <cellStyle name="Explanatory Text" xfId="557" builtinId="53" customBuiltin="1"/>
    <cellStyle name="Explanatory Text 2" xfId="558"/>
    <cellStyle name="Good" xfId="559" builtinId="26" customBuiltin="1"/>
    <cellStyle name="Good 2" xfId="560"/>
    <cellStyle name="Heading 1" xfId="561" builtinId="16" customBuiltin="1"/>
    <cellStyle name="Heading 1 2" xfId="562"/>
    <cellStyle name="Heading 2" xfId="563" builtinId="17" customBuiltin="1"/>
    <cellStyle name="Heading 2 2" xfId="564"/>
    <cellStyle name="Heading 3" xfId="565" builtinId="18" customBuiltin="1"/>
    <cellStyle name="Heading 3 2" xfId="566"/>
    <cellStyle name="Heading 4" xfId="567" builtinId="19" customBuiltin="1"/>
    <cellStyle name="Heading 4 2" xfId="568"/>
    <cellStyle name="Hyperlink 2" xfId="569"/>
    <cellStyle name="Incorreto" xfId="570"/>
    <cellStyle name="Input" xfId="571" builtinId="20" customBuiltin="1"/>
    <cellStyle name="Input (2)" xfId="572"/>
    <cellStyle name="Input 10" xfId="573"/>
    <cellStyle name="Input 11" xfId="574"/>
    <cellStyle name="Input 12" xfId="575"/>
    <cellStyle name="Input 13" xfId="576"/>
    <cellStyle name="Input 14" xfId="577"/>
    <cellStyle name="Input 15" xfId="578"/>
    <cellStyle name="Input 16" xfId="579"/>
    <cellStyle name="Input 17" xfId="1475"/>
    <cellStyle name="Input 18" xfId="1474"/>
    <cellStyle name="Input 2" xfId="580"/>
    <cellStyle name="Input 3" xfId="581"/>
    <cellStyle name="Input 4" xfId="582"/>
    <cellStyle name="Input 5" xfId="583"/>
    <cellStyle name="Input 6" xfId="584"/>
    <cellStyle name="Input 7" xfId="585"/>
    <cellStyle name="Input 8" xfId="586"/>
    <cellStyle name="Input 9" xfId="587"/>
    <cellStyle name="Linked Cell" xfId="588" builtinId="24" customBuiltin="1"/>
    <cellStyle name="Linked Cell 2" xfId="589"/>
    <cellStyle name="Neutra" xfId="590"/>
    <cellStyle name="Neutral" xfId="591" builtinId="28" customBuiltin="1"/>
    <cellStyle name="Neutral 2" xfId="592"/>
    <cellStyle name="Normal" xfId="0" builtinId="0"/>
    <cellStyle name="Normal 10" xfId="593"/>
    <cellStyle name="Normal 10 2" xfId="594"/>
    <cellStyle name="Normal 10 3" xfId="1048"/>
    <cellStyle name="Normal 10 4" xfId="1308"/>
    <cellStyle name="Normal 10 5" xfId="1041"/>
    <cellStyle name="Normal 11" xfId="595"/>
    <cellStyle name="Normal 12" xfId="596"/>
    <cellStyle name="Normal 12 2" xfId="597"/>
    <cellStyle name="Normal 13" xfId="598"/>
    <cellStyle name="Normal 13 2" xfId="599"/>
    <cellStyle name="Normal 14" xfId="600"/>
    <cellStyle name="Normal 14 2" xfId="601"/>
    <cellStyle name="Normal 14 3" xfId="602"/>
    <cellStyle name="Normal 15" xfId="1042"/>
    <cellStyle name="Normal 15 2" xfId="1141"/>
    <cellStyle name="Normal 15 3" xfId="1321"/>
    <cellStyle name="Normal 16" xfId="1082"/>
    <cellStyle name="Normal 16 2" xfId="1360"/>
    <cellStyle name="Normal 17" xfId="1143"/>
    <cellStyle name="Normal 17 2" xfId="1415"/>
    <cellStyle name="Normal 18" xfId="1466"/>
    <cellStyle name="Normal 19" xfId="1467"/>
    <cellStyle name="Normal 2" xfId="603"/>
    <cellStyle name="Normal 2 10" xfId="1195"/>
    <cellStyle name="Normal 2 2" xfId="604"/>
    <cellStyle name="Normal 2 2 2" xfId="605"/>
    <cellStyle name="Normal 2 2 2 2" xfId="852"/>
    <cellStyle name="Normal 2 2 2 2 2" xfId="916"/>
    <cellStyle name="Normal 2 2 2 2 2 2" xfId="1032"/>
    <cellStyle name="Normal 2 2 2 2 2 3" xfId="1299"/>
    <cellStyle name="Normal 2 2 2 2 3" xfId="1132"/>
    <cellStyle name="Normal 2 2 2 2 4" xfId="975"/>
    <cellStyle name="Normal 2 2 2 2 5" xfId="1242"/>
    <cellStyle name="Normal 2 2 2 3" xfId="883"/>
    <cellStyle name="Normal 2 2 2 3 2" xfId="1003"/>
    <cellStyle name="Normal 2 2 2 3 3" xfId="1270"/>
    <cellStyle name="Normal 2 2 2 4" xfId="1050"/>
    <cellStyle name="Normal 2 2 2 5" xfId="1112"/>
    <cellStyle name="Normal 2 2 2 5 2" xfId="1387"/>
    <cellStyle name="Normal 2 2 2 6" xfId="946"/>
    <cellStyle name="Normal 2 2 2 7" xfId="1213"/>
    <cellStyle name="Normal 2 2 2 8" xfId="818"/>
    <cellStyle name="Normal 2 2 3" xfId="836"/>
    <cellStyle name="Normal 2 2 3 2" xfId="900"/>
    <cellStyle name="Normal 2 2 3 2 2" xfId="1018"/>
    <cellStyle name="Normal 2 2 3 2 3" xfId="1285"/>
    <cellStyle name="Normal 2 2 3 3" xfId="961"/>
    <cellStyle name="Normal 2 2 3 4" xfId="1228"/>
    <cellStyle name="Normal 2 2 4" xfId="867"/>
    <cellStyle name="Normal 2 2 4 2" xfId="989"/>
    <cellStyle name="Normal 2 2 4 3" xfId="1256"/>
    <cellStyle name="Normal 2 2 5" xfId="1049"/>
    <cellStyle name="Normal 2 2 6" xfId="932"/>
    <cellStyle name="Normal 2 2 7" xfId="1199"/>
    <cellStyle name="Normal 2 2 8" xfId="796"/>
    <cellStyle name="Normal 2 3" xfId="606"/>
    <cellStyle name="Normal 2 3 2" xfId="607"/>
    <cellStyle name="Normal 2 3 2 2" xfId="1052"/>
    <cellStyle name="Normal 2 3 2 3" xfId="821"/>
    <cellStyle name="Normal 2 3 3" xfId="1051"/>
    <cellStyle name="Normal 2 3 4" xfId="1111"/>
    <cellStyle name="Normal 2 3 4 2" xfId="1386"/>
    <cellStyle name="Normal 2 3 5" xfId="805"/>
    <cellStyle name="Normal 2 4" xfId="608"/>
    <cellStyle name="Normal 2 4 2" xfId="826"/>
    <cellStyle name="Normal 2 4 2 2" xfId="859"/>
    <cellStyle name="Normal 2 4 2 2 2" xfId="923"/>
    <cellStyle name="Normal 2 4 2 2 2 2" xfId="1037"/>
    <cellStyle name="Normal 2 4 2 2 2 3" xfId="1304"/>
    <cellStyle name="Normal 2 4 2 2 3" xfId="980"/>
    <cellStyle name="Normal 2 4 2 2 4" xfId="1247"/>
    <cellStyle name="Normal 2 4 2 3" xfId="890"/>
    <cellStyle name="Normal 2 4 2 3 2" xfId="1008"/>
    <cellStyle name="Normal 2 4 2 3 3" xfId="1275"/>
    <cellStyle name="Normal 2 4 2 4" xfId="951"/>
    <cellStyle name="Normal 2 4 2 5" xfId="1218"/>
    <cellStyle name="Normal 2 4 3" xfId="843"/>
    <cellStyle name="Normal 2 4 3 2" xfId="907"/>
    <cellStyle name="Normal 2 4 3 2 2" xfId="1023"/>
    <cellStyle name="Normal 2 4 3 2 3" xfId="1290"/>
    <cellStyle name="Normal 2 4 3 3" xfId="966"/>
    <cellStyle name="Normal 2 4 3 4" xfId="1233"/>
    <cellStyle name="Normal 2 4 4" xfId="874"/>
    <cellStyle name="Normal 2 4 4 2" xfId="994"/>
    <cellStyle name="Normal 2 4 4 3" xfId="1261"/>
    <cellStyle name="Normal 2 4 5" xfId="1053"/>
    <cellStyle name="Normal 2 4 6" xfId="937"/>
    <cellStyle name="Normal 2 4 7" xfId="1204"/>
    <cellStyle name="Normal 2 4 8" xfId="810"/>
    <cellStyle name="Normal 2 5" xfId="609"/>
    <cellStyle name="Normal 2 5 2" xfId="848"/>
    <cellStyle name="Normal 2 5 2 2" xfId="912"/>
    <cellStyle name="Normal 2 5 2 2 2" xfId="1028"/>
    <cellStyle name="Normal 2 5 2 2 3" xfId="1295"/>
    <cellStyle name="Normal 2 5 2 3" xfId="971"/>
    <cellStyle name="Normal 2 5 2 4" xfId="1238"/>
    <cellStyle name="Normal 2 5 3" xfId="879"/>
    <cellStyle name="Normal 2 5 3 2" xfId="999"/>
    <cellStyle name="Normal 2 5 3 3" xfId="1266"/>
    <cellStyle name="Normal 2 5 4" xfId="1054"/>
    <cellStyle name="Normal 2 5 4 2" xfId="1347"/>
    <cellStyle name="Normal 2 5 5" xfId="1133"/>
    <cellStyle name="Normal 2 5 5 2" xfId="1407"/>
    <cellStyle name="Normal 2 5 6" xfId="1181"/>
    <cellStyle name="Normal 2 5 6 2" xfId="1453"/>
    <cellStyle name="Normal 2 5 7" xfId="942"/>
    <cellStyle name="Normal 2 5 8" xfId="1209"/>
    <cellStyle name="Normal 2 5 9" xfId="814"/>
    <cellStyle name="Normal 2 6" xfId="610"/>
    <cellStyle name="Normal 2 6 2" xfId="896"/>
    <cellStyle name="Normal 2 6 2 2" xfId="1014"/>
    <cellStyle name="Normal 2 6 2 3" xfId="1281"/>
    <cellStyle name="Normal 2 6 3" xfId="1055"/>
    <cellStyle name="Normal 2 6 4" xfId="957"/>
    <cellStyle name="Normal 2 6 5" xfId="1224"/>
    <cellStyle name="Normal 2 6 6" xfId="832"/>
    <cellStyle name="Normal 2 7" xfId="611"/>
    <cellStyle name="Normal 2 7 2" xfId="1056"/>
    <cellStyle name="Normal 2 7 2 2" xfId="1348"/>
    <cellStyle name="Normal 2 7 3" xfId="1134"/>
    <cellStyle name="Normal 2 7 3 2" xfId="1408"/>
    <cellStyle name="Normal 2 7 4" xfId="1182"/>
    <cellStyle name="Normal 2 7 4 2" xfId="1454"/>
    <cellStyle name="Normal 2 7 5" xfId="985"/>
    <cellStyle name="Normal 2 7 6" xfId="1252"/>
    <cellStyle name="Normal 2 8" xfId="612"/>
    <cellStyle name="Normal 2 9" xfId="928"/>
    <cellStyle name="Normal 20" xfId="784"/>
    <cellStyle name="Normal 21" xfId="1470"/>
    <cellStyle name="Normal 22" xfId="787"/>
    <cellStyle name="Normal 23" xfId="783"/>
    <cellStyle name="Normal 3" xfId="613"/>
    <cellStyle name="Normal 3 10" xfId="929"/>
    <cellStyle name="Normal 3 11" xfId="1196"/>
    <cellStyle name="Normal 3 2" xfId="614"/>
    <cellStyle name="Normal 3 2 10" xfId="1200"/>
    <cellStyle name="Normal 3 2 2" xfId="807"/>
    <cellStyle name="Normal 3 2 2 2" xfId="823"/>
    <cellStyle name="Normal 3 2 2 2 2" xfId="856"/>
    <cellStyle name="Normal 3 2 2 2 2 2" xfId="920"/>
    <cellStyle name="Normal 3 2 2 2 2 2 2" xfId="1036"/>
    <cellStyle name="Normal 3 2 2 2 2 2 3" xfId="1303"/>
    <cellStyle name="Normal 3 2 2 2 2 3" xfId="979"/>
    <cellStyle name="Normal 3 2 2 2 2 4" xfId="1246"/>
    <cellStyle name="Normal 3 2 2 2 3" xfId="887"/>
    <cellStyle name="Normal 3 2 2 2 3 2" xfId="1007"/>
    <cellStyle name="Normal 3 2 2 2 3 3" xfId="1274"/>
    <cellStyle name="Normal 3 2 2 2 4" xfId="950"/>
    <cellStyle name="Normal 3 2 2 2 5" xfId="1217"/>
    <cellStyle name="Normal 3 2 2 3" xfId="840"/>
    <cellStyle name="Normal 3 2 2 3 2" xfId="904"/>
    <cellStyle name="Normal 3 2 2 3 2 2" xfId="1022"/>
    <cellStyle name="Normal 3 2 2 3 2 3" xfId="1289"/>
    <cellStyle name="Normal 3 2 2 3 3" xfId="965"/>
    <cellStyle name="Normal 3 2 2 3 4" xfId="1232"/>
    <cellStyle name="Normal 3 2 2 4" xfId="871"/>
    <cellStyle name="Normal 3 2 2 4 2" xfId="993"/>
    <cellStyle name="Normal 3 2 2 4 3" xfId="1260"/>
    <cellStyle name="Normal 3 2 2 5" xfId="936"/>
    <cellStyle name="Normal 3 2 2 6" xfId="1203"/>
    <cellStyle name="Normal 3 2 3" xfId="819"/>
    <cellStyle name="Normal 3 2 3 2" xfId="853"/>
    <cellStyle name="Normal 3 2 3 2 2" xfId="917"/>
    <cellStyle name="Normal 3 2 3 2 2 2" xfId="1033"/>
    <cellStyle name="Normal 3 2 3 2 2 3" xfId="1300"/>
    <cellStyle name="Normal 3 2 3 2 3" xfId="976"/>
    <cellStyle name="Normal 3 2 3 2 4" xfId="1243"/>
    <cellStyle name="Normal 3 2 3 3" xfId="884"/>
    <cellStyle name="Normal 3 2 3 3 2" xfId="1004"/>
    <cellStyle name="Normal 3 2 3 3 3" xfId="1271"/>
    <cellStyle name="Normal 3 2 3 4" xfId="947"/>
    <cellStyle name="Normal 3 2 3 5" xfId="1214"/>
    <cellStyle name="Normal 3 2 4" xfId="837"/>
    <cellStyle name="Normal 3 2 4 2" xfId="901"/>
    <cellStyle name="Normal 3 2 4 2 2" xfId="1019"/>
    <cellStyle name="Normal 3 2 4 2 3" xfId="1286"/>
    <cellStyle name="Normal 3 2 4 3" xfId="962"/>
    <cellStyle name="Normal 3 2 4 4" xfId="1229"/>
    <cellStyle name="Normal 3 2 5" xfId="868"/>
    <cellStyle name="Normal 3 2 5 2" xfId="990"/>
    <cellStyle name="Normal 3 2 5 3" xfId="1257"/>
    <cellStyle name="Normal 3 2 6" xfId="1058"/>
    <cellStyle name="Normal 3 2 6 2" xfId="1349"/>
    <cellStyle name="Normal 3 2 7" xfId="1105"/>
    <cellStyle name="Normal 3 2 7 2" xfId="1381"/>
    <cellStyle name="Normal 3 2 8" xfId="1183"/>
    <cellStyle name="Normal 3 2 8 2" xfId="1455"/>
    <cellStyle name="Normal 3 2 9" xfId="933"/>
    <cellStyle name="Normal 3 3" xfId="615"/>
    <cellStyle name="Normal 3 3 2" xfId="822"/>
    <cellStyle name="Normal 3 3 2 2" xfId="855"/>
    <cellStyle name="Normal 3 3 2 2 2" xfId="919"/>
    <cellStyle name="Normal 3 3 2 2 2 2" xfId="1035"/>
    <cellStyle name="Normal 3 3 2 2 2 3" xfId="1302"/>
    <cellStyle name="Normal 3 3 2 2 3" xfId="978"/>
    <cellStyle name="Normal 3 3 2 2 4" xfId="1245"/>
    <cellStyle name="Normal 3 3 2 3" xfId="886"/>
    <cellStyle name="Normal 3 3 2 3 2" xfId="1006"/>
    <cellStyle name="Normal 3 3 2 3 3" xfId="1273"/>
    <cellStyle name="Normal 3 3 2 4" xfId="949"/>
    <cellStyle name="Normal 3 3 2 5" xfId="1216"/>
    <cellStyle name="Normal 3 3 3" xfId="839"/>
    <cellStyle name="Normal 3 3 3 2" xfId="903"/>
    <cellStyle name="Normal 3 3 3 2 2" xfId="1021"/>
    <cellStyle name="Normal 3 3 3 2 3" xfId="1288"/>
    <cellStyle name="Normal 3 3 3 3" xfId="964"/>
    <cellStyle name="Normal 3 3 3 4" xfId="1231"/>
    <cellStyle name="Normal 3 3 4" xfId="870"/>
    <cellStyle name="Normal 3 3 4 2" xfId="992"/>
    <cellStyle name="Normal 3 3 4 3" xfId="1259"/>
    <cellStyle name="Normal 3 3 5" xfId="1059"/>
    <cellStyle name="Normal 3 3 6" xfId="935"/>
    <cellStyle name="Normal 3 3 7" xfId="1202"/>
    <cellStyle name="Normal 3 3 8" xfId="806"/>
    <cellStyle name="Normal 3 4" xfId="616"/>
    <cellStyle name="Normal 3 4 10" xfId="811"/>
    <cellStyle name="Normal 3 4 2" xfId="827"/>
    <cellStyle name="Normal 3 4 2 2" xfId="860"/>
    <cellStyle name="Normal 3 4 2 2 2" xfId="924"/>
    <cellStyle name="Normal 3 4 2 2 2 2" xfId="1038"/>
    <cellStyle name="Normal 3 4 2 2 2 3" xfId="1305"/>
    <cellStyle name="Normal 3 4 2 2 3" xfId="981"/>
    <cellStyle name="Normal 3 4 2 2 4" xfId="1248"/>
    <cellStyle name="Normal 3 4 2 3" xfId="891"/>
    <cellStyle name="Normal 3 4 2 3 2" xfId="1009"/>
    <cellStyle name="Normal 3 4 2 3 3" xfId="1276"/>
    <cellStyle name="Normal 3 4 2 4" xfId="952"/>
    <cellStyle name="Normal 3 4 2 5" xfId="1219"/>
    <cellStyle name="Normal 3 4 3" xfId="844"/>
    <cellStyle name="Normal 3 4 3 2" xfId="908"/>
    <cellStyle name="Normal 3 4 3 2 2" xfId="1024"/>
    <cellStyle name="Normal 3 4 3 2 3" xfId="1291"/>
    <cellStyle name="Normal 3 4 3 3" xfId="967"/>
    <cellStyle name="Normal 3 4 3 4" xfId="1234"/>
    <cellStyle name="Normal 3 4 4" xfId="875"/>
    <cellStyle name="Normal 3 4 4 2" xfId="995"/>
    <cellStyle name="Normal 3 4 4 3" xfId="1262"/>
    <cellStyle name="Normal 3 4 5" xfId="1060"/>
    <cellStyle name="Normal 3 4 5 2" xfId="1350"/>
    <cellStyle name="Normal 3 4 6" xfId="1135"/>
    <cellStyle name="Normal 3 4 6 2" xfId="1409"/>
    <cellStyle name="Normal 3 4 7" xfId="1184"/>
    <cellStyle name="Normal 3 4 7 2" xfId="1456"/>
    <cellStyle name="Normal 3 4 8" xfId="938"/>
    <cellStyle name="Normal 3 4 9" xfId="1205"/>
    <cellStyle name="Normal 3 5" xfId="617"/>
    <cellStyle name="Normal 3 5 2" xfId="849"/>
    <cellStyle name="Normal 3 5 2 2" xfId="913"/>
    <cellStyle name="Normal 3 5 2 2 2" xfId="1029"/>
    <cellStyle name="Normal 3 5 2 2 3" xfId="1296"/>
    <cellStyle name="Normal 3 5 2 3" xfId="972"/>
    <cellStyle name="Normal 3 5 2 4" xfId="1239"/>
    <cellStyle name="Normal 3 5 3" xfId="880"/>
    <cellStyle name="Normal 3 5 3 2" xfId="1000"/>
    <cellStyle name="Normal 3 5 3 3" xfId="1267"/>
    <cellStyle name="Normal 3 5 4" xfId="1061"/>
    <cellStyle name="Normal 3 5 5" xfId="943"/>
    <cellStyle name="Normal 3 5 6" xfId="1210"/>
    <cellStyle name="Normal 3 5 7" xfId="815"/>
    <cellStyle name="Normal 3 6" xfId="618"/>
    <cellStyle name="Normal 3 6 2" xfId="897"/>
    <cellStyle name="Normal 3 6 2 2" xfId="1015"/>
    <cellStyle name="Normal 3 6 2 3" xfId="1282"/>
    <cellStyle name="Normal 3 6 3" xfId="1062"/>
    <cellStyle name="Normal 3 6 4" xfId="958"/>
    <cellStyle name="Normal 3 6 5" xfId="1225"/>
    <cellStyle name="Normal 3 6 6" xfId="833"/>
    <cellStyle name="Normal 3 7" xfId="619"/>
    <cellStyle name="Normal 3 7 2" xfId="1063"/>
    <cellStyle name="Normal 3 7 3" xfId="986"/>
    <cellStyle name="Normal 3 7 4" xfId="1253"/>
    <cellStyle name="Normal 3 7 5" xfId="864"/>
    <cellStyle name="Normal 3 8" xfId="1057"/>
    <cellStyle name="Normal 3 9" xfId="1097"/>
    <cellStyle name="Normal 4" xfId="620"/>
    <cellStyle name="Normal 4 2" xfId="621"/>
    <cellStyle name="Normal 4 3" xfId="622"/>
    <cellStyle name="Normal 4 3 2" xfId="1136"/>
    <cellStyle name="Normal 4 3 2 2" xfId="1410"/>
    <cellStyle name="Normal 4 3 3" xfId="1185"/>
    <cellStyle name="Normal 4 3 3 2" xfId="1457"/>
    <cellStyle name="Normal 4 3 4" xfId="1351"/>
    <cellStyle name="Normal 5" xfId="623"/>
    <cellStyle name="Normal 5 10" xfId="803"/>
    <cellStyle name="Normal 5 11" xfId="791"/>
    <cellStyle name="Normal 5 2" xfId="624"/>
    <cellStyle name="Normal 5 2 10" xfId="798"/>
    <cellStyle name="Normal 5 2 2" xfId="847"/>
    <cellStyle name="Normal 5 2 2 2" xfId="911"/>
    <cellStyle name="Normal 5 2 2 2 2" xfId="1027"/>
    <cellStyle name="Normal 5 2 2 2 3" xfId="1294"/>
    <cellStyle name="Normal 5 2 2 3" xfId="970"/>
    <cellStyle name="Normal 5 2 2 4" xfId="1237"/>
    <cellStyle name="Normal 5 2 3" xfId="878"/>
    <cellStyle name="Normal 5 2 3 2" xfId="998"/>
    <cellStyle name="Normal 5 2 3 3" xfId="1265"/>
    <cellStyle name="Normal 5 2 4" xfId="1065"/>
    <cellStyle name="Normal 5 2 4 2" xfId="1353"/>
    <cellStyle name="Normal 5 2 5" xfId="1137"/>
    <cellStyle name="Normal 5 2 5 2" xfId="1411"/>
    <cellStyle name="Normal 5 2 6" xfId="1187"/>
    <cellStyle name="Normal 5 2 6 2" xfId="1459"/>
    <cellStyle name="Normal 5 2 7" xfId="941"/>
    <cellStyle name="Normal 5 2 8" xfId="1208"/>
    <cellStyle name="Normal 5 2 9" xfId="813"/>
    <cellStyle name="Normal 5 3" xfId="625"/>
    <cellStyle name="Normal 5 3 2" xfId="895"/>
    <cellStyle name="Normal 5 3 2 2" xfId="1013"/>
    <cellStyle name="Normal 5 3 2 3" xfId="1280"/>
    <cellStyle name="Normal 5 3 3" xfId="1066"/>
    <cellStyle name="Normal 5 3 3 2" xfId="1354"/>
    <cellStyle name="Normal 5 3 4" xfId="1138"/>
    <cellStyle name="Normal 5 3 4 2" xfId="1412"/>
    <cellStyle name="Normal 5 3 5" xfId="1188"/>
    <cellStyle name="Normal 5 3 5 2" xfId="1460"/>
    <cellStyle name="Normal 5 3 6" xfId="956"/>
    <cellStyle name="Normal 5 3 7" xfId="1223"/>
    <cellStyle name="Normal 5 3 8" xfId="831"/>
    <cellStyle name="Normal 5 4" xfId="626"/>
    <cellStyle name="Normal 5 4 2" xfId="1067"/>
    <cellStyle name="Normal 5 4 3" xfId="984"/>
    <cellStyle name="Normal 5 4 4" xfId="1251"/>
    <cellStyle name="Normal 5 4 5" xfId="863"/>
    <cellStyle name="Normal 5 5" xfId="1064"/>
    <cellStyle name="Normal 5 5 2" xfId="1352"/>
    <cellStyle name="Normal 5 6" xfId="1106"/>
    <cellStyle name="Normal 5 6 2" xfId="1382"/>
    <cellStyle name="Normal 5 7" xfId="1186"/>
    <cellStyle name="Normal 5 7 2" xfId="1458"/>
    <cellStyle name="Normal 5 8" xfId="927"/>
    <cellStyle name="Normal 5 9" xfId="1194"/>
    <cellStyle name="Normal 6" xfId="627"/>
    <cellStyle name="Normal 6 10" xfId="804"/>
    <cellStyle name="Normal 6 2" xfId="628"/>
    <cellStyle name="Normal 6 2 2" xfId="629"/>
    <cellStyle name="Normal 6 2 2 2" xfId="630"/>
    <cellStyle name="Normal 6 2 2 2 2" xfId="1071"/>
    <cellStyle name="Normal 6 2 2 2 3" xfId="1031"/>
    <cellStyle name="Normal 6 2 2 2 4" xfId="1298"/>
    <cellStyle name="Normal 6 2 2 2 5" xfId="915"/>
    <cellStyle name="Normal 6 2 2 3" xfId="1070"/>
    <cellStyle name="Normal 6 2 2 4" xfId="974"/>
    <cellStyle name="Normal 6 2 2 5" xfId="1241"/>
    <cellStyle name="Normal 6 2 2 6" xfId="851"/>
    <cellStyle name="Normal 6 2 3" xfId="631"/>
    <cellStyle name="Normal 6 2 3 2" xfId="632"/>
    <cellStyle name="Normal 6 2 3 3" xfId="1072"/>
    <cellStyle name="Normal 6 2 3 4" xfId="1002"/>
    <cellStyle name="Normal 6 2 3 5" xfId="1269"/>
    <cellStyle name="Normal 6 2 3 6" xfId="882"/>
    <cellStyle name="Normal 6 2 4" xfId="633"/>
    <cellStyle name="Normal 6 2 5" xfId="1069"/>
    <cellStyle name="Normal 6 2 6" xfId="945"/>
    <cellStyle name="Normal 6 2 7" xfId="1212"/>
    <cellStyle name="Normal 6 2 8" xfId="817"/>
    <cellStyle name="Normal 6 3" xfId="634"/>
    <cellStyle name="Normal 6 3 2" xfId="899"/>
    <cellStyle name="Normal 6 3 2 2" xfId="1017"/>
    <cellStyle name="Normal 6 3 2 3" xfId="1284"/>
    <cellStyle name="Normal 6 3 3" xfId="1073"/>
    <cellStyle name="Normal 6 3 3 2" xfId="1355"/>
    <cellStyle name="Normal 6 3 4" xfId="1107"/>
    <cellStyle name="Normal 6 3 4 2" xfId="1383"/>
    <cellStyle name="Normal 6 3 5" xfId="1189"/>
    <cellStyle name="Normal 6 3 5 2" xfId="1461"/>
    <cellStyle name="Normal 6 3 6" xfId="960"/>
    <cellStyle name="Normal 6 3 7" xfId="1227"/>
    <cellStyle name="Normal 6 3 8" xfId="835"/>
    <cellStyle name="Normal 6 3 9" xfId="800"/>
    <cellStyle name="Normal 6 4" xfId="635"/>
    <cellStyle name="Normal 6 4 2" xfId="636"/>
    <cellStyle name="Normal 6 4 3" xfId="1074"/>
    <cellStyle name="Normal 6 4 4" xfId="988"/>
    <cellStyle name="Normal 6 4 5" xfId="1255"/>
    <cellStyle name="Normal 6 4 6" xfId="866"/>
    <cellStyle name="Normal 6 5" xfId="637"/>
    <cellStyle name="Normal 6 5 2" xfId="638"/>
    <cellStyle name="Normal 6 6" xfId="639"/>
    <cellStyle name="Normal 6 7" xfId="1068"/>
    <cellStyle name="Normal 6 8" xfId="931"/>
    <cellStyle name="Normal 6 9" xfId="1198"/>
    <cellStyle name="Normal 7" xfId="640"/>
    <cellStyle name="Normal 7 2" xfId="641"/>
    <cellStyle name="Normal 7 2 2" xfId="642"/>
    <cellStyle name="Normal 7 3" xfId="643"/>
    <cellStyle name="Normal 7 4" xfId="1075"/>
    <cellStyle name="Normal 7 5" xfId="785"/>
    <cellStyle name="Normal 7 6" xfId="794"/>
    <cellStyle name="Normal 8" xfId="644"/>
    <cellStyle name="Normal 8 2" xfId="829"/>
    <cellStyle name="Normal 8 2 2" xfId="862"/>
    <cellStyle name="Normal 8 2 2 2" xfId="926"/>
    <cellStyle name="Normal 8 2 2 2 2" xfId="1040"/>
    <cellStyle name="Normal 8 2 2 2 3" xfId="1307"/>
    <cellStyle name="Normal 8 2 2 3" xfId="983"/>
    <cellStyle name="Normal 8 2 2 4" xfId="1250"/>
    <cellStyle name="Normal 8 2 3" xfId="893"/>
    <cellStyle name="Normal 8 2 3 2" xfId="1011"/>
    <cellStyle name="Normal 8 2 3 3" xfId="1278"/>
    <cellStyle name="Normal 8 2 4" xfId="954"/>
    <cellStyle name="Normal 8 2 5" xfId="1221"/>
    <cellStyle name="Normal 8 3" xfId="846"/>
    <cellStyle name="Normal 8 3 2" xfId="910"/>
    <cellStyle name="Normal 8 3 2 2" xfId="1026"/>
    <cellStyle name="Normal 8 3 2 3" xfId="1293"/>
    <cellStyle name="Normal 8 3 3" xfId="969"/>
    <cellStyle name="Normal 8 3 4" xfId="1236"/>
    <cellStyle name="Normal 8 4" xfId="877"/>
    <cellStyle name="Normal 8 4 2" xfId="997"/>
    <cellStyle name="Normal 8 4 3" xfId="1264"/>
    <cellStyle name="Normal 8 5" xfId="1076"/>
    <cellStyle name="Normal 8 6" xfId="940"/>
    <cellStyle name="Normal 8 7" xfId="1207"/>
    <cellStyle name="Normal 8 8" xfId="786"/>
    <cellStyle name="Normal 9" xfId="645"/>
    <cellStyle name="Normal 9 2" xfId="646"/>
    <cellStyle name="Normal 9 2 2" xfId="1078"/>
    <cellStyle name="Normal 9 2 3" xfId="1012"/>
    <cellStyle name="Normal 9 2 4" xfId="1279"/>
    <cellStyle name="Normal 9 2 5" xfId="894"/>
    <cellStyle name="Normal 9 3" xfId="1077"/>
    <cellStyle name="Normal 9 4" xfId="1110"/>
    <cellStyle name="Normal 9 5" xfId="955"/>
    <cellStyle name="Normal 9 6" xfId="1222"/>
    <cellStyle name="Normal 9 7" xfId="830"/>
    <cellStyle name="Nota" xfId="647"/>
    <cellStyle name="Nota 2" xfId="648"/>
    <cellStyle name="Note 2" xfId="649"/>
    <cellStyle name="Note 2 2" xfId="650"/>
    <cellStyle name="Note 2 2 2" xfId="651"/>
    <cellStyle name="Note 2 3" xfId="652"/>
    <cellStyle name="Note 2 4" xfId="653"/>
    <cellStyle name="Note 2 4 2" xfId="1139"/>
    <cellStyle name="Note 2 4 2 2" xfId="1413"/>
    <cellStyle name="Note 2 4 3" xfId="1190"/>
    <cellStyle name="Note 2 4 3 2" xfId="1462"/>
    <cellStyle name="Note 2 4 4" xfId="1356"/>
    <cellStyle name="Note 3" xfId="654"/>
    <cellStyle name="Note 3 2" xfId="1108"/>
    <cellStyle name="Note 3 2 2" xfId="1384"/>
    <cellStyle name="Note 3 3" xfId="1191"/>
    <cellStyle name="Note 3 3 2" xfId="1463"/>
    <cellStyle name="Note 3 4" xfId="1357"/>
    <cellStyle name="Output" xfId="655" builtinId="21" customBuiltin="1"/>
    <cellStyle name="Output 2" xfId="656"/>
    <cellStyle name="Percent 2" xfId="657"/>
    <cellStyle name="Percent 2 2" xfId="799"/>
    <cellStyle name="Percent 2 2 2" xfId="1385"/>
    <cellStyle name="Percent 2 2 3" xfId="1109"/>
    <cellStyle name="Percent 2 3" xfId="801"/>
    <cellStyle name="Percent 2 3 2" xfId="1464"/>
    <cellStyle name="Percent 2 3 3" xfId="1192"/>
    <cellStyle name="Percent 2 4" xfId="1358"/>
    <cellStyle name="Percent 2 5" xfId="1079"/>
    <cellStyle name="Percent 2 6" xfId="793"/>
    <cellStyle name="Percent 3" xfId="1084"/>
    <cellStyle name="Percent 3 2" xfId="1362"/>
    <cellStyle name="Percent 4" xfId="1469"/>
    <cellStyle name="Percent 5" xfId="1472"/>
    <cellStyle name="Percent 6" xfId="802"/>
    <cellStyle name="Saída" xfId="658"/>
    <cellStyle name="Style 1" xfId="659"/>
    <cellStyle name="Texto de Aviso" xfId="660"/>
    <cellStyle name="Texto Explicativo" xfId="661"/>
    <cellStyle name="Title" xfId="662" builtinId="15" customBuiltin="1"/>
    <cellStyle name="Title 2" xfId="663"/>
    <cellStyle name="Title 2 2" xfId="664"/>
    <cellStyle name="Title 3" xfId="665"/>
    <cellStyle name="Título" xfId="666"/>
    <cellStyle name="Título 1" xfId="667"/>
    <cellStyle name="Título 2" xfId="668"/>
    <cellStyle name="Título 3" xfId="669"/>
    <cellStyle name="Título 4" xfId="670"/>
    <cellStyle name="Total" xfId="671" builtinId="25" customBuiltin="1"/>
    <cellStyle name="Total 2" xfId="672"/>
    <cellStyle name="Warning Text" xfId="673" builtinId="11" customBuiltin="1"/>
    <cellStyle name="Warning Text 2" xfId="674"/>
    <cellStyle name="一般 2" xfId="675"/>
    <cellStyle name="一般_Book2" xfId="676"/>
    <cellStyle name="一般_GZPL&amp;PL&amp;SN&amp;Inv" xfId="677"/>
    <cellStyle name="一般_GZPL&amp;PL&amp;SN&amp;Inv_T06075HK-Docs for Cellcomm Solutions-PO#0051 2" xfId="678"/>
    <cellStyle name="中等" xfId="679"/>
    <cellStyle name="中等 2" xfId="680"/>
    <cellStyle name="中等 3" xfId="681"/>
    <cellStyle name="備註" xfId="682"/>
    <cellStyle name="備註 2" xfId="683"/>
    <cellStyle name="千分位 2" xfId="684"/>
    <cellStyle name="合計" xfId="685"/>
    <cellStyle name="合計 2" xfId="686"/>
    <cellStyle name="合計 3" xfId="687"/>
    <cellStyle name="壞" xfId="688"/>
    <cellStyle name="壞 2" xfId="689"/>
    <cellStyle name="壞 3" xfId="690"/>
    <cellStyle name="壞_Doc for  Q-007752 T10506HK-2 BY SEA" xfId="691"/>
    <cellStyle name="壞_Doc for  Q-007752 T10506HK-2 BY SEA 2" xfId="692"/>
    <cellStyle name="壞_Doc for  Q-007752 T10506HK-2 BY SEA 3" xfId="693"/>
    <cellStyle name="壞_Docs FOR Alpha PO#0900928-006 T10817HK Q-008809" xfId="694"/>
    <cellStyle name="壞_Docs for Comba Brazil T10810HK Q-008803" xfId="695"/>
    <cellStyle name="壞_Docs for Domital TS10780HK Q-008718" xfId="696"/>
    <cellStyle name="壞_DOCS for Interexport PO#001327 T10476HK-1 Q-007971 (2)" xfId="697"/>
    <cellStyle name="壞_Docs FOR T10416HK-1  Q-007837" xfId="698"/>
    <cellStyle name="壞_Docs FOR T10416HK-2F  Q-007837 BY AIR" xfId="699"/>
    <cellStyle name="壞_Docs FOR T10459HK Q-007983" xfId="700"/>
    <cellStyle name="壞_INV and PL for Comba Brazil TF10405HK Q-007838" xfId="701"/>
    <cellStyle name="壞_INV and PL for Comba Brazil TF10405HK Q-007838 2" xfId="702"/>
    <cellStyle name="壞_INV and PL for Comba Brazil TF10405HK Q-007838 3" xfId="703"/>
    <cellStyle name="壞_INV and PL for Ectel PO#185 T10434HK Q-007917" xfId="704"/>
    <cellStyle name="好_Doc for  Q-007752 T10506HK-2 BY SEA" xfId="705"/>
    <cellStyle name="好_Doc for  Q-007752 T10506HK-2 BY SEA 2" xfId="706"/>
    <cellStyle name="好_Doc for  Q-007752 T10506HK-2 BY SEA 3" xfId="707"/>
    <cellStyle name="好_Docs FOR Alpha PO#0900928-006 T10817HK Q-008809" xfId="708"/>
    <cellStyle name="好_Docs for Comba Brazil T10810HK Q-008803" xfId="709"/>
    <cellStyle name="好_Docs for Domital PO#0813009 T10149HK Q-006937 (2)" xfId="710"/>
    <cellStyle name="好_Docs for Domital TS10780HK Q-008718" xfId="711"/>
    <cellStyle name="好_DOCS for Interexport PO#001327 T10476HK-1 Q-007971 (2)" xfId="712"/>
    <cellStyle name="好_Docs FOR T10416HK-1  Q-007837" xfId="713"/>
    <cellStyle name="好_Docs FOR T10416HK-2F  Q-007837 BY AIR" xfId="714"/>
    <cellStyle name="好_Docs FOR T10459HK Q-007983" xfId="715"/>
    <cellStyle name="好_INV and PL for Comba Brazil TF10405HK Q-007838" xfId="716"/>
    <cellStyle name="好_INV and PL for Comba Brazil TF10405HK Q-007838 2" xfId="717"/>
    <cellStyle name="好_INV and PL for Comba Brazil TF10405HK Q-007838 3" xfId="718"/>
    <cellStyle name="好_INV and PL for Ectel PO#185 T10434HK Q-007917" xfId="719"/>
    <cellStyle name="常规 2" xfId="720"/>
    <cellStyle name="常规 2 2" xfId="721"/>
    <cellStyle name="常规 2 2 2" xfId="825"/>
    <cellStyle name="常规 2 2 2 2" xfId="858"/>
    <cellStyle name="常规 2 2 2 2 2" xfId="922"/>
    <cellStyle name="常规 2 2 2 3" xfId="889"/>
    <cellStyle name="常规 2 2 3" xfId="842"/>
    <cellStyle name="常规 2 2 3 2" xfId="906"/>
    <cellStyle name="常规 2 2 4" xfId="873"/>
    <cellStyle name="常规 2 2 5" xfId="1081"/>
    <cellStyle name="常规 2 2 6" xfId="809"/>
    <cellStyle name="常规 2 3" xfId="722"/>
    <cellStyle name="常规 2 4" xfId="824"/>
    <cellStyle name="常规 2 4 2" xfId="857"/>
    <cellStyle name="常规 2 4 2 2" xfId="921"/>
    <cellStyle name="常规 2 4 3" xfId="888"/>
    <cellStyle name="常规 2 5" xfId="841"/>
    <cellStyle name="常规 2 5 2" xfId="905"/>
    <cellStyle name="常规 2 6" xfId="872"/>
    <cellStyle name="常规 2 7" xfId="1080"/>
    <cellStyle name="常规 2 8" xfId="808"/>
    <cellStyle name="常规 3" xfId="723"/>
    <cellStyle name="常规 3 2" xfId="1140"/>
    <cellStyle name="常规 3 2 2" xfId="1414"/>
    <cellStyle name="常规 3 3" xfId="1193"/>
    <cellStyle name="常规 3 3 2" xfId="1465"/>
    <cellStyle name="常规 3 4" xfId="1359"/>
    <cellStyle name="常规_236" xfId="724"/>
    <cellStyle name="样式 1" xfId="725"/>
    <cellStyle name="標題" xfId="726"/>
    <cellStyle name="標題 1" xfId="727"/>
    <cellStyle name="標題 1 2" xfId="728"/>
    <cellStyle name="標題 1 3" xfId="729"/>
    <cellStyle name="標題 2" xfId="730"/>
    <cellStyle name="標題 2 2" xfId="731"/>
    <cellStyle name="標題 2 3" xfId="732"/>
    <cellStyle name="標題 3" xfId="733"/>
    <cellStyle name="標題 3 2" xfId="734"/>
    <cellStyle name="標題 3 3" xfId="735"/>
    <cellStyle name="標題 4" xfId="736"/>
    <cellStyle name="標題 4 2" xfId="737"/>
    <cellStyle name="標題 4 3" xfId="738"/>
    <cellStyle name="標題 5" xfId="739"/>
    <cellStyle name="標題 6" xfId="740"/>
    <cellStyle name="標題_Doc for  Q-007752 T10506HK-2 BY SEA" xfId="741"/>
    <cellStyle name="樣式 1" xfId="742"/>
    <cellStyle name="樣式 1 2" xfId="743"/>
    <cellStyle name="檢查儲存格" xfId="744"/>
    <cellStyle name="檢查儲存格 2" xfId="745"/>
    <cellStyle name="檢查儲存格 3" xfId="746"/>
    <cellStyle name="計算方式" xfId="747"/>
    <cellStyle name="計算方式 2" xfId="748"/>
    <cellStyle name="計算方式 3" xfId="749"/>
    <cellStyle name="說明文字" xfId="750"/>
    <cellStyle name="說明文字 2" xfId="751"/>
    <cellStyle name="說明文字 3" xfId="752"/>
    <cellStyle name="警告文字" xfId="753"/>
    <cellStyle name="警告文字 2" xfId="754"/>
    <cellStyle name="警告文字 3" xfId="755"/>
    <cellStyle name="货币 2" xfId="1142"/>
    <cellStyle name="輔色1" xfId="756"/>
    <cellStyle name="輔色1 2" xfId="757"/>
    <cellStyle name="輔色1 3" xfId="758"/>
    <cellStyle name="輔色2" xfId="759"/>
    <cellStyle name="輔色2 2" xfId="760"/>
    <cellStyle name="輔色2 3" xfId="761"/>
    <cellStyle name="輔色3" xfId="762"/>
    <cellStyle name="輔色3 2" xfId="763"/>
    <cellStyle name="輔色3 3" xfId="764"/>
    <cellStyle name="輔色4" xfId="765"/>
    <cellStyle name="輔色4 2" xfId="766"/>
    <cellStyle name="輔色4 3" xfId="767"/>
    <cellStyle name="輔色5" xfId="768"/>
    <cellStyle name="輔色5 2" xfId="769"/>
    <cellStyle name="輔色5 3" xfId="770"/>
    <cellStyle name="輔色6" xfId="771"/>
    <cellStyle name="輔色6 2" xfId="772"/>
    <cellStyle name="輔色6 3" xfId="773"/>
    <cellStyle name="輸入" xfId="774"/>
    <cellStyle name="輸入 2" xfId="775"/>
    <cellStyle name="輸入 3" xfId="776"/>
    <cellStyle name="輸出" xfId="777"/>
    <cellStyle name="輸出 2" xfId="778"/>
    <cellStyle name="輸出 3" xfId="779"/>
    <cellStyle name="連結的儲存格" xfId="780"/>
    <cellStyle name="連結的儲存格 2" xfId="781"/>
    <cellStyle name="連結的儲存格 3" xfId="782"/>
  </cellStyles>
  <dxfs count="706"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theme="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theme="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/>
        <color rgb="FFFF0000"/>
      </font>
      <fill>
        <patternFill>
          <bgColor rgb="FFFFFF00"/>
        </patternFill>
      </fill>
    </dxf>
    <dxf>
      <font>
        <b/>
        <i/>
        <strike/>
        <color rgb="FFFF0000"/>
      </font>
      <fill>
        <patternFill>
          <bgColor rgb="FFFFFF00"/>
        </patternFill>
      </fill>
    </dxf>
    <dxf>
      <font>
        <b/>
        <i/>
        <strike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</dxfs>
  <tableStyles count="7" defaultTableStyle="TableStyleMedium9" defaultPivotStyle="PivotStyleLight16">
    <tableStyle name="PivotTable Style 1" table="0" count="0"/>
    <tableStyle name="Table Style 1" pivot="0" count="0"/>
    <tableStyle name="Table Style 2" pivot="0" count="0"/>
    <tableStyle name="Table Style 3" pivot="0" count="0"/>
    <tableStyle name="Table Style 4" pivot="0" count="0"/>
    <tableStyle name="Table Style 5" pivot="0" count="0"/>
    <tableStyle name="Table Style 6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Lowery" refreshedDate="43228.711917939814" createdVersion="3" refreshedVersion="4" minRefreshableVersion="3" recordCount="6014">
  <cacheSource type="worksheet">
    <worksheetSource ref="A1:G100011" sheet="Inventory activity"/>
  </cacheSource>
  <cacheFields count="7">
    <cacheField name="Opp#" numFmtId="0">
      <sharedItems containsBlank="1" containsMixedTypes="1" containsNumber="1" containsInteger="1" minValue="20180402" maxValue="20180402"/>
    </cacheField>
    <cacheField name="Invoice#" numFmtId="0">
      <sharedItems containsBlank="1" containsMixedTypes="1" containsNumber="1" containsInteger="1" minValue="1031" maxValue="63193339109"/>
    </cacheField>
    <cacheField name="Company" numFmtId="0">
      <sharedItems containsBlank="1"/>
    </cacheField>
    <cacheField name="Model#" numFmtId="0">
      <sharedItems containsBlank="1" count="621">
        <s v="IXD-360V03N0-6 "/>
        <s v="IXD-360V03N0-61 "/>
        <s v="IWH-090V08N0-2"/>
        <s v="IXD-360V03N0-52forME"/>
        <s v="OOA-360V03N0-2"/>
        <s v="CN-NM-BC8"/>
        <s v="SJT3x13AWG"/>
        <s v="RJ45-Ethernet cable,2.5M"/>
        <s v="LD-25NF"/>
        <s v="LD-50NF"/>
        <s v="LD-100DM"/>
        <s v="LD-200NF"/>
        <s v="LD-01NF"/>
        <s v="LD-05NF"/>
        <s v="LD-100NF"/>
        <s v="LD-10NF"/>
        <s v="LD-30NF"/>
        <s v="LD-80NF"/>
        <s v="LD-80NM"/>
        <s v="LD-05NM"/>
        <s v="LD-10NM"/>
        <s v="LD-20NF"/>
        <s v="LD-30NM"/>
        <s v="LD-02NM"/>
        <s v="IR-19-1A"/>
        <s v="PB20-3T-1 Three-pin plug"/>
        <s v="NIX-43-FEA-11-LICENSE"/>
        <s v="NIX-43-FEA-ACM-LICENSE"/>
        <s v="NIX-43-MOD-0128-LICENSE"/>
        <s v="NIX-43-MOD-0256-LICENSE"/>
        <s v="PS-R2-OD500C(XH)"/>
        <s v="PS-R3-OD500C(XH)"/>
        <s v="PS-R2-ON300C "/>
        <s v="PS-R3-ON300C "/>
        <s v="PS-R4-ON300C "/>
        <s v="PS-R2-OD700C "/>
        <s v="PS-R3-OD700C "/>
        <s v="PS-R4-OD700C "/>
        <s v="PS-R3-ON50M"/>
        <s v="PS-R4-ON50M "/>
        <s v="PS-R4-OD500C(XH)"/>
        <s v="PS-R2-ON500C(H)"/>
        <s v="PS-R4-ON500C(H)"/>
        <s v="PS-R3-ON500C(H)"/>
        <s v="DC-R05-ON300C(H)"/>
        <s v="DC-R06-ON300C(H)"/>
        <s v="DC-R07-ON300C(XH)"/>
        <s v="DC-R08-ON300C(XH)"/>
        <s v="DC-R10-ON300C(H)"/>
        <s v="DC-R13-ON300C(XH)"/>
        <s v="DC-R15-ON300C(H)"/>
        <s v="DC-R20-ON300C(H)"/>
        <s v="DC-R30-ON300C(H)"/>
        <s v="DC-R40-ON300C(H)"/>
        <s v="DC-R05-ON200M"/>
        <s v="DC-R06-ON200M"/>
        <s v="DC-R07-ON200M"/>
        <s v="DC-R08-ON200M"/>
        <s v="DC-R10-ON200M"/>
        <s v="DC-R13-ON200M"/>
        <s v="DC-R15-ON200M"/>
        <s v="DC-R20-ON200M"/>
        <s v="DC-R30-ON200M"/>
        <s v="DC-R40-ON200M"/>
        <s v="DC-R05-OD200M"/>
        <s v="DC-R06-OD200M"/>
        <s v="DC-R08-OD200M"/>
        <s v="DC-R10-OD200M"/>
        <s v="DC-R13-OD200M"/>
        <s v="DC-R30-OD200M"/>
        <s v="DC-R40-OD200M"/>
        <s v="CO-R06-ON200C "/>
        <s v="CO-R10-ON200C "/>
        <s v="CO-R15-ON200C "/>
        <s v="CO-R20-ON200C "/>
        <s v="CO-R30-ON200C "/>
        <s v="CO-R40-ON200C "/>
        <s v="DC-R06-OD500C(H)"/>
        <s v="DC-R06-ON300C(XH)"/>
        <s v="DC-R05-OD500C(XH)"/>
        <s v="DC-R06-OD500C(XH)"/>
        <s v="DC-R08-OD500C(XH)"/>
        <s v="DC-R10-OD500C(XH)"/>
        <s v="DC-R13-OD500C(XH)"/>
        <s v="DC-R15-OD500C(XH)"/>
        <s v="DC-R20-OD500C(XH)"/>
        <s v="DC-R30-OD500C(XH)"/>
        <s v="DC-R40-OD500C(XH)"/>
        <s v="DC-R07-OD500C(XH)"/>
        <s v="DC-R10-OD500C(H)"/>
        <s v="DC-R20-OD500C(H)"/>
        <s v="DC-R40-OD500C(H)"/>
        <s v="HC-R-ON150L"/>
        <s v="HC-R-OD150L"/>
        <s v="HC-R-OD500L(XH)"/>
        <s v="HC-R-ON300L(XH)"/>
        <s v="HC-R-ON300L(H)"/>
        <s v="ML-0A06WCC4"/>
        <s v="CM-BK2D-OD1C"/>
        <s v="CM-BK2D-OD2C "/>
        <s v="CM-BK2D-OD3C "/>
        <s v="CM-BK2D-OD4C "/>
        <s v="CM-BK2-OD1C "/>
        <s v="CM-BK2-OD2C "/>
        <s v="CM-BK2-OD3C "/>
        <s v="CM-BK2-OD4C "/>
        <s v="CM-BK2-IN1A"/>
        <s v="ML-CB06WCC303"/>
        <s v="CM-ACKP4-OD1A"/>
        <s v="CM-FDWY4-OD1A"/>
        <s v="CM-FK2-OD3"/>
        <s v="CM-PK2-OD4A"/>
        <s v="CM-AC2-OD4"/>
        <s v="CM-ACKPT5-OD1"/>
        <s v="FP-C100-D01"/>
        <s v="FP-K45-D01"/>
        <s v="LD-02DM"/>
        <s v="LD-05DM"/>
        <s v="LD-200NM"/>
        <s v="LD-02NF"/>
        <s v="LD-50DM"/>
        <s v="FOU-SABFOP6S"/>
        <s v="BT-R2S2"/>
        <s v="BT-R1S2"/>
        <s v="BT-M1S "/>
        <s v="BT-M2S "/>
        <s v="BT-M1S2"/>
        <s v="BT-M2S2"/>
        <s v="PSM-19-19A"/>
        <s v="PSM-81-19A"/>
        <s v="PA-5043BXE1"/>
        <s v="PA-5143EXE3"/>
        <s v="60WCPAM"/>
        <s v="64WPPAM"/>
        <s v="60WCPAM(24V)"/>
        <s v="PAM-81-12F25PF52A"/>
        <s v="PAM-19-12F60PF52A"/>
        <s v="SA-81-03219A"/>
        <s v="SA-19-03219A"/>
        <s v="SA-19-03119A"/>
        <s v="PA-5043BXE2"/>
        <s v="RA-6200LNA"/>
        <s v="SA-81-03119A"/>
        <s v="ATM-23-120319A TBS High Power Attenuation Module"/>
        <s v="AT25-10dB-NM/NF-3GAttenuator"/>
        <s v="AT100-40dB-NM/NF-3G"/>
        <s v="Wireless CIT Module"/>
        <s v="ML-ODU06G-06/0252APN5P4"/>
        <s v="ML-ODU06G-06/0252ANN5P4"/>
        <s v="ML-ODU06G-06/0252CPN5P4"/>
        <s v="ML-ODU06G-06/0252CNN5P4"/>
        <s v="ML-ODU06G-06/0160BPN5P4"/>
        <s v="ML-ODU06G-06/0160BNN5P4"/>
        <s v="ML-LPC06064SC3"/>
        <s v="ML-PG09106SC3"/>
        <s v="ML-FO-ACC/O0ND"/>
        <s v="ML-PA163201-KIT"/>
        <s v="SMS-ACC/I2FN"/>
        <s v="TC1900-02F20PD52K60A92M08DE01"/>
        <s v="TC1800 GSM1800 Band Selective Base Station Power Amplifier"/>
        <s v="RA0100-D15WF01A92M09E07,III3"/>
        <s v="RA0700-DC06F10J10ED,Ⅲ3"/>
        <s v="RA1900-DC36F60K60ED,III3"/>
        <s v="RD1932-12V10F10P33K60A92M06"/>
        <s v="RX0720-06V11P33J11A92M08"/>
        <s v="MU01-RFU-0800B18D"/>
        <s v="MU01-RFU-7LB181D"/>
        <s v="MU01-FOU-SABFOP6"/>
        <s v="MU01-PSU-A92W300"/>
        <s v="MU01-RACK-E01"/>
        <s v="MU01-RFU-85B25D"/>
        <s v="MU01-RFU-AWSB45D"/>
        <s v="LRU01-6100QP01D"/>
        <s v="MU01-RFU-7UB11D"/>
        <s v="MU01-RFU-19B65D"/>
        <s v="LRU01-PSU-A92W300"/>
        <s v="SR2010 CDMA"/>
        <s v="RD2020"/>
        <s v="TC-2000"/>
        <s v="RA2000 DUPLEXER"/>
        <s v="RX2023"/>
        <s v="mBDA-PMU-A92W300"/>
        <s v="mBDA-RACK-E01"/>
        <s v="mBDA-RF-85P33D"/>
        <s v="mBDA-RF-19P33D"/>
        <s v="mBDA-RF-85P27D"/>
        <s v="mBDA-RF-26P27"/>
        <s v="mBDA-RF-19P27D"/>
        <s v="mBDA-RF-7UP27D"/>
        <s v="mBDA-RF-7LP27D"/>
        <s v="mBDA-RF-AWSP27D"/>
        <s v="HRU01-4300QP02"/>
        <s v="MRU01-6100QP04D"/>
        <s v="RA-8100 DUPLEXER"/>
        <s v="IWH-120V06N0-1Indoor Directional Panel Antenna "/>
        <s v="IXD-360V03N0-2EOF"/>
        <s v="IXD-360V03N0-33"/>
        <s v="IXD-360V03K0-2"/>
        <s v="IXD-120V06K0-2"/>
        <s v="IXD-120V06N0-3"/>
        <s v="IXD-360V03NN(05)"/>
        <s v="OYI-040V13B0-2"/>
        <s v="OYI-040V12K0-2"/>
        <s v="ODM-030V16K0-1"/>
        <s v="ODP-030V20K0EOF"/>
        <s v="ODM-030V18B0-2"/>
        <s v="ODM-030V16K0-2"/>
        <s v="OOA-360V06N0-2EOF"/>
        <s v="ORA-018V18NA"/>
        <s v="ORA-018V18NG"/>
        <s v="IWH-065V07N0"/>
        <s v="IWH-070V10N0"/>
        <s v="OOA-360V06N0-4"/>
        <s v="NIX-43/F4C4T1NUP32"/>
        <s v="Indoor AP"/>
        <s v="ML-FOS11300-01/0490APJ2O10D2"/>
        <s v="COM-BD21ONN5"/>
        <s v="COM-BD21ODN8"/>
        <s v="CXF60-N/MF"/>
        <s v="ML-OA07WCC2"/>
        <s v="ML-ODU08G-03/0126CPN5P4"/>
        <s v="ML-ODU08G-03/0126CNN5P4"/>
        <s v="ML-WT120B83141"/>
        <s v="NIX-41-MOD-0032-LICENSE"/>
        <s v="NIX-41/H1NUT4NUP22"/>
        <s v="SMS-ACC/I0HN"/>
        <s v="ML-ODU11G-06/0490APN5P4"/>
        <s v="ML-ODU11G-06/0490ANN5P4"/>
        <s v="ML-ODU11G-06/0490BPN5P4"/>
        <s v="ML-ODU11G-06/0490BNN5P4"/>
        <s v="ML-CB106CC303"/>
        <s v="ML-OA106CC3"/>
        <s v="8D Coaxial Cable"/>
        <s v="NIX-41 Series IP IDU"/>
        <s v="Power Supply Cable"/>
        <s v="MCX-MCX"/>
        <s v="ML-WT120B10111"/>
        <s v="NIX-43-FEA-XPIC-LICENSE"/>
        <s v="NIX-43-MOD-1024-LICENSE"/>
        <s v="mBDA-CB-ABPK4ID1"/>
        <s v="mBDA-CB-ABPK4ID2"/>
        <s v="GX-C85P19L70A17-40-DC"/>
        <s v="ODP-065V11N"/>
        <s v="RX-6200FAN-3801MX"/>
        <s v="PA-4750CG1"/>
        <s v="IXD-360V03NU(05)"/>
        <s v="GX-C85P19L70A17-40"/>
        <s v="ML-NIX-ACC/12N"/>
        <s v="TB-1900"/>
        <s v="PDM-003B"/>
        <s v="ML-EC 23GHz 8xEl 1+0 PDH"/>
        <s v="TC-8100"/>
        <s v="CM-BK2-OD4"/>
        <s v="PA-5535EWCO"/>
        <s v="TA-PA12FDA-A"/>
        <s v="KWV-360-0-NF"/>
        <s v="TA-P12FD"/>
        <s v="BT-M1"/>
        <s v="TC-2100"/>
        <s v="00-KX02(3)"/>
        <s v="ML-LPC06212SC3"/>
        <s v="TA-P12FDA"/>
        <s v="PA-525FWZ2"/>
        <s v="CK-7100A-5400"/>
        <s v="AT02-40dB-NM/NF-3G"/>
        <s v="CCU-001AG"/>
        <s v="CCU-003AG"/>
        <s v="PS-R2-ON50M(XH)"/>
        <s v="PS-R3-ON50M(XH)"/>
        <s v="PS-R4-ON50M(XH)"/>
        <s v="ML-MV-IDU034M-01/H1DB00SL025"/>
        <s v="ML-MV-IDU034M-01/H1DU00SL025"/>
        <s v="ML-ODUTS15G"/>
        <s v="ML-PA163201"/>
        <s v="BC-CF8CNF"/>
        <s v=" CM-KY2-OD4B "/>
        <s v="C4-2A-26PF"/>
        <s v="mBDA-RK-3903MX"/>
        <s v="1m Mini DIN/M to N/M"/>
        <s v="2m Mini DIN/M to N/M"/>
        <s v="3m Mini DIN/M to N/M"/>
        <s v="5m Mini DIN/M to N/M"/>
        <s v="1m Mini DIN/M to Mini DIN/M"/>
        <s v="2m Mini DIN/M to Mini DIN/M"/>
        <s v="3m Mini DIN/M to Mini DIN/M"/>
        <s v="5m Mini DIN/M to Mini DIN/M"/>
        <s v="1m Mini DIN/M to DIN/M"/>
        <s v="5m Mini DIN/M to DIN/M"/>
        <s v="OC-3X11WA35"/>
        <s v="GX-C85L70A17-40"/>
        <s v="ML-PG06212SC3"/>
        <s v="RFN-1046-4"/>
        <s v="PS-R3-ON500C(XH)"/>
        <s v="PS-R2-ON500C(XH)"/>
        <s v="DC-R10-ON300C(XH)"/>
        <s v="GX-LIC-C85P19L70-40"/>
        <s v="MU01-RACK-E02"/>
        <s v="MU01-PSU-A92E01"/>
        <s v="MU01-FOURK-E01"/>
        <s v="MCT-1001W"/>
        <s v="JP-DM/DM1M-SF12"/>
        <s v="LO-Z50-D05O"/>
        <s v="JMP-MDM-MDM-L1.6"/>
        <s v="PSM-19-19A-01"/>
        <s v="Hammond VPB196UBK Vertical Wall_x000a_Mount Rack Bracket"/>
        <s v="ML-0DU23G-03/1200CNN5P4"/>
        <s v="PS-R3-ON50M(XH) (Hi-Tek)"/>
        <s v="PS-R2-ON50M(XH) (Hi-Tek)"/>
        <s v="PS-R4-ON50M(XH) (Hi-Tek)"/>
        <s v="GX-P19S80A17-40"/>
        <s v="AD-NF/MDM"/>
        <s v="ACU-RF-19B65P50DED"/>
        <s v="ACU-RF-20B45P50DED"/>
        <s v="ACU-RF-7UB11P50DED"/>
        <s v="ACU-RF-7LB18P50DED"/>
        <s v="ACU-RF-85B25P50DED"/>
        <s v="ACU-PS-A48W300"/>
        <s v="ACU-PS-A92W300"/>
        <s v="ACU-MC-MM20S"/>
        <s v="ACU-MC-S"/>
        <s v="ACU-RK-A"/>
        <s v="AD-MDF(4.3/10.0)/_x000a_MDM(4.1/9.5)"/>
        <s v="RX7W22-783233AC"/>
        <s v="RX7W22-073233AC"/>
        <s v="RX7W22-083233AC"/>
        <s v="N-JWB3-QMA930"/>
        <s v="ACU-RF-8SB07P50DED"/>
        <s v="MU01-RFU-LD"/>
        <s v="IXD-360V03NS "/>
        <s v="MT-DA-01"/>
        <s v="COM-BD21ODN9"/>
        <s v="HRU01-6800DP02A92"/>
        <s v="MU01-FOU-LD"/>
        <s v="OCU-RK-ACU"/>
        <s v="ACU-CB-8I4OES"/>
        <s v="HC-R4-OD150L(I)"/>
        <s v="CO-FS06-OMD300C(I)"/>
        <s v="CO-FS10-OMD300C(I)"/>
        <s v="CO-FS15-OMD300C(I)"/>
        <s v="CO-FS20-OMD300C(I)"/>
        <s v="IXD-360V03MDS"/>
        <s v="RX7W22-08323348"/>
        <s v="RX7W22-78323348"/>
        <s v="RX7W22-07323348"/>
        <s v="Mini-DIN (4.1-9.5) to N-type jumper, 1.5m"/>
        <s v="Mini-DIN (4.1-9.5) to DIN (7/16) jumper, 1.5m"/>
        <s v="Mini-DIN (4.1-9.5) to Mini-DIN (4.1-9.5) _x000a_jumper, 1.5m"/>
        <s v="RX7W22-07B333AC"/>
        <s v="RX7W22-08B333AC"/>
        <s v="RX7W22-78B333AC"/>
        <s v="RX7W22-07B33348"/>
        <s v="RX7W22-08B33348"/>
        <s v="RX7W22-78B33348"/>
        <s v="mBDA-RF-80P33D"/>
        <s v="PS-K2-ON50M(XH)"/>
        <s v="MU01-RFU-2600B70"/>
        <s v="LRU01-5H00"/>
        <s v="AD-NF-4.3-10M"/>
        <s v="PS-E2-ON50M(XH)"/>
        <s v="PS-E4-ON50M(XH)"/>
        <s v="DC-FR05-ON300C(I)"/>
        <s v="DC-FR06-ON300C(I)"/>
        <s v="DC-FR07-ON300C(I)"/>
        <s v="DC-FR08-ON300C(I)"/>
        <s v="DC-FR10-ON300C(I)"/>
        <s v="DC-FR13-ON300C(I)"/>
        <s v="DC-FR15-ON300C(I)"/>
        <s v="DC-FR20-ON300C(I)"/>
        <s v="PS-K3-ON50M(XH)"/>
        <s v="PS-K4-ON50M(XH)"/>
        <s v="PS-K2-OMD50M(XH)"/>
        <s v="PS-K3-OMD50M(XH)"/>
        <s v="PS-K4-OMD50M(XH)"/>
        <s v="HC-K2-OMD300L(I)"/>
        <s v="HC-K2-OD300L(I)"/>
        <s v="CO-FS05-ON300C(I) "/>
        <s v="CO-FS06-ON300C(I) "/>
        <s v="CO-FS07-ON300C(I) "/>
        <s v="CO-FS08-ON300C(I)"/>
        <s v="CO-FS10-ON300C(I) "/>
        <s v="CO-FS13-ON300C(I) "/>
        <s v="CO-FS15-ON300C(I) "/>
        <s v="CO-FS20-ON300C(I) "/>
        <s v="DC-FR05-OD300C(I)"/>
        <s v="DC-FR06-OD300C(I)"/>
        <s v="DC-FR07-OD300C(I)"/>
        <s v="DC-FR08-OD300C(I)"/>
        <s v="DC-FR10-OD300C(I)"/>
        <s v="DC-FR13-OD300C(I)"/>
        <s v="DC-FR15-OD300C(I)"/>
        <s v="DC-FR20-OD300C(I)"/>
        <s v="DC-FR05-OMD300C(I)"/>
        <s v="DC-FR06-OMD300C(I)"/>
        <s v="DC-FR07-OMD300C(I)"/>
        <s v="DC-FR08-OMD300C(I)"/>
        <s v="DC-FR10-OMD300C(I)"/>
        <s v="DC-FR13-OMD300C(I)"/>
        <s v="DC-FR15-OMD300C(I)"/>
        <s v="DC-FR20-OMD300C(I)"/>
        <s v="DC-H06-OMD300C(I)"/>
        <s v="DC-H08-OMD300C(I)"/>
        <s v="DC-H05-ON300C(I)"/>
        <s v="DC-H06-ON300C(I)"/>
        <s v="DC-H07-ON300C(I)"/>
        <s v="DC-H08-ON300C(I)"/>
        <s v="DC-H10-ON300C(I)"/>
        <s v="DC-H13-ON300C(I)"/>
        <s v="DC-H15-ON300C(I)"/>
        <s v="DC-H20-ON300C(I)"/>
        <s v="DC-H05-OMD300C(I)"/>
        <s v="DC-H07-OMD300C(I)"/>
        <s v="DC-H10-OMD300C(I)"/>
        <s v="DC-H13-OMD300C(I)"/>
        <s v="DC-H15-OMD300C(I)"/>
        <s v="DC-H20-OMD300C(I)"/>
        <s v="CO-FS07-OMD300C(I)"/>
        <s v="CO-FS08-OMD300C(I)"/>
        <s v="CO-FS13-OMD300C(I)"/>
        <s v="CO-FS06-OD300C(I)"/>
        <s v="CO-FS07-OD300C(I)"/>
        <s v="CO-FS08-OD300C(I)"/>
        <s v="CO-FS10-OD300C(I)"/>
        <s v="CO-FS13-OD300C(I)"/>
        <s v="CO-FS15-OD300C(I)"/>
        <s v="CO-FS20-OD300C(I)"/>
        <s v="PS-H2-ON300C(I)"/>
        <s v="PS-H3-ON300C(I)"/>
        <s v="PS-H4-ON300C(I)"/>
        <s v="PS-H2-OMD300C(I)"/>
        <s v="PS-H3-OMD300C(I)"/>
        <s v="PS-H4-OMD300C(I)"/>
        <s v="PS-H2-OD300C(I)"/>
        <s v="PS-H3-OD300C(I)"/>
        <s v="PS-H4-OD300C(I)"/>
        <s v="CO-FS05-OD300C(I)"/>
        <s v="DC-H05-OD300C(I)"/>
        <s v="DC-H06-OD300C(I)"/>
        <s v="DC-H07-OD300C(I)"/>
        <s v="DC-H08-OD300C(I)"/>
        <s v="DC-H10-OD300C(I)"/>
        <s v="DC-H13-OD300C(I)"/>
        <s v="DC-H15-OD300C(I)"/>
        <s v="DC-H20-OD300C(I)"/>
        <s v="PS-R3-OMD50M(XH)"/>
        <s v="PS-FR4-ON50M(XH)"/>
        <s v="BT-M1-01"/>
        <s v="BT-M2-01"/>
        <s v="DC-R05-OMD300C(I)"/>
        <s v="DC-R06-OMD300C(I)"/>
        <s v="DC-R07-OMD300C(I)"/>
        <s v="DC-R08-OMD300C(I)"/>
        <s v="DC-R10-OMD300C(I)"/>
        <s v="DC-R13-OMD300C(I)"/>
        <s v="DC-R15-OMD300C(I)"/>
        <s v="DC-R20-OMD300C(I)"/>
        <s v="DC-R30-OMD300C(I)"/>
        <s v="DC-R05-ON300C(I)"/>
        <s v="DC-R06-ON300C(I)"/>
        <s v="DC-R07-ON300C(I)"/>
        <s v="DC-R08-ON300C(I)"/>
        <s v="DC-R10-ON300C(I)"/>
        <s v="DC-R13-ON300C(I)"/>
        <s v="DC-R15-ON300C(I)"/>
        <s v="DC-R20-ON300C(I)"/>
        <s v="DC-R30-ON300C(I)"/>
        <s v="DC-R05-OD300C(I)"/>
        <s v="DC-R06-OD300C(I)"/>
        <s v="DC-R07-OD300C(I)"/>
        <s v="DC-R08-OD300C(I)"/>
        <s v="DC-R10-OD300C(I)"/>
        <s v="DC-R13-OD300C(I)"/>
        <s v="DC-R15-OD300C(I)"/>
        <s v="DC-R20-OD300C(I)"/>
        <s v="DC-J05-OMD300C(I)"/>
        <s v="DC-J06-OMD300C(I)"/>
        <s v="DC-J07-OMD300C(I)"/>
        <s v="DC-J08-OMD300C(I)"/>
        <s v="DC-J10-OMD300C(I)"/>
        <s v="DC-J13-OMD300C(I)"/>
        <s v="DC-J15-OMD300C(I)"/>
        <s v="DC-J20-OMD300C(I)"/>
        <s v="DC-J30-OMD300C(I)"/>
        <s v="DC-J06-OD300C(I)"/>
        <s v="DC-J07-OD300C(I)"/>
        <s v="DC-J08-OD300C(I)"/>
        <s v="DC-J10-OD300C(I)"/>
        <s v="DC-J13-OD300C(I)"/>
        <s v="DC-J15-OD300C(I)"/>
        <s v="DC-J20-OD300C(I)"/>
        <s v="DC-J30-OD300C(I)"/>
        <s v="CO-FR05-OD200C(I)"/>
        <s v="CO-FR06-OD200C(I)"/>
        <s v="CO-FR07-OD200C(I)"/>
        <s v="CO-FR08-OD200C(I)"/>
        <s v="CO-FR10-OD200C(I)"/>
        <s v="CO-FR13-OD200C(I)"/>
        <s v="CO-FR15-OD200C(I)"/>
        <s v="CO-FR20-OD200C(I)"/>
        <s v="CO-FR30-OD200C(I)"/>
        <s v="PS-R2-OMD300C(I)"/>
        <s v="PS-R3-OMD300C(I)"/>
        <s v="PS-R4-OMD300C(I)"/>
        <s v="PS-R2-OD700C(I)"/>
        <s v="PS-R3-OD700C(I)"/>
        <s v="PS-R4-OD700C(I)"/>
        <s v="PS-R2-ON300C(I)"/>
        <s v="PS-R3-ON300C(I)"/>
        <s v="PS-R4-ON300C(I)"/>
        <s v="PS-R2-OMD50M(XH)"/>
        <s v="PS-R4-OMD50M(XH)"/>
        <s v="PS-H3-OD700C(I)"/>
        <s v="PS-FR3-OD700C(I)"/>
        <s v="PS-J3-OMD50M(XH)"/>
        <s v="HC-R2-ON300L(I)"/>
        <s v="HC-R2-OD300L(I)"/>
        <s v="HC-R2-OMD300L(I)"/>
        <s v="CO-R07-ON200C(I)"/>
        <s v="CO-R08-ON200C(I)"/>
        <s v="CO-R40-ON200C(I)"/>
        <s v="CO-R50-ON200C(I)"/>
        <s v="CO-R06-OMD200C(I)"/>
        <s v="CO-R07-OMD200C(I)"/>
        <s v="CO-R15-OMD200C(I)"/>
        <s v="CO-R30-OMD200C(I)"/>
        <s v="CO-R06-ON200C(I)"/>
        <s v="CO-R10-ON200C(I)"/>
        <s v="CO-R15-ON200C(I)"/>
        <s v="CO-R20-ON200C(I)"/>
        <s v="CO-FR05-OMD200C(I)"/>
        <s v="CO-FR07-OMD200C(I)"/>
        <s v="CO-FR08-OMD200C(I)"/>
        <s v="CO-FR20-OMD200C(I)"/>
        <s v="DC-R30-OD300C(I)"/>
        <s v="HC-R4-OMD150L(I)"/>
        <s v="PS-E3-ON50M(XH)"/>
        <s v="PS-FR2-OMD300C(I)"/>
        <s v="PS-FR3-OMD300C(I)"/>
        <s v="PS-FR4-OMD300C(I)"/>
        <s v="CO-R08-OMD200C(I)"/>
        <s v="CO-R08-OD200C(I)"/>
        <s v="DC-J05-OD300C(I)"/>
        <s v="CO-FR06-OMD200C(I)"/>
        <s v="CO-FR10-OMD200C(I)"/>
        <s v="CO-FR13-OMD200C(I)"/>
        <s v="CO-FR15-OMD200C(I)"/>
        <s v="CO-FR30-OMD200C(I)"/>
        <s v="AT-T10D-A30C01"/>
        <s v="CP2600-OP, A10"/>
        <s v="CO-FS05-OMD300C(I)"/>
        <s v="HC-K2-ON300L(I)"/>
        <s v="PS-FR2-OD300C(I)"/>
        <s v="PS-FR3-OD300C(I)"/>
        <s v="PS-FR4-OD300C(I)"/>
        <s v="PS-FR2-ON300C(I)"/>
        <s v="PS-FR3-ON300C(I)"/>
        <s v="PS-FR4-ON300C(I)"/>
        <s v="CM-ACJP4-OD1(I)"/>
        <s v="RX7W22-C7B333AC"/>
        <s v="CM-AC2-OD2"/>
        <s v="mBDA-RF-7UP33D"/>
        <s v="mBDA-RF-7LP33D"/>
        <s v="mBDA-RF-AWSP33D"/>
        <s v="mBDA-RF-EAWSP33Q"/>
        <s v="mBDA-RF-19P33Q"/>
        <s v="mBDA-RF-7LP33Q"/>
        <s v="mBDA-RF-85P33Q"/>
        <s v="mBDA-RF-7UP33Q"/>
        <s v="7W22-BIASTKIT"/>
        <s v="JMP-4.3/10M-4.3/10ML1.6"/>
        <s v="RH7W22-DD"/>
        <s v="RH7W22-RD"/>
        <s v="MU01-RFU-19B65Q"/>
        <s v="MU01-RFU-85B25Q"/>
        <s v="MU01-RFU-7UB11Q"/>
        <s v="MU01-RFU-7LB181Q"/>
        <s v="CM-ACJPY5-IA1"/>
        <s v="MP7832"/>
        <s v="IWH-080V08NZ"/>
        <s v="IWH-080V08Z-Q"/>
        <s v="OLP-06V10NMJ50-ND"/>
        <s v="RX7W22-08AA33AC"/>
        <s v="RX7W22-07AA33AC"/>
        <s v="RH7W22-R083348"/>
        <s v="RH7W22-D7848E4"/>
        <s v="RX7W22-08AA3348"/>
        <s v="AD-4.3/10M-4.1/9.5F"/>
        <s v="RX7W22-07AA3348"/>
        <s v="RH7W22-R783348"/>
        <s v="RH7W22-D7848E8"/>
        <s v="RH7W22-R073348"/>
        <s v="RX7W22-DC-TO-AC-KIT"/>
        <s v="RH7W22-D78B48E4"/>
        <s v="RH7W22-R08B3348"/>
        <m/>
        <s v="MU01-RFU-EAWSB70Q"/>
        <s v="BT-R5S2"/>
        <s v="RX-7W22"/>
        <s v="RX7W22-08322748"/>
        <s v="RX7W22-083227AC"/>
        <s v="RX7W22-78B32748"/>
        <s v="RX7W22-78B327AC"/>
        <s v="mBDA-RF19P33D" u="1"/>
        <s v="AD-MDF(4.3/10.0)/ MDM(4.1/9.5)" u="1"/>
        <s v="PS-R2-ON300C" u="1"/>
        <s v="mBDA-RFEAWSP33Q" u="1"/>
        <s v="IWH-080V08NZ-Q" u="1"/>
        <s v="AD-NF/MDM(4.3/10)" u="1"/>
        <s v="CO-FS08-ON300C(I) " u="1"/>
        <s v="IXD-360V03NS" u="1"/>
        <s v="RX7W22-08AA33348" u="1"/>
        <s v="ADP-NF-4.3-10M" u="1"/>
        <s v="ADP-NF-MDM" u="1"/>
        <s v="COM-BD21ONN5 " u="1"/>
        <s v="AD-NF/MDM(4.1/9.5)" u="1"/>
        <s v="CO-FS05-ON300C(I)" u="1"/>
        <s v="CO-FS06-ON300C(I)" u="1"/>
        <s v="CO-FS10-ON300C(I)" u="1"/>
        <s v="CO-FS13-ON300C(I)" u="1"/>
        <s v="DC-R05-ON300C(H)- Labeled (XH)" u="1"/>
        <s v="DC-R30-ON300C(H)- Labeled (XH)" u="1"/>
        <s v="mBDA-RF7LP33D" u="1"/>
      </sharedItems>
    </cacheField>
    <cacheField name="ERP#" numFmtId="0">
      <sharedItems containsBlank="1" count="612">
        <s v="100202-000028-00"/>
        <s v="100202-000029-00"/>
        <s v="100202-000050-00"/>
        <s v="100202-000051-00"/>
        <s v="100203-000083-00"/>
        <s v="100502-000201-45"/>
        <s v="100603-000316-00"/>
        <s v="100606-000004-00"/>
        <s v="101003-000001-42"/>
        <s v="101003-000002-42"/>
        <s v="101003-000003-42"/>
        <s v="101003-000007-42"/>
        <s v="101003-000010-41"/>
        <s v="101003-000011-42"/>
        <s v="101003-000015-42"/>
        <s v="101003-000017-41"/>
        <s v="101003-000018-42"/>
        <s v="101003-000019-41"/>
        <s v="101003-000020-41"/>
        <s v="101003-000041-42"/>
        <s v="101003-000042-41"/>
        <s v="101003-000046-42"/>
        <s v="101003-000047-42"/>
        <s v="101003-003001-41"/>
        <s v="101916-002503-00"/>
        <s v="102007-000037-00"/>
        <s v="102313-000274-00"/>
        <s v="102313-000275-00"/>
        <s v="102313-000287-00"/>
        <s v="102313-000288-00"/>
        <s v="200301-000146-80"/>
        <s v="200301-000147-80"/>
        <s v="200301-000196-00"/>
        <s v="200301-000197-00"/>
        <s v="200301-000198-00"/>
        <s v="200301-000199-00"/>
        <s v="200301-000200-00"/>
        <s v="200301-000201-00"/>
        <s v="200301-000203-00"/>
        <s v="200301-000204-00"/>
        <s v="200301-000252-80"/>
        <s v="200301-003026-00"/>
        <s v="200301-003027-00"/>
        <s v="200301-003031-00"/>
        <s v="200302-000221-00"/>
        <s v="200302-000222-00"/>
        <s v="200302-000223-00"/>
        <s v="200302-000224-00"/>
        <s v="200302-000225-00"/>
        <s v="200302-000227-00"/>
        <s v="200302-000238-00"/>
        <s v="200302-000242-00"/>
        <s v="200302-000243-00"/>
        <s v="200302-000244-00"/>
        <s v="200302-000439-00"/>
        <s v="200302-000440-00"/>
        <s v="200302-000441-00"/>
        <s v="200302-000442-00"/>
        <s v="200302-000443-00"/>
        <s v="200302-000444-00"/>
        <s v="200302-000445-00"/>
        <s v="200302-000446-00"/>
        <s v="200302-000447-00"/>
        <s v="200302-000448-00"/>
        <s v="200302-000449-00"/>
        <s v="200302-000450-00"/>
        <s v="200302-000452-00"/>
        <s v="200302-000453-00"/>
        <s v="200302-000454-00"/>
        <s v="200302-000457-00"/>
        <s v="200302-000458-00"/>
        <s v="200302-000459-00"/>
        <s v="200302-000460-00"/>
        <s v="200302-000461-00"/>
        <s v="200302-000462-00"/>
        <s v="200302-000463-00"/>
        <s v="200302-000464-00"/>
        <s v="200302-000619-00"/>
        <s v="200302-000691-00"/>
        <s v="200302-000713-00"/>
        <s v="200302-000714-00"/>
        <s v="200302-000715-00"/>
        <s v="200302-000716-00"/>
        <s v="200302-000717-00"/>
        <s v="200302-000718-00"/>
        <s v="200302-000719-00"/>
        <s v="200302-000720-00"/>
        <s v="200302-000721-00"/>
        <s v="200302-000722-00"/>
        <s v="200302-003022-00"/>
        <s v="200302-003024-00"/>
        <s v="200302-003030-00"/>
        <s v="200303-000047-00"/>
        <s v="200303-000048-00"/>
        <s v="200303-000084-00"/>
        <s v="200303-000093-00"/>
        <s v="200303-003001-00"/>
        <s v="200305-000047-00"/>
        <s v="200307-000283-80"/>
        <s v="200307-000284-80"/>
        <s v="200307-000285-80"/>
        <s v="200307-000286-80"/>
        <s v="200307-000287-80"/>
        <s v="200307-000288-80"/>
        <s v="200307-000289-80"/>
        <s v="200307-000290-80"/>
        <s v="200307-000442-80"/>
        <s v="200307-000679-80"/>
        <s v="200307-001048-80"/>
        <s v="200307-001113-80"/>
        <s v="200307-001171-80"/>
        <s v="200307-001309-80"/>
        <s v="200307-001310-80"/>
        <s v="200307-001401-80"/>
        <s v="200308-500012-00"/>
        <s v="200308-500013-00"/>
        <s v="200310-000006-43"/>
        <s v="200310-000007-42"/>
        <s v="200310-000007-43"/>
        <s v="200310-000028-42"/>
        <s v="200310-000044-42"/>
        <s v="200310-000046-42"/>
        <s v="200702-000163-00"/>
        <s v="200703-000066-00"/>
        <s v="200703-000067-00"/>
        <s v="200703-000074-00"/>
        <s v="200703-000076-00"/>
        <s v="200703-000092-00"/>
        <s v="200703-000093-00"/>
        <s v="200705-000118-00"/>
        <s v="200705-000119-00"/>
        <s v="200801-000333-00"/>
        <s v="200801-000361-00"/>
        <s v="200801-000390-00"/>
        <s v="200801-000391-00"/>
        <s v="200801-000431-00"/>
        <s v="200801-000666-00"/>
        <s v="200801-000667-00"/>
        <s v="200802-000294-00"/>
        <s v="200802-000296-00"/>
        <s v="200802-000311-00"/>
        <s v="200802-000331-00"/>
        <s v="200802-000378-00"/>
        <s v="200802-000688-00"/>
        <s v="200808-000018-00"/>
        <s v="201004-000010-42"/>
        <s v="201004-000054-41"/>
        <s v="203211-000018-00"/>
        <s v="266000-000009-00"/>
        <s v="266001-000009-00"/>
        <s v="266020-000008-00"/>
        <s v="266021-000008-00"/>
        <s v="266110-000005-00"/>
        <s v="266111-000005-00"/>
        <s v="290101-000013-03"/>
        <s v="290231-000002-03"/>
        <s v="292199-000399-00"/>
        <s v="292199-000438-00"/>
        <s v="292199-000442-00"/>
        <s v="600001-002475-5000"/>
        <s v="600001-002499-5000"/>
        <s v="600001-002590-5000"/>
        <s v="600001-002602-5000"/>
        <s v="600001-002603-5000"/>
        <s v="600001-004225-5000"/>
        <s v="600001-004930-5000"/>
        <s v="600001-004957-5000"/>
        <s v="600001-004958-5000"/>
        <s v="600001-004959-5000"/>
        <s v="600001-004960-5000"/>
        <s v="600001-004961-5000"/>
        <s v="600001-004962-5000"/>
        <s v="600001-004963-5000"/>
        <s v="600001-004964-5000"/>
        <s v="600001-004965-5000"/>
        <s v="600001-004966-5000"/>
        <s v="600001-004967-5000"/>
        <s v="600002-000042-5000"/>
        <s v="600002-000698-5000"/>
        <s v="600002-000704-5000"/>
        <s v="600002-000720-5000"/>
        <s v="600002-000725-5000"/>
        <s v="600003-000854-5000"/>
        <s v="600003-000855-5000"/>
        <s v="600003-000857-5000"/>
        <s v="600003-000858-5000"/>
        <s v="600003-000958-5000"/>
        <s v="600003-000983-5000"/>
        <s v="600003-000960-5000"/>
        <s v="600003-000990-5000"/>
        <s v="600003-000993-5000"/>
        <s v="600003-001022-5000"/>
        <s v="600004-000439-5000"/>
        <s v="600006-000013-5000"/>
        <s v="600008-000362-5000"/>
        <s v="700201-000030-0000"/>
        <s v="700201-000040-0000"/>
        <s v="710001-000003-0000"/>
        <s v="710001-000006-0000"/>
        <s v="710001-000011-0000"/>
        <s v="710001-000016-0000"/>
        <s v="710001-000113-5000"/>
        <s v="710002-081022-5000"/>
        <s v="710002-081023-5000"/>
        <s v="710003-000244-0000"/>
        <s v="710003-000260-0000"/>
        <s v="710003-000266-5000"/>
        <s v="710003-000268-0000"/>
        <s v="710003-000939-5000"/>
        <s v="710003-080030-5000"/>
        <s v="710003-080031-5000"/>
        <s v="710003-080033-5000"/>
        <s v="710003-080046-5000"/>
        <s v="710003-080064-5000"/>
        <s v="814000-000039-0000"/>
        <s v="815000-000297-0000"/>
        <s v="816000-000175-0000"/>
        <s v="600013-000064-0000"/>
        <s v="600013-000065-0000"/>
        <s v="102102-000046-00"/>
        <s v="200305-000046-00"/>
        <s v="268040-000006-00"/>
        <s v="268041-000006-00"/>
        <s v="100604-000168-00"/>
        <s v="102313-000269-00"/>
        <s v="814000-000049-0000"/>
        <s v="292199-000439-00"/>
        <s v="261000-000015-00"/>
        <s v="261000-000014-00"/>
        <s v="261010-000014-00"/>
        <s v="261011-000014-00"/>
        <s v="200307-000598-80"/>
        <s v="200305-000040-00"/>
        <s v="100604-000014-03"/>
        <s v="814000-000037-0000"/>
        <s v="100603-000392-00"/>
        <s v="100607-001902-00"/>
        <s v="100604-000252-00"/>
        <s v="102313-000277-00"/>
        <s v="102313-000278-00"/>
        <s v="600003-001092-5000"/>
        <s v="600003-001091-5000"/>
        <s v="600006-000010-5000"/>
        <s v="710003-001433-5000"/>
        <s v="200902-001629-80"/>
        <s v="200801-000330-00"/>
        <s v="710001-000183-5000"/>
        <s v="600006-000008-5000"/>
        <s v="292199-000428-00"/>
        <s v="600001-002434-5000"/>
        <s v="200703-000094-00"/>
        <s v="812000-000075-0000"/>
        <s v="600008-000350-5000"/>
        <s v="200307-000109-00"/>
        <s v="200801-000342-00"/>
        <s v="600016-000038-0000"/>
        <s v="710001-000076-5000"/>
        <s v="600016-000003-0000"/>
        <s v="200703-000019-00"/>
        <s v="200902-000453-80"/>
        <s v="101813-000331-00"/>
        <s v="290131-000013-03"/>
        <s v="600016-000010-0000"/>
        <s v="200801-000321-00"/>
        <s v="100607-000627-00"/>
        <s v="101004-000068-41"/>
        <s v="200703-000089-00"/>
        <s v="200703-000090-00"/>
        <s v="200301-000432-00"/>
        <s v="200301-000433-00"/>
        <s v="200301-000434-00"/>
        <s v="812000-000045-0000"/>
        <s v="812000-000041-0000"/>
        <s v="203211-000011-00"/>
        <s v="203208-000008-00"/>
        <s v="100604-000014-00"/>
        <s v="200307-001388-80"/>
        <s v="100607-001996-00"/>
        <s v="200902-001693-80"/>
        <s v="SPP250NM41M1.0M"/>
        <s v="SPP250NM41M2.0M"/>
        <s v="SPP250NM41M3.0M"/>
        <s v="SPP250NM41M5.0M"/>
        <s v="SPP25041M41M1.0M"/>
        <s v="TFT40141M41M1.0M"/>
        <s v="SPP25041M41M2.0M"/>
        <s v="SPP25041M41M3.0M"/>
        <s v="SPP25041M41M5.0M"/>
        <s v="SPP250DM41M1.0M"/>
        <s v="SPP250DM41M5.0M"/>
        <s v="200803-000171-00"/>
        <s v="600005-000209-5000"/>
        <s v="290161-000002-03"/>
        <s v="RFN-1046-4"/>
        <s v="200301-000357-00"/>
        <s v="200301-000356-00"/>
        <s v="200302-000694-00"/>
        <s v="600006-000012-5000"/>
        <s v="600001-005012-5000"/>
        <s v="600001-005042-5000"/>
        <s v="600001-005076-5000"/>
        <s v="600014-000062-0000"/>
        <s v="100608-000003-03"/>
        <s v="200310-000099-00"/>
        <s v="100608-US0500-00"/>
        <s v="200705-000187-00"/>
        <s v="VPB196UBK"/>
        <s v="262281-000001-00"/>
        <s v="200301-US0433-49 "/>
        <s v="200301-US0432-49 "/>
        <s v="200301-US0434-49 "/>
        <s v="600005-000251-5000 "/>
        <s v="100599-US0268-00"/>
        <s v="600001-005138-5000"/>
        <s v="600001-005139-5000"/>
        <s v="600001-005143-5000"/>
        <s v="600001-005144-5000"/>
        <s v="600001-005146-5000"/>
        <s v="600001-005135-5000"/>
        <s v="600001-005136-5000"/>
        <s v="600001-005172-5000"/>
        <s v="600001-005134-5000"/>
        <s v="600001-005148-5000"/>
        <s v="AD-MDF(4.3/10.0)/_x000a_MDM(4.1/9.5)"/>
        <s v="600007-000244-5000"/>
        <s v="600007-000253-5000"/>
        <s v="600007-000255-5000"/>
        <s v="100607-003771-00"/>
        <s v="600008-000433-5000"/>
        <s v="600001-005043-5000"/>
        <s v="101813-US2099-00"/>
        <s v="101813-US2240-00"/>
        <s v="600013-000067-0000"/>
        <s v="600006-000017-5000"/>
        <s v="600001-005041-5000"/>
        <s v="600001-005149-5000"/>
        <s v="600001-005151-5000"/>
        <s v="200303-US0129-00"/>
        <s v="200302-US0979-00"/>
        <s v="200302-US0982-00"/>
        <s v="200302-US0984-00"/>
        <s v="200302-US0985-00"/>
        <s v="101813-US2100-00 "/>
        <s v="600007-000277-5000"/>
        <s v="600007-000276-5000"/>
        <s v="600007-000275-5000"/>
        <s v="Mini-DIN (4.1-9.5) to N-type jumper, 1.5m"/>
        <s v="Mini-DIN (4.1-9.5) to DIN (7/16) jumper, 1.5m"/>
        <s v="Mini-DIN (4.1-9.5) to Mini-DIN (4.1-9.5) jumper, 1.5m"/>
        <s v="600007-000281-5000"/>
        <s v="600007-000282-5000"/>
        <s v="600007-000283-5000"/>
        <s v="600007-000278-5000"/>
        <s v="600007-000279-5000"/>
        <s v="600007-000280-5000"/>
        <s v="600003-001281-5000"/>
        <s v="200301-US0606-00"/>
        <s v="600001-005032-5000"/>
        <s v="600001-005019-5000"/>
        <s v="100599-US0275-00"/>
        <s v="200301-US0602-00"/>
        <s v="200301-US0604-00"/>
        <s v="200302-US1029-00"/>
        <s v="200302-US1030-00"/>
        <s v="200302-US1031-00"/>
        <s v="200302-US1032-00"/>
        <s v="200302-US1033-00"/>
        <s v="200302-US1034-00"/>
        <s v="200302-US1035-00"/>
        <s v="200302-US1036-00"/>
        <s v="200301-US0607-00"/>
        <s v="200301-US0608-00"/>
        <s v="200301-US0609-00"/>
        <s v="200301-US0610-00"/>
        <s v="200301-US0611-00"/>
        <s v="200303-US0139-00"/>
        <s v="200303-US0140-00"/>
        <s v="200302-US0969-00"/>
        <s v="200302-US0970-00"/>
        <s v="200302-US0971-00"/>
        <s v="200302-US0972-00"/>
        <s v="200302-US0973-00"/>
        <s v="200302-US0974-00"/>
        <s v="200302-US0975-00"/>
        <s v="200302-US0976-00"/>
        <s v="200302-US1045-00"/>
        <s v="200302-US1046-00"/>
        <s v="200302-US1047-00"/>
        <s v="200302-US1048-00"/>
        <s v="200302-US1049-00"/>
        <s v="200302-US1050-00"/>
        <s v="200302-US1051-00"/>
        <s v="200302-US1052-00"/>
        <s v="200302-US1037-00"/>
        <s v="200302-US1038-00"/>
        <s v="200302-US1039-00"/>
        <s v="200302-US1040-00"/>
        <s v="200302-US1041-00"/>
        <s v="200302-US1042-00"/>
        <s v="200302-US1043-00"/>
        <s v="200302-US1044-00"/>
        <s v="200302-US1068-00"/>
        <s v="200302-US1070-00"/>
        <s v="200302-US1059-00"/>
        <s v="200302-US1060-00"/>
        <s v="200302-US1061-00"/>
        <s v="200302-US1062-00"/>
        <s v="200302-US1063-00"/>
        <s v="200302-US1064-00"/>
        <s v="200302-US1065-00"/>
        <s v="200302-US1066-00"/>
        <s v="200302-US1067-00"/>
        <s v="200302-US1069-00"/>
        <s v="200302-US1071-00"/>
        <s v="200302-US1072-00"/>
        <s v="200302-US1073-00"/>
        <s v="200302-US1074-00"/>
        <s v="200302-US0980-00"/>
        <s v="200302-US0981-00"/>
        <s v="200302-US0983-00"/>
        <s v="200302-US0988-00"/>
        <s v="200302-US0989-00"/>
        <s v="200302-US0990-00"/>
        <s v="200302-US0991-00"/>
        <s v="200302-US0992-00"/>
        <s v="200302-US0993-00"/>
        <s v="200302-US0994-00"/>
        <s v="200301-US0466-00"/>
        <s v="200301-US0467-00"/>
        <s v="200301-US0468-00"/>
        <s v="200301-US0469-00"/>
        <s v="200301-US0470-00"/>
        <s v="200301-US0471-00"/>
        <s v="200301-US0561-00"/>
        <s v="200301-US0562-00"/>
        <s v="200301-US0563-00"/>
        <s v="200302-US0987-00"/>
        <s v="200302-US1075-00"/>
        <s v="200302-US1076-00"/>
        <s v="200302-US1077-00"/>
        <s v="200302-US1078-00"/>
        <s v="200302-US1079-00"/>
        <s v="200302-US1080-00"/>
        <s v="200302-US1081-00"/>
        <s v="200302-US1082-00"/>
        <s v="200301-US0455-49 "/>
        <s v="200301-US0531-00"/>
        <s v="200703-000115-00"/>
        <s v="200703-000126-00"/>
        <s v="200302-US0863-49"/>
        <s v="200302-US0864-49"/>
        <s v="200302-US0865-49"/>
        <s v="200302-US0866-49"/>
        <s v="200302-US0867-49"/>
        <s v="200302-US0868-49"/>
        <s v="200302-US0869-49"/>
        <s v="200302-US0870-49"/>
        <s v="200302-US0871-49"/>
        <s v="200302-US0845-49"/>
        <s v="200302-US0846-49"/>
        <s v="200302-US0847-49"/>
        <s v="200302-US0848-49"/>
        <s v="200302-US0849-49"/>
        <s v="200302-US0850-49"/>
        <s v="200302-US0851-49"/>
        <s v="200302-US0852-49"/>
        <s v="200302-US0853-49"/>
        <s v="200302-US0854-49"/>
        <s v="200302-US0855-49"/>
        <s v="200302-US0856-49"/>
        <s v="200302-US0857-49"/>
        <s v="200302-US0858-49"/>
        <s v="200302-US0859-49"/>
        <s v="200302-US0860-49"/>
        <s v="200302-US0861-49"/>
        <s v="200302-US0905-00"/>
        <s v="200302-US0906-00"/>
        <s v="200302-US0907-00"/>
        <s v="200302-US0908-00"/>
        <s v="200302-US0909-00"/>
        <s v="200302-US0910-00"/>
        <s v="200302-US0911-00"/>
        <s v="200302-US0912-00"/>
        <s v="200302-US0913-00"/>
        <s v="200302-US0915-00"/>
        <s v="200302-US0916-00"/>
        <s v="200302-US0917-00"/>
        <s v="200302-US0918-00"/>
        <s v="200302-US0919-00"/>
        <s v="200302-US0920-00"/>
        <s v="200302-US0921-00"/>
        <s v="200302-US0922-00"/>
        <s v="200302-US0950-00"/>
        <s v="200302-US0951-00"/>
        <s v="200302-US0952-00"/>
        <s v="200302-US0953-00"/>
        <s v="200302-US0954-00"/>
        <s v="200302-US0955-00"/>
        <s v="200302-US0956-00"/>
        <s v="200302-US0957-00"/>
        <s v="200302-US0958-00"/>
        <s v="200301-US0460-49"/>
        <s v="200301-US0461-49"/>
        <s v="200301-US0462-49"/>
        <s v="200301-US0463-49"/>
        <s v="200301-US0464-49"/>
        <s v="200301-US0465-49"/>
        <s v="200301-US0515-49"/>
        <s v="200301-US0516-49"/>
        <s v="200301-US0517-49"/>
        <s v="200301-US0454-49 "/>
        <s v="200301-US0456-49 "/>
        <s v="200301-US0473-49"/>
        <s v="200301-US0513-49"/>
        <s v="200301-US0545-00"/>
        <s v="200303-US0117-00"/>
        <s v="200303-US0118-00"/>
        <s v="200303-US0119-00"/>
        <s v="200302-US0814-49"/>
        <s v="200302-US0815-49"/>
        <s v="200302-US0821-49"/>
        <s v="200302-US0822-49"/>
        <s v="200302-US0824-49"/>
        <s v="200302-US0825-49"/>
        <s v="200302-US0829-49"/>
        <s v="200302-US0831-49"/>
        <s v="200302-US0884-49"/>
        <s v="200302-US0885-49"/>
        <s v="200302-US0886-49"/>
        <s v="200302-US0887-49"/>
        <s v="200302-US0941-00"/>
        <s v="200302-US0943-00"/>
        <s v="200302-US0944-00"/>
        <s v="200302-US0948-00"/>
        <s v="200302-US0862-49"/>
        <s v="200303-US0130-00"/>
        <s v="200301-US0603-00"/>
        <s v="200301-US0509-49"/>
        <s v="200301-US0510-49"/>
        <s v="200301-US0511-49"/>
        <s v="200302-US0826-49"/>
        <s v="200302-US0837-49"/>
        <s v="200302-US0914-00"/>
        <s v="200302-US0942-00"/>
        <s v="200302-US0945-00"/>
        <s v="200302-US0946-00"/>
        <s v="200302-US0947-00"/>
        <s v="200302-US0949-00"/>
        <s v="200311-000087-80"/>
        <s v="815000-000394-0000"/>
        <s v="200302-US0978-00"/>
        <s v="200303-US0138-00"/>
        <s v="200301-US0564-00"/>
        <s v="200301-US0565-00"/>
        <s v="200301-US0566-00"/>
        <s v="200301-US0505-00"/>
        <s v="200301-US0507-00"/>
        <s v="200301-US0508-00"/>
        <s v="200307-US1780-00"/>
        <s v="600007-000286-5000"/>
        <s v="600003-000992-5000"/>
        <s v="600003-000995-5000"/>
        <s v="600003-000859-5000"/>
        <s v="600003-001805-5000"/>
        <s v="600003-001793-5000"/>
        <s v="600003-001796-5000"/>
        <s v="600003-001802-5000"/>
        <s v="600003-001799-5000"/>
        <s v="200307-US1865-00 "/>
        <s v="100608-US0578-00"/>
        <s v="600020-000118-5000"/>
        <s v="600020-000119-5000"/>
        <s v="600001-005254-5000"/>
        <s v="600001-005258-5000"/>
        <s v="600001-005256-5000"/>
        <s v="600001-005255-5000"/>
        <s v="200703-US0204-00"/>
        <s v="600007-000274-5000"/>
        <s v="710001-000242-5000"/>
        <s v="710001-000257-5000"/>
        <s v="710002-000239-0000"/>
        <s v="600003-001850-5000"/>
        <s v="600003-001848-5000"/>
        <s v="600007-000305-5000"/>
        <s v="600007-000302-5000"/>
        <s v="600003-001849-5000"/>
        <s v="AD-4.3/10M-4.1/9.5F"/>
        <s v="600003-001847-5000"/>
        <s v="600007-000306-5000"/>
        <s v="600007-000303-5000"/>
        <s v="600007-000304-5000"/>
        <s v="600007-000294-5000"/>
        <s v="600007-000309-5000"/>
        <s v="600007-000319-5000"/>
        <m/>
        <s v="600001-005259-5000"/>
        <s v="200703-000141-00"/>
        <s v="200902-002709-80"/>
        <s v="600003-002008-5000"/>
        <s v="600003-002010-5000"/>
        <s v="600003-002017-5000"/>
        <s v="600003-002018-5000"/>
        <s v="c" u="1"/>
        <s v="AD-MDF(4.3/10.0)/ MDM(4.1/9.5)" u="1"/>
        <s v="600001-4967-5000" u="1"/>
        <s v="200301-US0508-49" u="1"/>
        <s v="AD-NF/MDM(4.1/9.5)" u="1"/>
        <s v="200301-US0466-49" u="1"/>
        <s v="600003-000857-500" u="1"/>
        <s v="200301-US0467-49" u="1"/>
        <s v="200301-US0468-49" u="1"/>
        <s v="200302-00221-00" u="1"/>
      </sharedItems>
    </cacheField>
    <cacheField name="Date of Stock in/out" numFmtId="166">
      <sharedItems containsNonDate="0" containsDate="1" containsString="0" containsBlank="1" minDate="2015-01-01T00:00:00" maxDate="2019-04-11T00:00:00"/>
    </cacheField>
    <cacheField name="Stock in/Out qty" numFmtId="0">
      <sharedItems containsString="0" containsBlank="1" containsNumber="1" containsInteger="1" minValue="-440" maxValue="9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14">
  <r>
    <s v="Starting"/>
    <s v="Starting"/>
    <s v="Comba Telecom Inc."/>
    <x v="0"/>
    <x v="0"/>
    <d v="2015-01-01T00:00:00"/>
    <n v="20"/>
  </r>
  <r>
    <s v="Starting"/>
    <s v="Starting"/>
    <s v="Comba Telecom Inc."/>
    <x v="1"/>
    <x v="1"/>
    <d v="2015-01-01T00:00:00"/>
    <n v="20"/>
  </r>
  <r>
    <s v="Starting"/>
    <s v="Starting"/>
    <s v="Comba Telecom Inc."/>
    <x v="2"/>
    <x v="2"/>
    <d v="2015-01-01T00:00:00"/>
    <n v="20"/>
  </r>
  <r>
    <s v="Starting"/>
    <s v="Starting"/>
    <s v="Comba Telecom Inc."/>
    <x v="3"/>
    <x v="3"/>
    <d v="2015-01-01T00:00:00"/>
    <n v="20"/>
  </r>
  <r>
    <s v="Starting"/>
    <s v="Starting"/>
    <s v="Comba Telecom Inc."/>
    <x v="4"/>
    <x v="4"/>
    <d v="2015-01-01T00:00:00"/>
    <n v="20"/>
  </r>
  <r>
    <s v="Starting"/>
    <s v="Starting"/>
    <s v="Comba Telecom Inc."/>
    <x v="5"/>
    <x v="5"/>
    <d v="2015-01-01T00:00:00"/>
    <n v="48"/>
  </r>
  <r>
    <s v="Starting"/>
    <s v="Starting"/>
    <s v="Comba Telecom Inc."/>
    <x v="6"/>
    <x v="6"/>
    <d v="2015-01-01T00:00:00"/>
    <n v="4"/>
  </r>
  <r>
    <s v="Starting"/>
    <s v="Starting"/>
    <s v="Comba Telecom Inc."/>
    <x v="7"/>
    <x v="7"/>
    <d v="2015-01-01T00:00:00"/>
    <n v="12"/>
  </r>
  <r>
    <s v="Starting"/>
    <s v="Starting"/>
    <s v="Comba Telecom Inc."/>
    <x v="8"/>
    <x v="8"/>
    <d v="2015-01-01T00:00:00"/>
    <n v="5"/>
  </r>
  <r>
    <s v="Starting"/>
    <s v="Starting"/>
    <s v="Comba Telecom Inc."/>
    <x v="9"/>
    <x v="9"/>
    <d v="2015-01-01T00:00:00"/>
    <n v="5"/>
  </r>
  <r>
    <s v="Starting"/>
    <s v="Starting"/>
    <s v="Comba Telecom Inc."/>
    <x v="10"/>
    <x v="10"/>
    <d v="2015-01-01T00:00:00"/>
    <n v="2"/>
  </r>
  <r>
    <s v="Starting"/>
    <s v="Starting"/>
    <s v="Comba Telecom Inc."/>
    <x v="11"/>
    <x v="11"/>
    <d v="2015-01-01T00:00:00"/>
    <n v="1"/>
  </r>
  <r>
    <s v="Starting"/>
    <s v="Starting"/>
    <s v="Comba Telecom Inc."/>
    <x v="12"/>
    <x v="12"/>
    <d v="2015-01-01T00:00:00"/>
    <n v="5"/>
  </r>
  <r>
    <s v="Starting"/>
    <s v="Starting"/>
    <s v="Comba Telecom Inc."/>
    <x v="13"/>
    <x v="13"/>
    <d v="2015-01-01T00:00:00"/>
    <n v="10"/>
  </r>
  <r>
    <s v="Starting"/>
    <s v="Starting"/>
    <s v="Comba Telecom Inc."/>
    <x v="14"/>
    <x v="14"/>
    <d v="2015-01-01T00:00:00"/>
    <n v="5"/>
  </r>
  <r>
    <s v="Starting"/>
    <s v="Starting"/>
    <s v="Comba Telecom Inc."/>
    <x v="15"/>
    <x v="15"/>
    <d v="2015-01-01T00:00:00"/>
    <n v="5"/>
  </r>
  <r>
    <s v="Starting"/>
    <s v="Starting"/>
    <s v="Comba Telecom Inc."/>
    <x v="16"/>
    <x v="16"/>
    <d v="2015-01-01T00:00:00"/>
    <n v="3"/>
  </r>
  <r>
    <s v="Starting"/>
    <s v="Starting"/>
    <s v="Comba Telecom Inc."/>
    <x v="17"/>
    <x v="17"/>
    <d v="2015-01-01T00:00:00"/>
    <n v="2"/>
  </r>
  <r>
    <s v="Starting"/>
    <s v="Starting"/>
    <s v="Comba Telecom Inc."/>
    <x v="18"/>
    <x v="18"/>
    <d v="2015-01-01T00:00:00"/>
    <n v="2"/>
  </r>
  <r>
    <s v="Starting"/>
    <s v="Starting"/>
    <s v="Comba Telecom Inc."/>
    <x v="19"/>
    <x v="19"/>
    <d v="2015-01-01T00:00:00"/>
    <n v="70"/>
  </r>
  <r>
    <s v="Starting"/>
    <s v="Starting"/>
    <s v="Comba Telecom Inc."/>
    <x v="20"/>
    <x v="20"/>
    <d v="2015-01-01T00:00:00"/>
    <n v="20"/>
  </r>
  <r>
    <s v="Starting"/>
    <s v="Starting"/>
    <s v="Comba Telecom Inc."/>
    <x v="21"/>
    <x v="21"/>
    <d v="2015-01-01T00:00:00"/>
    <n v="5"/>
  </r>
  <r>
    <s v="Starting"/>
    <s v="Starting"/>
    <s v="Comba Telecom Inc."/>
    <x v="22"/>
    <x v="22"/>
    <d v="2015-01-01T00:00:00"/>
    <n v="3"/>
  </r>
  <r>
    <s v="Starting"/>
    <s v="Starting"/>
    <s v="Comba Telecom Inc."/>
    <x v="23"/>
    <x v="23"/>
    <d v="2015-01-01T00:00:00"/>
    <n v="76"/>
  </r>
  <r>
    <s v="Starting"/>
    <s v="Starting"/>
    <s v="Comba Telecom Inc."/>
    <x v="24"/>
    <x v="24"/>
    <d v="2015-01-01T00:00:00"/>
    <n v="20"/>
  </r>
  <r>
    <s v="Starting"/>
    <s v="Starting"/>
    <s v="Comba Telecom Inc."/>
    <x v="25"/>
    <x v="25"/>
    <d v="2015-01-01T00:00:00"/>
    <n v="4"/>
  </r>
  <r>
    <s v="Starting"/>
    <s v="Starting"/>
    <s v="Comba Telecom Inc."/>
    <x v="26"/>
    <x v="26"/>
    <d v="2015-01-01T00:00:00"/>
    <n v="13"/>
  </r>
  <r>
    <s v="Starting"/>
    <s v="Starting"/>
    <s v="Comba Telecom Inc."/>
    <x v="27"/>
    <x v="27"/>
    <d v="2015-01-01T00:00:00"/>
    <n v="13"/>
  </r>
  <r>
    <s v="Starting"/>
    <s v="Starting"/>
    <s v="Comba Telecom Inc."/>
    <x v="28"/>
    <x v="28"/>
    <d v="2015-01-01T00:00:00"/>
    <n v="13"/>
  </r>
  <r>
    <s v="Starting"/>
    <s v="Starting"/>
    <s v="Comba Telecom Inc."/>
    <x v="29"/>
    <x v="29"/>
    <d v="2015-01-01T00:00:00"/>
    <n v="13"/>
  </r>
  <r>
    <s v="Starting"/>
    <s v="Starting"/>
    <s v="Comba Telecom Inc."/>
    <x v="30"/>
    <x v="30"/>
    <d v="2015-01-01T00:00:00"/>
    <n v="389"/>
  </r>
  <r>
    <s v="Starting"/>
    <s v="Starting"/>
    <s v="Comba Telecom Inc."/>
    <x v="31"/>
    <x v="31"/>
    <d v="2015-01-01T00:00:00"/>
    <n v="246"/>
  </r>
  <r>
    <s v="Starting"/>
    <s v="Starting"/>
    <s v="Comba Telecom Inc."/>
    <x v="32"/>
    <x v="32"/>
    <d v="2015-01-01T00:00:00"/>
    <n v="126"/>
  </r>
  <r>
    <s v="Starting"/>
    <s v="Starting"/>
    <s v="Comba Telecom Inc."/>
    <x v="32"/>
    <x v="32"/>
    <d v="2015-01-01T00:00:00"/>
    <n v="177"/>
  </r>
  <r>
    <s v="Starting"/>
    <s v="Starting"/>
    <s v="Comba Telecom Inc."/>
    <x v="33"/>
    <x v="33"/>
    <d v="2015-01-01T00:00:00"/>
    <n v="163"/>
  </r>
  <r>
    <s v="Starting"/>
    <s v="Starting"/>
    <s v="Comba Telecom Inc."/>
    <x v="34"/>
    <x v="34"/>
    <d v="2015-01-01T00:00:00"/>
    <n v="189"/>
  </r>
  <r>
    <s v="Starting"/>
    <s v="Starting"/>
    <s v="Comba Telecom Inc."/>
    <x v="35"/>
    <x v="35"/>
    <d v="2015-01-01T00:00:00"/>
    <n v="5"/>
  </r>
  <r>
    <s v="Starting"/>
    <s v="Starting"/>
    <s v="Comba Telecom Inc."/>
    <x v="36"/>
    <x v="36"/>
    <d v="2015-01-01T00:00:00"/>
    <n v="5"/>
  </r>
  <r>
    <s v="Starting"/>
    <s v="Starting"/>
    <s v="Comba Telecom Inc."/>
    <x v="37"/>
    <x v="37"/>
    <d v="2015-01-01T00:00:00"/>
    <n v="5"/>
  </r>
  <r>
    <s v="Starting"/>
    <s v="Starting"/>
    <s v="Comba Telecom Inc."/>
    <x v="38"/>
    <x v="38"/>
    <d v="2015-01-01T00:00:00"/>
    <n v="41"/>
  </r>
  <r>
    <s v="Starting"/>
    <s v="Starting"/>
    <s v="Comba Telecom Inc."/>
    <x v="39"/>
    <x v="39"/>
    <d v="2015-01-01T00:00:00"/>
    <n v="19"/>
  </r>
  <r>
    <s v="Starting"/>
    <s v="Starting"/>
    <s v="Comba Telecom Inc."/>
    <x v="40"/>
    <x v="40"/>
    <d v="2015-01-01T00:00:00"/>
    <n v="50"/>
  </r>
  <r>
    <s v="Starting"/>
    <s v="Starting"/>
    <s v="Comba Telecom Inc."/>
    <x v="41"/>
    <x v="41"/>
    <d v="2015-01-01T00:00:00"/>
    <n v="980"/>
  </r>
  <r>
    <s v="Starting"/>
    <s v="Starting"/>
    <s v="Comba Telecom Inc."/>
    <x v="42"/>
    <x v="42"/>
    <d v="2015-01-01T00:00:00"/>
    <n v="221"/>
  </r>
  <r>
    <s v="Starting"/>
    <s v="Starting"/>
    <s v="Comba Telecom Inc."/>
    <x v="43"/>
    <x v="43"/>
    <d v="2015-01-01T00:00:00"/>
    <n v="791"/>
  </r>
  <r>
    <s v="Starting"/>
    <s v="Starting"/>
    <s v="Comba Telecom Inc."/>
    <x v="44"/>
    <x v="44"/>
    <d v="2015-01-01T00:00:00"/>
    <n v="100"/>
  </r>
  <r>
    <s v="Starting"/>
    <s v="Starting"/>
    <s v="Comba Telecom Inc."/>
    <x v="45"/>
    <x v="45"/>
    <d v="2015-01-01T00:00:00"/>
    <n v="958"/>
  </r>
  <r>
    <s v="Starting"/>
    <s v="Starting"/>
    <s v="Comba Telecom Inc."/>
    <x v="46"/>
    <x v="46"/>
    <d v="2015-01-01T00:00:00"/>
    <n v="100"/>
  </r>
  <r>
    <s v="Starting"/>
    <s v="Starting"/>
    <s v="Comba Telecom Inc."/>
    <x v="47"/>
    <x v="47"/>
    <d v="2015-01-01T00:00:00"/>
    <n v="100"/>
  </r>
  <r>
    <s v="Starting"/>
    <s v="Starting"/>
    <s v="Comba Telecom Inc."/>
    <x v="48"/>
    <x v="48"/>
    <d v="2015-01-01T00:00:00"/>
    <n v="755"/>
  </r>
  <r>
    <s v="Starting"/>
    <s v="Starting"/>
    <s v="Comba Telecom Inc."/>
    <x v="49"/>
    <x v="49"/>
    <d v="2015-01-01T00:00:00"/>
    <n v="99"/>
  </r>
  <r>
    <s v="Starting"/>
    <s v="Starting"/>
    <s v="Comba Telecom Inc."/>
    <x v="50"/>
    <x v="50"/>
    <d v="2015-01-01T00:00:00"/>
    <n v="125"/>
  </r>
  <r>
    <s v="Starting"/>
    <s v="Starting"/>
    <s v="Comba Telecom Inc."/>
    <x v="51"/>
    <x v="51"/>
    <d v="2015-01-01T00:00:00"/>
    <n v="88"/>
  </r>
  <r>
    <s v="Starting"/>
    <s v="Starting"/>
    <s v="Comba Telecom Inc."/>
    <x v="52"/>
    <x v="52"/>
    <d v="2015-01-01T00:00:00"/>
    <n v="150"/>
  </r>
  <r>
    <s v="Starting"/>
    <s v="Starting"/>
    <s v="Comba Telecom Inc."/>
    <x v="53"/>
    <x v="53"/>
    <d v="2015-01-01T00:00:00"/>
    <n v="150"/>
  </r>
  <r>
    <s v="Starting"/>
    <s v="Starting"/>
    <s v="Comba Telecom Inc."/>
    <x v="54"/>
    <x v="54"/>
    <d v="2015-01-01T00:00:00"/>
    <n v="163"/>
  </r>
  <r>
    <s v="Starting"/>
    <s v="Starting"/>
    <s v="Comba Telecom Inc."/>
    <x v="55"/>
    <x v="55"/>
    <d v="2015-01-01T00:00:00"/>
    <n v="8"/>
  </r>
  <r>
    <s v="Starting"/>
    <s v="Starting"/>
    <s v="Comba Telecom Inc."/>
    <x v="55"/>
    <x v="55"/>
    <d v="2015-01-01T00:00:00"/>
    <n v="615"/>
  </r>
  <r>
    <s v="Starting"/>
    <s v="Starting"/>
    <s v="Comba Telecom Inc."/>
    <x v="56"/>
    <x v="56"/>
    <d v="2015-01-01T00:00:00"/>
    <n v="19"/>
  </r>
  <r>
    <s v="Starting"/>
    <s v="Starting"/>
    <s v="Comba Telecom Inc."/>
    <x v="57"/>
    <x v="57"/>
    <d v="2015-01-01T00:00:00"/>
    <n v="56"/>
  </r>
  <r>
    <s v="Starting"/>
    <s v="Starting"/>
    <s v="Comba Telecom Inc."/>
    <x v="58"/>
    <x v="58"/>
    <d v="2015-01-01T00:00:00"/>
    <n v="5"/>
  </r>
  <r>
    <s v="Starting"/>
    <s v="Starting"/>
    <s v="Comba Telecom Inc."/>
    <x v="58"/>
    <x v="58"/>
    <d v="2015-01-01T00:00:00"/>
    <n v="153"/>
  </r>
  <r>
    <s v="Starting"/>
    <s v="Starting"/>
    <s v="Comba Telecom Inc."/>
    <x v="59"/>
    <x v="59"/>
    <d v="2015-01-01T00:00:00"/>
    <n v="23"/>
  </r>
  <r>
    <s v="Starting"/>
    <s v="Starting"/>
    <s v="Comba Telecom Inc."/>
    <x v="60"/>
    <x v="60"/>
    <d v="2015-01-01T00:00:00"/>
    <n v="63"/>
  </r>
  <r>
    <s v="Starting"/>
    <s v="Starting"/>
    <s v="Comba Telecom Inc."/>
    <x v="60"/>
    <x v="60"/>
    <d v="2015-01-01T00:00:00"/>
    <n v="70"/>
  </r>
  <r>
    <s v="Starting"/>
    <s v="Starting"/>
    <s v="Comba Telecom Inc."/>
    <x v="61"/>
    <x v="61"/>
    <d v="2015-01-01T00:00:00"/>
    <n v="84"/>
  </r>
  <r>
    <s v="Starting"/>
    <s v="Starting"/>
    <s v="Comba Telecom Inc."/>
    <x v="61"/>
    <x v="61"/>
    <d v="2015-01-01T00:00:00"/>
    <n v="199"/>
  </r>
  <r>
    <s v="Starting"/>
    <s v="Starting"/>
    <s v="Comba Telecom Inc."/>
    <x v="62"/>
    <x v="62"/>
    <d v="2015-01-01T00:00:00"/>
    <n v="209"/>
  </r>
  <r>
    <s v="Starting"/>
    <s v="Starting"/>
    <s v="Comba Telecom Inc."/>
    <x v="63"/>
    <x v="63"/>
    <d v="2015-01-01T00:00:00"/>
    <n v="198"/>
  </r>
  <r>
    <s v="Starting"/>
    <s v="Starting"/>
    <s v="Comba Telecom Inc."/>
    <x v="64"/>
    <x v="64"/>
    <d v="2015-01-01T00:00:00"/>
    <n v="10"/>
  </r>
  <r>
    <s v="Starting"/>
    <s v="Starting"/>
    <s v="Comba Telecom Inc."/>
    <x v="65"/>
    <x v="65"/>
    <d v="2015-01-01T00:00:00"/>
    <n v="5"/>
  </r>
  <r>
    <s v="Starting"/>
    <s v="Starting"/>
    <s v="Comba Telecom Inc."/>
    <x v="66"/>
    <x v="66"/>
    <d v="2015-01-01T00:00:00"/>
    <n v="2"/>
  </r>
  <r>
    <s v="Starting"/>
    <s v="Starting"/>
    <s v="Comba Telecom Inc."/>
    <x v="67"/>
    <x v="67"/>
    <d v="2015-01-01T00:00:00"/>
    <n v="5"/>
  </r>
  <r>
    <s v="Starting"/>
    <s v="Starting"/>
    <s v="Comba Telecom Inc."/>
    <x v="68"/>
    <x v="68"/>
    <d v="2015-01-01T00:00:00"/>
    <n v="2"/>
  </r>
  <r>
    <s v="Starting"/>
    <s v="Starting"/>
    <s v="Comba Telecom Inc."/>
    <x v="69"/>
    <x v="69"/>
    <d v="2015-01-01T00:00:00"/>
    <n v="5"/>
  </r>
  <r>
    <s v="Starting"/>
    <s v="Starting"/>
    <s v="Comba Telecom Inc."/>
    <x v="70"/>
    <x v="70"/>
    <d v="2015-01-01T00:00:00"/>
    <n v="3"/>
  </r>
  <r>
    <s v="Starting"/>
    <s v="Starting"/>
    <s v="Comba Telecom Inc."/>
    <x v="71"/>
    <x v="71"/>
    <d v="2015-01-01T00:00:00"/>
    <n v="10"/>
  </r>
  <r>
    <s v="Starting"/>
    <s v="Starting"/>
    <s v="Comba Telecom Inc."/>
    <x v="72"/>
    <x v="72"/>
    <d v="2015-01-01T00:00:00"/>
    <n v="20"/>
  </r>
  <r>
    <s v="Starting"/>
    <s v="Starting"/>
    <s v="Comba Telecom Inc."/>
    <x v="73"/>
    <x v="73"/>
    <d v="2015-01-01T00:00:00"/>
    <n v="20"/>
  </r>
  <r>
    <s v="Starting"/>
    <s v="Starting"/>
    <s v="Comba Telecom Inc."/>
    <x v="74"/>
    <x v="74"/>
    <d v="2015-01-01T00:00:00"/>
    <n v="10"/>
  </r>
  <r>
    <s v="Starting"/>
    <s v="Starting"/>
    <s v="Comba Telecom Inc."/>
    <x v="75"/>
    <x v="75"/>
    <d v="2015-01-01T00:00:00"/>
    <n v="10"/>
  </r>
  <r>
    <s v="Starting"/>
    <s v="Starting"/>
    <s v="Comba Telecom Inc."/>
    <x v="76"/>
    <x v="76"/>
    <d v="2015-01-01T00:00:00"/>
    <n v="10"/>
  </r>
  <r>
    <s v="Starting"/>
    <s v="Starting"/>
    <s v="Comba Telecom Inc."/>
    <x v="77"/>
    <x v="77"/>
    <d v="2015-01-01T00:00:00"/>
    <n v="3"/>
  </r>
  <r>
    <s v="Starting"/>
    <s v="Starting"/>
    <s v="Comba Telecom Inc."/>
    <x v="78"/>
    <x v="78"/>
    <d v="2015-01-01T00:00:00"/>
    <n v="2"/>
  </r>
  <r>
    <s v="Starting"/>
    <s v="Starting"/>
    <s v="Comba Telecom Inc."/>
    <x v="79"/>
    <x v="79"/>
    <d v="2015-01-01T00:00:00"/>
    <n v="100"/>
  </r>
  <r>
    <s v="Starting"/>
    <s v="Starting"/>
    <s v="Comba Telecom Inc."/>
    <x v="80"/>
    <x v="80"/>
    <d v="2015-01-01T00:00:00"/>
    <n v="297"/>
  </r>
  <r>
    <s v="Starting"/>
    <s v="Starting"/>
    <s v="Comba Telecom Inc."/>
    <x v="81"/>
    <x v="81"/>
    <d v="2015-01-01T00:00:00"/>
    <n v="100"/>
  </r>
  <r>
    <s v="Starting"/>
    <s v="Starting"/>
    <s v="Comba Telecom Inc."/>
    <x v="82"/>
    <x v="82"/>
    <d v="2015-01-01T00:00:00"/>
    <n v="155"/>
  </r>
  <r>
    <s v="Starting"/>
    <s v="Starting"/>
    <s v="Comba Telecom Inc."/>
    <x v="83"/>
    <x v="83"/>
    <d v="2015-01-01T00:00:00"/>
    <n v="100"/>
  </r>
  <r>
    <s v="Starting"/>
    <s v="Starting"/>
    <s v="Comba Telecom Inc."/>
    <x v="84"/>
    <x v="84"/>
    <d v="2015-01-01T00:00:00"/>
    <n v="50"/>
  </r>
  <r>
    <s v="Starting"/>
    <s v="Starting"/>
    <s v="Comba Telecom Inc."/>
    <x v="85"/>
    <x v="85"/>
    <d v="2015-01-01T00:00:00"/>
    <n v="125"/>
  </r>
  <r>
    <s v="Starting"/>
    <s v="Starting"/>
    <s v="Comba Telecom Inc."/>
    <x v="86"/>
    <x v="86"/>
    <d v="2015-01-01T00:00:00"/>
    <n v="50"/>
  </r>
  <r>
    <s v="Starting"/>
    <s v="Starting"/>
    <s v="Comba Telecom Inc."/>
    <x v="87"/>
    <x v="87"/>
    <d v="2015-01-01T00:00:00"/>
    <n v="50"/>
  </r>
  <r>
    <s v="Starting"/>
    <s v="Starting"/>
    <s v="Comba Telecom Inc."/>
    <x v="88"/>
    <x v="88"/>
    <d v="2015-01-01T00:00:00"/>
    <n v="100"/>
  </r>
  <r>
    <s v="Starting"/>
    <s v="Starting"/>
    <s v="Comba Telecom Inc."/>
    <x v="89"/>
    <x v="89"/>
    <d v="2015-01-01T00:00:00"/>
    <n v="44"/>
  </r>
  <r>
    <s v="Starting"/>
    <s v="Starting"/>
    <s v="Comba Telecom Inc."/>
    <x v="90"/>
    <x v="90"/>
    <d v="2015-01-01T00:00:00"/>
    <n v="25"/>
  </r>
  <r>
    <s v="Starting"/>
    <s v="Starting"/>
    <s v="Comba Telecom Inc."/>
    <x v="91"/>
    <x v="91"/>
    <d v="2015-01-01T00:00:00"/>
    <n v="25"/>
  </r>
  <r>
    <s v="Starting"/>
    <s v="Starting"/>
    <s v="Comba Telecom Inc."/>
    <x v="92"/>
    <x v="92"/>
    <d v="2015-01-01T00:00:00"/>
    <n v="36"/>
  </r>
  <r>
    <s v="Starting"/>
    <s v="Starting"/>
    <s v="Comba Telecom Inc."/>
    <x v="92"/>
    <x v="92"/>
    <d v="2015-01-01T00:00:00"/>
    <n v="88"/>
  </r>
  <r>
    <s v="Starting"/>
    <s v="Starting"/>
    <s v="Comba Telecom Inc."/>
    <x v="93"/>
    <x v="93"/>
    <d v="2015-01-01T00:00:00"/>
    <n v="19"/>
  </r>
  <r>
    <s v="Starting"/>
    <s v="Starting"/>
    <s v="Comba Telecom Inc."/>
    <x v="94"/>
    <x v="94"/>
    <d v="2015-01-01T00:00:00"/>
    <n v="383"/>
  </r>
  <r>
    <s v="Starting"/>
    <s v="Starting"/>
    <s v="Comba Telecom Inc."/>
    <x v="95"/>
    <x v="95"/>
    <d v="2015-01-01T00:00:00"/>
    <n v="34"/>
  </r>
  <r>
    <s v="Starting"/>
    <s v="Starting"/>
    <s v="Comba Telecom Inc."/>
    <x v="96"/>
    <x v="96"/>
    <d v="2015-01-01T00:00:00"/>
    <n v="240"/>
  </r>
  <r>
    <s v="Starting"/>
    <s v="Starting"/>
    <s v="Comba Telecom Inc."/>
    <x v="97"/>
    <x v="97"/>
    <d v="2015-01-01T00:00:00"/>
    <n v="14"/>
  </r>
  <r>
    <s v="Starting"/>
    <s v="Starting"/>
    <s v="Comba Telecom Inc."/>
    <x v="98"/>
    <x v="98"/>
    <d v="2015-01-01T00:00:00"/>
    <n v="3"/>
  </r>
  <r>
    <s v="Starting"/>
    <s v="Starting"/>
    <s v="Comba Telecom Inc."/>
    <x v="99"/>
    <x v="99"/>
    <d v="2015-01-01T00:00:00"/>
    <n v="5"/>
  </r>
  <r>
    <s v="Starting"/>
    <s v="Starting"/>
    <s v="Comba Telecom Inc."/>
    <x v="100"/>
    <x v="100"/>
    <d v="2015-01-01T00:00:00"/>
    <n v="5"/>
  </r>
  <r>
    <s v="Starting"/>
    <s v="Starting"/>
    <s v="Comba Telecom Inc."/>
    <x v="101"/>
    <x v="101"/>
    <d v="2015-01-01T00:00:00"/>
    <n v="3"/>
  </r>
  <r>
    <s v="Starting"/>
    <s v="Starting"/>
    <s v="Comba Telecom Inc."/>
    <x v="102"/>
    <x v="102"/>
    <d v="2015-01-01T00:00:00"/>
    <n v="3"/>
  </r>
  <r>
    <s v="Starting"/>
    <s v="Starting"/>
    <s v="Comba Telecom Inc."/>
    <x v="103"/>
    <x v="103"/>
    <d v="2015-01-01T00:00:00"/>
    <n v="10"/>
  </r>
  <r>
    <s v="Starting"/>
    <s v="Starting"/>
    <s v="Comba Telecom Inc."/>
    <x v="104"/>
    <x v="104"/>
    <d v="2015-01-01T00:00:00"/>
    <n v="10"/>
  </r>
  <r>
    <s v="Starting"/>
    <s v="Starting"/>
    <s v="Comba Telecom Inc."/>
    <x v="105"/>
    <x v="105"/>
    <d v="2015-01-01T00:00:00"/>
    <n v="10"/>
  </r>
  <r>
    <s v="Starting"/>
    <s v="Starting"/>
    <s v="Comba Telecom Inc."/>
    <x v="106"/>
    <x v="106"/>
    <d v="2015-01-01T00:00:00"/>
    <n v="8"/>
  </r>
  <r>
    <s v="Starting"/>
    <s v="Starting"/>
    <s v="Comba Telecom Inc."/>
    <x v="107"/>
    <x v="107"/>
    <d v="2015-01-01T00:00:00"/>
    <n v="12"/>
  </r>
  <r>
    <s v="Starting"/>
    <s v="Starting"/>
    <s v="Comba Telecom Inc."/>
    <x v="108"/>
    <x v="108"/>
    <d v="2015-01-01T00:00:00"/>
    <n v="204"/>
  </r>
  <r>
    <s v="Starting"/>
    <s v="Starting"/>
    <s v="Comba Telecom Inc."/>
    <x v="109"/>
    <x v="109"/>
    <d v="2015-01-01T00:00:00"/>
    <n v="115"/>
  </r>
  <r>
    <s v="Starting"/>
    <s v="Starting"/>
    <s v="Comba Telecom Inc."/>
    <x v="110"/>
    <x v="110"/>
    <d v="2015-01-01T00:00:00"/>
    <n v="117"/>
  </r>
  <r>
    <s v="Starting"/>
    <s v="Starting"/>
    <s v="Comba Telecom Inc."/>
    <x v="111"/>
    <x v="111"/>
    <d v="2015-01-01T00:00:00"/>
    <n v="67"/>
  </r>
  <r>
    <s v="Starting"/>
    <s v="Starting"/>
    <s v="Comba Telecom Inc."/>
    <x v="112"/>
    <x v="112"/>
    <d v="2015-01-01T00:00:00"/>
    <n v="56"/>
  </r>
  <r>
    <s v="Starting"/>
    <s v="Starting"/>
    <s v="Comba Telecom Inc."/>
    <x v="113"/>
    <x v="113"/>
    <d v="2015-01-01T00:00:00"/>
    <n v="4"/>
  </r>
  <r>
    <s v="Starting"/>
    <s v="Starting"/>
    <s v="Comba Telecom Inc."/>
    <x v="114"/>
    <x v="114"/>
    <d v="2015-01-01T00:00:00"/>
    <n v="8"/>
  </r>
  <r>
    <s v="Starting"/>
    <s v="Starting"/>
    <s v="Comba Telecom Inc."/>
    <x v="115"/>
    <x v="115"/>
    <d v="2015-01-01T00:00:00"/>
    <n v="8"/>
  </r>
  <r>
    <s v="Starting"/>
    <s v="Starting"/>
    <s v="Comba Telecom Inc."/>
    <x v="116"/>
    <x v="116"/>
    <d v="2015-01-01T00:00:00"/>
    <n v="197"/>
  </r>
  <r>
    <s v="Starting"/>
    <s v="Starting"/>
    <s v="Comba Telecom Inc."/>
    <x v="117"/>
    <x v="117"/>
    <d v="2015-01-01T00:00:00"/>
    <n v="10"/>
  </r>
  <r>
    <s v="Starting"/>
    <s v="Starting"/>
    <s v="Comba Telecom Inc."/>
    <x v="117"/>
    <x v="118"/>
    <d v="2015-01-01T00:00:00"/>
    <n v="187"/>
  </r>
  <r>
    <s v="Starting"/>
    <s v="Starting"/>
    <s v="Comba Telecom Inc."/>
    <x v="118"/>
    <x v="119"/>
    <d v="2015-01-01T00:00:00"/>
    <n v="2"/>
  </r>
  <r>
    <s v="Starting"/>
    <s v="Starting"/>
    <s v="Comba Telecom Inc."/>
    <x v="119"/>
    <x v="120"/>
    <d v="2015-01-01T00:00:00"/>
    <n v="10"/>
  </r>
  <r>
    <s v="Starting"/>
    <s v="Starting"/>
    <s v="Comba Telecom Inc."/>
    <x v="120"/>
    <x v="121"/>
    <d v="2015-01-01T00:00:00"/>
    <n v="2"/>
  </r>
  <r>
    <s v="Starting"/>
    <s v="Starting"/>
    <s v="Comba Telecom Inc."/>
    <x v="121"/>
    <x v="122"/>
    <d v="2015-01-01T00:00:00"/>
    <n v="28"/>
  </r>
  <r>
    <s v="Starting"/>
    <s v="Starting"/>
    <s v="Comba Telecom Inc."/>
    <x v="122"/>
    <x v="123"/>
    <d v="2015-01-01T00:00:00"/>
    <n v="4"/>
  </r>
  <r>
    <s v="Starting"/>
    <s v="Starting"/>
    <s v="Comba Telecom Inc."/>
    <x v="123"/>
    <x v="124"/>
    <d v="2015-01-01T00:00:00"/>
    <n v="4"/>
  </r>
  <r>
    <s v="Starting"/>
    <s v="Starting"/>
    <s v="Comba Telecom Inc."/>
    <x v="124"/>
    <x v="125"/>
    <d v="2015-01-01T00:00:00"/>
    <n v="10"/>
  </r>
  <r>
    <s v="Starting"/>
    <s v="Starting"/>
    <s v="Comba Telecom Inc."/>
    <x v="125"/>
    <x v="126"/>
    <d v="2015-01-01T00:00:00"/>
    <n v="10"/>
  </r>
  <r>
    <s v="Starting"/>
    <s v="Starting"/>
    <s v="Comba Telecom Inc."/>
    <x v="126"/>
    <x v="127"/>
    <d v="2015-01-01T00:00:00"/>
    <n v="10"/>
  </r>
  <r>
    <s v="Starting"/>
    <s v="Starting"/>
    <s v="Comba Telecom Inc."/>
    <x v="127"/>
    <x v="128"/>
    <d v="2015-01-01T00:00:00"/>
    <n v="10"/>
  </r>
  <r>
    <s v="Starting"/>
    <s v="Starting"/>
    <s v="Comba Telecom Inc."/>
    <x v="128"/>
    <x v="129"/>
    <d v="2015-01-01T00:00:00"/>
    <n v="5"/>
  </r>
  <r>
    <s v="Starting"/>
    <s v="Starting"/>
    <s v="Comba Telecom Inc."/>
    <x v="128"/>
    <x v="129"/>
    <d v="2015-01-01T00:00:00"/>
    <n v="43"/>
  </r>
  <r>
    <s v="Starting"/>
    <s v="Starting"/>
    <s v="Comba Telecom Inc."/>
    <x v="129"/>
    <x v="130"/>
    <d v="2015-01-01T00:00:00"/>
    <n v="54"/>
  </r>
  <r>
    <s v="Starting"/>
    <s v="Starting"/>
    <s v="Comba Telecom Inc."/>
    <x v="130"/>
    <x v="131"/>
    <d v="2015-01-01T00:00:00"/>
    <n v="1"/>
  </r>
  <r>
    <s v="Starting"/>
    <s v="Starting"/>
    <s v="Comba Telecom Inc."/>
    <x v="131"/>
    <x v="132"/>
    <d v="2015-01-01T00:00:00"/>
    <n v="7"/>
  </r>
  <r>
    <s v="Starting"/>
    <s v="Starting"/>
    <s v="Comba Telecom Inc."/>
    <x v="132"/>
    <x v="133"/>
    <d v="2015-01-01T00:00:00"/>
    <n v="8"/>
  </r>
  <r>
    <s v="Starting"/>
    <s v="Starting"/>
    <s v="Comba Telecom Inc."/>
    <x v="133"/>
    <x v="134"/>
    <d v="2015-01-01T00:00:00"/>
    <n v="2"/>
  </r>
  <r>
    <s v="Starting"/>
    <s v="Starting"/>
    <s v="Comba Telecom Inc."/>
    <x v="134"/>
    <x v="135"/>
    <d v="2015-01-01T00:00:00"/>
    <n v="20"/>
  </r>
  <r>
    <s v="Starting"/>
    <s v="Starting"/>
    <s v="Comba Telecom Inc."/>
    <x v="135"/>
    <x v="136"/>
    <d v="2015-01-01T00:00:00"/>
    <n v="30"/>
  </r>
  <r>
    <s v="Starting"/>
    <s v="Starting"/>
    <s v="Comba Telecom Inc."/>
    <x v="135"/>
    <x v="136"/>
    <d v="2015-01-01T00:00:00"/>
    <n v="86"/>
  </r>
  <r>
    <s v="Starting"/>
    <s v="Starting"/>
    <s v="Comba Telecom Inc."/>
    <x v="136"/>
    <x v="137"/>
    <d v="2015-01-01T00:00:00"/>
    <n v="36"/>
  </r>
  <r>
    <s v="Starting"/>
    <s v="Starting"/>
    <s v="Comba Telecom Inc."/>
    <x v="136"/>
    <x v="137"/>
    <d v="2015-01-01T00:00:00"/>
    <n v="105"/>
  </r>
  <r>
    <s v="Starting"/>
    <s v="Starting"/>
    <s v="Comba Telecom Inc."/>
    <x v="137"/>
    <x v="138"/>
    <d v="2015-01-01T00:00:00"/>
    <n v="1"/>
  </r>
  <r>
    <s v="Starting"/>
    <s v="Starting"/>
    <s v="Comba Telecom Inc."/>
    <x v="137"/>
    <x v="138"/>
    <d v="2015-01-01T00:00:00"/>
    <n v="17"/>
  </r>
  <r>
    <s v="Starting"/>
    <s v="Starting"/>
    <s v="Comba Telecom Inc."/>
    <x v="138"/>
    <x v="139"/>
    <d v="2015-01-01T00:00:00"/>
    <n v="12"/>
  </r>
  <r>
    <s v="Starting"/>
    <s v="Starting"/>
    <s v="Comba Telecom Inc."/>
    <x v="139"/>
    <x v="140"/>
    <d v="2015-01-01T00:00:00"/>
    <n v="15"/>
  </r>
  <r>
    <s v="Starting"/>
    <s v="Starting"/>
    <s v="Comba Telecom Inc."/>
    <x v="140"/>
    <x v="141"/>
    <d v="2015-01-01T00:00:00"/>
    <n v="5"/>
  </r>
  <r>
    <s v="Starting"/>
    <s v="Starting"/>
    <s v="Comba Telecom Inc."/>
    <x v="141"/>
    <x v="142"/>
    <d v="2015-01-01T00:00:00"/>
    <n v="65"/>
  </r>
  <r>
    <s v="Starting"/>
    <s v="Starting"/>
    <s v="Comba Telecom Inc."/>
    <x v="142"/>
    <x v="143"/>
    <d v="2015-01-01T00:00:00"/>
    <n v="22"/>
  </r>
  <r>
    <s v="Starting"/>
    <s v="Starting"/>
    <s v="Comba Telecom Inc."/>
    <x v="143"/>
    <x v="144"/>
    <d v="2015-01-01T00:00:00"/>
    <n v="7"/>
  </r>
  <r>
    <s v="Starting"/>
    <s v="Starting"/>
    <s v="Comba Telecom Inc."/>
    <x v="144"/>
    <x v="145"/>
    <d v="2015-01-01T00:00:00"/>
    <n v="25"/>
  </r>
  <r>
    <s v="Starting"/>
    <s v="Starting"/>
    <s v="Comba Telecom Inc."/>
    <x v="145"/>
    <x v="146"/>
    <d v="2015-01-01T00:00:00"/>
    <n v="2"/>
  </r>
  <r>
    <s v="Starting"/>
    <s v="Starting"/>
    <s v="Comba Telecom Inc."/>
    <x v="146"/>
    <x v="147"/>
    <d v="2015-01-01T00:00:00"/>
    <n v="2"/>
  </r>
  <r>
    <s v="Starting"/>
    <s v="Starting"/>
    <s v="Comba Telecom Inc."/>
    <x v="147"/>
    <x v="148"/>
    <d v="2015-01-01T00:00:00"/>
    <n v="5"/>
  </r>
  <r>
    <s v="Starting"/>
    <s v="Starting"/>
    <s v="Comba Telecom Inc."/>
    <x v="148"/>
    <x v="149"/>
    <d v="2015-01-01T00:00:00"/>
    <n v="4"/>
  </r>
  <r>
    <s v="Starting"/>
    <s v="Starting"/>
    <s v="Comba Telecom Inc."/>
    <x v="149"/>
    <x v="150"/>
    <d v="2015-01-01T00:00:00"/>
    <n v="2"/>
  </r>
  <r>
    <s v="Starting"/>
    <s v="Starting"/>
    <s v="Comba Telecom Inc."/>
    <x v="150"/>
    <x v="151"/>
    <d v="2015-01-01T00:00:00"/>
    <n v="2"/>
  </r>
  <r>
    <s v="Starting"/>
    <s v="Starting"/>
    <s v="Comba Telecom Inc."/>
    <x v="151"/>
    <x v="152"/>
    <d v="2015-01-01T00:00:00"/>
    <n v="8"/>
  </r>
  <r>
    <s v="Starting"/>
    <s v="Starting"/>
    <s v="Comba Telecom Inc."/>
    <x v="152"/>
    <x v="153"/>
    <d v="2015-01-01T00:00:00"/>
    <n v="8"/>
  </r>
  <r>
    <s v="Starting"/>
    <s v="Starting"/>
    <s v="Comba Telecom Inc."/>
    <x v="153"/>
    <x v="154"/>
    <d v="2015-01-01T00:00:00"/>
    <n v="4"/>
  </r>
  <r>
    <s v="Starting"/>
    <s v="Starting"/>
    <s v="Comba Telecom Inc."/>
    <x v="154"/>
    <x v="155"/>
    <d v="2015-01-01T00:00:00"/>
    <n v="2"/>
  </r>
  <r>
    <s v="Starting"/>
    <s v="Starting"/>
    <s v="Comba Telecom Inc."/>
    <x v="155"/>
    <x v="156"/>
    <d v="2015-01-01T00:00:00"/>
    <n v="1"/>
  </r>
  <r>
    <s v="Starting"/>
    <s v="Starting"/>
    <s v="Comba Telecom Inc."/>
    <x v="156"/>
    <x v="157"/>
    <d v="2015-01-01T00:00:00"/>
    <n v="6"/>
  </r>
  <r>
    <s v="Starting"/>
    <s v="Starting"/>
    <s v="Comba Telecom Inc."/>
    <x v="157"/>
    <x v="158"/>
    <d v="2015-01-01T00:00:00"/>
    <n v="6"/>
  </r>
  <r>
    <s v="Starting"/>
    <s v="Starting"/>
    <s v="Comba Telecom Inc."/>
    <x v="158"/>
    <x v="159"/>
    <d v="2015-01-01T00:00:00"/>
    <n v="5"/>
  </r>
  <r>
    <s v="Starting"/>
    <s v="Starting"/>
    <s v="Comba Telecom Inc."/>
    <x v="159"/>
    <x v="160"/>
    <d v="2015-01-01T00:00:00"/>
    <n v="1"/>
  </r>
  <r>
    <s v="Starting"/>
    <s v="Starting"/>
    <s v="Comba Telecom Inc."/>
    <x v="160"/>
    <x v="161"/>
    <d v="2015-01-01T00:00:00"/>
    <n v="7"/>
  </r>
  <r>
    <s v="Starting"/>
    <s v="Starting"/>
    <s v="Comba Telecom Inc."/>
    <x v="161"/>
    <x v="162"/>
    <d v="2015-01-01T00:00:00"/>
    <n v="14"/>
  </r>
  <r>
    <s v="Starting"/>
    <s v="Starting"/>
    <s v="Comba Telecom Inc."/>
    <x v="162"/>
    <x v="163"/>
    <d v="2015-01-01T00:00:00"/>
    <n v="7"/>
  </r>
  <r>
    <s v="Starting"/>
    <s v="Starting"/>
    <s v="Comba Telecom Inc."/>
    <x v="163"/>
    <x v="164"/>
    <d v="2015-01-01T00:00:00"/>
    <n v="1"/>
  </r>
  <r>
    <s v="Starting"/>
    <s v="Starting"/>
    <s v="Comba Telecom Inc."/>
    <x v="164"/>
    <x v="165"/>
    <d v="2015-01-01T00:00:00"/>
    <n v="1"/>
  </r>
  <r>
    <s v="Starting"/>
    <s v="Starting"/>
    <s v="Comba Telecom Inc."/>
    <x v="165"/>
    <x v="166"/>
    <d v="2015-01-01T00:00:00"/>
    <n v="11"/>
  </r>
  <r>
    <s v="Starting"/>
    <s v="Starting"/>
    <s v="Comba Telecom Inc."/>
    <x v="166"/>
    <x v="167"/>
    <d v="2015-01-01T00:00:00"/>
    <n v="13"/>
  </r>
  <r>
    <s v="Starting"/>
    <s v="Starting"/>
    <s v="Comba Telecom Inc."/>
    <x v="167"/>
    <x v="168"/>
    <d v="2015-01-01T00:00:00"/>
    <n v="41"/>
  </r>
  <r>
    <s v="Starting"/>
    <s v="Starting"/>
    <s v="Comba Telecom Inc."/>
    <x v="168"/>
    <x v="169"/>
    <d v="2015-01-01T00:00:00"/>
    <n v="24"/>
  </r>
  <r>
    <s v="Starting"/>
    <s v="Starting"/>
    <s v="Comba Telecom Inc."/>
    <x v="169"/>
    <x v="170"/>
    <d v="2015-01-01T00:00:00"/>
    <n v="25"/>
  </r>
  <r>
    <s v="Starting"/>
    <s v="Starting"/>
    <s v="Comba Telecom Inc."/>
    <x v="170"/>
    <x v="171"/>
    <d v="2015-01-01T00:00:00"/>
    <n v="23"/>
  </r>
  <r>
    <s v="Starting"/>
    <s v="Starting"/>
    <s v="Comba Telecom Inc."/>
    <x v="171"/>
    <x v="172"/>
    <d v="2015-01-01T00:00:00"/>
    <n v="10"/>
  </r>
  <r>
    <s v="Starting"/>
    <s v="Starting"/>
    <s v="Comba Telecom Inc."/>
    <x v="172"/>
    <x v="173"/>
    <d v="2015-01-01T00:00:00"/>
    <n v="99"/>
  </r>
  <r>
    <s v="Starting"/>
    <s v="Starting"/>
    <s v="Comba Telecom Inc."/>
    <x v="173"/>
    <x v="174"/>
    <d v="2015-01-01T00:00:00"/>
    <n v="18"/>
  </r>
  <r>
    <s v="Starting"/>
    <s v="Starting"/>
    <s v="Comba Telecom Inc."/>
    <x v="174"/>
    <x v="175"/>
    <d v="2015-01-01T00:00:00"/>
    <n v="24"/>
  </r>
  <r>
    <s v="Starting"/>
    <s v="Starting"/>
    <s v="Comba Telecom Inc."/>
    <x v="175"/>
    <x v="176"/>
    <d v="2015-01-01T00:00:00"/>
    <n v="108"/>
  </r>
  <r>
    <s v="Starting"/>
    <s v="Starting"/>
    <s v="Comba Telecom Inc."/>
    <x v="176"/>
    <x v="177"/>
    <d v="2015-01-01T00:00:00"/>
    <n v="8"/>
  </r>
  <r>
    <s v="Starting"/>
    <s v="Starting"/>
    <s v="Comba Telecom Inc."/>
    <x v="177"/>
    <x v="178"/>
    <d v="2015-01-01T00:00:00"/>
    <n v="2"/>
  </r>
  <r>
    <s v="Starting"/>
    <s v="Starting"/>
    <s v="Comba Telecom Inc."/>
    <x v="178"/>
    <x v="179"/>
    <d v="2015-01-01T00:00:00"/>
    <n v="7"/>
  </r>
  <r>
    <s v="Starting"/>
    <s v="Starting"/>
    <s v="Comba Telecom Inc."/>
    <x v="179"/>
    <x v="180"/>
    <d v="2015-01-01T00:00:00"/>
    <n v="14"/>
  </r>
  <r>
    <s v="Starting"/>
    <s v="Starting"/>
    <s v="Comba Telecom Inc."/>
    <x v="180"/>
    <x v="181"/>
    <d v="2015-01-01T00:00:00"/>
    <n v="2"/>
  </r>
  <r>
    <s v="Starting"/>
    <s v="Starting"/>
    <s v="Comba Telecom Inc."/>
    <x v="181"/>
    <x v="182"/>
    <d v="2015-01-01T00:00:00"/>
    <n v="13"/>
  </r>
  <r>
    <s v="Starting"/>
    <s v="Starting"/>
    <s v="Comba Telecom Inc."/>
    <x v="182"/>
    <x v="183"/>
    <d v="2015-01-01T00:00:00"/>
    <n v="13"/>
  </r>
  <r>
    <s v="Starting"/>
    <s v="Starting"/>
    <s v="Comba Telecom Inc."/>
    <x v="183"/>
    <x v="184"/>
    <d v="2015-01-01T00:00:00"/>
    <n v="8"/>
  </r>
  <r>
    <s v="Starting"/>
    <s v="Starting"/>
    <s v="Comba Telecom Inc."/>
    <x v="184"/>
    <x v="185"/>
    <d v="2015-01-01T00:00:00"/>
    <n v="10"/>
  </r>
  <r>
    <s v="Starting"/>
    <s v="Starting"/>
    <s v="Comba Telecom Inc."/>
    <x v="185"/>
    <x v="186"/>
    <d v="2015-01-15T00:00:00"/>
    <n v="3"/>
  </r>
  <r>
    <s v="Starting"/>
    <s v="Starting"/>
    <s v="Comba Telecom Inc."/>
    <x v="186"/>
    <x v="187"/>
    <d v="2015-01-01T00:00:00"/>
    <n v="4"/>
  </r>
  <r>
    <s v="Starting"/>
    <s v="Starting"/>
    <s v="Comba Telecom Inc."/>
    <x v="187"/>
    <x v="188"/>
    <d v="2015-01-01T00:00:00"/>
    <n v="3"/>
  </r>
  <r>
    <s v="Starting"/>
    <s v="Starting"/>
    <s v="Comba Telecom Inc."/>
    <x v="188"/>
    <x v="189"/>
    <d v="2015-01-01T00:00:00"/>
    <n v="12"/>
  </r>
  <r>
    <s v="Starting"/>
    <s v="Starting"/>
    <s v="Comba Telecom Inc."/>
    <x v="189"/>
    <x v="190"/>
    <d v="2015-01-01T00:00:00"/>
    <n v="12"/>
  </r>
  <r>
    <s v="Starting"/>
    <s v="Starting"/>
    <s v="Comba Telecom Inc."/>
    <x v="190"/>
    <x v="191"/>
    <d v="2015-01-01T00:00:00"/>
    <n v="12"/>
  </r>
  <r>
    <s v="Starting"/>
    <s v="Starting"/>
    <s v="Comba Telecom Inc."/>
    <x v="191"/>
    <x v="192"/>
    <d v="2015-01-01T00:00:00"/>
    <n v="3"/>
  </r>
  <r>
    <s v="Starting"/>
    <s v="Starting"/>
    <s v="Comba Telecom Inc."/>
    <x v="192"/>
    <x v="193"/>
    <d v="2015-01-01T00:00:00"/>
    <n v="9"/>
  </r>
  <r>
    <s v="Starting"/>
    <s v="Starting"/>
    <s v="Comba Telecom Inc."/>
    <x v="193"/>
    <x v="194"/>
    <d v="2015-01-01T00:00:00"/>
    <n v="7"/>
  </r>
  <r>
    <s v="Starting"/>
    <s v="Starting"/>
    <s v="Comba Telecom Inc."/>
    <x v="194"/>
    <x v="195"/>
    <d v="2015-01-01T00:00:00"/>
    <n v="20"/>
  </r>
  <r>
    <s v="Starting"/>
    <s v="Starting"/>
    <s v="Comba Telecom Inc."/>
    <x v="195"/>
    <x v="196"/>
    <d v="2015-01-01T00:00:00"/>
    <n v="20"/>
  </r>
  <r>
    <s v="Starting"/>
    <s v="Starting"/>
    <s v="Comba Telecom Inc."/>
    <x v="196"/>
    <x v="197"/>
    <d v="2015-01-01T00:00:00"/>
    <n v="40"/>
  </r>
  <r>
    <s v="Starting"/>
    <s v="Starting"/>
    <s v="Comba Telecom Inc."/>
    <x v="197"/>
    <x v="198"/>
    <d v="2015-01-01T00:00:00"/>
    <n v="19"/>
  </r>
  <r>
    <s v="Starting"/>
    <s v="Starting"/>
    <s v="Comba Telecom Inc."/>
    <x v="198"/>
    <x v="199"/>
    <d v="2015-01-01T00:00:00"/>
    <n v="20"/>
  </r>
  <r>
    <s v="Starting"/>
    <s v="Starting"/>
    <s v="Comba Telecom Inc."/>
    <x v="199"/>
    <x v="200"/>
    <d v="2015-01-01T00:00:00"/>
    <n v="20"/>
  </r>
  <r>
    <s v="Starting"/>
    <s v="Starting"/>
    <s v="Comba Telecom Inc."/>
    <x v="200"/>
    <x v="201"/>
    <d v="2015-01-01T00:00:00"/>
    <n v="158"/>
  </r>
  <r>
    <s v="Starting"/>
    <s v="Starting"/>
    <s v="Comba Telecom Inc."/>
    <x v="201"/>
    <x v="202"/>
    <d v="2015-01-01T00:00:00"/>
    <n v="5"/>
  </r>
  <r>
    <s v="Starting"/>
    <s v="Starting"/>
    <s v="Comba Telecom Inc."/>
    <x v="202"/>
    <x v="203"/>
    <d v="2015-01-01T00:00:00"/>
    <n v="5"/>
  </r>
  <r>
    <s v="Starting"/>
    <s v="Starting"/>
    <s v="Comba Telecom Inc."/>
    <x v="203"/>
    <x v="204"/>
    <d v="2015-01-01T00:00:00"/>
    <n v="10"/>
  </r>
  <r>
    <s v="Starting"/>
    <s v="Starting"/>
    <s v="Comba Telecom Inc."/>
    <x v="204"/>
    <x v="205"/>
    <d v="2015-01-01T00:00:00"/>
    <n v="2"/>
  </r>
  <r>
    <s v="Starting"/>
    <s v="Starting"/>
    <s v="Comba Telecom Inc."/>
    <x v="205"/>
    <x v="206"/>
    <d v="2015-01-01T00:00:00"/>
    <n v="2"/>
  </r>
  <r>
    <s v="Starting"/>
    <s v="Starting"/>
    <s v="Comba Telecom Inc."/>
    <x v="206"/>
    <x v="207"/>
    <d v="2015-01-01T00:00:00"/>
    <n v="10"/>
  </r>
  <r>
    <s v="Starting"/>
    <s v="Starting"/>
    <s v="Comba Telecom Inc."/>
    <x v="207"/>
    <x v="208"/>
    <d v="2015-01-01T00:00:00"/>
    <n v="26"/>
  </r>
  <r>
    <s v="Starting"/>
    <s v="Starting"/>
    <s v="Comba Telecom Inc."/>
    <x v="208"/>
    <x v="209"/>
    <d v="2015-01-01T00:00:00"/>
    <n v="2"/>
  </r>
  <r>
    <s v="Starting"/>
    <s v="Starting"/>
    <s v="Comba Telecom Inc."/>
    <x v="209"/>
    <x v="210"/>
    <d v="2015-01-01T00:00:00"/>
    <n v="2"/>
  </r>
  <r>
    <s v="Starting"/>
    <s v="Starting"/>
    <s v="Comba Telecom Inc."/>
    <x v="210"/>
    <x v="211"/>
    <d v="2015-01-01T00:00:00"/>
    <n v="2"/>
  </r>
  <r>
    <s v="Starting"/>
    <s v="Starting"/>
    <s v="Comba Telecom Inc."/>
    <x v="211"/>
    <x v="212"/>
    <d v="2015-01-01T00:00:00"/>
    <n v="100"/>
  </r>
  <r>
    <s v="Starting"/>
    <s v="Starting"/>
    <s v="Comba Telecom Inc."/>
    <x v="212"/>
    <x v="213"/>
    <d v="2015-01-01T00:00:00"/>
    <n v="111"/>
  </r>
  <r>
    <s v="Starting"/>
    <s v="Starting"/>
    <s v="Comba Telecom Inc."/>
    <x v="213"/>
    <x v="214"/>
    <d v="2015-01-01T00:00:00"/>
    <n v="13"/>
  </r>
  <r>
    <s v="Starting"/>
    <s v="Starting"/>
    <s v="Comba Telecom Inc."/>
    <x v="214"/>
    <x v="215"/>
    <d v="2015-01-01T00:00:00"/>
    <n v="4"/>
  </r>
  <r>
    <s v="Starting"/>
    <s v="Starting"/>
    <s v="Comba Telecom Inc."/>
    <x v="215"/>
    <x v="216"/>
    <d v="2015-01-01T00:00:00"/>
    <n v="2"/>
  </r>
  <r>
    <s v="Starting"/>
    <s v="Starting"/>
    <s v="Comba Telecom Inc."/>
    <x v="216"/>
    <x v="217"/>
    <d v="2015-01-15T00:00:00"/>
    <n v="3"/>
  </r>
  <r>
    <s v="Starting"/>
    <s v="Starting"/>
    <s v="Comba Telecom Inc."/>
    <x v="217"/>
    <x v="218"/>
    <d v="2015-01-15T00:00:00"/>
    <n v="4"/>
  </r>
  <r>
    <s v="Q-038522"/>
    <s v="CTI-15005US"/>
    <s v="STAR MICROWAVE"/>
    <x v="5"/>
    <x v="5"/>
    <d v="2015-01-02T00:00:00"/>
    <n v="-16"/>
  </r>
  <r>
    <s v="Q-038522"/>
    <s v="CTI-15005US"/>
    <s v="STAR MICROWAVE"/>
    <x v="7"/>
    <x v="7"/>
    <d v="2015-01-02T00:00:00"/>
    <n v="-4"/>
  </r>
  <r>
    <s v="Q-038522"/>
    <s v="CTI-15005US"/>
    <s v="STAR MICROWAVE"/>
    <x v="97"/>
    <x v="97"/>
    <d v="2015-01-02T00:00:00"/>
    <n v="-4"/>
  </r>
  <r>
    <s v="Q-038522"/>
    <s v="CTI-15005US"/>
    <s v="STAR MICROWAVE"/>
    <x v="107"/>
    <x v="107"/>
    <d v="2015-01-02T00:00:00"/>
    <n v="-4"/>
  </r>
  <r>
    <s v="Q-038522"/>
    <s v="CTI-15005US"/>
    <s v="STAR MICROWAVE"/>
    <x v="152"/>
    <x v="153"/>
    <d v="2015-01-02T00:00:00"/>
    <n v="-4"/>
  </r>
  <r>
    <s v="Q-038522"/>
    <s v="CTI-15005US"/>
    <s v="STAR MICROWAVE"/>
    <x v="151"/>
    <x v="152"/>
    <d v="2015-01-02T00:00:00"/>
    <n v="-4"/>
  </r>
  <r>
    <s v="Q-038522"/>
    <s v="CTI-15005US"/>
    <s v="STAR MICROWAVE"/>
    <x v="156"/>
    <x v="157"/>
    <d v="2015-01-02T00:00:00"/>
    <n v="-2"/>
  </r>
  <r>
    <s v="Q-038522"/>
    <s v="CTI-15005US"/>
    <s v="STAR MICROWAVE"/>
    <x v="26"/>
    <x v="26"/>
    <d v="2015-01-02T00:00:00"/>
    <n v="-4"/>
  </r>
  <r>
    <s v="Q-038522"/>
    <s v="CTI-15005US"/>
    <s v="STAR MICROWAVE"/>
    <x v="27"/>
    <x v="27"/>
    <d v="2015-01-02T00:00:00"/>
    <n v="-4"/>
  </r>
  <r>
    <s v="Q-038522"/>
    <s v="CTI-15005US"/>
    <s v="STAR MICROWAVE"/>
    <x v="28"/>
    <x v="28"/>
    <d v="2015-01-02T00:00:00"/>
    <n v="-4"/>
  </r>
  <r>
    <s v="Q-038522"/>
    <s v="CTI-15005US"/>
    <s v="STAR MICROWAVE"/>
    <x v="29"/>
    <x v="29"/>
    <d v="2015-01-02T00:00:00"/>
    <n v="-4"/>
  </r>
  <r>
    <s v="Q-038522"/>
    <s v="CTI-15005US"/>
    <s v="STAR MICROWAVE"/>
    <x v="213"/>
    <x v="214"/>
    <d v="2015-01-02T00:00:00"/>
    <n v="-4"/>
  </r>
  <r>
    <s v="Q-038522"/>
    <s v="CTI-15005US"/>
    <s v="STAR MICROWAVE"/>
    <x v="157"/>
    <x v="158"/>
    <d v="2015-01-02T00:00:00"/>
    <n v="-2"/>
  </r>
  <r>
    <s v="Q-038520"/>
    <s v="CTI-15006US"/>
    <s v="STAR MICROWAVE"/>
    <x v="5"/>
    <x v="5"/>
    <d v="2015-01-02T00:00:00"/>
    <n v="-16"/>
  </r>
  <r>
    <s v="Q-038520"/>
    <s v="CTI-15006US"/>
    <s v="STAR MICROWAVE"/>
    <x v="7"/>
    <x v="7"/>
    <d v="2015-01-02T00:00:00"/>
    <n v="-4"/>
  </r>
  <r>
    <s v="Q-038520"/>
    <s v="CTI-15006US"/>
    <s v="STAR MICROWAVE"/>
    <x v="97"/>
    <x v="97"/>
    <d v="2015-01-02T00:00:00"/>
    <n v="-4"/>
  </r>
  <r>
    <s v="Q-038520"/>
    <s v="CTI-15006US"/>
    <s v="STAR MICROWAVE"/>
    <x v="107"/>
    <x v="107"/>
    <d v="2015-01-02T00:00:00"/>
    <n v="-4"/>
  </r>
  <r>
    <s v="Q-038520"/>
    <s v="CTI-15006US"/>
    <s v="STAR MICROWAVE"/>
    <x v="152"/>
    <x v="153"/>
    <d v="2015-01-02T00:00:00"/>
    <n v="-4"/>
  </r>
  <r>
    <s v="Q-038520"/>
    <s v="CTI-15006US"/>
    <s v="STAR MICROWAVE"/>
    <x v="151"/>
    <x v="152"/>
    <d v="2015-01-02T00:00:00"/>
    <n v="-4"/>
  </r>
  <r>
    <s v="Q-038520"/>
    <s v="CTI-15006US"/>
    <s v="STAR MICROWAVE"/>
    <x v="156"/>
    <x v="157"/>
    <d v="2015-01-02T00:00:00"/>
    <n v="-2"/>
  </r>
  <r>
    <s v="Q-038520"/>
    <s v="CTI-15006US"/>
    <s v="STAR MICROWAVE"/>
    <x v="26"/>
    <x v="26"/>
    <d v="2015-01-02T00:00:00"/>
    <n v="-4"/>
  </r>
  <r>
    <s v="Q-038520"/>
    <s v="CTI-15006US"/>
    <s v="STAR MICROWAVE"/>
    <x v="27"/>
    <x v="27"/>
    <d v="2015-01-02T00:00:00"/>
    <n v="-4"/>
  </r>
  <r>
    <s v="Q-038520"/>
    <s v="CTI-15006US"/>
    <s v="STAR MICROWAVE"/>
    <x v="28"/>
    <x v="28"/>
    <d v="2015-01-02T00:00:00"/>
    <n v="-4"/>
  </r>
  <r>
    <s v="Q-038520"/>
    <s v="CTI-15006US"/>
    <s v="STAR MICROWAVE"/>
    <x v="29"/>
    <x v="29"/>
    <d v="2015-01-02T00:00:00"/>
    <n v="-4"/>
  </r>
  <r>
    <s v="Q-038520"/>
    <s v="CTI-15006US"/>
    <s v="STAR MICROWAVE"/>
    <x v="213"/>
    <x v="214"/>
    <d v="2015-01-02T00:00:00"/>
    <n v="-4"/>
  </r>
  <r>
    <s v="Q-038520"/>
    <s v="CTI-15006US"/>
    <s v="STAR MICROWAVE"/>
    <x v="157"/>
    <x v="158"/>
    <d v="2015-01-02T00:00:00"/>
    <n v="-2"/>
  </r>
  <r>
    <s v="Q-038249"/>
    <s v="CTI-15004US"/>
    <s v="STAR MICROWAVE"/>
    <x v="5"/>
    <x v="5"/>
    <d v="2015-01-02T00:00:00"/>
    <n v="-16"/>
  </r>
  <r>
    <s v="Q-038249"/>
    <s v="CTI-15004US"/>
    <s v="STAR MICROWAVE"/>
    <x v="7"/>
    <x v="7"/>
    <d v="2015-01-02T00:00:00"/>
    <n v="-4"/>
  </r>
  <r>
    <s v="Q-038249"/>
    <s v="CTI-15004US"/>
    <s v="STAR MICROWAVE"/>
    <x v="97"/>
    <x v="97"/>
    <d v="2015-01-02T00:00:00"/>
    <n v="-4"/>
  </r>
  <r>
    <s v="Q-038249"/>
    <s v="CTI-15004US"/>
    <s v="STAR MICROWAVE"/>
    <x v="107"/>
    <x v="107"/>
    <d v="2015-01-02T00:00:00"/>
    <n v="-4"/>
  </r>
  <r>
    <s v="Q-038249"/>
    <s v="CTI-15004US"/>
    <s v="STAR MICROWAVE"/>
    <x v="148"/>
    <x v="149"/>
    <d v="2015-01-02T00:00:00"/>
    <n v="-2"/>
  </r>
  <r>
    <s v="Q-038249"/>
    <s v="CTI-15004US"/>
    <s v="STAR MICROWAVE"/>
    <x v="147"/>
    <x v="148"/>
    <d v="2015-01-02T00:00:00"/>
    <n v="-2"/>
  </r>
  <r>
    <s v="Q-038249"/>
    <s v="CTI-15004US"/>
    <s v="STAR MICROWAVE"/>
    <x v="147"/>
    <x v="148"/>
    <d v="2015-01-02T00:00:00"/>
    <n v="-1"/>
  </r>
  <r>
    <s v="Q-038249"/>
    <s v="CTI-15004US"/>
    <s v="STAR MICROWAVE"/>
    <x v="150"/>
    <x v="151"/>
    <d v="2015-01-02T00:00:00"/>
    <n v="-2"/>
  </r>
  <r>
    <s v="Q-038249"/>
    <s v="CTI-15004US"/>
    <s v="STAR MICROWAVE"/>
    <x v="149"/>
    <x v="150"/>
    <d v="2015-01-02T00:00:00"/>
    <n v="-2"/>
  </r>
  <r>
    <s v="Q-038249"/>
    <s v="CTI-15004US"/>
    <s v="STAR MICROWAVE"/>
    <x v="156"/>
    <x v="157"/>
    <d v="2015-01-02T00:00:00"/>
    <n v="-2"/>
  </r>
  <r>
    <s v="Q-038249"/>
    <s v="CTI-15004US"/>
    <s v="STAR MICROWAVE"/>
    <x v="26"/>
    <x v="26"/>
    <d v="2015-01-02T00:00:00"/>
    <n v="-5"/>
  </r>
  <r>
    <s v="Q-038249"/>
    <s v="CTI-15004US"/>
    <s v="STAR MICROWAVE"/>
    <x v="27"/>
    <x v="27"/>
    <d v="2015-01-02T00:00:00"/>
    <n v="-5"/>
  </r>
  <r>
    <s v="Q-038249"/>
    <s v="CTI-15004US"/>
    <s v="STAR MICROWAVE"/>
    <x v="28"/>
    <x v="28"/>
    <d v="2015-01-02T00:00:00"/>
    <n v="-5"/>
  </r>
  <r>
    <s v="Q-038249"/>
    <s v="CTI-15004US"/>
    <s v="STAR MICROWAVE"/>
    <x v="29"/>
    <x v="29"/>
    <d v="2015-01-02T00:00:00"/>
    <n v="-5"/>
  </r>
  <r>
    <s v="Q-038249"/>
    <s v="CTI-15004US"/>
    <s v="STAR MICROWAVE"/>
    <x v="213"/>
    <x v="214"/>
    <d v="2015-01-02T00:00:00"/>
    <n v="-5"/>
  </r>
  <r>
    <s v="Q-038249"/>
    <s v="CTI-15004US"/>
    <s v="STAR MICROWAVE"/>
    <x v="157"/>
    <x v="158"/>
    <d v="2015-01-02T00:00:00"/>
    <n v="-2"/>
  </r>
  <r>
    <s v="SAMPLES"/>
    <s v="SAMPLES"/>
    <s v="ANNABEL"/>
    <x v="113"/>
    <x v="113"/>
    <d v="2015-01-12T00:00:00"/>
    <n v="-1"/>
  </r>
  <r>
    <s v="Q-039153"/>
    <s v="CTI-15012"/>
    <s v="Kohler"/>
    <x v="166"/>
    <x v="167"/>
    <d v="2015-01-19T00:00:00"/>
    <n v="-1"/>
  </r>
  <r>
    <s v="Q-039153"/>
    <s v="CTI-15012"/>
    <s v="Kohler"/>
    <x v="167"/>
    <x v="168"/>
    <d v="2015-01-19T00:00:00"/>
    <n v="-2"/>
  </r>
  <r>
    <s v="Q-039153"/>
    <s v="CTI-15012"/>
    <s v="Kohler"/>
    <x v="168"/>
    <x v="169"/>
    <d v="2015-01-19T00:00:00"/>
    <n v="-1"/>
  </r>
  <r>
    <s v="Q-039153"/>
    <s v="CTI-15012"/>
    <s v="Kohler"/>
    <x v="169"/>
    <x v="170"/>
    <d v="2015-01-19T00:00:00"/>
    <n v="-1"/>
  </r>
  <r>
    <s v="Q-039153"/>
    <s v="CTI-15012"/>
    <s v="Kohler"/>
    <x v="170"/>
    <x v="171"/>
    <d v="2015-01-19T00:00:00"/>
    <n v="-2"/>
  </r>
  <r>
    <s v="Q-039153"/>
    <s v="CTI-15012"/>
    <s v="Kohler"/>
    <x v="171"/>
    <x v="172"/>
    <d v="2015-01-19T00:00:00"/>
    <n v="-2"/>
  </r>
  <r>
    <s v="Q-039153"/>
    <s v="CTI-15012"/>
    <s v="Kohler"/>
    <x v="172"/>
    <x v="173"/>
    <d v="2015-01-19T00:00:00"/>
    <n v="-7"/>
  </r>
  <r>
    <s v="Q-039153"/>
    <s v="CTI-15012"/>
    <s v="Kohler"/>
    <x v="173"/>
    <x v="174"/>
    <d v="2015-01-19T00:00:00"/>
    <n v="-1"/>
  </r>
  <r>
    <s v="Q-039153"/>
    <s v="CTI-15012"/>
    <s v="Kohler"/>
    <x v="174"/>
    <x v="175"/>
    <d v="2015-01-19T00:00:00"/>
    <n v="-2"/>
  </r>
  <r>
    <s v="Q-039153"/>
    <s v="CTI-15012"/>
    <s v="Kohler"/>
    <x v="175"/>
    <x v="176"/>
    <d v="2015-01-19T00:00:00"/>
    <n v="-7"/>
  </r>
  <r>
    <s v="Q-039153"/>
    <s v="CTI-15012"/>
    <s v="Kohler"/>
    <x v="181"/>
    <x v="182"/>
    <d v="2015-01-19T00:00:00"/>
    <n v="-3"/>
  </r>
  <r>
    <s v="Q-039153"/>
    <s v="CTI-15012"/>
    <s v="Kohler"/>
    <x v="182"/>
    <x v="183"/>
    <d v="2015-01-19T00:00:00"/>
    <n v="-3"/>
  </r>
  <r>
    <s v="Q-039153"/>
    <s v="CTI-15012"/>
    <s v="Kohler"/>
    <x v="185"/>
    <x v="186"/>
    <d v="2015-01-19T00:00:00"/>
    <n v="-2"/>
  </r>
  <r>
    <s v="Q-039153"/>
    <s v="CTI-15012"/>
    <s v="Kohler"/>
    <x v="187"/>
    <x v="188"/>
    <d v="2015-01-19T00:00:00"/>
    <n v="-2"/>
  </r>
  <r>
    <s v="Q-039153"/>
    <s v="CTI-15012"/>
    <s v="Kohler"/>
    <x v="188"/>
    <x v="189"/>
    <d v="2015-01-19T00:00:00"/>
    <n v="-1"/>
  </r>
  <r>
    <s v="Q-039153"/>
    <s v="CTI-15012"/>
    <s v="Kohler"/>
    <x v="189"/>
    <x v="190"/>
    <d v="2015-01-19T00:00:00"/>
    <n v="-1"/>
  </r>
  <r>
    <s v="Q-039153"/>
    <s v="CTI-15012"/>
    <s v="Kohler"/>
    <x v="190"/>
    <x v="191"/>
    <d v="2015-01-19T00:00:00"/>
    <n v="-2"/>
  </r>
  <r>
    <s v="SAMPLES"/>
    <s v="SAMPLES"/>
    <s v="CMA"/>
    <x v="110"/>
    <x v="110"/>
    <d v="2015-01-12T00:00:00"/>
    <n v="-1"/>
  </r>
  <r>
    <s v="SAMPLES"/>
    <s v="SAMPLES"/>
    <s v="CMA"/>
    <x v="113"/>
    <x v="113"/>
    <d v="2015-01-12T00:00:00"/>
    <n v="-1"/>
  </r>
  <r>
    <s v="SAMPLES"/>
    <s v="SAMPLES"/>
    <s v="CMA"/>
    <x v="94"/>
    <x v="94"/>
    <d v="2015-01-12T00:00:00"/>
    <n v="-1"/>
  </r>
  <r>
    <s v="SAMPLES"/>
    <s v="SAMPLES"/>
    <s v="Kohler"/>
    <x v="113"/>
    <x v="113"/>
    <d v="2015-01-13T00:00:00"/>
    <n v="-1"/>
  </r>
  <r>
    <s v="SAMPLES"/>
    <s v="SAMPLES"/>
    <s v="KLA"/>
    <x v="217"/>
    <x v="218"/>
    <d v="2015-01-13T00:00:00"/>
    <n v="-1"/>
  </r>
  <r>
    <s v="SAMPLES"/>
    <s v="SAMPLES"/>
    <s v="KLA"/>
    <x v="216"/>
    <x v="217"/>
    <d v="2015-01-13T00:00:00"/>
    <n v="-1"/>
  </r>
  <r>
    <s v="SAMPLES"/>
    <s v="SAMPLES"/>
    <s v="KLA"/>
    <x v="117"/>
    <x v="118"/>
    <d v="2015-01-13T00:00:00"/>
    <n v="-10"/>
  </r>
  <r>
    <s v="Q-039141"/>
    <s v="CTI-15014"/>
    <s v="KLA"/>
    <x v="108"/>
    <x v="108"/>
    <d v="2015-01-13T00:00:00"/>
    <n v="-10"/>
  </r>
  <r>
    <s v="Q-039004"/>
    <s v="CTI-15010US"/>
    <s v="FTC"/>
    <x v="128"/>
    <x v="129"/>
    <d v="2015-01-16T00:00:00"/>
    <n v="-18"/>
  </r>
  <r>
    <s v="Q-039004"/>
    <s v="CTI-15010US"/>
    <s v="FTC"/>
    <x v="142"/>
    <x v="143"/>
    <d v="2015-01-16T00:00:00"/>
    <n v="-3"/>
  </r>
  <r>
    <s v="Q-039004"/>
    <s v="CTI-15010US"/>
    <s v="FTC"/>
    <x v="139"/>
    <x v="140"/>
    <d v="2015-01-16T00:00:00"/>
    <n v="-3"/>
  </r>
  <r>
    <s v="Q-039004"/>
    <s v="CTI-15010US"/>
    <s v="FTC"/>
    <x v="136"/>
    <x v="137"/>
    <d v="2015-01-16T00:00:00"/>
    <n v="-18"/>
  </r>
  <r>
    <s v="Q-039004"/>
    <s v="CTI-15010US"/>
    <s v="FTC"/>
    <x v="24"/>
    <x v="24"/>
    <d v="2015-01-16T00:00:00"/>
    <n v="-3"/>
  </r>
  <r>
    <s v="Q-039153"/>
    <s v="CTI-15012"/>
    <s v="Kohler"/>
    <x v="116"/>
    <x v="116"/>
    <d v="2015-01-19T00:00:00"/>
    <n v="-3"/>
  </r>
  <r>
    <s v="Q-039153"/>
    <s v="CTI-15012"/>
    <s v="Kohler"/>
    <x v="108"/>
    <x v="108"/>
    <d v="2015-01-19T00:00:00"/>
    <n v="-3"/>
  </r>
  <r>
    <s v="SAMPLES"/>
    <s v="SAMPLES"/>
    <s v="CMA"/>
    <x v="217"/>
    <x v="218"/>
    <d v="2015-01-20T00:00:00"/>
    <n v="-1"/>
  </r>
  <r>
    <s v="SAMPLES"/>
    <s v="SAMPLES"/>
    <s v="OPTICAL TELECOM"/>
    <x v="216"/>
    <x v="217"/>
    <d v="2015-01-20T00:00:00"/>
    <n v="-1"/>
  </r>
  <r>
    <s v="Q-037481"/>
    <s v="CHK140936US4"/>
    <s v="Comba Telecom Inc."/>
    <x v="111"/>
    <x v="111"/>
    <d v="2015-01-22T00:00:00"/>
    <n v="80"/>
  </r>
  <r>
    <s v="Q-039329"/>
    <s v="CTI-15015"/>
    <s v="STI"/>
    <x v="212"/>
    <x v="213"/>
    <d v="2015-01-28T00:00:00"/>
    <n v="-10"/>
  </r>
  <r>
    <s v="Q-039141"/>
    <s v="CTI-15014"/>
    <s v="KLA"/>
    <x v="117"/>
    <x v="118"/>
    <d v="2015-01-29T00:00:00"/>
    <n v="-2"/>
  </r>
  <r>
    <s v="Q-037481"/>
    <s v="CHK140936US6"/>
    <s v="Comba Telecom Inc."/>
    <x v="112"/>
    <x v="112"/>
    <d v="2015-02-02T00:00:00"/>
    <n v="29"/>
  </r>
  <r>
    <s v="SAMPLES"/>
    <s v="SAMPLES"/>
    <s v="VERIZON"/>
    <x v="182"/>
    <x v="183"/>
    <d v="2015-02-02T00:00:00"/>
    <n v="-1"/>
  </r>
  <r>
    <s v="SAMPLES"/>
    <s v="SAMPLES"/>
    <s v="VERIZON"/>
    <x v="181"/>
    <x v="182"/>
    <d v="2015-02-02T00:00:00"/>
    <n v="-1"/>
  </r>
  <r>
    <s v="SAMPLES"/>
    <s v="SAMPLES"/>
    <s v="VERIZON"/>
    <x v="185"/>
    <x v="186"/>
    <d v="2015-02-02T00:00:00"/>
    <n v="-1"/>
  </r>
  <r>
    <s v="SAMPLES"/>
    <s v="SAMPLES"/>
    <s v="VERIZON"/>
    <x v="187"/>
    <x v="188"/>
    <d v="2015-02-02T00:00:00"/>
    <n v="-1"/>
  </r>
  <r>
    <s v="SAMPLES"/>
    <s v="SAMPLES"/>
    <s v="VERIZON"/>
    <x v="190"/>
    <x v="191"/>
    <d v="2015-02-02T00:00:00"/>
    <n v="-1"/>
  </r>
  <r>
    <s v="SAMPLES"/>
    <s v="SAMPLES"/>
    <s v="VERIZON"/>
    <x v="188"/>
    <x v="189"/>
    <d v="2015-02-02T00:00:00"/>
    <n v="-1"/>
  </r>
  <r>
    <s v="Q-037481"/>
    <s v="CHK140936US6"/>
    <s v="Comba Telecom Inc."/>
    <x v="112"/>
    <x v="112"/>
    <d v="2015-02-03T00:00:00"/>
    <n v="1"/>
  </r>
  <r>
    <s v="Q-038519"/>
    <s v="CHK150066US"/>
    <s v="Comba Telecom Inc."/>
    <x v="218"/>
    <x v="219"/>
    <d v="2015-02-04T00:00:00"/>
    <n v="2"/>
  </r>
  <r>
    <s v="Q-038519"/>
    <s v="CHK150066US"/>
    <s v="Comba Telecom Inc."/>
    <x v="219"/>
    <x v="220"/>
    <d v="2015-02-04T00:00:00"/>
    <n v="2"/>
  </r>
  <r>
    <s v="Q-038519"/>
    <s v="CHK150066US"/>
    <s v="Comba Telecom Inc."/>
    <x v="220"/>
    <x v="221"/>
    <d v="2015-02-04T00:00:00"/>
    <n v="1"/>
  </r>
  <r>
    <s v="Q-038519"/>
    <s v="CHK150066US"/>
    <s v="Comba Telecom Inc."/>
    <x v="221"/>
    <x v="222"/>
    <d v="2015-02-04T00:00:00"/>
    <n v="1"/>
  </r>
  <r>
    <s v="Q-038519"/>
    <s v="CHK150066US"/>
    <s v="Comba Telecom Inc."/>
    <x v="156"/>
    <x v="157"/>
    <d v="2015-02-04T00:00:00"/>
    <n v="1"/>
  </r>
  <r>
    <s v="Q-038519"/>
    <s v="CHK150066US"/>
    <s v="Comba Telecom Inc."/>
    <x v="222"/>
    <x v="223"/>
    <d v="2015-02-04T00:00:00"/>
    <n v="2"/>
  </r>
  <r>
    <s v="Q-038519"/>
    <s v="CHK150066US"/>
    <s v="Comba Telecom Inc."/>
    <x v="223"/>
    <x v="224"/>
    <d v="2015-02-04T00:00:00"/>
    <n v="2"/>
  </r>
  <r>
    <s v="Q-038519"/>
    <s v="CHK150066US"/>
    <s v="Comba Telecom Inc."/>
    <x v="224"/>
    <x v="225"/>
    <d v="2015-02-04T00:00:00"/>
    <n v="2"/>
  </r>
  <r>
    <s v="Q-038519"/>
    <s v="CHK150066US"/>
    <s v="Comba Telecom Inc."/>
    <x v="225"/>
    <x v="226"/>
    <d v="2015-02-04T00:00:00"/>
    <n v="1"/>
  </r>
  <r>
    <s v="Q-038518"/>
    <s v="CTI-15018US"/>
    <s v="STAR MICROWAVE"/>
    <x v="218"/>
    <x v="219"/>
    <d v="2015-02-04T00:00:00"/>
    <n v="-2"/>
  </r>
  <r>
    <s v="Q-038518"/>
    <s v="CTI-15018US"/>
    <s v="STAR MICROWAVE"/>
    <x v="219"/>
    <x v="220"/>
    <d v="2015-02-04T00:00:00"/>
    <n v="-2"/>
  </r>
  <r>
    <s v="Q-038518"/>
    <s v="CTI-15018US"/>
    <s v="STAR MICROWAVE"/>
    <x v="220"/>
    <x v="221"/>
    <d v="2015-02-04T00:00:00"/>
    <n v="-1"/>
  </r>
  <r>
    <s v="Q-038518"/>
    <s v="CTI-15018US"/>
    <s v="STAR MICROWAVE"/>
    <x v="221"/>
    <x v="222"/>
    <d v="2015-02-04T00:00:00"/>
    <n v="-1"/>
  </r>
  <r>
    <s v="Q-038518"/>
    <s v="CTI-15018US"/>
    <s v="STAR MICROWAVE"/>
    <x v="156"/>
    <x v="157"/>
    <d v="2015-02-04T00:00:00"/>
    <n v="-1"/>
  </r>
  <r>
    <s v="Q-038518"/>
    <s v="CTI-15018US"/>
    <s v="STAR MICROWAVE"/>
    <x v="222"/>
    <x v="223"/>
    <d v="2015-02-04T00:00:00"/>
    <n v="-2"/>
  </r>
  <r>
    <s v="Q-038518"/>
    <s v="CTI-15018US"/>
    <s v="STAR MICROWAVE"/>
    <x v="223"/>
    <x v="224"/>
    <d v="2015-02-04T00:00:00"/>
    <n v="-2"/>
  </r>
  <r>
    <s v="Q-038518"/>
    <s v="CTI-15018US"/>
    <s v="STAR MICROWAVE"/>
    <x v="224"/>
    <x v="225"/>
    <d v="2015-02-04T00:00:00"/>
    <n v="-2"/>
  </r>
  <r>
    <s v="Q-038518"/>
    <s v="CTI-15018US"/>
    <s v="STAR MICROWAVE"/>
    <x v="225"/>
    <x v="226"/>
    <d v="2015-02-04T00:00:00"/>
    <n v="-1"/>
  </r>
  <r>
    <s v="SAMPLES"/>
    <s v="SAMPLES"/>
    <s v="R&amp;D"/>
    <x v="41"/>
    <x v="41"/>
    <d v="2015-02-12T00:00:00"/>
    <n v="-25"/>
  </r>
  <r>
    <s v="SAMPLES"/>
    <s v="SAMPLES"/>
    <s v="R&amp;D"/>
    <x v="43"/>
    <x v="43"/>
    <d v="2015-02-12T00:00:00"/>
    <n v="-10"/>
  </r>
  <r>
    <s v="Q-039525"/>
    <s v="CTI-15022US"/>
    <s v="METRO COMM"/>
    <x v="182"/>
    <x v="183"/>
    <d v="2015-02-17T00:00:00"/>
    <n v="-1"/>
  </r>
  <r>
    <s v="Q-039525"/>
    <s v="CTI-15022US"/>
    <s v="METRO COMM"/>
    <x v="181"/>
    <x v="182"/>
    <d v="2015-02-17T00:00:00"/>
    <n v="-1"/>
  </r>
  <r>
    <s v="Q-039525"/>
    <s v="CTI-15022US"/>
    <s v="METRO COMM"/>
    <x v="184"/>
    <x v="185"/>
    <d v="2015-02-17T00:00:00"/>
    <n v="-1"/>
  </r>
  <r>
    <s v="Q-039242"/>
    <s v="CHK150074US1"/>
    <s v="Comba Telecom Inc."/>
    <x v="216"/>
    <x v="217"/>
    <d v="2015-02-20T00:00:00"/>
    <n v="10"/>
  </r>
  <r>
    <s v="Q-039242"/>
    <s v="CHK150074US1"/>
    <s v="Comba Telecom Inc."/>
    <x v="217"/>
    <x v="218"/>
    <d v="2015-02-20T00:00:00"/>
    <n v="10"/>
  </r>
  <r>
    <s v="Q-039592"/>
    <s v="CTI-15023US"/>
    <s v="Crown Castle"/>
    <x v="212"/>
    <x v="213"/>
    <d v="2015-02-24T00:00:00"/>
    <n v="-36"/>
  </r>
  <r>
    <s v="Q-036034"/>
    <s v="CHK140505US4"/>
    <s v="Comba Telecom Inc."/>
    <x v="182"/>
    <x v="183"/>
    <d v="2015-02-25T00:00:00"/>
    <n v="12"/>
  </r>
  <r>
    <s v="Q-036034"/>
    <s v="CHK140505US4"/>
    <s v="Comba Telecom Inc."/>
    <x v="187"/>
    <x v="188"/>
    <d v="2015-02-25T00:00:00"/>
    <n v="12"/>
  </r>
  <r>
    <s v="Q-036034"/>
    <s v="CHK140505US4"/>
    <s v="Comba Telecom Inc."/>
    <x v="181"/>
    <x v="182"/>
    <d v="2015-02-25T00:00:00"/>
    <n v="12"/>
  </r>
  <r>
    <s v="Q-036034"/>
    <s v="CHK140505US4"/>
    <s v="Comba Telecom Inc."/>
    <x v="185"/>
    <x v="186"/>
    <d v="2015-02-25T00:00:00"/>
    <n v="12"/>
  </r>
  <r>
    <s v="Q-036034"/>
    <s v="CHK140505US4"/>
    <s v="Comba Telecom Inc."/>
    <x v="186"/>
    <x v="187"/>
    <d v="2015-02-25T00:00:00"/>
    <n v="12"/>
  </r>
  <r>
    <s v="Q-036034"/>
    <s v="CHK140505US4"/>
    <s v="Comba Telecom Inc."/>
    <x v="190"/>
    <x v="191"/>
    <d v="2015-02-25T00:00:00"/>
    <n v="8"/>
  </r>
  <r>
    <s v="Q-036034"/>
    <s v="CHK140505US4"/>
    <s v="Comba Telecom Inc."/>
    <x v="189"/>
    <x v="190"/>
    <d v="2015-02-25T00:00:00"/>
    <n v="7"/>
  </r>
  <r>
    <s v="Q-036034"/>
    <s v="CHK140505US4"/>
    <s v="Comba Telecom Inc."/>
    <x v="188"/>
    <x v="189"/>
    <d v="2015-02-25T00:00:00"/>
    <n v="12"/>
  </r>
  <r>
    <s v="Q-036515"/>
    <s v="CHK140675US1"/>
    <s v="Comba Telecom Inc."/>
    <x v="192"/>
    <x v="193"/>
    <d v="2015-02-25T00:00:00"/>
    <n v="20"/>
  </r>
  <r>
    <s v="Q-036515"/>
    <s v="CHK140675US1"/>
    <s v="Comba Telecom Inc."/>
    <x v="175"/>
    <x v="176"/>
    <d v="2015-02-25T00:00:00"/>
    <n v="20"/>
  </r>
  <r>
    <s v="Q-039606"/>
    <s v="CTI-15024US"/>
    <s v="KLA"/>
    <x v="41"/>
    <x v="41"/>
    <d v="2015-02-25T00:00:00"/>
    <n v="-4"/>
  </r>
  <r>
    <s v="Q-039606"/>
    <s v="??"/>
    <s v="KLA"/>
    <x v="187"/>
    <x v="188"/>
    <d v="2015-02-27T00:00:00"/>
    <n v="-1"/>
  </r>
  <r>
    <s v="Q-039606"/>
    <s v="??"/>
    <s v="KLA"/>
    <x v="185"/>
    <x v="186"/>
    <d v="2015-02-27T00:00:00"/>
    <n v="-1"/>
  </r>
  <r>
    <s v="Q-039606"/>
    <s v="??"/>
    <s v="KLA"/>
    <x v="182"/>
    <x v="183"/>
    <d v="2015-02-27T00:00:00"/>
    <n v="-1"/>
  </r>
  <r>
    <s v="Q-039606"/>
    <s v="??"/>
    <s v="KLA"/>
    <x v="181"/>
    <x v="182"/>
    <d v="2015-02-27T00:00:00"/>
    <n v="-1"/>
  </r>
  <r>
    <s v="Q-039661"/>
    <s v="CTI-15025US"/>
    <s v="KLA"/>
    <x v="108"/>
    <x v="108"/>
    <d v="2015-03-03T00:00:00"/>
    <n v="-5"/>
  </r>
  <r>
    <s v="Q-039592"/>
    <s v="CTI-15026US"/>
    <s v="Crown Castle"/>
    <x v="212"/>
    <x v="213"/>
    <d v="2015-03-05T00:00:00"/>
    <n v="-57"/>
  </r>
  <r>
    <s v="RMA"/>
    <s v="RMA"/>
    <s v="BECHTEL"/>
    <x v="111"/>
    <x v="111"/>
    <d v="2015-03-05T00:00:00"/>
    <n v="-1"/>
  </r>
  <r>
    <s v="SAMPLES"/>
    <s v="SAMPLES"/>
    <s v="Premise"/>
    <x v="182"/>
    <x v="183"/>
    <d v="2015-03-06T00:00:00"/>
    <n v="-1"/>
  </r>
  <r>
    <s v="SAMPLES"/>
    <s v="SAMPLES"/>
    <s v="Premise"/>
    <x v="181"/>
    <x v="182"/>
    <d v="2015-03-06T00:00:00"/>
    <n v="-1"/>
  </r>
  <r>
    <s v="SAMPLES"/>
    <s v="SAMPLES"/>
    <s v="Premise"/>
    <x v="185"/>
    <x v="186"/>
    <d v="2015-03-06T00:00:00"/>
    <n v="-1"/>
  </r>
  <r>
    <s v="SAMPLES"/>
    <s v="SAMPLES"/>
    <s v="Premise"/>
    <x v="187"/>
    <x v="188"/>
    <d v="2015-03-06T00:00:00"/>
    <n v="-1"/>
  </r>
  <r>
    <s v="SAMPLES"/>
    <s v="SAMPLES"/>
    <s v="Pierson"/>
    <x v="182"/>
    <x v="183"/>
    <d v="2015-03-06T00:00:00"/>
    <n v="-1"/>
  </r>
  <r>
    <s v="SAMPLES"/>
    <s v="SAMPLES"/>
    <s v="Pierson"/>
    <x v="181"/>
    <x v="182"/>
    <d v="2015-03-06T00:00:00"/>
    <n v="-1"/>
  </r>
  <r>
    <s v="SAMPLES"/>
    <s v="SAMPLES"/>
    <s v="Pierson"/>
    <x v="185"/>
    <x v="186"/>
    <d v="2015-03-06T00:00:00"/>
    <n v="-1"/>
  </r>
  <r>
    <s v="SAMPLES"/>
    <s v="SAMPLES"/>
    <s v="Pierson"/>
    <x v="187"/>
    <x v="188"/>
    <d v="2015-03-06T00:00:00"/>
    <n v="-1"/>
  </r>
  <r>
    <s v="SAMPLES"/>
    <s v="SAMPLES"/>
    <s v="Pierson"/>
    <x v="188"/>
    <x v="189"/>
    <d v="2015-03-06T00:00:00"/>
    <n v="-1"/>
  </r>
  <r>
    <s v="SAMPLES"/>
    <s v="SAMPLES"/>
    <s v="Pierson"/>
    <x v="168"/>
    <x v="169"/>
    <d v="2015-03-06T00:00:00"/>
    <n v="-1"/>
  </r>
  <r>
    <s v="SAMPLES"/>
    <s v="SAMPLES"/>
    <s v="Pierson"/>
    <x v="169"/>
    <x v="170"/>
    <d v="2015-03-06T00:00:00"/>
    <n v="-1"/>
  </r>
  <r>
    <m/>
    <s v="SAMPLES"/>
    <s v="Pierson"/>
    <x v="167"/>
    <x v="168"/>
    <d v="2015-03-06T00:00:00"/>
    <n v="-1"/>
  </r>
  <r>
    <s v="SAMPLES"/>
    <s v="SAMPLES"/>
    <s v="Pierson"/>
    <x v="170"/>
    <x v="171"/>
    <d v="2015-03-06T00:00:00"/>
    <n v="-1"/>
  </r>
  <r>
    <s v="SAMPLES"/>
    <s v="SAMPLES"/>
    <s v="Pierson"/>
    <x v="173"/>
    <x v="174"/>
    <d v="2015-03-06T00:00:00"/>
    <n v="-1"/>
  </r>
  <r>
    <s v="SAMPLES"/>
    <s v="SAMPLES"/>
    <s v="Pierson"/>
    <x v="174"/>
    <x v="175"/>
    <d v="2015-03-06T00:00:00"/>
    <n v="-1"/>
  </r>
  <r>
    <s v="SAMPLES"/>
    <s v="SAMPLES"/>
    <s v="Pierson"/>
    <x v="172"/>
    <x v="173"/>
    <d v="2015-03-06T00:00:00"/>
    <n v="-1"/>
  </r>
  <r>
    <s v="SAMPLES"/>
    <s v="SAMPLES"/>
    <s v="Pierson"/>
    <x v="175"/>
    <x v="176"/>
    <d v="2015-03-06T00:00:00"/>
    <n v="-1"/>
  </r>
  <r>
    <s v="Q-039092"/>
    <s v="CHK150033"/>
    <s v="Comba Telecom Inc."/>
    <x v="213"/>
    <x v="214"/>
    <d v="2015-03-12T00:00:00"/>
    <n v="4"/>
  </r>
  <r>
    <s v="Q-039092"/>
    <s v="CHK150033"/>
    <s v="Comba Telecom Inc."/>
    <x v="226"/>
    <x v="227"/>
    <d v="2015-03-12T00:00:00"/>
    <n v="2"/>
  </r>
  <r>
    <s v="Q-039092"/>
    <s v="CHK150033"/>
    <s v="Comba Telecom Inc."/>
    <x v="227"/>
    <x v="228"/>
    <d v="2015-03-12T00:00:00"/>
    <n v="2"/>
  </r>
  <r>
    <s v="Q-039092"/>
    <s v="CHK150033"/>
    <s v="Comba Telecom Inc."/>
    <x v="228"/>
    <x v="229"/>
    <d v="2015-03-12T00:00:00"/>
    <n v="2"/>
  </r>
  <r>
    <s v="Q-039092"/>
    <s v="CHK150033"/>
    <s v="Comba Telecom Inc."/>
    <x v="229"/>
    <x v="230"/>
    <d v="2015-03-12T00:00:00"/>
    <n v="2"/>
  </r>
  <r>
    <s v="Q-039092"/>
    <s v="CHK150033"/>
    <s v="Comba Telecom Inc."/>
    <x v="157"/>
    <x v="158"/>
    <d v="2015-03-12T00:00:00"/>
    <n v="2"/>
  </r>
  <r>
    <s v="Q-039092"/>
    <s v="CHK150033"/>
    <s v="Comba Telecom Inc."/>
    <x v="7"/>
    <x v="7"/>
    <d v="2015-03-12T00:00:00"/>
    <n v="4"/>
  </r>
  <r>
    <s v="Q-039092"/>
    <s v="CHK150033"/>
    <s v="Comba Telecom Inc."/>
    <x v="26"/>
    <x v="26"/>
    <d v="2015-03-12T00:00:00"/>
    <n v="4"/>
  </r>
  <r>
    <s v="Q-039092"/>
    <s v="CHK150033"/>
    <s v="Comba Telecom Inc."/>
    <x v="28"/>
    <x v="28"/>
    <d v="2015-03-12T00:00:00"/>
    <n v="4"/>
  </r>
  <r>
    <s v="Q-039092"/>
    <s v="CHK150033"/>
    <s v="Comba Telecom Inc."/>
    <x v="27"/>
    <x v="27"/>
    <d v="2015-03-12T00:00:00"/>
    <n v="4"/>
  </r>
  <r>
    <s v="Q-039092"/>
    <s v="CHK150033"/>
    <s v="Comba Telecom Inc."/>
    <x v="29"/>
    <x v="29"/>
    <d v="2015-03-12T00:00:00"/>
    <n v="4"/>
  </r>
  <r>
    <s v="Q-039092"/>
    <s v="CHK150033"/>
    <s v="Comba Telecom Inc."/>
    <x v="230"/>
    <x v="231"/>
    <d v="2015-03-12T00:00:00"/>
    <n v="4"/>
  </r>
  <r>
    <s v="Q-039092"/>
    <s v="CHK150033"/>
    <s v="Comba Telecom Inc."/>
    <x v="231"/>
    <x v="232"/>
    <d v="2015-03-12T00:00:00"/>
    <n v="4"/>
  </r>
  <r>
    <s v="Q-039091"/>
    <s v="CTI15028"/>
    <s v="STAR MICROWAVE"/>
    <x v="213"/>
    <x v="214"/>
    <d v="2015-03-13T00:00:00"/>
    <n v="-4"/>
  </r>
  <r>
    <s v="Q-039091"/>
    <s v="CTI15028"/>
    <s v="STAR MICROWAVE"/>
    <x v="226"/>
    <x v="227"/>
    <d v="2015-03-13T00:00:00"/>
    <n v="-2"/>
  </r>
  <r>
    <s v="Q-039091"/>
    <s v="CTI15028"/>
    <s v="STAR MICROWAVE"/>
    <x v="227"/>
    <x v="228"/>
    <d v="2015-03-13T00:00:00"/>
    <n v="-2"/>
  </r>
  <r>
    <s v="Q-039091"/>
    <s v="CTI15028"/>
    <s v="STAR MICROWAVE"/>
    <x v="228"/>
    <x v="229"/>
    <d v="2015-03-13T00:00:00"/>
    <n v="-2"/>
  </r>
  <r>
    <s v="Q-039091"/>
    <s v="CTI15028"/>
    <s v="STAR MICROWAVE"/>
    <x v="229"/>
    <x v="230"/>
    <d v="2015-03-13T00:00:00"/>
    <n v="-2"/>
  </r>
  <r>
    <s v="Q-039091"/>
    <s v="CTI15028"/>
    <s v="STAR MICROWAVE"/>
    <x v="157"/>
    <x v="158"/>
    <d v="2015-03-13T00:00:00"/>
    <n v="-2"/>
  </r>
  <r>
    <s v="Q-039091"/>
    <s v="CTI15028"/>
    <s v="STAR MICROWAVE"/>
    <x v="7"/>
    <x v="7"/>
    <d v="2015-03-13T00:00:00"/>
    <n v="-4"/>
  </r>
  <r>
    <s v="Q-039091"/>
    <s v="CTI15028"/>
    <s v="STAR MICROWAVE"/>
    <x v="26"/>
    <x v="26"/>
    <d v="2015-03-13T00:00:00"/>
    <n v="-4"/>
  </r>
  <r>
    <s v="Q-039091"/>
    <s v="CTI15028"/>
    <s v="STAR MICROWAVE"/>
    <x v="28"/>
    <x v="28"/>
    <d v="2015-03-13T00:00:00"/>
    <n v="-4"/>
  </r>
  <r>
    <s v="Q-039091"/>
    <s v="CTI15028"/>
    <s v="STAR MICROWAVE"/>
    <x v="27"/>
    <x v="27"/>
    <d v="2015-03-13T00:00:00"/>
    <n v="-4"/>
  </r>
  <r>
    <s v="Q-039091"/>
    <s v="CTI15028"/>
    <s v="STAR MICROWAVE"/>
    <x v="29"/>
    <x v="29"/>
    <d v="2015-03-13T00:00:00"/>
    <n v="-4"/>
  </r>
  <r>
    <s v="Q-039091"/>
    <s v="CTI15028"/>
    <s v="STAR MICROWAVE"/>
    <x v="230"/>
    <x v="231"/>
    <d v="2015-03-13T00:00:00"/>
    <n v="-4"/>
  </r>
  <r>
    <s v="Q-039091"/>
    <s v="CTI15028"/>
    <s v="STAR MICROWAVE"/>
    <x v="231"/>
    <x v="232"/>
    <d v="2015-03-13T00:00:00"/>
    <n v="-4"/>
  </r>
  <r>
    <s v="Q-039798"/>
    <s v="CTI-15031"/>
    <s v="YUPANA"/>
    <x v="212"/>
    <x v="213"/>
    <d v="2015-03-13T00:00:00"/>
    <n v="-1"/>
  </r>
  <r>
    <m/>
    <s v="CHK150074US2F"/>
    <s v="Comba Telecom Inc."/>
    <x v="217"/>
    <x v="218"/>
    <d v="2015-03-13T00:00:00"/>
    <n v="15"/>
  </r>
  <r>
    <m/>
    <s v="CHK150074US2F"/>
    <s v="Comba Telecom Inc."/>
    <x v="216"/>
    <x v="217"/>
    <d v="2015-03-13T00:00:00"/>
    <n v="40"/>
  </r>
  <r>
    <m/>
    <s v="CHK141206US2"/>
    <s v="Comba Telecom Inc."/>
    <x v="232"/>
    <x v="233"/>
    <d v="2015-03-16T00:00:00"/>
    <n v="440"/>
  </r>
  <r>
    <m/>
    <s v="CHK150394"/>
    <s v="Comba Telecom Inc."/>
    <x v="233"/>
    <x v="234"/>
    <d v="2015-03-16T00:00:00"/>
    <n v="2"/>
  </r>
  <r>
    <m/>
    <s v="CHK150394"/>
    <s v="Comba Telecom Inc."/>
    <x v="234"/>
    <x v="235"/>
    <d v="2015-03-16T00:00:00"/>
    <n v="2"/>
  </r>
  <r>
    <m/>
    <s v="CHK141206US1"/>
    <s v="Comba Telecom Inc."/>
    <x v="5"/>
    <x v="5"/>
    <d v="2015-03-16T00:00:00"/>
    <n v="16"/>
  </r>
  <r>
    <m/>
    <s v="CHK141206US1"/>
    <s v="Comba Telecom Inc."/>
    <x v="218"/>
    <x v="219"/>
    <d v="2015-03-16T00:00:00"/>
    <n v="8"/>
  </r>
  <r>
    <m/>
    <s v="CHK141206US1"/>
    <s v="Comba Telecom Inc."/>
    <x v="7"/>
    <x v="7"/>
    <d v="2015-03-16T00:00:00"/>
    <n v="4"/>
  </r>
  <r>
    <m/>
    <s v="CHK141206US1"/>
    <s v="Comba Telecom Inc."/>
    <x v="235"/>
    <x v="236"/>
    <d v="2015-03-16T00:00:00"/>
    <n v="8"/>
  </r>
  <r>
    <m/>
    <s v="CHK141206US1"/>
    <s v="Comba Telecom Inc."/>
    <x v="230"/>
    <x v="231"/>
    <d v="2015-03-16T00:00:00"/>
    <n v="4"/>
  </r>
  <r>
    <m/>
    <s v="CHK141206US1"/>
    <s v="Comba Telecom Inc."/>
    <x v="231"/>
    <x v="232"/>
    <d v="2015-03-16T00:00:00"/>
    <n v="4"/>
  </r>
  <r>
    <m/>
    <s v="CHK141206US1"/>
    <s v="Comba Telecom Inc."/>
    <x v="227"/>
    <x v="228"/>
    <d v="2015-03-16T00:00:00"/>
    <n v="4"/>
  </r>
  <r>
    <m/>
    <s v="CHK141206US1"/>
    <s v="Comba Telecom Inc."/>
    <x v="226"/>
    <x v="227"/>
    <d v="2015-03-16T00:00:00"/>
    <n v="4"/>
  </r>
  <r>
    <m/>
    <s v="CHK141206US1"/>
    <s v="Comba Telecom Inc."/>
    <x v="156"/>
    <x v="157"/>
    <d v="2015-03-16T00:00:00"/>
    <n v="2"/>
  </r>
  <r>
    <m/>
    <s v="CHK141206US1"/>
    <s v="Comba Telecom Inc."/>
    <x v="236"/>
    <x v="237"/>
    <d v="2015-03-16T00:00:00"/>
    <n v="4"/>
  </r>
  <r>
    <m/>
    <s v="CHK141206US1"/>
    <s v="Comba Telecom Inc."/>
    <x v="27"/>
    <x v="27"/>
    <d v="2015-03-16T00:00:00"/>
    <n v="5"/>
  </r>
  <r>
    <m/>
    <s v="CHK141206US1"/>
    <s v="Comba Telecom Inc."/>
    <x v="237"/>
    <x v="238"/>
    <d v="2015-03-16T00:00:00"/>
    <n v="5"/>
  </r>
  <r>
    <m/>
    <s v="CHK141206US1"/>
    <s v="Comba Telecom Inc."/>
    <x v="28"/>
    <x v="28"/>
    <d v="2015-03-16T00:00:00"/>
    <n v="5"/>
  </r>
  <r>
    <m/>
    <s v="CHK141206US1"/>
    <s v="Comba Telecom Inc."/>
    <x v="29"/>
    <x v="29"/>
    <d v="2015-03-16T00:00:00"/>
    <n v="5"/>
  </r>
  <r>
    <m/>
    <s v="CHK141206US1"/>
    <s v="Comba Telecom Inc."/>
    <x v="238"/>
    <x v="239"/>
    <d v="2015-03-16T00:00:00"/>
    <n v="5"/>
  </r>
  <r>
    <m/>
    <s v="CHK141206US1"/>
    <s v="Comba Telecom Inc."/>
    <x v="213"/>
    <x v="214"/>
    <d v="2015-03-16T00:00:00"/>
    <n v="5"/>
  </r>
  <r>
    <m/>
    <s v="CHK141206US1"/>
    <s v="Comba Telecom Inc."/>
    <x v="157"/>
    <x v="158"/>
    <d v="2015-03-16T00:00:00"/>
    <n v="2"/>
  </r>
  <r>
    <s v="Q-039642"/>
    <s v="CTI15032"/>
    <s v="STAR MICROWAVE"/>
    <x v="232"/>
    <x v="233"/>
    <d v="2015-03-16T00:00:00"/>
    <n v="-440"/>
  </r>
  <r>
    <s v="Q-039642"/>
    <s v="CTI15032"/>
    <s v="STAR MICROWAVE"/>
    <x v="233"/>
    <x v="234"/>
    <d v="2015-03-16T00:00:00"/>
    <n v="-2"/>
  </r>
  <r>
    <s v="Q-039642"/>
    <s v="CTI15032"/>
    <s v="STAR MICROWAVE"/>
    <x v="234"/>
    <x v="235"/>
    <d v="2015-03-16T00:00:00"/>
    <n v="-2"/>
  </r>
  <r>
    <s v="Q-039642"/>
    <s v="CTI15032"/>
    <s v="STAR MICROWAVE"/>
    <x v="5"/>
    <x v="5"/>
    <d v="2015-03-16T00:00:00"/>
    <n v="-16"/>
  </r>
  <r>
    <s v="Q-039642"/>
    <s v="CTI15032"/>
    <s v="STAR MICROWAVE"/>
    <x v="218"/>
    <x v="219"/>
    <d v="2015-03-16T00:00:00"/>
    <n v="-8"/>
  </r>
  <r>
    <s v="Q-039642"/>
    <s v="CTI15032"/>
    <s v="STAR MICROWAVE"/>
    <x v="7"/>
    <x v="7"/>
    <d v="2015-03-16T00:00:00"/>
    <n v="-4"/>
  </r>
  <r>
    <s v="Q-039642"/>
    <s v="CTI15032"/>
    <s v="STAR MICROWAVE"/>
    <x v="235"/>
    <x v="236"/>
    <d v="2015-03-16T00:00:00"/>
    <n v="-8"/>
  </r>
  <r>
    <s v="Q-039642"/>
    <s v="CTI15032"/>
    <s v="STAR MICROWAVE"/>
    <x v="230"/>
    <x v="231"/>
    <d v="2015-03-16T00:00:00"/>
    <n v="-4"/>
  </r>
  <r>
    <s v="Q-039642"/>
    <s v="CTI15032"/>
    <s v="STAR MICROWAVE"/>
    <x v="231"/>
    <x v="232"/>
    <d v="2015-03-16T00:00:00"/>
    <n v="-4"/>
  </r>
  <r>
    <s v="Q-039642"/>
    <s v="CTI15032"/>
    <s v="STAR MICROWAVE"/>
    <x v="227"/>
    <x v="228"/>
    <d v="2015-03-16T00:00:00"/>
    <n v="-4"/>
  </r>
  <r>
    <s v="Q-039642"/>
    <s v="CTI15032"/>
    <s v="STAR MICROWAVE"/>
    <x v="226"/>
    <x v="227"/>
    <d v="2015-03-16T00:00:00"/>
    <n v="-4"/>
  </r>
  <r>
    <s v="Q-039642"/>
    <s v="CTI15032"/>
    <s v="STAR MICROWAVE"/>
    <x v="156"/>
    <x v="157"/>
    <d v="2015-03-16T00:00:00"/>
    <n v="-2"/>
  </r>
  <r>
    <s v="Q-039642"/>
    <s v="CTI15032"/>
    <s v="STAR MICROWAVE"/>
    <x v="236"/>
    <x v="237"/>
    <d v="2015-03-16T00:00:00"/>
    <n v="-4"/>
  </r>
  <r>
    <s v="Q-039642"/>
    <s v="CTI15032"/>
    <s v="STAR MICROWAVE"/>
    <x v="27"/>
    <x v="27"/>
    <d v="2015-03-16T00:00:00"/>
    <n v="-5"/>
  </r>
  <r>
    <s v="Q-039642"/>
    <s v="CTI15032"/>
    <s v="STAR MICROWAVE"/>
    <x v="237"/>
    <x v="238"/>
    <d v="2015-03-16T00:00:00"/>
    <n v="-5"/>
  </r>
  <r>
    <s v="Q-039642"/>
    <s v="CTI15032"/>
    <s v="STAR MICROWAVE"/>
    <x v="28"/>
    <x v="28"/>
    <d v="2015-03-16T00:00:00"/>
    <n v="-5"/>
  </r>
  <r>
    <s v="Q-039642"/>
    <s v="CTI15032"/>
    <s v="STAR MICROWAVE"/>
    <x v="29"/>
    <x v="29"/>
    <d v="2015-03-16T00:00:00"/>
    <n v="-5"/>
  </r>
  <r>
    <s v="Q-039642"/>
    <s v="CTI15032"/>
    <s v="STAR MICROWAVE"/>
    <x v="238"/>
    <x v="239"/>
    <d v="2015-03-16T00:00:00"/>
    <n v="-5"/>
  </r>
  <r>
    <s v="Q-039642"/>
    <s v="CTI15032"/>
    <s v="STAR MICROWAVE"/>
    <x v="213"/>
    <x v="214"/>
    <d v="2015-03-16T00:00:00"/>
    <n v="-5"/>
  </r>
  <r>
    <s v="Q-039642"/>
    <s v="CTI15032"/>
    <s v="STAR MICROWAVE"/>
    <x v="157"/>
    <x v="158"/>
    <d v="2015-03-16T00:00:00"/>
    <n v="-2"/>
  </r>
  <r>
    <s v="Q-039833"/>
    <s v="CTI-15033"/>
    <s v="Crown Castle"/>
    <x v="212"/>
    <x v="213"/>
    <d v="2015-03-17T00:00:00"/>
    <n v="-7"/>
  </r>
  <r>
    <s v="SAMPLES"/>
    <s v="SAMPLES"/>
    <s v="Pierson"/>
    <x v="165"/>
    <x v="166"/>
    <d v="2015-03-19T00:00:00"/>
    <n v="-1"/>
  </r>
  <r>
    <s v="SAMPLES"/>
    <s v="SAMPLES"/>
    <s v="Pierson"/>
    <x v="171"/>
    <x v="172"/>
    <d v="2015-03-19T00:00:00"/>
    <n v="-1"/>
  </r>
  <r>
    <s v="SAMPLES"/>
    <s v="SAMPLES"/>
    <s v="Pierson"/>
    <x v="190"/>
    <x v="191"/>
    <d v="2015-03-19T00:00:00"/>
    <n v="-1"/>
  </r>
  <r>
    <s v="SAMPLES"/>
    <s v="SAMPLES"/>
    <s v="Premise"/>
    <x v="169"/>
    <x v="170"/>
    <d v="2015-03-27T00:00:00"/>
    <n v="-1"/>
  </r>
  <r>
    <s v="SAMPLES"/>
    <s v="SAMPLES"/>
    <s v="Premise"/>
    <x v="168"/>
    <x v="169"/>
    <d v="2015-03-27T00:00:00"/>
    <n v="-1"/>
  </r>
  <r>
    <s v="SAMPLES"/>
    <s v="SAMPLES"/>
    <s v="Premise"/>
    <x v="167"/>
    <x v="168"/>
    <d v="2015-03-27T00:00:00"/>
    <n v="-1"/>
  </r>
  <r>
    <s v="SAMPLES"/>
    <s v="SAMPLES"/>
    <s v="Premise"/>
    <x v="170"/>
    <x v="171"/>
    <d v="2015-03-27T00:00:00"/>
    <n v="-1"/>
  </r>
  <r>
    <s v="SAMPLES"/>
    <s v="SAMPLES"/>
    <s v="Premise"/>
    <x v="174"/>
    <x v="175"/>
    <d v="2015-03-27T00:00:00"/>
    <n v="-1"/>
  </r>
  <r>
    <s v="SAMPLES"/>
    <s v="SAMPLES"/>
    <s v="Premise"/>
    <x v="171"/>
    <x v="172"/>
    <d v="2015-03-27T00:00:00"/>
    <n v="-1"/>
  </r>
  <r>
    <s v="SAMPLES"/>
    <s v="SAMPLES"/>
    <s v="Premise"/>
    <x v="165"/>
    <x v="166"/>
    <d v="2015-03-27T00:00:00"/>
    <n v="-1"/>
  </r>
  <r>
    <s v="SAMPLES"/>
    <s v="SAMPLES"/>
    <s v="Premise"/>
    <x v="172"/>
    <x v="173"/>
    <d v="2015-03-27T00:00:00"/>
    <n v="-1"/>
  </r>
  <r>
    <s v="SAMPLES"/>
    <s v="SAMPLES"/>
    <s v="Premise"/>
    <x v="175"/>
    <x v="176"/>
    <d v="2015-03-27T00:00:00"/>
    <n v="-1"/>
  </r>
  <r>
    <s v="Q-039910"/>
    <s v="PO105471"/>
    <s v="Wireless Concepts"/>
    <x v="169"/>
    <x v="170"/>
    <d v="2015-04-02T00:00:00"/>
    <n v="-1"/>
  </r>
  <r>
    <s v="Q-039910"/>
    <s v="PO105471"/>
    <s v="Wireless Concepts"/>
    <x v="168"/>
    <x v="169"/>
    <d v="2015-04-02T00:00:00"/>
    <n v="-1"/>
  </r>
  <r>
    <s v="Q-039910"/>
    <s v="PO105471"/>
    <s v="Wireless Concepts"/>
    <x v="167"/>
    <x v="168"/>
    <d v="2015-04-02T00:00:00"/>
    <n v="-1"/>
  </r>
  <r>
    <s v="Q-039910"/>
    <s v="PO105471"/>
    <s v="Wireless Concepts"/>
    <x v="170"/>
    <x v="171"/>
    <d v="2015-04-02T00:00:00"/>
    <n v="-1"/>
  </r>
  <r>
    <s v="Q-039910"/>
    <s v="PO105471"/>
    <s v="Wireless Concepts"/>
    <x v="174"/>
    <x v="175"/>
    <d v="2015-04-02T00:00:00"/>
    <n v="-1"/>
  </r>
  <r>
    <s v="Q-039910"/>
    <s v="PO105471"/>
    <s v="Wireless Concepts"/>
    <x v="173"/>
    <x v="174"/>
    <d v="2015-04-02T00:00:00"/>
    <n v="-1"/>
  </r>
  <r>
    <s v="Q-039910"/>
    <s v="PO105471"/>
    <s v="Wireless Concepts"/>
    <x v="166"/>
    <x v="167"/>
    <d v="2015-04-02T00:00:00"/>
    <n v="-1"/>
  </r>
  <r>
    <s v="Q-039910"/>
    <s v="PO105471"/>
    <s v="Wireless Concepts"/>
    <x v="171"/>
    <x v="172"/>
    <d v="2015-04-02T00:00:00"/>
    <n v="-1"/>
  </r>
  <r>
    <s v="Q-039910"/>
    <s v="PO105471"/>
    <s v="Wireless Concepts"/>
    <x v="172"/>
    <x v="173"/>
    <d v="2015-04-02T00:00:00"/>
    <n v="-1"/>
  </r>
  <r>
    <s v="Q-039910"/>
    <s v="PO105471"/>
    <s v="Wireless Concepts"/>
    <x v="192"/>
    <x v="193"/>
    <d v="2015-04-02T00:00:00"/>
    <n v="-2"/>
  </r>
  <r>
    <s v="Q-039910"/>
    <s v="PO105471"/>
    <s v="Wireless Concepts"/>
    <x v="175"/>
    <x v="176"/>
    <d v="2015-04-02T00:00:00"/>
    <n v="-3"/>
  </r>
  <r>
    <s v="Q-039910"/>
    <s v="PO105471"/>
    <s v="Wireless Concepts"/>
    <x v="182"/>
    <x v="183"/>
    <d v="2015-04-02T00:00:00"/>
    <n v="-4"/>
  </r>
  <r>
    <s v="Q-039910"/>
    <s v="PO105471"/>
    <s v="Wireless Concepts"/>
    <x v="181"/>
    <x v="182"/>
    <d v="2015-04-02T00:00:00"/>
    <n v="-4"/>
  </r>
  <r>
    <s v="Q-039910"/>
    <s v="PO105471"/>
    <s v="Wireless Concepts"/>
    <x v="183"/>
    <x v="184"/>
    <d v="2015-04-02T00:00:00"/>
    <n v="-2"/>
  </r>
  <r>
    <s v="Q-039910"/>
    <s v="PO105471"/>
    <s v="Wireless Concepts"/>
    <x v="184"/>
    <x v="185"/>
    <d v="2015-04-02T00:00:00"/>
    <n v="-4"/>
  </r>
  <r>
    <s v="Q-039910"/>
    <s v="PO105471"/>
    <s v="Wireless Concepts"/>
    <x v="190"/>
    <x v="191"/>
    <d v="2015-04-02T00:00:00"/>
    <n v="-2"/>
  </r>
  <r>
    <s v="Q-039910"/>
    <s v="PO105471"/>
    <s v="Wireless Concepts"/>
    <x v="189"/>
    <x v="190"/>
    <d v="2015-04-02T00:00:00"/>
    <n v="-1"/>
  </r>
  <r>
    <s v="Q-039910"/>
    <s v="PO105471"/>
    <s v="Wireless Concepts"/>
    <x v="188"/>
    <x v="189"/>
    <d v="2015-04-02T00:00:00"/>
    <n v="-1"/>
  </r>
  <r>
    <s v="Q-039910"/>
    <s v="PO105471"/>
    <s v="Wireless Concepts"/>
    <x v="239"/>
    <x v="240"/>
    <d v="2015-04-02T00:00:00"/>
    <n v="-2"/>
  </r>
  <r>
    <s v="Q-039910"/>
    <s v="PO105471"/>
    <s v="Wireless Concepts"/>
    <x v="240"/>
    <x v="241"/>
    <d v="2015-04-02T00:00:00"/>
    <n v="-2"/>
  </r>
  <r>
    <m/>
    <m/>
    <s v="Comba Telecom Inc."/>
    <x v="239"/>
    <x v="240"/>
    <d v="2015-04-02T00:00:00"/>
    <n v="5"/>
  </r>
  <r>
    <m/>
    <m/>
    <s v="Comba Telecom Inc."/>
    <x v="240"/>
    <x v="241"/>
    <d v="2015-04-02T00:00:00"/>
    <n v="5"/>
  </r>
  <r>
    <s v="Q-034144"/>
    <s v="CHK140255US2F"/>
    <s v="Comba Telecom Inc."/>
    <x v="112"/>
    <x v="112"/>
    <d v="2015-04-07T00:00:00"/>
    <n v="50"/>
  </r>
  <r>
    <s v="Q-034144"/>
    <s v="CHK140255US2F"/>
    <s v="Comba Telecom Inc."/>
    <x v="241"/>
    <x v="242"/>
    <d v="2015-04-07T00:00:00"/>
    <n v="4"/>
  </r>
  <r>
    <s v="Q-040123"/>
    <s v="PO 001300"/>
    <s v="ClearLink Wireless"/>
    <x v="108"/>
    <x v="108"/>
    <d v="2015-04-08T00:00:00"/>
    <n v="-12"/>
  </r>
  <r>
    <s v="RMA-001263"/>
    <s v="RMA 00046009"/>
    <s v="CMA"/>
    <x v="241"/>
    <x v="242"/>
    <d v="2015-04-27T00:00:00"/>
    <n v="-1"/>
  </r>
  <r>
    <s v="Q-040028"/>
    <s v="CTI-15053US"/>
    <s v="CMA"/>
    <x v="241"/>
    <x v="242"/>
    <d v="2015-04-30T00:00:00"/>
    <n v="-3"/>
  </r>
  <r>
    <s v="Q-040436"/>
    <s v="CTI-15055US"/>
    <s v="AT&amp;T"/>
    <x v="92"/>
    <x v="92"/>
    <d v="2015-05-04T00:00:00"/>
    <n v="-4"/>
  </r>
  <r>
    <m/>
    <m/>
    <s v="Comba Telecom Inc."/>
    <x v="48"/>
    <x v="48"/>
    <d v="2015-05-05T00:00:00"/>
    <n v="-5"/>
  </r>
  <r>
    <s v="Q-039782"/>
    <s v="CHK150439US"/>
    <s v="Comba Telecom Inc."/>
    <x v="213"/>
    <x v="214"/>
    <d v="2015-05-06T00:00:00"/>
    <n v="4"/>
  </r>
  <r>
    <s v="Q-039834"/>
    <s v="CHK150665US1"/>
    <s v="Comba Telecom Inc."/>
    <x v="212"/>
    <x v="213"/>
    <d v="2015-05-14T00:00:00"/>
    <n v="7"/>
  </r>
  <r>
    <s v="Q-040608"/>
    <s v="PO 105479"/>
    <s v="Wireless Concepts"/>
    <x v="108"/>
    <x v="108"/>
    <d v="2015-05-18T00:00:00"/>
    <n v="-2"/>
  </r>
  <r>
    <s v="Q-039723"/>
    <s v="CHK150403US1"/>
    <s v="Comba Telecom Inc."/>
    <x v="113"/>
    <x v="113"/>
    <d v="2015-05-18T00:00:00"/>
    <n v="10"/>
  </r>
  <r>
    <s v="Q-040019"/>
    <s v="CHK150534US1"/>
    <s v="Comba Telecom Inc."/>
    <x v="240"/>
    <x v="241"/>
    <d v="2015-05-26T00:00:00"/>
    <n v="3"/>
  </r>
  <r>
    <s v="Q-040019"/>
    <s v="CHK150534US1"/>
    <s v="Comba Telecom Inc."/>
    <x v="239"/>
    <x v="240"/>
    <d v="2015-05-26T00:00:00"/>
    <n v="3"/>
  </r>
  <r>
    <s v="Q-040465"/>
    <s v="PO 08559600"/>
    <s v="AT&amp;T"/>
    <x v="78"/>
    <x v="78"/>
    <d v="2015-05-29T00:00:00"/>
    <n v="-2"/>
  </r>
  <r>
    <s v="Q-040465"/>
    <s v="PO 08559600"/>
    <s v="AT&amp;T"/>
    <x v="45"/>
    <x v="45"/>
    <d v="2015-05-29T00:00:00"/>
    <n v="-26"/>
  </r>
  <r>
    <s v="Q-040465"/>
    <s v="PO 08559600"/>
    <s v="AT&amp;T"/>
    <x v="48"/>
    <x v="48"/>
    <d v="2015-05-29T00:00:00"/>
    <n v="-4"/>
  </r>
  <r>
    <s v="SAMPLES"/>
    <s v="SAMPLES"/>
    <s v="Pierson Wireless"/>
    <x v="216"/>
    <x v="217"/>
    <d v="2015-06-02T00:00:00"/>
    <n v="-1"/>
  </r>
  <r>
    <s v="SAMPLES"/>
    <s v="SAMPLES"/>
    <s v="Pierson Wireless"/>
    <x v="41"/>
    <x v="41"/>
    <d v="2015-06-02T00:00:00"/>
    <n v="-1"/>
  </r>
  <r>
    <s v="SAMPLES"/>
    <s v="SAMPLES"/>
    <s v="Pierson Wireless"/>
    <x v="45"/>
    <x v="45"/>
    <d v="2015-06-02T00:00:00"/>
    <n v="-1"/>
  </r>
  <r>
    <s v="SAMPLES"/>
    <s v="SAMPLES"/>
    <s v="Pierson Wireless"/>
    <x v="96"/>
    <x v="96"/>
    <d v="2015-06-02T00:00:00"/>
    <n v="-1"/>
  </r>
  <r>
    <s v="Q-040770"/>
    <s v="PO P5152"/>
    <s v="Petrilla Technologies"/>
    <x v="112"/>
    <x v="112"/>
    <d v="2015-06-03T00:00:00"/>
    <n v="-25"/>
  </r>
  <r>
    <s v="Q-040782"/>
    <s v="PO 001304"/>
    <s v="ClearLink Wireless"/>
    <x v="108"/>
    <x v="108"/>
    <d v="2015-06-04T00:00:00"/>
    <n v="-8"/>
  </r>
  <r>
    <s v="Q-040782"/>
    <s v="PO 001304"/>
    <s v="ClearLink Wireless"/>
    <x v="30"/>
    <x v="30"/>
    <d v="2015-06-04T00:00:00"/>
    <n v="-4"/>
  </r>
  <r>
    <s v="Q-040782"/>
    <s v="PO 001304"/>
    <s v="ClearLink Wireless"/>
    <x v="31"/>
    <x v="31"/>
    <d v="2015-06-04T00:00:00"/>
    <n v="-4"/>
  </r>
  <r>
    <s v="Q-040819"/>
    <s v="PO 577816"/>
    <s v="Goodman Networks"/>
    <x v="45"/>
    <x v="45"/>
    <d v="2015-06-08T00:00:00"/>
    <n v="-1"/>
  </r>
  <r>
    <s v="Q-040816"/>
    <s v="PO 108240"/>
    <s v="OPTICAL TELECOM"/>
    <x v="216"/>
    <x v="217"/>
    <d v="2015-06-08T00:00:00"/>
    <n v="-2"/>
  </r>
  <r>
    <s v="Q-040859"/>
    <s v="PO 17737"/>
    <s v="KLA Laboratories"/>
    <x v="43"/>
    <x v="43"/>
    <d v="2015-06-10T00:00:00"/>
    <n v="-1"/>
  </r>
  <r>
    <s v="Q-040860"/>
    <s v="PO DW03112015"/>
    <s v="Extreme Engineering"/>
    <x v="41"/>
    <x v="41"/>
    <d v="2015-06-10T00:00:00"/>
    <n v="-10"/>
  </r>
  <r>
    <s v="Q-040860"/>
    <s v="PO DW03112015"/>
    <s v="Extreme Engineering"/>
    <x v="43"/>
    <x v="43"/>
    <d v="2015-06-10T00:00:00"/>
    <n v="-10"/>
  </r>
  <r>
    <s v="Q-040860"/>
    <s v="PO DW03112015"/>
    <s v="Extreme Engineering"/>
    <x v="41"/>
    <x v="41"/>
    <d v="2015-06-11T00:00:00"/>
    <n v="-30"/>
  </r>
  <r>
    <s v="Q-040860"/>
    <s v="PO DW03112015"/>
    <s v="Extreme Engineering"/>
    <x v="43"/>
    <x v="43"/>
    <d v="2015-06-11T00:00:00"/>
    <n v="-10"/>
  </r>
  <r>
    <m/>
    <s v="RMA-001290"/>
    <s v="STAR MICROWAVE"/>
    <x v="213"/>
    <x v="214"/>
    <d v="2015-06-15T00:00:00"/>
    <n v="-2"/>
  </r>
  <r>
    <m/>
    <s v="Adjustment"/>
    <s v="Comba Telecom Inc."/>
    <x v="45"/>
    <x v="45"/>
    <d v="2015-06-16T00:00:00"/>
    <n v="-5"/>
  </r>
  <r>
    <m/>
    <s v="Adjustment"/>
    <s v="Comba Telecom Inc."/>
    <x v="48"/>
    <x v="48"/>
    <d v="2015-06-16T00:00:00"/>
    <n v="-6"/>
  </r>
  <r>
    <m/>
    <s v="Adjustment"/>
    <s v="Comba Telecom Inc."/>
    <x v="51"/>
    <x v="51"/>
    <d v="2015-06-16T00:00:00"/>
    <n v="50"/>
  </r>
  <r>
    <m/>
    <s v="Adjustment"/>
    <s v="Comba Telecom Inc."/>
    <x v="41"/>
    <x v="41"/>
    <d v="2015-06-16T00:00:00"/>
    <n v="43"/>
  </r>
  <r>
    <m/>
    <s v="Adjustment"/>
    <s v="Comba Telecom Inc."/>
    <x v="43"/>
    <x v="43"/>
    <d v="2015-06-16T00:00:00"/>
    <n v="21"/>
  </r>
  <r>
    <m/>
    <s v="Adjustment"/>
    <s v="Comba Telecom Inc."/>
    <x v="96"/>
    <x v="96"/>
    <d v="2015-06-16T00:00:00"/>
    <n v="34"/>
  </r>
  <r>
    <m/>
    <s v="Adjustment"/>
    <s v="Comba Telecom Inc."/>
    <x v="216"/>
    <x v="217"/>
    <d v="2015-06-16T00:00:00"/>
    <n v="2"/>
  </r>
  <r>
    <m/>
    <s v="Adjustment"/>
    <s v="Comba Telecom Inc."/>
    <x v="200"/>
    <x v="201"/>
    <d v="2015-06-16T00:00:00"/>
    <n v="39"/>
  </r>
  <r>
    <m/>
    <s v="Adjustment"/>
    <s v="Comba Telecom Inc."/>
    <x v="80"/>
    <x v="80"/>
    <d v="2015-06-16T00:00:00"/>
    <n v="2"/>
  </r>
  <r>
    <m/>
    <s v="Adjustment"/>
    <s v="Comba Telecom Inc."/>
    <x v="82"/>
    <x v="82"/>
    <d v="2015-06-16T00:00:00"/>
    <n v="20"/>
  </r>
  <r>
    <m/>
    <s v="Adjustment"/>
    <s v="Comba Telecom Inc."/>
    <x v="30"/>
    <x v="30"/>
    <d v="2015-06-16T00:00:00"/>
    <n v="5"/>
  </r>
  <r>
    <m/>
    <s v="Adjustment"/>
    <s v="Comba Telecom Inc."/>
    <x v="31"/>
    <x v="31"/>
    <d v="2015-06-16T00:00:00"/>
    <n v="6"/>
  </r>
  <r>
    <m/>
    <s v="Adjustment"/>
    <s v="Comba Telecom Inc."/>
    <x v="110"/>
    <x v="110"/>
    <d v="2015-06-16T00:00:00"/>
    <n v="3"/>
  </r>
  <r>
    <m/>
    <s v="Adjustment"/>
    <s v="Comba Telecom Inc."/>
    <x v="112"/>
    <x v="112"/>
    <d v="2015-06-16T00:00:00"/>
    <n v="-1"/>
  </r>
  <r>
    <m/>
    <s v="Adjustment"/>
    <s v="Comba Telecom Inc."/>
    <x v="111"/>
    <x v="111"/>
    <d v="2015-06-16T00:00:00"/>
    <n v="-2"/>
  </r>
  <r>
    <m/>
    <s v="Adjustment"/>
    <s v="Comba Telecom Inc."/>
    <x v="108"/>
    <x v="108"/>
    <d v="2015-06-16T00:00:00"/>
    <n v="13"/>
  </r>
  <r>
    <m/>
    <s v="Adjustment"/>
    <s v="Comba Telecom Inc."/>
    <x v="114"/>
    <x v="114"/>
    <d v="2015-06-16T00:00:00"/>
    <n v="-8"/>
  </r>
  <r>
    <m/>
    <s v="Adjustment"/>
    <s v="Comba Telecom Inc."/>
    <x v="217"/>
    <x v="218"/>
    <d v="2015-06-16T00:00:00"/>
    <n v="3"/>
  </r>
  <r>
    <s v="Q-039834"/>
    <s v="CHK150665US2F"/>
    <s v="Comba Telecom Inc."/>
    <x v="212"/>
    <x v="213"/>
    <d v="2015-06-18T00:00:00"/>
    <n v="45"/>
  </r>
  <r>
    <s v="Q-039723"/>
    <s v="CHK150403US2F"/>
    <s v="Comba Telecom Inc."/>
    <x v="113"/>
    <x v="113"/>
    <d v="2015-06-18T00:00:00"/>
    <n v="20"/>
  </r>
  <r>
    <s v="Q-040104"/>
    <s v="CHK150568US3F"/>
    <s v="Comba Telecom Inc."/>
    <x v="241"/>
    <x v="242"/>
    <d v="2015-06-19T00:00:00"/>
    <n v="4"/>
  </r>
  <r>
    <s v="Q-040450"/>
    <s v="CHK150683US"/>
    <s v="Comba Telecom Inc."/>
    <x v="242"/>
    <x v="243"/>
    <d v="2015-06-22T00:00:00"/>
    <n v="10"/>
  </r>
  <r>
    <s v="SAMPLES"/>
    <s v="SAMPLES"/>
    <s v="Annabel Huo"/>
    <x v="242"/>
    <x v="243"/>
    <d v="2015-06-22T00:00:00"/>
    <n v="-1"/>
  </r>
  <r>
    <s v="Q-040019"/>
    <s v="CHK150534US2F"/>
    <s v="Comba Telecom Inc."/>
    <x v="240"/>
    <x v="241"/>
    <d v="2015-06-23T00:00:00"/>
    <n v="2"/>
  </r>
  <r>
    <s v="Q-040019"/>
    <s v="CHK150534US2F"/>
    <s v="Comba Telecom Inc."/>
    <x v="239"/>
    <x v="240"/>
    <d v="2015-06-23T00:00:00"/>
    <n v="2"/>
  </r>
  <r>
    <m/>
    <s v="CHKRMA2015040"/>
    <s v="Comba Telecom Inc."/>
    <x v="243"/>
    <x v="244"/>
    <d v="2015-06-23T00:00:00"/>
    <n v="10"/>
  </r>
  <r>
    <m/>
    <s v="RMA-001288"/>
    <s v="CMA "/>
    <x v="241"/>
    <x v="242"/>
    <d v="2015-06-24T00:00:00"/>
    <n v="-1"/>
  </r>
  <r>
    <s v="Q-040959"/>
    <s v="PO 11779"/>
    <s v="KLA Laboratories"/>
    <x v="42"/>
    <x v="42"/>
    <d v="2015-06-24T00:00:00"/>
    <n v="-6"/>
  </r>
  <r>
    <m/>
    <s v="CHKRMA2015044/45"/>
    <s v="Comba Telecom Inc."/>
    <x v="243"/>
    <x v="244"/>
    <d v="2015-06-24T00:00:00"/>
    <n v="20"/>
  </r>
  <r>
    <m/>
    <m/>
    <s v="Comba Telecom Inc."/>
    <x v="210"/>
    <x v="211"/>
    <d v="2015-06-24T00:00:00"/>
    <n v="5"/>
  </r>
  <r>
    <s v="Q-040929"/>
    <s v="PO 11746"/>
    <s v="KLA Laboratories"/>
    <x v="182"/>
    <x v="183"/>
    <d v="2015-06-29T00:00:00"/>
    <n v="-1"/>
  </r>
  <r>
    <s v="Q-040929"/>
    <s v="PO 11746"/>
    <s v="KLA Laboratories"/>
    <x v="169"/>
    <x v="170"/>
    <d v="2015-06-29T00:00:00"/>
    <n v="-1"/>
  </r>
  <r>
    <s v="Q-040929"/>
    <s v="PO 11746"/>
    <s v="KLA Laboratories"/>
    <x v="192"/>
    <x v="193"/>
    <d v="2015-06-29T00:00:00"/>
    <n v="-4"/>
  </r>
  <r>
    <s v="Q-040929"/>
    <s v="PO 11746"/>
    <s v="KLA Laboratories"/>
    <x v="175"/>
    <x v="176"/>
    <d v="2015-06-29T00:00:00"/>
    <n v="-4"/>
  </r>
  <r>
    <s v="Q-040929"/>
    <s v="PO 11746"/>
    <s v="KLA Laboratories"/>
    <x v="174"/>
    <x v="175"/>
    <d v="2015-06-29T00:00:00"/>
    <n v="-3"/>
  </r>
  <r>
    <s v="Q-040929"/>
    <s v="PO 11746"/>
    <s v="KLA Laboratories"/>
    <x v="108"/>
    <x v="108"/>
    <d v="2015-06-29T00:00:00"/>
    <n v="-2"/>
  </r>
  <r>
    <s v="Q-040929"/>
    <s v="PO 11746"/>
    <s v="KLA Laboratories"/>
    <x v="187"/>
    <x v="188"/>
    <d v="2015-06-29T00:00:00"/>
    <n v="-2"/>
  </r>
  <r>
    <s v="Q-040929"/>
    <s v="PO 11746"/>
    <s v="KLA Laboratories"/>
    <x v="190"/>
    <x v="191"/>
    <d v="2015-06-29T00:00:00"/>
    <n v="-1"/>
  </r>
  <r>
    <s v="Q-040929"/>
    <s v="PO 11746"/>
    <s v="KLA Laboratories"/>
    <x v="170"/>
    <x v="171"/>
    <d v="2015-06-29T00:00:00"/>
    <n v="-2"/>
  </r>
  <r>
    <s v="Q-040929"/>
    <s v="PO 11746"/>
    <s v="KLA Laboratories"/>
    <x v="171"/>
    <x v="172"/>
    <d v="2015-06-29T00:00:00"/>
    <n v="-1"/>
  </r>
  <r>
    <s v="Q-040929"/>
    <s v="PO 11746"/>
    <s v="KLA Laboratories"/>
    <x v="168"/>
    <x v="169"/>
    <d v="2015-06-29T00:00:00"/>
    <n v="-1"/>
  </r>
  <r>
    <s v="Q-040929"/>
    <s v="PO 11746"/>
    <s v="KLA Laboratories"/>
    <x v="165"/>
    <x v="166"/>
    <d v="2015-06-29T00:00:00"/>
    <n v="-1"/>
  </r>
  <r>
    <s v="Q-040929"/>
    <s v="PO 11746"/>
    <s v="KLA Laboratories"/>
    <x v="173"/>
    <x v="174"/>
    <d v="2015-06-29T00:00:00"/>
    <n v="-1"/>
  </r>
  <r>
    <s v="Q-040929"/>
    <s v="PO 11746"/>
    <s v="KLA Laboratories"/>
    <x v="167"/>
    <x v="168"/>
    <d v="2015-06-29T00:00:00"/>
    <n v="-1"/>
  </r>
  <r>
    <s v="Q-040929"/>
    <s v="PO 11746"/>
    <s v="KLA Laboratories"/>
    <x v="181"/>
    <x v="182"/>
    <d v="2015-06-29T00:00:00"/>
    <n v="-1"/>
  </r>
  <r>
    <s v="Q-040929"/>
    <s v="PO 11746"/>
    <s v="KLA Laboratories"/>
    <x v="200"/>
    <x v="201"/>
    <d v="2015-06-29T00:00:00"/>
    <n v="-32"/>
  </r>
  <r>
    <s v="Q-040929"/>
    <s v="PO 11746"/>
    <s v="KLA Laboratories"/>
    <x v="210"/>
    <x v="211"/>
    <d v="2015-06-29T00:00:00"/>
    <n v="-5"/>
  </r>
  <r>
    <s v="Q-040929"/>
    <s v="PO 11746"/>
    <s v="KLA Laboratories"/>
    <x v="55"/>
    <x v="55"/>
    <d v="2015-06-29T00:00:00"/>
    <n v="-7"/>
  </r>
  <r>
    <s v="Q-040929"/>
    <s v="PO 11746"/>
    <s v="KLA Laboratories"/>
    <x v="60"/>
    <x v="60"/>
    <d v="2015-06-29T00:00:00"/>
    <n v="-2"/>
  </r>
  <r>
    <s v="Q-040929"/>
    <s v="PO 11746"/>
    <s v="KLA Laboratories"/>
    <x v="32"/>
    <x v="32"/>
    <d v="2015-06-29T00:00:00"/>
    <n v="-26"/>
  </r>
  <r>
    <s v="Q-041132"/>
    <s v="PO 108417"/>
    <s v="OPTICAL TELECOM"/>
    <x v="216"/>
    <x v="217"/>
    <d v="2015-07-02T00:00:00"/>
    <n v="-2"/>
  </r>
  <r>
    <m/>
    <m/>
    <s v="Comba Telecom Inc."/>
    <x v="244"/>
    <x v="245"/>
    <d v="2015-07-02T00:00:00"/>
    <n v="5"/>
  </r>
  <r>
    <s v="Q-040986"/>
    <s v="PO 2467"/>
    <s v="NextNav"/>
    <x v="244"/>
    <x v="245"/>
    <d v="2015-07-06T00:00:00"/>
    <n v="-5"/>
  </r>
  <r>
    <s v="Q-038326"/>
    <s v="CHKPIS150053US"/>
    <s v="Comba Telecom Inc."/>
    <x v="245"/>
    <x v="246"/>
    <d v="2015-07-06T00:00:00"/>
    <n v="100"/>
  </r>
  <r>
    <s v="Q-040790"/>
    <s v="CHK150792US"/>
    <s v="Comba Telecom Inc."/>
    <x v="40"/>
    <x v="40"/>
    <d v="2015-07-06T00:00:00"/>
    <n v="50"/>
  </r>
  <r>
    <m/>
    <s v="CHKRMA2015050"/>
    <s v="Comba Telecom Inc."/>
    <x v="243"/>
    <x v="244"/>
    <d v="2015-07-08T00:00:00"/>
    <n v="3"/>
  </r>
  <r>
    <m/>
    <s v="RMA-001303"/>
    <s v="CMA "/>
    <x v="243"/>
    <x v="244"/>
    <d v="2015-07-08T00:00:00"/>
    <n v="-1"/>
  </r>
  <r>
    <s v="Q-041081"/>
    <s v="PO 105484"/>
    <s v="Wireless Concepts"/>
    <x v="182"/>
    <x v="183"/>
    <d v="2015-07-08T00:00:00"/>
    <n v="-1"/>
  </r>
  <r>
    <s v="Q-041081"/>
    <s v="PO 105484"/>
    <s v="Wireless Concepts"/>
    <x v="181"/>
    <x v="182"/>
    <d v="2015-07-08T00:00:00"/>
    <n v="-1"/>
  </r>
  <r>
    <s v="Q-041081"/>
    <s v="PO 105484"/>
    <s v="Wireless Concepts"/>
    <x v="239"/>
    <x v="240"/>
    <d v="2015-07-08T00:00:00"/>
    <n v="-1"/>
  </r>
  <r>
    <s v="Q-041081"/>
    <s v="PO 105484"/>
    <s v="Wireless Concepts"/>
    <x v="240"/>
    <x v="241"/>
    <d v="2015-07-08T00:00:00"/>
    <n v="-1"/>
  </r>
  <r>
    <s v="Q-041081"/>
    <s v="PO 105484"/>
    <s v="Wireless Concepts"/>
    <x v="183"/>
    <x v="184"/>
    <d v="2015-07-08T00:00:00"/>
    <n v="-1"/>
  </r>
  <r>
    <s v="Q-041081"/>
    <s v="PO 105484"/>
    <s v="Wireless Concepts"/>
    <x v="184"/>
    <x v="185"/>
    <d v="2015-07-08T00:00:00"/>
    <n v="-1"/>
  </r>
  <r>
    <s v="Q-041081"/>
    <s v="PO 105484"/>
    <s v="Wireless Concepts"/>
    <x v="188"/>
    <x v="189"/>
    <d v="2015-07-08T00:00:00"/>
    <n v="-1"/>
  </r>
  <r>
    <s v="Q-041081"/>
    <s v="PO 105484"/>
    <s v="Wireless Concepts"/>
    <x v="190"/>
    <x v="191"/>
    <d v="2015-07-08T00:00:00"/>
    <n v="-1"/>
  </r>
  <r>
    <s v="Q-040987"/>
    <s v="CHK150849US"/>
    <s v="Comba Telecom Inc."/>
    <x v="244"/>
    <x v="245"/>
    <d v="2015-07-09T00:00:00"/>
    <n v="6"/>
  </r>
  <r>
    <s v="Q-035749"/>
    <s v="CHK140379US3"/>
    <s v="Comba Telecom Inc."/>
    <x v="171"/>
    <x v="172"/>
    <d v="2015-07-15T00:00:00"/>
    <n v="10"/>
  </r>
  <r>
    <s v="Q-035749"/>
    <s v="CHK140379US3"/>
    <s v="Comba Telecom Inc."/>
    <x v="165"/>
    <x v="166"/>
    <d v="2015-07-15T00:00:00"/>
    <n v="5"/>
  </r>
  <r>
    <s v="Q-041250"/>
    <s v="PO 11882"/>
    <s v="KLA Laboratories"/>
    <x v="108"/>
    <x v="108"/>
    <d v="2015-07-15T00:00:00"/>
    <n v="-2"/>
  </r>
  <r>
    <m/>
    <m/>
    <s v="Comba Telecom Inc."/>
    <x v="241"/>
    <x v="242"/>
    <d v="2015-07-15T00:00:00"/>
    <n v="1"/>
  </r>
  <r>
    <s v="Q-041133"/>
    <s v="PO 8913166"/>
    <s v="AT&amp;T"/>
    <x v="41"/>
    <x v="41"/>
    <d v="2015-07-16T00:00:00"/>
    <n v="-2"/>
  </r>
  <r>
    <s v="Q-041133"/>
    <s v="PO 8913166"/>
    <s v="AT&amp;T"/>
    <x v="43"/>
    <x v="43"/>
    <d v="2015-07-16T00:00:00"/>
    <n v="-2"/>
  </r>
  <r>
    <s v="Q-041262"/>
    <s v="PO 108530"/>
    <s v="OPTICAL TELECOM"/>
    <x v="216"/>
    <x v="217"/>
    <d v="2015-07-16T00:00:00"/>
    <n v="-2"/>
  </r>
  <r>
    <m/>
    <s v="RMA"/>
    <s v="CMA "/>
    <x v="243"/>
    <x v="244"/>
    <d v="2015-07-16T00:00:00"/>
    <n v="-1"/>
  </r>
  <r>
    <s v="Q-040986"/>
    <s v="PO 2467"/>
    <s v="NextNav"/>
    <x v="244"/>
    <x v="245"/>
    <d v="2015-07-17T00:00:00"/>
    <n v="-3"/>
  </r>
  <r>
    <m/>
    <s v="RMA"/>
    <s v="CMA"/>
    <x v="243"/>
    <x v="244"/>
    <d v="2015-07-17T00:00:00"/>
    <n v="-16"/>
  </r>
  <r>
    <s v="Q-041285"/>
    <s v="TBD"/>
    <s v="YUPANA"/>
    <x v="212"/>
    <x v="213"/>
    <d v="2015-07-18T00:00:00"/>
    <n v="-2"/>
  </r>
  <r>
    <s v="Q-041275"/>
    <s v="PO DW07172015"/>
    <s v="Extreme Engineering"/>
    <x v="45"/>
    <x v="45"/>
    <d v="2015-07-20T00:00:00"/>
    <n v="-6"/>
  </r>
  <r>
    <s v="Q-041275"/>
    <s v="PO DW07172015"/>
    <s v="Extreme Engineering"/>
    <x v="48"/>
    <x v="48"/>
    <d v="2015-07-20T00:00:00"/>
    <n v="-2"/>
  </r>
  <r>
    <s v="Q-041276"/>
    <s v="PO 001308"/>
    <s v="ClearLink Wireless"/>
    <x v="110"/>
    <x v="110"/>
    <d v="2015-07-20T00:00:00"/>
    <n v="-44"/>
  </r>
  <r>
    <s v="Q-041284"/>
    <s v="PO 11900"/>
    <s v="KLA Laboratories"/>
    <x v="41"/>
    <x v="41"/>
    <d v="2015-07-20T00:00:00"/>
    <n v="-4"/>
  </r>
  <r>
    <s v="Q-041284"/>
    <s v="PO 11900"/>
    <s v="KLA Laboratories"/>
    <x v="42"/>
    <x v="42"/>
    <d v="2015-07-20T00:00:00"/>
    <n v="-2"/>
  </r>
  <r>
    <s v="Q-041284"/>
    <s v="PO 11900"/>
    <s v="KLA Laboratories"/>
    <x v="108"/>
    <x v="108"/>
    <d v="2015-07-20T00:00:00"/>
    <n v="-4"/>
  </r>
  <r>
    <m/>
    <s v="CHKRMA2015048"/>
    <s v="Comba Telecom Inc."/>
    <x v="246"/>
    <x v="247"/>
    <d v="2015-07-20T00:00:00"/>
    <n v="2"/>
  </r>
  <r>
    <s v="Q-041352"/>
    <s v="PO 11925"/>
    <s v="KLA Laboratories"/>
    <x v="240"/>
    <x v="241"/>
    <d v="2015-07-24T00:00:00"/>
    <n v="-1"/>
  </r>
  <r>
    <s v="Q-041352"/>
    <s v="PO 11925"/>
    <s v="KLA Laboratories"/>
    <x v="239"/>
    <x v="240"/>
    <d v="2015-07-24T00:00:00"/>
    <n v="-1"/>
  </r>
  <r>
    <s v="Q-041352"/>
    <s v="PO 11925"/>
    <s v="KLA Laboratories"/>
    <x v="182"/>
    <x v="183"/>
    <d v="2015-07-24T00:00:00"/>
    <n v="-1"/>
  </r>
  <r>
    <s v="Q-041352"/>
    <s v="PO 11925"/>
    <s v="KLA Laboratories"/>
    <x v="181"/>
    <x v="182"/>
    <d v="2015-07-24T00:00:00"/>
    <n v="-1"/>
  </r>
  <r>
    <s v="Q-041352"/>
    <s v="PO 11925"/>
    <s v="KLA Laboratories"/>
    <x v="183"/>
    <x v="184"/>
    <d v="2015-07-24T00:00:00"/>
    <n v="-1"/>
  </r>
  <r>
    <s v="Q-041352"/>
    <s v="PO 11925"/>
    <s v="KLA Laboratories"/>
    <x v="184"/>
    <x v="185"/>
    <d v="2015-07-24T00:00:00"/>
    <n v="-1"/>
  </r>
  <r>
    <s v="Q-041352"/>
    <s v="PO 11925"/>
    <s v="KLA Laboratories"/>
    <x v="189"/>
    <x v="190"/>
    <d v="2015-07-24T00:00:00"/>
    <n v="-1"/>
  </r>
  <r>
    <s v="Q-041352"/>
    <s v="PO 11925"/>
    <s v="KLA Laboratories"/>
    <x v="42"/>
    <x v="42"/>
    <d v="2015-07-24T00:00:00"/>
    <n v="-1"/>
  </r>
  <r>
    <m/>
    <s v="SAMPLES"/>
    <s v="JT Park"/>
    <x v="41"/>
    <x v="41"/>
    <d v="2015-07-27T00:00:00"/>
    <n v="-1"/>
  </r>
  <r>
    <m/>
    <s v="SAMPLES"/>
    <s v="JT Park"/>
    <x v="42"/>
    <x v="42"/>
    <d v="2015-07-27T00:00:00"/>
    <n v="-1"/>
  </r>
  <r>
    <m/>
    <s v="SAMPLES"/>
    <s v="JT Park"/>
    <x v="43"/>
    <x v="43"/>
    <d v="2015-07-27T00:00:00"/>
    <n v="-1"/>
  </r>
  <r>
    <m/>
    <s v="SAMPLES"/>
    <s v="JT Park"/>
    <x v="32"/>
    <x v="32"/>
    <d v="2015-07-27T00:00:00"/>
    <n v="-1"/>
  </r>
  <r>
    <m/>
    <s v="SAMPLES"/>
    <s v="JT Park"/>
    <x v="30"/>
    <x v="30"/>
    <d v="2015-07-27T00:00:00"/>
    <n v="-1"/>
  </r>
  <r>
    <m/>
    <s v="SAMPLES"/>
    <s v="JT Park"/>
    <x v="48"/>
    <x v="48"/>
    <d v="2015-07-27T00:00:00"/>
    <n v="-1"/>
  </r>
  <r>
    <m/>
    <s v="SAMPLES"/>
    <s v="JT Park"/>
    <x v="89"/>
    <x v="89"/>
    <d v="2015-07-27T00:00:00"/>
    <n v="-1"/>
  </r>
  <r>
    <m/>
    <s v="Adjustment"/>
    <s v="Comba Telecom Inc."/>
    <x v="247"/>
    <x v="248"/>
    <d v="2015-07-29T00:00:00"/>
    <n v="1"/>
  </r>
  <r>
    <m/>
    <s v="Adjustment"/>
    <s v="Comba Telecom Inc."/>
    <x v="248"/>
    <x v="249"/>
    <d v="2015-07-29T00:00:00"/>
    <n v="5"/>
  </r>
  <r>
    <m/>
    <s v="Adjustment"/>
    <s v="Comba Telecom Inc."/>
    <x v="249"/>
    <x v="250"/>
    <d v="2015-07-29T00:00:00"/>
    <n v="2"/>
  </r>
  <r>
    <m/>
    <s v="Adjustment"/>
    <s v="Comba Telecom Inc."/>
    <x v="225"/>
    <x v="226"/>
    <d v="2015-07-29T00:00:00"/>
    <n v="2"/>
  </r>
  <r>
    <m/>
    <s v="Adjustment"/>
    <s v="Comba Telecom Inc."/>
    <x v="250"/>
    <x v="251"/>
    <d v="2015-07-29T00:00:00"/>
    <n v="1"/>
  </r>
  <r>
    <m/>
    <s v="Adjustment"/>
    <s v="Comba Telecom Inc."/>
    <x v="251"/>
    <x v="252"/>
    <d v="2015-07-29T00:00:00"/>
    <n v="1"/>
  </r>
  <r>
    <m/>
    <s v="Adjustment"/>
    <s v="Comba Telecom Inc."/>
    <x v="252"/>
    <x v="253"/>
    <d v="2015-07-29T00:00:00"/>
    <n v="1"/>
  </r>
  <r>
    <m/>
    <s v="Adjustment"/>
    <s v="Comba Telecom Inc."/>
    <x v="253"/>
    <x v="254"/>
    <d v="2015-07-29T00:00:00"/>
    <n v="3"/>
  </r>
  <r>
    <m/>
    <s v="Adjustment"/>
    <s v="Comba Telecom Inc."/>
    <x v="254"/>
    <x v="255"/>
    <d v="2015-07-29T00:00:00"/>
    <n v="7"/>
  </r>
  <r>
    <m/>
    <s v="Adjustment"/>
    <s v="Comba Telecom Inc."/>
    <x v="255"/>
    <x v="256"/>
    <d v="2015-07-29T00:00:00"/>
    <n v="40"/>
  </r>
  <r>
    <m/>
    <s v="Adjustment"/>
    <s v="Comba Telecom Inc."/>
    <x v="256"/>
    <x v="257"/>
    <d v="2015-07-29T00:00:00"/>
    <n v="4"/>
  </r>
  <r>
    <m/>
    <s v="Adjustment"/>
    <s v="Comba Telecom Inc."/>
    <x v="257"/>
    <x v="258"/>
    <d v="2015-07-29T00:00:00"/>
    <n v="8"/>
  </r>
  <r>
    <m/>
    <s v="Adjustment"/>
    <s v="Comba Telecom Inc."/>
    <x v="258"/>
    <x v="259"/>
    <d v="2015-07-29T00:00:00"/>
    <n v="1"/>
  </r>
  <r>
    <m/>
    <s v="Adjustment"/>
    <s v="Comba Telecom Inc."/>
    <x v="259"/>
    <x v="260"/>
    <d v="2015-07-29T00:00:00"/>
    <n v="3"/>
  </r>
  <r>
    <m/>
    <s v="Adjustment"/>
    <s v="Comba Telecom Inc."/>
    <x v="0"/>
    <x v="0"/>
    <d v="2015-07-29T00:00:00"/>
    <n v="7"/>
  </r>
  <r>
    <m/>
    <s v="Adjustment"/>
    <s v="Comba Telecom Inc."/>
    <x v="1"/>
    <x v="1"/>
    <d v="2015-07-29T00:00:00"/>
    <n v="-7"/>
  </r>
  <r>
    <m/>
    <s v="Adjustment"/>
    <s v="Comba Telecom Inc."/>
    <x v="22"/>
    <x v="22"/>
    <d v="2015-07-29T00:00:00"/>
    <n v="-2"/>
  </r>
  <r>
    <m/>
    <s v="Adjustment"/>
    <s v="Comba Telecom Inc."/>
    <x v="31"/>
    <x v="31"/>
    <d v="2015-07-29T00:00:00"/>
    <n v="1"/>
  </r>
  <r>
    <m/>
    <s v="Adjustment"/>
    <s v="Comba Telecom Inc."/>
    <x v="32"/>
    <x v="32"/>
    <d v="2015-07-29T00:00:00"/>
    <n v="51"/>
  </r>
  <r>
    <m/>
    <s v="Adjustment"/>
    <s v="Comba Telecom Inc."/>
    <x v="33"/>
    <x v="33"/>
    <d v="2015-07-29T00:00:00"/>
    <n v="26"/>
  </r>
  <r>
    <m/>
    <s v="Adjustment"/>
    <s v="Comba Telecom Inc."/>
    <x v="55"/>
    <x v="55"/>
    <d v="2015-07-29T00:00:00"/>
    <n v="-10"/>
  </r>
  <r>
    <m/>
    <s v="Adjustment"/>
    <s v="Comba Telecom Inc."/>
    <x v="56"/>
    <x v="56"/>
    <d v="2015-07-29T00:00:00"/>
    <n v="-1"/>
  </r>
  <r>
    <m/>
    <s v="Adjustment"/>
    <s v="Comba Telecom Inc."/>
    <x v="58"/>
    <x v="58"/>
    <d v="2015-07-29T00:00:00"/>
    <n v="50"/>
  </r>
  <r>
    <m/>
    <s v="Adjustment"/>
    <s v="Comba Telecom Inc."/>
    <x v="61"/>
    <x v="61"/>
    <d v="2015-07-29T00:00:00"/>
    <n v="-100"/>
  </r>
  <r>
    <m/>
    <s v="Adjustment"/>
    <s v="Comba Telecom Inc."/>
    <x v="62"/>
    <x v="62"/>
    <d v="2015-07-29T00:00:00"/>
    <n v="-50"/>
  </r>
  <r>
    <m/>
    <s v="Adjustment"/>
    <s v="Comba Telecom Inc."/>
    <x v="63"/>
    <x v="63"/>
    <d v="2015-07-29T00:00:00"/>
    <n v="-4"/>
  </r>
  <r>
    <m/>
    <s v="Adjustment"/>
    <s v="Comba Telecom Inc."/>
    <x v="153"/>
    <x v="154"/>
    <d v="2015-07-29T00:00:00"/>
    <n v="-2"/>
  </r>
  <r>
    <m/>
    <s v="Adjustment"/>
    <s v="Comba Telecom Inc."/>
    <x v="195"/>
    <x v="196"/>
    <d v="2015-07-29T00:00:00"/>
    <n v="2"/>
  </r>
  <r>
    <m/>
    <s v="Adjustment"/>
    <s v="Comba Telecom Inc."/>
    <x v="196"/>
    <x v="197"/>
    <d v="2015-07-29T00:00:00"/>
    <n v="-17"/>
  </r>
  <r>
    <m/>
    <s v="Adjustment"/>
    <s v="Comba Telecom Inc."/>
    <x v="197"/>
    <x v="198"/>
    <d v="2015-07-29T00:00:00"/>
    <n v="1"/>
  </r>
  <r>
    <m/>
    <s v="Adjustment"/>
    <s v="Comba Telecom Inc."/>
    <x v="198"/>
    <x v="199"/>
    <d v="2015-07-29T00:00:00"/>
    <n v="-1"/>
  </r>
  <r>
    <m/>
    <s v="Adjustment"/>
    <s v="Comba Telecom Inc."/>
    <x v="199"/>
    <x v="200"/>
    <d v="2015-07-29T00:00:00"/>
    <n v="17"/>
  </r>
  <r>
    <m/>
    <s v="Adjustment"/>
    <s v="Comba Telecom Inc."/>
    <x v="202"/>
    <x v="203"/>
    <d v="2015-07-29T00:00:00"/>
    <n v="1"/>
  </r>
  <r>
    <m/>
    <s v="Adjustment"/>
    <s v="Comba Telecom Inc."/>
    <x v="203"/>
    <x v="204"/>
    <d v="2015-07-29T00:00:00"/>
    <n v="-3"/>
  </r>
  <r>
    <m/>
    <s v="Adjustment"/>
    <s v="Comba Telecom Inc."/>
    <x v="206"/>
    <x v="207"/>
    <d v="2015-07-29T00:00:00"/>
    <n v="3"/>
  </r>
  <r>
    <m/>
    <s v="Adjustment"/>
    <s v="Comba Telecom Inc."/>
    <x v="207"/>
    <x v="208"/>
    <d v="2015-07-29T00:00:00"/>
    <n v="-12"/>
  </r>
  <r>
    <m/>
    <s v="Adjustment"/>
    <s v="Comba Telecom Inc."/>
    <x v="210"/>
    <x v="211"/>
    <d v="2015-07-29T00:00:00"/>
    <n v="42"/>
  </r>
  <r>
    <m/>
    <s v="Adjustment"/>
    <s v="Comba Telecom Inc."/>
    <x v="260"/>
    <x v="261"/>
    <d v="2015-07-29T00:00:00"/>
    <n v="2"/>
  </r>
  <r>
    <m/>
    <s v="Adjustment"/>
    <s v="Comba Telecom Inc."/>
    <x v="256"/>
    <x v="257"/>
    <d v="2015-07-29T00:00:00"/>
    <n v="2"/>
  </r>
  <r>
    <m/>
    <s v="Adjustment"/>
    <s v="Comba Telecom Inc."/>
    <x v="261"/>
    <x v="262"/>
    <d v="2015-07-29T00:00:00"/>
    <n v="10"/>
  </r>
  <r>
    <m/>
    <s v="Adjustment"/>
    <s v="Comba Telecom Inc."/>
    <x v="262"/>
    <x v="263"/>
    <d v="2015-07-29T00:00:00"/>
    <n v="1"/>
  </r>
  <r>
    <m/>
    <s v="Adjustment"/>
    <s v="Comba Telecom Inc."/>
    <x v="263"/>
    <x v="264"/>
    <d v="2015-07-29T00:00:00"/>
    <n v="15"/>
  </r>
  <r>
    <m/>
    <s v="Adjustment"/>
    <s v="Comba Telecom Inc."/>
    <x v="243"/>
    <x v="244"/>
    <d v="2015-07-30T00:00:00"/>
    <n v="2"/>
  </r>
  <r>
    <m/>
    <s v="RMA-001317"/>
    <s v="CMA"/>
    <x v="243"/>
    <x v="244"/>
    <d v="2015-07-31T00:00:00"/>
    <n v="-2"/>
  </r>
  <r>
    <m/>
    <s v="RMA"/>
    <s v="CMA"/>
    <x v="243"/>
    <x v="244"/>
    <d v="2015-07-31T00:00:00"/>
    <n v="-1"/>
  </r>
  <r>
    <m/>
    <s v="RMA-001321"/>
    <s v="CMA"/>
    <x v="243"/>
    <x v="244"/>
    <d v="2015-08-05T00:00:00"/>
    <n v="-4"/>
  </r>
  <r>
    <m/>
    <s v="Adjustment"/>
    <s v="Comba Telecom Inc."/>
    <x v="23"/>
    <x v="23"/>
    <d v="2015-08-05T00:00:00"/>
    <n v="-8"/>
  </r>
  <r>
    <m/>
    <s v="Adjustment"/>
    <s v="Comba Telecom Inc."/>
    <x v="264"/>
    <x v="265"/>
    <d v="2015-08-05T00:00:00"/>
    <n v="1"/>
  </r>
  <r>
    <m/>
    <s v="Adjustment"/>
    <s v="Comba Telecom Inc."/>
    <x v="105"/>
    <x v="105"/>
    <d v="2015-08-05T00:00:00"/>
    <n v="-1"/>
  </r>
  <r>
    <m/>
    <s v="Adjustment"/>
    <s v="Comba Telecom Inc."/>
    <x v="265"/>
    <x v="266"/>
    <d v="2015-08-05T00:00:00"/>
    <n v="5"/>
  </r>
  <r>
    <m/>
    <s v="Adjustment"/>
    <s v="Comba Telecom Inc."/>
    <x v="266"/>
    <x v="267"/>
    <d v="2015-08-05T00:00:00"/>
    <n v="5"/>
  </r>
  <r>
    <s v="Q-041173"/>
    <m/>
    <s v="Comba Telecom Inc."/>
    <x v="267"/>
    <x v="268"/>
    <d v="2015-08-05T00:00:00"/>
    <n v="0"/>
  </r>
  <r>
    <s v="Q-041173"/>
    <m/>
    <s v="Comba Telecom Inc."/>
    <x v="268"/>
    <x v="269"/>
    <d v="2015-08-05T00:00:00"/>
    <n v="1"/>
  </r>
  <r>
    <s v="Q-041173"/>
    <m/>
    <s v="Comba Telecom Inc."/>
    <x v="269"/>
    <x v="270"/>
    <d v="2015-08-05T00:00:00"/>
    <n v="2"/>
  </r>
  <r>
    <m/>
    <s v="RMA-001324"/>
    <s v="CMA"/>
    <x v="243"/>
    <x v="244"/>
    <d v="2015-08-07T00:00:00"/>
    <n v="-6"/>
  </r>
  <r>
    <m/>
    <s v="Adjustment"/>
    <s v="Comba Telecom Inc."/>
    <x v="133"/>
    <x v="134"/>
    <d v="2015-08-07T00:00:00"/>
    <n v="-1"/>
  </r>
  <r>
    <m/>
    <s v="Adjustment"/>
    <s v="Comba Telecom Inc."/>
    <x v="134"/>
    <x v="135"/>
    <d v="2015-08-07T00:00:00"/>
    <n v="-10"/>
  </r>
  <r>
    <m/>
    <s v="Adjustment"/>
    <s v="Comba Telecom Inc."/>
    <x v="156"/>
    <x v="157"/>
    <d v="2015-08-07T00:00:00"/>
    <n v="2"/>
  </r>
  <r>
    <m/>
    <s v="Adjustment"/>
    <s v="Comba Telecom Inc."/>
    <x v="270"/>
    <x v="271"/>
    <d v="2015-08-07T00:00:00"/>
    <n v="1"/>
  </r>
  <r>
    <m/>
    <s v="Adjustment"/>
    <s v="Comba Telecom Inc."/>
    <x v="271"/>
    <x v="272"/>
    <d v="2015-08-07T00:00:00"/>
    <n v="1"/>
  </r>
  <r>
    <m/>
    <s v="Adjustment"/>
    <s v="Comba Telecom Inc."/>
    <x v="272"/>
    <x v="273"/>
    <d v="2015-08-07T00:00:00"/>
    <n v="4"/>
  </r>
  <r>
    <m/>
    <s v="Adjustment"/>
    <s v="Comba Telecom Inc."/>
    <x v="273"/>
    <x v="274"/>
    <d v="2015-08-07T00:00:00"/>
    <n v="2"/>
  </r>
  <r>
    <m/>
    <s v="Adjustment"/>
    <s v="Comba Telecom Inc."/>
    <x v="274"/>
    <x v="275"/>
    <d v="2015-08-07T00:00:00"/>
    <n v="1"/>
  </r>
  <r>
    <m/>
    <s v="RMA-001324"/>
    <s v="CMA"/>
    <x v="243"/>
    <x v="244"/>
    <d v="2015-08-11T00:00:00"/>
    <n v="-1"/>
  </r>
  <r>
    <s v="Q-041395"/>
    <s v="PO 9033813"/>
    <s v="AT&amp;T"/>
    <x v="30"/>
    <x v="30"/>
    <d v="2015-08-12T00:00:00"/>
    <n v="-3"/>
  </r>
  <r>
    <m/>
    <s v="SAMPLES"/>
    <s v="Wireless Application"/>
    <x v="239"/>
    <x v="240"/>
    <d v="2015-08-12T00:00:00"/>
    <n v="-1"/>
  </r>
  <r>
    <m/>
    <s v="SAMPLES"/>
    <s v="Wireless Application"/>
    <x v="240"/>
    <x v="241"/>
    <d v="2015-08-12T00:00:00"/>
    <n v="-1"/>
  </r>
  <r>
    <m/>
    <s v="SAMPLES"/>
    <s v="Wireless Application"/>
    <x v="200"/>
    <x v="201"/>
    <d v="2015-08-12T00:00:00"/>
    <n v="-1"/>
  </r>
  <r>
    <m/>
    <s v="SAMPLES"/>
    <s v="Wireless Application"/>
    <x v="55"/>
    <x v="55"/>
    <d v="2015-08-12T00:00:00"/>
    <n v="-1"/>
  </r>
  <r>
    <m/>
    <s v="SAMPLES"/>
    <s v="Wireless Application"/>
    <x v="32"/>
    <x v="32"/>
    <d v="2015-08-12T00:00:00"/>
    <n v="-1"/>
  </r>
  <r>
    <m/>
    <s v="SAMPLES"/>
    <s v="Wireless Application"/>
    <x v="92"/>
    <x v="92"/>
    <d v="2015-08-12T00:00:00"/>
    <n v="-1"/>
  </r>
  <r>
    <s v="Q-041252"/>
    <s v="PO 612168"/>
    <s v="STAR MICROWAVE"/>
    <x v="97"/>
    <x v="97"/>
    <d v="2015-08-12T00:00:00"/>
    <n v="-2"/>
  </r>
  <r>
    <s v="Q-041298"/>
    <s v="CHK150956US"/>
    <s v="Comba Telecom Inc."/>
    <x v="275"/>
    <x v="276"/>
    <d v="2015-08-14T00:00:00"/>
    <n v="2"/>
  </r>
  <r>
    <m/>
    <s v="CHKRMA2015066"/>
    <s v="Comba Telecom Inc."/>
    <x v="243"/>
    <x v="244"/>
    <d v="2015-08-17T00:00:00"/>
    <n v="14"/>
  </r>
  <r>
    <m/>
    <s v="CHKRMA2015066"/>
    <s v="Comba Telecom Inc."/>
    <x v="276"/>
    <x v="277"/>
    <d v="2015-08-17T00:00:00"/>
    <n v="14"/>
  </r>
  <r>
    <s v="Q-041353"/>
    <s v="CHK150971US1"/>
    <s v="Comba Telecom Inc."/>
    <x v="277"/>
    <x v="278"/>
    <d v="2015-08-17T00:00:00"/>
    <n v="3"/>
  </r>
  <r>
    <s v="Q-041584"/>
    <s v="PO 0813151019"/>
    <s v="Viable Technologies"/>
    <x v="277"/>
    <x v="278"/>
    <d v="2015-08-17T00:00:00"/>
    <n v="-1"/>
  </r>
  <r>
    <s v="Q-041584"/>
    <s v="PO 0813151019"/>
    <s v="Viable Technologies"/>
    <x v="182"/>
    <x v="183"/>
    <d v="2015-08-17T00:00:00"/>
    <n v="-1"/>
  </r>
  <r>
    <s v="Q-041584"/>
    <s v="PO 0813151019"/>
    <s v="Viable Technologies"/>
    <x v="181"/>
    <x v="182"/>
    <d v="2015-08-17T00:00:00"/>
    <n v="-1"/>
  </r>
  <r>
    <s v="Q-041584"/>
    <s v="PO 0813151019"/>
    <s v="Viable Technologies"/>
    <x v="183"/>
    <x v="184"/>
    <d v="2015-08-17T00:00:00"/>
    <n v="-1"/>
  </r>
  <r>
    <s v="Q-041584"/>
    <s v="PO 0813151019"/>
    <s v="Viable Technologies"/>
    <x v="187"/>
    <x v="188"/>
    <d v="2015-08-17T00:00:00"/>
    <n v="-1"/>
  </r>
  <r>
    <m/>
    <m/>
    <s v="Comba Telecom Inc."/>
    <x v="278"/>
    <x v="279"/>
    <d v="2015-08-18T00:00:00"/>
    <n v="9"/>
  </r>
  <r>
    <m/>
    <m/>
    <s v="Comba Telecom Inc."/>
    <x v="279"/>
    <x v="280"/>
    <d v="2015-08-18T00:00:00"/>
    <n v="8"/>
  </r>
  <r>
    <m/>
    <m/>
    <s v="Comba Telecom Inc."/>
    <x v="280"/>
    <x v="281"/>
    <d v="2015-08-18T00:00:00"/>
    <n v="10"/>
  </r>
  <r>
    <m/>
    <m/>
    <s v="Comba Telecom Inc."/>
    <x v="281"/>
    <x v="282"/>
    <d v="2015-08-18T00:00:00"/>
    <n v="5"/>
  </r>
  <r>
    <m/>
    <m/>
    <s v="Comba Telecom Inc."/>
    <x v="282"/>
    <x v="283"/>
    <d v="2015-08-18T00:00:00"/>
    <n v="4"/>
  </r>
  <r>
    <m/>
    <m/>
    <s v="Comba Telecom Inc."/>
    <x v="282"/>
    <x v="284"/>
    <d v="2015-08-18T00:00:00"/>
    <n v="17"/>
  </r>
  <r>
    <m/>
    <m/>
    <s v="Comba Telecom Inc."/>
    <x v="283"/>
    <x v="285"/>
    <d v="2015-08-18T00:00:00"/>
    <n v="10"/>
  </r>
  <r>
    <m/>
    <m/>
    <s v="Comba Telecom Inc."/>
    <x v="284"/>
    <x v="286"/>
    <d v="2015-08-18T00:00:00"/>
    <n v="10"/>
  </r>
  <r>
    <m/>
    <m/>
    <s v="Comba Telecom Inc."/>
    <x v="285"/>
    <x v="287"/>
    <d v="2015-08-18T00:00:00"/>
    <n v="5"/>
  </r>
  <r>
    <m/>
    <m/>
    <s v="Comba Telecom Inc."/>
    <x v="286"/>
    <x v="288"/>
    <d v="2015-08-18T00:00:00"/>
    <n v="3"/>
  </r>
  <r>
    <m/>
    <m/>
    <s v="Comba Telecom Inc."/>
    <x v="287"/>
    <x v="289"/>
    <d v="2015-08-18T00:00:00"/>
    <n v="3"/>
  </r>
  <r>
    <s v="Q-041567"/>
    <s v="PO 105490"/>
    <s v="Wireless Concepts"/>
    <x v="182"/>
    <x v="183"/>
    <d v="2015-08-19T00:00:00"/>
    <n v="-1"/>
  </r>
  <r>
    <s v="Q-041567"/>
    <s v="PO 105490"/>
    <s v="Wireless Concepts"/>
    <x v="181"/>
    <x v="182"/>
    <d v="2015-08-19T00:00:00"/>
    <n v="-1"/>
  </r>
  <r>
    <s v="Q-041567"/>
    <s v="PO 105490"/>
    <s v="Wireless Concepts"/>
    <x v="183"/>
    <x v="184"/>
    <d v="2015-08-19T00:00:00"/>
    <n v="-1"/>
  </r>
  <r>
    <s v="Q-041567"/>
    <s v="PO 105490"/>
    <s v="Wireless Concepts"/>
    <x v="184"/>
    <x v="185"/>
    <d v="2015-08-19T00:00:00"/>
    <n v="-1"/>
  </r>
  <r>
    <s v="Q-041567"/>
    <s v="PO 105490"/>
    <s v="Wireless Concepts"/>
    <x v="240"/>
    <x v="241"/>
    <d v="2015-08-19T00:00:00"/>
    <n v="-1"/>
  </r>
  <r>
    <s v="Q-041567"/>
    <s v="PO 105490"/>
    <s v="Wireless Concepts"/>
    <x v="239"/>
    <x v="240"/>
    <d v="2015-08-19T00:00:00"/>
    <n v="-1"/>
  </r>
  <r>
    <m/>
    <s v="RMA-001334"/>
    <s v="CMA"/>
    <x v="243"/>
    <x v="244"/>
    <d v="2015-08-21T00:00:00"/>
    <n v="-8"/>
  </r>
  <r>
    <m/>
    <s v="RMA-001334"/>
    <s v="CMA"/>
    <x v="108"/>
    <x v="108"/>
    <d v="2015-08-21T00:00:00"/>
    <n v="-1"/>
  </r>
  <r>
    <s v="Q-041689"/>
    <s v="PO 108800"/>
    <s v="Optical Telecom"/>
    <x v="216"/>
    <x v="217"/>
    <d v="2015-08-24T00:00:00"/>
    <n v="-2"/>
  </r>
  <r>
    <s v="Q-036034"/>
    <s v="CHK140505US5"/>
    <s v="Comba Telecom Inc."/>
    <x v="182"/>
    <x v="183"/>
    <d v="2015-08-24T00:00:00"/>
    <n v="5"/>
  </r>
  <r>
    <s v="Q-036034"/>
    <s v="CHK140505US5"/>
    <s v="Comba Telecom Inc."/>
    <x v="181"/>
    <x v="182"/>
    <d v="2015-08-24T00:00:00"/>
    <n v="5"/>
  </r>
  <r>
    <s v="Q-036034"/>
    <s v="CHK140505US5"/>
    <s v="Comba Telecom Inc."/>
    <x v="185"/>
    <x v="186"/>
    <d v="2015-08-24T00:00:00"/>
    <n v="6"/>
  </r>
  <r>
    <s v="Q-036034"/>
    <s v="CHK140505US5"/>
    <s v="Comba Telecom Inc."/>
    <x v="187"/>
    <x v="188"/>
    <d v="2015-08-24T00:00:00"/>
    <n v="6"/>
  </r>
  <r>
    <m/>
    <s v="RMA-001340"/>
    <s v="CMA"/>
    <x v="108"/>
    <x v="108"/>
    <d v="2015-08-24T00:00:00"/>
    <n v="-1"/>
  </r>
  <r>
    <s v="Q-041377"/>
    <s v="CHK150979US"/>
    <s v="Comba Telecom Inc."/>
    <x v="288"/>
    <x v="290"/>
    <d v="2015-08-25T00:00:00"/>
    <n v="1"/>
  </r>
  <r>
    <s v="Q-041720"/>
    <s v="PO 108826"/>
    <s v="Optical Telecom"/>
    <x v="216"/>
    <x v="217"/>
    <d v="2015-08-26T00:00:00"/>
    <n v="-2"/>
  </r>
  <r>
    <m/>
    <s v="RMA-001336"/>
    <s v="CMA "/>
    <x v="241"/>
    <x v="242"/>
    <d v="2015-08-26T00:00:00"/>
    <n v="-1"/>
  </r>
  <r>
    <s v="Q-041744"/>
    <s v="PO P5159"/>
    <s v="Petrilla Technologies"/>
    <x v="275"/>
    <x v="276"/>
    <d v="2015-08-28T00:00:00"/>
    <n v="-1"/>
  </r>
  <r>
    <m/>
    <s v="RMA-001340"/>
    <s v="CMA"/>
    <x v="246"/>
    <x v="247"/>
    <d v="2015-08-28T00:00:00"/>
    <n v="-2"/>
  </r>
  <r>
    <m/>
    <s v="SAMPLES"/>
    <s v="RSS"/>
    <x v="240"/>
    <x v="241"/>
    <d v="2015-08-28T00:00:00"/>
    <n v="-1"/>
  </r>
  <r>
    <m/>
    <s v="SAMPLES"/>
    <s v="RSS"/>
    <x v="239"/>
    <x v="240"/>
    <d v="2015-08-28T00:00:00"/>
    <n v="-1"/>
  </r>
  <r>
    <m/>
    <s v="SAMPLES"/>
    <s v="RSS"/>
    <x v="200"/>
    <x v="201"/>
    <d v="2015-08-28T00:00:00"/>
    <n v="-1"/>
  </r>
  <r>
    <m/>
    <s v="SAMPLES"/>
    <s v="RSS"/>
    <x v="189"/>
    <x v="190"/>
    <d v="2015-08-28T00:00:00"/>
    <n v="-1"/>
  </r>
  <r>
    <m/>
    <s v="SAMPLES"/>
    <s v="RSS"/>
    <x v="187"/>
    <x v="188"/>
    <d v="2015-08-28T00:00:00"/>
    <n v="-1"/>
  </r>
  <r>
    <m/>
    <s v="SAMPLES"/>
    <s v="RSS"/>
    <x v="190"/>
    <x v="191"/>
    <d v="2015-08-28T00:00:00"/>
    <n v="-1"/>
  </r>
  <r>
    <s v="Q-036034"/>
    <s v="CHK140505US6"/>
    <s v="Comba Telecom Inc."/>
    <x v="182"/>
    <x v="183"/>
    <d v="2015-08-28T00:00:00"/>
    <n v="5"/>
  </r>
  <r>
    <s v="Q-036034"/>
    <s v="CHK140505US6"/>
    <s v="Comba Telecom Inc."/>
    <x v="181"/>
    <x v="182"/>
    <d v="2015-08-28T00:00:00"/>
    <n v="5"/>
  </r>
  <r>
    <s v="Q-036034"/>
    <s v="CHK140505US6"/>
    <s v="Comba Telecom Inc."/>
    <x v="185"/>
    <x v="186"/>
    <d v="2015-08-28T00:00:00"/>
    <n v="12"/>
  </r>
  <r>
    <s v="Q-036034"/>
    <s v="CHK140505US6"/>
    <s v="Comba Telecom Inc."/>
    <x v="187"/>
    <x v="188"/>
    <d v="2015-08-28T00:00:00"/>
    <n v="12"/>
  </r>
  <r>
    <s v="Q-036034"/>
    <s v="CHK140505US6"/>
    <s v="Comba Telecom Inc."/>
    <x v="188"/>
    <x v="189"/>
    <d v="2015-08-28T00:00:00"/>
    <n v="5"/>
  </r>
  <r>
    <m/>
    <s v="Adjustment"/>
    <s v="Comba Telecom Inc."/>
    <x v="289"/>
    <x v="291"/>
    <d v="2015-08-31T00:00:00"/>
    <n v="1"/>
  </r>
  <r>
    <m/>
    <s v="RMA-001342"/>
    <s v="CMA"/>
    <x v="289"/>
    <x v="291"/>
    <d v="2015-09-01T00:00:00"/>
    <n v="-1"/>
  </r>
  <r>
    <m/>
    <s v="CHKRMA2015071"/>
    <s v="Comba Telecom Inc."/>
    <x v="243"/>
    <x v="244"/>
    <d v="2015-09-02T00:00:00"/>
    <n v="59"/>
  </r>
  <r>
    <s v="Q-041767"/>
    <s v="PO 12127"/>
    <s v="KLA Laboratories"/>
    <x v="240"/>
    <x v="241"/>
    <d v="2015-09-03T00:00:00"/>
    <n v="-1"/>
  </r>
  <r>
    <s v="Q-041767"/>
    <s v="PO 12127"/>
    <s v="KLA Laboratories"/>
    <x v="239"/>
    <x v="240"/>
    <d v="2015-09-03T00:00:00"/>
    <n v="-1"/>
  </r>
  <r>
    <s v="Q-041767"/>
    <s v="PO 12127"/>
    <s v="KLA Laboratories"/>
    <x v="182"/>
    <x v="183"/>
    <d v="2015-09-03T00:00:00"/>
    <n v="-1"/>
  </r>
  <r>
    <s v="Q-041767"/>
    <s v="PO 12127"/>
    <s v="KLA Laboratories"/>
    <x v="181"/>
    <x v="182"/>
    <d v="2015-09-03T00:00:00"/>
    <n v="-1"/>
  </r>
  <r>
    <s v="Q-041767"/>
    <s v="PO 12127"/>
    <s v="KLA Laboratories"/>
    <x v="183"/>
    <x v="184"/>
    <d v="2015-09-03T00:00:00"/>
    <n v="-1"/>
  </r>
  <r>
    <s v="Q-041767"/>
    <s v="PO 12127"/>
    <s v="KLA Laboratories"/>
    <x v="187"/>
    <x v="188"/>
    <d v="2015-09-03T00:00:00"/>
    <n v="-1"/>
  </r>
  <r>
    <s v="Q-041767"/>
    <s v="PO 12127"/>
    <s v="KLA Laboratories"/>
    <x v="189"/>
    <x v="190"/>
    <d v="2015-09-03T00:00:00"/>
    <n v="-1"/>
  </r>
  <r>
    <s v="Q-041767"/>
    <s v="PO 12127"/>
    <s v="KLA Laboratories"/>
    <x v="42"/>
    <x v="42"/>
    <d v="2015-09-03T00:00:00"/>
    <n v="-1"/>
  </r>
  <r>
    <s v="Q-041767"/>
    <s v="PO 12127"/>
    <s v="KLA Laboratories"/>
    <x v="41"/>
    <x v="41"/>
    <d v="2015-09-03T00:00:00"/>
    <n v="-2"/>
  </r>
  <r>
    <s v="Q-041767"/>
    <s v="PO 12127"/>
    <s v="KLA Laboratories"/>
    <x v="282"/>
    <x v="284"/>
    <d v="2015-09-03T00:00:00"/>
    <n v="-6"/>
  </r>
  <r>
    <m/>
    <s v="Ford - Spare Units"/>
    <s v="KLA Laboratories"/>
    <x v="240"/>
    <x v="241"/>
    <d v="2015-09-03T00:00:00"/>
    <n v="-1"/>
  </r>
  <r>
    <m/>
    <s v="Ford - Spare Units"/>
    <s v="KLA Laboratories"/>
    <x v="239"/>
    <x v="240"/>
    <d v="2015-09-03T00:00:00"/>
    <n v="-1"/>
  </r>
  <r>
    <m/>
    <s v="Ford - Spare Units"/>
    <s v="KLA Laboratories"/>
    <x v="182"/>
    <x v="183"/>
    <d v="2015-09-03T00:00:00"/>
    <n v="-1"/>
  </r>
  <r>
    <m/>
    <s v="Ford - Spare Units"/>
    <s v="KLA Laboratories"/>
    <x v="181"/>
    <x v="182"/>
    <d v="2015-09-03T00:00:00"/>
    <n v="-1"/>
  </r>
  <r>
    <m/>
    <s v="Ford - Spare Units"/>
    <s v="KLA Laboratories"/>
    <x v="185"/>
    <x v="186"/>
    <d v="2015-09-03T00:00:00"/>
    <n v="-1"/>
  </r>
  <r>
    <m/>
    <s v="Ford - Spare Units"/>
    <s v="KLA Laboratories"/>
    <x v="187"/>
    <x v="188"/>
    <d v="2015-09-03T00:00:00"/>
    <n v="-1"/>
  </r>
  <r>
    <m/>
    <s v="Ford - Spare Units"/>
    <s v="KLA Laboratories"/>
    <x v="189"/>
    <x v="190"/>
    <d v="2015-09-03T00:00:00"/>
    <n v="-1"/>
  </r>
  <r>
    <m/>
    <s v="New Units Returned"/>
    <s v="Comba Telecom Inc."/>
    <x v="108"/>
    <x v="108"/>
    <d v="2015-09-04T00:00:00"/>
    <n v="2"/>
  </r>
  <r>
    <m/>
    <s v="New Units Returned"/>
    <s v="Comba Telecom Inc."/>
    <x v="243"/>
    <x v="244"/>
    <d v="2015-09-04T00:00:00"/>
    <n v="3"/>
  </r>
  <r>
    <m/>
    <s v="Adjustment"/>
    <s v="Comba Telecom Inc."/>
    <x v="290"/>
    <x v="292"/>
    <d v="2015-09-04T00:00:00"/>
    <n v="2"/>
  </r>
  <r>
    <m/>
    <s v="New Product"/>
    <s v="Comba Telecom Inc."/>
    <x v="291"/>
    <x v="293"/>
    <d v="2015-09-10T00:00:00"/>
    <n v="50"/>
  </r>
  <r>
    <m/>
    <s v="RMA-001348"/>
    <s v="CMA"/>
    <x v="288"/>
    <x v="290"/>
    <d v="2015-09-11T00:00:00"/>
    <n v="-1"/>
  </r>
  <r>
    <m/>
    <s v="Adjustment"/>
    <s v="Comba Telecom Inc."/>
    <x v="30"/>
    <x v="30"/>
    <d v="2015-09-11T00:00:00"/>
    <n v="-4"/>
  </r>
  <r>
    <m/>
    <s v="Adjustment"/>
    <s v="Comba Telecom Inc."/>
    <x v="31"/>
    <x v="31"/>
    <d v="2015-09-11T00:00:00"/>
    <n v="-14"/>
  </r>
  <r>
    <m/>
    <s v="Adjustment"/>
    <s v="Comba Telecom Inc."/>
    <x v="41"/>
    <x v="41"/>
    <d v="2015-09-14T00:00:00"/>
    <n v="-50"/>
  </r>
  <r>
    <m/>
    <s v="Adjustment"/>
    <s v="Comba Telecom Inc."/>
    <x v="43"/>
    <x v="43"/>
    <d v="2015-09-14T00:00:00"/>
    <n v="-39"/>
  </r>
  <r>
    <m/>
    <s v="Adjustment"/>
    <s v="Comba Telecom Inc."/>
    <x v="292"/>
    <x v="294"/>
    <d v="2015-09-14T00:00:00"/>
    <n v="28"/>
  </r>
  <r>
    <m/>
    <s v="Adjustment"/>
    <s v="Comba Telecom Inc."/>
    <x v="293"/>
    <x v="295"/>
    <d v="2015-09-14T00:00:00"/>
    <n v="40"/>
  </r>
  <r>
    <m/>
    <s v="Adjustment"/>
    <s v="Comba Telecom Inc."/>
    <x v="92"/>
    <x v="92"/>
    <d v="2015-09-14T00:00:00"/>
    <n v="-31"/>
  </r>
  <r>
    <m/>
    <s v="Adjustment"/>
    <s v="Comba Telecom Inc."/>
    <x v="95"/>
    <x v="95"/>
    <d v="2015-09-14T00:00:00"/>
    <n v="16"/>
  </r>
  <r>
    <m/>
    <s v="Adjustment"/>
    <s v="Comba Telecom Inc."/>
    <x v="96"/>
    <x v="96"/>
    <d v="2015-09-14T00:00:00"/>
    <n v="-50"/>
  </r>
  <r>
    <m/>
    <s v="Adjustment"/>
    <s v="Comba Telecom Inc."/>
    <x v="112"/>
    <x v="112"/>
    <d v="2015-09-14T00:00:00"/>
    <n v="-2"/>
  </r>
  <r>
    <m/>
    <s v="Adjustment"/>
    <s v="Comba Telecom Inc."/>
    <x v="110"/>
    <x v="110"/>
    <d v="2015-09-14T00:00:00"/>
    <n v="3"/>
  </r>
  <r>
    <m/>
    <s v="Adjustment"/>
    <s v="Comba Telecom Inc."/>
    <x v="111"/>
    <x v="111"/>
    <d v="2015-09-14T00:00:00"/>
    <n v="3"/>
  </r>
  <r>
    <m/>
    <s v="Adjustment"/>
    <s v="Comba Telecom Inc."/>
    <x v="113"/>
    <x v="113"/>
    <d v="2015-09-14T00:00:00"/>
    <n v="10"/>
  </r>
  <r>
    <m/>
    <s v="Adjustment"/>
    <s v="Comba Telecom Inc."/>
    <x v="216"/>
    <x v="217"/>
    <d v="2015-09-14T00:00:00"/>
    <n v="-3"/>
  </r>
  <r>
    <m/>
    <s v="Adjustment"/>
    <s v="Comba Telecom Inc."/>
    <x v="217"/>
    <x v="218"/>
    <d v="2015-09-14T00:00:00"/>
    <n v="-4"/>
  </r>
  <r>
    <m/>
    <s v="Adjustment"/>
    <s v="Comba Telecom Inc."/>
    <x v="82"/>
    <x v="82"/>
    <d v="2015-09-15T00:00:00"/>
    <n v="-20"/>
  </r>
  <r>
    <m/>
    <s v="Adjustment"/>
    <s v="Comba Telecom Inc."/>
    <x v="80"/>
    <x v="80"/>
    <d v="2015-09-15T00:00:00"/>
    <n v="-3"/>
  </r>
  <r>
    <m/>
    <s v="Adjustment"/>
    <s v="Comba Telecom Inc."/>
    <x v="77"/>
    <x v="77"/>
    <d v="2015-09-15T00:00:00"/>
    <n v="1"/>
  </r>
  <r>
    <s v="Q-041908"/>
    <s v="PO P5164"/>
    <s v="Petrilla Technologies"/>
    <x v="112"/>
    <x v="112"/>
    <d v="2015-09-15T00:00:00"/>
    <n v="-1"/>
  </r>
  <r>
    <m/>
    <s v="RMA-001351"/>
    <s v="CMA "/>
    <x v="241"/>
    <x v="242"/>
    <d v="2015-09-16T00:00:00"/>
    <n v="-1"/>
  </r>
  <r>
    <s v="Q-041967"/>
    <s v="PO 109015"/>
    <s v="Optical Telecom"/>
    <x v="216"/>
    <x v="217"/>
    <d v="2015-09-17T00:00:00"/>
    <n v="-2"/>
  </r>
  <r>
    <m/>
    <s v="Adjustment"/>
    <s v="Comba Telecom Inc."/>
    <x v="45"/>
    <x v="45"/>
    <d v="2015-09-18T00:00:00"/>
    <n v="-69"/>
  </r>
  <r>
    <m/>
    <s v="Adjustment"/>
    <s v="Comba Telecom Inc."/>
    <x v="48"/>
    <x v="48"/>
    <d v="2015-09-18T00:00:00"/>
    <n v="-35"/>
  </r>
  <r>
    <m/>
    <s v="Adjustment"/>
    <s v="Comba Telecom Inc."/>
    <x v="78"/>
    <x v="78"/>
    <d v="2015-09-18T00:00:00"/>
    <n v="75"/>
  </r>
  <r>
    <m/>
    <s v="Adjustment"/>
    <s v="Comba Telecom Inc."/>
    <x v="294"/>
    <x v="296"/>
    <d v="2015-09-18T00:00:00"/>
    <n v="45"/>
  </r>
  <r>
    <m/>
    <s v="CHKRMA2015079"/>
    <s v="Comba Telecom Inc."/>
    <x v="276"/>
    <x v="277"/>
    <d v="2015-09-21T00:00:00"/>
    <n v="51"/>
  </r>
  <r>
    <m/>
    <s v="CHKRMA2015078"/>
    <s v="Comba Telecom Inc."/>
    <x v="295"/>
    <x v="297"/>
    <d v="2015-09-23T00:00:00"/>
    <n v="1"/>
  </r>
  <r>
    <m/>
    <s v="RMA-001352"/>
    <s v="CMA "/>
    <x v="243"/>
    <x v="244"/>
    <d v="2015-09-23T00:00:00"/>
    <n v="-1"/>
  </r>
  <r>
    <s v="Q-041570"/>
    <s v="CHK151034US1"/>
    <s v="Comba Telecom Inc."/>
    <x v="240"/>
    <x v="241"/>
    <d v="2015-09-30T00:00:00"/>
    <n v="6"/>
  </r>
  <r>
    <s v="Q-041570"/>
    <s v="CHK151034US1"/>
    <s v="Comba Telecom Inc."/>
    <x v="239"/>
    <x v="240"/>
    <d v="2015-09-30T00:00:00"/>
    <n v="6"/>
  </r>
  <r>
    <s v="Q-041353"/>
    <s v="CHK150971US2"/>
    <s v="Comba Telecom Inc."/>
    <x v="296"/>
    <x v="298"/>
    <d v="2015-09-30T00:00:00"/>
    <n v="2"/>
  </r>
  <r>
    <s v="Q-041353"/>
    <s v="CHK150971US2"/>
    <s v="Comba Telecom Inc."/>
    <x v="297"/>
    <x v="299"/>
    <d v="2015-09-30T00:00:00"/>
    <n v="2"/>
  </r>
  <r>
    <s v="Q-041353"/>
    <s v="CHK150971US2"/>
    <s v="Comba Telecom Inc."/>
    <x v="298"/>
    <x v="300"/>
    <d v="2015-09-30T00:00:00"/>
    <n v="2"/>
  </r>
  <r>
    <s v="Q-041353"/>
    <s v="CHK150971US2"/>
    <s v="Comba Telecom Inc."/>
    <x v="299"/>
    <x v="301"/>
    <d v="2015-09-30T00:00:00"/>
    <n v="1"/>
  </r>
  <r>
    <m/>
    <s v="New Units Returned"/>
    <s v="Comba Telecom Inc."/>
    <x v="240"/>
    <x v="241"/>
    <d v="2015-09-30T00:00:00"/>
    <n v="1"/>
  </r>
  <r>
    <m/>
    <s v="New Units Returned"/>
    <s v="Comba Telecom Inc."/>
    <x v="239"/>
    <x v="240"/>
    <d v="2015-09-30T00:00:00"/>
    <n v="1"/>
  </r>
  <r>
    <m/>
    <s v="New Units Returned"/>
    <s v="Comba Telecom Inc."/>
    <x v="242"/>
    <x v="243"/>
    <d v="2015-09-30T00:00:00"/>
    <n v="1"/>
  </r>
  <r>
    <s v="Q-041824"/>
    <s v="PO 540976-0-CAP"/>
    <s v="Ingalls Memorial"/>
    <x v="242"/>
    <x v="243"/>
    <d v="2015-09-30T00:00:00"/>
    <n v="-10"/>
  </r>
  <r>
    <s v="Q-041824"/>
    <s v="PO 540976-0-CAP"/>
    <s v="Ingalls Memorial"/>
    <x v="200"/>
    <x v="201"/>
    <d v="2015-09-30T00:00:00"/>
    <n v="-158"/>
  </r>
  <r>
    <s v="Q-041824"/>
    <s v="PO 540976-0-CAP"/>
    <s v="Ingalls Memorial"/>
    <x v="41"/>
    <x v="41"/>
    <d v="2015-09-30T00:00:00"/>
    <n v="-69"/>
  </r>
  <r>
    <s v="Q-041824"/>
    <s v="PO 540976-0-CAP"/>
    <s v="Ingalls Memorial"/>
    <x v="43"/>
    <x v="43"/>
    <d v="2015-09-30T00:00:00"/>
    <n v="-14"/>
  </r>
  <r>
    <s v="Q-041824"/>
    <s v="PO 540976-0-CAP"/>
    <s v="Ingalls Memorial"/>
    <x v="44"/>
    <x v="44"/>
    <d v="2015-09-30T00:00:00"/>
    <n v="-26"/>
  </r>
  <r>
    <s v="Q-041824"/>
    <s v="PO 540976-0-CAP"/>
    <s v="Ingalls Memorial"/>
    <x v="45"/>
    <x v="45"/>
    <d v="2015-09-30T00:00:00"/>
    <n v="-14"/>
  </r>
  <r>
    <s v="Q-041824"/>
    <s v="PO 540976-0-CAP"/>
    <s v="Ingalls Memorial"/>
    <x v="46"/>
    <x v="46"/>
    <d v="2015-09-30T00:00:00"/>
    <n v="-7"/>
  </r>
  <r>
    <s v="Q-041824"/>
    <s v="PO 540976-0-CAP"/>
    <s v="Ingalls Memorial"/>
    <x v="47"/>
    <x v="47"/>
    <d v="2015-09-30T00:00:00"/>
    <n v="-8"/>
  </r>
  <r>
    <s v="Q-041824"/>
    <s v="PO 540976-0-CAP"/>
    <s v="Ingalls Memorial"/>
    <x v="48"/>
    <x v="48"/>
    <d v="2015-09-30T00:00:00"/>
    <n v="-1"/>
  </r>
  <r>
    <s v="Q-041824"/>
    <s v="PO 540976-0-CAP"/>
    <s v="Ingalls Memorial"/>
    <x v="94"/>
    <x v="94"/>
    <d v="2015-09-30T00:00:00"/>
    <n v="-3"/>
  </r>
  <r>
    <s v="Q-041824"/>
    <s v="PO 540976-0-CAP"/>
    <s v="Ingalls Memorial"/>
    <x v="182"/>
    <x v="183"/>
    <d v="2015-09-30T00:00:00"/>
    <n v="-8"/>
  </r>
  <r>
    <s v="Q-041824"/>
    <s v="PO 540976-0-CAP"/>
    <s v="Ingalls Memorial"/>
    <x v="181"/>
    <x v="182"/>
    <d v="2015-09-30T00:00:00"/>
    <n v="-8"/>
  </r>
  <r>
    <s v="Q-041824"/>
    <s v="PO 540976-0-CAP"/>
    <s v="Ingalls Memorial"/>
    <x v="187"/>
    <x v="188"/>
    <d v="2015-09-30T00:00:00"/>
    <n v="-8"/>
  </r>
  <r>
    <s v="Q-041824"/>
    <s v="PO 540976-0-CAP"/>
    <s v="Ingalls Memorial"/>
    <x v="185"/>
    <x v="186"/>
    <d v="2015-09-30T00:00:00"/>
    <n v="-8"/>
  </r>
  <r>
    <s v="Q-041824"/>
    <s v="PO 540976-0-CAP"/>
    <s v="Ingalls Memorial"/>
    <x v="189"/>
    <x v="190"/>
    <d v="2015-09-30T00:00:00"/>
    <n v="-4"/>
  </r>
  <r>
    <s v="Q-041824"/>
    <s v="PO 540976-0-CAP"/>
    <s v="Ingalls Memorial"/>
    <x v="188"/>
    <x v="189"/>
    <d v="2015-09-30T00:00:00"/>
    <n v="-4"/>
  </r>
  <r>
    <s v="Q-041824"/>
    <s v="PO 540976-0-CAP"/>
    <s v="Ingalls Memorial"/>
    <x v="190"/>
    <x v="191"/>
    <d v="2015-09-30T00:00:00"/>
    <n v="-8"/>
  </r>
  <r>
    <s v="Q-041824"/>
    <s v="PO 540976-0-CAP"/>
    <s v="Ingalls Memorial"/>
    <x v="169"/>
    <x v="170"/>
    <d v="2015-09-30T00:00:00"/>
    <n v="-2"/>
  </r>
  <r>
    <s v="Q-041824"/>
    <s v="PO 540976-0-CAP"/>
    <s v="Ingalls Memorial"/>
    <x v="175"/>
    <x v="176"/>
    <d v="2015-09-30T00:00:00"/>
    <n v="-16"/>
  </r>
  <r>
    <s v="Q-041824"/>
    <s v="PO 540976-0-CAP"/>
    <s v="Ingalls Memorial"/>
    <x v="172"/>
    <x v="173"/>
    <d v="2015-09-30T00:00:00"/>
    <n v="-6"/>
  </r>
  <r>
    <s v="Q-041824"/>
    <s v="PO 540976-0-CAP"/>
    <s v="Ingalls Memorial"/>
    <x v="192"/>
    <x v="193"/>
    <d v="2015-09-30T00:00:00"/>
    <n v="-10"/>
  </r>
  <r>
    <s v="Q-041824"/>
    <s v="PO 540976-0-CAP"/>
    <s v="Ingalls Memorial"/>
    <x v="168"/>
    <x v="169"/>
    <d v="2015-09-30T00:00:00"/>
    <n v="-2"/>
  </r>
  <r>
    <s v="Q-041824"/>
    <s v="PO 540976-0-CAP"/>
    <s v="Ingalls Memorial"/>
    <x v="167"/>
    <x v="168"/>
    <d v="2015-09-30T00:00:00"/>
    <n v="-4"/>
  </r>
  <r>
    <s v="Q-041824"/>
    <s v="PO 540976-0-CAP"/>
    <s v="Ingalls Memorial"/>
    <x v="166"/>
    <x v="167"/>
    <d v="2015-09-30T00:00:00"/>
    <n v="-2"/>
  </r>
  <r>
    <s v="Q-041824"/>
    <s v="PO 540976-0-CAP"/>
    <s v="Ingalls Memorial"/>
    <x v="173"/>
    <x v="174"/>
    <d v="2015-09-30T00:00:00"/>
    <n v="-2"/>
  </r>
  <r>
    <s v="Q-041824"/>
    <s v="PO 540976-0-CAP"/>
    <s v="Ingalls Memorial"/>
    <x v="170"/>
    <x v="171"/>
    <d v="2015-09-30T00:00:00"/>
    <n v="-4"/>
  </r>
  <r>
    <s v="Q-041824"/>
    <s v="PO 540976-0-CAP"/>
    <s v="Ingalls Memorial"/>
    <x v="174"/>
    <x v="175"/>
    <d v="2015-09-30T00:00:00"/>
    <n v="-4"/>
  </r>
  <r>
    <s v="Q-041824"/>
    <s v="PO 540976-0-CAP"/>
    <s v="Ingalls Memorial"/>
    <x v="171"/>
    <x v="172"/>
    <d v="2015-09-30T00:00:00"/>
    <n v="-4"/>
  </r>
  <r>
    <s v="Q-036515"/>
    <s v="CHK140675US2"/>
    <s v="Comba Telecom Inc."/>
    <x v="192"/>
    <x v="193"/>
    <d v="2015-10-01T00:00:00"/>
    <n v="20"/>
  </r>
  <r>
    <s v="Q-036034"/>
    <s v="CHK140505US7 "/>
    <s v="Comba Telecom Inc."/>
    <x v="182"/>
    <x v="183"/>
    <d v="2015-10-01T00:00:00"/>
    <n v="15"/>
  </r>
  <r>
    <s v="Q-036034"/>
    <s v="CHK140505US7 "/>
    <s v="Comba Telecom Inc."/>
    <x v="181"/>
    <x v="182"/>
    <d v="2015-10-01T00:00:00"/>
    <n v="15"/>
  </r>
  <r>
    <s v="Q-036034"/>
    <s v="CHK140505US7 "/>
    <s v="Comba Telecom Inc."/>
    <x v="187"/>
    <x v="188"/>
    <d v="2015-10-01T00:00:00"/>
    <n v="16"/>
  </r>
  <r>
    <s v="Q-036034"/>
    <s v="CHK140505US7 "/>
    <s v="Comba Telecom Inc."/>
    <x v="185"/>
    <x v="186"/>
    <d v="2015-10-01T00:00:00"/>
    <n v="16"/>
  </r>
  <r>
    <s v="Q-036034"/>
    <s v="CHK140505US7 "/>
    <s v="Comba Telecom Inc."/>
    <x v="186"/>
    <x v="187"/>
    <d v="2015-10-01T00:00:00"/>
    <n v="4"/>
  </r>
  <r>
    <s v="Q-036034"/>
    <s v="CHK140505US7 "/>
    <s v="Comba Telecom Inc."/>
    <x v="188"/>
    <x v="189"/>
    <d v="2015-10-01T00:00:00"/>
    <n v="5"/>
  </r>
  <r>
    <m/>
    <s v="CHKRMA2015060"/>
    <s v="Comba Telecom Inc."/>
    <x v="241"/>
    <x v="242"/>
    <d v="2015-10-01T00:00:00"/>
    <n v="2"/>
  </r>
  <r>
    <s v="Q-042099"/>
    <s v="PO 12163"/>
    <s v="Gabe's Construction"/>
    <x v="94"/>
    <x v="94"/>
    <d v="2015-10-01T00:00:00"/>
    <n v="-40"/>
  </r>
  <r>
    <s v="Q-041824"/>
    <s v="PO 540976-0-CAP"/>
    <s v="Ingalls Memorial"/>
    <x v="240"/>
    <x v="241"/>
    <d v="2015-10-02T00:00:00"/>
    <n v="-6"/>
  </r>
  <r>
    <s v="Q-041824"/>
    <s v="PO 540976-0-CAP"/>
    <s v="Ingalls Memorial"/>
    <x v="239"/>
    <x v="240"/>
    <d v="2015-10-02T00:00:00"/>
    <n v="-8"/>
  </r>
  <r>
    <m/>
    <s v="SAMPLE"/>
    <s v="ClearLink Wireless"/>
    <x v="216"/>
    <x v="217"/>
    <d v="2015-10-02T00:00:00"/>
    <n v="-1"/>
  </r>
  <r>
    <s v="Q-042133"/>
    <s v="PO 109154"/>
    <s v="Optical Telecom"/>
    <x v="86"/>
    <x v="86"/>
    <d v="2015-10-05T00:00:00"/>
    <n v="-5"/>
  </r>
  <r>
    <s v="Q-042146"/>
    <s v="PO 12315"/>
    <s v="KLA Laboratories"/>
    <x v="108"/>
    <x v="108"/>
    <d v="2015-10-07T00:00:00"/>
    <n v="-1"/>
  </r>
  <r>
    <s v="Q-042146"/>
    <s v="PO 12315"/>
    <s v="KLA Laboratories"/>
    <x v="187"/>
    <x v="188"/>
    <d v="2015-10-07T00:00:00"/>
    <n v="-1"/>
  </r>
  <r>
    <s v="Q-042146"/>
    <s v="PO 12315"/>
    <s v="KLA Laboratories"/>
    <x v="189"/>
    <x v="190"/>
    <d v="2015-10-07T00:00:00"/>
    <n v="-1"/>
  </r>
  <r>
    <s v="Q-042146"/>
    <s v="PO 12315"/>
    <s v="KLA Laboratories"/>
    <x v="166"/>
    <x v="167"/>
    <d v="2015-10-07T00:00:00"/>
    <n v="-1"/>
  </r>
  <r>
    <s v="Q-041571"/>
    <s v="CHK151043US"/>
    <s v="Comba Telecom Inc."/>
    <x v="242"/>
    <x v="243"/>
    <d v="2015-10-07T00:00:00"/>
    <n v="10"/>
  </r>
  <r>
    <s v="Q-041865"/>
    <s v="CHK151140US"/>
    <s v="Comba Telecom Inc."/>
    <x v="300"/>
    <x v="302"/>
    <d v="2015-10-07T00:00:00"/>
    <n v="200"/>
  </r>
  <r>
    <s v="Q-041865"/>
    <s v="CHK151140US"/>
    <s v="Comba Telecom Inc."/>
    <x v="301"/>
    <x v="303"/>
    <d v="2015-10-07T00:00:00"/>
    <n v="50"/>
  </r>
  <r>
    <m/>
    <s v="RMA"/>
    <s v="CMA "/>
    <x v="243"/>
    <x v="244"/>
    <d v="2015-10-07T00:00:00"/>
    <n v="-1"/>
  </r>
  <r>
    <s v="Q-042177"/>
    <s v="PO 109198"/>
    <s v="Optical Telecom"/>
    <x v="216"/>
    <x v="217"/>
    <d v="2015-10-08T00:00:00"/>
    <n v="-2"/>
  </r>
  <r>
    <s v="Q-042200"/>
    <s v="PO P5171"/>
    <s v="Petrilla Technologies"/>
    <x v="112"/>
    <x v="112"/>
    <d v="2015-10-12T00:00:00"/>
    <n v="-18"/>
  </r>
  <r>
    <m/>
    <s v="SAMPLE"/>
    <s v="Petrilla Technologies"/>
    <x v="112"/>
    <x v="112"/>
    <d v="2015-10-12T00:00:00"/>
    <n v="-1"/>
  </r>
  <r>
    <s v="Q-042196"/>
    <s v="PO 12333"/>
    <s v="KLA Laboratories"/>
    <x v="108"/>
    <x v="108"/>
    <d v="2015-10-13T00:00:00"/>
    <n v="-20"/>
  </r>
  <r>
    <s v="Q-042147"/>
    <s v="PO 105496"/>
    <s v="Wireless Concepts"/>
    <x v="182"/>
    <x v="183"/>
    <d v="2015-10-14T00:00:00"/>
    <n v="-1"/>
  </r>
  <r>
    <s v="Q-042147"/>
    <s v="PO 105496"/>
    <s v="Wireless Concepts"/>
    <x v="181"/>
    <x v="182"/>
    <d v="2015-10-14T00:00:00"/>
    <n v="-1"/>
  </r>
  <r>
    <s v="Q-042147"/>
    <s v="PO 105496"/>
    <s v="Wireless Concepts"/>
    <x v="187"/>
    <x v="188"/>
    <d v="2015-10-14T00:00:00"/>
    <n v="-1"/>
  </r>
  <r>
    <s v="Q-042147"/>
    <s v="PO 105496"/>
    <s v="Wireless Concepts"/>
    <x v="185"/>
    <x v="186"/>
    <d v="2015-10-14T00:00:00"/>
    <n v="-1"/>
  </r>
  <r>
    <s v="Q-042147"/>
    <s v="PO 105496"/>
    <s v="Wireless Concepts"/>
    <x v="188"/>
    <x v="189"/>
    <d v="2015-10-14T00:00:00"/>
    <n v="-1"/>
  </r>
  <r>
    <s v="Q-042147"/>
    <s v="PO 105496"/>
    <s v="Wireless Concepts"/>
    <x v="190"/>
    <x v="191"/>
    <d v="2015-10-14T00:00:00"/>
    <n v="-1"/>
  </r>
  <r>
    <s v="Q-042147"/>
    <s v="PO 105496"/>
    <s v="Wireless Concepts"/>
    <x v="240"/>
    <x v="241"/>
    <d v="2015-10-14T00:00:00"/>
    <n v="-1"/>
  </r>
  <r>
    <s v="Q-042201"/>
    <s v="PO 001313"/>
    <s v="ClearLink Wireless"/>
    <x v="216"/>
    <x v="217"/>
    <d v="2015-10-15T00:00:00"/>
    <n v="-32"/>
  </r>
  <r>
    <s v="Q-042201"/>
    <s v="PO 001313"/>
    <s v="ClearLink Wireless"/>
    <x v="217"/>
    <x v="218"/>
    <d v="2015-10-15T00:00:00"/>
    <n v="-8"/>
  </r>
  <r>
    <s v="Trial Order"/>
    <s v="PO L13065"/>
    <s v="Cartel Communications"/>
    <x v="182"/>
    <x v="183"/>
    <d v="2015-10-16T00:00:00"/>
    <n v="-1"/>
  </r>
  <r>
    <s v="Trial Order"/>
    <s v="PO L13065"/>
    <s v="Cartel Communications"/>
    <x v="181"/>
    <x v="182"/>
    <d v="2015-10-16T00:00:00"/>
    <n v="-1"/>
  </r>
  <r>
    <s v="Trial Order"/>
    <s v="PO L13065"/>
    <s v="Cartel Communications"/>
    <x v="187"/>
    <x v="188"/>
    <d v="2015-10-16T00:00:00"/>
    <n v="-1"/>
  </r>
  <r>
    <s v="Trial Order"/>
    <s v="PO L13065"/>
    <s v="Cartel Communications"/>
    <x v="185"/>
    <x v="186"/>
    <d v="2015-10-16T00:00:00"/>
    <n v="-1"/>
  </r>
  <r>
    <s v="Q-041866"/>
    <s v="PO PA502066"/>
    <s v="CMA"/>
    <x v="108"/>
    <x v="108"/>
    <d v="2015-10-16T00:00:00"/>
    <n v="-50"/>
  </r>
  <r>
    <s v="Q-041866"/>
    <s v="PO PA502066"/>
    <s v="CMA"/>
    <x v="300"/>
    <x v="302"/>
    <d v="2015-10-16T00:00:00"/>
    <n v="-200"/>
  </r>
  <r>
    <s v="Q-041866"/>
    <s v="PO PA502066"/>
    <s v="CMA"/>
    <x v="301"/>
    <x v="303"/>
    <d v="2015-10-16T00:00:00"/>
    <n v="-50"/>
  </r>
  <r>
    <s v="Q-041570"/>
    <s v="CHK151034US2"/>
    <s v="Comba Telecom Inc."/>
    <x v="240"/>
    <x v="241"/>
    <d v="2015-10-19T00:00:00"/>
    <n v="2"/>
  </r>
  <r>
    <s v="Q-041570"/>
    <s v="CHK151034US2"/>
    <s v="Comba Telecom Inc."/>
    <x v="239"/>
    <x v="240"/>
    <d v="2015-10-19T00:00:00"/>
    <n v="2"/>
  </r>
  <r>
    <s v="Q-041570"/>
    <s v="CHK151034US3F"/>
    <s v="Comba Telecom Inc."/>
    <x v="240"/>
    <x v="241"/>
    <d v="2015-10-19T00:00:00"/>
    <n v="2"/>
  </r>
  <r>
    <s v="Q-041570"/>
    <s v="CHK151034US3F"/>
    <s v="Comba Telecom Inc."/>
    <x v="239"/>
    <x v="240"/>
    <d v="2015-10-19T00:00:00"/>
    <n v="2"/>
  </r>
  <r>
    <s v="Q-041173"/>
    <s v="CHK150917US1"/>
    <s v="Comba Telecom Inc."/>
    <x v="267"/>
    <x v="268"/>
    <d v="2015-10-19T00:00:00"/>
    <n v="48"/>
  </r>
  <r>
    <s v="Q-041173"/>
    <s v="CHK150917US1"/>
    <s v="Comba Telecom Inc."/>
    <x v="268"/>
    <x v="269"/>
    <d v="2015-10-19T00:00:00"/>
    <n v="1"/>
  </r>
  <r>
    <s v="Q-041173"/>
    <s v="CHK150917US1"/>
    <s v="Comba Telecom Inc."/>
    <x v="269"/>
    <x v="270"/>
    <d v="2015-10-19T00:00:00"/>
    <n v="20"/>
  </r>
  <r>
    <m/>
    <s v="CHKRMA2015084"/>
    <s v="Comba Telecom Inc."/>
    <x v="243"/>
    <x v="244"/>
    <d v="2015-10-19T00:00:00"/>
    <n v="7"/>
  </r>
  <r>
    <s v="Q-042147"/>
    <s v="PO 105496"/>
    <s v="Wireless Concepts"/>
    <x v="239"/>
    <x v="240"/>
    <d v="2015-10-19T00:00:00"/>
    <n v="-1"/>
  </r>
  <r>
    <m/>
    <s v="SAMPLE"/>
    <s v="KLA Laboratories"/>
    <x v="245"/>
    <x v="246"/>
    <d v="2015-10-19T00:00:00"/>
    <n v="-1"/>
  </r>
  <r>
    <m/>
    <s v="SAMPLE"/>
    <s v="KLA Laboratories"/>
    <x v="267"/>
    <x v="268"/>
    <d v="2015-10-19T00:00:00"/>
    <n v="-1"/>
  </r>
  <r>
    <m/>
    <s v="SAMPLE"/>
    <s v="KLA Laboratories"/>
    <x v="269"/>
    <x v="270"/>
    <d v="2015-10-19T00:00:00"/>
    <n v="-1"/>
  </r>
  <r>
    <m/>
    <s v="Time Microwave"/>
    <s v="Comba Telecom Inc."/>
    <x v="302"/>
    <x v="304"/>
    <d v="2015-10-20T00:00:00"/>
    <n v="40"/>
  </r>
  <r>
    <s v="Q-042285"/>
    <s v="PO 12366"/>
    <s v="KLA Laboratories"/>
    <x v="41"/>
    <x v="41"/>
    <d v="2015-10-20T00:00:00"/>
    <n v="-91"/>
  </r>
  <r>
    <s v="Q-042285"/>
    <s v="PO 12366"/>
    <s v="KLA Laboratories"/>
    <x v="43"/>
    <x v="43"/>
    <d v="2015-10-20T00:00:00"/>
    <n v="-52"/>
  </r>
  <r>
    <s v="Q-042285"/>
    <s v="PO 12366"/>
    <s v="KLA Laboratories"/>
    <x v="42"/>
    <x v="42"/>
    <d v="2015-10-20T00:00:00"/>
    <n v="-80"/>
  </r>
  <r>
    <s v="Q-042335"/>
    <s v="PO 001317"/>
    <s v="ClearLink Wireless"/>
    <x v="267"/>
    <x v="268"/>
    <d v="2015-10-23T00:00:00"/>
    <n v="-12"/>
  </r>
  <r>
    <s v="Q-041999"/>
    <s v="CHK151174US"/>
    <s v="Comba Telecom Inc."/>
    <x v="300"/>
    <x v="302"/>
    <d v="2015-10-26T00:00:00"/>
    <n v="200"/>
  </r>
  <r>
    <s v="Q-041999"/>
    <s v="CHK151174US"/>
    <s v="Comba Telecom Inc."/>
    <x v="301"/>
    <x v="303"/>
    <d v="2015-10-26T00:00:00"/>
    <n v="50"/>
  </r>
  <r>
    <s v="Q-041597"/>
    <s v="CHK151044US1"/>
    <s v="Comba Telecom Inc."/>
    <x v="189"/>
    <x v="190"/>
    <d v="2015-10-26T00:00:00"/>
    <n v="5"/>
  </r>
  <r>
    <s v="Q-041597"/>
    <s v="CHK151044US1"/>
    <s v="Comba Telecom Inc."/>
    <x v="190"/>
    <x v="191"/>
    <d v="2015-10-26T00:00:00"/>
    <n v="10"/>
  </r>
  <r>
    <m/>
    <s v="Adjustment"/>
    <s v="Comba Telecom Inc."/>
    <x v="112"/>
    <x v="112"/>
    <d v="2015-10-27T00:00:00"/>
    <n v="1"/>
  </r>
  <r>
    <m/>
    <s v="Adjustment"/>
    <s v="Comba Telecom Inc."/>
    <x v="216"/>
    <x v="217"/>
    <d v="2015-10-27T00:00:00"/>
    <n v="-1"/>
  </r>
  <r>
    <s v="SAMPLE"/>
    <s v="SAMPLE"/>
    <s v="Denny Nam"/>
    <x v="112"/>
    <x v="112"/>
    <d v="2015-10-27T00:00:00"/>
    <n v="-2"/>
  </r>
  <r>
    <s v="SAMPLE"/>
    <s v="SAMPLE"/>
    <s v="Denny Nam"/>
    <x v="110"/>
    <x v="110"/>
    <d v="2015-10-27T00:00:00"/>
    <n v="-1"/>
  </r>
  <r>
    <s v="SAMPLE"/>
    <s v="SAMPLE"/>
    <s v="Denny Nam"/>
    <x v="111"/>
    <x v="111"/>
    <d v="2015-10-27T00:00:00"/>
    <n v="-3"/>
  </r>
  <r>
    <s v="SAMPLE"/>
    <s v="SAMPLE"/>
    <s v="Denny Nam"/>
    <x v="108"/>
    <x v="108"/>
    <d v="2015-10-27T00:00:00"/>
    <n v="-4"/>
  </r>
  <r>
    <s v="SAMPLE"/>
    <s v="SAMPLE"/>
    <s v="Denny Nam"/>
    <x v="216"/>
    <x v="217"/>
    <d v="2015-10-27T00:00:00"/>
    <n v="-1"/>
  </r>
  <r>
    <s v="SAMPLE"/>
    <s v="SAMPLE"/>
    <s v="Denny Nam"/>
    <x v="217"/>
    <x v="218"/>
    <d v="2015-10-27T00:00:00"/>
    <n v="-2"/>
  </r>
  <r>
    <m/>
    <s v="Adjustment"/>
    <s v="Comba Telecom Inc."/>
    <x v="185"/>
    <x v="186"/>
    <d v="2015-10-27T00:00:00"/>
    <n v="1"/>
  </r>
  <r>
    <m/>
    <s v="Adjustment"/>
    <s v="Comba Telecom Inc."/>
    <x v="184"/>
    <x v="185"/>
    <d v="2015-10-27T00:00:00"/>
    <n v="1"/>
  </r>
  <r>
    <m/>
    <s v="Adjustment"/>
    <s v="Comba Telecom Inc."/>
    <x v="165"/>
    <x v="166"/>
    <d v="2015-10-27T00:00:00"/>
    <n v="1"/>
  </r>
  <r>
    <m/>
    <s v="Adjustment"/>
    <s v="Comba Telecom Inc."/>
    <x v="167"/>
    <x v="168"/>
    <d v="2015-10-27T00:00:00"/>
    <n v="1"/>
  </r>
  <r>
    <m/>
    <s v="Adjustment"/>
    <s v="Comba Telecom Inc."/>
    <x v="168"/>
    <x v="169"/>
    <d v="2015-10-27T00:00:00"/>
    <n v="2"/>
  </r>
  <r>
    <m/>
    <s v="Adjustment"/>
    <s v="Comba Telecom Inc."/>
    <x v="172"/>
    <x v="173"/>
    <d v="2015-10-27T00:00:00"/>
    <n v="-1"/>
  </r>
  <r>
    <m/>
    <s v="Adjustment"/>
    <s v="Comba Telecom Inc."/>
    <x v="173"/>
    <x v="174"/>
    <d v="2015-10-27T00:00:00"/>
    <n v="2"/>
  </r>
  <r>
    <m/>
    <s v="Adjustment"/>
    <s v="Comba Telecom Inc."/>
    <x v="174"/>
    <x v="175"/>
    <d v="2015-10-27T00:00:00"/>
    <n v="1"/>
  </r>
  <r>
    <s v="Q-041173"/>
    <s v="CHK150917US2F"/>
    <s v="Comba Telecom Inc."/>
    <x v="267"/>
    <x v="268"/>
    <d v="2015-10-28T00:00:00"/>
    <n v="2"/>
  </r>
  <r>
    <s v="Q-041173"/>
    <s v="CHK150917US2F"/>
    <s v="Comba Telecom Inc."/>
    <x v="269"/>
    <x v="270"/>
    <d v="2015-10-28T00:00:00"/>
    <n v="5"/>
  </r>
  <r>
    <s v="Q-041998"/>
    <s v="PO PA502161"/>
    <s v="CMA"/>
    <x v="108"/>
    <x v="108"/>
    <d v="2015-10-30T00:00:00"/>
    <n v="-50"/>
  </r>
  <r>
    <s v="Q-041998"/>
    <s v="PO PA502161"/>
    <s v="CMA"/>
    <x v="300"/>
    <x v="302"/>
    <d v="2015-10-30T00:00:00"/>
    <n v="-200"/>
  </r>
  <r>
    <s v="Q-041998"/>
    <s v="PO PA502161"/>
    <s v="CMA"/>
    <x v="301"/>
    <x v="303"/>
    <d v="2015-10-30T00:00:00"/>
    <n v="-50"/>
  </r>
  <r>
    <m/>
    <s v="RMA-001369"/>
    <s v="CMA"/>
    <x v="243"/>
    <x v="244"/>
    <d v="2015-10-30T00:00:00"/>
    <n v="-8"/>
  </r>
  <r>
    <m/>
    <s v="CHKRMA2015087"/>
    <s v="Comba Telecom Inc."/>
    <x v="276"/>
    <x v="277"/>
    <d v="2015-10-30T00:00:00"/>
    <n v="3"/>
  </r>
  <r>
    <s v="Q-042164"/>
    <s v="CHK151214US1"/>
    <s v="Comba Telecom Inc."/>
    <x v="216"/>
    <x v="217"/>
    <d v="2015-11-02T00:00:00"/>
    <n v="25"/>
  </r>
  <r>
    <m/>
    <s v="Adjustment"/>
    <s v="Comba Telecom Inc."/>
    <x v="128"/>
    <x v="129"/>
    <d v="2015-11-02T00:00:00"/>
    <n v="-10"/>
  </r>
  <r>
    <m/>
    <s v="Adjustment"/>
    <s v="Comba Telecom Inc."/>
    <x v="129"/>
    <x v="130"/>
    <d v="2015-11-02T00:00:00"/>
    <n v="-5"/>
  </r>
  <r>
    <m/>
    <s v="Adjustment"/>
    <s v="Comba Telecom Inc."/>
    <x v="303"/>
    <x v="305"/>
    <d v="2015-11-02T00:00:00"/>
    <n v="1"/>
  </r>
  <r>
    <m/>
    <s v="Adjustment"/>
    <s v="Comba Telecom Inc."/>
    <x v="136"/>
    <x v="137"/>
    <d v="2015-11-02T00:00:00"/>
    <n v="7"/>
  </r>
  <r>
    <m/>
    <s v="RMA-001369"/>
    <s v="CMA"/>
    <x v="243"/>
    <x v="244"/>
    <d v="2015-11-03T00:00:00"/>
    <n v="-2"/>
  </r>
  <r>
    <s v="Q-042502"/>
    <s v="PO 12458"/>
    <s v="KLA Laboratories"/>
    <x v="190"/>
    <x v="191"/>
    <d v="2015-11-05T00:00:00"/>
    <n v="-1"/>
  </r>
  <r>
    <m/>
    <s v="Adjustment"/>
    <s v="Comba Telecom Inc."/>
    <x v="24"/>
    <x v="24"/>
    <d v="2015-11-06T00:00:00"/>
    <n v="-6"/>
  </r>
  <r>
    <m/>
    <m/>
    <s v="Eric Huang"/>
    <x v="276"/>
    <x v="277"/>
    <d v="2015-11-09T00:00:00"/>
    <n v="-2"/>
  </r>
  <r>
    <s v="Q-042201"/>
    <s v="PO 001313"/>
    <s v="ClearLink Wireless"/>
    <x v="216"/>
    <x v="217"/>
    <d v="2015-11-09T00:00:00"/>
    <n v="-17"/>
  </r>
  <r>
    <s v="Q-042227"/>
    <s v="PO DW10132015-2"/>
    <s v="Extreme Engineering"/>
    <x v="41"/>
    <x v="41"/>
    <d v="2015-11-09T00:00:00"/>
    <n v="-23"/>
  </r>
  <r>
    <s v="Q-042227"/>
    <s v="PO DW10132015-2"/>
    <s v="Extreme Engineering"/>
    <x v="43"/>
    <x v="43"/>
    <d v="2015-11-09T00:00:00"/>
    <n v="-22"/>
  </r>
  <r>
    <s v="Q-042227"/>
    <s v="PO DW10132015-2"/>
    <s v="Extreme Engineering"/>
    <x v="42"/>
    <x v="42"/>
    <d v="2015-11-09T00:00:00"/>
    <n v="-7"/>
  </r>
  <r>
    <s v="Q-042516"/>
    <s v="PO 109262"/>
    <s v="Wireless Concepts"/>
    <x v="45"/>
    <x v="45"/>
    <d v="2015-11-09T00:00:00"/>
    <n v="-3"/>
  </r>
  <r>
    <s v="Q-042516"/>
    <s v="PO 109262"/>
    <s v="Wireless Concepts"/>
    <x v="46"/>
    <x v="46"/>
    <d v="2015-11-09T00:00:00"/>
    <n v="-3"/>
  </r>
  <r>
    <s v="Q-042516"/>
    <s v="PO 109262"/>
    <s v="Wireless Concepts"/>
    <x v="47"/>
    <x v="47"/>
    <d v="2015-11-09T00:00:00"/>
    <n v="-2"/>
  </r>
  <r>
    <s v="Q-042516"/>
    <s v="PO 109262"/>
    <s v="Wireless Concepts"/>
    <x v="48"/>
    <x v="48"/>
    <d v="2015-11-09T00:00:00"/>
    <n v="-3"/>
  </r>
  <r>
    <s v="Q-042516"/>
    <s v="PO 109262"/>
    <s v="Wireless Concepts"/>
    <x v="49"/>
    <x v="49"/>
    <d v="2015-11-09T00:00:00"/>
    <n v="-2"/>
  </r>
  <r>
    <m/>
    <s v="RMA-001374"/>
    <s v="CMA"/>
    <x v="276"/>
    <x v="277"/>
    <d v="2015-11-10T00:00:00"/>
    <n v="-5"/>
  </r>
  <r>
    <m/>
    <s v="RMA-001374"/>
    <s v="CMA"/>
    <x v="243"/>
    <x v="244"/>
    <d v="2015-11-10T00:00:00"/>
    <n v="-1"/>
  </r>
  <r>
    <s v="Q-042502"/>
    <s v="PO 12481"/>
    <s v="KLA Laboratories"/>
    <x v="171"/>
    <x v="172"/>
    <d v="2015-11-10T00:00:00"/>
    <n v="-1"/>
  </r>
  <r>
    <m/>
    <s v="Time Microwave"/>
    <s v="Comba Telecom Inc."/>
    <x v="302"/>
    <x v="304"/>
    <d v="2015-11-11T00:00:00"/>
    <n v="160"/>
  </r>
  <r>
    <s v="Q-042164"/>
    <s v="CHK151214US2F"/>
    <s v="Comba Telecom Inc."/>
    <x v="216"/>
    <x v="217"/>
    <d v="2015-11-11T00:00:00"/>
    <n v="25"/>
  </r>
  <r>
    <s v="Q-042526"/>
    <s v="PO 12470"/>
    <s v="KLA Laboratories"/>
    <x v="302"/>
    <x v="304"/>
    <d v="2015-11-11T00:00:00"/>
    <n v="-8"/>
  </r>
  <r>
    <s v="Q-042526"/>
    <s v="PO 12470"/>
    <s v="KLA Laboratories"/>
    <x v="281"/>
    <x v="282"/>
    <d v="2015-11-11T00:00:00"/>
    <n v="-2"/>
  </r>
  <r>
    <s v="Q-042526"/>
    <s v="PO 12470"/>
    <s v="KLA Laboratories"/>
    <x v="42"/>
    <x v="42"/>
    <d v="2015-11-11T00:00:00"/>
    <n v="-1"/>
  </r>
  <r>
    <s v="Q-042526"/>
    <s v="PO 12470"/>
    <s v="KLA Laboratories"/>
    <x v="239"/>
    <x v="240"/>
    <d v="2015-11-11T00:00:00"/>
    <n v="-1"/>
  </r>
  <r>
    <s v="Q-042526"/>
    <s v="PO 12470"/>
    <s v="KLA Laboratories"/>
    <x v="240"/>
    <x v="241"/>
    <d v="2015-11-11T00:00:00"/>
    <n v="-1"/>
  </r>
  <r>
    <s v="Q-042526"/>
    <s v="PO 12470"/>
    <s v="KLA Laboratories"/>
    <x v="182"/>
    <x v="183"/>
    <d v="2015-11-11T00:00:00"/>
    <n v="-1"/>
  </r>
  <r>
    <s v="Q-042526"/>
    <s v="PO 12470"/>
    <s v="KLA Laboratories"/>
    <x v="181"/>
    <x v="182"/>
    <d v="2015-11-11T00:00:00"/>
    <n v="-1"/>
  </r>
  <r>
    <s v="Q-042526"/>
    <s v="PO 12470"/>
    <s v="KLA Laboratories"/>
    <x v="187"/>
    <x v="188"/>
    <d v="2015-11-11T00:00:00"/>
    <n v="-1"/>
  </r>
  <r>
    <s v="Q-042526"/>
    <s v="PO 12470"/>
    <s v="KLA Laboratories"/>
    <x v="185"/>
    <x v="186"/>
    <d v="2015-11-11T00:00:00"/>
    <n v="-1"/>
  </r>
  <r>
    <s v="Q-042526"/>
    <s v="PO 12470"/>
    <s v="KLA Laboratories"/>
    <x v="189"/>
    <x v="190"/>
    <d v="2015-11-11T00:00:00"/>
    <n v="-1"/>
  </r>
  <r>
    <s v="Q-041816"/>
    <s v="CHK151120US1"/>
    <s v="Comba Telecom Inc."/>
    <x v="267"/>
    <x v="268"/>
    <d v="2015-11-12T00:00:00"/>
    <n v="45"/>
  </r>
  <r>
    <s v="Q-041816"/>
    <s v="CHK151120US1"/>
    <s v="Comba Telecom Inc."/>
    <x v="269"/>
    <x v="270"/>
    <d v="2015-11-12T00:00:00"/>
    <n v="45"/>
  </r>
  <r>
    <s v="Q-042603"/>
    <s v="P5181"/>
    <s v="Petrilla Technologies"/>
    <x v="112"/>
    <x v="112"/>
    <d v="2015-11-13T00:00:00"/>
    <n v="-6"/>
  </r>
  <r>
    <s v="Q-042652"/>
    <s v="PO 109267"/>
    <s v="Wireless Concepts"/>
    <x v="44"/>
    <x v="44"/>
    <d v="2015-11-18T00:00:00"/>
    <n v="-3"/>
  </r>
  <r>
    <s v="Q-042651"/>
    <s v="PO 846810"/>
    <s v="Crown Castle"/>
    <x v="108"/>
    <x v="108"/>
    <d v="2015-11-18T00:00:00"/>
    <n v="-6"/>
  </r>
  <r>
    <s v="Q-042502"/>
    <s v="PO 12458"/>
    <s v="KLA Return"/>
    <x v="190"/>
    <x v="191"/>
    <d v="2015-11-19T00:00:00"/>
    <n v="1"/>
  </r>
  <r>
    <s v="Q-042682"/>
    <s v="PO 001319"/>
    <s v="ClearLink Wireless"/>
    <x v="108"/>
    <x v="108"/>
    <d v="2015-11-19T00:00:00"/>
    <n v="-2"/>
  </r>
  <r>
    <s v="Q-041824"/>
    <s v="PO 540976-0-CAP"/>
    <s v="Ingalls Memorial"/>
    <x v="277"/>
    <x v="278"/>
    <d v="2015-11-24T00:00:00"/>
    <n v="-2"/>
  </r>
  <r>
    <s v="Q-042749"/>
    <s v="PO DW112515-15209"/>
    <s v="Extreme Engineering"/>
    <x v="245"/>
    <x v="246"/>
    <d v="2015-11-25T00:00:00"/>
    <n v="-30"/>
  </r>
  <r>
    <s v="Q-042737"/>
    <s v="PO DW112415-15209"/>
    <s v="Extreme Engineering"/>
    <x v="41"/>
    <x v="41"/>
    <d v="2015-11-25T00:00:00"/>
    <n v="-5"/>
  </r>
  <r>
    <s v="Q-042737"/>
    <s v="PO DW112415-15209"/>
    <s v="Extreme Engineering"/>
    <x v="42"/>
    <x v="42"/>
    <d v="2015-11-25T00:00:00"/>
    <n v="-2"/>
  </r>
  <r>
    <s v="Q-041816"/>
    <s v="CHK151120US2F"/>
    <s v="Comba Telecom Inc."/>
    <x v="267"/>
    <x v="268"/>
    <d v="2015-11-30T00:00:00"/>
    <n v="5"/>
  </r>
  <r>
    <s v="Q-041816"/>
    <s v="CHK151120US2F"/>
    <s v="Comba Telecom Inc."/>
    <x v="269"/>
    <x v="270"/>
    <d v="2015-11-30T00:00:00"/>
    <n v="5"/>
  </r>
  <r>
    <s v="Q-041597"/>
    <s v="CHK151044US2F"/>
    <s v="Comba Telecom Inc."/>
    <x v="189"/>
    <x v="190"/>
    <d v="2015-12-02T00:00:00"/>
    <n v="15"/>
  </r>
  <r>
    <s v="Q-041597"/>
    <s v="CHK151044US2F"/>
    <s v="Comba Telecom Inc."/>
    <x v="190"/>
    <x v="191"/>
    <d v="2015-12-02T00:00:00"/>
    <n v="10"/>
  </r>
  <r>
    <m/>
    <s v="SAMPLE"/>
    <s v="RSS"/>
    <x v="41"/>
    <x v="41"/>
    <d v="2015-12-02T00:00:00"/>
    <n v="-1"/>
  </r>
  <r>
    <m/>
    <s v="SAMPLE"/>
    <s v="RSS"/>
    <x v="43"/>
    <x v="43"/>
    <d v="2015-12-02T00:00:00"/>
    <n v="-1"/>
  </r>
  <r>
    <m/>
    <s v="SAMPLE"/>
    <s v="RSS"/>
    <x v="42"/>
    <x v="42"/>
    <d v="2015-12-02T00:00:00"/>
    <n v="-1"/>
  </r>
  <r>
    <s v="Q-042737"/>
    <s v="PO DW112415-15209"/>
    <s v="Extreme Engineering"/>
    <x v="182"/>
    <x v="183"/>
    <d v="2015-12-03T00:00:00"/>
    <n v="-3"/>
  </r>
  <r>
    <s v="Q-042737"/>
    <s v="PO DW112415-15209"/>
    <s v="Extreme Engineering"/>
    <x v="181"/>
    <x v="182"/>
    <d v="2015-12-03T00:00:00"/>
    <n v="-3"/>
  </r>
  <r>
    <s v="Q-042737"/>
    <s v="PO DW112415-15209"/>
    <s v="Extreme Engineering"/>
    <x v="187"/>
    <x v="188"/>
    <d v="2015-12-03T00:00:00"/>
    <n v="-3"/>
  </r>
  <r>
    <s v="Q-042737"/>
    <s v="PO DW112415-15209"/>
    <s v="Extreme Engineering"/>
    <x v="185"/>
    <x v="186"/>
    <d v="2015-12-03T00:00:00"/>
    <n v="-2"/>
  </r>
  <r>
    <s v="Q-042737"/>
    <s v="PO DW112415-15209"/>
    <s v="Extreme Engineering"/>
    <x v="189"/>
    <x v="190"/>
    <d v="2015-12-03T00:00:00"/>
    <n v="-1"/>
  </r>
  <r>
    <s v="Q-042737"/>
    <s v="PO DW112415-15209"/>
    <s v="Extreme Engineering"/>
    <x v="188"/>
    <x v="189"/>
    <d v="2015-12-03T00:00:00"/>
    <n v="-1"/>
  </r>
  <r>
    <s v="Q-042737"/>
    <s v="PO DW112415-15209"/>
    <s v="Extreme Engineering"/>
    <x v="190"/>
    <x v="191"/>
    <d v="2015-12-03T00:00:00"/>
    <n v="-1"/>
  </r>
  <r>
    <s v="Q-042737"/>
    <s v="PO DW112415-15209"/>
    <s v="Extreme Engineering"/>
    <x v="169"/>
    <x v="170"/>
    <d v="2015-12-03T00:00:00"/>
    <n v="-1"/>
  </r>
  <r>
    <s v="Q-042737"/>
    <s v="PO DW112415-15209"/>
    <s v="Extreme Engineering"/>
    <x v="175"/>
    <x v="176"/>
    <d v="2015-12-03T00:00:00"/>
    <n v="-5"/>
  </r>
  <r>
    <s v="Q-042737"/>
    <s v="PO DW112415-15209"/>
    <s v="Extreme Engineering"/>
    <x v="172"/>
    <x v="173"/>
    <d v="2015-12-03T00:00:00"/>
    <n v="-5"/>
  </r>
  <r>
    <s v="Q-042737"/>
    <s v="PO DW112415-15209"/>
    <s v="Extreme Engineering"/>
    <x v="167"/>
    <x v="168"/>
    <d v="2015-12-03T00:00:00"/>
    <n v="-2"/>
  </r>
  <r>
    <s v="Q-042737"/>
    <s v="PO DW112415-15209"/>
    <s v="Extreme Engineering"/>
    <x v="168"/>
    <x v="169"/>
    <d v="2015-12-03T00:00:00"/>
    <n v="-1"/>
  </r>
  <r>
    <s v="Q-042737"/>
    <s v="PO DW112415-15209"/>
    <s v="Extreme Engineering"/>
    <x v="170"/>
    <x v="171"/>
    <d v="2015-12-03T00:00:00"/>
    <n v="-2"/>
  </r>
  <r>
    <s v="Q-042737"/>
    <s v="PO DW112415-15209"/>
    <s v="Extreme Engineering"/>
    <x v="171"/>
    <x v="172"/>
    <d v="2015-12-03T00:00:00"/>
    <n v="-1"/>
  </r>
  <r>
    <s v="Q-042737"/>
    <s v="PO DW112415-15209"/>
    <s v="Extreme Engineering"/>
    <x v="173"/>
    <x v="174"/>
    <d v="2015-12-03T00:00:00"/>
    <n v="-1"/>
  </r>
  <r>
    <s v="Q-042737"/>
    <s v="PO DW112415-15209"/>
    <s v="Extreme Engineering"/>
    <x v="174"/>
    <x v="175"/>
    <d v="2015-12-03T00:00:00"/>
    <n v="-3"/>
  </r>
  <r>
    <s v="Q-042737"/>
    <s v="PO DW112415-15209"/>
    <s v="Extreme Engineering"/>
    <x v="166"/>
    <x v="167"/>
    <d v="2015-12-03T00:00:00"/>
    <n v="-1"/>
  </r>
  <r>
    <s v="Q-042840"/>
    <s v="PO P5182"/>
    <s v="Petrilla Technologies"/>
    <x v="112"/>
    <x v="112"/>
    <d v="2015-12-04T00:00:00"/>
    <n v="-12"/>
  </r>
  <r>
    <m/>
    <s v="Adjustment"/>
    <s v="Comba Telecom Inc."/>
    <x v="216"/>
    <x v="217"/>
    <d v="2015-12-04T00:00:00"/>
    <n v="-1"/>
  </r>
  <r>
    <m/>
    <s v="Adjustment"/>
    <s v="Comba Telecom Inc."/>
    <x v="10"/>
    <x v="10"/>
    <d v="2015-12-08T00:00:00"/>
    <n v="-2"/>
  </r>
  <r>
    <m/>
    <s v="Adjustment"/>
    <s v="Comba Telecom Inc."/>
    <x v="109"/>
    <x v="109"/>
    <d v="2015-12-08T00:00:00"/>
    <n v="-115"/>
  </r>
  <r>
    <m/>
    <s v="Adjustment"/>
    <s v="Comba Telecom Inc."/>
    <x v="121"/>
    <x v="122"/>
    <d v="2015-12-08T00:00:00"/>
    <n v="-28"/>
  </r>
  <r>
    <m/>
    <s v="Adjustment"/>
    <s v="Comba Telecom Inc."/>
    <x v="122"/>
    <x v="123"/>
    <d v="2015-12-08T00:00:00"/>
    <n v="-4"/>
  </r>
  <r>
    <m/>
    <s v="Adjustment"/>
    <s v="Comba Telecom Inc."/>
    <x v="123"/>
    <x v="124"/>
    <d v="2015-12-08T00:00:00"/>
    <n v="-4"/>
  </r>
  <r>
    <m/>
    <s v="Adjustment"/>
    <s v="Comba Telecom Inc."/>
    <x v="130"/>
    <x v="131"/>
    <d v="2015-12-08T00:00:00"/>
    <n v="-1"/>
  </r>
  <r>
    <m/>
    <s v="Adjustment"/>
    <s v="Comba Telecom Inc."/>
    <x v="131"/>
    <x v="132"/>
    <d v="2015-12-08T00:00:00"/>
    <n v="-7"/>
  </r>
  <r>
    <m/>
    <s v="Adjustment"/>
    <s v="Comba Telecom Inc."/>
    <x v="140"/>
    <x v="141"/>
    <d v="2015-12-08T00:00:00"/>
    <n v="-5"/>
  </r>
  <r>
    <m/>
    <s v="Adjustment"/>
    <s v="Comba Telecom Inc."/>
    <x v="141"/>
    <x v="142"/>
    <d v="2015-12-08T00:00:00"/>
    <n v="-65"/>
  </r>
  <r>
    <m/>
    <s v="Adjustment"/>
    <s v="Comba Telecom Inc."/>
    <x v="143"/>
    <x v="144"/>
    <d v="2015-12-08T00:00:00"/>
    <n v="-7"/>
  </r>
  <r>
    <m/>
    <s v="Adjustment"/>
    <s v="Comba Telecom Inc."/>
    <x v="145"/>
    <x v="146"/>
    <d v="2015-12-08T00:00:00"/>
    <n v="-2"/>
  </r>
  <r>
    <m/>
    <s v="Adjustment"/>
    <s v="Comba Telecom Inc."/>
    <x v="146"/>
    <x v="147"/>
    <d v="2015-12-08T00:00:00"/>
    <n v="-2"/>
  </r>
  <r>
    <m/>
    <s v="Adjustment"/>
    <s v="Comba Telecom Inc."/>
    <x v="147"/>
    <x v="148"/>
    <d v="2015-12-08T00:00:00"/>
    <n v="-2"/>
  </r>
  <r>
    <m/>
    <s v="Adjustment"/>
    <s v="Comba Telecom Inc."/>
    <x v="148"/>
    <x v="149"/>
    <d v="2015-12-08T00:00:00"/>
    <n v="-2"/>
  </r>
  <r>
    <m/>
    <s v="Adjustment"/>
    <s v="Comba Telecom Inc."/>
    <x v="154"/>
    <x v="155"/>
    <d v="2015-12-08T00:00:00"/>
    <n v="-2"/>
  </r>
  <r>
    <m/>
    <s v="Adjustment"/>
    <s v="Comba Telecom Inc."/>
    <x v="155"/>
    <x v="156"/>
    <d v="2015-12-08T00:00:00"/>
    <n v="-1"/>
  </r>
  <r>
    <m/>
    <s v="Adjustment"/>
    <s v="Comba Telecom Inc."/>
    <x v="160"/>
    <x v="161"/>
    <d v="2015-12-08T00:00:00"/>
    <n v="-7"/>
  </r>
  <r>
    <m/>
    <s v="Adjustment"/>
    <s v="Comba Telecom Inc."/>
    <x v="161"/>
    <x v="162"/>
    <d v="2015-12-08T00:00:00"/>
    <n v="-14"/>
  </r>
  <r>
    <m/>
    <s v="Adjustment"/>
    <s v="Comba Telecom Inc."/>
    <x v="162"/>
    <x v="163"/>
    <d v="2015-12-08T00:00:00"/>
    <n v="-7"/>
  </r>
  <r>
    <m/>
    <s v="Adjustment"/>
    <s v="Comba Telecom Inc."/>
    <x v="163"/>
    <x v="164"/>
    <d v="2015-12-08T00:00:00"/>
    <n v="-1"/>
  </r>
  <r>
    <m/>
    <s v="Adjustment"/>
    <s v="Comba Telecom Inc."/>
    <x v="164"/>
    <x v="165"/>
    <d v="2015-12-08T00:00:00"/>
    <n v="-1"/>
  </r>
  <r>
    <m/>
    <s v="Adjustment"/>
    <s v="Comba Telecom Inc."/>
    <x v="177"/>
    <x v="178"/>
    <d v="2015-12-08T00:00:00"/>
    <n v="-2"/>
  </r>
  <r>
    <m/>
    <s v="Adjustment"/>
    <s v="Comba Telecom Inc."/>
    <x v="179"/>
    <x v="180"/>
    <d v="2015-12-08T00:00:00"/>
    <n v="-14"/>
  </r>
  <r>
    <m/>
    <s v="Adjustment"/>
    <s v="Comba Telecom Inc."/>
    <x v="193"/>
    <x v="194"/>
    <d v="2015-12-08T00:00:00"/>
    <n v="-7"/>
  </r>
  <r>
    <m/>
    <s v="Adjustment"/>
    <s v="Comba Telecom Inc."/>
    <x v="208"/>
    <x v="209"/>
    <d v="2015-12-08T00:00:00"/>
    <n v="-2"/>
  </r>
  <r>
    <m/>
    <s v="Adjustment"/>
    <s v="Comba Telecom Inc."/>
    <x v="209"/>
    <x v="210"/>
    <d v="2015-12-08T00:00:00"/>
    <n v="-2"/>
  </r>
  <r>
    <m/>
    <s v="Adjustment"/>
    <s v="Comba Telecom Inc."/>
    <x v="214"/>
    <x v="215"/>
    <d v="2015-12-08T00:00:00"/>
    <n v="-4"/>
  </r>
  <r>
    <m/>
    <s v="Adjustment"/>
    <s v="Comba Telecom Inc."/>
    <x v="215"/>
    <x v="216"/>
    <d v="2015-12-08T00:00:00"/>
    <n v="-2"/>
  </r>
  <r>
    <s v="Q-042242"/>
    <s v="CHK151238US"/>
    <s v="Comba Telecom Inc."/>
    <x v="239"/>
    <x v="240"/>
    <d v="2015-12-11T00:00:00"/>
    <n v="7"/>
  </r>
  <r>
    <s v="Q-042242"/>
    <s v="CHK151238US"/>
    <s v="Comba Telecom Inc."/>
    <x v="240"/>
    <x v="241"/>
    <d v="2015-12-11T00:00:00"/>
    <n v="5"/>
  </r>
  <r>
    <m/>
    <s v="CHKRMA2015099"/>
    <s v="Comba Telecom Inc."/>
    <x v="246"/>
    <x v="247"/>
    <d v="2015-12-14T00:00:00"/>
    <n v="2"/>
  </r>
  <r>
    <s v="Q-042886"/>
    <s v="PO 12884"/>
    <s v="ARQ Wireless"/>
    <x v="182"/>
    <x v="183"/>
    <d v="2015-12-14T00:00:00"/>
    <n v="-1"/>
  </r>
  <r>
    <s v="Q-042886"/>
    <s v="PO 12884"/>
    <s v="ARQ Wireless"/>
    <x v="181"/>
    <x v="182"/>
    <d v="2015-12-14T00:00:00"/>
    <n v="-1"/>
  </r>
  <r>
    <s v="Q-042886"/>
    <s v="PO 12884"/>
    <s v="ARQ Wireless"/>
    <x v="187"/>
    <x v="188"/>
    <d v="2015-12-14T00:00:00"/>
    <n v="-1"/>
  </r>
  <r>
    <s v="Q-042886"/>
    <s v="PO 12884"/>
    <s v="ARQ Wireless"/>
    <x v="190"/>
    <x v="191"/>
    <d v="2015-12-14T00:00:00"/>
    <n v="-1"/>
  </r>
  <r>
    <s v="Q-042886"/>
    <s v="PO 12884"/>
    <s v="ARQ Wireless"/>
    <x v="240"/>
    <x v="241"/>
    <d v="2015-12-14T00:00:00"/>
    <n v="-1"/>
  </r>
  <r>
    <s v="Q-042515"/>
    <s v="PO 71013173828"/>
    <s v="Mercy Health"/>
    <x v="245"/>
    <x v="246"/>
    <d v="2015-12-15T00:00:00"/>
    <n v="-54"/>
  </r>
  <r>
    <s v="Q-042515"/>
    <s v="PO 71013173828"/>
    <s v="Mercy Health"/>
    <x v="41"/>
    <x v="41"/>
    <d v="2015-12-15T00:00:00"/>
    <n v="-12"/>
  </r>
  <r>
    <s v="Q-042515"/>
    <s v="PO 71013173828"/>
    <s v="Mercy Health"/>
    <x v="43"/>
    <x v="43"/>
    <d v="2015-12-15T00:00:00"/>
    <n v="-10"/>
  </r>
  <r>
    <s v="Q-042515"/>
    <s v="PO 71013173828"/>
    <s v="Mercy Health"/>
    <x v="94"/>
    <x v="94"/>
    <d v="2015-12-15T00:00:00"/>
    <n v="-4"/>
  </r>
  <r>
    <s v="Q-042515"/>
    <s v="PO 71013173828"/>
    <s v="Mercy Health"/>
    <x v="182"/>
    <x v="183"/>
    <d v="2015-12-15T00:00:00"/>
    <n v="-2"/>
  </r>
  <r>
    <s v="Q-042515"/>
    <s v="PO 71013173828"/>
    <s v="Mercy Health"/>
    <x v="181"/>
    <x v="182"/>
    <d v="2015-12-15T00:00:00"/>
    <n v="-2"/>
  </r>
  <r>
    <s v="Q-042515"/>
    <s v="PO 71013173828"/>
    <s v="Mercy Health"/>
    <x v="187"/>
    <x v="188"/>
    <d v="2015-12-15T00:00:00"/>
    <n v="-3"/>
  </r>
  <r>
    <s v="Q-042515"/>
    <s v="PO 71013173828"/>
    <s v="Mercy Health"/>
    <x v="185"/>
    <x v="186"/>
    <d v="2015-12-15T00:00:00"/>
    <n v="-1"/>
  </r>
  <r>
    <s v="Q-042515"/>
    <s v="PO 71013173828"/>
    <s v="Mercy Health"/>
    <x v="189"/>
    <x v="190"/>
    <d v="2015-12-15T00:00:00"/>
    <n v="-1"/>
  </r>
  <r>
    <s v="Q-042515"/>
    <s v="PO 71013173828"/>
    <s v="Mercy Health"/>
    <x v="188"/>
    <x v="189"/>
    <d v="2015-12-15T00:00:00"/>
    <n v="-1"/>
  </r>
  <r>
    <s v="Q-042515"/>
    <s v="PO 71013173828"/>
    <s v="Mercy Health"/>
    <x v="190"/>
    <x v="191"/>
    <d v="2015-12-15T00:00:00"/>
    <n v="-2"/>
  </r>
  <r>
    <s v="Q-042515"/>
    <s v="PO 71013173828"/>
    <s v="Mercy Health"/>
    <x v="169"/>
    <x v="170"/>
    <d v="2015-12-15T00:00:00"/>
    <n v="-1"/>
  </r>
  <r>
    <s v="Q-042515"/>
    <s v="PO 71013173828"/>
    <s v="Mercy Health"/>
    <x v="175"/>
    <x v="176"/>
    <d v="2015-12-15T00:00:00"/>
    <n v="-4"/>
  </r>
  <r>
    <s v="Q-042515"/>
    <s v="PO 71013173828"/>
    <s v="Mercy Health"/>
    <x v="172"/>
    <x v="173"/>
    <d v="2015-12-15T00:00:00"/>
    <n v="-3"/>
  </r>
  <r>
    <s v="Q-042515"/>
    <s v="PO 71013173828"/>
    <s v="Mercy Health"/>
    <x v="192"/>
    <x v="193"/>
    <d v="2015-12-15T00:00:00"/>
    <n v="-1"/>
  </r>
  <r>
    <s v="Q-042515"/>
    <s v="PO 71013173828"/>
    <s v="Mercy Health"/>
    <x v="168"/>
    <x v="169"/>
    <d v="2015-12-15T00:00:00"/>
    <n v="-1"/>
  </r>
  <r>
    <s v="Q-042515"/>
    <s v="PO 71013173828"/>
    <s v="Mercy Health"/>
    <x v="167"/>
    <x v="168"/>
    <d v="2015-12-15T00:00:00"/>
    <n v="-1"/>
  </r>
  <r>
    <s v="Q-042515"/>
    <s v="PO 71013173828"/>
    <s v="Mercy Health"/>
    <x v="166"/>
    <x v="167"/>
    <d v="2015-12-15T00:00:00"/>
    <n v="-1"/>
  </r>
  <r>
    <s v="Q-042515"/>
    <s v="PO 71013173828"/>
    <s v="Mercy Health"/>
    <x v="173"/>
    <x v="174"/>
    <d v="2015-12-15T00:00:00"/>
    <n v="-1"/>
  </r>
  <r>
    <s v="Q-042515"/>
    <s v="PO 71013173828"/>
    <s v="Mercy Health"/>
    <x v="170"/>
    <x v="171"/>
    <d v="2015-12-15T00:00:00"/>
    <n v="-1"/>
  </r>
  <r>
    <s v="Q-042515"/>
    <s v="PO 71013173828"/>
    <s v="Mercy Health"/>
    <x v="174"/>
    <x v="175"/>
    <d v="2015-12-15T00:00:00"/>
    <n v="-3"/>
  </r>
  <r>
    <s v="Q-042515"/>
    <s v="PO 71013173828"/>
    <s v="Mercy Health"/>
    <x v="171"/>
    <x v="172"/>
    <d v="2015-12-15T00:00:00"/>
    <n v="-2"/>
  </r>
  <r>
    <s v="Q-042515"/>
    <s v="PO 71013173828"/>
    <s v="Mercy Health"/>
    <x v="108"/>
    <x v="108"/>
    <d v="2015-12-15T00:00:00"/>
    <n v="-3"/>
  </r>
  <r>
    <s v="Q-042952"/>
    <s v="PO JP0389"/>
    <s v="Michigan State"/>
    <x v="82"/>
    <x v="82"/>
    <d v="2015-12-15T00:00:00"/>
    <n v="-2"/>
  </r>
  <r>
    <s v="Q-042886"/>
    <s v="PO 12884"/>
    <s v="ARQ Wireless"/>
    <x v="41"/>
    <x v="41"/>
    <d v="2015-12-15T00:00:00"/>
    <n v="-1"/>
  </r>
  <r>
    <s v="Q-042886"/>
    <s v="PO 12884"/>
    <s v="ARQ Wireless"/>
    <x v="302"/>
    <x v="304"/>
    <d v="2015-12-15T00:00:00"/>
    <n v="-2"/>
  </r>
  <r>
    <s v="Q-042886"/>
    <s v="PO 12884"/>
    <s v="ARQ Wireless"/>
    <x v="278"/>
    <x v="279"/>
    <d v="2015-12-15T00:00:00"/>
    <n v="-3"/>
  </r>
  <r>
    <m/>
    <s v="SAMPLE"/>
    <s v="Denny Nam"/>
    <x v="38"/>
    <x v="38"/>
    <d v="2015-12-17T00:00:00"/>
    <n v="-1"/>
  </r>
  <r>
    <s v="Q-042995"/>
    <s v="PO 9853611"/>
    <s v="AT&amp;T"/>
    <x v="40"/>
    <x v="40"/>
    <d v="2015-12-17T00:00:00"/>
    <n v="-2"/>
  </r>
  <r>
    <s v="Q-043025"/>
    <s v="PO DW12182015-15209"/>
    <s v="Extreme Engineering"/>
    <x v="108"/>
    <x v="108"/>
    <d v="2015-12-21T00:00:00"/>
    <n v="-2"/>
  </r>
  <r>
    <s v="Q-041721"/>
    <s v="CHK151091US"/>
    <s v="Comba Telecom Inc."/>
    <x v="245"/>
    <x v="246"/>
    <d v="2015-12-21T00:00:00"/>
    <n v="100"/>
  </r>
  <r>
    <m/>
    <s v="Adjustment"/>
    <s v="Comba Telecom Inc."/>
    <x v="166"/>
    <x v="167"/>
    <d v="2015-12-31T00:00:00"/>
    <n v="2"/>
  </r>
  <r>
    <m/>
    <s v="Adjustment"/>
    <s v="Comba Telecom Inc."/>
    <x v="168"/>
    <x v="169"/>
    <d v="2015-12-31T00:00:00"/>
    <n v="-2"/>
  </r>
  <r>
    <m/>
    <s v="Adjustment"/>
    <s v="Comba Telecom Inc."/>
    <x v="169"/>
    <x v="170"/>
    <d v="2015-12-31T00:00:00"/>
    <n v="-1"/>
  </r>
  <r>
    <m/>
    <s v="Adjustment"/>
    <s v="Comba Telecom Inc."/>
    <x v="170"/>
    <x v="171"/>
    <d v="2015-12-31T00:00:00"/>
    <n v="1"/>
  </r>
  <r>
    <m/>
    <s v="Adjustment"/>
    <s v="Comba Telecom Inc."/>
    <x v="171"/>
    <x v="172"/>
    <d v="2015-12-31T00:00:00"/>
    <n v="2"/>
  </r>
  <r>
    <m/>
    <s v="Adjustment"/>
    <s v="Comba Telecom Inc."/>
    <x v="172"/>
    <x v="173"/>
    <d v="2015-12-31T00:00:00"/>
    <n v="-1"/>
  </r>
  <r>
    <m/>
    <s v="Adjustment"/>
    <s v="Comba Telecom Inc."/>
    <x v="173"/>
    <x v="174"/>
    <d v="2015-12-31T00:00:00"/>
    <n v="1"/>
  </r>
  <r>
    <m/>
    <s v="Adjustment"/>
    <s v="Comba Telecom Inc."/>
    <x v="174"/>
    <x v="175"/>
    <d v="2015-12-31T00:00:00"/>
    <n v="2"/>
  </r>
  <r>
    <m/>
    <s v="Adjustment"/>
    <s v="Comba Telecom Inc."/>
    <x v="175"/>
    <x v="176"/>
    <d v="2015-12-31T00:00:00"/>
    <n v="-1"/>
  </r>
  <r>
    <m/>
    <s v="Adjustment"/>
    <s v="Comba Telecom Inc."/>
    <x v="181"/>
    <x v="182"/>
    <d v="2015-12-31T00:00:00"/>
    <n v="-1"/>
  </r>
  <r>
    <m/>
    <s v="Adjustment"/>
    <s v="Comba Telecom Inc."/>
    <x v="182"/>
    <x v="183"/>
    <d v="2015-12-31T00:00:00"/>
    <n v="-1"/>
  </r>
  <r>
    <m/>
    <s v="Adjustment"/>
    <s v="Comba Telecom Inc."/>
    <x v="185"/>
    <x v="186"/>
    <d v="2015-12-31T00:00:00"/>
    <n v="-1"/>
  </r>
  <r>
    <m/>
    <s v="Adjustment"/>
    <s v="Comba Telecom Inc."/>
    <x v="188"/>
    <x v="189"/>
    <d v="2015-12-31T00:00:00"/>
    <n v="1"/>
  </r>
  <r>
    <m/>
    <s v="Adjustment"/>
    <s v="Comba Telecom Inc."/>
    <x v="189"/>
    <x v="190"/>
    <d v="2015-12-31T00:00:00"/>
    <n v="-1"/>
  </r>
  <r>
    <m/>
    <s v="Adjustment"/>
    <s v="Comba Telecom Inc."/>
    <x v="191"/>
    <x v="192"/>
    <d v="2015-12-31T00:00:00"/>
    <n v="-1"/>
  </r>
  <r>
    <s v="Q-035749"/>
    <s v="CHK140379US4"/>
    <s v="Comba Telecom Inc."/>
    <x v="166"/>
    <x v="167"/>
    <d v="2016-01-08T00:00:00"/>
    <n v="10"/>
  </r>
  <r>
    <s v="Q-035749"/>
    <s v="CHK140379US4"/>
    <s v="Comba Telecom Inc."/>
    <x v="173"/>
    <x v="174"/>
    <d v="2016-01-08T00:00:00"/>
    <n v="10"/>
  </r>
  <r>
    <s v="Q-035749"/>
    <s v="CHK140379US4"/>
    <s v="Comba Telecom Inc."/>
    <x v="170"/>
    <x v="171"/>
    <d v="2016-01-08T00:00:00"/>
    <n v="10"/>
  </r>
  <r>
    <s v="Q-035749"/>
    <s v="CHK140379US4"/>
    <s v="Comba Telecom Inc."/>
    <x v="174"/>
    <x v="175"/>
    <d v="2016-01-08T00:00:00"/>
    <n v="10"/>
  </r>
  <r>
    <s v="Q-035749"/>
    <s v="CHK140379US4"/>
    <s v="Comba Telecom Inc."/>
    <x v="171"/>
    <x v="172"/>
    <d v="2016-01-08T00:00:00"/>
    <n v="10"/>
  </r>
  <r>
    <s v="Q-043161"/>
    <s v="PO 12714"/>
    <s v="KLA Laboratories"/>
    <x v="302"/>
    <x v="304"/>
    <d v="2016-01-08T00:00:00"/>
    <n v="-10"/>
  </r>
  <r>
    <s v="Q-043161"/>
    <s v="PO 12714"/>
    <s v="KLA Laboratories"/>
    <x v="182"/>
    <x v="183"/>
    <d v="2016-01-08T00:00:00"/>
    <n v="-1"/>
  </r>
  <r>
    <s v="Q-043161"/>
    <s v="PO 12714"/>
    <s v="KLA Laboratories"/>
    <x v="181"/>
    <x v="182"/>
    <d v="2016-01-08T00:00:00"/>
    <n v="-1"/>
  </r>
  <r>
    <s v="Q-043161"/>
    <s v="PO 12714"/>
    <s v="KLA Laboratories"/>
    <x v="187"/>
    <x v="188"/>
    <d v="2016-01-08T00:00:00"/>
    <n v="-1"/>
  </r>
  <r>
    <s v="Q-043161"/>
    <s v="PO 12714"/>
    <s v="KLA Laboratories"/>
    <x v="185"/>
    <x v="186"/>
    <d v="2016-01-08T00:00:00"/>
    <n v="-1"/>
  </r>
  <r>
    <s v="Q-043161"/>
    <s v="PO 12714"/>
    <s v="KLA Laboratories"/>
    <x v="189"/>
    <x v="190"/>
    <d v="2016-01-08T00:00:00"/>
    <n v="-1"/>
  </r>
  <r>
    <s v="Q-043161"/>
    <s v="PO 12714"/>
    <s v="KLA Laboratories"/>
    <x v="190"/>
    <x v="191"/>
    <d v="2016-01-08T00:00:00"/>
    <n v="-1"/>
  </r>
  <r>
    <s v="Q-043161"/>
    <s v="PO 12714"/>
    <s v="KLA Laboratories"/>
    <x v="239"/>
    <x v="240"/>
    <d v="2016-01-08T00:00:00"/>
    <n v="-1"/>
  </r>
  <r>
    <s v="Q-043161"/>
    <s v="PO 12714"/>
    <s v="KLA Laboratories"/>
    <x v="240"/>
    <x v="241"/>
    <d v="2016-01-08T00:00:00"/>
    <n v="-1"/>
  </r>
  <r>
    <m/>
    <m/>
    <s v="Comba Telecom Inc."/>
    <x v="304"/>
    <x v="306"/>
    <d v="2016-01-12T00:00:00"/>
    <n v="5"/>
  </r>
  <r>
    <m/>
    <s v="SAMPLE"/>
    <s v="IBTUF Tradeshow"/>
    <x v="217"/>
    <x v="218"/>
    <d v="2016-01-12T00:00:00"/>
    <n v="-5"/>
  </r>
  <r>
    <m/>
    <s v="RMA-001397"/>
    <s v="Extreme Engineering"/>
    <x v="172"/>
    <x v="173"/>
    <d v="2016-01-12T00:00:00"/>
    <n v="-1"/>
  </r>
  <r>
    <m/>
    <s v="RMA-001398"/>
    <s v="Extreme Engineering"/>
    <x v="188"/>
    <x v="189"/>
    <d v="2016-01-14T00:00:00"/>
    <n v="-1"/>
  </r>
  <r>
    <s v="Q-042748"/>
    <s v="CHK151366US"/>
    <s v="Comba Telecom Inc."/>
    <x v="245"/>
    <x v="246"/>
    <d v="2016-01-26T00:00:00"/>
    <n v="100"/>
  </r>
  <r>
    <s v="Q-043362"/>
    <s v="PO 109279"/>
    <s v="Wireless Concepts"/>
    <x v="47"/>
    <x v="47"/>
    <d v="2016-01-27T00:00:00"/>
    <n v="-1"/>
  </r>
  <r>
    <m/>
    <s v="Adjustment"/>
    <s v="Comba Telecom Inc."/>
    <x v="267"/>
    <x v="268"/>
    <d v="2016-02-02T00:00:00"/>
    <n v="-2"/>
  </r>
  <r>
    <m/>
    <s v="Adjustment"/>
    <s v="Comba Telecom Inc."/>
    <x v="268"/>
    <x v="269"/>
    <d v="2016-02-02T00:00:00"/>
    <n v="-1"/>
  </r>
  <r>
    <m/>
    <s v="Adjustment"/>
    <s v="Comba Telecom Inc."/>
    <x v="269"/>
    <x v="270"/>
    <d v="2016-02-02T00:00:00"/>
    <n v="1"/>
  </r>
  <r>
    <s v="Q-043175"/>
    <s v="PO 9935711"/>
    <s v="AT&amp;T"/>
    <x v="30"/>
    <x v="30"/>
    <d v="2016-02-02T00:00:00"/>
    <n v="-6"/>
  </r>
  <r>
    <s v="Q-043175"/>
    <s v="PO 9935711"/>
    <s v="AT&amp;T"/>
    <x v="40"/>
    <x v="40"/>
    <d v="2016-02-02T00:00:00"/>
    <n v="-5"/>
  </r>
  <r>
    <s v="Q-043407"/>
    <s v="PO 12815"/>
    <s v="KLA Laboratories"/>
    <x v="267"/>
    <x v="268"/>
    <d v="2016-02-02T00:00:00"/>
    <n v="-78"/>
  </r>
  <r>
    <s v="Q-043407"/>
    <s v="PO 12815"/>
    <s v="KLA Laboratories"/>
    <x v="269"/>
    <x v="270"/>
    <d v="2016-02-02T00:00:00"/>
    <n v="-75"/>
  </r>
  <r>
    <s v="Q-043425"/>
    <s v="PO 12823"/>
    <s v="KLA Laboratories"/>
    <x v="302"/>
    <x v="304"/>
    <d v="2016-02-03T00:00:00"/>
    <n v="-8"/>
  </r>
  <r>
    <s v="Q-043425"/>
    <s v="PO 12823"/>
    <s v="KLA Laboratories"/>
    <x v="182"/>
    <x v="183"/>
    <d v="2016-02-03T00:00:00"/>
    <n v="-1"/>
  </r>
  <r>
    <s v="Q-043425"/>
    <s v="PO 12823"/>
    <s v="KLA Laboratories"/>
    <x v="181"/>
    <x v="182"/>
    <d v="2016-02-03T00:00:00"/>
    <n v="-1"/>
  </r>
  <r>
    <s v="Q-043425"/>
    <s v="PO 12823"/>
    <s v="KLA Laboratories"/>
    <x v="187"/>
    <x v="188"/>
    <d v="2016-02-03T00:00:00"/>
    <n v="-1"/>
  </r>
  <r>
    <s v="Q-043425"/>
    <s v="PO 12823"/>
    <s v="KLA Laboratories"/>
    <x v="185"/>
    <x v="186"/>
    <d v="2016-02-03T00:00:00"/>
    <n v="-1"/>
  </r>
  <r>
    <s v="Q-043425"/>
    <s v="PO 12823"/>
    <s v="KLA Laboratories"/>
    <x v="189"/>
    <x v="190"/>
    <d v="2016-02-03T00:00:00"/>
    <n v="-1"/>
  </r>
  <r>
    <s v="Q-043425"/>
    <s v="PO 12823"/>
    <s v="KLA Laboratories"/>
    <x v="239"/>
    <x v="240"/>
    <d v="2016-02-03T00:00:00"/>
    <n v="-1"/>
  </r>
  <r>
    <s v="Q-043425"/>
    <s v="PO 12823"/>
    <s v="KLA Laboratories"/>
    <x v="240"/>
    <x v="241"/>
    <d v="2016-02-03T00:00:00"/>
    <n v="-1"/>
  </r>
  <r>
    <m/>
    <s v="SAMPLE"/>
    <s v="Wireless Information Networks"/>
    <x v="239"/>
    <x v="240"/>
    <d v="2016-02-03T00:00:00"/>
    <n v="-1"/>
  </r>
  <r>
    <m/>
    <s v="SAMPLE"/>
    <s v="Wireless Information Networks"/>
    <x v="240"/>
    <x v="241"/>
    <d v="2016-02-03T00:00:00"/>
    <n v="-1"/>
  </r>
  <r>
    <m/>
    <s v="RMA-001404"/>
    <s v="CMA"/>
    <x v="276"/>
    <x v="277"/>
    <d v="2016-02-04T00:00:00"/>
    <n v="-2"/>
  </r>
  <r>
    <m/>
    <s v="RMA-001404"/>
    <s v="CMA"/>
    <x v="243"/>
    <x v="244"/>
    <d v="2016-02-04T00:00:00"/>
    <n v="-2"/>
  </r>
  <r>
    <m/>
    <s v="RMA-001404"/>
    <s v="CMA"/>
    <x v="276"/>
    <x v="277"/>
    <d v="2016-02-05T00:00:00"/>
    <n v="-8"/>
  </r>
  <r>
    <m/>
    <s v="RMA-001404"/>
    <s v="CMA"/>
    <x v="243"/>
    <x v="244"/>
    <d v="2016-02-05T00:00:00"/>
    <n v="-8"/>
  </r>
  <r>
    <s v="Q-043217"/>
    <s v="PO 01261-0002A"/>
    <s v="Redwood Electric"/>
    <x v="182"/>
    <x v="183"/>
    <d v="2016-02-08T00:00:00"/>
    <n v="-1"/>
  </r>
  <r>
    <s v="Q-043217"/>
    <s v="PO 01261-0002A"/>
    <s v="Redwood Electric"/>
    <x v="181"/>
    <x v="182"/>
    <d v="2016-02-08T00:00:00"/>
    <n v="-1"/>
  </r>
  <r>
    <s v="Q-043217"/>
    <s v="PO 01261-0002A"/>
    <s v="Redwood Electric"/>
    <x v="185"/>
    <x v="186"/>
    <d v="2016-02-08T00:00:00"/>
    <n v="-1"/>
  </r>
  <r>
    <s v="Q-043217"/>
    <s v="PO 01261-0002A"/>
    <s v="Redwood Electric"/>
    <x v="188"/>
    <x v="189"/>
    <d v="2016-02-08T00:00:00"/>
    <n v="-1"/>
  </r>
  <r>
    <s v="Q-043217"/>
    <s v="PO 01261-0002A"/>
    <s v="Redwood Electric"/>
    <x v="169"/>
    <x v="170"/>
    <d v="2016-02-08T00:00:00"/>
    <n v="-1"/>
  </r>
  <r>
    <s v="Q-043217"/>
    <s v="PO 01261-0002A"/>
    <s v="Redwood Electric"/>
    <x v="175"/>
    <x v="176"/>
    <d v="2016-02-08T00:00:00"/>
    <n v="-2"/>
  </r>
  <r>
    <s v="Q-043217"/>
    <s v="PO 01261-0002A"/>
    <s v="Redwood Electric"/>
    <x v="172"/>
    <x v="173"/>
    <d v="2016-02-08T00:00:00"/>
    <n v="-2"/>
  </r>
  <r>
    <s v="Q-043217"/>
    <s v="PO 01261-0002A"/>
    <s v="Redwood Electric"/>
    <x v="168"/>
    <x v="169"/>
    <d v="2016-02-08T00:00:00"/>
    <n v="-1"/>
  </r>
  <r>
    <s v="Q-043217"/>
    <s v="PO 01261-0002A"/>
    <s v="Redwood Electric"/>
    <x v="167"/>
    <x v="168"/>
    <d v="2016-02-08T00:00:00"/>
    <n v="-1"/>
  </r>
  <r>
    <s v="Q-043217"/>
    <s v="PO 01261-0002A"/>
    <s v="Redwood Electric"/>
    <x v="166"/>
    <x v="167"/>
    <d v="2016-02-08T00:00:00"/>
    <n v="-1"/>
  </r>
  <r>
    <s v="Q-043217"/>
    <s v="PO 01261-0002A"/>
    <s v="Redwood Electric"/>
    <x v="173"/>
    <x v="174"/>
    <d v="2016-02-08T00:00:00"/>
    <n v="-1"/>
  </r>
  <r>
    <s v="Q-043217"/>
    <s v="PO 01261-0002A"/>
    <s v="Redwood Electric"/>
    <x v="170"/>
    <x v="171"/>
    <d v="2016-02-08T00:00:00"/>
    <n v="-2"/>
  </r>
  <r>
    <s v="Q-043217"/>
    <s v="PO 01261-0002A"/>
    <s v="Redwood Electric"/>
    <x v="267"/>
    <x v="268"/>
    <d v="2016-02-08T00:00:00"/>
    <n v="-1"/>
  </r>
  <r>
    <s v="Q-043217"/>
    <s v="PO 01261-0002A"/>
    <s v="Redwood Electric"/>
    <x v="112"/>
    <x v="112"/>
    <d v="2016-02-08T00:00:00"/>
    <n v="-2"/>
  </r>
  <r>
    <m/>
    <s v="Adjustment"/>
    <s v="Comba Telecom Inc."/>
    <x v="305"/>
    <x v="307"/>
    <d v="2016-02-10T00:00:00"/>
    <n v="1"/>
  </r>
  <r>
    <m/>
    <s v="PO CTI-PO-00416"/>
    <s v="Comba Telecom Inc."/>
    <x v="306"/>
    <x v="308"/>
    <d v="2016-02-10T00:00:00"/>
    <n v="20"/>
  </r>
  <r>
    <s v="Q-043407"/>
    <s v="PO 12815"/>
    <s v="KLA Laboratories"/>
    <x v="306"/>
    <x v="308"/>
    <d v="2016-02-11T00:00:00"/>
    <n v="-20"/>
  </r>
  <r>
    <m/>
    <s v="RMA-001405"/>
    <s v="CMA"/>
    <x v="243"/>
    <x v="244"/>
    <d v="2016-02-05T00:00:00"/>
    <n v="-5"/>
  </r>
  <r>
    <s v="Q-043510"/>
    <s v="PO 105511"/>
    <s v="Wireless Concepts"/>
    <x v="182"/>
    <x v="183"/>
    <d v="2016-02-18T00:00:00"/>
    <n v="-1"/>
  </r>
  <r>
    <s v="Q-043510"/>
    <s v="PO 105511"/>
    <s v="Wireless Concepts"/>
    <x v="181"/>
    <x v="182"/>
    <d v="2016-02-18T00:00:00"/>
    <n v="-1"/>
  </r>
  <r>
    <s v="Q-043510"/>
    <s v="PO 105511"/>
    <s v="Wireless Concepts"/>
    <x v="187"/>
    <x v="188"/>
    <d v="2016-02-18T00:00:00"/>
    <n v="-1"/>
  </r>
  <r>
    <s v="Q-043510"/>
    <s v="PO 105511"/>
    <s v="Wireless Concepts"/>
    <x v="190"/>
    <x v="191"/>
    <d v="2016-02-18T00:00:00"/>
    <n v="-1"/>
  </r>
  <r>
    <s v="Q-043510"/>
    <s v="PO 105511"/>
    <s v="Wireless Concepts"/>
    <x v="240"/>
    <x v="241"/>
    <d v="2016-02-18T00:00:00"/>
    <n v="-1"/>
  </r>
  <r>
    <s v="Q-043509"/>
    <s v="PO 001326"/>
    <s v="ClearLink Wireless"/>
    <x v="111"/>
    <x v="111"/>
    <d v="2016-02-18T00:00:00"/>
    <n v="-12"/>
  </r>
  <r>
    <s v="Q-043509"/>
    <s v="PO 001326"/>
    <s v="ClearLink Wireless"/>
    <x v="112"/>
    <x v="112"/>
    <d v="2016-02-18T00:00:00"/>
    <n v="-12"/>
  </r>
  <r>
    <s v="Q-043545"/>
    <s v="PO 1602111006"/>
    <s v="Wireless Telecom Group"/>
    <x v="94"/>
    <x v="94"/>
    <d v="2016-02-19T00:00:00"/>
    <n v="-3"/>
  </r>
  <r>
    <s v="Q-043594"/>
    <s v="PO JH02232016-16109-742"/>
    <s v="Extreme Engineering"/>
    <x v="216"/>
    <x v="217"/>
    <d v="2016-02-23T00:00:00"/>
    <n v="-12"/>
  </r>
  <r>
    <m/>
    <s v="Return (Q-042285)"/>
    <s v="Comba Telecom Inc."/>
    <x v="41"/>
    <x v="41"/>
    <d v="2016-02-24T00:00:00"/>
    <n v="78"/>
  </r>
  <r>
    <m/>
    <s v="Return (Q-042285)"/>
    <s v="Comba Telecom Inc."/>
    <x v="43"/>
    <x v="43"/>
    <d v="2016-02-24T00:00:00"/>
    <n v="40"/>
  </r>
  <r>
    <m/>
    <s v="Return (Q-042285)"/>
    <s v="Comba Telecom Inc."/>
    <x v="42"/>
    <x v="42"/>
    <d v="2016-02-24T00:00:00"/>
    <n v="75"/>
  </r>
  <r>
    <m/>
    <s v="PO CTI-PO-00416"/>
    <s v="Comba Telecom Inc."/>
    <x v="306"/>
    <x v="308"/>
    <d v="2016-02-29T00:00:00"/>
    <n v="80"/>
  </r>
  <r>
    <m/>
    <s v="PO CTI-PO-00616"/>
    <s v="Comba Telecom Inc."/>
    <x v="307"/>
    <x v="309"/>
    <d v="2016-03-01T00:00:00"/>
    <n v="100"/>
  </r>
  <r>
    <m/>
    <s v="PO CTI-PO-00616"/>
    <s v="Comba Telecom Inc."/>
    <x v="308"/>
    <x v="310"/>
    <d v="2016-03-01T00:00:00"/>
    <n v="100"/>
  </r>
  <r>
    <m/>
    <m/>
    <m/>
    <x v="267"/>
    <x v="268"/>
    <d v="2016-03-01T00:00:00"/>
    <n v="-3"/>
  </r>
  <r>
    <m/>
    <m/>
    <m/>
    <x v="306"/>
    <x v="308"/>
    <d v="2016-03-01T00:00:00"/>
    <n v="-3"/>
  </r>
  <r>
    <m/>
    <s v="Adjustment"/>
    <s v="Comba Telecom Inc."/>
    <x v="111"/>
    <x v="111"/>
    <d v="2016-03-01T00:00:00"/>
    <n v="-1"/>
  </r>
  <r>
    <m/>
    <s v="Adjustment"/>
    <s v="Comba Telecom Inc."/>
    <x v="112"/>
    <x v="112"/>
    <d v="2016-03-01T00:00:00"/>
    <n v="-5"/>
  </r>
  <r>
    <s v="Q-043670"/>
    <s v="PO 109851"/>
    <s v="Optical Telecom"/>
    <x v="216"/>
    <x v="217"/>
    <d v="2016-03-01T00:00:00"/>
    <n v="-1"/>
  </r>
  <r>
    <s v="Q-043407"/>
    <s v="PO 12815"/>
    <s v="KLA Laboratories"/>
    <x v="306"/>
    <x v="308"/>
    <d v="2016-03-02T00:00:00"/>
    <n v="-20"/>
  </r>
  <r>
    <s v="Q-043693"/>
    <s v="PO 12965"/>
    <s v="KLA Laboratories"/>
    <x v="279"/>
    <x v="280"/>
    <d v="2016-03-04T00:00:00"/>
    <n v="-8"/>
  </r>
  <r>
    <s v="Q-043693"/>
    <s v="PO 12965"/>
    <s v="KLA Laboratories"/>
    <x v="280"/>
    <x v="281"/>
    <d v="2016-03-04T00:00:00"/>
    <n v="-7"/>
  </r>
  <r>
    <s v="Q-043693"/>
    <s v="PO 12965"/>
    <s v="KLA Laboratories"/>
    <x v="302"/>
    <x v="304"/>
    <d v="2016-03-04T00:00:00"/>
    <n v="-8"/>
  </r>
  <r>
    <s v="Q-043693"/>
    <s v="PO 12965"/>
    <s v="KLA Laboratories"/>
    <x v="182"/>
    <x v="183"/>
    <d v="2016-03-04T00:00:00"/>
    <n v="-1"/>
  </r>
  <r>
    <s v="Q-043693"/>
    <s v="PO 12965"/>
    <s v="KLA Laboratories"/>
    <x v="181"/>
    <x v="182"/>
    <d v="2016-03-04T00:00:00"/>
    <n v="-1"/>
  </r>
  <r>
    <s v="Q-043693"/>
    <s v="PO 12965"/>
    <s v="KLA Laboratories"/>
    <x v="187"/>
    <x v="188"/>
    <d v="2016-03-04T00:00:00"/>
    <n v="-1"/>
  </r>
  <r>
    <s v="Q-043693"/>
    <s v="PO 12965"/>
    <s v="KLA Laboratories"/>
    <x v="185"/>
    <x v="186"/>
    <d v="2016-03-04T00:00:00"/>
    <n v="-1"/>
  </r>
  <r>
    <s v="Q-043693"/>
    <s v="PO 12965"/>
    <s v="KLA Laboratories"/>
    <x v="189"/>
    <x v="190"/>
    <d v="2016-03-04T00:00:00"/>
    <n v="-1"/>
  </r>
  <r>
    <s v="Q-043693"/>
    <s v="PO 12965"/>
    <s v="KLA Laboratories"/>
    <x v="239"/>
    <x v="240"/>
    <d v="2016-03-04T00:00:00"/>
    <n v="-1"/>
  </r>
  <r>
    <s v="Q-043693"/>
    <s v="PO 12965"/>
    <s v="KLA Laboratories"/>
    <x v="240"/>
    <x v="241"/>
    <d v="2016-03-04T00:00:00"/>
    <n v="-1"/>
  </r>
  <r>
    <s v="Q-043721"/>
    <s v="PO P5192"/>
    <s v="Petrilla Technologies"/>
    <x v="112"/>
    <x v="112"/>
    <d v="2016-03-08T00:00:00"/>
    <n v="-12"/>
  </r>
  <r>
    <s v="Q-042396"/>
    <s v="CHK151280US4F"/>
    <s v="Comba Telecom Inc."/>
    <x v="309"/>
    <x v="311"/>
    <d v="2016-03-08T00:00:00"/>
    <n v="4"/>
  </r>
  <r>
    <s v="Q-043718"/>
    <s v="PO 001329"/>
    <s v="ClearLink Wireless"/>
    <x v="111"/>
    <x v="111"/>
    <d v="2016-03-10T00:00:00"/>
    <n v="-12"/>
  </r>
  <r>
    <s v="Q-043718"/>
    <s v="PO 001329"/>
    <s v="ClearLink Wireless"/>
    <x v="112"/>
    <x v="112"/>
    <d v="2016-03-10T00:00:00"/>
    <n v="-4"/>
  </r>
  <r>
    <m/>
    <m/>
    <s v="Ingalls Memorial"/>
    <x v="182"/>
    <x v="183"/>
    <d v="2016-03-11T00:00:00"/>
    <n v="-4"/>
  </r>
  <r>
    <m/>
    <m/>
    <s v="Ingalls Memorial"/>
    <x v="181"/>
    <x v="182"/>
    <d v="2016-03-11T00:00:00"/>
    <n v="-4"/>
  </r>
  <r>
    <m/>
    <m/>
    <s v="Ingalls Memorial"/>
    <x v="187"/>
    <x v="188"/>
    <d v="2016-03-11T00:00:00"/>
    <n v="-8"/>
  </r>
  <r>
    <m/>
    <m/>
    <s v="Ingalls Memorial"/>
    <x v="190"/>
    <x v="191"/>
    <d v="2016-03-11T00:00:00"/>
    <n v="-4"/>
  </r>
  <r>
    <m/>
    <m/>
    <s v="Ingalls Memorial"/>
    <x v="239"/>
    <x v="240"/>
    <d v="2016-03-11T00:00:00"/>
    <n v="-1"/>
  </r>
  <r>
    <m/>
    <m/>
    <s v="Ingalls Memorial"/>
    <x v="240"/>
    <x v="241"/>
    <d v="2016-03-11T00:00:00"/>
    <n v="-3"/>
  </r>
  <r>
    <m/>
    <m/>
    <s v="Ingalls Memorial"/>
    <x v="96"/>
    <x v="96"/>
    <d v="2016-03-11T00:00:00"/>
    <n v="-6"/>
  </r>
  <r>
    <m/>
    <m/>
    <s v="Ingalls Memorial"/>
    <x v="32"/>
    <x v="32"/>
    <d v="2016-03-11T00:00:00"/>
    <n v="-8"/>
  </r>
  <r>
    <m/>
    <m/>
    <s v="Ingalls Memorial"/>
    <x v="291"/>
    <x v="293"/>
    <d v="2016-03-11T00:00:00"/>
    <n v="-21"/>
  </r>
  <r>
    <m/>
    <m/>
    <s v="Ingalls Memorial"/>
    <x v="242"/>
    <x v="243"/>
    <d v="2016-03-11T00:00:00"/>
    <n v="-6"/>
  </r>
  <r>
    <m/>
    <s v="SAMPLE"/>
    <s v="Wireless Information Networks"/>
    <x v="302"/>
    <x v="304"/>
    <d v="2016-03-14T00:00:00"/>
    <n v="-1"/>
  </r>
  <r>
    <m/>
    <s v="SAMPLE"/>
    <s v="Wireless Information Networks"/>
    <x v="291"/>
    <x v="293"/>
    <d v="2016-03-14T00:00:00"/>
    <n v="-2"/>
  </r>
  <r>
    <s v="Q-043511"/>
    <s v="PO 12899"/>
    <s v="KLA Laboratories"/>
    <x v="306"/>
    <x v="308"/>
    <d v="2016-03-15T00:00:00"/>
    <n v="-8"/>
  </r>
  <r>
    <s v="Q-043511"/>
    <s v="PO 12899"/>
    <s v="KLA Laboratories"/>
    <x v="307"/>
    <x v="309"/>
    <d v="2016-03-15T00:00:00"/>
    <n v="-80"/>
  </r>
  <r>
    <m/>
    <m/>
    <s v="Ingalls Memorial"/>
    <x v="291"/>
    <x v="293"/>
    <d v="2016-03-15T00:00:00"/>
    <n v="-17"/>
  </r>
  <r>
    <s v="Q-043826"/>
    <s v="PO 001331"/>
    <s v="ClearLink Wireless"/>
    <x v="111"/>
    <x v="111"/>
    <d v="2016-03-21T00:00:00"/>
    <n v="-10"/>
  </r>
  <r>
    <s v="Q-043826"/>
    <s v="PO 001331"/>
    <s v="ClearLink Wireless"/>
    <x v="112"/>
    <x v="112"/>
    <d v="2016-03-21T00:00:00"/>
    <n v="-10"/>
  </r>
  <r>
    <m/>
    <s v="PO CTI-PO-00716"/>
    <s v="Comba Telecom Inc."/>
    <x v="306"/>
    <x v="308"/>
    <d v="2016-03-22T00:00:00"/>
    <n v="100"/>
  </r>
  <r>
    <m/>
    <s v="PO CTI-PO-00716"/>
    <s v="Comba Telecom Inc."/>
    <x v="307"/>
    <x v="309"/>
    <d v="2016-03-22T00:00:00"/>
    <n v="100"/>
  </r>
  <r>
    <m/>
    <s v="PO CTI-PO-00716"/>
    <s v="Comba Telecom Inc."/>
    <x v="308"/>
    <x v="310"/>
    <d v="2016-03-22T00:00:00"/>
    <n v="100"/>
  </r>
  <r>
    <s v="Q-043883"/>
    <s v="PO 13020"/>
    <s v="KLA Laboratories"/>
    <x v="306"/>
    <x v="308"/>
    <d v="2016-03-22T00:00:00"/>
    <n v="-2"/>
  </r>
  <r>
    <s v="Q-043883"/>
    <s v="PO 13020"/>
    <s v="KLA Laboratories"/>
    <x v="307"/>
    <x v="309"/>
    <d v="2016-03-22T00:00:00"/>
    <n v="-4"/>
  </r>
  <r>
    <s v="Q-042515"/>
    <m/>
    <s v="Mercy Health"/>
    <x v="187"/>
    <x v="188"/>
    <d v="2016-03-22T00:00:00"/>
    <n v="-1"/>
  </r>
  <r>
    <s v="Q-042515"/>
    <m/>
    <s v="Mercy Health"/>
    <x v="185"/>
    <x v="186"/>
    <d v="2016-03-22T00:00:00"/>
    <n v="-1"/>
  </r>
  <r>
    <s v="Q-042515"/>
    <m/>
    <s v="Mercy Health"/>
    <x v="190"/>
    <x v="191"/>
    <d v="2016-03-22T00:00:00"/>
    <n v="-1"/>
  </r>
  <r>
    <s v="Q-042515"/>
    <m/>
    <s v="Mercy Health"/>
    <x v="267"/>
    <x v="268"/>
    <d v="2016-03-22T00:00:00"/>
    <n v="-2"/>
  </r>
  <r>
    <s v="Q-043916"/>
    <s v="PO DW32416-16124"/>
    <s v="Extreme Engineering"/>
    <x v="306"/>
    <x v="308"/>
    <d v="2016-03-24T00:00:00"/>
    <n v="-4"/>
  </r>
  <r>
    <s v="Q-043916"/>
    <s v="PO DW32416-16124"/>
    <s v="Extreme Engineering"/>
    <x v="307"/>
    <x v="309"/>
    <d v="2016-03-24T00:00:00"/>
    <n v="-30"/>
  </r>
  <r>
    <s v="Q-043927"/>
    <s v="PO 001333"/>
    <s v="ClearLink Wireless"/>
    <x v="111"/>
    <x v="111"/>
    <d v="2016-03-29T00:00:00"/>
    <n v="-12"/>
  </r>
  <r>
    <s v="Q-043927"/>
    <s v="PO 001333"/>
    <s v="ClearLink Wireless"/>
    <x v="112"/>
    <x v="112"/>
    <d v="2016-03-29T00:00:00"/>
    <n v="-10"/>
  </r>
  <r>
    <s v="Q-043927"/>
    <s v="PO 001333"/>
    <s v="ClearLink Wireless"/>
    <x v="30"/>
    <x v="30"/>
    <d v="2016-03-29T00:00:00"/>
    <n v="-4"/>
  </r>
  <r>
    <m/>
    <s v="Adjustment"/>
    <s v="Comba Telecom Inc."/>
    <x v="187"/>
    <x v="188"/>
    <d v="2016-03-29T00:00:00"/>
    <n v="-1"/>
  </r>
  <r>
    <m/>
    <s v="Adjustment"/>
    <s v="Comba Telecom Inc."/>
    <x v="184"/>
    <x v="185"/>
    <d v="2016-03-29T00:00:00"/>
    <n v="-2"/>
  </r>
  <r>
    <m/>
    <s v="Adjustment"/>
    <s v="Comba Telecom Inc."/>
    <x v="112"/>
    <x v="112"/>
    <d v="2016-03-29T00:00:00"/>
    <n v="-4"/>
  </r>
  <r>
    <s v="Q-043710"/>
    <s v="PO 10321953"/>
    <s v="AT&amp;T"/>
    <x v="41"/>
    <x v="41"/>
    <d v="2016-04-05T00:00:00"/>
    <n v="-4"/>
  </r>
  <r>
    <m/>
    <s v="RMA-001340"/>
    <s v="Comba Telecom Inc."/>
    <x v="243"/>
    <x v="244"/>
    <d v="2016-04-05T00:00:00"/>
    <n v="3"/>
  </r>
  <r>
    <s v="Q-043995"/>
    <s v="PO 13069"/>
    <s v="KLA Laboratories"/>
    <x v="41"/>
    <x v="41"/>
    <d v="2016-04-06T00:00:00"/>
    <n v="-3"/>
  </r>
  <r>
    <s v="Q-043995"/>
    <s v="PO 13069"/>
    <s v="KLA Laboratories"/>
    <x v="43"/>
    <x v="43"/>
    <d v="2016-04-06T00:00:00"/>
    <n v="-1"/>
  </r>
  <r>
    <m/>
    <s v="SAMPLE"/>
    <s v="All Systems Installation"/>
    <x v="174"/>
    <x v="175"/>
    <d v="2016-04-08T00:00:00"/>
    <n v="-1"/>
  </r>
  <r>
    <m/>
    <s v="SAMPLE"/>
    <s v="All Systems Installation"/>
    <x v="282"/>
    <x v="284"/>
    <d v="2016-04-08T00:00:00"/>
    <n v="-2"/>
  </r>
  <r>
    <m/>
    <s v="SAMPLE"/>
    <s v="All Systems Installation"/>
    <x v="278"/>
    <x v="279"/>
    <d v="2016-04-08T00:00:00"/>
    <n v="-2"/>
  </r>
  <r>
    <s v="Q-044015"/>
    <s v="PO 1966"/>
    <s v="Fast DAS"/>
    <x v="44"/>
    <x v="44"/>
    <d v="2016-04-08T00:00:00"/>
    <n v="-18"/>
  </r>
  <r>
    <s v="Q-044015"/>
    <s v="PO 1966"/>
    <s v="Fast DAS"/>
    <x v="47"/>
    <x v="47"/>
    <d v="2016-04-08T00:00:00"/>
    <n v="-5"/>
  </r>
  <r>
    <s v="Q-044015"/>
    <s v="PO 1966"/>
    <s v="Fast DAS"/>
    <x v="48"/>
    <x v="48"/>
    <d v="2016-04-08T00:00:00"/>
    <n v="-11"/>
  </r>
  <r>
    <s v="Q-044015"/>
    <s v="PO 1966"/>
    <s v="Fast DAS"/>
    <x v="49"/>
    <x v="49"/>
    <d v="2016-04-08T00:00:00"/>
    <n v="-16"/>
  </r>
  <r>
    <s v="Q-044015"/>
    <s v="PO 1966"/>
    <s v="Fast DAS"/>
    <x v="50"/>
    <x v="50"/>
    <d v="2016-04-08T00:00:00"/>
    <n v="-5"/>
  </r>
  <r>
    <s v="Q-044015"/>
    <s v="PO 1966"/>
    <s v="Fast DAS"/>
    <x v="306"/>
    <x v="308"/>
    <d v="2016-04-08T00:00:00"/>
    <n v="-3"/>
  </r>
  <r>
    <s v="Q-042417"/>
    <s v="PO 4575"/>
    <s v="Repeated Signal Solutions"/>
    <x v="242"/>
    <x v="243"/>
    <d v="2016-04-13T00:00:00"/>
    <n v="-4"/>
  </r>
  <r>
    <s v="Q-042417"/>
    <s v="PO 4575"/>
    <s v="Repeated Signal Solutions"/>
    <x v="245"/>
    <x v="246"/>
    <d v="2016-04-13T00:00:00"/>
    <n v="-16"/>
  </r>
  <r>
    <s v="Q-042417"/>
    <s v="PO 4575"/>
    <s v="Repeated Signal Solutions"/>
    <x v="307"/>
    <x v="309"/>
    <d v="2016-04-13T00:00:00"/>
    <n v="-5"/>
  </r>
  <r>
    <s v="Q-042417"/>
    <s v="PO 4575"/>
    <s v="Repeated Signal Solutions"/>
    <x v="44"/>
    <x v="44"/>
    <d v="2016-04-13T00:00:00"/>
    <n v="-1"/>
  </r>
  <r>
    <s v="Q-042417"/>
    <s v="PO 4575"/>
    <s v="Repeated Signal Solutions"/>
    <x v="45"/>
    <x v="45"/>
    <d v="2016-04-13T00:00:00"/>
    <n v="-7"/>
  </r>
  <r>
    <s v="Q-042417"/>
    <s v="PO 4575"/>
    <s v="Repeated Signal Solutions"/>
    <x v="48"/>
    <x v="48"/>
    <d v="2016-04-13T00:00:00"/>
    <n v="-2"/>
  </r>
  <r>
    <s v="Q-042417"/>
    <s v="PO 4575"/>
    <s v="Repeated Signal Solutions"/>
    <x v="182"/>
    <x v="183"/>
    <d v="2016-04-13T00:00:00"/>
    <n v="-2"/>
  </r>
  <r>
    <s v="Q-042417"/>
    <s v="PO 4575"/>
    <s v="Repeated Signal Solutions"/>
    <x v="181"/>
    <x v="182"/>
    <d v="2016-04-13T00:00:00"/>
    <n v="-2"/>
  </r>
  <r>
    <s v="Q-042417"/>
    <s v="PO 4575"/>
    <s v="Repeated Signal Solutions"/>
    <x v="187"/>
    <x v="188"/>
    <d v="2016-04-13T00:00:00"/>
    <n v="-4"/>
  </r>
  <r>
    <s v="Q-042417"/>
    <s v="PO 4575"/>
    <s v="Repeated Signal Solutions"/>
    <x v="185"/>
    <x v="186"/>
    <d v="2016-04-13T00:00:00"/>
    <n v="-2"/>
  </r>
  <r>
    <s v="Q-042417"/>
    <s v="PO 4575"/>
    <s v="Repeated Signal Solutions"/>
    <x v="189"/>
    <x v="190"/>
    <d v="2016-04-13T00:00:00"/>
    <n v="-1"/>
  </r>
  <r>
    <s v="Q-042417"/>
    <s v="PO 4575"/>
    <s v="Repeated Signal Solutions"/>
    <x v="188"/>
    <x v="189"/>
    <d v="2016-04-13T00:00:00"/>
    <n v="-1"/>
  </r>
  <r>
    <s v="Q-042417"/>
    <s v="PO 4575"/>
    <s v="Repeated Signal Solutions"/>
    <x v="169"/>
    <x v="170"/>
    <d v="2016-04-13T00:00:00"/>
    <n v="-1"/>
  </r>
  <r>
    <s v="Q-042417"/>
    <s v="PO 4575"/>
    <s v="Repeated Signal Solutions"/>
    <x v="175"/>
    <x v="176"/>
    <d v="2016-04-13T00:00:00"/>
    <n v="-1"/>
  </r>
  <r>
    <s v="Q-042417"/>
    <s v="PO 4575"/>
    <s v="Repeated Signal Solutions"/>
    <x v="192"/>
    <x v="193"/>
    <d v="2016-04-13T00:00:00"/>
    <n v="-1"/>
  </r>
  <r>
    <s v="Q-042417"/>
    <s v="PO 4575"/>
    <s v="Repeated Signal Solutions"/>
    <x v="168"/>
    <x v="169"/>
    <d v="2016-04-13T00:00:00"/>
    <n v="-1"/>
  </r>
  <r>
    <s v="Q-042417"/>
    <s v="PO 4575"/>
    <s v="Repeated Signal Solutions"/>
    <x v="167"/>
    <x v="168"/>
    <d v="2016-04-13T00:00:00"/>
    <n v="-1"/>
  </r>
  <r>
    <s v="Q-042417"/>
    <s v="PO 4575"/>
    <s v="Repeated Signal Solutions"/>
    <x v="166"/>
    <x v="167"/>
    <d v="2016-04-13T00:00:00"/>
    <n v="-1"/>
  </r>
  <r>
    <s v="Q-042417"/>
    <s v="PO 4575"/>
    <s v="Repeated Signal Solutions"/>
    <x v="173"/>
    <x v="174"/>
    <d v="2016-04-13T00:00:00"/>
    <n v="-1"/>
  </r>
  <r>
    <s v="Q-042417"/>
    <s v="PO 4575"/>
    <s v="Repeated Signal Solutions"/>
    <x v="170"/>
    <x v="171"/>
    <d v="2016-04-13T00:00:00"/>
    <n v="-2"/>
  </r>
  <r>
    <s v="Q-042417"/>
    <s v="PO 4575"/>
    <s v="Repeated Signal Solutions"/>
    <x v="174"/>
    <x v="175"/>
    <d v="2016-04-13T00:00:00"/>
    <n v="-4"/>
  </r>
  <r>
    <s v="Q-042417"/>
    <s v="PO 4575"/>
    <s v="Repeated Signal Solutions"/>
    <x v="108"/>
    <x v="108"/>
    <d v="2016-04-13T00:00:00"/>
    <n v="-4"/>
  </r>
  <r>
    <s v="Q-042417"/>
    <s v="PO 4575"/>
    <s v="Repeated Signal Solutions"/>
    <x v="117"/>
    <x v="118"/>
    <d v="2016-04-13T00:00:00"/>
    <n v="-8"/>
  </r>
  <r>
    <s v="Q-043785"/>
    <s v="PO PR4052016-J16130"/>
    <s v="Extreme Engineering"/>
    <x v="41"/>
    <x v="41"/>
    <d v="2016-04-14T00:00:00"/>
    <n v="-7"/>
  </r>
  <r>
    <s v="Q-043785"/>
    <s v="PO PR4052016-J16130"/>
    <s v="Extreme Engineering"/>
    <x v="43"/>
    <x v="43"/>
    <d v="2016-04-14T00:00:00"/>
    <n v="-6"/>
  </r>
  <r>
    <s v="Q-043785"/>
    <s v="PO PR4052016-J16130"/>
    <s v="Extreme Engineering"/>
    <x v="175"/>
    <x v="176"/>
    <d v="2016-04-14T00:00:00"/>
    <n v="-2"/>
  </r>
  <r>
    <s v="Q-043785"/>
    <s v="PO PR4052016-J16130"/>
    <s v="Extreme Engineering"/>
    <x v="172"/>
    <x v="173"/>
    <d v="2016-04-14T00:00:00"/>
    <n v="-2"/>
  </r>
  <r>
    <s v="Q-043785"/>
    <s v="PO PR4052016-J16130"/>
    <s v="Extreme Engineering"/>
    <x v="169"/>
    <x v="170"/>
    <d v="2016-04-14T00:00:00"/>
    <n v="-1"/>
  </r>
  <r>
    <s v="Q-043785"/>
    <s v="PO PR4052016-J16130"/>
    <s v="Extreme Engineering"/>
    <x v="168"/>
    <x v="169"/>
    <d v="2016-04-14T00:00:00"/>
    <n v="-1"/>
  </r>
  <r>
    <s v="Q-043785"/>
    <s v="PO PR4052016-J16130"/>
    <s v="Extreme Engineering"/>
    <x v="167"/>
    <x v="168"/>
    <d v="2016-04-14T00:00:00"/>
    <n v="-1"/>
  </r>
  <r>
    <s v="Q-043785"/>
    <s v="PO PR4052016-J16130"/>
    <s v="Extreme Engineering"/>
    <x v="170"/>
    <x v="171"/>
    <d v="2016-04-14T00:00:00"/>
    <n v="-2"/>
  </r>
  <r>
    <s v="Q-043785"/>
    <s v="PO PR4052016-J16130"/>
    <s v="Extreme Engineering"/>
    <x v="174"/>
    <x v="175"/>
    <d v="2016-04-14T00:00:00"/>
    <n v="-2"/>
  </r>
  <r>
    <s v="Q-036034"/>
    <s v="CHK140505US8"/>
    <s v="Comba Telecom Inc."/>
    <x v="182"/>
    <x v="183"/>
    <d v="2016-04-14T00:00:00"/>
    <n v="20"/>
  </r>
  <r>
    <s v="Q-036034"/>
    <s v="CHK140505US8"/>
    <s v="Comba Telecom Inc."/>
    <x v="181"/>
    <x v="182"/>
    <d v="2016-04-14T00:00:00"/>
    <n v="20"/>
  </r>
  <r>
    <s v="Q-043531"/>
    <s v="CHK160150US1"/>
    <s v="Comba Telecom Inc."/>
    <x v="239"/>
    <x v="240"/>
    <d v="2016-04-14T00:00:00"/>
    <n v="4"/>
  </r>
  <r>
    <s v="Q-043531"/>
    <s v="CHK160150US1"/>
    <s v="Comba Telecom Inc."/>
    <x v="240"/>
    <x v="241"/>
    <d v="2016-04-14T00:00:00"/>
    <n v="4"/>
  </r>
  <r>
    <s v="Q-043531"/>
    <s v="CHK160150US2F"/>
    <s v="Comba Telecom Inc."/>
    <x v="240"/>
    <x v="241"/>
    <d v="2016-04-14T00:00:00"/>
    <n v="2"/>
  </r>
  <r>
    <m/>
    <s v="PO CTI-PO-00716"/>
    <s v="Comba Telecom Inc."/>
    <x v="307"/>
    <x v="309"/>
    <d v="2016-04-21T00:00:00"/>
    <n v="100"/>
  </r>
  <r>
    <s v="Q-044157"/>
    <s v="PO 13122"/>
    <s v="KLA Laboratories"/>
    <x v="306"/>
    <x v="308"/>
    <d v="2016-04-21T00:00:00"/>
    <n v="-1"/>
  </r>
  <r>
    <s v="Q-044157"/>
    <s v="PO 13122"/>
    <s v="KLA Laboratories"/>
    <x v="307"/>
    <x v="309"/>
    <d v="2016-04-21T00:00:00"/>
    <n v="-7"/>
  </r>
  <r>
    <s v="Q-044225"/>
    <s v="PO 13145"/>
    <s v="KLA Laboratories"/>
    <x v="41"/>
    <x v="41"/>
    <d v="2016-04-26T00:00:00"/>
    <n v="-57"/>
  </r>
  <r>
    <s v="Q-044225"/>
    <s v="PO 13145"/>
    <s v="KLA Laboratories"/>
    <x v="43"/>
    <x v="43"/>
    <d v="2016-04-26T00:00:00"/>
    <n v="-7"/>
  </r>
  <r>
    <s v="Q-044225"/>
    <s v="PO 13145"/>
    <s v="KLA Laboratories"/>
    <x v="42"/>
    <x v="42"/>
    <d v="2016-04-26T00:00:00"/>
    <n v="-16"/>
  </r>
  <r>
    <s v="Q-043787"/>
    <s v="CHK160321US"/>
    <s v="Comba Telecom Inc."/>
    <x v="187"/>
    <x v="188"/>
    <d v="2016-04-26T00:00:00"/>
    <n v="15"/>
  </r>
  <r>
    <m/>
    <s v="PO CTI-PO-01016"/>
    <s v="Comba Telecom Inc."/>
    <x v="310"/>
    <x v="312"/>
    <d v="2016-04-27T00:00:00"/>
    <n v="50"/>
  </r>
  <r>
    <m/>
    <s v="SAMPLE"/>
    <s v="Fast DAS"/>
    <x v="245"/>
    <x v="246"/>
    <d v="2016-04-27T00:00:00"/>
    <n v="-1"/>
  </r>
  <r>
    <s v="Q-044284"/>
    <s v="PO 13155"/>
    <s v="KLA Laboratories"/>
    <x v="182"/>
    <x v="183"/>
    <d v="2016-04-29T00:00:00"/>
    <n v="-1"/>
  </r>
  <r>
    <s v="Q-044284"/>
    <s v="PO 13155"/>
    <s v="KLA Laboratories"/>
    <x v="181"/>
    <x v="182"/>
    <d v="2016-04-29T00:00:00"/>
    <n v="-1"/>
  </r>
  <r>
    <s v="Q-044284"/>
    <s v="PO 13155"/>
    <s v="KLA Laboratories"/>
    <x v="185"/>
    <x v="186"/>
    <d v="2016-04-29T00:00:00"/>
    <n v="-1"/>
  </r>
  <r>
    <s v="Q-044284"/>
    <s v="PO 13155"/>
    <s v="KLA Laboratories"/>
    <x v="239"/>
    <x v="240"/>
    <d v="2016-04-29T00:00:00"/>
    <n v="-1"/>
  </r>
  <r>
    <s v="Q-044284"/>
    <s v="PO 13155"/>
    <s v="KLA Laboratories"/>
    <x v="240"/>
    <x v="241"/>
    <d v="2016-04-29T00:00:00"/>
    <n v="-1"/>
  </r>
  <r>
    <s v="Q-044284"/>
    <s v="PO 13155"/>
    <s v="KLA Laboratories"/>
    <x v="293"/>
    <x v="295"/>
    <d v="2016-04-29T00:00:00"/>
    <n v="-18"/>
  </r>
  <r>
    <s v="Q-044295"/>
    <s v="PO 13167"/>
    <s v="KLA Laboratories"/>
    <x v="308"/>
    <x v="310"/>
    <d v="2016-05-02T00:00:00"/>
    <n v="-2"/>
  </r>
  <r>
    <s v="Q-044320"/>
    <s v="PO 13179"/>
    <s v="KLA Laboratories"/>
    <x v="306"/>
    <x v="308"/>
    <d v="2016-05-04T00:00:00"/>
    <n v="-4"/>
  </r>
  <r>
    <s v="Q-044310"/>
    <s v="PO 3773"/>
    <s v="GTW Systems"/>
    <x v="182"/>
    <x v="183"/>
    <d v="2016-05-05T00:00:00"/>
    <n v="-1"/>
  </r>
  <r>
    <s v="Q-044310"/>
    <s v="PO 3773"/>
    <s v="GTW Systems"/>
    <x v="181"/>
    <x v="182"/>
    <d v="2016-05-05T00:00:00"/>
    <n v="-1"/>
  </r>
  <r>
    <s v="Q-044310"/>
    <s v="PO 3773"/>
    <s v="GTW Systems"/>
    <x v="185"/>
    <x v="186"/>
    <d v="2016-05-05T00:00:00"/>
    <n v="-1"/>
  </r>
  <r>
    <s v="Q-044310"/>
    <s v="PO 3773"/>
    <s v="GTW Systems"/>
    <x v="187"/>
    <x v="188"/>
    <d v="2016-05-05T00:00:00"/>
    <n v="-1"/>
  </r>
  <r>
    <s v="Q-043833"/>
    <s v="CHK160270US"/>
    <s v="Comba Telecom Inc."/>
    <x v="112"/>
    <x v="112"/>
    <d v="2016-05-05T00:00:00"/>
    <n v="25"/>
  </r>
  <r>
    <m/>
    <s v="RMA-001434"/>
    <s v="Comba Telecom Inc."/>
    <x v="112"/>
    <x v="112"/>
    <d v="2016-05-05T00:00:00"/>
    <n v="4"/>
  </r>
  <r>
    <s v="Q-044360"/>
    <s v="MM050616-15207"/>
    <s v="Extreme Engineering"/>
    <x v="307"/>
    <x v="309"/>
    <d v="2016-05-06T00:00:00"/>
    <n v="-40"/>
  </r>
  <r>
    <s v="Q-042977"/>
    <s v="CHK160320US"/>
    <s v="Comba Telecom Inc."/>
    <x v="311"/>
    <x v="313"/>
    <d v="2016-05-06T00:00:00"/>
    <n v="3"/>
  </r>
  <r>
    <s v="Q-042977"/>
    <s v="CHK160320US"/>
    <s v="Comba Telecom Inc."/>
    <x v="312"/>
    <x v="314"/>
    <d v="2016-05-06T00:00:00"/>
    <n v="3"/>
  </r>
  <r>
    <s v="Q-042977"/>
    <s v="CHK160320US"/>
    <s v="Comba Telecom Inc."/>
    <x v="313"/>
    <x v="315"/>
    <d v="2016-05-06T00:00:00"/>
    <n v="3"/>
  </r>
  <r>
    <s v="Q-042977"/>
    <s v="CHK160320US"/>
    <s v="Comba Telecom Inc."/>
    <x v="314"/>
    <x v="316"/>
    <d v="2016-05-06T00:00:00"/>
    <n v="3"/>
  </r>
  <r>
    <s v="Q-042977"/>
    <s v="CHK160320US"/>
    <s v="Comba Telecom Inc."/>
    <x v="315"/>
    <x v="317"/>
    <d v="2016-05-06T00:00:00"/>
    <n v="3"/>
  </r>
  <r>
    <s v="Q-042977"/>
    <s v="CHK160320US"/>
    <s v="Comba Telecom Inc."/>
    <x v="316"/>
    <x v="318"/>
    <d v="2016-05-06T00:00:00"/>
    <n v="1"/>
  </r>
  <r>
    <s v="Q-042977"/>
    <s v="CHK160320US"/>
    <s v="Comba Telecom Inc."/>
    <x v="317"/>
    <x v="319"/>
    <d v="2016-05-06T00:00:00"/>
    <n v="3"/>
  </r>
  <r>
    <s v="Q-042977"/>
    <s v="CHK160320US"/>
    <s v="Comba Telecom Inc."/>
    <x v="318"/>
    <x v="320"/>
    <d v="2016-05-06T00:00:00"/>
    <n v="3"/>
  </r>
  <r>
    <s v="Q-042977"/>
    <s v="CHK160320US"/>
    <s v="Comba Telecom Inc."/>
    <x v="319"/>
    <x v="321"/>
    <d v="2016-05-06T00:00:00"/>
    <n v="1"/>
  </r>
  <r>
    <s v="Q-042977"/>
    <s v="CHK160320US"/>
    <s v="Comba Telecom Inc."/>
    <x v="320"/>
    <x v="322"/>
    <d v="2016-05-06T00:00:00"/>
    <n v="3"/>
  </r>
  <r>
    <s v="Q-043996"/>
    <s v="CHK160356US1"/>
    <s v="Comba Telecom Inc."/>
    <x v="242"/>
    <x v="243"/>
    <d v="2016-05-09T00:00:00"/>
    <n v="6"/>
  </r>
  <r>
    <s v="Q-042644"/>
    <n v="63193339109"/>
    <s v="Mercy Health"/>
    <x v="245"/>
    <x v="246"/>
    <d v="2016-05-12T00:00:00"/>
    <n v="-14"/>
  </r>
  <r>
    <s v="Q-042644"/>
    <n v="63193339109"/>
    <s v="Mercy Health"/>
    <x v="293"/>
    <x v="295"/>
    <d v="2016-05-12T00:00:00"/>
    <n v="-8"/>
  </r>
  <r>
    <s v="Q-042644"/>
    <n v="63193339109"/>
    <s v="Mercy Health"/>
    <x v="43"/>
    <x v="43"/>
    <d v="2016-05-12T00:00:00"/>
    <n v="-5"/>
  </r>
  <r>
    <s v="Q-042644"/>
    <n v="63193339109"/>
    <s v="Mercy Health"/>
    <x v="182"/>
    <x v="183"/>
    <d v="2016-05-12T00:00:00"/>
    <n v="-1"/>
  </r>
  <r>
    <s v="Q-042644"/>
    <n v="63193339109"/>
    <s v="Mercy Health"/>
    <x v="181"/>
    <x v="182"/>
    <d v="2016-05-12T00:00:00"/>
    <n v="-1"/>
  </r>
  <r>
    <s v="Q-042644"/>
    <n v="63193339109"/>
    <s v="Mercy Health"/>
    <x v="187"/>
    <x v="188"/>
    <d v="2016-05-12T00:00:00"/>
    <n v="-1"/>
  </r>
  <r>
    <s v="Q-042644"/>
    <n v="63193339109"/>
    <s v="Mercy Health"/>
    <x v="185"/>
    <x v="186"/>
    <d v="2016-05-12T00:00:00"/>
    <n v="-1"/>
  </r>
  <r>
    <s v="Q-042644"/>
    <n v="63193339109"/>
    <s v="Mercy Health"/>
    <x v="188"/>
    <x v="189"/>
    <d v="2016-05-12T00:00:00"/>
    <n v="-1"/>
  </r>
  <r>
    <s v="Q-042644"/>
    <n v="63193339109"/>
    <s v="Mercy Health"/>
    <x v="190"/>
    <x v="191"/>
    <d v="2016-05-12T00:00:00"/>
    <n v="-1"/>
  </r>
  <r>
    <s v="Q-042644"/>
    <n v="63193339109"/>
    <s v="Mercy Health"/>
    <x v="169"/>
    <x v="170"/>
    <d v="2016-05-12T00:00:00"/>
    <n v="-1"/>
  </r>
  <r>
    <s v="Q-042644"/>
    <n v="63193339109"/>
    <s v="Mercy Health"/>
    <x v="175"/>
    <x v="176"/>
    <d v="2016-05-12T00:00:00"/>
    <n v="-3"/>
  </r>
  <r>
    <s v="Q-042644"/>
    <n v="63193339109"/>
    <s v="Mercy Health"/>
    <x v="172"/>
    <x v="173"/>
    <d v="2016-05-12T00:00:00"/>
    <n v="-3"/>
  </r>
  <r>
    <s v="Q-042644"/>
    <n v="63193339109"/>
    <s v="Mercy Health"/>
    <x v="168"/>
    <x v="169"/>
    <d v="2016-05-12T00:00:00"/>
    <n v="-1"/>
  </r>
  <r>
    <s v="Q-042644"/>
    <n v="63193339109"/>
    <s v="Mercy Health"/>
    <x v="167"/>
    <x v="168"/>
    <d v="2016-05-12T00:00:00"/>
    <n v="-1"/>
  </r>
  <r>
    <s v="Q-042644"/>
    <n v="63193339109"/>
    <s v="Mercy Health"/>
    <x v="173"/>
    <x v="174"/>
    <d v="2016-05-12T00:00:00"/>
    <n v="-1"/>
  </r>
  <r>
    <s v="Q-042644"/>
    <n v="63193339109"/>
    <s v="Mercy Health"/>
    <x v="170"/>
    <x v="171"/>
    <d v="2016-05-12T00:00:00"/>
    <n v="-1"/>
  </r>
  <r>
    <s v="Q-042644"/>
    <n v="63193339109"/>
    <s v="Mercy Health"/>
    <x v="174"/>
    <x v="175"/>
    <d v="2016-05-12T00:00:00"/>
    <n v="-1"/>
  </r>
  <r>
    <s v="Q-042644"/>
    <n v="63193339109"/>
    <s v="Mercy Health"/>
    <x v="171"/>
    <x v="172"/>
    <d v="2016-05-12T00:00:00"/>
    <n v="-1"/>
  </r>
  <r>
    <s v="Q-044425"/>
    <s v="60261-13"/>
    <s v="All Systems Installation"/>
    <x v="307"/>
    <x v="309"/>
    <d v="2016-05-12T00:00:00"/>
    <n v="-1"/>
  </r>
  <r>
    <s v="Q-042884"/>
    <n v="5019532"/>
    <s v="Advantel Networks"/>
    <x v="307"/>
    <x v="309"/>
    <d v="2016-05-16T00:00:00"/>
    <n v="-1"/>
  </r>
  <r>
    <s v="Q-042884"/>
    <n v="5019532"/>
    <s v="Advantel Networks"/>
    <x v="308"/>
    <x v="310"/>
    <d v="2016-05-16T00:00:00"/>
    <n v="-1"/>
  </r>
  <r>
    <s v="Q-042884"/>
    <n v="5019532"/>
    <s v="Advantel Networks"/>
    <x v="169"/>
    <x v="170"/>
    <d v="2016-05-16T00:00:00"/>
    <n v="-1"/>
  </r>
  <r>
    <s v="Q-042884"/>
    <n v="5019532"/>
    <s v="Advantel Networks"/>
    <x v="175"/>
    <x v="176"/>
    <d v="2016-05-16T00:00:00"/>
    <n v="-1"/>
  </r>
  <r>
    <s v="Q-042884"/>
    <n v="5019532"/>
    <s v="Advantel Networks"/>
    <x v="172"/>
    <x v="173"/>
    <d v="2016-05-16T00:00:00"/>
    <n v="-1"/>
  </r>
  <r>
    <s v="Q-042884"/>
    <n v="5019532"/>
    <s v="Advantel Networks"/>
    <x v="168"/>
    <x v="169"/>
    <d v="2016-05-16T00:00:00"/>
    <n v="-1"/>
  </r>
  <r>
    <s v="Q-042884"/>
    <n v="5019532"/>
    <s v="Advantel Networks"/>
    <x v="167"/>
    <x v="168"/>
    <d v="2016-05-16T00:00:00"/>
    <n v="-1"/>
  </r>
  <r>
    <s v="Q-042884"/>
    <n v="5019532"/>
    <s v="Advantel Networks"/>
    <x v="174"/>
    <x v="175"/>
    <d v="2016-05-16T00:00:00"/>
    <n v="-1"/>
  </r>
  <r>
    <s v="Q-042884"/>
    <n v="5019532"/>
    <s v="Advantel Networks"/>
    <x v="171"/>
    <x v="172"/>
    <d v="2016-05-16T00:00:00"/>
    <n v="-1"/>
  </r>
  <r>
    <s v="Q-042884"/>
    <n v="5019532"/>
    <s v="Advantel Networks"/>
    <x v="320"/>
    <x v="322"/>
    <d v="2016-05-16T00:00:00"/>
    <n v="-1"/>
  </r>
  <r>
    <s v="Q-042884"/>
    <n v="5019532"/>
    <s v="Advantel Networks"/>
    <x v="317"/>
    <x v="319"/>
    <d v="2016-05-16T00:00:00"/>
    <n v="-1"/>
  </r>
  <r>
    <s v="Q-042884"/>
    <n v="5019532"/>
    <s v="Advantel Networks"/>
    <x v="318"/>
    <x v="320"/>
    <d v="2016-05-16T00:00:00"/>
    <n v="-1"/>
  </r>
  <r>
    <s v="Q-042884"/>
    <n v="5019532"/>
    <s v="Advantel Networks"/>
    <x v="311"/>
    <x v="313"/>
    <d v="2016-05-16T00:00:00"/>
    <n v="-1"/>
  </r>
  <r>
    <s v="Q-042884"/>
    <n v="5019532"/>
    <s v="Advantel Networks"/>
    <x v="312"/>
    <x v="314"/>
    <d v="2016-05-16T00:00:00"/>
    <n v="-1"/>
  </r>
  <r>
    <s v="Q-044528"/>
    <s v="MM051916-16131"/>
    <s v="Extreme Engineering"/>
    <x v="108"/>
    <x v="108"/>
    <d v="2016-05-19T00:00:00"/>
    <n v="-2"/>
  </r>
  <r>
    <m/>
    <s v="Adjustment"/>
    <s v="Comba Telecom Inc."/>
    <x v="167"/>
    <x v="168"/>
    <d v="2016-05-23T00:00:00"/>
    <n v="-1"/>
  </r>
  <r>
    <m/>
    <s v="Adjustment"/>
    <s v="Comba Telecom Inc."/>
    <x v="168"/>
    <x v="169"/>
    <d v="2016-05-23T00:00:00"/>
    <n v="1"/>
  </r>
  <r>
    <m/>
    <s v="Adjustment"/>
    <s v="Comba Telecom Inc."/>
    <x v="169"/>
    <x v="170"/>
    <d v="2016-05-23T00:00:00"/>
    <n v="-1"/>
  </r>
  <r>
    <m/>
    <s v="Adjustment"/>
    <s v="Comba Telecom Inc."/>
    <x v="170"/>
    <x v="171"/>
    <d v="2016-05-23T00:00:00"/>
    <n v="-1"/>
  </r>
  <r>
    <m/>
    <s v="Adjustment"/>
    <s v="Comba Telecom Inc."/>
    <x v="171"/>
    <x v="172"/>
    <d v="2016-05-23T00:00:00"/>
    <n v="-1"/>
  </r>
  <r>
    <m/>
    <s v="Adjustment"/>
    <s v="Comba Telecom Inc."/>
    <x v="174"/>
    <x v="175"/>
    <d v="2016-05-23T00:00:00"/>
    <n v="-3"/>
  </r>
  <r>
    <s v="Q-044595"/>
    <n v="13263"/>
    <s v="KLA Laboratories"/>
    <x v="307"/>
    <x v="309"/>
    <d v="2016-05-25T00:00:00"/>
    <n v="-1"/>
  </r>
  <r>
    <m/>
    <s v="PO CTI-PO-00716"/>
    <s v="Comba Telecom Inc."/>
    <x v="306"/>
    <x v="308"/>
    <d v="2016-05-26T00:00:00"/>
    <n v="400"/>
  </r>
  <r>
    <m/>
    <s v="PO CTI-PO-00716"/>
    <s v="Comba Telecom Inc."/>
    <x v="307"/>
    <x v="309"/>
    <d v="2016-05-26T00:00:00"/>
    <n v="300"/>
  </r>
  <r>
    <m/>
    <s v="PO CTI-PO-00716"/>
    <s v="Comba Telecom Inc."/>
    <x v="308"/>
    <x v="310"/>
    <d v="2016-05-26T00:00:00"/>
    <n v="100"/>
  </r>
  <r>
    <s v="Q-043996"/>
    <s v="CHK160356US2F"/>
    <s v="Comba Telecom Inc."/>
    <x v="242"/>
    <x v="243"/>
    <d v="2016-06-08T00:00:00"/>
    <n v="14"/>
  </r>
  <r>
    <s v="Q-044703"/>
    <s v="PO 105521"/>
    <s v="Wireless Concepts"/>
    <x v="182"/>
    <x v="183"/>
    <d v="2016-06-09T00:00:00"/>
    <n v="-1"/>
  </r>
  <r>
    <s v="Q-044703"/>
    <s v="PO 105521"/>
    <s v="Wireless Concepts"/>
    <x v="181"/>
    <x v="182"/>
    <d v="2016-06-09T00:00:00"/>
    <n v="-1"/>
  </r>
  <r>
    <s v="Q-044703"/>
    <s v="PO 105521"/>
    <s v="Wireless Concepts"/>
    <x v="187"/>
    <x v="188"/>
    <d v="2016-06-09T00:00:00"/>
    <n v="-1"/>
  </r>
  <r>
    <s v="Q-044703"/>
    <s v="PO 105521"/>
    <s v="Wireless Concepts"/>
    <x v="185"/>
    <x v="186"/>
    <d v="2016-06-09T00:00:00"/>
    <n v="-1"/>
  </r>
  <r>
    <s v="Q-044703"/>
    <s v="PO 105521"/>
    <s v="Wireless Concepts"/>
    <x v="188"/>
    <x v="189"/>
    <d v="2016-06-09T00:00:00"/>
    <n v="-1"/>
  </r>
  <r>
    <s v="Q-044703"/>
    <s v="PO 105521"/>
    <s v="Wireless Concepts"/>
    <x v="239"/>
    <x v="240"/>
    <d v="2016-06-09T00:00:00"/>
    <n v="-1"/>
  </r>
  <r>
    <s v="Q-044730"/>
    <s v="PO 105525"/>
    <s v="Wireless Concepts"/>
    <x v="302"/>
    <x v="304"/>
    <d v="2016-06-09T00:00:00"/>
    <n v="-8"/>
  </r>
  <r>
    <s v="Q-044748"/>
    <s v="PO 13312"/>
    <s v="KLA Laboratories"/>
    <x v="310"/>
    <x v="312"/>
    <d v="2016-06-10T00:00:00"/>
    <n v="-25"/>
  </r>
  <r>
    <s v="Q-044748"/>
    <s v="PO 13312"/>
    <s v="KLA Laboratories"/>
    <x v="182"/>
    <x v="183"/>
    <d v="2016-06-13T00:00:00"/>
    <n v="-1"/>
  </r>
  <r>
    <s v="Q-044748"/>
    <s v="PO 13312"/>
    <s v="KLA Laboratories"/>
    <x v="181"/>
    <x v="182"/>
    <d v="2016-06-13T00:00:00"/>
    <n v="-1"/>
  </r>
  <r>
    <s v="Q-044748"/>
    <s v="PO 13312"/>
    <s v="KLA Laboratories"/>
    <x v="187"/>
    <x v="188"/>
    <d v="2016-06-13T00:00:00"/>
    <n v="-1"/>
  </r>
  <r>
    <s v="Q-044748"/>
    <s v="PO 13312"/>
    <s v="KLA Laboratories"/>
    <x v="185"/>
    <x v="186"/>
    <d v="2016-06-13T00:00:00"/>
    <n v="-1"/>
  </r>
  <r>
    <s v="Q-044748"/>
    <s v="PO 13312"/>
    <s v="KLA Laboratories"/>
    <x v="190"/>
    <x v="191"/>
    <d v="2016-06-13T00:00:00"/>
    <n v="-1"/>
  </r>
  <r>
    <s v="Q-044748"/>
    <s v="PO 13312"/>
    <s v="KLA Laboratories"/>
    <x v="239"/>
    <x v="240"/>
    <d v="2016-06-13T00:00:00"/>
    <n v="-1"/>
  </r>
  <r>
    <s v="Q-044748"/>
    <s v="PO 13312"/>
    <s v="KLA Laboratories"/>
    <x v="240"/>
    <x v="241"/>
    <d v="2016-06-13T00:00:00"/>
    <n v="-1"/>
  </r>
  <r>
    <s v="Q-044748"/>
    <s v="PO 13312"/>
    <s v="KLA Laboratories"/>
    <x v="302"/>
    <x v="304"/>
    <d v="2016-06-13T00:00:00"/>
    <n v="-12"/>
  </r>
  <r>
    <m/>
    <m/>
    <s v="Denny Nam"/>
    <x v="243"/>
    <x v="244"/>
    <d v="2016-06-17T00:00:00"/>
    <n v="-2"/>
  </r>
  <r>
    <m/>
    <s v="RMA-001493"/>
    <s v="CMA"/>
    <x v="243"/>
    <x v="244"/>
    <d v="2016-06-17T00:00:00"/>
    <n v="-1"/>
  </r>
  <r>
    <m/>
    <s v="SAMPLE"/>
    <s v="T-Mobile"/>
    <x v="312"/>
    <x v="314"/>
    <d v="2016-06-24T00:00:00"/>
    <n v="-1"/>
  </r>
  <r>
    <m/>
    <s v="SAMPLE"/>
    <s v="T-Mobile"/>
    <x v="313"/>
    <x v="315"/>
    <d v="2016-06-24T00:00:00"/>
    <n v="-1"/>
  </r>
  <r>
    <m/>
    <s v="SAMPLE"/>
    <s v="T-Mobile"/>
    <x v="314"/>
    <x v="316"/>
    <d v="2016-06-24T00:00:00"/>
    <n v="-1"/>
  </r>
  <r>
    <m/>
    <s v="SAMPLE"/>
    <s v="T-Mobile"/>
    <x v="315"/>
    <x v="317"/>
    <d v="2016-06-24T00:00:00"/>
    <n v="-1"/>
  </r>
  <r>
    <m/>
    <s v="SAMPLE"/>
    <s v="T-Mobile"/>
    <x v="317"/>
    <x v="319"/>
    <d v="2016-06-24T00:00:00"/>
    <n v="-1"/>
  </r>
  <r>
    <m/>
    <s v="SAMPLE"/>
    <s v="T-Mobile"/>
    <x v="318"/>
    <x v="320"/>
    <d v="2016-06-24T00:00:00"/>
    <n v="-1"/>
  </r>
  <r>
    <m/>
    <s v="SAMPLE"/>
    <s v="T-Mobile"/>
    <x v="320"/>
    <x v="322"/>
    <d v="2016-06-24T00:00:00"/>
    <n v="-1"/>
  </r>
  <r>
    <s v="Q-045014"/>
    <s v="PO 13366"/>
    <s v="KLA Laboratories"/>
    <x v="307"/>
    <x v="309"/>
    <d v="2016-06-28T00:00:00"/>
    <n v="-6"/>
  </r>
  <r>
    <m/>
    <s v="SAMPLE RETURN"/>
    <s v="T-Mobile"/>
    <x v="312"/>
    <x v="314"/>
    <d v="2016-07-06T00:00:00"/>
    <n v="1"/>
  </r>
  <r>
    <m/>
    <s v="SAMPLE RETURN"/>
    <s v="T-Mobile"/>
    <x v="313"/>
    <x v="315"/>
    <d v="2016-07-06T00:00:00"/>
    <n v="1"/>
  </r>
  <r>
    <m/>
    <s v="SAMPLE RETURN"/>
    <s v="T-Mobile"/>
    <x v="314"/>
    <x v="316"/>
    <d v="2016-07-06T00:00:00"/>
    <n v="1"/>
  </r>
  <r>
    <m/>
    <s v="SAMPLE RETURN"/>
    <s v="T-Mobile"/>
    <x v="315"/>
    <x v="317"/>
    <d v="2016-07-06T00:00:00"/>
    <n v="1"/>
  </r>
  <r>
    <m/>
    <s v="SAMPLE RETURN"/>
    <s v="T-Mobile"/>
    <x v="317"/>
    <x v="319"/>
    <d v="2016-07-06T00:00:00"/>
    <n v="1"/>
  </r>
  <r>
    <m/>
    <s v="SAMPLE RETURN"/>
    <s v="T-Mobile"/>
    <x v="318"/>
    <x v="320"/>
    <d v="2016-07-06T00:00:00"/>
    <n v="1"/>
  </r>
  <r>
    <m/>
    <s v="SAMPLE RETURN"/>
    <s v="T-Mobile"/>
    <x v="320"/>
    <x v="322"/>
    <d v="2016-07-06T00:00:00"/>
    <n v="1"/>
  </r>
  <r>
    <s v="Q-043871"/>
    <s v="PO 4640"/>
    <s v="Repeated Signal Solutions"/>
    <x v="169"/>
    <x v="170"/>
    <d v="2016-07-06T00:00:00"/>
    <n v="-1"/>
  </r>
  <r>
    <s v="Q-043871"/>
    <s v="PO 4640"/>
    <s v="Repeated Signal Solutions"/>
    <x v="175"/>
    <x v="176"/>
    <d v="2016-07-06T00:00:00"/>
    <n v="-4"/>
  </r>
  <r>
    <s v="Q-043871"/>
    <s v="PO 4640"/>
    <s v="Repeated Signal Solutions"/>
    <x v="172"/>
    <x v="173"/>
    <d v="2016-07-06T00:00:00"/>
    <n v="-2"/>
  </r>
  <r>
    <s v="Q-043871"/>
    <s v="PO 4640"/>
    <s v="Repeated Signal Solutions"/>
    <x v="168"/>
    <x v="169"/>
    <d v="2016-07-06T00:00:00"/>
    <n v="-1"/>
  </r>
  <r>
    <s v="Q-043871"/>
    <s v="PO 4640"/>
    <s v="Repeated Signal Solutions"/>
    <x v="167"/>
    <x v="168"/>
    <d v="2016-07-06T00:00:00"/>
    <n v="-1"/>
  </r>
  <r>
    <s v="Q-043871"/>
    <s v="PO 4640"/>
    <s v="Repeated Signal Solutions"/>
    <x v="165"/>
    <x v="166"/>
    <d v="2016-07-06T00:00:00"/>
    <n v="-2"/>
  </r>
  <r>
    <s v="Q-043871"/>
    <s v="PO 4640"/>
    <s v="Repeated Signal Solutions"/>
    <x v="174"/>
    <x v="175"/>
    <d v="2016-07-06T00:00:00"/>
    <n v="-2"/>
  </r>
  <r>
    <s v="Q-043871"/>
    <s v="PO 4640"/>
    <s v="Repeated Signal Solutions"/>
    <x v="192"/>
    <x v="193"/>
    <d v="2016-07-06T00:00:00"/>
    <n v="-2"/>
  </r>
  <r>
    <s v="Q-043871"/>
    <s v="PO 4640"/>
    <s v="Repeated Signal Solutions"/>
    <x v="317"/>
    <x v="319"/>
    <d v="2016-07-06T00:00:00"/>
    <n v="-1"/>
  </r>
  <r>
    <s v="Q-043871"/>
    <s v="PO 4640"/>
    <s v="Repeated Signal Solutions"/>
    <x v="318"/>
    <x v="320"/>
    <d v="2016-07-06T00:00:00"/>
    <n v="-1"/>
  </r>
  <r>
    <s v="Q-043871"/>
    <s v="PO 4640"/>
    <s v="Repeated Signal Solutions"/>
    <x v="320"/>
    <x v="322"/>
    <d v="2016-07-06T00:00:00"/>
    <n v="-1"/>
  </r>
  <r>
    <s v="Q-043871"/>
    <s v="PO 4640"/>
    <s v="Repeated Signal Solutions"/>
    <x v="311"/>
    <x v="313"/>
    <d v="2016-07-06T00:00:00"/>
    <n v="-2"/>
  </r>
  <r>
    <s v="Q-045114"/>
    <s v="PO 3839"/>
    <s v="Wireless Applications Consulting"/>
    <x v="310"/>
    <x v="312"/>
    <d v="2016-07-07T00:00:00"/>
    <n v="-2"/>
  </r>
  <r>
    <s v="Q-045114"/>
    <s v="PO 3839"/>
    <s v="Wireless Applications Consulting"/>
    <x v="182"/>
    <x v="183"/>
    <d v="2016-07-07T00:00:00"/>
    <n v="-1"/>
  </r>
  <r>
    <s v="Q-045114"/>
    <s v="PO 3839"/>
    <s v="Wireless Applications Consulting"/>
    <x v="181"/>
    <x v="182"/>
    <d v="2016-07-07T00:00:00"/>
    <n v="-1"/>
  </r>
  <r>
    <s v="Q-045114"/>
    <s v="PO 3839"/>
    <s v="Wireless Applications Consulting"/>
    <x v="187"/>
    <x v="188"/>
    <d v="2016-07-07T00:00:00"/>
    <n v="-1"/>
  </r>
  <r>
    <s v="Q-045114"/>
    <s v="PO 3839"/>
    <s v="Wireless Applications Consulting"/>
    <x v="185"/>
    <x v="186"/>
    <d v="2016-07-07T00:00:00"/>
    <n v="-1"/>
  </r>
  <r>
    <s v="Q-045114"/>
    <s v="PO 3839"/>
    <s v="Wireless Applications Consulting"/>
    <x v="239"/>
    <x v="240"/>
    <d v="2016-07-07T00:00:00"/>
    <n v="-1"/>
  </r>
  <r>
    <s v="Q-045114"/>
    <s v="PO 3839"/>
    <s v="Wireless Applications Consulting"/>
    <x v="240"/>
    <x v="241"/>
    <d v="2016-07-07T00:00:00"/>
    <n v="-1"/>
  </r>
  <r>
    <s v="Q-045114"/>
    <s v="PO 3839"/>
    <s v="Wireless Applications Consulting"/>
    <x v="302"/>
    <x v="304"/>
    <d v="2016-07-07T00:00:00"/>
    <n v="-4"/>
  </r>
  <r>
    <s v="Q-045114"/>
    <s v="PO 3839"/>
    <s v="Wireless Applications Consulting"/>
    <x v="304"/>
    <x v="306"/>
    <d v="2016-07-07T00:00:00"/>
    <n v="-1"/>
  </r>
  <r>
    <s v="Q-045202"/>
    <s v="PO 13411"/>
    <s v="KLA Laboratories"/>
    <x v="306"/>
    <x v="308"/>
    <d v="2016-07-12T00:00:00"/>
    <n v="-12"/>
  </r>
  <r>
    <s v="Q-045202"/>
    <s v="PO 13411"/>
    <s v="KLA Laboratories"/>
    <x v="307"/>
    <x v="309"/>
    <d v="2016-07-12T00:00:00"/>
    <n v="-42"/>
  </r>
  <r>
    <s v="Q-044739"/>
    <s v="PO 4649"/>
    <s v="Repeated Signal Solutions"/>
    <x v="182"/>
    <x v="183"/>
    <d v="2016-07-12T00:00:00"/>
    <n v="-1"/>
  </r>
  <r>
    <s v="Q-044739"/>
    <s v="PO 4649"/>
    <s v="Repeated Signal Solutions"/>
    <x v="181"/>
    <x v="182"/>
    <d v="2016-07-12T00:00:00"/>
    <n v="-1"/>
  </r>
  <r>
    <s v="Q-044739"/>
    <s v="PO 4649"/>
    <s v="Repeated Signal Solutions"/>
    <x v="187"/>
    <x v="188"/>
    <d v="2016-07-12T00:00:00"/>
    <n v="-2"/>
  </r>
  <r>
    <s v="Q-044739"/>
    <s v="PO 4649"/>
    <s v="Repeated Signal Solutions"/>
    <x v="185"/>
    <x v="186"/>
    <d v="2016-07-12T00:00:00"/>
    <n v="-2"/>
  </r>
  <r>
    <s v="Q-044739"/>
    <s v="PO 4649"/>
    <s v="Repeated Signal Solutions"/>
    <x v="189"/>
    <x v="190"/>
    <d v="2016-07-12T00:00:00"/>
    <n v="-1"/>
  </r>
  <r>
    <s v="Q-044739"/>
    <s v="PO 4649"/>
    <s v="Repeated Signal Solutions"/>
    <x v="188"/>
    <x v="189"/>
    <d v="2016-07-12T00:00:00"/>
    <n v="-1"/>
  </r>
  <r>
    <s v="Q-044739"/>
    <s v="PO 4649"/>
    <s v="Repeated Signal Solutions"/>
    <x v="169"/>
    <x v="170"/>
    <d v="2016-07-12T00:00:00"/>
    <n v="-1"/>
  </r>
  <r>
    <s v="Q-044739"/>
    <s v="PO 4649"/>
    <s v="Repeated Signal Solutions"/>
    <x v="175"/>
    <x v="176"/>
    <d v="2016-07-12T00:00:00"/>
    <n v="-1"/>
  </r>
  <r>
    <s v="Q-044739"/>
    <s v="PO 4649"/>
    <s v="Repeated Signal Solutions"/>
    <x v="192"/>
    <x v="193"/>
    <d v="2016-07-12T00:00:00"/>
    <n v="-1"/>
  </r>
  <r>
    <s v="Q-044739"/>
    <s v="PO 4649"/>
    <s v="Repeated Signal Solutions"/>
    <x v="168"/>
    <x v="169"/>
    <d v="2016-07-12T00:00:00"/>
    <n v="-1"/>
  </r>
  <r>
    <s v="Q-044739"/>
    <s v="PO 4649"/>
    <s v="Repeated Signal Solutions"/>
    <x v="167"/>
    <x v="168"/>
    <d v="2016-07-12T00:00:00"/>
    <n v="-1"/>
  </r>
  <r>
    <s v="Q-044739"/>
    <s v="PO 4649"/>
    <s v="Repeated Signal Solutions"/>
    <x v="166"/>
    <x v="167"/>
    <d v="2016-07-12T00:00:00"/>
    <n v="-1"/>
  </r>
  <r>
    <s v="Q-044739"/>
    <s v="PO 4649"/>
    <s v="Repeated Signal Solutions"/>
    <x v="173"/>
    <x v="174"/>
    <d v="2016-07-12T00:00:00"/>
    <n v="-1"/>
  </r>
  <r>
    <s v="Q-044739"/>
    <s v="PO 4649"/>
    <s v="Repeated Signal Solutions"/>
    <x v="170"/>
    <x v="171"/>
    <d v="2016-07-12T00:00:00"/>
    <n v="-2"/>
  </r>
  <r>
    <s v="Q-044739"/>
    <s v="PO 4649"/>
    <s v="Repeated Signal Solutions"/>
    <x v="174"/>
    <x v="175"/>
    <d v="2016-07-12T00:00:00"/>
    <n v="-2"/>
  </r>
  <r>
    <s v="Q-044739"/>
    <s v="PO 4649"/>
    <s v="Repeated Signal Solutions"/>
    <x v="108"/>
    <x v="108"/>
    <d v="2016-07-12T00:00:00"/>
    <n v="-2"/>
  </r>
  <r>
    <s v="Q-044739"/>
    <s v="PO 4649"/>
    <s v="Repeated Signal Solutions"/>
    <x v="242"/>
    <x v="243"/>
    <d v="2016-07-12T00:00:00"/>
    <n v="-2"/>
  </r>
  <r>
    <m/>
    <s v="RMA-001512"/>
    <s v="Wireless Applications Consulting"/>
    <x v="187"/>
    <x v="188"/>
    <d v="2016-07-14T00:00:00"/>
    <n v="-1"/>
  </r>
  <r>
    <m/>
    <s v="RMA-001512"/>
    <s v="Wireless Applications Consulting"/>
    <x v="185"/>
    <x v="186"/>
    <d v="2016-07-14T00:00:00"/>
    <n v="-1"/>
  </r>
  <r>
    <m/>
    <m/>
    <s v="Denny Nam"/>
    <x v="291"/>
    <x v="293"/>
    <d v="2016-07-14T00:00:00"/>
    <n v="-5"/>
  </r>
  <r>
    <m/>
    <s v="CTI-PO-02216"/>
    <s v="Comba Telecom Inc."/>
    <x v="310"/>
    <x v="312"/>
    <d v="2016-07-20T00:00:00"/>
    <n v="100"/>
  </r>
  <r>
    <m/>
    <s v="CTI-PO-02216"/>
    <s v="Comba Telecom Inc."/>
    <x v="321"/>
    <x v="323"/>
    <d v="2016-07-20T00:00:00"/>
    <n v="10"/>
  </r>
  <r>
    <s v="Q-045389"/>
    <s v="PO 16072001"/>
    <s v="All Systems Installation"/>
    <x v="307"/>
    <x v="309"/>
    <d v="2016-07-20T00:00:00"/>
    <n v="-1"/>
  </r>
  <r>
    <s v="Q-045389"/>
    <s v="PO 16072001"/>
    <s v="All Systems Installation"/>
    <x v="245"/>
    <x v="246"/>
    <d v="2016-07-20T00:00:00"/>
    <n v="-4"/>
  </r>
  <r>
    <s v="Q-045389"/>
    <s v="PO 16072001"/>
    <s v="All Systems Installation"/>
    <x v="45"/>
    <x v="45"/>
    <d v="2016-07-20T00:00:00"/>
    <n v="-2"/>
  </r>
  <r>
    <s v="Q-045389"/>
    <s v="PO 16072001"/>
    <s v="All Systems Installation"/>
    <x v="23"/>
    <x v="23"/>
    <d v="2016-07-20T00:00:00"/>
    <n v="-2"/>
  </r>
  <r>
    <s v="Q-043320"/>
    <s v="CHK160090US2F"/>
    <s v="Comba Telecom Inc."/>
    <x v="322"/>
    <x v="324"/>
    <d v="2016-07-25T00:00:00"/>
    <n v="3"/>
  </r>
  <r>
    <s v="Q-045500"/>
    <s v="PO P5214"/>
    <s v="Petrilla Technologies"/>
    <x v="112"/>
    <x v="112"/>
    <d v="2016-07-28T00:00:00"/>
    <n v="-6"/>
  </r>
  <r>
    <s v="Q-045506"/>
    <s v="PO 110621"/>
    <s v="Optical Telecom"/>
    <x v="216"/>
    <x v="217"/>
    <d v="2016-07-28T00:00:00"/>
    <n v="-2"/>
  </r>
  <r>
    <m/>
    <s v="Adjustment"/>
    <s v="Comba Telecom Inc."/>
    <x v="165"/>
    <x v="166"/>
    <d v="2016-08-02T00:00:00"/>
    <n v="1"/>
  </r>
  <r>
    <m/>
    <s v="Adjustment"/>
    <s v="Comba Telecom Inc."/>
    <x v="166"/>
    <x v="167"/>
    <d v="2016-08-02T00:00:00"/>
    <n v="-1"/>
  </r>
  <r>
    <m/>
    <s v="Adjustment"/>
    <s v="Comba Telecom Inc."/>
    <x v="168"/>
    <x v="169"/>
    <d v="2016-08-02T00:00:00"/>
    <n v="-1"/>
  </r>
  <r>
    <m/>
    <s v="Adjustment"/>
    <s v="Comba Telecom Inc."/>
    <x v="172"/>
    <x v="173"/>
    <d v="2016-08-02T00:00:00"/>
    <n v="-5"/>
  </r>
  <r>
    <m/>
    <s v="Adjustment"/>
    <s v="Comba Telecom Inc."/>
    <x v="173"/>
    <x v="174"/>
    <d v="2016-08-02T00:00:00"/>
    <n v="-1"/>
  </r>
  <r>
    <m/>
    <s v="Adjustment"/>
    <s v="Comba Telecom Inc."/>
    <x v="174"/>
    <x v="175"/>
    <d v="2016-08-02T00:00:00"/>
    <n v="1"/>
  </r>
  <r>
    <m/>
    <s v="Adjustment"/>
    <s v="Comba Telecom Inc."/>
    <x v="175"/>
    <x v="176"/>
    <d v="2016-08-02T00:00:00"/>
    <n v="-3"/>
  </r>
  <r>
    <m/>
    <s v="Adjustment"/>
    <s v="Comba Telecom Inc."/>
    <x v="183"/>
    <x v="184"/>
    <d v="2016-08-02T00:00:00"/>
    <n v="-1"/>
  </r>
  <r>
    <m/>
    <s v="Adjustment"/>
    <s v="Comba Telecom Inc."/>
    <x v="184"/>
    <x v="185"/>
    <d v="2016-08-02T00:00:00"/>
    <n v="-1"/>
  </r>
  <r>
    <m/>
    <s v="Adjustment"/>
    <s v="Comba Telecom Inc."/>
    <x v="185"/>
    <x v="186"/>
    <d v="2016-08-02T00:00:00"/>
    <n v="-3"/>
  </r>
  <r>
    <m/>
    <s v="Adjustment"/>
    <s v="Comba Telecom Inc."/>
    <x v="187"/>
    <x v="188"/>
    <d v="2016-08-02T00:00:00"/>
    <n v="1"/>
  </r>
  <r>
    <m/>
    <s v="Adjustment"/>
    <s v="Comba Telecom Inc."/>
    <x v="188"/>
    <x v="189"/>
    <d v="2016-08-02T00:00:00"/>
    <n v="-2"/>
  </r>
  <r>
    <m/>
    <s v="Adjustment"/>
    <s v="Comba Telecom Inc."/>
    <x v="189"/>
    <x v="190"/>
    <d v="2016-08-02T00:00:00"/>
    <n v="1"/>
  </r>
  <r>
    <m/>
    <s v="Adjustment"/>
    <s v="Comba Telecom Inc."/>
    <x v="192"/>
    <x v="193"/>
    <d v="2016-08-02T00:00:00"/>
    <n v="-1"/>
  </r>
  <r>
    <s v="Q-045484"/>
    <s v="DW072716-16154_x000a_"/>
    <s v="Extreme Engineering"/>
    <x v="185"/>
    <x v="186"/>
    <d v="2016-08-03T00:00:00"/>
    <n v="-1"/>
  </r>
  <r>
    <s v="Q-045484"/>
    <s v="DW072716-16154_x000a_"/>
    <s v="Extreme Engineering"/>
    <x v="187"/>
    <x v="188"/>
    <d v="2016-08-03T00:00:00"/>
    <n v="-1"/>
  </r>
  <r>
    <s v="Q-045484"/>
    <s v="DW072716-16154_x000a_"/>
    <s v="Extreme Engineering"/>
    <x v="188"/>
    <x v="189"/>
    <d v="2016-08-03T00:00:00"/>
    <n v="-1"/>
  </r>
  <r>
    <s v="Q-045484"/>
    <s v="DW072716-16154_x000a_"/>
    <s v="Extreme Engineering"/>
    <x v="190"/>
    <x v="191"/>
    <d v="2016-08-03T00:00:00"/>
    <n v="-1"/>
  </r>
  <r>
    <s v="Q-045484"/>
    <s v="DW072716-16154_x000a_"/>
    <s v="Extreme Engineering"/>
    <x v="108"/>
    <x v="108"/>
    <d v="2016-08-03T00:00:00"/>
    <n v="-2"/>
  </r>
  <r>
    <s v="Q-035749"/>
    <s v="CHK140379US5"/>
    <s v="Comba Telecom Inc."/>
    <x v="169"/>
    <x v="170"/>
    <d v="2016-08-03T00:00:00"/>
    <n v="10"/>
  </r>
  <r>
    <s v="Q-035749"/>
    <s v="CHK140379US5"/>
    <s v="Comba Telecom Inc."/>
    <x v="168"/>
    <x v="169"/>
    <d v="2016-08-03T00:00:00"/>
    <n v="10"/>
  </r>
  <r>
    <s v="Q-035749"/>
    <s v="CHK140379US5"/>
    <s v="Comba Telecom Inc."/>
    <x v="170"/>
    <x v="171"/>
    <d v="2016-08-03T00:00:00"/>
    <n v="10"/>
  </r>
  <r>
    <s v="Q-035749"/>
    <s v="CHK140379US5"/>
    <s v="Comba Telecom Inc."/>
    <x v="174"/>
    <x v="175"/>
    <d v="2016-08-03T00:00:00"/>
    <n v="25"/>
  </r>
  <r>
    <s v="Q-035749"/>
    <s v="CHK140379US5"/>
    <s v="Comba Telecom Inc."/>
    <x v="166"/>
    <x v="167"/>
    <d v="2016-08-03T00:00:00"/>
    <n v="8"/>
  </r>
  <r>
    <s v="Q-035749"/>
    <s v="CHK140379US5"/>
    <s v="Comba Telecom Inc."/>
    <x v="171"/>
    <x v="172"/>
    <d v="2016-08-03T00:00:00"/>
    <n v="7"/>
  </r>
  <r>
    <s v="Q-045618"/>
    <n v="13513"/>
    <s v="KLA Laboratories"/>
    <x v="182"/>
    <x v="183"/>
    <d v="2016-08-12T00:00:00"/>
    <n v="-1"/>
  </r>
  <r>
    <s v="Q-045618"/>
    <n v="13513"/>
    <s v="KLA Laboratories"/>
    <x v="181"/>
    <x v="182"/>
    <d v="2016-08-12T00:00:00"/>
    <n v="-1"/>
  </r>
  <r>
    <s v="Q-045618"/>
    <n v="13513"/>
    <s v="KLA Laboratories"/>
    <x v="187"/>
    <x v="188"/>
    <d v="2016-08-12T00:00:00"/>
    <n v="-1"/>
  </r>
  <r>
    <s v="Q-045618"/>
    <n v="13513"/>
    <s v="KLA Laboratories"/>
    <x v="185"/>
    <x v="186"/>
    <d v="2016-08-12T00:00:00"/>
    <n v="-1"/>
  </r>
  <r>
    <s v="Q-045618"/>
    <n v="13513"/>
    <s v="KLA Laboratories"/>
    <x v="189"/>
    <x v="190"/>
    <d v="2016-08-12T00:00:00"/>
    <n v="-1"/>
  </r>
  <r>
    <s v="Q-045618"/>
    <n v="13513"/>
    <s v="KLA Laboratories"/>
    <x v="239"/>
    <x v="240"/>
    <d v="2016-08-12T00:00:00"/>
    <n v="-1"/>
  </r>
  <r>
    <s v="Q-045618"/>
    <n v="13513"/>
    <s v="KLA Laboratories"/>
    <x v="240"/>
    <x v="241"/>
    <d v="2016-08-12T00:00:00"/>
    <n v="-1"/>
  </r>
  <r>
    <s v="Q-045618"/>
    <n v="13513"/>
    <s v="KLA Laboratories"/>
    <x v="307"/>
    <x v="309"/>
    <d v="2016-08-12T00:00:00"/>
    <n v="-2"/>
  </r>
  <r>
    <s v="Q-045618"/>
    <n v="13513"/>
    <s v="KLA Laboratories"/>
    <x v="310"/>
    <x v="312"/>
    <d v="2016-08-12T00:00:00"/>
    <n v="-10"/>
  </r>
  <r>
    <s v="Q-045618"/>
    <n v="13513"/>
    <s v="KLA Laboratories"/>
    <x v="302"/>
    <x v="304"/>
    <d v="2016-08-12T00:00:00"/>
    <n v="-8"/>
  </r>
  <r>
    <s v="Q-045560"/>
    <n v="13501"/>
    <s v="KLA Laboratories"/>
    <x v="189"/>
    <x v="190"/>
    <d v="2016-08-15T00:00:00"/>
    <n v="-1"/>
  </r>
  <r>
    <s v="Q-045560"/>
    <n v="13501"/>
    <s v="KLA Laboratories"/>
    <x v="190"/>
    <x v="191"/>
    <d v="2016-08-15T00:00:00"/>
    <n v="-1"/>
  </r>
  <r>
    <s v="Q-045560"/>
    <n v="13501"/>
    <s v="KLA Laboratories"/>
    <x v="169"/>
    <x v="170"/>
    <d v="2016-08-15T00:00:00"/>
    <n v="-1"/>
  </r>
  <r>
    <s v="Q-045560"/>
    <n v="13501"/>
    <s v="KLA Laboratories"/>
    <x v="175"/>
    <x v="176"/>
    <d v="2016-08-15T00:00:00"/>
    <n v="-2"/>
  </r>
  <r>
    <s v="Q-045560"/>
    <n v="13501"/>
    <s v="KLA Laboratories"/>
    <x v="192"/>
    <x v="193"/>
    <d v="2016-08-15T00:00:00"/>
    <n v="-2"/>
  </r>
  <r>
    <s v="Q-045560"/>
    <n v="13501"/>
    <s v="KLA Laboratories"/>
    <x v="168"/>
    <x v="169"/>
    <d v="2016-08-15T00:00:00"/>
    <n v="-1"/>
  </r>
  <r>
    <s v="Q-045560"/>
    <n v="13501"/>
    <s v="KLA Laboratories"/>
    <x v="167"/>
    <x v="168"/>
    <d v="2016-08-15T00:00:00"/>
    <n v="-1"/>
  </r>
  <r>
    <s v="Q-045560"/>
    <n v="13501"/>
    <s v="KLA Laboratories"/>
    <x v="166"/>
    <x v="167"/>
    <d v="2016-08-15T00:00:00"/>
    <n v="-1"/>
  </r>
  <r>
    <s v="Q-045560"/>
    <n v="13501"/>
    <s v="KLA Laboratories"/>
    <x v="170"/>
    <x v="171"/>
    <d v="2016-08-15T00:00:00"/>
    <n v="-2"/>
  </r>
  <r>
    <s v="Q-045560"/>
    <n v="13501"/>
    <s v="KLA Laboratories"/>
    <x v="174"/>
    <x v="175"/>
    <d v="2016-08-15T00:00:00"/>
    <n v="-1"/>
  </r>
  <r>
    <s v="Q-045560"/>
    <n v="13501"/>
    <s v="KLA Laboratories"/>
    <x v="171"/>
    <x v="172"/>
    <d v="2016-08-15T00:00:00"/>
    <n v="-1"/>
  </r>
  <r>
    <s v="Q-045560"/>
    <n v="13501"/>
    <s v="KLA Laboratories"/>
    <x v="310"/>
    <x v="312"/>
    <d v="2016-08-15T00:00:00"/>
    <n v="-18"/>
  </r>
  <r>
    <s v="Q-045560"/>
    <n v="13501"/>
    <s v="KLA Laboratories"/>
    <x v="302"/>
    <x v="304"/>
    <d v="2016-08-15T00:00:00"/>
    <n v="-2"/>
  </r>
  <r>
    <s v="Q-045560"/>
    <n v="13501"/>
    <s v="KLA Laboratories"/>
    <x v="306"/>
    <x v="308"/>
    <d v="2016-08-15T00:00:00"/>
    <n v="-2"/>
  </r>
  <r>
    <s v="Q-045560"/>
    <n v="13501"/>
    <s v="KLA Laboratories"/>
    <x v="96"/>
    <x v="96"/>
    <d v="2016-08-15T00:00:00"/>
    <n v="-4"/>
  </r>
  <r>
    <s v="Q-044924"/>
    <s v="CHK160609US_x000a_"/>
    <s v="Comba Telecom Inc."/>
    <x v="239"/>
    <x v="240"/>
    <d v="2016-08-19T00:00:00"/>
    <n v="5"/>
  </r>
  <r>
    <s v="Q-044924"/>
    <s v="CHK160609US_x000a_"/>
    <s v="Comba Telecom Inc."/>
    <x v="240"/>
    <x v="241"/>
    <d v="2016-08-19T00:00:00"/>
    <n v="6"/>
  </r>
  <r>
    <s v="Q-044924"/>
    <s v="CHK160609US_x000a_"/>
    <s v="Comba Telecom Inc."/>
    <x v="187"/>
    <x v="188"/>
    <d v="2016-08-19T00:00:00"/>
    <n v="10"/>
  </r>
  <r>
    <s v="Q-044924"/>
    <s v="CHK160609US_x000a_"/>
    <s v="Comba Telecom Inc."/>
    <x v="190"/>
    <x v="191"/>
    <d v="2016-08-19T00:00:00"/>
    <n v="6"/>
  </r>
  <r>
    <s v="Q-045619"/>
    <s v="09838-0100A"/>
    <s v="Redwood Electric"/>
    <x v="322"/>
    <x v="324"/>
    <d v="2016-08-22T00:00:00"/>
    <n v="-1"/>
  </r>
  <r>
    <s v="Q-045683"/>
    <s v="01377-0001A"/>
    <s v="Redwood Electric"/>
    <x v="322"/>
    <x v="324"/>
    <d v="2016-08-24T00:00:00"/>
    <n v="-1"/>
  </r>
  <r>
    <s v="Q-044664"/>
    <s v="CHK160516US1_x000a_"/>
    <s v="Comba Telecom Inc."/>
    <x v="323"/>
    <x v="325"/>
    <d v="2016-08-26T00:00:00"/>
    <n v="5"/>
  </r>
  <r>
    <s v="Q-044664"/>
    <s v="CHK160516US2F_x000a_"/>
    <s v="Comba Telecom Inc."/>
    <x v="324"/>
    <x v="326"/>
    <d v="2016-08-26T00:00:00"/>
    <n v="5"/>
  </r>
  <r>
    <s v="Q-045717"/>
    <s v="01387-0003A"/>
    <s v="Redwood Electric"/>
    <x v="322"/>
    <x v="324"/>
    <d v="2016-08-31T00:00:00"/>
    <n v="-1"/>
  </r>
  <r>
    <m/>
    <s v="RMA-001537"/>
    <s v="Ingalls Memorial"/>
    <x v="192"/>
    <x v="193"/>
    <d v="2016-08-31T00:00:00"/>
    <n v="-1"/>
  </r>
  <r>
    <s v="Q-044820"/>
    <s v="CHK160484US"/>
    <s v="Comba Telecom Inc."/>
    <x v="311"/>
    <x v="313"/>
    <d v="2016-09-02T00:00:00"/>
    <n v="3"/>
  </r>
  <r>
    <s v="Q-044820"/>
    <s v="CHK160484US"/>
    <s v="Comba Telecom Inc."/>
    <x v="312"/>
    <x v="314"/>
    <d v="2016-09-02T00:00:00"/>
    <n v="1"/>
  </r>
  <r>
    <s v="Q-044820"/>
    <s v="CHK160484US"/>
    <s v="Comba Telecom Inc."/>
    <x v="313"/>
    <x v="315"/>
    <d v="2016-09-02T00:00:00"/>
    <n v="1"/>
  </r>
  <r>
    <s v="Q-044820"/>
    <s v="CHK160484US"/>
    <s v="Comba Telecom Inc."/>
    <x v="314"/>
    <x v="316"/>
    <d v="2016-09-02T00:00:00"/>
    <n v="1"/>
  </r>
  <r>
    <s v="Q-044820"/>
    <s v="CHK160484US"/>
    <s v="Comba Telecom Inc."/>
    <x v="315"/>
    <x v="317"/>
    <d v="2016-09-02T00:00:00"/>
    <n v="1"/>
  </r>
  <r>
    <s v="Q-044820"/>
    <s v="CHK160484US"/>
    <s v="Comba Telecom Inc."/>
    <x v="317"/>
    <x v="319"/>
    <d v="2016-09-02T00:00:00"/>
    <n v="1"/>
  </r>
  <r>
    <s v="Q-044820"/>
    <s v="CHK160484US"/>
    <s v="Comba Telecom Inc."/>
    <x v="318"/>
    <x v="320"/>
    <d v="2016-09-02T00:00:00"/>
    <n v="1"/>
  </r>
  <r>
    <s v="Q-044820"/>
    <s v="CHK160484US"/>
    <s v="Comba Telecom Inc."/>
    <x v="320"/>
    <x v="322"/>
    <d v="2016-09-02T00:00:00"/>
    <n v="1"/>
  </r>
  <r>
    <s v="Q-044820"/>
    <s v="CHK160484US"/>
    <s v="Comba Telecom Inc."/>
    <x v="325"/>
    <x v="327"/>
    <d v="2016-09-02T00:00:00"/>
    <n v="20"/>
  </r>
  <r>
    <s v="Q-045844"/>
    <n v="13602"/>
    <s v="KLA Laboratories"/>
    <x v="108"/>
    <x v="108"/>
    <d v="2016-09-06T00:00:00"/>
    <n v="-6"/>
  </r>
  <r>
    <s v="Q-045503"/>
    <n v="3846"/>
    <s v="Wireless Applications Consulting"/>
    <x v="324"/>
    <x v="326"/>
    <d v="2016-09-07T00:00:00"/>
    <n v="-1"/>
  </r>
  <r>
    <s v="Q-044820"/>
    <s v="CHK160484US2F"/>
    <s v="Comba Telecom Inc."/>
    <x v="326"/>
    <x v="328"/>
    <d v="2016-09-08T00:00:00"/>
    <n v="3"/>
  </r>
  <r>
    <s v="Trial PO"/>
    <s v="L13435"/>
    <s v="Cartel Communications"/>
    <x v="323"/>
    <x v="325"/>
    <d v="2016-09-09T00:00:00"/>
    <n v="-1"/>
  </r>
  <r>
    <m/>
    <s v="RMA-001545"/>
    <s v="Extreme Engineering"/>
    <x v="167"/>
    <x v="168"/>
    <d v="2016-09-09T00:00:00"/>
    <n v="-1"/>
  </r>
  <r>
    <s v="Q-043871"/>
    <s v="PO 4640"/>
    <s v="Repeated Signal Solutions"/>
    <x v="326"/>
    <x v="328"/>
    <d v="2016-09-13T00:00:00"/>
    <n v="-2"/>
  </r>
  <r>
    <s v="Q-045998"/>
    <s v="PO 13646"/>
    <s v="KLA Laboratories"/>
    <x v="307"/>
    <x v="309"/>
    <d v="2016-09-15T00:00:00"/>
    <n v="-6"/>
  </r>
  <r>
    <s v="Q-045998"/>
    <s v="PO 13646"/>
    <s v="KLA Laboratories"/>
    <x v="306"/>
    <x v="308"/>
    <d v="2016-09-15T00:00:00"/>
    <n v="-8"/>
  </r>
  <r>
    <m/>
    <s v="Adjustment"/>
    <s v="Comba Telecom Inc."/>
    <x v="308"/>
    <x v="310"/>
    <d v="2016-09-15T00:00:00"/>
    <n v="-15"/>
  </r>
  <r>
    <m/>
    <s v="RMA-001551"/>
    <s v="CMA"/>
    <x v="243"/>
    <x v="244"/>
    <d v="2016-09-15T00:00:00"/>
    <n v="-1"/>
  </r>
  <r>
    <s v="Q-046057"/>
    <s v="PO 948531"/>
    <s v="Crown Castle"/>
    <x v="212"/>
    <x v="213"/>
    <d v="2016-09-19T00:00:00"/>
    <n v="-8"/>
  </r>
  <r>
    <m/>
    <m/>
    <s v="GDP Telecom"/>
    <x v="324"/>
    <x v="326"/>
    <d v="2016-09-19T00:00:00"/>
    <n v="-1"/>
  </r>
  <r>
    <s v="Q-045997"/>
    <s v="PO 105528"/>
    <s v="Wireless Concepts"/>
    <x v="182"/>
    <x v="183"/>
    <d v="2016-09-20T00:00:00"/>
    <n v="-1"/>
  </r>
  <r>
    <s v="Q-045997"/>
    <s v="PO 105528"/>
    <s v="Wireless Concepts"/>
    <x v="181"/>
    <x v="182"/>
    <d v="2016-09-20T00:00:00"/>
    <n v="-1"/>
  </r>
  <r>
    <s v="Q-045997"/>
    <s v="PO 105528"/>
    <s v="Wireless Concepts"/>
    <x v="187"/>
    <x v="188"/>
    <d v="2016-09-20T00:00:00"/>
    <n v="-1"/>
  </r>
  <r>
    <s v="Q-045997"/>
    <s v="PO 105528"/>
    <s v="Wireless Concepts"/>
    <x v="185"/>
    <x v="186"/>
    <d v="2016-09-20T00:00:00"/>
    <n v="-1"/>
  </r>
  <r>
    <s v="Q-045997"/>
    <s v="PO 105528"/>
    <s v="Wireless Concepts"/>
    <x v="239"/>
    <x v="240"/>
    <d v="2016-09-20T00:00:00"/>
    <n v="-1"/>
  </r>
  <r>
    <s v="Q-045997"/>
    <s v="PO 105528"/>
    <s v="Wireless Concepts"/>
    <x v="240"/>
    <x v="241"/>
    <d v="2016-09-20T00:00:00"/>
    <n v="-1"/>
  </r>
  <r>
    <s v="Q-045997"/>
    <s v="PO 105528"/>
    <s v="Wireless Concepts"/>
    <x v="302"/>
    <x v="304"/>
    <d v="2016-09-20T00:00:00"/>
    <n v="-4"/>
  </r>
  <r>
    <s v="Q-046106"/>
    <s v="PO 001346"/>
    <s v="ClearLink Wireless"/>
    <x v="94"/>
    <x v="94"/>
    <d v="2016-09-21T00:00:00"/>
    <n v="-6"/>
  </r>
  <r>
    <s v="Q-045511"/>
    <s v="CHK160749US2"/>
    <s v="Comba Telecom Inc."/>
    <x v="323"/>
    <x v="325"/>
    <d v="2016-09-29T00:00:00"/>
    <n v="6"/>
  </r>
  <r>
    <s v="Q-045511"/>
    <s v="CHK160749US2"/>
    <s v="Comba Telecom Inc."/>
    <x v="324"/>
    <x v="326"/>
    <d v="2016-09-29T00:00:00"/>
    <n v="14"/>
  </r>
  <r>
    <s v="Q-046180"/>
    <s v="PO 01363-0006A"/>
    <s v="Redwood Electric"/>
    <x v="323"/>
    <x v="325"/>
    <d v="2016-09-30T00:00:00"/>
    <n v="-1"/>
  </r>
  <r>
    <s v="Q-046183"/>
    <s v="PO 01364-0005A"/>
    <s v="Redwood Electric"/>
    <x v="324"/>
    <x v="326"/>
    <d v="2016-09-30T00:00:00"/>
    <n v="-1"/>
  </r>
  <r>
    <s v="Q-046229"/>
    <s v="PO 028267"/>
    <s v="Tessco"/>
    <x v="323"/>
    <x v="325"/>
    <d v="2016-10-03T00:00:00"/>
    <n v="-1"/>
  </r>
  <r>
    <s v="Q-046229"/>
    <s v="PO 028267"/>
    <s v="Tessco"/>
    <x v="324"/>
    <x v="326"/>
    <d v="2016-10-03T00:00:00"/>
    <n v="-1"/>
  </r>
  <r>
    <s v="Q-045876"/>
    <s v="PO 024867"/>
    <s v="Tessco"/>
    <x v="323"/>
    <x v="325"/>
    <d v="2016-10-03T00:00:00"/>
    <n v="-3"/>
  </r>
  <r>
    <s v="Q-045876"/>
    <s v="PO 024867"/>
    <s v="Tessco"/>
    <x v="324"/>
    <x v="326"/>
    <d v="2016-10-03T00:00:00"/>
    <n v="-7"/>
  </r>
  <r>
    <s v="Q-045511"/>
    <s v="CHK160749US2"/>
    <s v="Comba Telecom Inc."/>
    <x v="323"/>
    <x v="325"/>
    <d v="2016-10-04T00:00:00"/>
    <n v="9"/>
  </r>
  <r>
    <s v="Q-046228"/>
    <s v="PO 028034"/>
    <s v="Tessco"/>
    <x v="323"/>
    <x v="325"/>
    <d v="2016-10-04T00:00:00"/>
    <n v="-3"/>
  </r>
  <r>
    <s v="Q-046228"/>
    <s v="PO 028034"/>
    <s v="Tessco"/>
    <x v="324"/>
    <x v="326"/>
    <d v="2016-10-04T00:00:00"/>
    <n v="-7"/>
  </r>
  <r>
    <s v="Q-046288"/>
    <s v="PO 13714"/>
    <s v="KLA Laboratories"/>
    <x v="306"/>
    <x v="308"/>
    <d v="2016-10-04T00:00:00"/>
    <n v="-4"/>
  </r>
  <r>
    <s v="Q-046288"/>
    <s v="PO 13714"/>
    <s v="KLA Laboratories"/>
    <x v="307"/>
    <x v="309"/>
    <d v="2016-10-04T00:00:00"/>
    <n v="-11"/>
  </r>
  <r>
    <s v="Q-046289"/>
    <s v="PO 028590"/>
    <s v="Tessco"/>
    <x v="324"/>
    <x v="326"/>
    <d v="2016-10-05T00:00:00"/>
    <n v="-1"/>
  </r>
  <r>
    <s v="Q-046302"/>
    <s v="PO MM100516-16130"/>
    <s v="Extreme Engineering"/>
    <x v="173"/>
    <x v="174"/>
    <d v="2016-10-06T00:00:00"/>
    <n v="-1"/>
  </r>
  <r>
    <m/>
    <s v="Demo Unit"/>
    <s v="Red Rock"/>
    <x v="323"/>
    <x v="325"/>
    <d v="2016-10-06T00:00:00"/>
    <n v="-1"/>
  </r>
  <r>
    <m/>
    <s v="RMA-001562"/>
    <s v="CMA"/>
    <x v="243"/>
    <x v="244"/>
    <d v="2016-10-07T00:00:00"/>
    <n v="-1"/>
  </r>
  <r>
    <s v="Q-046312"/>
    <s v="PO 13720"/>
    <s v="KLA Laboratories"/>
    <x v="187"/>
    <x v="188"/>
    <d v="2016-10-11T00:00:00"/>
    <n v="-1"/>
  </r>
  <r>
    <s v="Q-046312"/>
    <s v="PO 13720"/>
    <s v="KLA Laboratories"/>
    <x v="185"/>
    <x v="186"/>
    <d v="2016-10-11T00:00:00"/>
    <n v="-1"/>
  </r>
  <r>
    <s v="Q-046312"/>
    <s v="PO 13720"/>
    <s v="KLA Laboratories"/>
    <x v="189"/>
    <x v="190"/>
    <d v="2016-10-11T00:00:00"/>
    <n v="-1"/>
  </r>
  <r>
    <s v="Q-046359"/>
    <s v="PO 3880"/>
    <s v="Wireless Applications Consulting"/>
    <x v="323"/>
    <x v="325"/>
    <d v="2016-10-12T00:00:00"/>
    <n v="-1"/>
  </r>
  <r>
    <s v="Q-046382"/>
    <s v="PO 3887"/>
    <s v="Wireless Applications Consulting"/>
    <x v="323"/>
    <x v="325"/>
    <d v="2016-10-12T00:00:00"/>
    <n v="-1"/>
  </r>
  <r>
    <s v="Q-046400"/>
    <s v="PO 3893"/>
    <s v="Wireless Applications Consulting"/>
    <x v="323"/>
    <x v="325"/>
    <d v="2016-10-13T00:00:00"/>
    <n v="-1"/>
  </r>
  <r>
    <s v="Q-046403"/>
    <s v="PO 3894"/>
    <s v="Wireless Applications Consulting"/>
    <x v="323"/>
    <x v="325"/>
    <d v="2016-10-13T00:00:00"/>
    <n v="-1"/>
  </r>
  <r>
    <s v="Q-046441"/>
    <s v="PO 13754"/>
    <s v="KLA Laboratories"/>
    <x v="306"/>
    <x v="308"/>
    <d v="2016-10-14T00:00:00"/>
    <n v="-5"/>
  </r>
  <r>
    <s v="Q-046441"/>
    <s v="PO 13754"/>
    <s v="KLA Laboratories"/>
    <x v="307"/>
    <x v="309"/>
    <d v="2016-10-14T00:00:00"/>
    <n v="-5"/>
  </r>
  <r>
    <s v="Q-046275"/>
    <s v="PO 1980"/>
    <s v="Fast DAS"/>
    <x v="182"/>
    <x v="183"/>
    <d v="2016-10-19T00:00:00"/>
    <n v="-2"/>
  </r>
  <r>
    <s v="Q-046275"/>
    <s v="PO 1980"/>
    <s v="Fast DAS"/>
    <x v="181"/>
    <x v="182"/>
    <d v="2016-10-19T00:00:00"/>
    <n v="-2"/>
  </r>
  <r>
    <s v="Q-046275"/>
    <s v="PO 1980"/>
    <s v="Fast DAS"/>
    <x v="187"/>
    <x v="188"/>
    <d v="2016-10-19T00:00:00"/>
    <n v="-2"/>
  </r>
  <r>
    <s v="Q-046275"/>
    <s v="PO 1980"/>
    <s v="Fast DAS"/>
    <x v="185"/>
    <x v="186"/>
    <d v="2016-10-19T00:00:00"/>
    <n v="-2"/>
  </r>
  <r>
    <s v="Q-046275"/>
    <s v="PO 1980"/>
    <s v="Fast DAS"/>
    <x v="189"/>
    <x v="190"/>
    <d v="2016-10-19T00:00:00"/>
    <n v="-1"/>
  </r>
  <r>
    <s v="Q-046275"/>
    <s v="PO 1980"/>
    <s v="Fast DAS"/>
    <x v="188"/>
    <x v="189"/>
    <d v="2016-10-19T00:00:00"/>
    <n v="-1"/>
  </r>
  <r>
    <s v="Q-046275"/>
    <s v="PO 1980"/>
    <s v="Fast DAS"/>
    <x v="190"/>
    <x v="191"/>
    <d v="2016-10-19T00:00:00"/>
    <n v="-2"/>
  </r>
  <r>
    <s v="Q-046275"/>
    <s v="PO 1980"/>
    <s v="Fast DAS"/>
    <x v="169"/>
    <x v="170"/>
    <d v="2016-10-19T00:00:00"/>
    <n v="-1"/>
  </r>
  <r>
    <s v="Q-046275"/>
    <s v="PO 1980"/>
    <s v="Fast DAS"/>
    <x v="175"/>
    <x v="176"/>
    <d v="2016-10-19T00:00:00"/>
    <n v="-5"/>
  </r>
  <r>
    <s v="Q-046275"/>
    <s v="PO 1980"/>
    <s v="Fast DAS"/>
    <x v="192"/>
    <x v="193"/>
    <d v="2016-10-19T00:00:00"/>
    <n v="-5"/>
  </r>
  <r>
    <s v="Q-046275"/>
    <s v="PO 1980"/>
    <s v="Fast DAS"/>
    <x v="168"/>
    <x v="169"/>
    <d v="2016-10-19T00:00:00"/>
    <n v="-1"/>
  </r>
  <r>
    <s v="Q-046275"/>
    <s v="PO 1980"/>
    <s v="Fast DAS"/>
    <x v="167"/>
    <x v="168"/>
    <d v="2016-10-19T00:00:00"/>
    <n v="-2"/>
  </r>
  <r>
    <s v="Q-046275"/>
    <s v="PO 1980"/>
    <s v="Fast DAS"/>
    <x v="166"/>
    <x v="167"/>
    <d v="2016-10-19T00:00:00"/>
    <n v="-1"/>
  </r>
  <r>
    <s v="Q-046275"/>
    <s v="PO 1980"/>
    <s v="Fast DAS"/>
    <x v="173"/>
    <x v="174"/>
    <d v="2016-10-19T00:00:00"/>
    <n v="-1"/>
  </r>
  <r>
    <s v="Q-046275"/>
    <s v="PO 1980"/>
    <s v="Fast DAS"/>
    <x v="170"/>
    <x v="171"/>
    <d v="2016-10-19T00:00:00"/>
    <n v="-1"/>
  </r>
  <r>
    <s v="Q-046275"/>
    <s v="PO 1980"/>
    <s v="Fast DAS"/>
    <x v="174"/>
    <x v="175"/>
    <d v="2016-10-19T00:00:00"/>
    <n v="-1"/>
  </r>
  <r>
    <s v="Q-046275"/>
    <s v="PO 1980"/>
    <s v="Fast DAS"/>
    <x v="171"/>
    <x v="172"/>
    <d v="2016-10-19T00:00:00"/>
    <n v="-1"/>
  </r>
  <r>
    <s v="Q-046275"/>
    <s v="PO 1980"/>
    <s v="Fast DAS"/>
    <x v="108"/>
    <x v="108"/>
    <d v="2016-10-19T00:00:00"/>
    <n v="-3"/>
  </r>
  <r>
    <s v="Q-046275"/>
    <s v="PO 1980"/>
    <s v="Fast DAS"/>
    <x v="110"/>
    <x v="110"/>
    <d v="2016-10-19T00:00:00"/>
    <n v="-1"/>
  </r>
  <r>
    <s v="Q-046275"/>
    <s v="PO 1980"/>
    <s v="Fast DAS"/>
    <x v="111"/>
    <x v="111"/>
    <d v="2016-10-19T00:00:00"/>
    <n v="-1"/>
  </r>
  <r>
    <s v="Q-046275"/>
    <s v="PO 1980"/>
    <s v="Fast DAS"/>
    <x v="216"/>
    <x v="217"/>
    <d v="2016-10-19T00:00:00"/>
    <n v="-3"/>
  </r>
  <r>
    <m/>
    <s v="Adjustment"/>
    <s v="Comba Telecom Inc."/>
    <x v="323"/>
    <x v="325"/>
    <d v="2016-10-24T00:00:00"/>
    <n v="-2"/>
  </r>
  <r>
    <s v="Q-045511"/>
    <s v="CHK160749US3F"/>
    <s v="Comba Telecom Inc."/>
    <x v="324"/>
    <x v="326"/>
    <d v="2016-10-24T00:00:00"/>
    <n v="1"/>
  </r>
  <r>
    <m/>
    <s v="RMA-001566"/>
    <s v="Wireless Applications Consulting"/>
    <x v="323"/>
    <x v="325"/>
    <d v="2016-10-25T00:00:00"/>
    <n v="-1"/>
  </r>
  <r>
    <s v="Q-046598"/>
    <s v="PO 13804"/>
    <s v="KLA Laboratories"/>
    <x v="306"/>
    <x v="308"/>
    <d v="2016-10-25T00:00:00"/>
    <n v="-3"/>
  </r>
  <r>
    <s v="Q-046620"/>
    <s v="PO 13813"/>
    <s v="KLA Laboratories"/>
    <x v="306"/>
    <x v="308"/>
    <d v="2016-10-26T00:00:00"/>
    <n v="-4"/>
  </r>
  <r>
    <s v="Q-046620"/>
    <s v="PO 13813"/>
    <s v="KLA Laboratories"/>
    <x v="307"/>
    <x v="309"/>
    <d v="2016-10-26T00:00:00"/>
    <n v="-11"/>
  </r>
  <r>
    <s v="Q-046601"/>
    <s v="PO 1982"/>
    <s v="Fast DAS"/>
    <x v="307"/>
    <x v="309"/>
    <d v="2016-10-26T00:00:00"/>
    <n v="-9"/>
  </r>
  <r>
    <s v="Q-046601"/>
    <s v="PO 1982"/>
    <s v="Fast DAS"/>
    <x v="310"/>
    <x v="312"/>
    <d v="2016-10-26T00:00:00"/>
    <n v="-10"/>
  </r>
  <r>
    <s v="Q-046458"/>
    <s v="PO 13761"/>
    <s v="KLA Laboratories"/>
    <x v="182"/>
    <x v="183"/>
    <d v="2016-10-27T00:00:00"/>
    <n v="-2"/>
  </r>
  <r>
    <s v="Q-046458"/>
    <s v="PO 13761"/>
    <s v="KLA Laboratories"/>
    <x v="181"/>
    <x v="182"/>
    <d v="2016-10-27T00:00:00"/>
    <n v="-2"/>
  </r>
  <r>
    <s v="Q-046458"/>
    <s v="PO 13761"/>
    <s v="KLA Laboratories"/>
    <x v="187"/>
    <x v="188"/>
    <d v="2016-10-27T00:00:00"/>
    <n v="-2"/>
  </r>
  <r>
    <s v="Q-046458"/>
    <s v="PO 13761"/>
    <s v="KLA Laboratories"/>
    <x v="185"/>
    <x v="186"/>
    <d v="2016-10-27T00:00:00"/>
    <n v="-2"/>
  </r>
  <r>
    <s v="Q-046458"/>
    <s v="PO 13761"/>
    <s v="KLA Laboratories"/>
    <x v="189"/>
    <x v="190"/>
    <d v="2016-10-27T00:00:00"/>
    <n v="-2"/>
  </r>
  <r>
    <s v="Q-046458"/>
    <s v="PO 13761"/>
    <s v="KLA Laboratories"/>
    <x v="190"/>
    <x v="191"/>
    <d v="2016-10-27T00:00:00"/>
    <n v="-2"/>
  </r>
  <r>
    <s v="Q-046458"/>
    <s v="PO 13761"/>
    <s v="KLA Laboratories"/>
    <x v="169"/>
    <x v="170"/>
    <d v="2016-10-27T00:00:00"/>
    <n v="-1"/>
  </r>
  <r>
    <s v="Q-046458"/>
    <s v="PO 13761"/>
    <s v="KLA Laboratories"/>
    <x v="175"/>
    <x v="176"/>
    <d v="2016-10-27T00:00:00"/>
    <n v="-3"/>
  </r>
  <r>
    <s v="Q-046458"/>
    <s v="PO 13761"/>
    <s v="KLA Laboratories"/>
    <x v="192"/>
    <x v="193"/>
    <d v="2016-10-27T00:00:00"/>
    <n v="-3"/>
  </r>
  <r>
    <s v="Q-046458"/>
    <s v="PO 13761"/>
    <s v="KLA Laboratories"/>
    <x v="168"/>
    <x v="169"/>
    <d v="2016-10-27T00:00:00"/>
    <n v="-1"/>
  </r>
  <r>
    <s v="Q-046458"/>
    <s v="PO 13761"/>
    <s v="KLA Laboratories"/>
    <x v="167"/>
    <x v="168"/>
    <d v="2016-10-27T00:00:00"/>
    <n v="-1"/>
  </r>
  <r>
    <s v="Q-046458"/>
    <s v="PO 13761"/>
    <s v="KLA Laboratories"/>
    <x v="166"/>
    <x v="167"/>
    <d v="2016-10-27T00:00:00"/>
    <n v="-1"/>
  </r>
  <r>
    <s v="Q-046458"/>
    <s v="PO 13761"/>
    <s v="KLA Laboratories"/>
    <x v="170"/>
    <x v="171"/>
    <d v="2016-10-27T00:00:00"/>
    <n v="-1"/>
  </r>
  <r>
    <s v="Q-046458"/>
    <s v="PO 13761"/>
    <s v="KLA Laboratories"/>
    <x v="174"/>
    <x v="175"/>
    <d v="2016-10-27T00:00:00"/>
    <n v="-1"/>
  </r>
  <r>
    <s v="Q-046458"/>
    <s v="PO 13761"/>
    <s v="KLA Laboratories"/>
    <x v="171"/>
    <x v="172"/>
    <d v="2016-10-27T00:00:00"/>
    <n v="-1"/>
  </r>
  <r>
    <s v="Q-046458"/>
    <s v="PO 13761"/>
    <s v="KLA Laboratories"/>
    <x v="239"/>
    <x v="240"/>
    <d v="2016-10-27T00:00:00"/>
    <n v="-2"/>
  </r>
  <r>
    <s v="Q-046458"/>
    <s v="PO 13761"/>
    <s v="KLA Laboratories"/>
    <x v="240"/>
    <x v="241"/>
    <d v="2016-10-27T00:00:00"/>
    <n v="-2"/>
  </r>
  <r>
    <s v="Q-046458"/>
    <s v="PO 13761"/>
    <s v="KLA Laboratories"/>
    <x v="96"/>
    <x v="96"/>
    <d v="2016-10-27T00:00:00"/>
    <n v="-2"/>
  </r>
  <r>
    <s v="Q-046458"/>
    <s v="PO 13761"/>
    <s v="KLA Laboratories"/>
    <x v="307"/>
    <x v="309"/>
    <d v="2016-10-27T00:00:00"/>
    <n v="-3"/>
  </r>
  <r>
    <s v="Q-046458"/>
    <s v="PO 13761"/>
    <s v="KLA Laboratories"/>
    <x v="302"/>
    <x v="304"/>
    <d v="2016-10-27T00:00:00"/>
    <n v="-26"/>
  </r>
  <r>
    <s v="Q-046459"/>
    <s v="PO 13762"/>
    <s v="KLA Laboratories"/>
    <x v="182"/>
    <x v="183"/>
    <d v="2016-10-27T00:00:00"/>
    <n v="-2"/>
  </r>
  <r>
    <s v="Q-046459"/>
    <s v="PO 13762"/>
    <s v="KLA Laboratories"/>
    <x v="181"/>
    <x v="182"/>
    <d v="2016-10-27T00:00:00"/>
    <n v="-2"/>
  </r>
  <r>
    <s v="Q-046459"/>
    <s v="PO 13762"/>
    <s v="KLA Laboratories"/>
    <x v="187"/>
    <x v="188"/>
    <d v="2016-10-27T00:00:00"/>
    <n v="-2"/>
  </r>
  <r>
    <s v="Q-046459"/>
    <s v="PO 13762"/>
    <s v="KLA Laboratories"/>
    <x v="185"/>
    <x v="186"/>
    <d v="2016-10-27T00:00:00"/>
    <n v="-2"/>
  </r>
  <r>
    <s v="Q-046459"/>
    <s v="PO 13762"/>
    <s v="KLA Laboratories"/>
    <x v="189"/>
    <x v="190"/>
    <d v="2016-10-27T00:00:00"/>
    <n v="-2"/>
  </r>
  <r>
    <s v="Q-046459"/>
    <s v="PO 13762"/>
    <s v="KLA Laboratories"/>
    <x v="190"/>
    <x v="191"/>
    <d v="2016-10-27T00:00:00"/>
    <n v="-2"/>
  </r>
  <r>
    <s v="Q-046459"/>
    <s v="PO 13762"/>
    <s v="KLA Laboratories"/>
    <x v="169"/>
    <x v="170"/>
    <d v="2016-10-27T00:00:00"/>
    <n v="-1"/>
  </r>
  <r>
    <s v="Q-046459"/>
    <s v="PO 13762"/>
    <s v="KLA Laboratories"/>
    <x v="175"/>
    <x v="176"/>
    <d v="2016-10-27T00:00:00"/>
    <n v="-3"/>
  </r>
  <r>
    <s v="Q-046459"/>
    <s v="PO 13762"/>
    <s v="KLA Laboratories"/>
    <x v="192"/>
    <x v="193"/>
    <d v="2016-10-27T00:00:00"/>
    <n v="-3"/>
  </r>
  <r>
    <s v="Q-046459"/>
    <s v="PO 13762"/>
    <s v="KLA Laboratories"/>
    <x v="168"/>
    <x v="169"/>
    <d v="2016-10-27T00:00:00"/>
    <n v="-1"/>
  </r>
  <r>
    <s v="Q-046459"/>
    <s v="PO 13762"/>
    <s v="KLA Laboratories"/>
    <x v="167"/>
    <x v="168"/>
    <d v="2016-10-27T00:00:00"/>
    <n v="-1"/>
  </r>
  <r>
    <s v="Q-046459"/>
    <s v="PO 13762"/>
    <s v="KLA Laboratories"/>
    <x v="166"/>
    <x v="167"/>
    <d v="2016-10-27T00:00:00"/>
    <n v="-1"/>
  </r>
  <r>
    <s v="Q-046459"/>
    <s v="PO 13762"/>
    <s v="KLA Laboratories"/>
    <x v="170"/>
    <x v="171"/>
    <d v="2016-10-27T00:00:00"/>
    <n v="-1"/>
  </r>
  <r>
    <s v="Q-046459"/>
    <s v="PO 13762"/>
    <s v="KLA Laboratories"/>
    <x v="174"/>
    <x v="175"/>
    <d v="2016-10-27T00:00:00"/>
    <n v="-1"/>
  </r>
  <r>
    <s v="Q-046459"/>
    <s v="PO 13762"/>
    <s v="KLA Laboratories"/>
    <x v="171"/>
    <x v="172"/>
    <d v="2016-10-27T00:00:00"/>
    <n v="-1"/>
  </r>
  <r>
    <s v="Q-046459"/>
    <s v="PO 13762"/>
    <s v="KLA Laboratories"/>
    <x v="239"/>
    <x v="240"/>
    <d v="2016-10-27T00:00:00"/>
    <n v="-2"/>
  </r>
  <r>
    <s v="Q-046459"/>
    <s v="PO 13762"/>
    <s v="KLA Laboratories"/>
    <x v="240"/>
    <x v="241"/>
    <d v="2016-10-27T00:00:00"/>
    <n v="-2"/>
  </r>
  <r>
    <s v="Q-046459"/>
    <s v="PO 13762"/>
    <s v="KLA Laboratories"/>
    <x v="96"/>
    <x v="96"/>
    <d v="2016-10-27T00:00:00"/>
    <n v="-4"/>
  </r>
  <r>
    <s v="Q-046459"/>
    <s v="PO 13762"/>
    <s v="KLA Laboratories"/>
    <x v="307"/>
    <x v="309"/>
    <d v="2016-10-27T00:00:00"/>
    <n v="-5"/>
  </r>
  <r>
    <s v="Q-046459"/>
    <s v="PO 13762"/>
    <s v="KLA Laboratories"/>
    <x v="302"/>
    <x v="304"/>
    <d v="2016-10-27T00:00:00"/>
    <n v="-30"/>
  </r>
  <r>
    <m/>
    <s v="Adjustment"/>
    <s v="Comba Telecom Inc."/>
    <x v="187"/>
    <x v="188"/>
    <d v="2016-10-27T00:00:00"/>
    <n v="1"/>
  </r>
  <r>
    <m/>
    <s v="Adjustment"/>
    <s v="Comba Telecom Inc."/>
    <x v="185"/>
    <x v="186"/>
    <d v="2016-10-27T00:00:00"/>
    <n v="4"/>
  </r>
  <r>
    <s v="Q-046525"/>
    <s v="PO 01100-0010A"/>
    <s v="Redwood Electric"/>
    <x v="182"/>
    <x v="183"/>
    <d v="2016-11-01T00:00:00"/>
    <n v="-1"/>
  </r>
  <r>
    <s v="Q-046525"/>
    <s v="PO 01100-0010A"/>
    <s v="Redwood Electric"/>
    <x v="181"/>
    <x v="182"/>
    <d v="2016-11-01T00:00:00"/>
    <n v="-1"/>
  </r>
  <r>
    <s v="Q-046525"/>
    <s v="PO 01100-0010A"/>
    <s v="Redwood Electric"/>
    <x v="187"/>
    <x v="188"/>
    <d v="2016-11-01T00:00:00"/>
    <n v="-1"/>
  </r>
  <r>
    <s v="Q-046525"/>
    <s v="PO 01100-0010A"/>
    <s v="Redwood Electric"/>
    <x v="185"/>
    <x v="186"/>
    <d v="2016-11-01T00:00:00"/>
    <n v="-1"/>
  </r>
  <r>
    <s v="Q-046525"/>
    <s v="PO 01100-0010A"/>
    <s v="Redwood Electric"/>
    <x v="239"/>
    <x v="240"/>
    <d v="2016-11-01T00:00:00"/>
    <n v="-1"/>
  </r>
  <r>
    <s v="Q-046424"/>
    <s v="PO 13786"/>
    <s v="KLA Laboratories"/>
    <x v="182"/>
    <x v="183"/>
    <d v="2016-11-02T00:00:00"/>
    <n v="-2"/>
  </r>
  <r>
    <s v="Q-046424"/>
    <s v="PO 13786"/>
    <s v="KLA Laboratories"/>
    <x v="181"/>
    <x v="182"/>
    <d v="2016-11-02T00:00:00"/>
    <n v="-2"/>
  </r>
  <r>
    <s v="Q-046424"/>
    <s v="PO 13786"/>
    <s v="KLA Laboratories"/>
    <x v="185"/>
    <x v="186"/>
    <d v="2016-11-02T00:00:00"/>
    <n v="-2"/>
  </r>
  <r>
    <s v="Q-046424"/>
    <s v="PO 13786"/>
    <s v="KLA Laboratories"/>
    <x v="240"/>
    <x v="241"/>
    <d v="2016-11-02T00:00:00"/>
    <n v="-2"/>
  </r>
  <r>
    <s v="Q-046424"/>
    <s v="PO 13786"/>
    <s v="KLA Laboratories"/>
    <x v="239"/>
    <x v="240"/>
    <d v="2016-11-02T00:00:00"/>
    <n v="-2"/>
  </r>
  <r>
    <s v="Q-046424"/>
    <s v="PO 13786"/>
    <s v="KLA Laboratories"/>
    <x v="307"/>
    <x v="309"/>
    <d v="2016-11-02T00:00:00"/>
    <n v="-3"/>
  </r>
  <r>
    <s v="Q-046424"/>
    <s v="PO 13786"/>
    <s v="KLA Laboratories"/>
    <x v="302"/>
    <x v="304"/>
    <d v="2016-11-02T00:00:00"/>
    <n v="-4"/>
  </r>
  <r>
    <s v="Q-046424"/>
    <s v="PO 13786"/>
    <s v="KLA Laboratories"/>
    <x v="283"/>
    <x v="285"/>
    <d v="2016-11-02T00:00:00"/>
    <n v="-4"/>
  </r>
  <r>
    <m/>
    <s v="Adjustment"/>
    <s v="Comba Telecom Inc."/>
    <x v="203"/>
    <x v="204"/>
    <d v="2016-11-03T00:00:00"/>
    <n v="3"/>
  </r>
  <r>
    <m/>
    <s v="Adjustment"/>
    <s v="Comba Telecom Inc."/>
    <x v="206"/>
    <x v="207"/>
    <d v="2016-11-03T00:00:00"/>
    <n v="-3"/>
  </r>
  <r>
    <m/>
    <s v="Sample"/>
    <s v="Fast DAS"/>
    <x v="242"/>
    <x v="243"/>
    <d v="2016-11-03T00:00:00"/>
    <n v="-1"/>
  </r>
  <r>
    <m/>
    <s v="Sample"/>
    <s v="Fast DAS"/>
    <x v="206"/>
    <x v="207"/>
    <d v="2016-11-03T00:00:00"/>
    <n v="-1"/>
  </r>
  <r>
    <m/>
    <s v="PO 161109-01"/>
    <s v="Michigan State"/>
    <x v="310"/>
    <x v="312"/>
    <d v="2016-11-09T00:00:00"/>
    <n v="-3"/>
  </r>
  <r>
    <m/>
    <s v="Sample"/>
    <s v="Acela Technologies"/>
    <x v="307"/>
    <x v="309"/>
    <d v="2016-11-09T00:00:00"/>
    <n v="-1"/>
  </r>
  <r>
    <m/>
    <s v="Sample"/>
    <s v="Acela Technologies"/>
    <x v="306"/>
    <x v="308"/>
    <d v="2016-11-09T00:00:00"/>
    <n v="-1"/>
  </r>
  <r>
    <m/>
    <s v="Sample"/>
    <s v="Acela Technologies"/>
    <x v="308"/>
    <x v="310"/>
    <d v="2016-11-09T00:00:00"/>
    <n v="-1"/>
  </r>
  <r>
    <m/>
    <s v="Sample"/>
    <s v="Acela Technologies"/>
    <x v="167"/>
    <x v="168"/>
    <d v="2016-11-09T00:00:00"/>
    <n v="-1"/>
  </r>
  <r>
    <m/>
    <s v="Adjustment"/>
    <s v="Comba Telecom Inc."/>
    <x v="308"/>
    <x v="310"/>
    <d v="2016-11-11T00:00:00"/>
    <n v="15"/>
  </r>
  <r>
    <s v="Q-036034"/>
    <s v="CHK140505US9"/>
    <s v="Comba Telecom Inc."/>
    <x v="182"/>
    <x v="183"/>
    <d v="2016-11-14T00:00:00"/>
    <n v="6"/>
  </r>
  <r>
    <s v="Q-036034"/>
    <s v="CHK140505US9"/>
    <s v="Comba Telecom Inc."/>
    <x v="181"/>
    <x v="182"/>
    <d v="2016-11-14T00:00:00"/>
    <n v="6"/>
  </r>
  <r>
    <s v="Q-046301"/>
    <s v="CHK160944US"/>
    <s v="Comba Telecom Inc."/>
    <x v="185"/>
    <x v="186"/>
    <d v="2016-11-14T00:00:00"/>
    <n v="6"/>
  </r>
  <r>
    <s v="Q-045512"/>
    <s v="CHK160798US"/>
    <s v="Comba Telecom Inc."/>
    <x v="324"/>
    <x v="326"/>
    <d v="2016-11-14T00:00:00"/>
    <n v="15"/>
  </r>
  <r>
    <s v="Q-045512"/>
    <s v="CHK160798US"/>
    <s v="Comba Telecom Inc."/>
    <x v="323"/>
    <x v="325"/>
    <d v="2016-11-14T00:00:00"/>
    <n v="15"/>
  </r>
  <r>
    <s v="Q-046804"/>
    <s v="PO 13851"/>
    <s v="KLA Laboratories"/>
    <x v="96"/>
    <x v="96"/>
    <d v="2016-11-16T00:00:00"/>
    <n v="-8"/>
  </r>
  <r>
    <s v="Q-046804"/>
    <s v="PO 13851"/>
    <s v="KLA Laboratories"/>
    <x v="307"/>
    <x v="309"/>
    <d v="2016-11-16T00:00:00"/>
    <n v="-9"/>
  </r>
  <r>
    <s v="Q-046804"/>
    <s v="PO 13851"/>
    <s v="KLA Laboratories"/>
    <x v="306"/>
    <x v="308"/>
    <d v="2016-11-16T00:00:00"/>
    <n v="-23"/>
  </r>
  <r>
    <s v="Q-046804"/>
    <s v="PO 13851"/>
    <s v="KLA Laboratories"/>
    <x v="182"/>
    <x v="183"/>
    <d v="2016-11-16T00:00:00"/>
    <n v="-2"/>
  </r>
  <r>
    <s v="Q-046804"/>
    <s v="PO 13851"/>
    <s v="KLA Laboratories"/>
    <x v="181"/>
    <x v="182"/>
    <d v="2016-11-16T00:00:00"/>
    <n v="-2"/>
  </r>
  <r>
    <s v="Q-046804"/>
    <s v="PO 13851"/>
    <s v="KLA Laboratories"/>
    <x v="187"/>
    <x v="188"/>
    <d v="2016-11-16T00:00:00"/>
    <n v="-1"/>
  </r>
  <r>
    <s v="Q-046804"/>
    <s v="PO 13851"/>
    <s v="KLA Laboratories"/>
    <x v="185"/>
    <x v="186"/>
    <d v="2016-11-16T00:00:00"/>
    <n v="-2"/>
  </r>
  <r>
    <s v="Q-046804"/>
    <s v="PO 13851"/>
    <s v="KLA Laboratories"/>
    <x v="189"/>
    <x v="190"/>
    <d v="2016-11-16T00:00:00"/>
    <n v="-1"/>
  </r>
  <r>
    <s v="Q-046804"/>
    <s v="PO 13851"/>
    <s v="KLA Laboratories"/>
    <x v="190"/>
    <x v="191"/>
    <d v="2016-11-16T00:00:00"/>
    <n v="-1"/>
  </r>
  <r>
    <s v="Q-046804"/>
    <s v="PO 13851"/>
    <s v="KLA Laboratories"/>
    <x v="188"/>
    <x v="189"/>
    <d v="2016-11-16T00:00:00"/>
    <n v="-1"/>
  </r>
  <r>
    <m/>
    <s v="RMA-001584"/>
    <s v="Wireless Concepts"/>
    <x v="187"/>
    <x v="188"/>
    <d v="2016-11-16T00:00:00"/>
    <n v="-1"/>
  </r>
  <r>
    <s v="Q-046938"/>
    <s v="PO 035179"/>
    <s v="Tessco"/>
    <x v="108"/>
    <x v="108"/>
    <d v="2016-11-17T00:00:00"/>
    <n v="-1"/>
  </r>
  <r>
    <s v="Q-046941"/>
    <s v="PO 033915"/>
    <s v="Tessco"/>
    <x v="182"/>
    <x v="183"/>
    <d v="2016-11-17T00:00:00"/>
    <n v="-1"/>
  </r>
  <r>
    <s v="Q-046941"/>
    <s v="PO 033915"/>
    <s v="Tessco"/>
    <x v="181"/>
    <x v="182"/>
    <d v="2016-11-17T00:00:00"/>
    <n v="-1"/>
  </r>
  <r>
    <s v="Q-046941"/>
    <s v="PO 033915"/>
    <s v="Tessco"/>
    <x v="189"/>
    <x v="190"/>
    <d v="2016-11-17T00:00:00"/>
    <n v="-1"/>
  </r>
  <r>
    <s v="Q-046941"/>
    <s v="PO 033915"/>
    <s v="Tessco"/>
    <x v="190"/>
    <x v="191"/>
    <d v="2016-11-17T00:00:00"/>
    <n v="-1"/>
  </r>
  <r>
    <s v="Q-046941"/>
    <s v="PO 033915"/>
    <s v="Tessco"/>
    <x v="188"/>
    <x v="189"/>
    <d v="2016-11-17T00:00:00"/>
    <n v="-1"/>
  </r>
  <r>
    <s v="Q-046941"/>
    <s v="PO 033915"/>
    <s v="Tessco"/>
    <x v="108"/>
    <x v="108"/>
    <d v="2016-11-17T00:00:00"/>
    <n v="-1"/>
  </r>
  <r>
    <s v="Q-046941"/>
    <s v="PO 033915"/>
    <s v="Tessco"/>
    <x v="310"/>
    <x v="312"/>
    <d v="2016-11-17T00:00:00"/>
    <n v="-6"/>
  </r>
  <r>
    <s v="Q-046939"/>
    <s v="PO 034093"/>
    <s v="Tessco"/>
    <x v="182"/>
    <x v="183"/>
    <d v="2016-11-17T00:00:00"/>
    <n v="-1"/>
  </r>
  <r>
    <s v="Q-046939"/>
    <s v="PO 034093"/>
    <s v="Tessco"/>
    <x v="181"/>
    <x v="182"/>
    <d v="2016-11-17T00:00:00"/>
    <n v="-1"/>
  </r>
  <r>
    <s v="Q-046939"/>
    <s v="PO 034093"/>
    <s v="Tessco"/>
    <x v="189"/>
    <x v="190"/>
    <d v="2016-11-17T00:00:00"/>
    <n v="-1"/>
  </r>
  <r>
    <s v="Q-046939"/>
    <s v="PO 034093"/>
    <s v="Tessco"/>
    <x v="190"/>
    <x v="191"/>
    <d v="2016-11-17T00:00:00"/>
    <n v="-1"/>
  </r>
  <r>
    <s v="Q-046939"/>
    <s v="PO 034093"/>
    <s v="Tessco"/>
    <x v="188"/>
    <x v="189"/>
    <d v="2016-11-17T00:00:00"/>
    <n v="-1"/>
  </r>
  <r>
    <s v="Q-046939"/>
    <s v="PO 034093"/>
    <s v="Tessco"/>
    <x v="108"/>
    <x v="108"/>
    <d v="2016-11-17T00:00:00"/>
    <n v="-1"/>
  </r>
  <r>
    <s v="Q-046939"/>
    <s v="PO 034093"/>
    <s v="Tessco"/>
    <x v="310"/>
    <x v="312"/>
    <d v="2016-11-17T00:00:00"/>
    <n v="-6"/>
  </r>
  <r>
    <m/>
    <s v="RMA-001586"/>
    <s v="Fast DAS"/>
    <x v="190"/>
    <x v="191"/>
    <d v="2016-11-18T00:00:00"/>
    <n v="-1"/>
  </r>
  <r>
    <m/>
    <s v="RMA-001587"/>
    <s v="Tessco"/>
    <x v="323"/>
    <x v="325"/>
    <d v="2016-11-18T00:00:00"/>
    <n v="-1"/>
  </r>
  <r>
    <s v="Q-047058"/>
    <s v=" PO MM1118201601"/>
    <s v="Extreme Engineering"/>
    <x v="307"/>
    <x v="309"/>
    <d v="2016-11-23T00:00:00"/>
    <n v="-3"/>
  </r>
  <r>
    <s v="Q-047058"/>
    <s v=" PO MM1118201601"/>
    <s v="Extreme Engineering"/>
    <x v="306"/>
    <x v="308"/>
    <d v="2016-11-23T00:00:00"/>
    <n v="-1"/>
  </r>
  <r>
    <s v="Q-047058"/>
    <s v=" PO MM1118201601"/>
    <s v="Extreme Engineering"/>
    <x v="108"/>
    <x v="108"/>
    <d v="2016-11-23T00:00:00"/>
    <n v="-2"/>
  </r>
  <r>
    <s v="Q-047058"/>
    <s v=" PO MM1118201601"/>
    <s v="Extreme Engineering"/>
    <x v="182"/>
    <x v="183"/>
    <d v="2016-11-23T00:00:00"/>
    <n v="-2"/>
  </r>
  <r>
    <s v="Q-047058"/>
    <s v=" PO MM1118201601"/>
    <s v="Extreme Engineering"/>
    <x v="181"/>
    <x v="182"/>
    <d v="2016-11-23T00:00:00"/>
    <n v="-2"/>
  </r>
  <r>
    <s v="Q-047058"/>
    <s v=" PO MM1118201601"/>
    <s v="Extreme Engineering"/>
    <x v="187"/>
    <x v="188"/>
    <d v="2016-11-23T00:00:00"/>
    <n v="-3"/>
  </r>
  <r>
    <s v="Q-047058"/>
    <s v=" PO MM1118201601"/>
    <s v="Extreme Engineering"/>
    <x v="185"/>
    <x v="186"/>
    <d v="2016-11-23T00:00:00"/>
    <n v="-1"/>
  </r>
  <r>
    <s v="Q-047058"/>
    <s v=" PO MM1118201601"/>
    <s v="Extreme Engineering"/>
    <x v="189"/>
    <x v="190"/>
    <d v="2016-11-23T00:00:00"/>
    <n v="-1"/>
  </r>
  <r>
    <s v="Q-047058"/>
    <s v=" PO MM1118201601"/>
    <s v="Extreme Engineering"/>
    <x v="190"/>
    <x v="191"/>
    <d v="2016-11-23T00:00:00"/>
    <n v="-2"/>
  </r>
  <r>
    <s v="Q-047059"/>
    <s v="PO 3919"/>
    <s v="Wireless Applications Consulting"/>
    <x v="323"/>
    <x v="325"/>
    <d v="2016-11-23T00:00:00"/>
    <n v="-1"/>
  </r>
  <r>
    <s v="Q-047151"/>
    <s v="PO 036281"/>
    <s v="Tessco"/>
    <x v="190"/>
    <x v="191"/>
    <d v="2016-11-23T00:00:00"/>
    <n v="-1"/>
  </r>
  <r>
    <s v="Q-047193"/>
    <s v="PO 01453-0001A"/>
    <s v="Redwood Electric"/>
    <x v="323"/>
    <x v="325"/>
    <d v="2016-11-30T00:00:00"/>
    <n v="-1"/>
  </r>
  <r>
    <s v="Q-047242"/>
    <s v="PO P5234"/>
    <s v="Petrilla Technologies"/>
    <x v="111"/>
    <x v="111"/>
    <d v="2016-12-01T00:00:00"/>
    <n v="-4"/>
  </r>
  <r>
    <s v="Q-047253"/>
    <s v="PO 037116"/>
    <s v="Tessco"/>
    <x v="324"/>
    <x v="326"/>
    <d v="2016-12-02T00:00:00"/>
    <n v="-1"/>
  </r>
  <r>
    <s v="Q-047099"/>
    <s v="PO 036024"/>
    <s v="Tessco"/>
    <x v="324"/>
    <x v="326"/>
    <d v="2016-12-05T00:00:00"/>
    <n v="-6"/>
  </r>
  <r>
    <m/>
    <s v="CTI-PO-03516"/>
    <s v="Yangzhou Jingcheng Electronics"/>
    <x v="302"/>
    <x v="304"/>
    <d v="2016-12-05T00:00:00"/>
    <n v="100"/>
  </r>
  <r>
    <s v="Q-046524"/>
    <s v="CHK161011US"/>
    <s v="Comba Telecom Inc."/>
    <x v="240"/>
    <x v="241"/>
    <d v="2016-12-05T00:00:00"/>
    <n v="7"/>
  </r>
  <r>
    <s v="Q-046524"/>
    <s v="CHK161011US"/>
    <s v="Comba Telecom Inc."/>
    <x v="239"/>
    <x v="240"/>
    <d v="2016-12-05T00:00:00"/>
    <n v="7"/>
  </r>
  <r>
    <s v="Q-036515"/>
    <s v="CHK140675US3"/>
    <s v="Comba Telecom Inc."/>
    <x v="175"/>
    <x v="176"/>
    <d v="2016-12-05T00:00:00"/>
    <n v="4"/>
  </r>
  <r>
    <s v="Q-046423"/>
    <s v="CHK161038US1"/>
    <s v="Comba Telecom Inc."/>
    <x v="192"/>
    <x v="193"/>
    <d v="2016-12-05T00:00:00"/>
    <n v="4"/>
  </r>
  <r>
    <s v="Q-042416"/>
    <s v="PO 01445-0001A"/>
    <s v="Redwood Electric"/>
    <x v="169"/>
    <x v="170"/>
    <d v="2016-12-06T00:00:00"/>
    <n v="-2"/>
  </r>
  <r>
    <s v="Q-042416"/>
    <s v="PO 01445-0001A"/>
    <s v="Redwood Electric"/>
    <x v="175"/>
    <x v="176"/>
    <d v="2016-12-06T00:00:00"/>
    <n v="-10"/>
  </r>
  <r>
    <s v="Q-042416"/>
    <s v="PO 01445-0001A"/>
    <s v="Redwood Electric"/>
    <x v="192"/>
    <x v="193"/>
    <d v="2016-12-06T00:00:00"/>
    <n v="-4"/>
  </r>
  <r>
    <s v="Q-042416"/>
    <s v="PO 01445-0001A"/>
    <s v="Redwood Electric"/>
    <x v="168"/>
    <x v="169"/>
    <d v="2016-12-06T00:00:00"/>
    <n v="-2"/>
  </r>
  <r>
    <s v="Q-042416"/>
    <s v="PO 01445-0001A"/>
    <s v="Redwood Electric"/>
    <x v="167"/>
    <x v="168"/>
    <d v="2016-12-06T00:00:00"/>
    <n v="-3"/>
  </r>
  <r>
    <s v="Q-042416"/>
    <s v="PO 01445-0001A"/>
    <s v="Redwood Electric"/>
    <x v="174"/>
    <x v="175"/>
    <d v="2016-12-06T00:00:00"/>
    <n v="-2"/>
  </r>
  <r>
    <s v="Q-042416"/>
    <s v="PO 01445-0001A"/>
    <s v="Redwood Electric"/>
    <x v="171"/>
    <x v="172"/>
    <d v="2016-12-06T00:00:00"/>
    <n v="-2"/>
  </r>
  <r>
    <s v="Q-042416"/>
    <s v="PO 01445-0001A"/>
    <s v="Redwood Electric"/>
    <x v="172"/>
    <x v="173"/>
    <d v="2016-12-06T00:00:00"/>
    <n v="-6"/>
  </r>
  <r>
    <m/>
    <s v="Adjustment"/>
    <s v="Comba Telecom Inc."/>
    <x v="239"/>
    <x v="240"/>
    <d v="2016-12-07T00:00:00"/>
    <n v="1"/>
  </r>
  <r>
    <m/>
    <s v="Adjustment"/>
    <s v="Comba Telecom Inc."/>
    <x v="240"/>
    <x v="241"/>
    <d v="2016-12-07T00:00:00"/>
    <n v="1"/>
  </r>
  <r>
    <s v="Q-047326"/>
    <s v="PO 1002"/>
    <s v="Acela Technologies"/>
    <x v="182"/>
    <x v="183"/>
    <d v="2016-12-08T00:00:00"/>
    <n v="-1"/>
  </r>
  <r>
    <s v="Q-047326"/>
    <s v="PO 1002"/>
    <s v="Acela Technologies"/>
    <x v="181"/>
    <x v="182"/>
    <d v="2016-12-08T00:00:00"/>
    <n v="-1"/>
  </r>
  <r>
    <s v="Q-047326"/>
    <s v="PO 1002"/>
    <s v="Acela Technologies"/>
    <x v="187"/>
    <x v="188"/>
    <d v="2016-12-08T00:00:00"/>
    <n v="-1"/>
  </r>
  <r>
    <s v="Q-047326"/>
    <s v="PO 1002"/>
    <s v="Acela Technologies"/>
    <x v="185"/>
    <x v="186"/>
    <d v="2016-12-08T00:00:00"/>
    <n v="-1"/>
  </r>
  <r>
    <s v="Q-047326"/>
    <s v="PO 1002"/>
    <s v="Acela Technologies"/>
    <x v="189"/>
    <x v="190"/>
    <d v="2016-12-08T00:00:00"/>
    <n v="-1"/>
  </r>
  <r>
    <s v="Q-047326"/>
    <s v="PO 1002"/>
    <s v="Acela Technologies"/>
    <x v="239"/>
    <x v="240"/>
    <d v="2016-12-08T00:00:00"/>
    <n v="-1"/>
  </r>
  <r>
    <s v="Q-047326"/>
    <s v="PO 1002"/>
    <s v="Acela Technologies"/>
    <x v="302"/>
    <x v="304"/>
    <d v="2016-12-08T00:00:00"/>
    <n v="-3"/>
  </r>
  <r>
    <m/>
    <s v="RMA-001597"/>
    <s v="CMA"/>
    <x v="243"/>
    <x v="244"/>
    <d v="2016-12-09T00:00:00"/>
    <n v="-1"/>
  </r>
  <r>
    <s v="Q-047359"/>
    <s v="13981-1"/>
    <s v="KLA Laboratories"/>
    <x v="108"/>
    <x v="108"/>
    <d v="2016-12-13T00:00:00"/>
    <n v="-4"/>
  </r>
  <r>
    <m/>
    <s v="Adjustment"/>
    <s v="Comba Telecom Inc."/>
    <x v="323"/>
    <x v="325"/>
    <d v="2016-12-13T00:00:00"/>
    <n v="1"/>
  </r>
  <r>
    <m/>
    <s v="Adjustment"/>
    <s v="Comba Telecom Inc."/>
    <x v="192"/>
    <x v="193"/>
    <d v="2016-12-16T00:00:00"/>
    <n v="1"/>
  </r>
  <r>
    <s v="Q-047444"/>
    <s v="PO 1984"/>
    <s v="Fast DAS"/>
    <x v="79"/>
    <x v="79"/>
    <d v="2016-12-16T00:00:00"/>
    <n v="-33"/>
  </r>
  <r>
    <s v="Q-047444"/>
    <s v="PO 1984"/>
    <s v="Fast DAS"/>
    <x v="80"/>
    <x v="80"/>
    <d v="2016-12-16T00:00:00"/>
    <n v="-5"/>
  </r>
  <r>
    <s v="Q-047444"/>
    <s v="PO 1984"/>
    <s v="Fast DAS"/>
    <x v="88"/>
    <x v="88"/>
    <d v="2016-12-16T00:00:00"/>
    <n v="-3"/>
  </r>
  <r>
    <s v="Q-047444"/>
    <s v="PO 1984"/>
    <s v="Fast DAS"/>
    <x v="81"/>
    <x v="81"/>
    <d v="2016-12-16T00:00:00"/>
    <n v="-10"/>
  </r>
  <r>
    <s v="Q-047444"/>
    <s v="PO 1984"/>
    <s v="Fast DAS"/>
    <x v="82"/>
    <x v="82"/>
    <d v="2016-12-16T00:00:00"/>
    <n v="-9"/>
  </r>
  <r>
    <s v="Q-047444"/>
    <s v="PO 1984"/>
    <s v="Fast DAS"/>
    <x v="30"/>
    <x v="30"/>
    <d v="2016-12-16T00:00:00"/>
    <n v="-16"/>
  </r>
  <r>
    <s v="Q-047445"/>
    <s v="PO 1985"/>
    <s v="Fast DAS"/>
    <x v="79"/>
    <x v="79"/>
    <d v="2016-12-16T00:00:00"/>
    <n v="-38"/>
  </r>
  <r>
    <s v="Q-047445"/>
    <s v="PO 1985"/>
    <s v="Fast DAS"/>
    <x v="80"/>
    <x v="80"/>
    <d v="2016-12-16T00:00:00"/>
    <n v="-4"/>
  </r>
  <r>
    <s v="Q-047445"/>
    <s v="PO 1985"/>
    <s v="Fast DAS"/>
    <x v="88"/>
    <x v="88"/>
    <d v="2016-12-16T00:00:00"/>
    <n v="-15"/>
  </r>
  <r>
    <s v="Q-047445"/>
    <s v="PO 1985"/>
    <s v="Fast DAS"/>
    <x v="81"/>
    <x v="81"/>
    <d v="2016-12-16T00:00:00"/>
    <n v="-11"/>
  </r>
  <r>
    <s v="Q-047445"/>
    <s v="PO 1985"/>
    <s v="Fast DAS"/>
    <x v="82"/>
    <x v="82"/>
    <d v="2016-12-16T00:00:00"/>
    <n v="-18"/>
  </r>
  <r>
    <s v="Q-047445"/>
    <s v="PO 1985"/>
    <s v="Fast DAS"/>
    <x v="30"/>
    <x v="30"/>
    <d v="2016-12-16T00:00:00"/>
    <n v="-28"/>
  </r>
  <r>
    <s v="Q-044387"/>
    <s v="PO 63213531122"/>
    <s v="Mercy Health"/>
    <x v="182"/>
    <x v="183"/>
    <d v="2016-12-16T00:00:00"/>
    <n v="-2"/>
  </r>
  <r>
    <s v="Q-044387"/>
    <s v="PO 63213531122"/>
    <s v="Mercy Health"/>
    <x v="181"/>
    <x v="182"/>
    <d v="2016-12-16T00:00:00"/>
    <n v="-2"/>
  </r>
  <r>
    <s v="Q-044387"/>
    <s v="PO 63213531122"/>
    <s v="Mercy Health"/>
    <x v="189"/>
    <x v="190"/>
    <d v="2016-12-16T00:00:00"/>
    <n v="-1"/>
  </r>
  <r>
    <s v="Q-044387"/>
    <s v="PO 63213531122"/>
    <s v="Mercy Health"/>
    <x v="188"/>
    <x v="189"/>
    <d v="2016-12-16T00:00:00"/>
    <n v="-1"/>
  </r>
  <r>
    <s v="Q-044387"/>
    <s v="PO 63213531122"/>
    <s v="Mercy Health"/>
    <x v="108"/>
    <x v="108"/>
    <d v="2016-12-16T00:00:00"/>
    <n v="-3"/>
  </r>
  <r>
    <s v="Q-044387"/>
    <s v="PO 63213531122"/>
    <s v="Mercy Health"/>
    <x v="307"/>
    <x v="309"/>
    <d v="2016-12-16T00:00:00"/>
    <n v="-3"/>
  </r>
  <r>
    <s v="Q-044387"/>
    <s v="PO 63213531122"/>
    <s v="Mercy Health"/>
    <x v="293"/>
    <x v="295"/>
    <d v="2016-12-16T00:00:00"/>
    <n v="-1"/>
  </r>
  <r>
    <s v="Q-044387"/>
    <s v="PO 63213531122"/>
    <s v="Mercy Health"/>
    <x v="42"/>
    <x v="42"/>
    <d v="2016-12-16T00:00:00"/>
    <n v="-3"/>
  </r>
  <r>
    <s v="Q-044387"/>
    <s v="PO 63213531122"/>
    <s v="Mercy Health"/>
    <x v="169"/>
    <x v="170"/>
    <d v="2016-12-16T00:00:00"/>
    <n v="-1"/>
  </r>
  <r>
    <s v="Q-044387"/>
    <s v="PO 63213531122"/>
    <s v="Mercy Health"/>
    <x v="175"/>
    <x v="176"/>
    <d v="2016-12-16T00:00:00"/>
    <n v="-2"/>
  </r>
  <r>
    <s v="Q-044387"/>
    <s v="PO 63213531122"/>
    <s v="Mercy Health"/>
    <x v="172"/>
    <x v="173"/>
    <d v="2016-12-16T00:00:00"/>
    <n v="-2"/>
  </r>
  <r>
    <s v="Q-044387"/>
    <s v="PO 63213531122"/>
    <s v="Mercy Health"/>
    <x v="168"/>
    <x v="169"/>
    <d v="2016-12-16T00:00:00"/>
    <n v="-1"/>
  </r>
  <r>
    <s v="Q-044387"/>
    <s v="PO 63213531122"/>
    <s v="Mercy Health"/>
    <x v="167"/>
    <x v="168"/>
    <d v="2016-12-16T00:00:00"/>
    <n v="-1"/>
  </r>
  <r>
    <s v="Q-044387"/>
    <s v="PO 63213531122"/>
    <s v="Mercy Health"/>
    <x v="166"/>
    <x v="167"/>
    <d v="2016-12-16T00:00:00"/>
    <n v="-1"/>
  </r>
  <r>
    <s v="Q-044387"/>
    <s v="PO 63213531122"/>
    <s v="Mercy Health"/>
    <x v="173"/>
    <x v="174"/>
    <d v="2016-12-16T00:00:00"/>
    <n v="-1"/>
  </r>
  <r>
    <s v="Q-044387"/>
    <s v="PO 63213531122"/>
    <s v="Mercy Health"/>
    <x v="170"/>
    <x v="171"/>
    <d v="2016-12-16T00:00:00"/>
    <n v="-2"/>
  </r>
  <r>
    <s v="Q-044387"/>
    <s v="PO 63213531122"/>
    <s v="Mercy Health"/>
    <x v="174"/>
    <x v="175"/>
    <d v="2016-12-16T00:00:00"/>
    <n v="-2"/>
  </r>
  <r>
    <s v="Q-044387"/>
    <s v="PO 63213531122"/>
    <s v="Mercy Health"/>
    <x v="171"/>
    <x v="172"/>
    <d v="2016-12-16T00:00:00"/>
    <n v="-2"/>
  </r>
  <r>
    <s v="Q-036034"/>
    <s v="CHK140505US10"/>
    <s v="Comba Telecom Inc."/>
    <x v="182"/>
    <x v="183"/>
    <d v="2016-12-19T00:00:00"/>
    <n v="13"/>
  </r>
  <r>
    <s v="Q-036034"/>
    <s v="CHK140505US10"/>
    <s v="Comba Telecom Inc."/>
    <x v="181"/>
    <x v="182"/>
    <d v="2016-12-19T00:00:00"/>
    <n v="13"/>
  </r>
  <r>
    <s v="Q-046274"/>
    <s v="CHK160939US"/>
    <s v="Comba Telecom Inc."/>
    <x v="323"/>
    <x v="325"/>
    <d v="2016-12-20T00:00:00"/>
    <n v="10"/>
  </r>
  <r>
    <s v="Q-046274"/>
    <s v="CHK160939US"/>
    <s v="Comba Telecom Inc."/>
    <x v="324"/>
    <x v="326"/>
    <d v="2016-12-20T00:00:00"/>
    <n v="10"/>
  </r>
  <r>
    <s v="Q-046423"/>
    <s v="CHK161038US2F"/>
    <s v="Comba Telecom Inc."/>
    <x v="192"/>
    <x v="193"/>
    <d v="2016-12-20T00:00:00"/>
    <n v="16"/>
  </r>
  <r>
    <m/>
    <s v="Adjustment"/>
    <s v="Comba Telecom Inc."/>
    <x v="108"/>
    <x v="108"/>
    <d v="2016-12-21T00:00:00"/>
    <n v="4"/>
  </r>
  <r>
    <m/>
    <s v="CTI-PO-03516"/>
    <s v="Yangzhou Jingcheng Electronics"/>
    <x v="310"/>
    <x v="312"/>
    <d v="2016-12-23T00:00:00"/>
    <n v="100"/>
  </r>
  <r>
    <s v="Q-047423"/>
    <s v="PO 038984"/>
    <s v="Tessco"/>
    <x v="324"/>
    <x v="326"/>
    <d v="2016-12-27T00:00:00"/>
    <n v="-4"/>
  </r>
  <r>
    <s v="Q-047423"/>
    <s v="PO 038984"/>
    <s v="Tessco"/>
    <x v="323"/>
    <x v="325"/>
    <d v="2016-12-27T00:00:00"/>
    <n v="-4"/>
  </r>
  <r>
    <s v="Q-047584"/>
    <s v="PO 985646"/>
    <s v="Crown Castle"/>
    <x v="212"/>
    <x v="213"/>
    <d v="2016-12-28T00:00:00"/>
    <n v="-2"/>
  </r>
  <r>
    <s v="Q-046811"/>
    <s v="CHK161091US"/>
    <s v="Comba Telecom Inc."/>
    <x v="187"/>
    <x v="188"/>
    <d v="2016-12-28T00:00:00"/>
    <n v="7"/>
  </r>
  <r>
    <s v="Q-046811"/>
    <s v="CHK161091US"/>
    <s v="Comba Telecom Inc."/>
    <x v="185"/>
    <x v="186"/>
    <d v="2016-12-28T00:00:00"/>
    <n v="10"/>
  </r>
  <r>
    <s v="Q-046811"/>
    <s v="CHK161091US"/>
    <s v="Comba Telecom Inc."/>
    <x v="190"/>
    <x v="191"/>
    <d v="2016-12-28T00:00:00"/>
    <n v="4"/>
  </r>
  <r>
    <s v="Q-047419"/>
    <s v="CHK161277US"/>
    <s v="Comba Telecom Inc."/>
    <x v="327"/>
    <x v="329"/>
    <d v="2016-12-28T00:00:00"/>
    <n v="3"/>
  </r>
  <r>
    <s v="Q-047282"/>
    <s v="CHK161225US"/>
    <s v="Comba Telecom Inc."/>
    <x v="300"/>
    <x v="302"/>
    <d v="2016-12-28T00:00:00"/>
    <n v="20"/>
  </r>
  <r>
    <s v="Q-047196"/>
    <s v="CHK161182US"/>
    <s v="Comba Telecom Inc."/>
    <x v="108"/>
    <x v="108"/>
    <d v="2016-12-28T00:00:00"/>
    <n v="5"/>
  </r>
  <r>
    <s v="Q-046802"/>
    <s v="CHK161084US1"/>
    <s v="Comba Telecom Inc."/>
    <x v="324"/>
    <x v="326"/>
    <d v="2016-12-28T00:00:00"/>
    <n v="5"/>
  </r>
  <r>
    <s v="Q-046802"/>
    <s v="CHK161084US1"/>
    <s v="Comba Telecom Inc."/>
    <x v="323"/>
    <x v="325"/>
    <d v="2016-12-28T00:00:00"/>
    <n v="5"/>
  </r>
  <r>
    <s v="Q-042734"/>
    <s v="PO 105534"/>
    <s v="Wireless Concepts"/>
    <x v="296"/>
    <x v="298"/>
    <d v="2016-12-31T00:00:00"/>
    <n v="-1"/>
  </r>
  <r>
    <s v="Q-042734"/>
    <s v="PO 105534"/>
    <s v="Wireless Concepts"/>
    <x v="297"/>
    <x v="299"/>
    <d v="2016-12-31T00:00:00"/>
    <n v="-1"/>
  </r>
  <r>
    <s v="Q-042734"/>
    <s v="PO 105534"/>
    <s v="Wireless Concepts"/>
    <x v="327"/>
    <x v="329"/>
    <d v="2016-12-31T00:00:00"/>
    <n v="-3"/>
  </r>
  <r>
    <s v="Q-042734"/>
    <s v="PO 105534"/>
    <s v="Wireless Concepts"/>
    <x v="324"/>
    <x v="326"/>
    <d v="2016-12-31T00:00:00"/>
    <n v="-1"/>
  </r>
  <r>
    <s v="Q-042734"/>
    <s v="PO 105534"/>
    <s v="Wireless Concepts"/>
    <x v="182"/>
    <x v="183"/>
    <d v="2016-12-31T00:00:00"/>
    <n v="-1"/>
  </r>
  <r>
    <s v="Q-042734"/>
    <s v="PO 105534"/>
    <s v="Wireless Concepts"/>
    <x v="181"/>
    <x v="182"/>
    <d v="2016-12-31T00:00:00"/>
    <n v="-1"/>
  </r>
  <r>
    <s v="Q-042734"/>
    <s v="PO 105534"/>
    <s v="Wireless Concepts"/>
    <x v="187"/>
    <x v="188"/>
    <d v="2016-12-31T00:00:00"/>
    <n v="-1"/>
  </r>
  <r>
    <s v="Q-042734"/>
    <s v="PO 105534"/>
    <s v="Wireless Concepts"/>
    <x v="188"/>
    <x v="189"/>
    <d v="2016-12-31T00:00:00"/>
    <n v="-1"/>
  </r>
  <r>
    <s v="Q-042734"/>
    <s v="PO 105534"/>
    <s v="Wireless Concepts"/>
    <x v="185"/>
    <x v="186"/>
    <d v="2016-12-31T00:00:00"/>
    <n v="-1"/>
  </r>
  <r>
    <s v="Q-042734"/>
    <s v="PO 105534"/>
    <s v="Wireless Concepts"/>
    <x v="190"/>
    <x v="191"/>
    <d v="2016-12-31T00:00:00"/>
    <n v="-1"/>
  </r>
  <r>
    <s v="Q-042734"/>
    <s v="PO 105534"/>
    <s v="Wireless Concepts"/>
    <x v="239"/>
    <x v="240"/>
    <d v="2016-12-31T00:00:00"/>
    <n v="-1"/>
  </r>
  <r>
    <s v="Q-042734"/>
    <s v="PO 105534"/>
    <s v="Wireless Concepts"/>
    <x v="175"/>
    <x v="176"/>
    <d v="2016-12-31T00:00:00"/>
    <n v="-7"/>
  </r>
  <r>
    <s v="Q-042734"/>
    <s v="PO 105534"/>
    <s v="Wireless Concepts"/>
    <x v="172"/>
    <x v="173"/>
    <d v="2016-12-31T00:00:00"/>
    <n v="-1"/>
  </r>
  <r>
    <s v="Q-042734"/>
    <s v="PO 105534"/>
    <s v="Wireless Concepts"/>
    <x v="192"/>
    <x v="193"/>
    <d v="2016-12-31T00:00:00"/>
    <n v="-8"/>
  </r>
  <r>
    <s v="Q-042734"/>
    <s v="PO 105534"/>
    <s v="Wireless Concepts"/>
    <x v="167"/>
    <x v="168"/>
    <d v="2016-12-31T00:00:00"/>
    <n v="-2"/>
  </r>
  <r>
    <s v="Q-042734"/>
    <s v="PO 105534"/>
    <s v="Wireless Concepts"/>
    <x v="174"/>
    <x v="175"/>
    <d v="2016-12-31T00:00:00"/>
    <n v="-1"/>
  </r>
  <r>
    <s v="Q-042734"/>
    <s v="PO 105534"/>
    <s v="Wireless Concepts"/>
    <x v="173"/>
    <x v="174"/>
    <d v="2016-12-31T00:00:00"/>
    <n v="-1"/>
  </r>
  <r>
    <s v="Q-042734"/>
    <s v="PO 105534"/>
    <s v="Wireless Concepts"/>
    <x v="170"/>
    <x v="171"/>
    <d v="2016-12-31T00:00:00"/>
    <n v="-1"/>
  </r>
  <r>
    <s v="Q-042734"/>
    <s v="PO 105534"/>
    <s v="Wireless Concepts"/>
    <x v="171"/>
    <x v="172"/>
    <d v="2016-12-31T00:00:00"/>
    <n v="-1"/>
  </r>
  <r>
    <s v="Q-042734"/>
    <s v="PO 105534"/>
    <s v="Wireless Concepts"/>
    <x v="165"/>
    <x v="166"/>
    <d v="2016-12-31T00:00:00"/>
    <n v="-1"/>
  </r>
  <r>
    <s v="Q-046320"/>
    <s v="PO 4816"/>
    <s v="Repeated Signal Solutions"/>
    <x v="242"/>
    <x v="243"/>
    <d v="2016-12-31T00:00:00"/>
    <n v="-2"/>
  </r>
  <r>
    <s v="Q-046320"/>
    <s v="PO 4816"/>
    <s v="Repeated Signal Solutions"/>
    <x v="245"/>
    <x v="246"/>
    <d v="2016-12-31T00:00:00"/>
    <n v="-110"/>
  </r>
  <r>
    <s v="Q-046320"/>
    <s v="PO 4816"/>
    <s v="Repeated Signal Solutions"/>
    <x v="108"/>
    <x v="108"/>
    <d v="2016-12-31T00:00:00"/>
    <n v="-1"/>
  </r>
  <r>
    <s v="Q-046320"/>
    <s v="PO 4816"/>
    <s v="Repeated Signal Solutions"/>
    <x v="44"/>
    <x v="44"/>
    <d v="2016-12-31T00:00:00"/>
    <n v="-24"/>
  </r>
  <r>
    <s v="Q-046320"/>
    <s v="PO 4816"/>
    <s v="Repeated Signal Solutions"/>
    <x v="45"/>
    <x v="45"/>
    <d v="2016-12-31T00:00:00"/>
    <n v="-7"/>
  </r>
  <r>
    <s v="Q-046320"/>
    <s v="PO 4816"/>
    <s v="Repeated Signal Solutions"/>
    <x v="46"/>
    <x v="46"/>
    <d v="2016-12-31T00:00:00"/>
    <n v="-6"/>
  </r>
  <r>
    <s v="Q-046320"/>
    <s v="PO 4816"/>
    <s v="Repeated Signal Solutions"/>
    <x v="47"/>
    <x v="47"/>
    <d v="2016-12-31T00:00:00"/>
    <n v="-12"/>
  </r>
  <r>
    <s v="Q-046320"/>
    <s v="PO 4816"/>
    <s v="Repeated Signal Solutions"/>
    <x v="48"/>
    <x v="48"/>
    <d v="2016-12-31T00:00:00"/>
    <n v="-9"/>
  </r>
  <r>
    <s v="Q-046320"/>
    <s v="PO 4816"/>
    <s v="Repeated Signal Solutions"/>
    <x v="49"/>
    <x v="49"/>
    <d v="2016-12-31T00:00:00"/>
    <n v="-13"/>
  </r>
  <r>
    <s v="Q-046320"/>
    <s v="PO 4816"/>
    <s v="Repeated Signal Solutions"/>
    <x v="50"/>
    <x v="50"/>
    <d v="2016-12-31T00:00:00"/>
    <n v="-5"/>
  </r>
  <r>
    <s v="Q-046320"/>
    <s v="PO 4816"/>
    <s v="Repeated Signal Solutions"/>
    <x v="51"/>
    <x v="51"/>
    <d v="2016-12-31T00:00:00"/>
    <n v="-1"/>
  </r>
  <r>
    <s v="Q-046320"/>
    <s v="PO 4816"/>
    <s v="Repeated Signal Solutions"/>
    <x v="306"/>
    <x v="308"/>
    <d v="2016-12-31T00:00:00"/>
    <n v="-1"/>
  </r>
  <r>
    <s v="Q-046320"/>
    <s v="PO 4816"/>
    <s v="Repeated Signal Solutions"/>
    <x v="307"/>
    <x v="309"/>
    <d v="2016-12-31T00:00:00"/>
    <n v="-110"/>
  </r>
  <r>
    <s v="Q-046320"/>
    <s v="PO 4816"/>
    <s v="Repeated Signal Solutions"/>
    <x v="182"/>
    <x v="183"/>
    <d v="2016-12-31T00:00:00"/>
    <n v="-1"/>
  </r>
  <r>
    <s v="Q-046320"/>
    <s v="PO 4816"/>
    <s v="Repeated Signal Solutions"/>
    <x v="181"/>
    <x v="182"/>
    <d v="2016-12-31T00:00:00"/>
    <n v="-1"/>
  </r>
  <r>
    <s v="Q-046320"/>
    <s v="PO 4816"/>
    <s v="Repeated Signal Solutions"/>
    <x v="187"/>
    <x v="188"/>
    <d v="2016-12-31T00:00:00"/>
    <n v="-1"/>
  </r>
  <r>
    <s v="Q-046320"/>
    <s v="PO 4816"/>
    <s v="Repeated Signal Solutions"/>
    <x v="189"/>
    <x v="190"/>
    <d v="2016-12-31T00:00:00"/>
    <n v="-1"/>
  </r>
  <r>
    <s v="Q-046320"/>
    <s v="PO 4816"/>
    <s v="Repeated Signal Solutions"/>
    <x v="190"/>
    <x v="191"/>
    <d v="2016-12-31T00:00:00"/>
    <n v="-1"/>
  </r>
  <r>
    <s v="Q-046320"/>
    <s v="PO 4816"/>
    <s v="Repeated Signal Solutions"/>
    <x v="185"/>
    <x v="186"/>
    <d v="2016-12-31T00:00:00"/>
    <n v="-1"/>
  </r>
  <r>
    <s v="Q-046320"/>
    <s v="PO 4816"/>
    <s v="Repeated Signal Solutions"/>
    <x v="175"/>
    <x v="176"/>
    <d v="2016-12-31T00:00:00"/>
    <n v="-7"/>
  </r>
  <r>
    <s v="Q-046320"/>
    <s v="PO 4816"/>
    <s v="Repeated Signal Solutions"/>
    <x v="192"/>
    <x v="193"/>
    <d v="2016-12-31T00:00:00"/>
    <n v="-7"/>
  </r>
  <r>
    <s v="Q-046320"/>
    <s v="PO 4816"/>
    <s v="Repeated Signal Solutions"/>
    <x v="169"/>
    <x v="170"/>
    <d v="2016-12-31T00:00:00"/>
    <n v="-2"/>
  </r>
  <r>
    <s v="Q-046320"/>
    <s v="PO 4816"/>
    <s v="Repeated Signal Solutions"/>
    <x v="168"/>
    <x v="169"/>
    <d v="2016-12-31T00:00:00"/>
    <n v="-2"/>
  </r>
  <r>
    <s v="Q-046320"/>
    <s v="PO 4816"/>
    <s v="Repeated Signal Solutions"/>
    <x v="167"/>
    <x v="168"/>
    <d v="2016-12-31T00:00:00"/>
    <n v="-3"/>
  </r>
  <r>
    <s v="Q-046320"/>
    <s v="PO 4816"/>
    <s v="Repeated Signal Solutions"/>
    <x v="174"/>
    <x v="175"/>
    <d v="2016-12-31T00:00:00"/>
    <n v="-2"/>
  </r>
  <r>
    <s v="Q-046320"/>
    <s v="PO 4816"/>
    <s v="Repeated Signal Solutions"/>
    <x v="166"/>
    <x v="167"/>
    <d v="2016-12-31T00:00:00"/>
    <n v="-2"/>
  </r>
  <r>
    <s v="Q-046320"/>
    <s v="PO 4816"/>
    <s v="Repeated Signal Solutions"/>
    <x v="171"/>
    <x v="172"/>
    <d v="2016-12-31T00:00:00"/>
    <n v="-4"/>
  </r>
  <r>
    <s v="Q-046320"/>
    <s v="PO 4816"/>
    <s v="Repeated Signal Solutions"/>
    <x v="170"/>
    <x v="171"/>
    <d v="2016-12-31T00:00:00"/>
    <n v="-2"/>
  </r>
  <r>
    <s v="Q-046078"/>
    <s v="PO 4817"/>
    <s v="Repeated Signal Solutions"/>
    <x v="242"/>
    <x v="243"/>
    <d v="2016-12-31T00:00:00"/>
    <n v="-2"/>
  </r>
  <r>
    <s v="Q-046078"/>
    <s v="PO 4817"/>
    <s v="Repeated Signal Solutions"/>
    <x v="245"/>
    <x v="246"/>
    <d v="2016-12-31T00:00:00"/>
    <n v="-19"/>
  </r>
  <r>
    <s v="Q-046078"/>
    <s v="PO 4817"/>
    <s v="Repeated Signal Solutions"/>
    <x v="108"/>
    <x v="108"/>
    <d v="2016-12-31T00:00:00"/>
    <n v="-2"/>
  </r>
  <r>
    <s v="Q-046078"/>
    <s v="PO 4817"/>
    <s v="Repeated Signal Solutions"/>
    <x v="44"/>
    <x v="44"/>
    <d v="2016-12-31T00:00:00"/>
    <n v="-7"/>
  </r>
  <r>
    <s v="Q-046078"/>
    <s v="PO 4817"/>
    <s v="Repeated Signal Solutions"/>
    <x v="45"/>
    <x v="45"/>
    <d v="2016-12-31T00:00:00"/>
    <n v="-2"/>
  </r>
  <r>
    <s v="Q-046078"/>
    <s v="PO 4817"/>
    <s v="Repeated Signal Solutions"/>
    <x v="47"/>
    <x v="47"/>
    <d v="2016-12-31T00:00:00"/>
    <n v="-2"/>
  </r>
  <r>
    <s v="Q-046078"/>
    <s v="PO 4817"/>
    <s v="Repeated Signal Solutions"/>
    <x v="49"/>
    <x v="49"/>
    <d v="2016-12-31T00:00:00"/>
    <n v="-1"/>
  </r>
  <r>
    <s v="Q-046078"/>
    <s v="PO 4817"/>
    <s v="Repeated Signal Solutions"/>
    <x v="51"/>
    <x v="51"/>
    <d v="2016-12-31T00:00:00"/>
    <n v="-1"/>
  </r>
  <r>
    <s v="Q-046078"/>
    <s v="PO 4817"/>
    <s v="Repeated Signal Solutions"/>
    <x v="182"/>
    <x v="183"/>
    <d v="2016-12-31T00:00:00"/>
    <n v="-1"/>
  </r>
  <r>
    <s v="Q-046078"/>
    <s v="PO 4817"/>
    <s v="Repeated Signal Solutions"/>
    <x v="181"/>
    <x v="182"/>
    <d v="2016-12-31T00:00:00"/>
    <n v="-1"/>
  </r>
  <r>
    <s v="Q-046078"/>
    <s v="PO 4817"/>
    <s v="Repeated Signal Solutions"/>
    <x v="187"/>
    <x v="188"/>
    <d v="2016-12-31T00:00:00"/>
    <n v="-2"/>
  </r>
  <r>
    <s v="Q-046078"/>
    <s v="PO 4817"/>
    <s v="Repeated Signal Solutions"/>
    <x v="189"/>
    <x v="190"/>
    <d v="2016-12-31T00:00:00"/>
    <n v="-1"/>
  </r>
  <r>
    <s v="Q-046078"/>
    <s v="PO 4817"/>
    <s v="Repeated Signal Solutions"/>
    <x v="190"/>
    <x v="191"/>
    <d v="2016-12-31T00:00:00"/>
    <n v="-1"/>
  </r>
  <r>
    <s v="Q-046078"/>
    <s v="PO 4817"/>
    <s v="Repeated Signal Solutions"/>
    <x v="185"/>
    <x v="186"/>
    <d v="2016-12-31T00:00:00"/>
    <n v="-2"/>
  </r>
  <r>
    <s v="Q-046078"/>
    <s v="PO 4817"/>
    <s v="Repeated Signal Solutions"/>
    <x v="175"/>
    <x v="176"/>
    <d v="2016-12-31T00:00:00"/>
    <n v="-1"/>
  </r>
  <r>
    <s v="Q-046078"/>
    <s v="PO 4817"/>
    <s v="Repeated Signal Solutions"/>
    <x v="192"/>
    <x v="193"/>
    <d v="2016-12-31T00:00:00"/>
    <n v="-1"/>
  </r>
  <r>
    <s v="Q-046078"/>
    <s v="PO 4817"/>
    <s v="Repeated Signal Solutions"/>
    <x v="169"/>
    <x v="170"/>
    <d v="2016-12-31T00:00:00"/>
    <n v="-1"/>
  </r>
  <r>
    <s v="Q-046078"/>
    <s v="PO 4817"/>
    <s v="Repeated Signal Solutions"/>
    <x v="168"/>
    <x v="169"/>
    <d v="2016-12-31T00:00:00"/>
    <n v="-1"/>
  </r>
  <r>
    <s v="Q-046078"/>
    <s v="PO 4817"/>
    <s v="Repeated Signal Solutions"/>
    <x v="167"/>
    <x v="168"/>
    <d v="2016-12-31T00:00:00"/>
    <n v="-1"/>
  </r>
  <r>
    <s v="Q-046078"/>
    <s v="PO 4817"/>
    <s v="Repeated Signal Solutions"/>
    <x v="174"/>
    <x v="175"/>
    <d v="2016-12-31T00:00:00"/>
    <n v="-2"/>
  </r>
  <r>
    <s v="Q-046078"/>
    <s v="PO 4817"/>
    <s v="Repeated Signal Solutions"/>
    <x v="166"/>
    <x v="167"/>
    <d v="2016-12-31T00:00:00"/>
    <n v="-1"/>
  </r>
  <r>
    <s v="Q-046078"/>
    <s v="PO 4817"/>
    <s v="Repeated Signal Solutions"/>
    <x v="171"/>
    <x v="172"/>
    <d v="2016-12-31T00:00:00"/>
    <n v="-1"/>
  </r>
  <r>
    <s v="Q-046078"/>
    <s v="PO 4817"/>
    <s v="Repeated Signal Solutions"/>
    <x v="170"/>
    <x v="171"/>
    <d v="2016-12-31T00:00:00"/>
    <n v="-2"/>
  </r>
  <r>
    <s v="Q-047612"/>
    <s v="PO 106154"/>
    <s v="Wireless Concepts"/>
    <x v="41"/>
    <x v="41"/>
    <d v="2017-01-03T00:00:00"/>
    <n v="-10"/>
  </r>
  <r>
    <s v="Q-044387"/>
    <s v="PO 63213531122"/>
    <s v="Mercy Health"/>
    <x v="190"/>
    <x v="191"/>
    <d v="2017-01-06T00:00:00"/>
    <n v="-3"/>
  </r>
  <r>
    <s v="Q-044387"/>
    <s v="PO 63213531122"/>
    <s v="Mercy Health"/>
    <x v="185"/>
    <x v="186"/>
    <d v="2017-01-06T00:00:00"/>
    <n v="-2"/>
  </r>
  <r>
    <s v="Q-044387"/>
    <s v="PO 63213531122"/>
    <s v="Mercy Health"/>
    <x v="187"/>
    <x v="188"/>
    <d v="2017-01-06T00:00:00"/>
    <n v="-4"/>
  </r>
  <r>
    <s v="Q-047675"/>
    <s v="PO 14064"/>
    <s v="KLA Laboratories"/>
    <x v="187"/>
    <x v="188"/>
    <d v="2017-01-09T00:00:00"/>
    <n v="-2"/>
  </r>
  <r>
    <s v="Q-047714"/>
    <s v="PO 041765"/>
    <s v="Tessco"/>
    <x v="324"/>
    <x v="326"/>
    <d v="2017-01-10T00:00:00"/>
    <n v="-1"/>
  </r>
  <r>
    <s v="Q-047194"/>
    <s v="CHK161184US1"/>
    <s v="Comba Telecom Inc."/>
    <x v="190"/>
    <x v="191"/>
    <d v="2017-01-11T00:00:00"/>
    <n v="8"/>
  </r>
  <r>
    <s v="Q-047194"/>
    <s v="CHK161184US2"/>
    <s v="Comba Telecom Inc."/>
    <x v="187"/>
    <x v="188"/>
    <d v="2017-01-12T00:00:00"/>
    <n v="8"/>
  </r>
  <r>
    <s v="Q-042648"/>
    <s v="PO 63023521442"/>
    <s v="Mercy Health"/>
    <x v="245"/>
    <x v="246"/>
    <d v="2017-01-16T00:00:00"/>
    <n v="-50"/>
  </r>
  <r>
    <s v="Q-042648"/>
    <s v="PO 63023521442"/>
    <s v="Mercy Health"/>
    <x v="41"/>
    <x v="41"/>
    <d v="2017-01-16T00:00:00"/>
    <n v="-20"/>
  </r>
  <r>
    <s v="Q-042648"/>
    <s v="PO 63023521442"/>
    <s v="Mercy Health"/>
    <x v="44"/>
    <x v="44"/>
    <d v="2017-01-16T00:00:00"/>
    <n v="-13"/>
  </r>
  <r>
    <s v="Q-042648"/>
    <s v="PO 63023521442"/>
    <s v="Mercy Health"/>
    <x v="45"/>
    <x v="45"/>
    <d v="2017-01-16T00:00:00"/>
    <n v="-2"/>
  </r>
  <r>
    <s v="Q-042648"/>
    <s v="PO 63023521442"/>
    <s v="Mercy Health"/>
    <x v="46"/>
    <x v="46"/>
    <d v="2017-01-16T00:00:00"/>
    <n v="-3"/>
  </r>
  <r>
    <s v="Q-042648"/>
    <s v="PO 63023521442"/>
    <s v="Mercy Health"/>
    <x v="47"/>
    <x v="47"/>
    <d v="2017-01-16T00:00:00"/>
    <n v="-1"/>
  </r>
  <r>
    <s v="Q-042648"/>
    <s v="PO 63023521442"/>
    <s v="Mercy Health"/>
    <x v="48"/>
    <x v="48"/>
    <d v="2017-01-16T00:00:00"/>
    <n v="-3"/>
  </r>
  <r>
    <s v="Q-042648"/>
    <s v="PO 63023521442"/>
    <s v="Mercy Health"/>
    <x v="216"/>
    <x v="217"/>
    <d v="2017-01-16T00:00:00"/>
    <n v="-4"/>
  </r>
  <r>
    <s v="Q-042648"/>
    <s v="PO 63023521442"/>
    <s v="Mercy Health"/>
    <x v="108"/>
    <x v="108"/>
    <d v="2017-01-16T00:00:00"/>
    <n v="-3"/>
  </r>
  <r>
    <s v="Q-042648"/>
    <s v="PO 63023521442"/>
    <s v="Mercy Health"/>
    <x v="175"/>
    <x v="176"/>
    <d v="2017-01-16T00:00:00"/>
    <n v="-8"/>
  </r>
  <r>
    <s v="Q-042648"/>
    <s v="PO 63023521442"/>
    <s v="Mercy Health"/>
    <x v="172"/>
    <x v="173"/>
    <d v="2017-01-16T00:00:00"/>
    <n v="-8"/>
  </r>
  <r>
    <s v="Q-042648"/>
    <s v="PO 63023521442"/>
    <s v="Mercy Health"/>
    <x v="169"/>
    <x v="170"/>
    <d v="2017-01-16T00:00:00"/>
    <n v="-1"/>
  </r>
  <r>
    <s v="Q-042648"/>
    <s v="PO 63023521442"/>
    <s v="Mercy Health"/>
    <x v="168"/>
    <x v="169"/>
    <d v="2017-01-16T00:00:00"/>
    <n v="-1"/>
  </r>
  <r>
    <s v="Q-042648"/>
    <s v="PO 63023521442"/>
    <s v="Mercy Health"/>
    <x v="167"/>
    <x v="168"/>
    <d v="2017-01-16T00:00:00"/>
    <n v="-2"/>
  </r>
  <r>
    <s v="Q-042648"/>
    <s v="PO 63023521442"/>
    <s v="Mercy Health"/>
    <x v="174"/>
    <x v="175"/>
    <d v="2017-01-16T00:00:00"/>
    <n v="-2"/>
  </r>
  <r>
    <s v="Q-042648"/>
    <s v="PO 63023521442"/>
    <s v="Mercy Health"/>
    <x v="173"/>
    <x v="174"/>
    <d v="2017-01-16T00:00:00"/>
    <n v="-1"/>
  </r>
  <r>
    <s v="Q-042648"/>
    <s v="PO 63023521442"/>
    <s v="Mercy Health"/>
    <x v="166"/>
    <x v="167"/>
    <d v="2017-01-16T00:00:00"/>
    <n v="-1"/>
  </r>
  <r>
    <s v="Q-042648"/>
    <s v="PO 63023521442"/>
    <s v="Mercy Health"/>
    <x v="171"/>
    <x v="172"/>
    <d v="2017-01-16T00:00:00"/>
    <n v="-2"/>
  </r>
  <r>
    <s v="Q-042648"/>
    <s v="PO 63023521442"/>
    <s v="Mercy Health"/>
    <x v="170"/>
    <x v="171"/>
    <d v="2017-01-16T00:00:00"/>
    <n v="-1"/>
  </r>
  <r>
    <s v="Q-042648"/>
    <s v="PO 63023521442"/>
    <s v="Mercy Health"/>
    <x v="182"/>
    <x v="183"/>
    <d v="2017-01-16T00:00:00"/>
    <n v="-2"/>
  </r>
  <r>
    <s v="Q-042648"/>
    <s v="PO 63023521442"/>
    <s v="Mercy Health"/>
    <x v="181"/>
    <x v="182"/>
    <d v="2017-01-16T00:00:00"/>
    <n v="-2"/>
  </r>
  <r>
    <s v="Q-042648"/>
    <s v="PO 63023521442"/>
    <s v="Mercy Health"/>
    <x v="187"/>
    <x v="188"/>
    <d v="2017-01-16T00:00:00"/>
    <n v="-4"/>
  </r>
  <r>
    <s v="Q-042648"/>
    <s v="PO 63023521442"/>
    <s v="Mercy Health"/>
    <x v="188"/>
    <x v="189"/>
    <d v="2017-01-16T00:00:00"/>
    <n v="-1"/>
  </r>
  <r>
    <s v="Q-042648"/>
    <s v="PO 63023521442"/>
    <s v="Mercy Health"/>
    <x v="189"/>
    <x v="190"/>
    <d v="2017-01-16T00:00:00"/>
    <n v="-1"/>
  </r>
  <r>
    <s v="Q-042648"/>
    <s v="PO 63023521442"/>
    <s v="Mercy Health"/>
    <x v="185"/>
    <x v="186"/>
    <d v="2017-01-16T00:00:00"/>
    <n v="-2"/>
  </r>
  <r>
    <s v="Q-042648"/>
    <s v="PO 63023521442"/>
    <s v="Mercy Health"/>
    <x v="190"/>
    <x v="191"/>
    <d v="2017-01-16T00:00:00"/>
    <n v="-3"/>
  </r>
  <r>
    <s v="Q-047328"/>
    <s v="PO 4500955184"/>
    <s v="CMA"/>
    <x v="243"/>
    <x v="244"/>
    <d v="2017-01-17T00:00:00"/>
    <n v="-30"/>
  </r>
  <r>
    <s v="Q-036515"/>
    <s v="CHK140675US5"/>
    <s v="Comba Telecom Inc."/>
    <x v="175"/>
    <x v="176"/>
    <d v="2017-01-17T00:00:00"/>
    <n v="10"/>
  </r>
  <r>
    <s v="Q-035749"/>
    <s v="CHK140379US7"/>
    <s v="Comba Telecom Inc."/>
    <x v="167"/>
    <x v="168"/>
    <d v="2017-01-17T00:00:00"/>
    <n v="10"/>
  </r>
  <r>
    <s v="Q-036034"/>
    <s v="CHK140505US11"/>
    <s v="Comba Telecom Inc."/>
    <x v="188"/>
    <x v="189"/>
    <d v="2017-01-17T00:00:00"/>
    <n v="10"/>
  </r>
  <r>
    <s v="Q-047194"/>
    <s v="CHK161184US3F"/>
    <s v="Comba Telecom Inc."/>
    <x v="182"/>
    <x v="183"/>
    <d v="2017-01-17T00:00:00"/>
    <n v="6"/>
  </r>
  <r>
    <s v="Q-047194"/>
    <s v="CHK161184US3F"/>
    <s v="Comba Telecom Inc."/>
    <x v="181"/>
    <x v="182"/>
    <d v="2017-01-17T00:00:00"/>
    <n v="6"/>
  </r>
  <r>
    <s v="Q-047194"/>
    <s v="CHK161184US3F"/>
    <s v="Comba Telecom Inc."/>
    <x v="187"/>
    <x v="188"/>
    <d v="2017-01-17T00:00:00"/>
    <n v="4"/>
  </r>
  <r>
    <s v="Q-047194"/>
    <s v="CHK161184US3F"/>
    <s v="Comba Telecom Inc."/>
    <x v="185"/>
    <x v="186"/>
    <d v="2017-01-17T00:00:00"/>
    <n v="7"/>
  </r>
  <r>
    <s v="Q-047194"/>
    <s v="CHK161184US3F"/>
    <s v="Comba Telecom Inc."/>
    <x v="189"/>
    <x v="190"/>
    <d v="2017-01-17T00:00:00"/>
    <n v="6"/>
  </r>
  <r>
    <s v="Q-047194"/>
    <s v="CHK161184US3F"/>
    <s v="Comba Telecom Inc."/>
    <x v="190"/>
    <x v="191"/>
    <d v="2017-01-17T00:00:00"/>
    <n v="7"/>
  </r>
  <r>
    <s v="Q-047194"/>
    <s v="CHK161184US3F"/>
    <s v="Comba Telecom Inc."/>
    <x v="240"/>
    <x v="241"/>
    <d v="2017-01-17T00:00:00"/>
    <n v="3"/>
  </r>
  <r>
    <s v="Q-047194"/>
    <s v="CHK161184US3F"/>
    <s v="Comba Telecom Inc."/>
    <x v="239"/>
    <x v="240"/>
    <d v="2017-01-17T00:00:00"/>
    <n v="5"/>
  </r>
  <r>
    <s v="Q-047357"/>
    <s v="CHK161254US"/>
    <s v="Comba Telecom Inc."/>
    <x v="108"/>
    <x v="108"/>
    <d v="2017-01-18T00:00:00"/>
    <n v="5"/>
  </r>
  <r>
    <m/>
    <s v="RMA-001626"/>
    <s v="Comba Telecom LTD"/>
    <x v="190"/>
    <x v="191"/>
    <d v="2017-01-20T00:00:00"/>
    <n v="-1"/>
  </r>
  <r>
    <s v="Q-047780"/>
    <s v="PO 042397"/>
    <s v="Tessco"/>
    <x v="324"/>
    <x v="326"/>
    <d v="2017-01-20T00:00:00"/>
    <n v="-7"/>
  </r>
  <r>
    <s v="Q-047780"/>
    <s v="PO 042397"/>
    <s v="Tessco"/>
    <x v="310"/>
    <x v="312"/>
    <d v="2017-01-20T00:00:00"/>
    <n v="-6"/>
  </r>
  <r>
    <s v="Q-047881"/>
    <s v="PO 1014"/>
    <s v="Acela Technologies"/>
    <x v="182"/>
    <x v="183"/>
    <d v="2017-01-25T00:00:00"/>
    <n v="-1"/>
  </r>
  <r>
    <s v="Q-047881"/>
    <s v="PO 1014"/>
    <s v="Acela Technologies"/>
    <x v="181"/>
    <x v="182"/>
    <d v="2017-01-25T00:00:00"/>
    <n v="-1"/>
  </r>
  <r>
    <s v="Q-047881"/>
    <s v="PO 1014"/>
    <s v="Acela Technologies"/>
    <x v="185"/>
    <x v="186"/>
    <d v="2017-01-25T00:00:00"/>
    <n v="-1"/>
  </r>
  <r>
    <m/>
    <s v="CTI-PO-00117_1"/>
    <s v="Comba Telecom Inc."/>
    <x v="328"/>
    <x v="330"/>
    <d v="2017-01-25T00:00:00"/>
    <n v="300"/>
  </r>
  <r>
    <s v="Q-047356"/>
    <s v="CHK161253US"/>
    <s v="Comba Telecom Inc."/>
    <x v="243"/>
    <x v="244"/>
    <d v="2017-01-30T00:00:00"/>
    <n v="10"/>
  </r>
  <r>
    <s v="Q-046802"/>
    <s v="CHK161084US2F"/>
    <s v="Comba Telecom Inc."/>
    <x v="324"/>
    <x v="326"/>
    <d v="2017-01-31T00:00:00"/>
    <n v="5"/>
  </r>
  <r>
    <s v="Q-046802"/>
    <s v="CHK161084US2F"/>
    <s v="Comba Telecom Inc."/>
    <x v="323"/>
    <x v="325"/>
    <d v="2017-01-31T00:00:00"/>
    <n v="5"/>
  </r>
  <r>
    <s v="Q-046803"/>
    <s v="CHK161085US"/>
    <s v="Comba Telecom Inc."/>
    <x v="324"/>
    <x v="326"/>
    <d v="2017-01-31T00:00:00"/>
    <n v="10"/>
  </r>
  <r>
    <s v="Q-046803"/>
    <s v="CHK161085US"/>
    <s v="Comba Telecom Inc."/>
    <x v="323"/>
    <x v="325"/>
    <d v="2017-01-31T00:00:00"/>
    <n v="10"/>
  </r>
  <r>
    <s v="Q-036515"/>
    <s v="CHK140675US4"/>
    <s v="Comba Telecom Inc."/>
    <x v="175"/>
    <x v="176"/>
    <d v="2017-02-01T00:00:00"/>
    <n v="16"/>
  </r>
  <r>
    <s v="Q-036410"/>
    <s v="CHK140611US1"/>
    <s v="Comba Telecom Inc."/>
    <x v="174"/>
    <x v="175"/>
    <d v="2017-02-01T00:00:00"/>
    <n v="10"/>
  </r>
  <r>
    <s v="Q-036410"/>
    <s v="CHK140611US1"/>
    <s v="Comba Telecom Inc."/>
    <x v="166"/>
    <x v="167"/>
    <d v="2017-02-01T00:00:00"/>
    <n v="5"/>
  </r>
  <r>
    <s v="Q-036410"/>
    <s v="CHK140611US1"/>
    <s v="Comba Telecom Inc."/>
    <x v="171"/>
    <x v="172"/>
    <d v="2017-02-01T00:00:00"/>
    <n v="15"/>
  </r>
  <r>
    <s v="Q-035749"/>
    <s v="CHK140379US6"/>
    <s v="Comba Telecom Inc."/>
    <x v="169"/>
    <x v="170"/>
    <d v="2017-02-01T00:00:00"/>
    <n v="10"/>
  </r>
  <r>
    <s v="Q-035749"/>
    <s v="CHK140379US6"/>
    <s v="Comba Telecom Inc."/>
    <x v="168"/>
    <x v="169"/>
    <d v="2017-02-01T00:00:00"/>
    <n v="10"/>
  </r>
  <r>
    <s v="Q-035749"/>
    <s v="CHK140379US6"/>
    <s v="Comba Telecom Inc."/>
    <x v="167"/>
    <x v="168"/>
    <d v="2017-02-01T00:00:00"/>
    <n v="20"/>
  </r>
  <r>
    <s v="Q-035749"/>
    <s v="CHK140379US6"/>
    <s v="Comba Telecom Inc."/>
    <x v="173"/>
    <x v="174"/>
    <d v="2017-02-01T00:00:00"/>
    <n v="8"/>
  </r>
  <r>
    <s v="Q-035749"/>
    <s v="CHK140379US6"/>
    <s v="Comba Telecom Inc."/>
    <x v="170"/>
    <x v="171"/>
    <d v="2017-02-01T00:00:00"/>
    <n v="10"/>
  </r>
  <r>
    <s v="Q-047896"/>
    <s v="PO 01442-0007A"/>
    <s v="Redwood Electric"/>
    <x v="323"/>
    <x v="325"/>
    <d v="2017-02-01T00:00:00"/>
    <n v="-1"/>
  </r>
  <r>
    <s v="Q-047839"/>
    <s v="PO 3930"/>
    <s v="Wireless Applications Consulting"/>
    <x v="324"/>
    <x v="326"/>
    <d v="2017-02-02T00:00:00"/>
    <n v="-1"/>
  </r>
  <r>
    <s v="Q-047903"/>
    <s v="PO 105545"/>
    <s v="Wireless Concepts"/>
    <x v="189"/>
    <x v="190"/>
    <d v="2017-02-02T00:00:00"/>
    <n v="-1"/>
  </r>
  <r>
    <s v="Q-047903"/>
    <s v="PO 105545"/>
    <s v="Wireless Concepts"/>
    <x v="166"/>
    <x v="167"/>
    <d v="2017-02-02T00:00:00"/>
    <n v="-1"/>
  </r>
  <r>
    <s v="Q-047913"/>
    <s v="PO 44877"/>
    <s v="Tessco"/>
    <x v="182"/>
    <x v="183"/>
    <d v="2017-02-02T00:00:00"/>
    <n v="-1"/>
  </r>
  <r>
    <s v="Q-047913"/>
    <s v="PO 44877"/>
    <s v="Tessco"/>
    <x v="181"/>
    <x v="182"/>
    <d v="2017-02-02T00:00:00"/>
    <n v="-1"/>
  </r>
  <r>
    <s v="Q-047913"/>
    <s v="PO 44877"/>
    <s v="Tessco"/>
    <x v="188"/>
    <x v="189"/>
    <d v="2017-02-02T00:00:00"/>
    <n v="-1"/>
  </r>
  <r>
    <s v="Q-047913"/>
    <s v="PO 44877"/>
    <s v="Tessco"/>
    <x v="189"/>
    <x v="190"/>
    <d v="2017-02-02T00:00:00"/>
    <n v="-1"/>
  </r>
  <r>
    <s v="Q-047913"/>
    <s v="PO 44877"/>
    <s v="Tessco"/>
    <x v="185"/>
    <x v="186"/>
    <d v="2017-02-02T00:00:00"/>
    <n v="-1"/>
  </r>
  <r>
    <s v="Q-047913"/>
    <s v="PO 44877"/>
    <s v="Tessco"/>
    <x v="190"/>
    <x v="191"/>
    <d v="2017-02-02T00:00:00"/>
    <n v="-1"/>
  </r>
  <r>
    <s v="Q-047913"/>
    <s v="PO 44877"/>
    <s v="Tessco"/>
    <x v="240"/>
    <x v="241"/>
    <d v="2017-02-02T00:00:00"/>
    <n v="-1"/>
  </r>
  <r>
    <s v="Q-047913"/>
    <s v="PO 44877"/>
    <s v="Tessco"/>
    <x v="239"/>
    <x v="240"/>
    <d v="2017-02-02T00:00:00"/>
    <n v="-1"/>
  </r>
  <r>
    <s v="Q-047999"/>
    <s v="PO 14162"/>
    <s v="KLA Laboratories"/>
    <x v="30"/>
    <x v="30"/>
    <d v="2017-02-06T00:00:00"/>
    <n v="-2"/>
  </r>
  <r>
    <m/>
    <s v="RMA-001634"/>
    <s v="Wireless Concepts"/>
    <x v="190"/>
    <x v="191"/>
    <d v="2017-02-08T00:00:00"/>
    <n v="-1"/>
  </r>
  <r>
    <s v="Q-048020"/>
    <s v="PO 14178"/>
    <s v="KLA Laboratories"/>
    <x v="175"/>
    <x v="176"/>
    <d v="2017-02-08T00:00:00"/>
    <n v="-1"/>
  </r>
  <r>
    <s v="Q-048020"/>
    <s v="PO 14178"/>
    <s v="KLA Laboratories"/>
    <x v="192"/>
    <x v="193"/>
    <d v="2017-02-08T00:00:00"/>
    <n v="-1"/>
  </r>
  <r>
    <s v="Q-048020"/>
    <s v="PO 14178"/>
    <s v="KLA Laboratories"/>
    <x v="307"/>
    <x v="309"/>
    <d v="2017-02-08T00:00:00"/>
    <n v="-2"/>
  </r>
  <r>
    <s v="Q-048019"/>
    <s v="PO 01409-0014A"/>
    <s v="Redwood Electric"/>
    <x v="323"/>
    <x v="325"/>
    <d v="2017-02-09T00:00:00"/>
    <n v="-1"/>
  </r>
  <r>
    <s v="Q-048040"/>
    <s v="PO 045070"/>
    <s v="Tessco"/>
    <x v="324"/>
    <x v="326"/>
    <d v="2017-02-13T00:00:00"/>
    <n v="-6"/>
  </r>
  <r>
    <s v="Q-048039"/>
    <s v="PO 045071"/>
    <s v="Tessco"/>
    <x v="324"/>
    <x v="326"/>
    <d v="2017-02-14T00:00:00"/>
    <n v="-2"/>
  </r>
  <r>
    <s v="Q-048080"/>
    <s v="PO DW21517-16177"/>
    <s v="Extreme Engineering"/>
    <x v="216"/>
    <x v="217"/>
    <d v="2017-02-15T00:00:00"/>
    <n v="-6"/>
  </r>
  <r>
    <m/>
    <s v="Adjustment"/>
    <s v="Comba Telecom Inc."/>
    <x v="216"/>
    <x v="217"/>
    <d v="2017-02-15T00:00:00"/>
    <n v="1"/>
  </r>
  <r>
    <m/>
    <s v="Adjustment"/>
    <s v="Comba Telecom Inc."/>
    <x v="217"/>
    <x v="218"/>
    <d v="2017-02-15T00:00:00"/>
    <n v="6"/>
  </r>
  <r>
    <s v="Q-048101"/>
    <s v="PO DW21617-16185"/>
    <s v="Extreme Engineering"/>
    <x v="328"/>
    <x v="330"/>
    <d v="2017-02-16T00:00:00"/>
    <n v="-8"/>
  </r>
  <r>
    <m/>
    <s v="Sample"/>
    <s v="Tessco"/>
    <x v="310"/>
    <x v="312"/>
    <d v="2017-02-17T00:00:00"/>
    <n v="-4"/>
  </r>
  <r>
    <m/>
    <s v="Sample"/>
    <s v="Tessco"/>
    <x v="302"/>
    <x v="304"/>
    <d v="2017-02-17T00:00:00"/>
    <n v="-8"/>
  </r>
  <r>
    <s v="Q-047195"/>
    <s v="CHK161183US"/>
    <s v="Comba Telecom Inc."/>
    <x v="192"/>
    <x v="193"/>
    <d v="2017-02-21T00:00:00"/>
    <n v="10"/>
  </r>
  <r>
    <s v="Q-048203"/>
    <s v="WER1109126"/>
    <s v="AT&amp;T"/>
    <x v="96"/>
    <x v="96"/>
    <d v="2017-02-23T00:00:00"/>
    <n v="-2"/>
  </r>
  <r>
    <s v="Q-048219"/>
    <s v="01385-0002A"/>
    <s v="Redwood Electric"/>
    <x v="182"/>
    <x v="183"/>
    <d v="2017-02-23T00:00:00"/>
    <n v="-1"/>
  </r>
  <r>
    <s v="Q-048219"/>
    <s v="01385-0002A"/>
    <s v="Redwood Electric"/>
    <x v="181"/>
    <x v="182"/>
    <d v="2017-02-23T00:00:00"/>
    <n v="-1"/>
  </r>
  <r>
    <s v="Q-048219"/>
    <s v="01385-0002A"/>
    <s v="Redwood Electric"/>
    <x v="187"/>
    <x v="188"/>
    <d v="2017-02-23T00:00:00"/>
    <n v="-1"/>
  </r>
  <r>
    <s v="Q-048219"/>
    <s v="01385-0002A"/>
    <s v="Redwood Electric"/>
    <x v="185"/>
    <x v="186"/>
    <d v="2017-02-23T00:00:00"/>
    <n v="-1"/>
  </r>
  <r>
    <s v="Q-048219"/>
    <s v="01385-0002A"/>
    <s v="Redwood Electric"/>
    <x v="304"/>
    <x v="306"/>
    <d v="2017-02-23T00:00:00"/>
    <n v="-1"/>
  </r>
  <r>
    <m/>
    <s v="Sample"/>
    <s v="Fast DAS"/>
    <x v="328"/>
    <x v="330"/>
    <d v="2017-02-24T00:00:00"/>
    <n v="-1"/>
  </r>
  <r>
    <s v="Q-048220"/>
    <s v="WER1110623"/>
    <s v="AT&amp;T"/>
    <x v="118"/>
    <x v="119"/>
    <d v="2017-02-27T00:00:00"/>
    <n v="-1"/>
  </r>
  <r>
    <s v="Q-048275"/>
    <n v="49850"/>
    <s v="Tessco"/>
    <x v="172"/>
    <x v="173"/>
    <d v="2017-03-02T00:00:00"/>
    <n v="-1"/>
  </r>
  <r>
    <s v="Q-048275"/>
    <n v="49850"/>
    <s v="Tessco"/>
    <x v="169"/>
    <x v="170"/>
    <d v="2017-03-02T00:00:00"/>
    <n v="-1"/>
  </r>
  <r>
    <s v="Q-048275"/>
    <n v="49850"/>
    <s v="Tessco"/>
    <x v="168"/>
    <x v="169"/>
    <d v="2017-03-02T00:00:00"/>
    <n v="-1"/>
  </r>
  <r>
    <s v="Q-048275"/>
    <n v="49850"/>
    <s v="Tessco"/>
    <x v="167"/>
    <x v="168"/>
    <d v="2017-03-02T00:00:00"/>
    <n v="-1"/>
  </r>
  <r>
    <s v="Q-048275"/>
    <n v="49850"/>
    <s v="Tessco"/>
    <x v="174"/>
    <x v="175"/>
    <d v="2017-03-02T00:00:00"/>
    <n v="-1"/>
  </r>
  <r>
    <s v="Q-048275"/>
    <n v="49850"/>
    <s v="Tessco"/>
    <x v="170"/>
    <x v="171"/>
    <d v="2017-03-02T00:00:00"/>
    <n v="-1"/>
  </r>
  <r>
    <s v="Q-048286"/>
    <n v="50089"/>
    <s v="Tessco"/>
    <x v="175"/>
    <x v="176"/>
    <d v="2017-03-03T00:00:00"/>
    <n v="-1"/>
  </r>
  <r>
    <s v="Q-048286"/>
    <n v="50089"/>
    <s v="Tessco"/>
    <x v="310"/>
    <x v="312"/>
    <d v="2017-03-03T00:00:00"/>
    <n v="-10"/>
  </r>
  <r>
    <s v="Q-048290"/>
    <n v="1987"/>
    <s v="Fast DAS"/>
    <x v="328"/>
    <x v="330"/>
    <d v="2017-03-03T00:00:00"/>
    <n v="-135"/>
  </r>
  <r>
    <s v="Q-048308"/>
    <n v="1988"/>
    <s v="Fast DAS"/>
    <x v="79"/>
    <x v="79"/>
    <d v="2017-03-03T00:00:00"/>
    <n v="-4"/>
  </r>
  <r>
    <s v="Q-048308"/>
    <n v="1988"/>
    <s v="Fast DAS"/>
    <x v="88"/>
    <x v="88"/>
    <d v="2017-03-03T00:00:00"/>
    <n v="-2"/>
  </r>
  <r>
    <s v="Q-048308"/>
    <n v="1988"/>
    <s v="Fast DAS"/>
    <x v="81"/>
    <x v="81"/>
    <d v="2017-03-03T00:00:00"/>
    <n v="-1"/>
  </r>
  <r>
    <s v="Q-048308"/>
    <n v="1988"/>
    <s v="Fast DAS"/>
    <x v="82"/>
    <x v="82"/>
    <d v="2017-03-03T00:00:00"/>
    <n v="-2"/>
  </r>
  <r>
    <s v="Q-048308"/>
    <n v="1988"/>
    <s v="Fast DAS"/>
    <x v="30"/>
    <x v="30"/>
    <d v="2017-03-03T00:00:00"/>
    <n v="-3"/>
  </r>
  <r>
    <s v="Q-048308"/>
    <n v="1988"/>
    <s v="Fast DAS"/>
    <x v="108"/>
    <x v="108"/>
    <d v="2017-03-03T00:00:00"/>
    <n v="-3"/>
  </r>
  <r>
    <s v="Q-048308"/>
    <n v="1988"/>
    <s v="Fast DAS"/>
    <x v="216"/>
    <x v="217"/>
    <d v="2017-03-03T00:00:00"/>
    <n v="-3"/>
  </r>
  <r>
    <s v="Q-048308"/>
    <n v="1988"/>
    <s v="Fast DAS"/>
    <x v="110"/>
    <x v="110"/>
    <d v="2017-03-03T00:00:00"/>
    <n v="-1"/>
  </r>
  <r>
    <s v="Q-048308"/>
    <n v="1988"/>
    <s v="Fast DAS"/>
    <x v="111"/>
    <x v="111"/>
    <d v="2017-03-03T00:00:00"/>
    <n v="-1"/>
  </r>
  <r>
    <s v="Q-048308"/>
    <n v="1988"/>
    <s v="Fast DAS"/>
    <x v="182"/>
    <x v="183"/>
    <d v="2017-03-06T00:00:00"/>
    <n v="-2"/>
  </r>
  <r>
    <s v="Q-048308"/>
    <n v="1988"/>
    <s v="Fast DAS"/>
    <x v="181"/>
    <x v="182"/>
    <d v="2017-03-06T00:00:00"/>
    <n v="-2"/>
  </r>
  <r>
    <s v="Q-048308"/>
    <n v="1988"/>
    <s v="Fast DAS"/>
    <x v="188"/>
    <x v="189"/>
    <d v="2017-03-06T00:00:00"/>
    <n v="-1"/>
  </r>
  <r>
    <s v="Q-048308"/>
    <n v="1988"/>
    <s v="Fast DAS"/>
    <x v="189"/>
    <x v="190"/>
    <d v="2017-03-06T00:00:00"/>
    <n v="-1"/>
  </r>
  <r>
    <s v="Q-048308"/>
    <n v="1988"/>
    <s v="Fast DAS"/>
    <x v="185"/>
    <x v="186"/>
    <d v="2017-03-06T00:00:00"/>
    <n v="-2"/>
  </r>
  <r>
    <s v="Q-048308"/>
    <n v="1988"/>
    <s v="Fast DAS"/>
    <x v="187"/>
    <x v="188"/>
    <d v="2017-03-06T00:00:00"/>
    <n v="-2"/>
  </r>
  <r>
    <s v="Q-048308"/>
    <n v="1988"/>
    <s v="Fast DAS"/>
    <x v="190"/>
    <x v="191"/>
    <d v="2017-03-06T00:00:00"/>
    <n v="-2"/>
  </r>
  <r>
    <s v="Q-048308"/>
    <n v="1988"/>
    <s v="Fast DAS"/>
    <x v="169"/>
    <x v="170"/>
    <d v="2017-03-06T00:00:00"/>
    <n v="-1"/>
  </r>
  <r>
    <s v="Q-048308"/>
    <n v="1988"/>
    <s v="Fast DAS"/>
    <x v="168"/>
    <x v="169"/>
    <d v="2017-03-06T00:00:00"/>
    <n v="-1"/>
  </r>
  <r>
    <s v="Q-048308"/>
    <n v="1988"/>
    <s v="Fast DAS"/>
    <x v="167"/>
    <x v="168"/>
    <d v="2017-03-06T00:00:00"/>
    <n v="-1"/>
  </r>
  <r>
    <s v="Q-048308"/>
    <n v="1988"/>
    <s v="Fast DAS"/>
    <x v="174"/>
    <x v="175"/>
    <d v="2017-03-06T00:00:00"/>
    <n v="-1"/>
  </r>
  <r>
    <s v="Q-048308"/>
    <n v="1988"/>
    <s v="Fast DAS"/>
    <x v="170"/>
    <x v="171"/>
    <d v="2017-03-06T00:00:00"/>
    <n v="-1"/>
  </r>
  <r>
    <s v="Q-048308"/>
    <n v="1988"/>
    <s v="Fast DAS"/>
    <x v="166"/>
    <x v="167"/>
    <d v="2017-03-06T00:00:00"/>
    <n v="-1"/>
  </r>
  <r>
    <s v="Q-048308"/>
    <n v="1988"/>
    <s v="Fast DAS"/>
    <x v="173"/>
    <x v="174"/>
    <d v="2017-03-06T00:00:00"/>
    <n v="-1"/>
  </r>
  <r>
    <s v="Q-048308"/>
    <n v="1988"/>
    <s v="Fast DAS"/>
    <x v="171"/>
    <x v="172"/>
    <d v="2017-03-06T00:00:00"/>
    <n v="-1"/>
  </r>
  <r>
    <s v="Q-048307"/>
    <n v="50167"/>
    <s v="Tessco"/>
    <x v="41"/>
    <x v="41"/>
    <d v="2017-03-07T00:00:00"/>
    <n v="-130"/>
  </r>
  <r>
    <s v="Q-048307"/>
    <n v="50167"/>
    <s v="Tessco"/>
    <x v="43"/>
    <x v="43"/>
    <d v="2017-03-07T00:00:00"/>
    <n v="-5"/>
  </r>
  <r>
    <s v="Q-048307"/>
    <n v="50167"/>
    <s v="Tessco"/>
    <x v="45"/>
    <x v="45"/>
    <d v="2017-03-07T00:00:00"/>
    <n v="-100"/>
  </r>
  <r>
    <s v="Q-048307"/>
    <n v="50167"/>
    <s v="Tessco"/>
    <x v="49"/>
    <x v="49"/>
    <d v="2017-03-07T00:00:00"/>
    <n v="-5"/>
  </r>
  <r>
    <s v="Q-048307"/>
    <n v="50167"/>
    <s v="Tessco"/>
    <x v="50"/>
    <x v="50"/>
    <d v="2017-03-07T00:00:00"/>
    <n v="-17"/>
  </r>
  <r>
    <s v="Q-048329"/>
    <n v="1989"/>
    <s v="Fast DAS"/>
    <x v="79"/>
    <x v="79"/>
    <d v="2017-03-07T00:00:00"/>
    <n v="-24"/>
  </r>
  <r>
    <s v="Q-048329"/>
    <n v="1989"/>
    <s v="Fast DAS"/>
    <x v="80"/>
    <x v="80"/>
    <d v="2017-03-07T00:00:00"/>
    <n v="-5"/>
  </r>
  <r>
    <s v="Q-048329"/>
    <n v="1989"/>
    <s v="Fast DAS"/>
    <x v="88"/>
    <x v="88"/>
    <d v="2017-03-07T00:00:00"/>
    <n v="-9"/>
  </r>
  <r>
    <s v="Q-048329"/>
    <n v="1989"/>
    <s v="Fast DAS"/>
    <x v="81"/>
    <x v="81"/>
    <d v="2017-03-07T00:00:00"/>
    <n v="-41"/>
  </r>
  <r>
    <s v="Q-048329"/>
    <n v="1989"/>
    <s v="Fast DAS"/>
    <x v="82"/>
    <x v="82"/>
    <d v="2017-03-07T00:00:00"/>
    <n v="-22"/>
  </r>
  <r>
    <s v="Q-048329"/>
    <n v="1989"/>
    <s v="Fast DAS"/>
    <x v="30"/>
    <x v="30"/>
    <d v="2017-03-07T00:00:00"/>
    <n v="-22"/>
  </r>
  <r>
    <s v="Q-048329"/>
    <n v="1989"/>
    <s v="Fast DAS"/>
    <x v="83"/>
    <x v="83"/>
    <d v="2017-03-07T00:00:00"/>
    <n v="-12"/>
  </r>
  <r>
    <s v="Q-048329"/>
    <n v="1989"/>
    <s v="Fast DAS"/>
    <x v="84"/>
    <x v="84"/>
    <d v="2017-03-07T00:00:00"/>
    <n v="-7"/>
  </r>
  <r>
    <m/>
    <s v="Adjustment"/>
    <s v="Comba Telecom, Inc."/>
    <x v="108"/>
    <x v="108"/>
    <d v="2017-03-08T00:00:00"/>
    <n v="-2"/>
  </r>
  <r>
    <s v="Q-048358"/>
    <n v="50168"/>
    <s v="Tessco"/>
    <x v="323"/>
    <x v="325"/>
    <d v="2017-03-08T00:00:00"/>
    <n v="-1"/>
  </r>
  <r>
    <s v="Q-048373"/>
    <s v="01220-0028A"/>
    <s v="Redwood Electric"/>
    <x v="182"/>
    <x v="183"/>
    <d v="2017-03-09T00:00:00"/>
    <n v="-1"/>
  </r>
  <r>
    <s v="Q-048373"/>
    <s v="01220-0028A"/>
    <s v="Redwood Electric"/>
    <x v="181"/>
    <x v="182"/>
    <d v="2017-03-09T00:00:00"/>
    <n v="-1"/>
  </r>
  <r>
    <s v="Q-048373"/>
    <s v="01220-0028A"/>
    <s v="Redwood Electric"/>
    <x v="187"/>
    <x v="188"/>
    <d v="2017-03-09T00:00:00"/>
    <n v="-1"/>
  </r>
  <r>
    <s v="Q-048373"/>
    <s v="01220-0028A"/>
    <s v="Redwood Electric"/>
    <x v="185"/>
    <x v="186"/>
    <d v="2017-03-09T00:00:00"/>
    <n v="-1"/>
  </r>
  <r>
    <s v="Q-048373"/>
    <s v="01220-0028A"/>
    <s v="Redwood Electric"/>
    <x v="188"/>
    <x v="189"/>
    <d v="2017-03-09T00:00:00"/>
    <n v="-1"/>
  </r>
  <r>
    <s v="Q-048373"/>
    <s v="01220-0028A"/>
    <s v="Redwood Electric"/>
    <x v="189"/>
    <x v="190"/>
    <d v="2017-03-09T00:00:00"/>
    <n v="-1"/>
  </r>
  <r>
    <s v="Q-048373"/>
    <s v="01220-0028A"/>
    <s v="Redwood Electric"/>
    <x v="190"/>
    <x v="191"/>
    <d v="2017-03-09T00:00:00"/>
    <n v="-1"/>
  </r>
  <r>
    <s v="Q-048359"/>
    <n v="50921"/>
    <s v="Tessco"/>
    <x v="324"/>
    <x v="326"/>
    <d v="2017-03-10T00:00:00"/>
    <n v="-4"/>
  </r>
  <r>
    <s v="Q-047737"/>
    <s v="CHK170030US"/>
    <s v="Comba Telecom, Inc."/>
    <x v="79"/>
    <x v="79"/>
    <d v="2017-03-13T00:00:00"/>
    <n v="30"/>
  </r>
  <r>
    <s v="Q-047737"/>
    <s v="CHK170030US"/>
    <s v="Comba Telecom, Inc."/>
    <x v="44"/>
    <x v="44"/>
    <d v="2017-03-13T00:00:00"/>
    <n v="100"/>
  </r>
  <r>
    <s v="Q-047737"/>
    <s v="CHK170030US"/>
    <s v="Comba Telecom, Inc."/>
    <x v="108"/>
    <x v="108"/>
    <d v="2017-03-13T00:00:00"/>
    <n v="10"/>
  </r>
  <r>
    <s v="Q-048432"/>
    <n v="51930"/>
    <s v="Tessco"/>
    <x v="328"/>
    <x v="330"/>
    <d v="2017-03-16T00:00:00"/>
    <n v="-1"/>
  </r>
  <r>
    <m/>
    <s v="RMA-001615"/>
    <s v="Comba Telecom, Inc."/>
    <x v="108"/>
    <x v="108"/>
    <d v="2017-03-16T00:00:00"/>
    <n v="1"/>
  </r>
  <r>
    <m/>
    <s v="Return (Mercy Clermont)"/>
    <s v="Comba Telecom, Inc."/>
    <x v="175"/>
    <x v="176"/>
    <d v="2017-03-16T00:00:00"/>
    <n v="1"/>
  </r>
  <r>
    <m/>
    <s v="Return (Mercy Clermont)"/>
    <s v="Comba Telecom, Inc."/>
    <x v="172"/>
    <x v="173"/>
    <d v="2017-03-16T00:00:00"/>
    <n v="1"/>
  </r>
  <r>
    <m/>
    <s v="Return (Mercy Clermont)"/>
    <s v="Comba Telecom, Inc."/>
    <x v="44"/>
    <x v="44"/>
    <d v="2017-03-16T00:00:00"/>
    <n v="1"/>
  </r>
  <r>
    <m/>
    <s v="Sample"/>
    <s v="IWCE Tradeshow"/>
    <x v="239"/>
    <x v="240"/>
    <d v="2017-03-16T00:00:00"/>
    <n v="-1"/>
  </r>
  <r>
    <m/>
    <s v="Sample"/>
    <s v="IWCE Tradeshow"/>
    <x v="240"/>
    <x v="241"/>
    <d v="2017-03-16T00:00:00"/>
    <n v="-1"/>
  </r>
  <r>
    <m/>
    <s v="CTI-PO-00717"/>
    <s v="Comba Telecom Inc."/>
    <x v="329"/>
    <x v="331"/>
    <d v="2017-03-17T00:00:00"/>
    <n v="200"/>
  </r>
  <r>
    <m/>
    <s v="RMA-001659"/>
    <s v="Comba Telecom LTD"/>
    <x v="173"/>
    <x v="174"/>
    <d v="2017-03-20T00:00:00"/>
    <n v="-1"/>
  </r>
  <r>
    <m/>
    <s v="RMA-001659"/>
    <s v="Comba Telecom LTD"/>
    <x v="171"/>
    <x v="172"/>
    <d v="2017-03-20T00:00:00"/>
    <n v="-1"/>
  </r>
  <r>
    <m/>
    <s v="RMA-001659/RMA-001664"/>
    <s v="Comba Telecom LTD"/>
    <x v="167"/>
    <x v="168"/>
    <d v="2017-03-20T00:00:00"/>
    <n v="-2"/>
  </r>
  <r>
    <s v="Q-048055"/>
    <n v="1031"/>
    <s v="Acela Technologies"/>
    <x v="182"/>
    <x v="183"/>
    <d v="2017-03-21T00:00:00"/>
    <n v="-1"/>
  </r>
  <r>
    <s v="Q-048055"/>
    <n v="1031"/>
    <s v="Acela Technologies"/>
    <x v="181"/>
    <x v="182"/>
    <d v="2017-03-21T00:00:00"/>
    <n v="-1"/>
  </r>
  <r>
    <s v="Q-048055"/>
    <n v="1031"/>
    <s v="Acela Technologies"/>
    <x v="188"/>
    <x v="189"/>
    <d v="2017-03-21T00:00:00"/>
    <n v="-1"/>
  </r>
  <r>
    <s v="Q-048055"/>
    <n v="1031"/>
    <s v="Acela Technologies"/>
    <x v="185"/>
    <x v="186"/>
    <d v="2017-03-21T00:00:00"/>
    <n v="-1"/>
  </r>
  <r>
    <s v="Q-048055"/>
    <n v="1031"/>
    <s v="Acela Technologies"/>
    <x v="190"/>
    <x v="191"/>
    <d v="2017-03-21T00:00:00"/>
    <n v="-1"/>
  </r>
  <r>
    <s v="Q-048055"/>
    <n v="1031"/>
    <s v="Acela Technologies"/>
    <x v="239"/>
    <x v="240"/>
    <d v="2017-03-21T00:00:00"/>
    <n v="-1"/>
  </r>
  <r>
    <s v="Q-048308"/>
    <n v="1988"/>
    <s v="Fast DAS"/>
    <x v="175"/>
    <x v="176"/>
    <d v="2017-03-23T00:00:00"/>
    <n v="-1"/>
  </r>
  <r>
    <s v="Q-048308"/>
    <n v="1988"/>
    <s v="Fast DAS"/>
    <x v="192"/>
    <x v="193"/>
    <d v="2017-03-23T00:00:00"/>
    <n v="-1"/>
  </r>
  <r>
    <s v="Q-048471"/>
    <n v="52833"/>
    <s v="Tessco"/>
    <x v="323"/>
    <x v="325"/>
    <d v="2017-03-24T00:00:00"/>
    <n v="-3"/>
  </r>
  <r>
    <s v="Q-048531"/>
    <n v="53697"/>
    <s v="Tessco"/>
    <x v="323"/>
    <x v="325"/>
    <d v="2017-03-27T00:00:00"/>
    <n v="-2"/>
  </r>
  <r>
    <s v="Q-048254"/>
    <n v="49527"/>
    <s v="Tessco"/>
    <x v="324"/>
    <x v="326"/>
    <d v="2017-03-27T00:00:00"/>
    <n v="-4"/>
  </r>
  <r>
    <s v="Q-048541"/>
    <n v="53940"/>
    <s v="Tessco"/>
    <x v="323"/>
    <x v="325"/>
    <d v="2017-03-28T00:00:00"/>
    <n v="-1"/>
  </r>
  <r>
    <s v="Q-048541"/>
    <n v="53940"/>
    <s v="Tessco"/>
    <x v="328"/>
    <x v="330"/>
    <d v="2017-03-28T00:00:00"/>
    <n v="-8"/>
  </r>
  <r>
    <s v="Q-048541"/>
    <n v="53940"/>
    <s v="Tessco"/>
    <x v="307"/>
    <x v="309"/>
    <d v="2017-03-28T00:00:00"/>
    <n v="-3"/>
  </r>
  <r>
    <s v="Q-048541"/>
    <n v="53940"/>
    <s v="Tessco"/>
    <x v="49"/>
    <x v="49"/>
    <d v="2017-03-28T00:00:00"/>
    <n v="-1"/>
  </r>
  <r>
    <s v="Q-048541"/>
    <n v="53940"/>
    <s v="Tessco"/>
    <x v="44"/>
    <x v="44"/>
    <d v="2017-03-28T00:00:00"/>
    <n v="-2"/>
  </r>
  <r>
    <s v="Q-048541"/>
    <n v="53940"/>
    <s v="Tessco"/>
    <x v="46"/>
    <x v="46"/>
    <d v="2017-03-28T00:00:00"/>
    <n v="-1"/>
  </r>
  <r>
    <s v="Q-048529"/>
    <n v="53547"/>
    <s v="Tessco"/>
    <x v="182"/>
    <x v="183"/>
    <d v="2017-03-29T00:00:00"/>
    <n v="-2"/>
  </r>
  <r>
    <s v="Q-048529"/>
    <n v="53547"/>
    <s v="Tessco"/>
    <x v="181"/>
    <x v="182"/>
    <d v="2017-03-29T00:00:00"/>
    <n v="-2"/>
  </r>
  <r>
    <s v="Q-048529"/>
    <n v="53547"/>
    <s v="Tessco"/>
    <x v="187"/>
    <x v="188"/>
    <d v="2017-03-29T00:00:00"/>
    <n v="-2"/>
  </r>
  <r>
    <s v="Q-048529"/>
    <n v="53547"/>
    <s v="Tessco"/>
    <x v="185"/>
    <x v="186"/>
    <d v="2017-03-29T00:00:00"/>
    <n v="-2"/>
  </r>
  <r>
    <s v="Q-048529"/>
    <n v="53547"/>
    <s v="Tessco"/>
    <x v="188"/>
    <x v="189"/>
    <d v="2017-03-29T00:00:00"/>
    <n v="-2"/>
  </r>
  <r>
    <s v="Q-048529"/>
    <n v="53547"/>
    <s v="Tessco"/>
    <x v="189"/>
    <x v="190"/>
    <d v="2017-03-29T00:00:00"/>
    <n v="-2"/>
  </r>
  <r>
    <s v="Q-048529"/>
    <n v="53547"/>
    <s v="Tessco"/>
    <x v="190"/>
    <x v="191"/>
    <d v="2017-03-29T00:00:00"/>
    <n v="-2"/>
  </r>
  <r>
    <s v="Q-048529"/>
    <n v="53547"/>
    <s v="Tessco"/>
    <x v="239"/>
    <x v="240"/>
    <d v="2017-03-29T00:00:00"/>
    <n v="-2"/>
  </r>
  <r>
    <s v="Q-048529"/>
    <n v="53547"/>
    <s v="Tessco"/>
    <x v="310"/>
    <x v="312"/>
    <d v="2017-03-29T00:00:00"/>
    <n v="-20"/>
  </r>
  <r>
    <s v="Q-048529"/>
    <n v="53547"/>
    <s v="Tessco"/>
    <x v="302"/>
    <x v="304"/>
    <d v="2017-03-29T00:00:00"/>
    <n v="-8"/>
  </r>
  <r>
    <m/>
    <s v="Adjustment"/>
    <s v="Comba Telecom, Inc."/>
    <x v="50"/>
    <x v="50"/>
    <d v="2017-03-29T00:00:00"/>
    <n v="-15"/>
  </r>
  <r>
    <s v="Q-048620"/>
    <n v="54476"/>
    <s v="Tessco"/>
    <x v="323"/>
    <x v="325"/>
    <d v="2017-03-31T00:00:00"/>
    <n v="-2"/>
  </r>
  <r>
    <s v="Q-048621"/>
    <n v="33017"/>
    <s v="MobileNet Services"/>
    <x v="212"/>
    <x v="213"/>
    <d v="2017-03-31T00:00:00"/>
    <n v="-2"/>
  </r>
  <r>
    <s v="Q-048666"/>
    <n v="54938"/>
    <s v="Tessco"/>
    <x v="323"/>
    <x v="325"/>
    <d v="2017-04-05T00:00:00"/>
    <n v="-2"/>
  </r>
  <r>
    <s v="Q-048668"/>
    <n v="54940"/>
    <s v="Tessco"/>
    <x v="323"/>
    <x v="325"/>
    <d v="2017-04-05T00:00:00"/>
    <n v="-3"/>
  </r>
  <r>
    <s v="Q-048638"/>
    <n v="54634"/>
    <s v="Tessco"/>
    <x v="324"/>
    <x v="326"/>
    <d v="2017-04-05T00:00:00"/>
    <n v="-3"/>
  </r>
  <r>
    <s v="Q-048731"/>
    <n v="55656"/>
    <s v="Tessco"/>
    <x v="44"/>
    <x v="44"/>
    <d v="2017-04-06T00:00:00"/>
    <n v="-1"/>
  </r>
  <r>
    <s v="Q-036515"/>
    <s v="CHK140675US6F"/>
    <s v="Comba Telecom, Inc."/>
    <x v="175"/>
    <x v="176"/>
    <d v="2017-04-06T00:00:00"/>
    <n v="10"/>
  </r>
  <r>
    <s v="Q-035749"/>
    <s v="CHK140379US8"/>
    <s v="Comba Telecom, Inc."/>
    <x v="175"/>
    <x v="176"/>
    <d v="2017-04-06T00:00:00"/>
    <n v="5"/>
  </r>
  <r>
    <s v="Q-047736"/>
    <s v="CHK170031US"/>
    <s v="Comba Telecom, Inc."/>
    <x v="182"/>
    <x v="183"/>
    <d v="2017-04-06T00:00:00"/>
    <n v="10"/>
  </r>
  <r>
    <s v="Q-047736"/>
    <s v="CHK170031US"/>
    <s v="Comba Telecom, Inc."/>
    <x v="181"/>
    <x v="182"/>
    <d v="2017-04-06T00:00:00"/>
    <n v="10"/>
  </r>
  <r>
    <s v="Q-047736"/>
    <s v="CHK170031US"/>
    <s v="Comba Telecom, Inc."/>
    <x v="187"/>
    <x v="188"/>
    <d v="2017-04-06T00:00:00"/>
    <n v="24"/>
  </r>
  <r>
    <s v="Q-047736"/>
    <s v="CHK170031US"/>
    <s v="Comba Telecom, Inc."/>
    <x v="185"/>
    <x v="186"/>
    <d v="2017-04-06T00:00:00"/>
    <n v="12"/>
  </r>
  <r>
    <s v="Q-047736"/>
    <s v="CHK170031US"/>
    <s v="Comba Telecom, Inc."/>
    <x v="189"/>
    <x v="190"/>
    <d v="2017-04-06T00:00:00"/>
    <n v="6"/>
  </r>
  <r>
    <s v="Q-047736"/>
    <s v="CHK170031US"/>
    <s v="Comba Telecom, Inc."/>
    <x v="190"/>
    <x v="191"/>
    <d v="2017-04-06T00:00:00"/>
    <n v="10"/>
  </r>
  <r>
    <s v="Q-048081"/>
    <s v="CHK170133US"/>
    <s v="Comba Telecom, Inc."/>
    <x v="216"/>
    <x v="217"/>
    <d v="2017-04-06T00:00:00"/>
    <n v="10"/>
  </r>
  <r>
    <s v="Q-048102"/>
    <s v="CHK170136US"/>
    <s v="Comba Telecom, Inc."/>
    <x v="330"/>
    <x v="332"/>
    <d v="2017-04-06T00:00:00"/>
    <n v="2"/>
  </r>
  <r>
    <s v="Q-048330"/>
    <s v="CHK170189US1"/>
    <s v="Comba Telecom, Inc."/>
    <x v="331"/>
    <x v="333"/>
    <d v="2017-04-06T00:00:00"/>
    <n v="2"/>
  </r>
  <r>
    <s v="Q-048431"/>
    <s v="CHK170219US2F"/>
    <s v="Comba Telecom, Inc."/>
    <x v="235"/>
    <x v="236"/>
    <d v="2017-04-10T00:00:00"/>
    <n v="2"/>
  </r>
  <r>
    <s v="Q-046319"/>
    <n v="4913"/>
    <s v="Repeated Signal Solutions"/>
    <x v="182"/>
    <x v="183"/>
    <d v="2017-04-12T00:00:00"/>
    <n v="-2"/>
  </r>
  <r>
    <s v="Q-046319"/>
    <n v="4913"/>
    <s v="Repeated Signal Solutions"/>
    <x v="181"/>
    <x v="182"/>
    <d v="2017-04-12T00:00:00"/>
    <n v="-2"/>
  </r>
  <r>
    <s v="Q-046319"/>
    <n v="4913"/>
    <s v="Repeated Signal Solutions"/>
    <x v="187"/>
    <x v="188"/>
    <d v="2017-04-12T00:00:00"/>
    <n v="-1"/>
  </r>
  <r>
    <s v="Q-046319"/>
    <n v="4913"/>
    <s v="Repeated Signal Solutions"/>
    <x v="185"/>
    <x v="186"/>
    <d v="2017-04-12T00:00:00"/>
    <n v="-2"/>
  </r>
  <r>
    <s v="Q-046319"/>
    <n v="4913"/>
    <s v="Repeated Signal Solutions"/>
    <x v="188"/>
    <x v="189"/>
    <d v="2017-04-12T00:00:00"/>
    <n v="-1"/>
  </r>
  <r>
    <s v="Q-046319"/>
    <n v="4913"/>
    <s v="Repeated Signal Solutions"/>
    <x v="189"/>
    <x v="190"/>
    <d v="2017-04-12T00:00:00"/>
    <n v="-1"/>
  </r>
  <r>
    <s v="Q-046319"/>
    <n v="4913"/>
    <s v="Repeated Signal Solutions"/>
    <x v="190"/>
    <x v="191"/>
    <d v="2017-04-12T00:00:00"/>
    <n v="-2"/>
  </r>
  <r>
    <s v="Q-046319"/>
    <n v="4913"/>
    <s v="Repeated Signal Solutions"/>
    <x v="169"/>
    <x v="170"/>
    <d v="2017-04-12T00:00:00"/>
    <n v="-1"/>
  </r>
  <r>
    <s v="Q-046319"/>
    <n v="4913"/>
    <s v="Repeated Signal Solutions"/>
    <x v="168"/>
    <x v="169"/>
    <d v="2017-04-12T00:00:00"/>
    <n v="-1"/>
  </r>
  <r>
    <s v="Q-046319"/>
    <n v="4913"/>
    <s v="Repeated Signal Solutions"/>
    <x v="167"/>
    <x v="168"/>
    <d v="2017-04-12T00:00:00"/>
    <n v="-1"/>
  </r>
  <r>
    <s v="Q-046319"/>
    <n v="4913"/>
    <s v="Repeated Signal Solutions"/>
    <x v="174"/>
    <x v="175"/>
    <d v="2017-04-12T00:00:00"/>
    <n v="-1"/>
  </r>
  <r>
    <s v="Q-046319"/>
    <n v="4913"/>
    <s v="Repeated Signal Solutions"/>
    <x v="170"/>
    <x v="171"/>
    <d v="2017-04-12T00:00:00"/>
    <n v="-2"/>
  </r>
  <r>
    <s v="Q-046319"/>
    <n v="4913"/>
    <s v="Repeated Signal Solutions"/>
    <x v="166"/>
    <x v="167"/>
    <d v="2017-04-12T00:00:00"/>
    <n v="-1"/>
  </r>
  <r>
    <s v="Q-046319"/>
    <n v="4913"/>
    <s v="Repeated Signal Solutions"/>
    <x v="173"/>
    <x v="174"/>
    <d v="2017-04-12T00:00:00"/>
    <n v="-1"/>
  </r>
  <r>
    <s v="Q-046319"/>
    <n v="4913"/>
    <s v="Repeated Signal Solutions"/>
    <x v="171"/>
    <x v="172"/>
    <d v="2017-04-12T00:00:00"/>
    <n v="-2"/>
  </r>
  <r>
    <s v="Q-046319"/>
    <n v="4913"/>
    <s v="Repeated Signal Solutions"/>
    <x v="108"/>
    <x v="108"/>
    <d v="2017-04-12T00:00:00"/>
    <n v="-2"/>
  </r>
  <r>
    <s v="Q-046319"/>
    <n v="4913"/>
    <s v="Repeated Signal Solutions"/>
    <x v="175"/>
    <x v="176"/>
    <d v="2017-04-12T00:00:00"/>
    <n v="-4"/>
  </r>
  <r>
    <s v="Q-046319"/>
    <n v="4913"/>
    <s v="Repeated Signal Solutions"/>
    <x v="192"/>
    <x v="193"/>
    <d v="2017-04-12T00:00:00"/>
    <n v="-4"/>
  </r>
  <r>
    <s v="Q-048801"/>
    <n v="14458"/>
    <s v="KLA Laboratories"/>
    <x v="45"/>
    <x v="45"/>
    <d v="2017-04-12T00:00:00"/>
    <n v="-10"/>
  </r>
  <r>
    <s v="Q-048801"/>
    <n v="14458"/>
    <s v="KLA Laboratories"/>
    <x v="48"/>
    <x v="48"/>
    <d v="2017-04-12T00:00:00"/>
    <n v="-9"/>
  </r>
  <r>
    <s v="Q-048825"/>
    <n v="14468"/>
    <s v="KLA Laboratories"/>
    <x v="306"/>
    <x v="308"/>
    <d v="2017-04-13T00:00:00"/>
    <n v="-7"/>
  </r>
  <r>
    <s v="Q-048825"/>
    <n v="14468"/>
    <s v="KLA Laboratories"/>
    <x v="307"/>
    <x v="309"/>
    <d v="2017-04-13T00:00:00"/>
    <n v="-42"/>
  </r>
  <r>
    <s v="Q-048825"/>
    <n v="14468"/>
    <s v="KLA Laboratories"/>
    <x v="308"/>
    <x v="310"/>
    <d v="2017-04-13T00:00:00"/>
    <n v="-1"/>
  </r>
  <r>
    <s v="Q-048677"/>
    <n v="61403651985"/>
    <s v="Mercy Health"/>
    <x v="328"/>
    <x v="330"/>
    <d v="2017-04-14T00:00:00"/>
    <n v="-10"/>
  </r>
  <r>
    <s v="Q-048677"/>
    <n v="61403651985"/>
    <s v="Mercy Health"/>
    <x v="43"/>
    <x v="43"/>
    <d v="2017-04-14T00:00:00"/>
    <n v="-4"/>
  </r>
  <r>
    <s v="Q-048677"/>
    <n v="61403651985"/>
    <s v="Mercy Health"/>
    <x v="216"/>
    <x v="217"/>
    <d v="2017-04-14T00:00:00"/>
    <n v="-4"/>
  </r>
  <r>
    <s v="Q-048677"/>
    <n v="61403651985"/>
    <s v="Mercy Health"/>
    <x v="110"/>
    <x v="110"/>
    <d v="2017-04-14T00:00:00"/>
    <n v="-1"/>
  </r>
  <r>
    <s v="Q-048677"/>
    <n v="61403651985"/>
    <s v="Mercy Health"/>
    <x v="108"/>
    <x v="108"/>
    <d v="2017-04-14T00:00:00"/>
    <n v="-2"/>
  </r>
  <r>
    <s v="Q-048677"/>
    <n v="61403651985"/>
    <s v="Mercy Health"/>
    <x v="182"/>
    <x v="183"/>
    <d v="2017-04-14T00:00:00"/>
    <n v="-2"/>
  </r>
  <r>
    <s v="Q-048677"/>
    <n v="61403651985"/>
    <s v="Mercy Health"/>
    <x v="181"/>
    <x v="182"/>
    <d v="2017-04-14T00:00:00"/>
    <n v="-2"/>
  </r>
  <r>
    <s v="Q-048677"/>
    <n v="61403651985"/>
    <s v="Mercy Health"/>
    <x v="187"/>
    <x v="188"/>
    <d v="2017-04-14T00:00:00"/>
    <n v="-4"/>
  </r>
  <r>
    <s v="Q-048677"/>
    <n v="61403651985"/>
    <s v="Mercy Health"/>
    <x v="185"/>
    <x v="186"/>
    <d v="2017-04-14T00:00:00"/>
    <n v="-2"/>
  </r>
  <r>
    <s v="Q-048677"/>
    <n v="61403651985"/>
    <s v="Mercy Health"/>
    <x v="188"/>
    <x v="189"/>
    <d v="2017-04-14T00:00:00"/>
    <n v="-1"/>
  </r>
  <r>
    <s v="Q-048677"/>
    <n v="61403651985"/>
    <s v="Mercy Health"/>
    <x v="189"/>
    <x v="190"/>
    <d v="2017-04-14T00:00:00"/>
    <n v="-1"/>
  </r>
  <r>
    <s v="Q-048677"/>
    <n v="61403651985"/>
    <s v="Mercy Health"/>
    <x v="190"/>
    <x v="191"/>
    <d v="2017-04-14T00:00:00"/>
    <n v="-3"/>
  </r>
  <r>
    <s v="Q-048677"/>
    <n v="61403651985"/>
    <s v="Mercy Health"/>
    <x v="169"/>
    <x v="170"/>
    <d v="2017-04-14T00:00:00"/>
    <n v="-1"/>
  </r>
  <r>
    <s v="Q-048677"/>
    <n v="61403651985"/>
    <s v="Mercy Health"/>
    <x v="168"/>
    <x v="169"/>
    <d v="2017-04-14T00:00:00"/>
    <n v="-1"/>
  </r>
  <r>
    <s v="Q-048677"/>
    <n v="61403651985"/>
    <s v="Mercy Health"/>
    <x v="167"/>
    <x v="168"/>
    <d v="2017-04-14T00:00:00"/>
    <n v="-2"/>
  </r>
  <r>
    <s v="Q-048677"/>
    <n v="61403651985"/>
    <s v="Mercy Health"/>
    <x v="174"/>
    <x v="175"/>
    <d v="2017-04-14T00:00:00"/>
    <n v="-2"/>
  </r>
  <r>
    <s v="Q-048677"/>
    <n v="61403651985"/>
    <s v="Mercy Health"/>
    <x v="170"/>
    <x v="171"/>
    <d v="2017-04-14T00:00:00"/>
    <n v="-1"/>
  </r>
  <r>
    <s v="Q-048677"/>
    <n v="61403651985"/>
    <s v="Mercy Health"/>
    <x v="166"/>
    <x v="167"/>
    <d v="2017-04-14T00:00:00"/>
    <n v="-1"/>
  </r>
  <r>
    <s v="Q-048677"/>
    <n v="61403651985"/>
    <s v="Mercy Health"/>
    <x v="173"/>
    <x v="174"/>
    <d v="2017-04-14T00:00:00"/>
    <n v="-1"/>
  </r>
  <r>
    <s v="Q-048677"/>
    <n v="61403651985"/>
    <s v="Mercy Health"/>
    <x v="171"/>
    <x v="172"/>
    <d v="2017-04-14T00:00:00"/>
    <n v="-2"/>
  </r>
  <r>
    <s v="Q-048677"/>
    <n v="61403651985"/>
    <s v="Mercy Health"/>
    <x v="175"/>
    <x v="176"/>
    <d v="2017-04-14T00:00:00"/>
    <n v="-1"/>
  </r>
  <r>
    <s v="Q-048677"/>
    <n v="61403651985"/>
    <s v="Mercy Health"/>
    <x v="192"/>
    <x v="193"/>
    <d v="2017-04-14T00:00:00"/>
    <n v="-1"/>
  </r>
  <r>
    <s v="Q-048785"/>
    <s v="MM4112017GMO"/>
    <s v="Extreme Engineering"/>
    <x v="43"/>
    <x v="43"/>
    <d v="2017-04-14T00:00:00"/>
    <n v="-2"/>
  </r>
  <r>
    <s v="Q-048785"/>
    <s v="MM4112017GMO"/>
    <s v="Extreme Engineering"/>
    <x v="41"/>
    <x v="41"/>
    <d v="2017-04-14T00:00:00"/>
    <n v="-3"/>
  </r>
  <r>
    <s v="Q-048785"/>
    <s v="MM4112017GMO"/>
    <s v="Extreme Engineering"/>
    <x v="108"/>
    <x v="108"/>
    <d v="2017-04-14T00:00:00"/>
    <n v="-1"/>
  </r>
  <r>
    <s v="Q-048785"/>
    <s v="MM4112017GMO"/>
    <s v="Extreme Engineering"/>
    <x v="182"/>
    <x v="183"/>
    <d v="2017-04-14T00:00:00"/>
    <n v="-2"/>
  </r>
  <r>
    <s v="Q-048785"/>
    <s v="MM4112017GMO"/>
    <s v="Extreme Engineering"/>
    <x v="181"/>
    <x v="182"/>
    <d v="2017-04-14T00:00:00"/>
    <n v="-2"/>
  </r>
  <r>
    <s v="Q-048785"/>
    <s v="MM4112017GMO"/>
    <s v="Extreme Engineering"/>
    <x v="187"/>
    <x v="188"/>
    <d v="2017-04-14T00:00:00"/>
    <n v="-2"/>
  </r>
  <r>
    <s v="Q-048785"/>
    <s v="MM4112017GMO"/>
    <s v="Extreme Engineering"/>
    <x v="185"/>
    <x v="186"/>
    <d v="2017-04-14T00:00:00"/>
    <n v="-2"/>
  </r>
  <r>
    <s v="Q-048785"/>
    <s v="MM4112017GMO"/>
    <s v="Extreme Engineering"/>
    <x v="188"/>
    <x v="189"/>
    <d v="2017-04-14T00:00:00"/>
    <n v="-1"/>
  </r>
  <r>
    <s v="Q-048785"/>
    <s v="MM4112017GMO"/>
    <s v="Extreme Engineering"/>
    <x v="189"/>
    <x v="190"/>
    <d v="2017-04-14T00:00:00"/>
    <n v="-1"/>
  </r>
  <r>
    <s v="Q-048785"/>
    <s v="MM4112017GMO"/>
    <s v="Extreme Engineering"/>
    <x v="190"/>
    <x v="191"/>
    <d v="2017-04-14T00:00:00"/>
    <n v="-3"/>
  </r>
  <r>
    <s v="Q-048830"/>
    <s v="CTI 13APRIL17 76sPF-01"/>
    <s v="Varsity Wireless"/>
    <x v="182"/>
    <x v="183"/>
    <d v="2017-04-14T00:00:00"/>
    <n v="-1"/>
  </r>
  <r>
    <s v="Q-048830"/>
    <s v="CTI 13APRIL17 76sPF-01"/>
    <s v="Varsity Wireless"/>
    <x v="181"/>
    <x v="182"/>
    <d v="2017-04-14T00:00:00"/>
    <n v="-1"/>
  </r>
  <r>
    <s v="Q-048830"/>
    <s v="CTI 13APRIL17 76sPF-01"/>
    <s v="Varsity Wireless"/>
    <x v="189"/>
    <x v="190"/>
    <d v="2017-04-14T00:00:00"/>
    <n v="-1"/>
  </r>
  <r>
    <s v="Q-048830"/>
    <s v="CTI 13APRIL17 76sPF-01"/>
    <s v="Varsity Wireless"/>
    <x v="169"/>
    <x v="170"/>
    <d v="2017-04-14T00:00:00"/>
    <n v="-1"/>
  </r>
  <r>
    <s v="Q-048830"/>
    <s v="CTI 13APRIL17 76sPF-01"/>
    <s v="Varsity Wireless"/>
    <x v="168"/>
    <x v="169"/>
    <d v="2017-04-14T00:00:00"/>
    <n v="-1"/>
  </r>
  <r>
    <s v="Q-048830"/>
    <s v="CTI 13APRIL17 76sPF-01"/>
    <s v="Varsity Wireless"/>
    <x v="167"/>
    <x v="168"/>
    <d v="2017-04-14T00:00:00"/>
    <n v="-1"/>
  </r>
  <r>
    <s v="Q-048830"/>
    <s v="CTI 13APRIL17 76sPF-01"/>
    <s v="Varsity Wireless"/>
    <x v="166"/>
    <x v="167"/>
    <d v="2017-04-14T00:00:00"/>
    <n v="-1"/>
  </r>
  <r>
    <s v="Q-048830"/>
    <s v="CTI 13APRIL17 76sPF-01"/>
    <s v="Varsity Wireless"/>
    <x v="175"/>
    <x v="176"/>
    <d v="2017-04-14T00:00:00"/>
    <n v="-1"/>
  </r>
  <r>
    <s v="Q-048830"/>
    <s v="CTI 13APRIL17 76sPF-01"/>
    <s v="Varsity Wireless"/>
    <x v="172"/>
    <x v="173"/>
    <d v="2017-04-14T00:00:00"/>
    <n v="-1"/>
  </r>
  <r>
    <s v="Q-048731"/>
    <n v="55368"/>
    <s v="Tessco"/>
    <x v="328"/>
    <x v="330"/>
    <d v="2017-04-14T00:00:00"/>
    <n v="-33"/>
  </r>
  <r>
    <s v="Q-048731"/>
    <n v="55368"/>
    <s v="Tessco"/>
    <x v="307"/>
    <x v="309"/>
    <d v="2017-04-14T00:00:00"/>
    <n v="-1"/>
  </r>
  <r>
    <s v="Q-048731"/>
    <n v="55368"/>
    <s v="Tessco"/>
    <x v="44"/>
    <x v="44"/>
    <d v="2017-04-14T00:00:00"/>
    <n v="-24"/>
  </r>
  <r>
    <s v="Q-048731"/>
    <n v="55368"/>
    <s v="Tessco"/>
    <x v="46"/>
    <x v="46"/>
    <d v="2017-04-14T00:00:00"/>
    <n v="-3"/>
  </r>
  <r>
    <s v="Q-048731"/>
    <n v="55368"/>
    <s v="Tessco"/>
    <x v="48"/>
    <x v="48"/>
    <d v="2017-04-14T00:00:00"/>
    <n v="-3"/>
  </r>
  <r>
    <s v="Q-048731"/>
    <n v="55368"/>
    <s v="Tessco"/>
    <x v="242"/>
    <x v="243"/>
    <d v="2017-04-14T00:00:00"/>
    <n v="-2"/>
  </r>
  <r>
    <s v="Q-048731"/>
    <n v="55368"/>
    <s v="Tessco"/>
    <x v="182"/>
    <x v="183"/>
    <d v="2017-04-14T00:00:00"/>
    <n v="-2"/>
  </r>
  <r>
    <s v="Q-048731"/>
    <n v="55368"/>
    <s v="Tessco"/>
    <x v="181"/>
    <x v="182"/>
    <d v="2017-04-14T00:00:00"/>
    <n v="-2"/>
  </r>
  <r>
    <s v="Q-048731"/>
    <n v="55368"/>
    <s v="Tessco"/>
    <x v="187"/>
    <x v="188"/>
    <d v="2017-04-14T00:00:00"/>
    <n v="-2"/>
  </r>
  <r>
    <s v="Q-048731"/>
    <n v="55368"/>
    <s v="Tessco"/>
    <x v="185"/>
    <x v="186"/>
    <d v="2017-04-14T00:00:00"/>
    <n v="-2"/>
  </r>
  <r>
    <s v="Q-048731"/>
    <n v="55368"/>
    <s v="Tessco"/>
    <x v="188"/>
    <x v="189"/>
    <d v="2017-04-14T00:00:00"/>
    <n v="-1"/>
  </r>
  <r>
    <s v="Q-048731"/>
    <n v="55368"/>
    <s v="Tessco"/>
    <x v="189"/>
    <x v="190"/>
    <d v="2017-04-14T00:00:00"/>
    <n v="-1"/>
  </r>
  <r>
    <s v="Q-048731"/>
    <n v="55368"/>
    <s v="Tessco"/>
    <x v="190"/>
    <x v="191"/>
    <d v="2017-04-14T00:00:00"/>
    <n v="-2"/>
  </r>
  <r>
    <s v="Q-048731"/>
    <n v="55368"/>
    <s v="Tessco"/>
    <x v="175"/>
    <x v="176"/>
    <d v="2017-04-14T00:00:00"/>
    <n v="-2"/>
  </r>
  <r>
    <s v="Q-048731"/>
    <n v="55368"/>
    <s v="Tessco"/>
    <x v="192"/>
    <x v="193"/>
    <d v="2017-04-14T00:00:00"/>
    <n v="-2"/>
  </r>
  <r>
    <s v="Q-048731"/>
    <n v="55368"/>
    <s v="Tessco"/>
    <x v="169"/>
    <x v="170"/>
    <d v="2017-04-14T00:00:00"/>
    <n v="-1"/>
  </r>
  <r>
    <s v="Q-048731"/>
    <n v="55368"/>
    <s v="Tessco"/>
    <x v="168"/>
    <x v="169"/>
    <d v="2017-04-14T00:00:00"/>
    <n v="-1"/>
  </r>
  <r>
    <s v="Q-048731"/>
    <n v="55368"/>
    <s v="Tessco"/>
    <x v="167"/>
    <x v="168"/>
    <d v="2017-04-14T00:00:00"/>
    <n v="-1"/>
  </r>
  <r>
    <s v="Q-048731"/>
    <n v="55368"/>
    <s v="Tessco"/>
    <x v="174"/>
    <x v="175"/>
    <d v="2017-04-14T00:00:00"/>
    <n v="-2"/>
  </r>
  <r>
    <s v="Q-048731"/>
    <n v="55368"/>
    <s v="Tessco"/>
    <x v="170"/>
    <x v="171"/>
    <d v="2017-04-14T00:00:00"/>
    <n v="-2"/>
  </r>
  <r>
    <s v="Q-048731"/>
    <n v="55368"/>
    <s v="Tessco"/>
    <x v="166"/>
    <x v="167"/>
    <d v="2017-04-14T00:00:00"/>
    <n v="-1"/>
  </r>
  <r>
    <s v="Q-048731"/>
    <n v="55368"/>
    <s v="Tessco"/>
    <x v="173"/>
    <x v="174"/>
    <d v="2017-04-14T00:00:00"/>
    <n v="-1"/>
  </r>
  <r>
    <s v="Q-048731"/>
    <n v="55368"/>
    <s v="Tessco"/>
    <x v="171"/>
    <x v="172"/>
    <d v="2017-04-14T00:00:00"/>
    <n v="-2"/>
  </r>
  <r>
    <s v="Q-048731"/>
    <n v="55368"/>
    <s v="Tessco"/>
    <x v="310"/>
    <x v="312"/>
    <d v="2017-04-14T00:00:00"/>
    <n v="-16"/>
  </r>
  <r>
    <s v=" Q-048786"/>
    <n v="56379"/>
    <s v="Tessco"/>
    <x v="182"/>
    <x v="183"/>
    <d v="2017-04-18T00:00:00"/>
    <n v="-1"/>
  </r>
  <r>
    <s v=" Q-048786"/>
    <n v="56379"/>
    <s v="Tessco"/>
    <x v="181"/>
    <x v="182"/>
    <d v="2017-04-18T00:00:00"/>
    <n v="-1"/>
  </r>
  <r>
    <s v=" Q-048786"/>
    <n v="56379"/>
    <s v="Tessco"/>
    <x v="187"/>
    <x v="188"/>
    <d v="2017-04-18T00:00:00"/>
    <n v="-3"/>
  </r>
  <r>
    <s v=" Q-048786"/>
    <n v="56379"/>
    <s v="Tessco"/>
    <x v="185"/>
    <x v="186"/>
    <d v="2017-04-18T00:00:00"/>
    <n v="-1"/>
  </r>
  <r>
    <s v=" Q-048786"/>
    <n v="56379"/>
    <s v="Tessco"/>
    <x v="239"/>
    <x v="240"/>
    <d v="2017-04-18T00:00:00"/>
    <n v="-1"/>
  </r>
  <r>
    <s v=" Q-048786"/>
    <n v="56379"/>
    <s v="Tessco"/>
    <x v="304"/>
    <x v="306"/>
    <d v="2017-04-18T00:00:00"/>
    <n v="-1"/>
  </r>
  <r>
    <s v=" Q-048786"/>
    <n v="56379"/>
    <s v="Tessco"/>
    <x v="310"/>
    <x v="312"/>
    <d v="2017-04-18T00:00:00"/>
    <n v="-8"/>
  </r>
  <r>
    <s v=" Q-048786"/>
    <n v="56379"/>
    <s v="Tessco"/>
    <x v="302"/>
    <x v="304"/>
    <d v="2017-04-18T00:00:00"/>
    <n v="-4"/>
  </r>
  <r>
    <m/>
    <s v="RMA-001701"/>
    <s v="Comba Telecom LTD"/>
    <x v="187"/>
    <x v="188"/>
    <d v="2017-04-18T00:00:00"/>
    <n v="-6"/>
  </r>
  <r>
    <m/>
    <s v="RMA-001512/001584"/>
    <s v="Comba Telecom, Inc."/>
    <x v="187"/>
    <x v="188"/>
    <d v="2017-04-18T00:00:00"/>
    <n v="2"/>
  </r>
  <r>
    <m/>
    <s v="RMA-001626 "/>
    <s v="Comba Telecom, Inc."/>
    <x v="190"/>
    <x v="191"/>
    <d v="2017-04-18T00:00:00"/>
    <n v="1"/>
  </r>
  <r>
    <m/>
    <s v="Adjustment"/>
    <s v="Comba Telecom, Inc."/>
    <x v="239"/>
    <x v="240"/>
    <d v="2017-04-18T00:00:00"/>
    <n v="1"/>
  </r>
  <r>
    <m/>
    <s v="Adjustment"/>
    <s v="Comba Telecom, Inc."/>
    <x v="240"/>
    <x v="241"/>
    <d v="2017-04-18T00:00:00"/>
    <n v="1"/>
  </r>
  <r>
    <s v="Q-048864"/>
    <n v="57035"/>
    <s v="Tessco"/>
    <x v="182"/>
    <x v="183"/>
    <d v="2017-04-20T00:00:00"/>
    <n v="-2"/>
  </r>
  <r>
    <s v="Q-048864"/>
    <n v="57035"/>
    <s v="Tessco"/>
    <x v="181"/>
    <x v="182"/>
    <d v="2017-04-20T00:00:00"/>
    <n v="-2"/>
  </r>
  <r>
    <s v="Q-048864"/>
    <n v="57035"/>
    <s v="Tessco"/>
    <x v="187"/>
    <x v="188"/>
    <d v="2017-04-20T00:00:00"/>
    <n v="-3"/>
  </r>
  <r>
    <s v="Q-048864"/>
    <n v="57035"/>
    <s v="Tessco"/>
    <x v="185"/>
    <x v="186"/>
    <d v="2017-04-20T00:00:00"/>
    <n v="-2"/>
  </r>
  <r>
    <s v="Q-048864"/>
    <n v="57035"/>
    <s v="Tessco"/>
    <x v="188"/>
    <x v="189"/>
    <d v="2017-04-20T00:00:00"/>
    <n v="-1"/>
  </r>
  <r>
    <s v="Q-048864"/>
    <n v="57035"/>
    <s v="Tessco"/>
    <x v="189"/>
    <x v="190"/>
    <d v="2017-04-20T00:00:00"/>
    <n v="-1"/>
  </r>
  <r>
    <s v="Q-048864"/>
    <n v="57035"/>
    <s v="Tessco"/>
    <x v="108"/>
    <x v="108"/>
    <d v="2017-04-20T00:00:00"/>
    <n v="-2"/>
  </r>
  <r>
    <s v="Q-048864"/>
    <n v="57035"/>
    <s v="Tessco"/>
    <x v="239"/>
    <x v="240"/>
    <d v="2017-04-20T00:00:00"/>
    <n v="-2"/>
  </r>
  <r>
    <s v="Q-048864"/>
    <n v="57035"/>
    <s v="Tessco"/>
    <x v="310"/>
    <x v="312"/>
    <d v="2017-04-20T00:00:00"/>
    <n v="-14"/>
  </r>
  <r>
    <s v="Q-048864"/>
    <n v="57035"/>
    <s v="Tessco"/>
    <x v="302"/>
    <x v="304"/>
    <d v="2017-04-20T00:00:00"/>
    <n v="-8"/>
  </r>
  <r>
    <s v="Q-048862"/>
    <n v="57150"/>
    <s v="Tessco"/>
    <x v="323"/>
    <x v="325"/>
    <d v="2017-04-21T00:00:00"/>
    <n v="-5"/>
  </r>
  <r>
    <s v="Q-048862"/>
    <n v="57150"/>
    <s v="Tessco"/>
    <x v="324"/>
    <x v="326"/>
    <d v="2017-04-21T00:00:00"/>
    <n v="-2"/>
  </r>
  <r>
    <s v="Q-036034"/>
    <s v="CHK140505US12F_x000a_"/>
    <s v="Comba Telecom, Inc."/>
    <x v="188"/>
    <x v="189"/>
    <d v="2017-04-25T00:00:00"/>
    <n v="15"/>
  </r>
  <r>
    <s v="Q-048912"/>
    <n v="57502"/>
    <s v="Tessco"/>
    <x v="323"/>
    <x v="325"/>
    <d v="2017-04-26T00:00:00"/>
    <n v="-3"/>
  </r>
  <r>
    <m/>
    <s v="RMA"/>
    <s v="Day Wireless"/>
    <x v="324"/>
    <x v="326"/>
    <d v="2017-04-26T00:00:00"/>
    <n v="-1"/>
  </r>
  <r>
    <s v="Q-048975"/>
    <n v="58574"/>
    <s v="Tessco"/>
    <x v="310"/>
    <x v="312"/>
    <d v="2017-04-26T00:00:00"/>
    <n v="-4"/>
  </r>
  <r>
    <m/>
    <s v="Mercy Howland"/>
    <s v="Extreme Engineering"/>
    <x v="111"/>
    <x v="111"/>
    <d v="2017-04-26T00:00:00"/>
    <n v="-1"/>
  </r>
  <r>
    <s v="Q-048829"/>
    <n v="58264"/>
    <s v="Tessco"/>
    <x v="323"/>
    <x v="325"/>
    <d v="2017-05-03T00:00:00"/>
    <n v="-1"/>
  </r>
  <r>
    <s v="Q-048964"/>
    <n v="58265"/>
    <s v="Tessco"/>
    <x v="323"/>
    <x v="325"/>
    <d v="2017-05-03T00:00:00"/>
    <n v="-1"/>
  </r>
  <r>
    <s v="Q-048965"/>
    <n v="58266"/>
    <s v="Tessco"/>
    <x v="323"/>
    <x v="325"/>
    <d v="2017-05-03T00:00:00"/>
    <n v="-1"/>
  </r>
  <r>
    <m/>
    <s v="RMA-001398"/>
    <s v="Comba Telecom, Inc."/>
    <x v="188"/>
    <x v="189"/>
    <d v="2017-05-08T00:00:00"/>
    <n v="1"/>
  </r>
  <r>
    <m/>
    <s v="RMA-001516"/>
    <s v="Comba Telecom, Inc."/>
    <x v="190"/>
    <x v="191"/>
    <d v="2017-05-08T00:00:00"/>
    <n v="1"/>
  </r>
  <r>
    <m/>
    <s v="RMA-001718"/>
    <s v="Comba Telecom, Inc."/>
    <x v="324"/>
    <x v="326"/>
    <d v="2017-05-09T00:00:00"/>
    <n v="2"/>
  </r>
  <r>
    <m/>
    <s v="RMA-001718"/>
    <s v="Day Wireless"/>
    <x v="323"/>
    <x v="325"/>
    <d v="2017-05-09T00:00:00"/>
    <n v="-1"/>
  </r>
  <r>
    <s v="Q-048330"/>
    <s v="CHK170189US2F_x000a_"/>
    <s v="Comba Telecom, Inc."/>
    <x v="331"/>
    <x v="333"/>
    <d v="2017-05-11T00:00:00"/>
    <n v="2"/>
  </r>
  <r>
    <s v="Q-049004"/>
    <n v="58844"/>
    <s v="Tessco"/>
    <x v="323"/>
    <x v="325"/>
    <d v="2017-05-11T00:00:00"/>
    <n v="-1"/>
  </r>
  <r>
    <s v="Q-049004"/>
    <n v="58844"/>
    <s v="Tessco"/>
    <x v="324"/>
    <x v="326"/>
    <d v="2017-05-11T00:00:00"/>
    <n v="-3"/>
  </r>
  <r>
    <s v="Q-049080"/>
    <n v="59971"/>
    <s v="Tessco"/>
    <x v="323"/>
    <x v="325"/>
    <d v="2017-05-11T00:00:00"/>
    <n v="-4"/>
  </r>
  <r>
    <s v="Q-049208"/>
    <n v="1990"/>
    <s v="Fast DAS"/>
    <x v="310"/>
    <x v="312"/>
    <d v="2017-05-12T00:00:00"/>
    <n v="-22"/>
  </r>
  <r>
    <s v="Q-048371"/>
    <s v="CHK170213US_x000a_"/>
    <s v="Comba Telecom Inc."/>
    <x v="296"/>
    <x v="298"/>
    <d v="2017-05-17T00:00:00"/>
    <n v="2"/>
  </r>
  <r>
    <s v="Q-048371"/>
    <s v="CHK170213US_x000a_"/>
    <s v="Comba Telecom Inc."/>
    <x v="297"/>
    <x v="299"/>
    <d v="2017-05-17T00:00:00"/>
    <n v="2"/>
  </r>
  <r>
    <s v="Q-048371"/>
    <s v="CHK170213US_x000a_"/>
    <s v="Comba Telecom Inc."/>
    <x v="298"/>
    <x v="300"/>
    <d v="2017-05-17T00:00:00"/>
    <n v="2"/>
  </r>
  <r>
    <s v="Q-048371"/>
    <s v="CHK170213US_x000a_"/>
    <s v="Comba Telecom Inc."/>
    <x v="332"/>
    <x v="334"/>
    <d v="2017-05-17T00:00:00"/>
    <n v="8"/>
  </r>
  <r>
    <s v="Q-048371"/>
    <s v="CHK170213US_x000a_"/>
    <s v="Comba Telecom Inc."/>
    <x v="327"/>
    <x v="329"/>
    <d v="2017-05-17T00:00:00"/>
    <n v="2"/>
  </r>
  <r>
    <s v="Q-048371"/>
    <s v="CHK170213US_x000a_"/>
    <s v="Comba Telecom Inc."/>
    <x v="333"/>
    <x v="335"/>
    <d v="2017-05-17T00:00:00"/>
    <n v="2"/>
  </r>
  <r>
    <s v="Q-048371"/>
    <s v="CHK170213US_x000a_"/>
    <s v="Comba Telecom Inc."/>
    <x v="334"/>
    <x v="336"/>
    <d v="2017-05-17T00:00:00"/>
    <n v="2"/>
  </r>
  <r>
    <s v="Q-049310"/>
    <n v="62075"/>
    <s v="Tessco"/>
    <x v="324"/>
    <x v="326"/>
    <d v="2017-05-18T00:00:00"/>
    <n v="-2"/>
  </r>
  <r>
    <s v="Q-049309"/>
    <n v="62248"/>
    <s v="Tessco"/>
    <x v="323"/>
    <x v="325"/>
    <d v="2017-05-18T00:00:00"/>
    <n v="-1"/>
  </r>
  <r>
    <s v="Q-049319"/>
    <n v="62420"/>
    <s v="Tessco"/>
    <x v="44"/>
    <x v="44"/>
    <d v="2017-05-18T00:00:00"/>
    <n v="-3"/>
  </r>
  <r>
    <s v="Q-049321"/>
    <n v="1991"/>
    <s v="Fast DAS"/>
    <x v="328"/>
    <x v="330"/>
    <d v="2017-05-18T00:00:00"/>
    <n v="-84"/>
  </r>
  <r>
    <s v="Q-049321"/>
    <n v="1991"/>
    <s v="Fast DAS"/>
    <x v="329"/>
    <x v="331"/>
    <d v="2017-05-18T00:00:00"/>
    <n v="-84"/>
  </r>
  <r>
    <s v="Q-049320"/>
    <n v="62356"/>
    <s v="Tessco"/>
    <x v="182"/>
    <x v="183"/>
    <d v="2017-05-19T00:00:00"/>
    <n v="-1"/>
  </r>
  <r>
    <s v="Q-049320"/>
    <n v="62356"/>
    <s v="Tessco"/>
    <x v="181"/>
    <x v="182"/>
    <d v="2017-05-19T00:00:00"/>
    <n v="-1"/>
  </r>
  <r>
    <s v="Q-049320"/>
    <n v="62356"/>
    <s v="Tessco"/>
    <x v="187"/>
    <x v="188"/>
    <d v="2017-05-19T00:00:00"/>
    <n v="-1"/>
  </r>
  <r>
    <s v="Q-049320"/>
    <n v="62356"/>
    <s v="Tessco"/>
    <x v="185"/>
    <x v="186"/>
    <d v="2017-05-19T00:00:00"/>
    <n v="-1"/>
  </r>
  <r>
    <s v="Q-049320"/>
    <n v="62356"/>
    <s v="Tessco"/>
    <x v="190"/>
    <x v="191"/>
    <d v="2017-05-19T00:00:00"/>
    <n v="-1"/>
  </r>
  <r>
    <s v="Q-049320"/>
    <n v="62356"/>
    <s v="Tessco"/>
    <x v="189"/>
    <x v="190"/>
    <d v="2017-05-19T00:00:00"/>
    <n v="-1"/>
  </r>
  <r>
    <s v="Q-049320"/>
    <n v="62356"/>
    <s v="Tessco"/>
    <x v="239"/>
    <x v="240"/>
    <d v="2017-05-19T00:00:00"/>
    <n v="-1"/>
  </r>
  <r>
    <s v="Q-049320"/>
    <n v="62356"/>
    <s v="Tessco"/>
    <x v="240"/>
    <x v="241"/>
    <d v="2017-05-19T00:00:00"/>
    <n v="-1"/>
  </r>
  <r>
    <s v="Q-049320"/>
    <n v="62356"/>
    <s v="Tessco"/>
    <x v="310"/>
    <x v="312"/>
    <d v="2017-05-19T00:00:00"/>
    <n v="-8"/>
  </r>
  <r>
    <s v="Q-049320"/>
    <n v="62356"/>
    <s v="Tessco"/>
    <x v="302"/>
    <x v="304"/>
    <d v="2017-05-19T00:00:00"/>
    <n v="-8"/>
  </r>
  <r>
    <s v="Q-049363"/>
    <n v="62636"/>
    <s v="Tessco"/>
    <x v="323"/>
    <x v="325"/>
    <d v="2017-05-23T00:00:00"/>
    <n v="-1"/>
  </r>
  <r>
    <s v="Q-049363"/>
    <n v="62636"/>
    <s v="Tessco"/>
    <x v="328"/>
    <x v="330"/>
    <d v="2017-05-23T00:00:00"/>
    <n v="-4"/>
  </r>
  <r>
    <s v="Q-049363"/>
    <n v="62636"/>
    <s v="Tessco"/>
    <x v="307"/>
    <x v="309"/>
    <d v="2017-05-23T00:00:00"/>
    <n v="-1"/>
  </r>
  <r>
    <s v="Q-049363"/>
    <n v="62636"/>
    <s v="Tessco"/>
    <x v="48"/>
    <x v="48"/>
    <d v="2017-05-23T00:00:00"/>
    <n v="-2"/>
  </r>
  <r>
    <s v="Q-049380"/>
    <n v="1039530"/>
    <s v="Crown Castle"/>
    <x v="212"/>
    <x v="213"/>
    <d v="2017-05-23T00:00:00"/>
    <n v="-8"/>
  </r>
  <r>
    <m/>
    <s v="CTI-PO-00617"/>
    <s v="Comba Telecom, Inc."/>
    <x v="335"/>
    <x v="337"/>
    <d v="2017-05-23T00:00:00"/>
    <n v="12"/>
  </r>
  <r>
    <m/>
    <s v="New Product"/>
    <s v="Comba Telecom, Inc."/>
    <x v="336"/>
    <x v="338"/>
    <d v="2017-05-23T00:00:00"/>
    <n v="3"/>
  </r>
  <r>
    <m/>
    <s v="New Product"/>
    <s v="Comba Telecom, Inc."/>
    <x v="337"/>
    <x v="339"/>
    <d v="2017-05-23T00:00:00"/>
    <n v="2"/>
  </r>
  <r>
    <m/>
    <s v="New Product"/>
    <s v="Comba Telecom, Inc."/>
    <x v="338"/>
    <x v="340"/>
    <d v="2017-05-23T00:00:00"/>
    <n v="2"/>
  </r>
  <r>
    <m/>
    <s v="New Product"/>
    <s v="Comba Telecom, Inc."/>
    <x v="339"/>
    <x v="341"/>
    <d v="2017-05-23T00:00:00"/>
    <n v="2"/>
  </r>
  <r>
    <s v="Q-048753"/>
    <s v="CHK170435US1"/>
    <s v="Comba Telecom, Inc."/>
    <x v="182"/>
    <x v="183"/>
    <d v="2017-05-23T00:00:00"/>
    <n v="5"/>
  </r>
  <r>
    <s v="Q-048753"/>
    <s v="CHK170435US1"/>
    <s v="Comba Telecom, Inc."/>
    <x v="181"/>
    <x v="182"/>
    <d v="2017-05-23T00:00:00"/>
    <n v="5"/>
  </r>
  <r>
    <s v="Q-048753"/>
    <s v="CHK170435US1"/>
    <s v="Comba Telecom, Inc."/>
    <x v="239"/>
    <x v="240"/>
    <d v="2017-05-23T00:00:00"/>
    <n v="5"/>
  </r>
  <r>
    <s v="Q-048753"/>
    <s v="CHK170435US1"/>
    <s v="Comba Telecom, Inc."/>
    <x v="185"/>
    <x v="186"/>
    <d v="2017-05-23T00:00:00"/>
    <n v="2"/>
  </r>
  <r>
    <s v="Q-048753"/>
    <s v="CHK170435US1"/>
    <s v="Comba Telecom, Inc."/>
    <x v="190"/>
    <x v="191"/>
    <d v="2017-05-23T00:00:00"/>
    <n v="10"/>
  </r>
  <r>
    <s v="Q-047734"/>
    <s v="CHK170045US2F"/>
    <s v="Comba Telecom, Inc."/>
    <x v="331"/>
    <x v="333"/>
    <d v="2017-05-24T00:00:00"/>
    <n v="4"/>
  </r>
  <r>
    <s v="Q-049388"/>
    <n v="62638"/>
    <s v="Tessco"/>
    <x v="323"/>
    <x v="325"/>
    <d v="2017-05-24T00:00:00"/>
    <n v="-1"/>
  </r>
  <r>
    <s v="Q-049388"/>
    <n v="62638"/>
    <s v="Tessco"/>
    <x v="328"/>
    <x v="330"/>
    <d v="2017-05-24T00:00:00"/>
    <n v="-9"/>
  </r>
  <r>
    <s v="Q-049388"/>
    <n v="62638"/>
    <s v="Tessco"/>
    <x v="307"/>
    <x v="309"/>
    <d v="2017-05-24T00:00:00"/>
    <n v="-2"/>
  </r>
  <r>
    <s v="Q-049388"/>
    <n v="62638"/>
    <s v="Tessco"/>
    <x v="44"/>
    <x v="44"/>
    <d v="2017-05-24T00:00:00"/>
    <n v="-1"/>
  </r>
  <r>
    <s v="Q-049388"/>
    <n v="62638"/>
    <s v="Tessco"/>
    <x v="45"/>
    <x v="45"/>
    <d v="2017-05-24T00:00:00"/>
    <n v="-2"/>
  </r>
  <r>
    <s v="Q-049388"/>
    <n v="62638"/>
    <s v="Tessco"/>
    <x v="47"/>
    <x v="47"/>
    <d v="2017-05-24T00:00:00"/>
    <n v="-1"/>
  </r>
  <r>
    <s v="Q-049388"/>
    <n v="62638"/>
    <s v="Tessco"/>
    <x v="49"/>
    <x v="49"/>
    <d v="2017-05-24T00:00:00"/>
    <n v="-1"/>
  </r>
  <r>
    <s v="Q-049388"/>
    <n v="62638"/>
    <s v="Tessco"/>
    <x v="51"/>
    <x v="51"/>
    <d v="2017-05-24T00:00:00"/>
    <n v="-2"/>
  </r>
  <r>
    <m/>
    <s v="CTI-PO-01217"/>
    <s v="Comba Telecom, Inc."/>
    <x v="328"/>
    <x v="330"/>
    <d v="2017-05-26T00:00:00"/>
    <n v="400"/>
  </r>
  <r>
    <m/>
    <s v="CTI-PO-01217"/>
    <s v="Comba Telecom, Inc."/>
    <x v="340"/>
    <x v="342"/>
    <d v="2017-05-26T00:00:00"/>
    <n v="100"/>
  </r>
  <r>
    <m/>
    <s v="CTI-PO-01217"/>
    <s v="Comba Telecom Inc."/>
    <x v="329"/>
    <x v="331"/>
    <d v="2017-05-26T00:00:00"/>
    <n v="200"/>
  </r>
  <r>
    <s v="Q-048735"/>
    <s v="CHK170428US"/>
    <s v="Comba Telecom, Inc."/>
    <x v="341"/>
    <x v="343"/>
    <d v="2017-05-26T00:00:00"/>
    <n v="8"/>
  </r>
  <r>
    <s v="Q-048735"/>
    <s v="CHK170428US"/>
    <s v="Comba Telecom, Inc."/>
    <x v="342"/>
    <x v="344"/>
    <d v="2017-05-26T00:00:00"/>
    <n v="6"/>
  </r>
  <r>
    <s v="Q-048735"/>
    <s v="CHK170428US"/>
    <s v="Comba Telecom, Inc."/>
    <x v="343"/>
    <x v="345"/>
    <d v="2017-05-26T00:00:00"/>
    <n v="6"/>
  </r>
  <r>
    <s v="Q-049409"/>
    <n v="63205"/>
    <s v="Tessco"/>
    <x v="323"/>
    <x v="325"/>
    <d v="2017-05-26T00:00:00"/>
    <n v="-4"/>
  </r>
  <r>
    <s v="Q-049452"/>
    <n v="61278"/>
    <s v="Tessco"/>
    <x v="240"/>
    <x v="241"/>
    <d v="2017-05-26T00:00:00"/>
    <n v="-2"/>
  </r>
  <r>
    <s v="Q-049452"/>
    <n v="61278"/>
    <s v="Tessco"/>
    <x v="302"/>
    <x v="304"/>
    <d v="2017-05-26T00:00:00"/>
    <n v="-8"/>
  </r>
  <r>
    <m/>
    <m/>
    <s v="Comba Telecom Inc."/>
    <x v="304"/>
    <x v="306"/>
    <d v="2017-05-31T00:00:00"/>
    <n v="5"/>
  </r>
  <r>
    <s v="Q-048976"/>
    <n v="58355"/>
    <s v="Tessco"/>
    <x v="343"/>
    <x v="345"/>
    <d v="2017-05-31T00:00:00"/>
    <n v="-1"/>
  </r>
  <r>
    <s v="Q-049552"/>
    <n v="61348"/>
    <s v="Tessco"/>
    <x v="341"/>
    <x v="343"/>
    <d v="2017-05-31T00:00:00"/>
    <n v="-1"/>
  </r>
  <r>
    <s v="Q-049428"/>
    <s v="01508-0003A"/>
    <s v="Redwood Electric"/>
    <x v="341"/>
    <x v="343"/>
    <d v="2017-05-31T00:00:00"/>
    <n v="-1"/>
  </r>
  <r>
    <s v="Q-049454"/>
    <s v="010170001-2"/>
    <s v="Netcom Technologies"/>
    <x v="182"/>
    <x v="183"/>
    <d v="2017-05-31T00:00:00"/>
    <n v="-4"/>
  </r>
  <r>
    <s v="Q-049454"/>
    <s v="010170001-2"/>
    <s v="Netcom Technologies"/>
    <x v="181"/>
    <x v="182"/>
    <d v="2017-05-31T00:00:00"/>
    <n v="-4"/>
  </r>
  <r>
    <s v="Q-049454"/>
    <s v="010170001-2"/>
    <s v="Netcom Technologies"/>
    <x v="239"/>
    <x v="240"/>
    <d v="2017-05-31T00:00:00"/>
    <n v="-3"/>
  </r>
  <r>
    <s v="Q-049454"/>
    <s v="010170001-2"/>
    <s v="Netcom Technologies"/>
    <x v="185"/>
    <x v="186"/>
    <d v="2017-05-31T00:00:00"/>
    <n v="-2"/>
  </r>
  <r>
    <s v="Q-049454"/>
    <s v="010170001-2"/>
    <s v="Netcom Technologies"/>
    <x v="190"/>
    <x v="191"/>
    <d v="2017-05-31T00:00:00"/>
    <n v="-3"/>
  </r>
  <r>
    <s v="Q-049454"/>
    <s v="010170001-2"/>
    <s v="Netcom Technologies"/>
    <x v="187"/>
    <x v="188"/>
    <d v="2017-05-31T00:00:00"/>
    <n v="-4"/>
  </r>
  <r>
    <s v="Q-049454"/>
    <s v="010170001-2"/>
    <s v="Netcom Technologies"/>
    <x v="189"/>
    <x v="190"/>
    <d v="2017-05-31T00:00:00"/>
    <n v="-2"/>
  </r>
  <r>
    <s v="Q-049454"/>
    <s v="010170001-2"/>
    <s v="Netcom Technologies"/>
    <x v="188"/>
    <x v="189"/>
    <d v="2017-05-31T00:00:00"/>
    <n v="-1"/>
  </r>
  <r>
    <s v="Q-049454"/>
    <s v="010170001-2"/>
    <s v="Netcom Technologies"/>
    <x v="110"/>
    <x v="110"/>
    <d v="2017-05-31T00:00:00"/>
    <n v="-1"/>
  </r>
  <r>
    <s v="Q-049454"/>
    <s v="010170001-2"/>
    <s v="Netcom Technologies"/>
    <x v="302"/>
    <x v="304"/>
    <d v="2017-05-31T00:00:00"/>
    <n v="-11"/>
  </r>
  <r>
    <s v="Q-049454"/>
    <s v="010170001-2"/>
    <s v="Netcom Technologies"/>
    <x v="304"/>
    <x v="306"/>
    <d v="2017-05-31T00:00:00"/>
    <n v="-4"/>
  </r>
  <r>
    <s v="Q-049561"/>
    <n v="14787"/>
    <s v="KLA Laboratories"/>
    <x v="306"/>
    <x v="308"/>
    <d v="2017-06-01T00:00:00"/>
    <n v="-7"/>
  </r>
  <r>
    <s v="Q-049616"/>
    <n v="64646"/>
    <s v="Tessco"/>
    <x v="323"/>
    <x v="325"/>
    <d v="2017-06-01T00:00:00"/>
    <n v="-1"/>
  </r>
  <r>
    <m/>
    <s v="RMA-001738"/>
    <s v="Comba Telecom LTD"/>
    <x v="190"/>
    <x v="191"/>
    <d v="2017-06-02T00:00:00"/>
    <n v="-1"/>
  </r>
  <r>
    <s v="Q-048803"/>
    <s v="CHK170451US_x000a_"/>
    <s v="Comba Telecom Inc."/>
    <x v="175"/>
    <x v="176"/>
    <d v="2017-06-02T00:00:00"/>
    <n v="5"/>
  </r>
  <r>
    <s v="Q-048803"/>
    <s v="CHK170451US_x000a_"/>
    <s v="Comba Telecom Inc."/>
    <x v="192"/>
    <x v="193"/>
    <d v="2017-06-02T00:00:00"/>
    <n v="5"/>
  </r>
  <r>
    <s v="Q-048803"/>
    <s v="CHK170451US_x000a_"/>
    <s v="Comba Telecom Inc."/>
    <x v="169"/>
    <x v="170"/>
    <d v="2017-06-02T00:00:00"/>
    <n v="5"/>
  </r>
  <r>
    <s v="Q-048803"/>
    <s v="CHK170451US_x000a_"/>
    <s v="Comba Telecom Inc."/>
    <x v="168"/>
    <x v="169"/>
    <d v="2017-06-02T00:00:00"/>
    <n v="5"/>
  </r>
  <r>
    <s v="Q-048803"/>
    <s v="CHK170451US_x000a_"/>
    <s v="Comba Telecom Inc."/>
    <x v="174"/>
    <x v="175"/>
    <d v="2017-06-02T00:00:00"/>
    <n v="7"/>
  </r>
  <r>
    <s v="Q-048803"/>
    <s v="CHK170451US_x000a_"/>
    <s v="Comba Telecom Inc."/>
    <x v="170"/>
    <x v="171"/>
    <d v="2017-06-02T00:00:00"/>
    <n v="10"/>
  </r>
  <r>
    <s v="Q-048803"/>
    <s v="CHK170451US_x000a_"/>
    <s v="Comba Telecom Inc."/>
    <x v="166"/>
    <x v="167"/>
    <d v="2017-06-02T00:00:00"/>
    <n v="3"/>
  </r>
  <r>
    <s v="Q-048803"/>
    <s v="CHK170451US_x000a_"/>
    <s v="Comba Telecom Inc."/>
    <x v="171"/>
    <x v="172"/>
    <d v="2017-06-02T00:00:00"/>
    <n v="5"/>
  </r>
  <r>
    <s v="Q-048753"/>
    <s v="CHK170435US2F_x000a_"/>
    <s v="Comba Telecom Inc."/>
    <x v="185"/>
    <x v="186"/>
    <d v="2017-06-02T00:00:00"/>
    <n v="6"/>
  </r>
  <r>
    <s v="Q-048753"/>
    <s v="CHK170435US2F_x000a_"/>
    <s v="Comba Telecom Inc."/>
    <x v="189"/>
    <x v="190"/>
    <d v="2017-06-02T00:00:00"/>
    <n v="5"/>
  </r>
  <r>
    <s v="Q-049411"/>
    <n v="62906"/>
    <s v="Tessco"/>
    <x v="182"/>
    <x v="183"/>
    <d v="2017-06-05T00:00:00"/>
    <n v="-1"/>
  </r>
  <r>
    <s v="Q-049411"/>
    <n v="62906"/>
    <s v="Tessco"/>
    <x v="181"/>
    <x v="182"/>
    <d v="2017-06-05T00:00:00"/>
    <n v="-1"/>
  </r>
  <r>
    <s v="Q-049411"/>
    <n v="62906"/>
    <s v="Tessco"/>
    <x v="187"/>
    <x v="188"/>
    <d v="2017-06-05T00:00:00"/>
    <n v="-1"/>
  </r>
  <r>
    <s v="Q-049411"/>
    <n v="62906"/>
    <s v="Tessco"/>
    <x v="185"/>
    <x v="186"/>
    <d v="2017-06-05T00:00:00"/>
    <n v="-1"/>
  </r>
  <r>
    <s v="Q-049411"/>
    <n v="62906"/>
    <s v="Tessco"/>
    <x v="190"/>
    <x v="191"/>
    <d v="2017-06-05T00:00:00"/>
    <n v="-1"/>
  </r>
  <r>
    <s v="Q-049411"/>
    <n v="62906"/>
    <s v="Tessco"/>
    <x v="189"/>
    <x v="190"/>
    <d v="2017-06-05T00:00:00"/>
    <n v="-1"/>
  </r>
  <r>
    <s v="Q-049411"/>
    <n v="62906"/>
    <s v="Tessco"/>
    <x v="188"/>
    <x v="189"/>
    <d v="2017-06-05T00:00:00"/>
    <n v="-1"/>
  </r>
  <r>
    <s v="Q-049411"/>
    <n v="62906"/>
    <s v="Tessco"/>
    <x v="239"/>
    <x v="240"/>
    <d v="2017-06-05T00:00:00"/>
    <n v="-1"/>
  </r>
  <r>
    <s v="Q-049411"/>
    <n v="62906"/>
    <s v="Tessco"/>
    <x v="240"/>
    <x v="241"/>
    <d v="2017-06-05T00:00:00"/>
    <n v="-1"/>
  </r>
  <r>
    <s v="Q-049411"/>
    <n v="62906"/>
    <s v="Tessco"/>
    <x v="310"/>
    <x v="312"/>
    <d v="2017-06-05T00:00:00"/>
    <n v="-11"/>
  </r>
  <r>
    <s v="Q-049411"/>
    <n v="62906"/>
    <s v="Tessco"/>
    <x v="302"/>
    <x v="304"/>
    <d v="2017-06-05T00:00:00"/>
    <n v="-9"/>
  </r>
  <r>
    <s v="Q-049411"/>
    <n v="62906"/>
    <s v="Tessco"/>
    <x v="304"/>
    <x v="306"/>
    <d v="2017-06-05T00:00:00"/>
    <n v="-1"/>
  </r>
  <r>
    <s v="Q-049411"/>
    <n v="62906"/>
    <s v="Tessco"/>
    <x v="342"/>
    <x v="344"/>
    <d v="2017-06-05T00:00:00"/>
    <n v="-2"/>
  </r>
  <r>
    <s v="Q-049618"/>
    <s v="170605-01"/>
    <s v="MOD Data Tech"/>
    <x v="174"/>
    <x v="175"/>
    <d v="2017-06-05T00:00:00"/>
    <n v="-1"/>
  </r>
  <r>
    <s v="Q-049618"/>
    <s v="170605-01"/>
    <s v="MOD Data Tech"/>
    <x v="187"/>
    <x v="188"/>
    <d v="2017-06-05T00:00:00"/>
    <n v="-1"/>
  </r>
  <r>
    <s v="Q-049618"/>
    <s v="170605-01"/>
    <s v="MOD Data Tech"/>
    <x v="310"/>
    <x v="312"/>
    <d v="2017-06-05T00:00:00"/>
    <n v="-2"/>
  </r>
  <r>
    <s v="Q-049579"/>
    <s v="01510-0010A"/>
    <s v="Redwood Electric"/>
    <x v="307"/>
    <x v="309"/>
    <d v="2017-06-05T00:00:00"/>
    <n v="-32"/>
  </r>
  <r>
    <s v="Q-049579"/>
    <s v="01510-0010A"/>
    <s v="Redwood Electric"/>
    <x v="306"/>
    <x v="308"/>
    <d v="2017-06-05T00:00:00"/>
    <n v="-10"/>
  </r>
  <r>
    <s v="Q-049579"/>
    <s v="01510-0010A"/>
    <s v="Redwood Electric"/>
    <x v="44"/>
    <x v="44"/>
    <d v="2017-06-05T00:00:00"/>
    <n v="-13"/>
  </r>
  <r>
    <s v="Q-049580"/>
    <s v="01510-0011A"/>
    <s v="Redwood Electric"/>
    <x v="307"/>
    <x v="309"/>
    <d v="2017-06-05T00:00:00"/>
    <n v="-32"/>
  </r>
  <r>
    <s v="Q-049580"/>
    <s v="01510-0011A"/>
    <s v="Redwood Electric"/>
    <x v="306"/>
    <x v="308"/>
    <d v="2017-06-05T00:00:00"/>
    <n v="-3"/>
  </r>
  <r>
    <s v="Q-049580"/>
    <s v="01510-0011A"/>
    <s v="Redwood Electric"/>
    <x v="44"/>
    <x v="44"/>
    <d v="2017-06-05T00:00:00"/>
    <n v="-13"/>
  </r>
  <r>
    <s v="Q-049581"/>
    <s v="01510-0012A"/>
    <s v="Redwood Electric"/>
    <x v="307"/>
    <x v="309"/>
    <d v="2017-06-05T00:00:00"/>
    <n v="-23"/>
  </r>
  <r>
    <s v="Q-049581"/>
    <s v="01510-0012A"/>
    <s v="Redwood Electric"/>
    <x v="306"/>
    <x v="308"/>
    <d v="2017-06-05T00:00:00"/>
    <n v="-2"/>
  </r>
  <r>
    <s v="Q-049581"/>
    <s v="01510-0012A"/>
    <s v="Redwood Electric"/>
    <x v="44"/>
    <x v="44"/>
    <d v="2017-06-05T00:00:00"/>
    <n v="-7"/>
  </r>
  <r>
    <s v="Q-049582"/>
    <s v="01510-0013A"/>
    <s v="Redwood Electric"/>
    <x v="307"/>
    <x v="309"/>
    <d v="2017-06-05T00:00:00"/>
    <n v="-10"/>
  </r>
  <r>
    <s v="Q-049582"/>
    <s v="01510-0013A"/>
    <s v="Redwood Electric"/>
    <x v="306"/>
    <x v="308"/>
    <d v="2017-06-05T00:00:00"/>
    <n v="-2"/>
  </r>
  <r>
    <s v="Q-049582"/>
    <s v="01510-0013A"/>
    <s v="Redwood Electric"/>
    <x v="44"/>
    <x v="44"/>
    <d v="2017-06-05T00:00:00"/>
    <n v="-7"/>
  </r>
  <r>
    <m/>
    <s v="CTI-PO-01617"/>
    <s v="Comba Telecom, Inc."/>
    <x v="344"/>
    <x v="346"/>
    <d v="2017-06-06T00:00:00"/>
    <n v="11"/>
  </r>
  <r>
    <m/>
    <s v="CTI-PO-01617"/>
    <s v="Comba Telecom, Inc."/>
    <x v="345"/>
    <x v="347"/>
    <d v="2017-06-06T00:00:00"/>
    <n v="11"/>
  </r>
  <r>
    <m/>
    <s v="CTI-PO-01617"/>
    <s v="Comba Telecom, Inc."/>
    <x v="346"/>
    <x v="348"/>
    <d v="2017-06-06T00:00:00"/>
    <n v="3"/>
  </r>
  <r>
    <s v="Q-049208"/>
    <n v="1990"/>
    <s v="Fast DAS"/>
    <x v="344"/>
    <x v="346"/>
    <d v="2017-06-06T00:00:00"/>
    <n v="-9"/>
  </r>
  <r>
    <s v="Q-049208"/>
    <n v="1990"/>
    <s v="Fast DAS"/>
    <x v="345"/>
    <x v="347"/>
    <d v="2017-06-06T00:00:00"/>
    <n v="-9"/>
  </r>
  <r>
    <s v="Q-049208"/>
    <n v="1990"/>
    <s v="Fast DAS"/>
    <x v="346"/>
    <x v="348"/>
    <d v="2017-06-06T00:00:00"/>
    <n v="-2"/>
  </r>
  <r>
    <s v="Q-049615"/>
    <n v="64738"/>
    <s v="Tessco"/>
    <x v="341"/>
    <x v="343"/>
    <d v="2017-06-06T00:00:00"/>
    <n v="-1"/>
  </r>
  <r>
    <s v="Q-049321"/>
    <n v="1992"/>
    <s v="Fast DAS"/>
    <x v="108"/>
    <x v="108"/>
    <d v="2017-06-07T00:00:00"/>
    <n v="-3"/>
  </r>
  <r>
    <s v="Q-049321"/>
    <n v="1992"/>
    <s v="Fast DAS"/>
    <x v="216"/>
    <x v="217"/>
    <d v="2017-06-07T00:00:00"/>
    <n v="-3"/>
  </r>
  <r>
    <s v="Q-049321"/>
    <n v="1992"/>
    <s v="Fast DAS"/>
    <x v="110"/>
    <x v="110"/>
    <d v="2017-06-07T00:00:00"/>
    <n v="-1"/>
  </r>
  <r>
    <s v="Q-049321"/>
    <n v="1992"/>
    <s v="Fast DAS"/>
    <x v="111"/>
    <x v="111"/>
    <d v="2017-06-07T00:00:00"/>
    <n v="-1"/>
  </r>
  <r>
    <s v="Q-049321"/>
    <n v="1992"/>
    <s v="Fast DAS"/>
    <x v="182"/>
    <x v="183"/>
    <d v="2017-06-07T00:00:00"/>
    <n v="-2"/>
  </r>
  <r>
    <s v="Q-049321"/>
    <n v="1992"/>
    <s v="Fast DAS"/>
    <x v="181"/>
    <x v="182"/>
    <d v="2017-06-07T00:00:00"/>
    <n v="-2"/>
  </r>
  <r>
    <s v="Q-049321"/>
    <n v="1992"/>
    <s v="Fast DAS"/>
    <x v="188"/>
    <x v="189"/>
    <d v="2017-06-07T00:00:00"/>
    <n v="-1"/>
  </r>
  <r>
    <s v="Q-049321"/>
    <n v="1992"/>
    <s v="Fast DAS"/>
    <x v="189"/>
    <x v="190"/>
    <d v="2017-06-07T00:00:00"/>
    <n v="-1"/>
  </r>
  <r>
    <s v="Q-049321"/>
    <n v="1992"/>
    <s v="Fast DAS"/>
    <x v="185"/>
    <x v="186"/>
    <d v="2017-06-07T00:00:00"/>
    <n v="-2"/>
  </r>
  <r>
    <s v="Q-049321"/>
    <n v="1992"/>
    <s v="Fast DAS"/>
    <x v="335"/>
    <x v="337"/>
    <d v="2017-06-07T00:00:00"/>
    <n v="-2"/>
  </r>
  <r>
    <s v="Q-049321"/>
    <n v="1992"/>
    <s v="Fast DAS"/>
    <x v="190"/>
    <x v="191"/>
    <d v="2017-06-07T00:00:00"/>
    <n v="-2"/>
  </r>
  <r>
    <s v="Q-049321"/>
    <n v="1992"/>
    <s v="Fast DAS"/>
    <x v="169"/>
    <x v="170"/>
    <d v="2017-06-07T00:00:00"/>
    <n v="-1"/>
  </r>
  <r>
    <s v="Q-049321"/>
    <n v="1992"/>
    <s v="Fast DAS"/>
    <x v="168"/>
    <x v="169"/>
    <d v="2017-06-07T00:00:00"/>
    <n v="-1"/>
  </r>
  <r>
    <s v="Q-049321"/>
    <n v="1992"/>
    <s v="Fast DAS"/>
    <x v="167"/>
    <x v="168"/>
    <d v="2017-06-07T00:00:00"/>
    <n v="-1"/>
  </r>
  <r>
    <s v="Q-049321"/>
    <n v="1992"/>
    <s v="Fast DAS"/>
    <x v="174"/>
    <x v="175"/>
    <d v="2017-06-07T00:00:00"/>
    <n v="-1"/>
  </r>
  <r>
    <s v="Q-049321"/>
    <n v="1992"/>
    <s v="Fast DAS"/>
    <x v="170"/>
    <x v="171"/>
    <d v="2017-06-07T00:00:00"/>
    <n v="-1"/>
  </r>
  <r>
    <s v="Q-049321"/>
    <n v="1992"/>
    <s v="Fast DAS"/>
    <x v="166"/>
    <x v="167"/>
    <d v="2017-06-07T00:00:00"/>
    <n v="-1"/>
  </r>
  <r>
    <s v="Q-049321"/>
    <n v="1992"/>
    <s v="Fast DAS"/>
    <x v="173"/>
    <x v="174"/>
    <d v="2017-06-07T00:00:00"/>
    <n v="-1"/>
  </r>
  <r>
    <s v="Q-049321"/>
    <n v="1992"/>
    <s v="Fast DAS"/>
    <x v="171"/>
    <x v="172"/>
    <d v="2017-06-07T00:00:00"/>
    <n v="-1"/>
  </r>
  <r>
    <s v="Q-049321"/>
    <n v="1992"/>
    <s v="Fast DAS"/>
    <x v="331"/>
    <x v="333"/>
    <d v="2017-06-07T00:00:00"/>
    <n v="-2"/>
  </r>
  <r>
    <s v="Q-049685"/>
    <n v="1993"/>
    <s v="Fast DAS"/>
    <x v="328"/>
    <x v="330"/>
    <d v="2017-06-08T00:00:00"/>
    <n v="-85"/>
  </r>
  <r>
    <s v="Q-049685"/>
    <n v="1993"/>
    <s v="Fast DAS"/>
    <x v="80"/>
    <x v="80"/>
    <d v="2017-06-08T00:00:00"/>
    <n v="-4"/>
  </r>
  <r>
    <s v="Q-049685"/>
    <n v="1993"/>
    <s v="Fast DAS"/>
    <x v="83"/>
    <x v="83"/>
    <d v="2017-06-08T00:00:00"/>
    <n v="-1"/>
  </r>
  <r>
    <s v="Q-049685"/>
    <n v="1993"/>
    <s v="Fast DAS"/>
    <x v="84"/>
    <x v="84"/>
    <d v="2017-06-08T00:00:00"/>
    <n v="-9"/>
  </r>
  <r>
    <s v="Q-049326"/>
    <n v="58790"/>
    <s v="Tessco"/>
    <x v="341"/>
    <x v="343"/>
    <d v="2017-06-09T00:00:00"/>
    <n v="-5"/>
  </r>
  <r>
    <s v="Q-049326"/>
    <n v="58790"/>
    <s v="Tessco"/>
    <x v="342"/>
    <x v="344"/>
    <d v="2017-06-09T00:00:00"/>
    <n v="-4"/>
  </r>
  <r>
    <s v="Q-049326"/>
    <n v="58790"/>
    <s v="Tessco"/>
    <x v="343"/>
    <x v="345"/>
    <d v="2017-06-09T00:00:00"/>
    <n v="-5"/>
  </r>
  <r>
    <s v="Q-048910"/>
    <s v="CHK170479US1"/>
    <s v="Comba Telecom, Inc."/>
    <x v="347"/>
    <x v="349"/>
    <d v="2017-06-09T00:00:00"/>
    <n v="3"/>
  </r>
  <r>
    <s v="Q-048910"/>
    <s v="CHK170479US1"/>
    <s v="Comba Telecom, Inc."/>
    <x v="348"/>
    <x v="350"/>
    <d v="2017-06-09T00:00:00"/>
    <n v="11"/>
  </r>
  <r>
    <s v="Q-048910"/>
    <s v="CHK170479US1"/>
    <s v="Comba Telecom, Inc."/>
    <x v="349"/>
    <x v="351"/>
    <d v="2017-06-09T00:00:00"/>
    <n v="4"/>
  </r>
  <r>
    <s v="Q-048753"/>
    <s v="CHK170435US3F"/>
    <s v="Comba Telecom, Inc."/>
    <x v="185"/>
    <x v="186"/>
    <d v="2017-06-09T00:00:00"/>
    <n v="2"/>
  </r>
  <r>
    <m/>
    <s v="RMA-001750"/>
    <s v="Fast DAS"/>
    <x v="192"/>
    <x v="193"/>
    <d v="2017-06-12T00:00:00"/>
    <n v="-1"/>
  </r>
  <r>
    <s v="Q-049119"/>
    <s v="CHK170543US"/>
    <s v="Comba Telecom, Inc."/>
    <x v="108"/>
    <x v="108"/>
    <d v="2017-06-13T00:00:00"/>
    <n v="7"/>
  </r>
  <r>
    <s v="Q-048802"/>
    <s v="CHK170452US1"/>
    <s v="Comba Telecom, Inc."/>
    <x v="182"/>
    <x v="183"/>
    <d v="2017-06-13T00:00:00"/>
    <n v="7"/>
  </r>
  <r>
    <s v="Q-048802"/>
    <s v="CHK170452US1"/>
    <s v="Comba Telecom, Inc."/>
    <x v="181"/>
    <x v="182"/>
    <d v="2017-06-13T00:00:00"/>
    <n v="7"/>
  </r>
  <r>
    <s v="Q-048802"/>
    <s v="CHK170452US1"/>
    <s v="Comba Telecom, Inc."/>
    <x v="187"/>
    <x v="188"/>
    <d v="2017-06-13T00:00:00"/>
    <n v="10"/>
  </r>
  <r>
    <s v="Q-048802"/>
    <s v="CHK170452US1"/>
    <s v="Comba Telecom, Inc."/>
    <x v="185"/>
    <x v="186"/>
    <d v="2017-06-13T00:00:00"/>
    <n v="5"/>
  </r>
  <r>
    <s v="Q-048802"/>
    <s v="CHK170452US1"/>
    <s v="Comba Telecom, Inc."/>
    <x v="190"/>
    <x v="191"/>
    <d v="2017-06-13T00:00:00"/>
    <n v="10"/>
  </r>
  <r>
    <s v="Q-048802"/>
    <s v="CHK170452US1"/>
    <s v="Comba Telecom, Inc."/>
    <x v="189"/>
    <x v="190"/>
    <d v="2017-06-13T00:00:00"/>
    <n v="2"/>
  </r>
  <r>
    <s v=" Q-049665"/>
    <n v="3989"/>
    <s v="Wireless Applications Consulting"/>
    <x v="323"/>
    <x v="325"/>
    <d v="2017-06-13T00:00:00"/>
    <n v="-1"/>
  </r>
  <r>
    <m/>
    <s v="RMA-001756"/>
    <s v="Fast DAS"/>
    <x v="328"/>
    <x v="330"/>
    <d v="2017-06-14T00:00:00"/>
    <n v="-2"/>
  </r>
  <r>
    <s v="Q-049321"/>
    <n v="1992"/>
    <s v="Fast DAS"/>
    <x v="187"/>
    <x v="188"/>
    <d v="2017-06-14T00:00:00"/>
    <n v="-2"/>
  </r>
  <r>
    <s v="Q-049886"/>
    <n v="66305"/>
    <s v="Tessco"/>
    <x v="49"/>
    <x v="49"/>
    <d v="2017-06-14T00:00:00"/>
    <n v="-1"/>
  </r>
  <r>
    <s v="Q-049928"/>
    <n v="66379"/>
    <s v="Tessco"/>
    <x v="307"/>
    <x v="309"/>
    <d v="2017-06-15T00:00:00"/>
    <n v="-2"/>
  </r>
  <r>
    <s v="Q-049931"/>
    <n v="66494"/>
    <s v="Tessco"/>
    <x v="306"/>
    <x v="308"/>
    <d v="2017-06-15T00:00:00"/>
    <n v="-3"/>
  </r>
  <r>
    <s v="Q-049931"/>
    <n v="66494"/>
    <s v="Tessco"/>
    <x v="328"/>
    <x v="330"/>
    <d v="2017-06-15T00:00:00"/>
    <n v="-3"/>
  </r>
  <r>
    <s v="Q-049408"/>
    <n v="13339166"/>
    <s v="AT&amp;T"/>
    <x v="129"/>
    <x v="130"/>
    <d v="2017-06-15T00:00:00"/>
    <n v="-3"/>
  </r>
  <r>
    <s v="Q-049942"/>
    <n v="1369"/>
    <s v="ClearLink Wireless"/>
    <x v="31"/>
    <x v="31"/>
    <d v="2017-06-16T00:00:00"/>
    <n v="-4"/>
  </r>
  <r>
    <s v="Q-049246"/>
    <n v="14655"/>
    <s v="KLA Laboratories"/>
    <x v="296"/>
    <x v="298"/>
    <d v="2017-06-16T00:00:00"/>
    <n v="-1"/>
  </r>
  <r>
    <s v="Q-049246"/>
    <n v="14655"/>
    <s v="KLA Laboratories"/>
    <x v="297"/>
    <x v="299"/>
    <d v="2017-06-16T00:00:00"/>
    <n v="-1"/>
  </r>
  <r>
    <s v="Q-049246"/>
    <n v="14655"/>
    <s v="KLA Laboratories"/>
    <x v="167"/>
    <x v="168"/>
    <d v="2017-06-16T00:00:00"/>
    <n v="-1"/>
  </r>
  <r>
    <s v="Q-049246"/>
    <n v="14655"/>
    <s v="KLA Laboratories"/>
    <x v="174"/>
    <x v="175"/>
    <d v="2017-06-16T00:00:00"/>
    <n v="-1"/>
  </r>
  <r>
    <s v="Q-049246"/>
    <n v="14655"/>
    <s v="KLA Laboratories"/>
    <x v="170"/>
    <x v="171"/>
    <d v="2017-06-16T00:00:00"/>
    <n v="-1"/>
  </r>
  <r>
    <s v="Q-049246"/>
    <n v="14655"/>
    <s v="KLA Laboratories"/>
    <x v="332"/>
    <x v="334"/>
    <d v="2017-06-16T00:00:00"/>
    <n v="-1"/>
  </r>
  <r>
    <s v="Q-049246"/>
    <n v="14655"/>
    <s v="KLA Laboratories"/>
    <x v="182"/>
    <x v="183"/>
    <d v="2017-06-16T00:00:00"/>
    <n v="-1"/>
  </r>
  <r>
    <s v="Q-049246"/>
    <n v="14655"/>
    <s v="KLA Laboratories"/>
    <x v="181"/>
    <x v="182"/>
    <d v="2017-06-16T00:00:00"/>
    <n v="-1"/>
  </r>
  <r>
    <s v="Q-049246"/>
    <n v="14655"/>
    <s v="KLA Laboratories"/>
    <x v="187"/>
    <x v="188"/>
    <d v="2017-06-16T00:00:00"/>
    <n v="-1"/>
  </r>
  <r>
    <s v="Q-049246"/>
    <n v="14655"/>
    <s v="KLA Laboratories"/>
    <x v="185"/>
    <x v="186"/>
    <d v="2017-06-16T00:00:00"/>
    <n v="-1"/>
  </r>
  <r>
    <s v="Q-049246"/>
    <n v="14655"/>
    <s v="KLA Laboratories"/>
    <x v="186"/>
    <x v="187"/>
    <d v="2017-06-16T00:00:00"/>
    <n v="-1"/>
  </r>
  <r>
    <s v="Q-049246"/>
    <n v="14655"/>
    <s v="KLA Laboratories"/>
    <x v="310"/>
    <x v="312"/>
    <d v="2017-06-16T00:00:00"/>
    <n v="-6"/>
  </r>
  <r>
    <s v="Q-049246"/>
    <n v="14655"/>
    <s v="KLA Laboratories"/>
    <x v="41"/>
    <x v="41"/>
    <d v="2017-06-16T00:00:00"/>
    <n v="-2"/>
  </r>
  <r>
    <s v="Q-049246"/>
    <n v="14655"/>
    <s v="KLA Laboratories"/>
    <x v="43"/>
    <x v="43"/>
    <d v="2017-06-16T00:00:00"/>
    <n v="-4"/>
  </r>
  <r>
    <s v="Q-049246"/>
    <n v="14655"/>
    <s v="KLA Laboratories"/>
    <x v="307"/>
    <x v="309"/>
    <d v="2017-06-16T00:00:00"/>
    <n v="-2"/>
  </r>
  <r>
    <s v="Q-049246"/>
    <n v="14655"/>
    <s v="KLA Laboratories"/>
    <x v="96"/>
    <x v="96"/>
    <d v="2017-06-16T00:00:00"/>
    <n v="-4"/>
  </r>
  <r>
    <s v="Q-049246"/>
    <n v="14655"/>
    <s v="KLA Laboratories"/>
    <x v="216"/>
    <x v="217"/>
    <d v="2017-06-16T00:00:00"/>
    <n v="-2"/>
  </r>
  <r>
    <s v="Q-049669"/>
    <n v="14817"/>
    <s v="KLA Laboratories"/>
    <x v="296"/>
    <x v="298"/>
    <d v="2017-06-16T00:00:00"/>
    <n v="-1"/>
  </r>
  <r>
    <s v="Q-049669"/>
    <n v="14817"/>
    <s v="KLA Laboratories"/>
    <x v="297"/>
    <x v="299"/>
    <d v="2017-06-16T00:00:00"/>
    <n v="-1"/>
  </r>
  <r>
    <s v="Q-049669"/>
    <n v="14817"/>
    <s v="KLA Laboratories"/>
    <x v="167"/>
    <x v="168"/>
    <d v="2017-06-16T00:00:00"/>
    <n v="-1"/>
  </r>
  <r>
    <s v="Q-049669"/>
    <n v="14817"/>
    <s v="KLA Laboratories"/>
    <x v="332"/>
    <x v="334"/>
    <d v="2017-06-16T00:00:00"/>
    <n v="-1"/>
  </r>
  <r>
    <s v="Q-049669"/>
    <n v="14817"/>
    <s v="KLA Laboratories"/>
    <x v="186"/>
    <x v="187"/>
    <d v="2017-06-16T00:00:00"/>
    <n v="-1"/>
  </r>
  <r>
    <s v="Q-049669"/>
    <n v="14817"/>
    <s v="KLA Laboratories"/>
    <x v="310"/>
    <x v="312"/>
    <d v="2017-06-16T00:00:00"/>
    <n v="-4"/>
  </r>
  <r>
    <s v="Q-049669"/>
    <n v="14817"/>
    <s v="KLA Laboratories"/>
    <x v="306"/>
    <x v="308"/>
    <d v="2017-06-16T00:00:00"/>
    <n v="-1"/>
  </r>
  <r>
    <s v="Q-049669"/>
    <n v="14817"/>
    <s v="KLA Laboratories"/>
    <x v="96"/>
    <x v="96"/>
    <d v="2017-06-16T00:00:00"/>
    <n v="-1"/>
  </r>
  <r>
    <s v="Q-049669"/>
    <n v="14817"/>
    <s v="KLA Laboratories"/>
    <x v="216"/>
    <x v="217"/>
    <d v="2017-06-16T00:00:00"/>
    <n v="-3"/>
  </r>
  <r>
    <m/>
    <m/>
    <s v="Comba Telecom, Inc."/>
    <x v="304"/>
    <x v="306"/>
    <d v="2017-06-19T00:00:00"/>
    <n v="8"/>
  </r>
  <r>
    <s v="Q-049932"/>
    <n v="66541"/>
    <s v="Tessco"/>
    <x v="348"/>
    <x v="350"/>
    <d v="2017-06-19T00:00:00"/>
    <n v="-1"/>
  </r>
  <r>
    <s v="Q-049972"/>
    <n v="67051"/>
    <s v="Tessco"/>
    <x v="347"/>
    <x v="349"/>
    <d v="2017-06-19T00:00:00"/>
    <n v="-1"/>
  </r>
  <r>
    <s v="Q-049972"/>
    <n v="67051"/>
    <s v="Tessco"/>
    <x v="348"/>
    <x v="350"/>
    <d v="2017-06-19T00:00:00"/>
    <n v="-5"/>
  </r>
  <r>
    <s v="Q-049972"/>
    <n v="67051"/>
    <s v="Tessco"/>
    <x v="349"/>
    <x v="351"/>
    <d v="2017-06-19T00:00:00"/>
    <n v="-4"/>
  </r>
  <r>
    <m/>
    <s v="RMA-001768"/>
    <s v="Fast DAS"/>
    <x v="181"/>
    <x v="182"/>
    <d v="2017-06-20T00:00:00"/>
    <n v="-1"/>
  </r>
  <r>
    <m/>
    <s v="RMA-001769"/>
    <s v="MOD Data Tech"/>
    <x v="187"/>
    <x v="188"/>
    <d v="2017-06-20T00:00:00"/>
    <n v="-1"/>
  </r>
  <r>
    <m/>
    <s v="CTI-PO-01817-1"/>
    <s v="Comba Telecom, Inc."/>
    <x v="310"/>
    <x v="312"/>
    <d v="2017-06-20T00:00:00"/>
    <n v="100"/>
  </r>
  <r>
    <s v="Q-048872"/>
    <s v="CHK170480US1"/>
    <s v="Comba Telecom, Inc."/>
    <x v="239"/>
    <x v="240"/>
    <d v="2017-06-20T00:00:00"/>
    <n v="2"/>
  </r>
  <r>
    <s v="Q-050055"/>
    <n v="67394"/>
    <s v="Tessco"/>
    <x v="307"/>
    <x v="309"/>
    <d v="2017-06-21T00:00:00"/>
    <n v="-2"/>
  </r>
  <r>
    <s v="Q-050055"/>
    <n v="67394"/>
    <s v="Tessco"/>
    <x v="328"/>
    <x v="330"/>
    <d v="2017-06-21T00:00:00"/>
    <n v="-4"/>
  </r>
  <r>
    <s v="Q-050055"/>
    <n v="67394"/>
    <s v="Tessco"/>
    <x v="47"/>
    <x v="47"/>
    <d v="2017-06-21T00:00:00"/>
    <n v="-1"/>
  </r>
  <r>
    <s v="Q-050055"/>
    <n v="67394"/>
    <s v="Tessco"/>
    <x v="51"/>
    <x v="51"/>
    <d v="2017-06-21T00:00:00"/>
    <n v="-1"/>
  </r>
  <r>
    <s v="Q-046078/ _x000a_Q-050056"/>
    <s v="4817/4991"/>
    <s v="Repeated Signal Solutions"/>
    <x v="307"/>
    <x v="309"/>
    <d v="2017-06-22T00:00:00"/>
    <n v="-8"/>
  </r>
  <r>
    <s v="Q-046078/ _x000a_Q-050056"/>
    <s v="4817/4991"/>
    <s v="Repeated Signal Solutions"/>
    <x v="44"/>
    <x v="44"/>
    <d v="2017-06-22T00:00:00"/>
    <n v="5"/>
  </r>
  <r>
    <s v="Q-046078/ _x000a_Q-050056"/>
    <s v="4817/4991"/>
    <s v="Repeated Signal Solutions"/>
    <x v="45"/>
    <x v="45"/>
    <d v="2017-06-22T00:00:00"/>
    <n v="1"/>
  </r>
  <r>
    <s v="Q-046078/ _x000a_Q-050056"/>
    <s v="4817/4991"/>
    <s v="Repeated Signal Solutions"/>
    <x v="46"/>
    <x v="46"/>
    <d v="2017-06-22T00:00:00"/>
    <n v="-1"/>
  </r>
  <r>
    <s v="Q-046078/ _x000a_Q-050056"/>
    <s v="4817/4991"/>
    <s v="Repeated Signal Solutions"/>
    <x v="47"/>
    <x v="47"/>
    <d v="2017-06-22T00:00:00"/>
    <n v="1"/>
  </r>
  <r>
    <s v="Q-046078/ _x000a_Q-050056"/>
    <s v="4817/4991"/>
    <s v="Repeated Signal Solutions"/>
    <x v="49"/>
    <x v="49"/>
    <d v="2017-06-22T00:00:00"/>
    <n v="-1"/>
  </r>
  <r>
    <s v="Q-046078/ _x000a_Q-050056"/>
    <s v="4817/4991"/>
    <s v="Repeated Signal Solutions"/>
    <x v="245"/>
    <x v="246"/>
    <d v="2017-06-22T00:00:00"/>
    <n v="2"/>
  </r>
  <r>
    <s v="Q-050052"/>
    <s v="01510-0029A"/>
    <s v="Redwood Electric"/>
    <x v="307"/>
    <x v="309"/>
    <d v="2017-06-22T00:00:00"/>
    <n v="-13"/>
  </r>
  <r>
    <s v="Q-050052"/>
    <s v="01510-0029A"/>
    <s v="Redwood Electric"/>
    <x v="306"/>
    <x v="308"/>
    <d v="2017-06-22T00:00:00"/>
    <n v="-2"/>
  </r>
  <r>
    <s v="Q-050052"/>
    <s v="01510-0029A"/>
    <s v="Redwood Electric"/>
    <x v="44"/>
    <x v="44"/>
    <d v="2017-06-22T00:00:00"/>
    <n v="-4"/>
  </r>
  <r>
    <s v="Q-048910"/>
    <s v="CHK170479US2"/>
    <s v="Comba Telecom, Inc."/>
    <x v="347"/>
    <x v="349"/>
    <d v="2017-06-22T00:00:00"/>
    <n v="1"/>
  </r>
  <r>
    <s v="Q-048802"/>
    <s v="CHK170452US2F"/>
    <s v="Comba Telecom, Inc."/>
    <x v="189"/>
    <x v="190"/>
    <d v="2017-06-22T00:00:00"/>
    <n v="1"/>
  </r>
  <r>
    <s v="Q-049387"/>
    <s v="CHK170605US"/>
    <s v="Comba Telecom, Inc."/>
    <x v="216"/>
    <x v="217"/>
    <d v="2017-06-22T00:00:00"/>
    <n v="10"/>
  </r>
  <r>
    <s v="Q-048872"/>
    <s v="CHK170480US2F"/>
    <s v="Comba Telecom, Inc."/>
    <x v="182"/>
    <x v="183"/>
    <d v="2017-06-22T00:00:00"/>
    <n v="5"/>
  </r>
  <r>
    <s v="Q-048872"/>
    <s v="CHK170480US2F"/>
    <s v="Comba Telecom, Inc."/>
    <x v="181"/>
    <x v="182"/>
    <d v="2017-06-22T00:00:00"/>
    <n v="5"/>
  </r>
  <r>
    <s v="Q-048872"/>
    <s v="CHK170480US2F"/>
    <s v="Comba Telecom, Inc."/>
    <x v="187"/>
    <x v="188"/>
    <d v="2017-06-22T00:00:00"/>
    <n v="5"/>
  </r>
  <r>
    <s v="Q-048872"/>
    <s v="CHK170480US2F"/>
    <s v="Comba Telecom, Inc."/>
    <x v="185"/>
    <x v="186"/>
    <d v="2017-06-22T00:00:00"/>
    <n v="5"/>
  </r>
  <r>
    <s v="Q-048872"/>
    <s v="CHK170480US2F"/>
    <s v="Comba Telecom, Inc."/>
    <x v="190"/>
    <x v="191"/>
    <d v="2017-06-22T00:00:00"/>
    <n v="5"/>
  </r>
  <r>
    <s v="Q-048872"/>
    <s v="CHK170480US2F"/>
    <s v="Comba Telecom, Inc."/>
    <x v="189"/>
    <x v="190"/>
    <d v="2017-06-22T00:00:00"/>
    <n v="5"/>
  </r>
  <r>
    <s v="Q-049072"/>
    <s v="CHK170592US1"/>
    <s v="Comba Telecom, Inc."/>
    <x v="324"/>
    <x v="326"/>
    <d v="2017-06-22T00:00:00"/>
    <n v="6"/>
  </r>
  <r>
    <s v="Q-049072"/>
    <s v="CHK170592US1"/>
    <s v="Comba Telecom, Inc."/>
    <x v="323"/>
    <x v="325"/>
    <d v="2017-06-22T00:00:00"/>
    <n v="4"/>
  </r>
  <r>
    <s v="Q-049427"/>
    <s v="CHK170617US1"/>
    <s v="Comba Telecom, Inc."/>
    <x v="239"/>
    <x v="240"/>
    <d v="2017-06-23T00:00:00"/>
    <n v="4"/>
  </r>
  <r>
    <s v="Q-049668"/>
    <n v="14822"/>
    <s v="KLA Laboratories"/>
    <x v="167"/>
    <x v="168"/>
    <d v="2017-06-23T00:00:00"/>
    <n v="-1"/>
  </r>
  <r>
    <s v="Q-049668"/>
    <n v="14822"/>
    <s v="KLA Laboratories"/>
    <x v="174"/>
    <x v="175"/>
    <d v="2017-06-23T00:00:00"/>
    <n v="-1"/>
  </r>
  <r>
    <s v="Q-049668"/>
    <n v="14822"/>
    <s v="KLA Laboratories"/>
    <x v="170"/>
    <x v="171"/>
    <d v="2017-06-23T00:00:00"/>
    <n v="-1"/>
  </r>
  <r>
    <s v="Q-049668"/>
    <n v="14822"/>
    <s v="KLA Laboratories"/>
    <x v="175"/>
    <x v="176"/>
    <d v="2017-06-23T00:00:00"/>
    <n v="-1"/>
  </r>
  <r>
    <s v="Q-049668"/>
    <n v="14822"/>
    <s v="KLA Laboratories"/>
    <x v="182"/>
    <x v="183"/>
    <d v="2017-06-23T00:00:00"/>
    <n v="-1"/>
  </r>
  <r>
    <s v="Q-049668"/>
    <n v="14822"/>
    <s v="KLA Laboratories"/>
    <x v="181"/>
    <x v="182"/>
    <d v="2017-06-23T00:00:00"/>
    <n v="-1"/>
  </r>
  <r>
    <s v="Q-049668"/>
    <n v="14822"/>
    <s v="KLA Laboratories"/>
    <x v="187"/>
    <x v="188"/>
    <d v="2017-06-23T00:00:00"/>
    <n v="-1"/>
  </r>
  <r>
    <s v="Q-049668"/>
    <n v="14822"/>
    <s v="KLA Laboratories"/>
    <x v="185"/>
    <x v="186"/>
    <d v="2017-06-23T00:00:00"/>
    <n v="-1"/>
  </r>
  <r>
    <s v="Q-049668"/>
    <n v="14822"/>
    <s v="KLA Laboratories"/>
    <x v="190"/>
    <x v="191"/>
    <d v="2017-06-23T00:00:00"/>
    <n v="-1"/>
  </r>
  <r>
    <s v="Q-049668"/>
    <n v="14822"/>
    <s v="KLA Laboratories"/>
    <x v="188"/>
    <x v="189"/>
    <d v="2017-06-23T00:00:00"/>
    <n v="-1"/>
  </r>
  <r>
    <s v="Q-049668"/>
    <n v="14822"/>
    <s v="KLA Laboratories"/>
    <x v="239"/>
    <x v="240"/>
    <d v="2017-06-23T00:00:00"/>
    <n v="-1"/>
  </r>
  <r>
    <s v="Q-049668"/>
    <n v="14822"/>
    <s v="KLA Laboratories"/>
    <x v="240"/>
    <x v="241"/>
    <d v="2017-06-23T00:00:00"/>
    <n v="-1"/>
  </r>
  <r>
    <s v="Q-050032"/>
    <s v="010170002-2"/>
    <s v="Netcom Technologies"/>
    <x v="182"/>
    <x v="183"/>
    <d v="2017-06-23T00:00:00"/>
    <n v="-2"/>
  </r>
  <r>
    <s v="Q-050032"/>
    <s v="010170002-2"/>
    <s v="Netcom Technologies"/>
    <x v="181"/>
    <x v="182"/>
    <d v="2017-06-23T00:00:00"/>
    <n v="-2"/>
  </r>
  <r>
    <s v="Q-050032"/>
    <s v="010170002-2"/>
    <s v="Netcom Technologies"/>
    <x v="187"/>
    <x v="188"/>
    <d v="2017-06-23T00:00:00"/>
    <n v="-2"/>
  </r>
  <r>
    <s v="Q-050032"/>
    <s v="010170002-2"/>
    <s v="Netcom Technologies"/>
    <x v="185"/>
    <x v="186"/>
    <d v="2017-06-23T00:00:00"/>
    <n v="-1"/>
  </r>
  <r>
    <s v="Q-050032"/>
    <s v="010170002-2"/>
    <s v="Netcom Technologies"/>
    <x v="190"/>
    <x v="191"/>
    <d v="2017-06-23T00:00:00"/>
    <n v="-1"/>
  </r>
  <r>
    <s v="Q-050032"/>
    <s v="010170002-2"/>
    <s v="Netcom Technologies"/>
    <x v="189"/>
    <x v="190"/>
    <d v="2017-06-23T00:00:00"/>
    <n v="-1"/>
  </r>
  <r>
    <s v="Q-050032"/>
    <s v="010170002-2"/>
    <s v="Netcom Technologies"/>
    <x v="239"/>
    <x v="240"/>
    <d v="2017-06-23T00:00:00"/>
    <n v="-2"/>
  </r>
  <r>
    <s v="Q-050032"/>
    <s v="010170002-2"/>
    <s v="Netcom Technologies"/>
    <x v="302"/>
    <x v="304"/>
    <d v="2017-06-23T00:00:00"/>
    <n v="-6"/>
  </r>
  <r>
    <s v="Q-049974"/>
    <s v="MM061917-17221"/>
    <s v="Extreme Engineering"/>
    <x v="169"/>
    <x v="170"/>
    <d v="2017-06-23T00:00:00"/>
    <n v="-1"/>
  </r>
  <r>
    <s v="Q-049974"/>
    <s v="MM061917-17221"/>
    <s v="Extreme Engineering"/>
    <x v="168"/>
    <x v="169"/>
    <d v="2017-06-23T00:00:00"/>
    <n v="-1"/>
  </r>
  <r>
    <s v="Q-049974"/>
    <s v="MM061917-17221"/>
    <s v="Extreme Engineering"/>
    <x v="167"/>
    <x v="168"/>
    <d v="2017-06-23T00:00:00"/>
    <n v="-2"/>
  </r>
  <r>
    <s v="Q-049974"/>
    <s v="MM061917-17221"/>
    <s v="Extreme Engineering"/>
    <x v="166"/>
    <x v="167"/>
    <d v="2017-06-23T00:00:00"/>
    <n v="-1"/>
  </r>
  <r>
    <s v="Q-049974"/>
    <s v="MM061917-17221"/>
    <s v="Extreme Engineering"/>
    <x v="171"/>
    <x v="172"/>
    <d v="2017-06-23T00:00:00"/>
    <n v="-1"/>
  </r>
  <r>
    <s v="Q-049974"/>
    <s v="MM061917-17221"/>
    <s v="Extreme Engineering"/>
    <x v="175"/>
    <x v="176"/>
    <d v="2017-06-23T00:00:00"/>
    <n v="-5"/>
  </r>
  <r>
    <s v="Q-049974"/>
    <s v="MM061917-17221"/>
    <s v="Extreme Engineering"/>
    <x v="192"/>
    <x v="193"/>
    <d v="2017-06-23T00:00:00"/>
    <n v="-2"/>
  </r>
  <r>
    <s v="Q-049974"/>
    <s v="MM061917-17221"/>
    <s v="Extreme Engineering"/>
    <x v="172"/>
    <x v="173"/>
    <d v="2017-06-23T00:00:00"/>
    <n v="-3"/>
  </r>
  <r>
    <s v="Q-049974"/>
    <s v="MM061917-17221"/>
    <s v="Extreme Engineering"/>
    <x v="182"/>
    <x v="183"/>
    <d v="2017-06-23T00:00:00"/>
    <n v="-1"/>
  </r>
  <r>
    <s v="Q-049974"/>
    <s v="MM061917-17221"/>
    <s v="Extreme Engineering"/>
    <x v="181"/>
    <x v="182"/>
    <d v="2017-06-23T00:00:00"/>
    <n v="-1"/>
  </r>
  <r>
    <s v="Q-049974"/>
    <s v="MM061917-17221"/>
    <s v="Extreme Engineering"/>
    <x v="190"/>
    <x v="191"/>
    <d v="2017-06-23T00:00:00"/>
    <n v="-1"/>
  </r>
  <r>
    <s v="Q-049974"/>
    <s v="MM061917-17221"/>
    <s v="Extreme Engineering"/>
    <x v="189"/>
    <x v="190"/>
    <d v="2017-06-23T00:00:00"/>
    <n v="-1"/>
  </r>
  <r>
    <s v="Q-049974"/>
    <s v="MM061917-17221"/>
    <s v="Extreme Engineering"/>
    <x v="328"/>
    <x v="330"/>
    <d v="2017-06-23T00:00:00"/>
    <n v="-46"/>
  </r>
  <r>
    <s v="Q-049974"/>
    <s v="MM061917-17221"/>
    <s v="Extreme Engineering"/>
    <x v="111"/>
    <x v="111"/>
    <d v="2017-06-23T00:00:00"/>
    <n v="-1"/>
  </r>
  <r>
    <s v="Q-049974"/>
    <s v="MM061917-17221"/>
    <s v="Extreme Engineering"/>
    <x v="45"/>
    <x v="45"/>
    <d v="2017-06-23T00:00:00"/>
    <n v="-1"/>
  </r>
  <r>
    <s v="Q-049974"/>
    <s v="MM061917-17221"/>
    <s v="Extreme Engineering"/>
    <x v="307"/>
    <x v="309"/>
    <d v="2017-06-23T00:00:00"/>
    <n v="-14"/>
  </r>
  <r>
    <s v="Q-049974"/>
    <s v="MM061917-17221"/>
    <s v="Extreme Engineering"/>
    <x v="306"/>
    <x v="308"/>
    <d v="2017-06-23T00:00:00"/>
    <n v="-13"/>
  </r>
  <r>
    <s v="Q-050054"/>
    <n v="67746"/>
    <s v="Tessco"/>
    <x v="307"/>
    <x v="309"/>
    <d v="2017-06-23T00:00:00"/>
    <n v="-3"/>
  </r>
  <r>
    <s v="Q-049072"/>
    <s v="CHK170592US2F"/>
    <s v="Comba Telecom, Inc."/>
    <x v="350"/>
    <x v="352"/>
    <d v="2017-06-25T00:00:00"/>
    <n v="12"/>
  </r>
  <r>
    <s v="Q-049072"/>
    <s v="CHK170592US2F"/>
    <s v="Comba Telecom, Inc."/>
    <x v="351"/>
    <x v="353"/>
    <d v="2017-06-25T00:00:00"/>
    <n v="18"/>
  </r>
  <r>
    <s v="Q-049072"/>
    <s v="CHK170592US2F"/>
    <s v="Comba Telecom, Inc."/>
    <x v="352"/>
    <x v="354"/>
    <d v="2017-06-25T00:00:00"/>
    <n v="6"/>
  </r>
  <r>
    <s v="Q-048910"/>
    <s v="CHK170479US3F"/>
    <s v="Comba Telecom, Inc."/>
    <x v="348"/>
    <x v="350"/>
    <d v="2017-06-25T00:00:00"/>
    <n v="1"/>
  </r>
  <r>
    <s v="Q-049322"/>
    <s v="CHK170521US1"/>
    <s v="Comba Telecom, Inc."/>
    <x v="324"/>
    <x v="326"/>
    <d v="2017-06-26T00:00:00"/>
    <n v="5"/>
  </r>
  <r>
    <s v="Q-049007"/>
    <s v="CHK170505US1"/>
    <s v="Comba Telecom, Inc."/>
    <x v="182"/>
    <x v="183"/>
    <d v="2017-06-26T00:00:00"/>
    <n v="5"/>
  </r>
  <r>
    <s v="Q-049007"/>
    <s v="CHK170505US1"/>
    <s v="Comba Telecom, Inc."/>
    <x v="181"/>
    <x v="182"/>
    <d v="2017-06-26T00:00:00"/>
    <n v="5"/>
  </r>
  <r>
    <s v="Q-049007"/>
    <s v="CHK170505US1"/>
    <s v="Comba Telecom, Inc."/>
    <x v="187"/>
    <x v="188"/>
    <d v="2017-06-26T00:00:00"/>
    <n v="9"/>
  </r>
  <r>
    <s v="Q-049007"/>
    <s v="CHK170505US1"/>
    <s v="Comba Telecom, Inc."/>
    <x v="185"/>
    <x v="186"/>
    <d v="2017-06-26T00:00:00"/>
    <n v="5"/>
  </r>
  <r>
    <s v="Q-049007"/>
    <s v="CHK170505US1"/>
    <s v="Comba Telecom, Inc."/>
    <x v="190"/>
    <x v="191"/>
    <d v="2017-06-26T00:00:00"/>
    <n v="5"/>
  </r>
  <r>
    <s v="Q-049007"/>
    <s v="CHK170505US1"/>
    <s v="Comba Telecom, Inc."/>
    <x v="189"/>
    <x v="190"/>
    <d v="2017-06-26T00:00:00"/>
    <n v="2"/>
  </r>
  <r>
    <s v="Q-049088"/>
    <s v="CHK170544US1"/>
    <s v="Comba Telecom, Inc."/>
    <x v="182"/>
    <x v="183"/>
    <d v="2017-06-26T00:00:00"/>
    <n v="4"/>
  </r>
  <r>
    <s v="Q-049088"/>
    <s v="CHK170544US1"/>
    <s v="Comba Telecom, Inc."/>
    <x v="181"/>
    <x v="182"/>
    <d v="2017-06-26T00:00:00"/>
    <n v="4"/>
  </r>
  <r>
    <s v="Q-049088"/>
    <s v="CHK170544US1"/>
    <s v="Comba Telecom, Inc."/>
    <x v="187"/>
    <x v="188"/>
    <d v="2017-06-26T00:00:00"/>
    <n v="5"/>
  </r>
  <r>
    <s v="Q-049088"/>
    <s v="CHK170544US1"/>
    <s v="Comba Telecom, Inc."/>
    <x v="185"/>
    <x v="186"/>
    <d v="2017-06-26T00:00:00"/>
    <n v="4"/>
  </r>
  <r>
    <s v="Q-049088"/>
    <s v="CHK170544US1"/>
    <s v="Comba Telecom, Inc."/>
    <x v="189"/>
    <x v="190"/>
    <d v="2017-06-26T00:00:00"/>
    <n v="5"/>
  </r>
  <r>
    <s v="Q-049745"/>
    <n v="65702"/>
    <s v="Tessco"/>
    <x v="323"/>
    <x v="325"/>
    <d v="2017-06-27T00:00:00"/>
    <n v="-2"/>
  </r>
  <r>
    <s v="Q-049722"/>
    <n v="65540"/>
    <s v="Tessco"/>
    <x v="324"/>
    <x v="326"/>
    <d v="2017-06-27T00:00:00"/>
    <n v="-2"/>
  </r>
  <r>
    <s v="Q-049744"/>
    <n v="65701"/>
    <s v="Tessco"/>
    <x v="324"/>
    <x v="326"/>
    <d v="2017-06-27T00:00:00"/>
    <n v="-4"/>
  </r>
  <r>
    <s v="Q-050083"/>
    <n v="67502"/>
    <s v="Tessco"/>
    <x v="351"/>
    <x v="353"/>
    <d v="2017-06-27T00:00:00"/>
    <n v="-1"/>
  </r>
  <r>
    <s v="Q-049973"/>
    <s v="01220-0103A"/>
    <s v="Redwood Electric"/>
    <x v="323"/>
    <x v="325"/>
    <d v="2017-06-27T00:00:00"/>
    <n v="-1"/>
  </r>
  <r>
    <s v="Q-049326"/>
    <n v="58790"/>
    <s v="Tessco"/>
    <x v="350"/>
    <x v="352"/>
    <d v="2017-06-29T00:00:00"/>
    <n v="-4"/>
  </r>
  <r>
    <s v="Q-049326"/>
    <n v="58790"/>
    <s v="Tessco"/>
    <x v="351"/>
    <x v="353"/>
    <d v="2017-06-29T00:00:00"/>
    <n v="-6"/>
  </r>
  <r>
    <s v="Q-049326"/>
    <n v="58790"/>
    <s v="Tessco"/>
    <x v="352"/>
    <x v="354"/>
    <d v="2017-06-29T00:00:00"/>
    <n v="-6"/>
  </r>
  <r>
    <s v="Q-049412"/>
    <n v="62905"/>
    <s v="Tessco"/>
    <x v="182"/>
    <x v="183"/>
    <d v="2017-06-29T00:00:00"/>
    <n v="-5"/>
  </r>
  <r>
    <s v="Q-049412"/>
    <n v="62905"/>
    <s v="Tessco"/>
    <x v="181"/>
    <x v="182"/>
    <d v="2017-06-29T00:00:00"/>
    <n v="-5"/>
  </r>
  <r>
    <s v="Q-049412"/>
    <n v="62905"/>
    <s v="Tessco"/>
    <x v="187"/>
    <x v="188"/>
    <d v="2017-06-29T00:00:00"/>
    <n v="-5"/>
  </r>
  <r>
    <s v="Q-049412"/>
    <n v="62905"/>
    <s v="Tessco"/>
    <x v="185"/>
    <x v="186"/>
    <d v="2017-06-29T00:00:00"/>
    <n v="-5"/>
  </r>
  <r>
    <s v="Q-049412"/>
    <n v="62905"/>
    <s v="Tessco"/>
    <x v="190"/>
    <x v="191"/>
    <d v="2017-06-29T00:00:00"/>
    <n v="-5"/>
  </r>
  <r>
    <s v="Q-049412"/>
    <n v="62905"/>
    <s v="Tessco"/>
    <x v="189"/>
    <x v="190"/>
    <d v="2017-06-29T00:00:00"/>
    <n v="-5"/>
  </r>
  <r>
    <s v="Q-049412"/>
    <n v="62905"/>
    <s v="Tessco"/>
    <x v="188"/>
    <x v="189"/>
    <d v="2017-06-29T00:00:00"/>
    <n v="-5"/>
  </r>
  <r>
    <s v="Q-049412"/>
    <n v="62905"/>
    <s v="Tessco"/>
    <x v="239"/>
    <x v="240"/>
    <d v="2017-06-29T00:00:00"/>
    <n v="-5"/>
  </r>
  <r>
    <s v="Q-049412"/>
    <n v="62905"/>
    <s v="Tessco"/>
    <x v="240"/>
    <x v="241"/>
    <d v="2017-06-29T00:00:00"/>
    <n v="-5"/>
  </r>
  <r>
    <s v="Q-049412"/>
    <n v="62905"/>
    <s v="Tessco"/>
    <x v="310"/>
    <x v="312"/>
    <d v="2017-06-29T00:00:00"/>
    <n v="-55"/>
  </r>
  <r>
    <s v="Q-049412"/>
    <n v="62905"/>
    <s v="Tessco"/>
    <x v="302"/>
    <x v="304"/>
    <d v="2017-06-29T00:00:00"/>
    <n v="-45"/>
  </r>
  <r>
    <s v="Q-049412"/>
    <n v="62905"/>
    <s v="Tessco"/>
    <x v="304"/>
    <x v="306"/>
    <d v="2017-06-29T00:00:00"/>
    <n v="-5"/>
  </r>
  <r>
    <s v="Q-050280"/>
    <n v="68581"/>
    <s v="Tessco"/>
    <x v="351"/>
    <x v="353"/>
    <d v="2017-06-29T00:00:00"/>
    <n v="-1"/>
  </r>
  <r>
    <s v="Q-050249"/>
    <s v="01547-0009A"/>
    <s v="Redwood Electric"/>
    <x v="307"/>
    <x v="309"/>
    <d v="2017-06-29T00:00:00"/>
    <n v="-2"/>
  </r>
  <r>
    <s v="Q-050249"/>
    <s v="01547-0009A"/>
    <s v="Redwood Electric"/>
    <x v="44"/>
    <x v="44"/>
    <d v="2017-06-29T00:00:00"/>
    <n v="-12"/>
  </r>
  <r>
    <s v="Q-050249"/>
    <s v="01547-0009A"/>
    <s v="Redwood Electric"/>
    <x v="48"/>
    <x v="48"/>
    <d v="2017-06-29T00:00:00"/>
    <n v="-3"/>
  </r>
  <r>
    <s v="Q-050249"/>
    <s v="01547-0009A"/>
    <s v="Redwood Electric"/>
    <x v="51"/>
    <x v="51"/>
    <d v="2017-06-29T00:00:00"/>
    <n v="-1"/>
  </r>
  <r>
    <s v="Q-050249"/>
    <s v="01547-0009A"/>
    <s v="Redwood Electric"/>
    <x v="52"/>
    <x v="52"/>
    <d v="2017-06-29T00:00:00"/>
    <n v="-1"/>
  </r>
  <r>
    <s v="Q-050248"/>
    <s v="01547-0010A"/>
    <s v="Redwood Electric"/>
    <x v="307"/>
    <x v="309"/>
    <d v="2017-06-29T00:00:00"/>
    <n v="-3"/>
  </r>
  <r>
    <s v="Q-050248"/>
    <s v="01547-0010A"/>
    <s v="Redwood Electric"/>
    <x v="44"/>
    <x v="44"/>
    <d v="2017-06-29T00:00:00"/>
    <n v="-4"/>
  </r>
  <r>
    <s v="Q-050248"/>
    <s v="01547-0010A"/>
    <s v="Redwood Electric"/>
    <x v="48"/>
    <x v="48"/>
    <d v="2017-06-29T00:00:00"/>
    <n v="-3"/>
  </r>
  <r>
    <s v="Q-049666"/>
    <n v="3990"/>
    <s v="Wireless Applications Consulting"/>
    <x v="323"/>
    <x v="325"/>
    <d v="2017-06-30T00:00:00"/>
    <n v="-1"/>
  </r>
  <r>
    <s v="Q-050250"/>
    <n v="68510"/>
    <s v="Tessco"/>
    <x v="324"/>
    <x v="326"/>
    <d v="2017-06-30T00:00:00"/>
    <n v="-2"/>
  </r>
  <r>
    <s v="Q-050252"/>
    <n v="2001"/>
    <s v="Fast DAS"/>
    <x v="324"/>
    <x v="326"/>
    <d v="2017-06-30T00:00:00"/>
    <n v="-2"/>
  </r>
  <r>
    <s v="Q-050252"/>
    <n v="2001"/>
    <s v="Fast DAS"/>
    <x v="242"/>
    <x v="243"/>
    <d v="2017-06-30T00:00:00"/>
    <n v="-1"/>
  </r>
  <r>
    <s v="Q-049551"/>
    <s v="CHK170649US1"/>
    <s v="Comba Telecom, Inc."/>
    <x v="353"/>
    <x v="355"/>
    <d v="2017-06-30T00:00:00"/>
    <n v="1"/>
  </r>
  <r>
    <m/>
    <s v="CTI-PO-02117"/>
    <s v="Comba Telecom, Inc."/>
    <x v="354"/>
    <x v="356"/>
    <d v="2017-06-30T00:00:00"/>
    <n v="200"/>
  </r>
  <r>
    <s v="Q-049007"/>
    <s v="CHK170505US2F"/>
    <s v="Comba Telecom, Inc."/>
    <x v="187"/>
    <x v="188"/>
    <d v="2017-06-30T00:00:00"/>
    <n v="1"/>
  </r>
  <r>
    <s v="Q-049007"/>
    <s v="CHK170505US2F"/>
    <s v="Comba Telecom, Inc."/>
    <x v="189"/>
    <x v="190"/>
    <d v="2017-06-30T00:00:00"/>
    <n v="3"/>
  </r>
  <r>
    <s v="Q-049088"/>
    <s v="CHK170544US2F"/>
    <s v="Comba Telecom, Inc."/>
    <x v="182"/>
    <x v="183"/>
    <d v="2017-06-30T00:00:00"/>
    <n v="1"/>
  </r>
  <r>
    <s v="Q-049088"/>
    <s v="CHK170544US2F"/>
    <s v="Comba Telecom, Inc."/>
    <x v="181"/>
    <x v="182"/>
    <d v="2017-06-30T00:00:00"/>
    <n v="1"/>
  </r>
  <r>
    <s v="Q-049088"/>
    <s v="CHK170544US2F"/>
    <s v="Comba Telecom, Inc."/>
    <x v="185"/>
    <x v="186"/>
    <d v="2017-06-30T00:00:00"/>
    <n v="1"/>
  </r>
  <r>
    <s v="Q-049427"/>
    <s v="CHK170617US2F"/>
    <s v="Comba Telecom, Inc."/>
    <x v="239"/>
    <x v="240"/>
    <d v="2017-06-30T00:00:00"/>
    <n v="5"/>
  </r>
  <r>
    <s v="Q-049427"/>
    <s v="CHK170617US2F"/>
    <s v="Comba Telecom, Inc."/>
    <x v="240"/>
    <x v="241"/>
    <d v="2017-06-30T00:00:00"/>
    <n v="6"/>
  </r>
  <r>
    <s v="Q-049322"/>
    <s v="CHK170521US2"/>
    <s v="Comba Telecom, Inc."/>
    <x v="348"/>
    <x v="350"/>
    <d v="2017-06-30T00:00:00"/>
    <n v="5"/>
  </r>
  <r>
    <m/>
    <s v="Sample"/>
    <s v="Positronics Enterprises"/>
    <x v="347"/>
    <x v="349"/>
    <d v="2017-07-03T00:00:00"/>
    <n v="-1"/>
  </r>
  <r>
    <m/>
    <s v="RMA-001701"/>
    <s v="Comba Telecom, Inc."/>
    <x v="187"/>
    <x v="188"/>
    <d v="2017-07-05T00:00:00"/>
    <n v="6"/>
  </r>
  <r>
    <m/>
    <s v="RMA-001781"/>
    <s v="Comba Telecom LTD"/>
    <x v="187"/>
    <x v="188"/>
    <d v="2017-07-10T00:00:00"/>
    <n v="-1"/>
  </r>
  <r>
    <s v="Q-050483"/>
    <s v="01510-0039A"/>
    <s v="Redwood Electric"/>
    <x v="354"/>
    <x v="356"/>
    <d v="2017-07-11T00:00:00"/>
    <n v="-7"/>
  </r>
  <r>
    <s v="Q-050483"/>
    <s v="01510-0039A"/>
    <s v="Redwood Electric"/>
    <x v="306"/>
    <x v="308"/>
    <d v="2017-07-11T00:00:00"/>
    <n v="-2"/>
  </r>
  <r>
    <s v="Q-050484"/>
    <n v="15126"/>
    <s v="KLA Laboratories"/>
    <x v="182"/>
    <x v="183"/>
    <d v="2017-07-12T00:00:00"/>
    <n v="-1"/>
  </r>
  <r>
    <s v="Q-050484"/>
    <n v="15126"/>
    <s v="KLA Laboratories"/>
    <x v="181"/>
    <x v="182"/>
    <d v="2017-07-12T00:00:00"/>
    <n v="-1"/>
  </r>
  <r>
    <s v="Q-050484"/>
    <n v="15126"/>
    <s v="KLA Laboratories"/>
    <x v="185"/>
    <x v="186"/>
    <d v="2017-07-12T00:00:00"/>
    <n v="-1"/>
  </r>
  <r>
    <s v="Q-050484"/>
    <n v="15126"/>
    <s v="KLA Laboratories"/>
    <x v="189"/>
    <x v="190"/>
    <d v="2017-07-12T00:00:00"/>
    <n v="-1"/>
  </r>
  <r>
    <s v="Q-050484"/>
    <n v="15126"/>
    <s v="KLA Laboratories"/>
    <x v="239"/>
    <x v="240"/>
    <d v="2017-07-12T00:00:00"/>
    <n v="-1"/>
  </r>
  <r>
    <s v="Q-050484"/>
    <n v="15126"/>
    <s v="KLA Laboratories"/>
    <x v="240"/>
    <x v="241"/>
    <d v="2017-07-12T00:00:00"/>
    <n v="-1"/>
  </r>
  <r>
    <s v="Q-049233"/>
    <s v="CHK170570US1"/>
    <s v="Comba Telecom, Inc."/>
    <x v="296"/>
    <x v="298"/>
    <d v="2017-07-12T00:00:00"/>
    <n v="5"/>
  </r>
  <r>
    <s v="Q-049233"/>
    <s v="CHK170570US1"/>
    <s v="Comba Telecom, Inc."/>
    <x v="297"/>
    <x v="299"/>
    <d v="2017-07-12T00:00:00"/>
    <n v="5"/>
  </r>
  <r>
    <s v="Q-049233"/>
    <s v="CHK170570US1"/>
    <s v="Comba Telecom, Inc."/>
    <x v="327"/>
    <x v="329"/>
    <d v="2017-07-12T00:00:00"/>
    <n v="20"/>
  </r>
  <r>
    <s v="Q-049233"/>
    <s v="CHK170570US1"/>
    <s v="Comba Telecom, Inc."/>
    <x v="332"/>
    <x v="334"/>
    <d v="2017-07-12T00:00:00"/>
    <n v="10"/>
  </r>
  <r>
    <s v="Q-049233"/>
    <s v="CHK170570US1"/>
    <s v="Comba Telecom, Inc."/>
    <x v="355"/>
    <x v="357"/>
    <d v="2017-07-12T00:00:00"/>
    <n v="5"/>
  </r>
  <r>
    <s v="Q-049233"/>
    <s v="CHK170570US2F"/>
    <s v="Comba Telecom, Inc."/>
    <x v="356"/>
    <x v="358"/>
    <d v="2017-07-12T00:00:00"/>
    <n v="5"/>
  </r>
  <r>
    <s v="Q-049578"/>
    <s v="CHK170683US"/>
    <s v="Comba Telecom, Inc."/>
    <x v="242"/>
    <x v="243"/>
    <d v="2017-07-12T00:00:00"/>
    <n v="5"/>
  </r>
  <r>
    <s v="Q-049578"/>
    <s v="CHK170683US"/>
    <s v="Comba Telecom, Inc."/>
    <x v="44"/>
    <x v="44"/>
    <d v="2017-07-12T00:00:00"/>
    <n v="100"/>
  </r>
  <r>
    <s v="Q-049578"/>
    <s v="CHK170683US"/>
    <s v="Comba Telecom, Inc."/>
    <x v="108"/>
    <x v="108"/>
    <d v="2017-07-12T00:00:00"/>
    <n v="5"/>
  </r>
  <r>
    <s v="Q-049455"/>
    <s v="CHK170626US1"/>
    <s v="Comba Telecom, Inc."/>
    <x v="323"/>
    <x v="325"/>
    <d v="2017-07-12T00:00:00"/>
    <n v="6"/>
  </r>
  <r>
    <s v="Q-049455"/>
    <s v="CHK170626US1"/>
    <s v="Comba Telecom, Inc."/>
    <x v="324"/>
    <x v="326"/>
    <d v="2017-07-12T00:00:00"/>
    <n v="6"/>
  </r>
  <r>
    <s v="Q-049322"/>
    <s v="CHK170521US3"/>
    <s v="Comba Telecom, Inc."/>
    <x v="350"/>
    <x v="352"/>
    <d v="2017-07-12T00:00:00"/>
    <n v="4"/>
  </r>
  <r>
    <s v="Q-049322"/>
    <s v="CHK170521US3"/>
    <s v="Comba Telecom, Inc."/>
    <x v="351"/>
    <x v="353"/>
    <d v="2017-07-12T00:00:00"/>
    <n v="9"/>
  </r>
  <r>
    <s v="Q-049322"/>
    <s v="CHK170521US3"/>
    <s v="Comba Telecom, Inc."/>
    <x v="341"/>
    <x v="343"/>
    <d v="2017-07-12T00:00:00"/>
    <n v="7"/>
  </r>
  <r>
    <s v="Q-049322"/>
    <s v="CHK170521US3"/>
    <s v="Comba Telecom, Inc."/>
    <x v="343"/>
    <x v="345"/>
    <d v="2017-07-12T00:00:00"/>
    <n v="5"/>
  </r>
  <r>
    <s v="Q-050500"/>
    <n v="70286"/>
    <s v="Tessco"/>
    <x v="324"/>
    <x v="326"/>
    <d v="2017-07-13T00:00:00"/>
    <n v="-1"/>
  </r>
  <r>
    <s v=" Q-050522"/>
    <n v="2002"/>
    <s v="Fast DAS"/>
    <x v="242"/>
    <x v="243"/>
    <d v="2017-07-13T00:00:00"/>
    <n v="-8"/>
  </r>
  <r>
    <s v="Q-050485"/>
    <n v="15127"/>
    <s v="KLA Laboratories"/>
    <x v="182"/>
    <x v="183"/>
    <d v="2017-07-13T00:00:00"/>
    <n v="-1"/>
  </r>
  <r>
    <s v="Q-050485"/>
    <n v="15127"/>
    <s v="KLA Laboratories"/>
    <x v="181"/>
    <x v="182"/>
    <d v="2017-07-13T00:00:00"/>
    <n v="-1"/>
  </r>
  <r>
    <s v="Q-050485"/>
    <n v="15127"/>
    <s v="KLA Laboratories"/>
    <x v="185"/>
    <x v="186"/>
    <d v="2017-07-13T00:00:00"/>
    <n v="-1"/>
  </r>
  <r>
    <s v="Q-050485"/>
    <n v="15127"/>
    <s v="KLA Laboratories"/>
    <x v="189"/>
    <x v="190"/>
    <d v="2017-07-13T00:00:00"/>
    <n v="-1"/>
  </r>
  <r>
    <s v="Q-050485"/>
    <n v="15127"/>
    <s v="KLA Laboratories"/>
    <x v="187"/>
    <x v="188"/>
    <d v="2017-07-13T00:00:00"/>
    <n v="-1"/>
  </r>
  <r>
    <s v="Q-050485"/>
    <n v="15127"/>
    <s v="KLA Laboratories"/>
    <x v="190"/>
    <x v="191"/>
    <d v="2017-07-13T00:00:00"/>
    <n v="-1"/>
  </r>
  <r>
    <s v="Q-050485"/>
    <n v="15127"/>
    <s v="KLA Laboratories"/>
    <x v="239"/>
    <x v="240"/>
    <d v="2017-07-13T00:00:00"/>
    <n v="-1"/>
  </r>
  <r>
    <s v="Q-050485"/>
    <n v="15127"/>
    <s v="KLA Laboratories"/>
    <x v="240"/>
    <x v="241"/>
    <d v="2017-07-13T00:00:00"/>
    <n v="-1"/>
  </r>
  <r>
    <s v="Q-050486"/>
    <n v="15128"/>
    <s v="KLA Laboratories"/>
    <x v="182"/>
    <x v="183"/>
    <d v="2017-07-14T00:00:00"/>
    <n v="-1"/>
  </r>
  <r>
    <s v="Q-050486"/>
    <n v="15128"/>
    <s v="KLA Laboratories"/>
    <x v="181"/>
    <x v="182"/>
    <d v="2017-07-14T00:00:00"/>
    <n v="-1"/>
  </r>
  <r>
    <s v="Q-050486"/>
    <n v="15128"/>
    <s v="KLA Laboratories"/>
    <x v="185"/>
    <x v="186"/>
    <d v="2017-07-14T00:00:00"/>
    <n v="-1"/>
  </r>
  <r>
    <s v="Q-050486"/>
    <n v="15128"/>
    <s v="KLA Laboratories"/>
    <x v="189"/>
    <x v="190"/>
    <d v="2017-07-14T00:00:00"/>
    <n v="-1"/>
  </r>
  <r>
    <s v="Q-050486"/>
    <n v="15128"/>
    <s v="KLA Laboratories"/>
    <x v="187"/>
    <x v="188"/>
    <d v="2017-07-14T00:00:00"/>
    <n v="-1"/>
  </r>
  <r>
    <s v="Q-050486"/>
    <n v="15128"/>
    <s v="KLA Laboratories"/>
    <x v="190"/>
    <x v="191"/>
    <d v="2017-07-14T00:00:00"/>
    <n v="-1"/>
  </r>
  <r>
    <s v="Q-050486"/>
    <n v="15128"/>
    <s v="KLA Laboratories"/>
    <x v="239"/>
    <x v="240"/>
    <d v="2017-07-14T00:00:00"/>
    <n v="-1"/>
  </r>
  <r>
    <s v="Q-050486"/>
    <n v="15128"/>
    <s v="KLA Laboratories"/>
    <x v="240"/>
    <x v="241"/>
    <d v="2017-07-14T00:00:00"/>
    <n v="-1"/>
  </r>
  <r>
    <s v="Q-050486"/>
    <n v="15128"/>
    <s v="KLA Laboratories"/>
    <x v="175"/>
    <x v="176"/>
    <d v="2017-07-14T00:00:00"/>
    <n v="-1"/>
  </r>
  <r>
    <s v="Q-050486"/>
    <n v="15128"/>
    <s v="KLA Laboratories"/>
    <x v="192"/>
    <x v="193"/>
    <d v="2017-07-14T00:00:00"/>
    <n v="-1"/>
  </r>
  <r>
    <s v="Q-050486"/>
    <n v="15128"/>
    <s v="KLA Laboratories"/>
    <x v="169"/>
    <x v="170"/>
    <d v="2017-07-14T00:00:00"/>
    <n v="-1"/>
  </r>
  <r>
    <s v="Q-050486"/>
    <n v="15128"/>
    <s v="KLA Laboratories"/>
    <x v="168"/>
    <x v="169"/>
    <d v="2017-07-14T00:00:00"/>
    <n v="-1"/>
  </r>
  <r>
    <s v="Q-050486"/>
    <n v="15128"/>
    <s v="KLA Laboratories"/>
    <x v="167"/>
    <x v="168"/>
    <d v="2017-07-14T00:00:00"/>
    <n v="-1"/>
  </r>
  <r>
    <s v="Q-050486"/>
    <n v="15128"/>
    <s v="KLA Laboratories"/>
    <x v="166"/>
    <x v="167"/>
    <d v="2017-07-14T00:00:00"/>
    <n v="-1"/>
  </r>
  <r>
    <s v="Q-050486"/>
    <n v="15128"/>
    <s v="KLA Laboratories"/>
    <x v="171"/>
    <x v="172"/>
    <d v="2017-07-14T00:00:00"/>
    <n v="-1"/>
  </r>
  <r>
    <s v="Q-050486"/>
    <n v="15128"/>
    <s v="KLA Laboratories"/>
    <x v="174"/>
    <x v="175"/>
    <d v="2017-07-14T00:00:00"/>
    <n v="-1"/>
  </r>
  <r>
    <s v="Q-050486"/>
    <n v="15128"/>
    <s v="KLA Laboratories"/>
    <x v="170"/>
    <x v="171"/>
    <d v="2017-07-14T00:00:00"/>
    <n v="-1"/>
  </r>
  <r>
    <s v="Q-049246"/>
    <n v="14655"/>
    <s v="KLA Laboratories"/>
    <x v="356"/>
    <x v="358"/>
    <d v="2017-07-14T00:00:00"/>
    <n v="-2"/>
  </r>
  <r>
    <s v="Q-049246"/>
    <n v="14655"/>
    <s v="KLA Laboratories"/>
    <x v="355"/>
    <x v="357"/>
    <d v="2017-07-14T00:00:00"/>
    <n v="-1"/>
  </r>
  <r>
    <s v="Q-049246"/>
    <n v="14655"/>
    <s v="KLA Laboratories"/>
    <x v="327"/>
    <x v="329"/>
    <d v="2017-07-14T00:00:00"/>
    <n v="-6"/>
  </r>
  <r>
    <s v="Q-049669"/>
    <n v="14817"/>
    <s v="KLA Laboratories"/>
    <x v="356"/>
    <x v="358"/>
    <d v="2017-07-14T00:00:00"/>
    <n v="-3"/>
  </r>
  <r>
    <s v="Q-049669"/>
    <n v="14817"/>
    <s v="KLA Laboratories"/>
    <x v="355"/>
    <x v="357"/>
    <d v="2017-07-14T00:00:00"/>
    <n v="-1"/>
  </r>
  <r>
    <s v="Q-049669"/>
    <n v="14817"/>
    <s v="KLA Laboratories"/>
    <x v="327"/>
    <x v="329"/>
    <d v="2017-07-14T00:00:00"/>
    <n v="-5"/>
  </r>
  <r>
    <s v="Q-049551"/>
    <s v="CHK170649US2"/>
    <s v="Comba Telecom, Inc."/>
    <x v="353"/>
    <x v="355"/>
    <d v="2017-07-14T00:00:00"/>
    <n v="4"/>
  </r>
  <r>
    <s v="Q-050251"/>
    <n v="68511"/>
    <s v="Tessco"/>
    <x v="324"/>
    <x v="326"/>
    <d v="2017-07-17T00:00:00"/>
    <n v="-4"/>
  </r>
  <r>
    <s v="Q-050298"/>
    <n v="68811"/>
    <s v="Tessco"/>
    <x v="323"/>
    <x v="325"/>
    <d v="2017-07-17T00:00:00"/>
    <n v="-5"/>
  </r>
  <r>
    <s v="Q-049743"/>
    <s v="CHK170715US1"/>
    <s v="Comba Telecom, Inc."/>
    <x v="322"/>
    <x v="324"/>
    <d v="2017-07-18T00:00:00"/>
    <n v="5"/>
  </r>
  <r>
    <s v="Q-049743"/>
    <s v="CHK170715US1"/>
    <s v="Comba Telecom, Inc."/>
    <x v="323"/>
    <x v="325"/>
    <d v="2017-07-18T00:00:00"/>
    <n v="5"/>
  </r>
  <r>
    <s v="Q-049743"/>
    <s v="CHK170715US1"/>
    <s v="Comba Telecom, Inc."/>
    <x v="324"/>
    <x v="326"/>
    <d v="2017-07-18T00:00:00"/>
    <n v="4"/>
  </r>
  <r>
    <s v="Q-049322"/>
    <s v="CHK170521US4F"/>
    <s v="Comba Telecom, Inc."/>
    <x v="350"/>
    <x v="352"/>
    <d v="2017-07-18T00:00:00"/>
    <n v="1"/>
  </r>
  <r>
    <s v="Q-049322"/>
    <s v="CHK170521US4F"/>
    <s v="Comba Telecom, Inc."/>
    <x v="351"/>
    <x v="353"/>
    <d v="2017-07-18T00:00:00"/>
    <n v="1"/>
  </r>
  <r>
    <s v="Q-049322"/>
    <s v="CHK170521US4F"/>
    <s v="Comba Telecom, Inc."/>
    <x v="341"/>
    <x v="343"/>
    <d v="2017-07-18T00:00:00"/>
    <n v="3"/>
  </r>
  <r>
    <m/>
    <s v="CTI-PO-03017"/>
    <s v="Comba Telecom, Inc."/>
    <x v="357"/>
    <x v="359"/>
    <d v="2017-07-18T00:00:00"/>
    <n v="100"/>
  </r>
  <r>
    <m/>
    <s v="CTI-PO-02217"/>
    <s v="Comba Telecom, Inc."/>
    <x v="358"/>
    <x v="360"/>
    <d v="2017-07-18T00:00:00"/>
    <n v="100"/>
  </r>
  <r>
    <m/>
    <s v="CTI-PO-02217"/>
    <s v="Comba Telecom, Inc."/>
    <x v="359"/>
    <x v="361"/>
    <d v="2017-07-18T00:00:00"/>
    <n v="22"/>
  </r>
  <r>
    <m/>
    <s v="CTI-PO-02217"/>
    <s v="Comba Telecom, Inc."/>
    <x v="360"/>
    <x v="362"/>
    <d v="2017-07-18T00:00:00"/>
    <n v="55"/>
  </r>
  <r>
    <m/>
    <s v="CTI-PO-02217"/>
    <s v="Comba Telecom, Inc."/>
    <x v="361"/>
    <x v="363"/>
    <d v="2017-07-18T00:00:00"/>
    <n v="50"/>
  </r>
  <r>
    <m/>
    <s v="CTI-PO-02217"/>
    <s v="Comba Telecom, Inc."/>
    <x v="362"/>
    <x v="364"/>
    <d v="2017-07-18T00:00:00"/>
    <n v="5"/>
  </r>
  <r>
    <m/>
    <s v="CTI-PO-02217"/>
    <s v="Comba Telecom, Inc."/>
    <x v="363"/>
    <x v="365"/>
    <d v="2017-07-18T00:00:00"/>
    <n v="5"/>
  </r>
  <r>
    <m/>
    <s v="CTI-PO-02217"/>
    <s v="Comba Telecom, Inc."/>
    <x v="364"/>
    <x v="366"/>
    <d v="2017-07-18T00:00:00"/>
    <n v="50"/>
  </r>
  <r>
    <m/>
    <s v="CTI-PO-02217"/>
    <s v="Comba Telecom, Inc."/>
    <x v="365"/>
    <x v="367"/>
    <d v="2017-07-18T00:00:00"/>
    <n v="25"/>
  </r>
  <r>
    <m/>
    <s v="CTI-PO-02217"/>
    <s v="Comba Telecom, Inc."/>
    <x v="366"/>
    <x v="368"/>
    <d v="2017-07-18T00:00:00"/>
    <n v="5"/>
  </r>
  <r>
    <m/>
    <s v="CTI-PO-02217"/>
    <s v="Comba Telecom, Inc."/>
    <x v="367"/>
    <x v="369"/>
    <d v="2017-07-18T00:00:00"/>
    <n v="5"/>
  </r>
  <r>
    <m/>
    <s v="RMA-001805"/>
    <s v="Comba Telecom LTD"/>
    <x v="187"/>
    <x v="188"/>
    <d v="2017-07-19T00:00:00"/>
    <n v="-1"/>
  </r>
  <r>
    <m/>
    <s v="RMA-001804"/>
    <s v="Comba Telecom LTD"/>
    <x v="188"/>
    <x v="189"/>
    <d v="2017-07-19T00:00:00"/>
    <n v="-1"/>
  </r>
  <r>
    <s v="Q-050003"/>
    <n v="70740"/>
    <s v="Tessco"/>
    <x v="350"/>
    <x v="352"/>
    <d v="2017-07-19T00:00:00"/>
    <n v="-3"/>
  </r>
  <r>
    <s v="Q-050631"/>
    <s v="01530-0003A"/>
    <s v="Redwood Electric"/>
    <x v="343"/>
    <x v="345"/>
    <d v="2017-07-20T00:00:00"/>
    <n v="-1"/>
  </r>
  <r>
    <s v="Q-050631"/>
    <s v="01530-0003A"/>
    <s v="Redwood Electric"/>
    <x v="354"/>
    <x v="356"/>
    <d v="2017-07-20T00:00:00"/>
    <n v="-3"/>
  </r>
  <r>
    <s v="Q-050631"/>
    <s v="01530-0003A"/>
    <s v="Redwood Electric"/>
    <x v="44"/>
    <x v="44"/>
    <d v="2017-07-20T00:00:00"/>
    <n v="-4"/>
  </r>
  <r>
    <s v="Q-050630"/>
    <s v="01531-0003A"/>
    <s v="Redwood Electric"/>
    <x v="343"/>
    <x v="345"/>
    <d v="2017-07-20T00:00:00"/>
    <n v="-1"/>
  </r>
  <r>
    <s v="Q-050630"/>
    <s v="01531-0003A"/>
    <s v="Redwood Electric"/>
    <x v="354"/>
    <x v="356"/>
    <d v="2017-07-20T00:00:00"/>
    <n v="-3"/>
  </r>
  <r>
    <s v="Q-050630"/>
    <s v="01531-0003A"/>
    <s v="Redwood Electric"/>
    <x v="44"/>
    <x v="44"/>
    <d v="2017-07-20T00:00:00"/>
    <n v="-10"/>
  </r>
  <r>
    <s v=" Q-050410"/>
    <n v="69614"/>
    <s v="Tessco"/>
    <x v="323"/>
    <x v="325"/>
    <d v="2017-07-20T00:00:00"/>
    <n v="-5"/>
  </r>
  <r>
    <s v=" Q-050410"/>
    <n v="69614"/>
    <s v="Tessco"/>
    <x v="324"/>
    <x v="326"/>
    <d v="2017-07-20T00:00:00"/>
    <n v="-5"/>
  </r>
  <r>
    <s v="Q-050628"/>
    <s v="14655-1"/>
    <s v="KLA Laboratories"/>
    <x v="296"/>
    <x v="298"/>
    <d v="2017-07-21T00:00:00"/>
    <n v="-1"/>
  </r>
  <r>
    <s v="Q-050628"/>
    <s v="14655-1"/>
    <s v="KLA Laboratories"/>
    <x v="297"/>
    <x v="299"/>
    <d v="2017-07-21T00:00:00"/>
    <n v="-1"/>
  </r>
  <r>
    <s v="Q-050628"/>
    <s v="14655-1"/>
    <s v="KLA Laboratories"/>
    <x v="167"/>
    <x v="168"/>
    <d v="2017-07-21T00:00:00"/>
    <n v="-1"/>
  </r>
  <r>
    <s v="Q-050628"/>
    <s v="14655-1"/>
    <s v="KLA Laboratories"/>
    <x v="174"/>
    <x v="175"/>
    <d v="2017-07-21T00:00:00"/>
    <n v="-1"/>
  </r>
  <r>
    <s v="Q-050628"/>
    <s v="14655-1"/>
    <s v="KLA Laboratories"/>
    <x v="170"/>
    <x v="171"/>
    <d v="2017-07-21T00:00:00"/>
    <n v="-1"/>
  </r>
  <r>
    <s v="Q-050628"/>
    <s v="14655-1"/>
    <s v="KLA Laboratories"/>
    <x v="327"/>
    <x v="329"/>
    <d v="2017-07-21T00:00:00"/>
    <n v="-6"/>
  </r>
  <r>
    <s v="Q-050628"/>
    <s v="14655-1"/>
    <s v="KLA Laboratories"/>
    <x v="332"/>
    <x v="334"/>
    <d v="2017-07-21T00:00:00"/>
    <n v="-1"/>
  </r>
  <r>
    <s v="Q-050628"/>
    <s v="14655-1"/>
    <s v="KLA Laboratories"/>
    <x v="182"/>
    <x v="183"/>
    <d v="2017-07-21T00:00:00"/>
    <n v="-1"/>
  </r>
  <r>
    <s v="Q-050628"/>
    <s v="14655-1"/>
    <s v="KLA Laboratories"/>
    <x v="181"/>
    <x v="182"/>
    <d v="2017-07-21T00:00:00"/>
    <n v="-1"/>
  </r>
  <r>
    <s v="Q-050628"/>
    <s v="14655-1"/>
    <s v="KLA Laboratories"/>
    <x v="187"/>
    <x v="188"/>
    <d v="2017-07-21T00:00:00"/>
    <n v="-1"/>
  </r>
  <r>
    <s v="Q-050628"/>
    <s v="14655-1"/>
    <s v="KLA Laboratories"/>
    <x v="185"/>
    <x v="186"/>
    <d v="2017-07-21T00:00:00"/>
    <n v="-1"/>
  </r>
  <r>
    <s v="Q-050628"/>
    <s v="14655-1"/>
    <s v="KLA Laboratories"/>
    <x v="186"/>
    <x v="187"/>
    <d v="2017-07-21T00:00:00"/>
    <n v="-1"/>
  </r>
  <r>
    <s v="Q-050628"/>
    <s v="14655-1"/>
    <s v="KLA Laboratories"/>
    <x v="310"/>
    <x v="312"/>
    <d v="2017-07-21T00:00:00"/>
    <n v="-12"/>
  </r>
  <r>
    <s v="Q-050628"/>
    <s v="14655-1"/>
    <s v="KLA Laboratories"/>
    <x v="41"/>
    <x v="41"/>
    <d v="2017-07-21T00:00:00"/>
    <n v="-5"/>
  </r>
  <r>
    <s v="Q-050628"/>
    <s v="14655-1"/>
    <s v="KLA Laboratories"/>
    <x v="43"/>
    <x v="43"/>
    <d v="2017-07-21T00:00:00"/>
    <n v="-7"/>
  </r>
  <r>
    <s v="Q-050628"/>
    <s v="14655-1"/>
    <s v="KLA Laboratories"/>
    <x v="307"/>
    <x v="309"/>
    <d v="2017-07-21T00:00:00"/>
    <n v="-2"/>
  </r>
  <r>
    <s v="Q-050628"/>
    <s v="14655-1"/>
    <s v="KLA Laboratories"/>
    <x v="96"/>
    <x v="96"/>
    <d v="2017-07-21T00:00:00"/>
    <n v="-4"/>
  </r>
  <r>
    <s v="Q-050628"/>
    <s v="14655-1"/>
    <s v="KLA Laboratories"/>
    <x v="216"/>
    <x v="217"/>
    <d v="2017-07-21T00:00:00"/>
    <n v="-4"/>
  </r>
  <r>
    <s v="Q-049743"/>
    <s v=" CHK170715US2F"/>
    <s v="Comba Telecom, Inc."/>
    <x v="324"/>
    <x v="326"/>
    <d v="2017-07-21T00:00:00"/>
    <n v="1"/>
  </r>
  <r>
    <s v=" Q-049454"/>
    <s v="010170001-2"/>
    <s v="Netcom Technologies"/>
    <x v="353"/>
    <x v="355"/>
    <d v="2017-07-24T00:00:00"/>
    <n v="-1"/>
  </r>
  <r>
    <s v="Q-050032"/>
    <s v="010170002-2"/>
    <s v="Netcom Technologies"/>
    <x v="353"/>
    <x v="355"/>
    <d v="2017-07-24T00:00:00"/>
    <n v="-1"/>
  </r>
  <r>
    <s v="Q-050901"/>
    <n v="72212"/>
    <s v="Tessco"/>
    <x v="44"/>
    <x v="44"/>
    <d v="2017-07-25T00:00:00"/>
    <n v="-4"/>
  </r>
  <r>
    <s v="Q-050901"/>
    <n v="72212"/>
    <s v="Tessco"/>
    <x v="294"/>
    <x v="296"/>
    <d v="2017-07-25T00:00:00"/>
    <n v="-18"/>
  </r>
  <r>
    <s v="Q-049453"/>
    <n v="14756"/>
    <s v="KLA Laboratories"/>
    <x v="108"/>
    <x v="108"/>
    <d v="2017-07-25T00:00:00"/>
    <n v="-4"/>
  </r>
  <r>
    <s v="Q-049453"/>
    <n v="14756"/>
    <s v="KLA Laboratories"/>
    <x v="216"/>
    <x v="217"/>
    <d v="2017-07-25T00:00:00"/>
    <n v="-4"/>
  </r>
  <r>
    <s v="Q-049453"/>
    <n v="14756"/>
    <s v="KLA Laboratories"/>
    <x v="328"/>
    <x v="330"/>
    <d v="2017-07-25T00:00:00"/>
    <n v="-153"/>
  </r>
  <r>
    <s v="Q-049453"/>
    <n v="14756"/>
    <s v="KLA Laboratories"/>
    <x v="242"/>
    <x v="243"/>
    <d v="2017-07-25T00:00:00"/>
    <n v="-4"/>
  </r>
  <r>
    <s v="Q-049453"/>
    <n v="14756"/>
    <s v="KLA Laboratories"/>
    <x v="357"/>
    <x v="359"/>
    <d v="2017-07-25T00:00:00"/>
    <n v="-2"/>
  </r>
  <r>
    <s v="Q-049453"/>
    <n v="14756"/>
    <s v="KLA Laboratories"/>
    <x v="182"/>
    <x v="183"/>
    <d v="2017-07-25T00:00:00"/>
    <n v="-2"/>
  </r>
  <r>
    <s v="Q-049453"/>
    <n v="14756"/>
    <s v="KLA Laboratories"/>
    <x v="181"/>
    <x v="182"/>
    <d v="2017-07-25T00:00:00"/>
    <n v="-2"/>
  </r>
  <r>
    <s v="Q-049453"/>
    <n v="14756"/>
    <s v="KLA Laboratories"/>
    <x v="188"/>
    <x v="189"/>
    <d v="2017-07-25T00:00:00"/>
    <n v="-1"/>
  </r>
  <r>
    <s v="Q-049453"/>
    <n v="14756"/>
    <s v="KLA Laboratories"/>
    <x v="189"/>
    <x v="190"/>
    <d v="2017-07-25T00:00:00"/>
    <n v="-1"/>
  </r>
  <r>
    <s v="Q-049453"/>
    <n v="14756"/>
    <s v="KLA Laboratories"/>
    <x v="185"/>
    <x v="186"/>
    <d v="2017-07-25T00:00:00"/>
    <n v="-2"/>
  </r>
  <r>
    <s v="Q-049453"/>
    <n v="14756"/>
    <s v="KLA Laboratories"/>
    <x v="187"/>
    <x v="188"/>
    <d v="2017-07-25T00:00:00"/>
    <n v="-4"/>
  </r>
  <r>
    <s v="Q-049453"/>
    <n v="14756"/>
    <s v="KLA Laboratories"/>
    <x v="353"/>
    <x v="355"/>
    <d v="2017-07-25T00:00:00"/>
    <n v="-1"/>
  </r>
  <r>
    <s v="Q-049453"/>
    <n v="14756"/>
    <s v="KLA Laboratories"/>
    <x v="190"/>
    <x v="191"/>
    <d v="2017-07-25T00:00:00"/>
    <n v="-3"/>
  </r>
  <r>
    <s v="Q-049453"/>
    <n v="14756"/>
    <s v="KLA Laboratories"/>
    <x v="169"/>
    <x v="170"/>
    <d v="2017-07-25T00:00:00"/>
    <n v="-2"/>
  </r>
  <r>
    <s v="Q-049453"/>
    <n v="14756"/>
    <s v="KLA Laboratories"/>
    <x v="168"/>
    <x v="169"/>
    <d v="2017-07-25T00:00:00"/>
    <n v="-2"/>
  </r>
  <r>
    <s v="Q-049453"/>
    <n v="14756"/>
    <s v="KLA Laboratories"/>
    <x v="167"/>
    <x v="168"/>
    <d v="2017-07-25T00:00:00"/>
    <n v="-4"/>
  </r>
  <r>
    <s v="Q-049453"/>
    <n v="14756"/>
    <s v="KLA Laboratories"/>
    <x v="174"/>
    <x v="175"/>
    <d v="2017-07-25T00:00:00"/>
    <n v="-4"/>
  </r>
  <r>
    <s v="Q-049453"/>
    <n v="14756"/>
    <s v="KLA Laboratories"/>
    <x v="170"/>
    <x v="171"/>
    <d v="2017-07-25T00:00:00"/>
    <n v="-2"/>
  </r>
  <r>
    <s v="Q-049453"/>
    <n v="14756"/>
    <s v="KLA Laboratories"/>
    <x v="166"/>
    <x v="167"/>
    <d v="2017-07-25T00:00:00"/>
    <n v="-2"/>
  </r>
  <r>
    <s v="Q-049453"/>
    <n v="14756"/>
    <s v="KLA Laboratories"/>
    <x v="173"/>
    <x v="174"/>
    <d v="2017-07-25T00:00:00"/>
    <n v="-2"/>
  </r>
  <r>
    <s v="Q-049453"/>
    <n v="14756"/>
    <s v="KLA Laboratories"/>
    <x v="171"/>
    <x v="172"/>
    <d v="2017-07-25T00:00:00"/>
    <n v="-4"/>
  </r>
  <r>
    <s v="Q-049453"/>
    <n v="14756"/>
    <s v="KLA Laboratories"/>
    <x v="165"/>
    <x v="166"/>
    <d v="2017-07-25T00:00:00"/>
    <n v="-2"/>
  </r>
  <r>
    <s v="Q-049453"/>
    <n v="14756"/>
    <s v="KLA Laboratories"/>
    <x v="175"/>
    <x v="176"/>
    <d v="2017-07-25T00:00:00"/>
    <n v="-13"/>
  </r>
  <r>
    <s v="Q-049453"/>
    <n v="14756"/>
    <s v="KLA Laboratories"/>
    <x v="192"/>
    <x v="193"/>
    <d v="2017-07-25T00:00:00"/>
    <n v="-13"/>
  </r>
  <r>
    <s v="Q-049453"/>
    <n v="14756"/>
    <s v="KLA Laboratories"/>
    <x v="44"/>
    <x v="44"/>
    <d v="2017-07-25T00:00:00"/>
    <n v="-25"/>
  </r>
  <r>
    <s v="Q-049453"/>
    <n v="14756"/>
    <s v="KLA Laboratories"/>
    <x v="45"/>
    <x v="45"/>
    <d v="2017-07-25T00:00:00"/>
    <n v="-4"/>
  </r>
  <r>
    <s v="Q-049453"/>
    <n v="14756"/>
    <s v="KLA Laboratories"/>
    <x v="46"/>
    <x v="46"/>
    <d v="2017-07-25T00:00:00"/>
    <n v="-5"/>
  </r>
  <r>
    <s v="Q-049453"/>
    <n v="14756"/>
    <s v="KLA Laboratories"/>
    <x v="47"/>
    <x v="47"/>
    <d v="2017-07-25T00:00:00"/>
    <n v="-14"/>
  </r>
  <r>
    <s v="Q-049453"/>
    <n v="14756"/>
    <s v="KLA Laboratories"/>
    <x v="48"/>
    <x v="48"/>
    <d v="2017-07-25T00:00:00"/>
    <n v="-11"/>
  </r>
  <r>
    <s v="Q-049453"/>
    <n v="14756"/>
    <s v="KLA Laboratories"/>
    <x v="49"/>
    <x v="49"/>
    <d v="2017-07-25T00:00:00"/>
    <n v="-8"/>
  </r>
  <r>
    <s v="Q-049453"/>
    <n v="14756"/>
    <s v="KLA Laboratories"/>
    <x v="50"/>
    <x v="50"/>
    <d v="2017-07-25T00:00:00"/>
    <n v="-2"/>
  </r>
  <r>
    <s v="Q-049453"/>
    <n v="14756"/>
    <s v="KLA Laboratories"/>
    <x v="51"/>
    <x v="51"/>
    <d v="2017-07-25T00:00:00"/>
    <n v="-2"/>
  </r>
  <r>
    <s v="Q-049453"/>
    <n v="14756"/>
    <s v="KLA Laboratories"/>
    <x v="354"/>
    <x v="356"/>
    <d v="2017-07-25T00:00:00"/>
    <n v="-37"/>
  </r>
  <r>
    <s v="Q-049453"/>
    <n v="14756"/>
    <s v="KLA Laboratories"/>
    <x v="306"/>
    <x v="308"/>
    <d v="2017-07-25T00:00:00"/>
    <n v="-20"/>
  </r>
  <r>
    <m/>
    <s v="Sample"/>
    <s v="APCO Tradeshow"/>
    <x v="335"/>
    <x v="337"/>
    <d v="2017-07-26T00:00:00"/>
    <n v="-1"/>
  </r>
  <r>
    <m/>
    <s v="Sample"/>
    <s v="APCO Tradeshow"/>
    <x v="354"/>
    <x v="356"/>
    <d v="2017-07-26T00:00:00"/>
    <n v="-1"/>
  </r>
  <r>
    <m/>
    <s v="Sample"/>
    <s v="APCO Tradeshow"/>
    <x v="340"/>
    <x v="342"/>
    <d v="2017-07-26T00:00:00"/>
    <n v="-1"/>
  </r>
  <r>
    <m/>
    <s v="Sample"/>
    <s v="McKinstry"/>
    <x v="324"/>
    <x v="326"/>
    <d v="2017-07-26T00:00:00"/>
    <n v="-1"/>
  </r>
  <r>
    <m/>
    <s v="CTI-PO-02217"/>
    <s v="Comba Telecom, Inc."/>
    <x v="354"/>
    <x v="356"/>
    <d v="2017-07-27T00:00:00"/>
    <n v="105"/>
  </r>
  <r>
    <m/>
    <s v="CTI-PO-02217"/>
    <s v="Comba Telecom, Inc."/>
    <x v="368"/>
    <x v="370"/>
    <d v="2017-07-27T00:00:00"/>
    <n v="35"/>
  </r>
  <r>
    <m/>
    <s v="CTI-PO-02217"/>
    <s v="Comba Telecom, Inc."/>
    <x v="369"/>
    <x v="371"/>
    <d v="2017-07-27T00:00:00"/>
    <n v="25"/>
  </r>
  <r>
    <m/>
    <s v="CTI-PO-02217"/>
    <s v="Comba Telecom, Inc."/>
    <x v="370"/>
    <x v="372"/>
    <d v="2017-07-27T00:00:00"/>
    <n v="20"/>
  </r>
  <r>
    <m/>
    <s v="CTI-PO-02217"/>
    <s v="Comba Telecom, Inc."/>
    <x v="371"/>
    <x v="373"/>
    <d v="2017-07-27T00:00:00"/>
    <n v="25"/>
  </r>
  <r>
    <m/>
    <s v="CTI-PO-02217"/>
    <s v="Comba Telecom, Inc."/>
    <x v="372"/>
    <x v="374"/>
    <d v="2017-07-27T00:00:00"/>
    <n v="10"/>
  </r>
  <r>
    <m/>
    <s v="CTI-PO-02217"/>
    <s v="Comba Telecom, Inc."/>
    <x v="373"/>
    <x v="375"/>
    <d v="2017-07-27T00:00:00"/>
    <n v="10"/>
  </r>
  <r>
    <m/>
    <s v="CTI-PO-02217"/>
    <s v="Comba Telecom, Inc."/>
    <x v="374"/>
    <x v="376"/>
    <d v="2017-07-27T00:00:00"/>
    <n v="10"/>
  </r>
  <r>
    <m/>
    <s v="CTI-PO-02217"/>
    <s v="Comba Telecom, Inc."/>
    <x v="375"/>
    <x v="377"/>
    <d v="2017-07-27T00:00:00"/>
    <n v="35"/>
  </r>
  <r>
    <m/>
    <s v="CTI-PO-02217"/>
    <s v="Comba Telecom, Inc."/>
    <x v="376"/>
    <x v="378"/>
    <d v="2017-07-27T00:00:00"/>
    <n v="36"/>
  </r>
  <r>
    <m/>
    <s v="CTI-PO-02217"/>
    <s v="Comba Telecom, Inc."/>
    <x v="377"/>
    <x v="379"/>
    <d v="2017-07-27T00:00:00"/>
    <n v="15"/>
  </r>
  <r>
    <m/>
    <m/>
    <m/>
    <x v="378"/>
    <x v="380"/>
    <m/>
    <n v="15"/>
  </r>
  <r>
    <m/>
    <s v="CTI-PO-02217"/>
    <s v="Comba Telecom, Inc."/>
    <x v="379"/>
    <x v="381"/>
    <d v="2017-07-27T00:00:00"/>
    <n v="35"/>
  </r>
  <r>
    <m/>
    <s v="CTI-PO-02217"/>
    <s v="Comba Telecom, Inc."/>
    <x v="380"/>
    <x v="382"/>
    <d v="2017-07-27T00:00:00"/>
    <n v="24"/>
  </r>
  <r>
    <m/>
    <s v="CTI-PO-02217"/>
    <s v="Comba Telecom, Inc."/>
    <x v="381"/>
    <x v="383"/>
    <d v="2017-07-27T00:00:00"/>
    <n v="15"/>
  </r>
  <r>
    <m/>
    <s v="CTI-PO-02217"/>
    <s v="Comba Telecom, Inc."/>
    <x v="382"/>
    <x v="384"/>
    <d v="2017-07-27T00:00:00"/>
    <n v="5"/>
  </r>
  <r>
    <m/>
    <s v="CTI-PO-02217"/>
    <s v="Comba Telecom, Inc."/>
    <x v="383"/>
    <x v="385"/>
    <d v="2017-07-27T00:00:00"/>
    <n v="24"/>
  </r>
  <r>
    <m/>
    <s v="CTI-PO-02217"/>
    <s v="Comba Telecom, Inc."/>
    <x v="384"/>
    <x v="386"/>
    <d v="2017-07-27T00:00:00"/>
    <n v="30"/>
  </r>
  <r>
    <m/>
    <s v="CTI-PO-02217"/>
    <s v="Comba Telecom, Inc."/>
    <x v="385"/>
    <x v="387"/>
    <d v="2017-07-27T00:00:00"/>
    <n v="5"/>
  </r>
  <r>
    <m/>
    <s v="CTI-PO-02217"/>
    <s v="Comba Telecom, Inc."/>
    <x v="386"/>
    <x v="388"/>
    <d v="2017-07-27T00:00:00"/>
    <n v="5"/>
  </r>
  <r>
    <m/>
    <s v="CTI-PO-02217"/>
    <s v="Comba Telecom, Inc."/>
    <x v="387"/>
    <x v="389"/>
    <d v="2017-07-27T00:00:00"/>
    <n v="30"/>
  </r>
  <r>
    <m/>
    <s v="CTI-PO-02217"/>
    <s v="Comba Telecom, Inc."/>
    <x v="388"/>
    <x v="390"/>
    <d v="2017-07-27T00:00:00"/>
    <n v="5"/>
  </r>
  <r>
    <m/>
    <s v="CTI-PO-02217"/>
    <s v="Comba Telecom, Inc."/>
    <x v="389"/>
    <x v="391"/>
    <d v="2017-07-27T00:00:00"/>
    <n v="5"/>
  </r>
  <r>
    <m/>
    <s v="CTI-PO-02217"/>
    <s v="Comba Telecom, Inc."/>
    <x v="390"/>
    <x v="392"/>
    <d v="2017-07-27T00:00:00"/>
    <n v="5"/>
  </r>
  <r>
    <m/>
    <s v="CTI-PO-02217"/>
    <s v="Comba Telecom, Inc."/>
    <x v="391"/>
    <x v="393"/>
    <d v="2017-07-27T00:00:00"/>
    <n v="35"/>
  </r>
  <r>
    <m/>
    <s v="CTI-PO-02217"/>
    <s v="Comba Telecom, Inc."/>
    <x v="392"/>
    <x v="394"/>
    <d v="2017-07-27T00:00:00"/>
    <n v="30"/>
  </r>
  <r>
    <m/>
    <s v="CTI-PO-02217"/>
    <s v="Comba Telecom, Inc."/>
    <x v="393"/>
    <x v="395"/>
    <d v="2017-07-27T00:00:00"/>
    <n v="4"/>
  </r>
  <r>
    <m/>
    <s v="CTI-PO-02217"/>
    <s v="Comba Telecom, Inc."/>
    <x v="394"/>
    <x v="396"/>
    <d v="2017-07-27T00:00:00"/>
    <n v="5"/>
  </r>
  <r>
    <m/>
    <s v="CTI-PO-02217"/>
    <s v="Comba Telecom, Inc."/>
    <x v="395"/>
    <x v="397"/>
    <d v="2017-07-27T00:00:00"/>
    <n v="30"/>
  </r>
  <r>
    <m/>
    <s v="CTI-PO-02217"/>
    <s v="Comba Telecom, Inc."/>
    <x v="396"/>
    <x v="398"/>
    <d v="2017-07-27T00:00:00"/>
    <n v="5"/>
  </r>
  <r>
    <m/>
    <s v="CTI-PO-02217"/>
    <s v="Comba Telecom, Inc."/>
    <x v="397"/>
    <x v="399"/>
    <d v="2017-07-27T00:00:00"/>
    <n v="5"/>
  </r>
  <r>
    <m/>
    <s v="CTI-PO-02217"/>
    <s v="Comba Telecom, Inc."/>
    <x v="398"/>
    <x v="400"/>
    <d v="2017-07-27T00:00:00"/>
    <n v="5"/>
  </r>
  <r>
    <m/>
    <s v="CTI-PO-02217"/>
    <s v="Comba Telecom, Inc."/>
    <x v="399"/>
    <x v="401"/>
    <d v="2017-07-27T00:00:00"/>
    <n v="5"/>
  </r>
  <r>
    <m/>
    <s v="CTI-PO-02217"/>
    <s v="Comba Telecom, Inc."/>
    <x v="400"/>
    <x v="402"/>
    <d v="2017-07-27T00:00:00"/>
    <n v="15"/>
  </r>
  <r>
    <m/>
    <s v="CTI-PO-02217"/>
    <s v="Comba Telecom, Inc."/>
    <x v="401"/>
    <x v="403"/>
    <d v="2017-07-27T00:00:00"/>
    <n v="35"/>
  </r>
  <r>
    <m/>
    <s v="CTI-PO-02217"/>
    <s v="Comba Telecom, Inc."/>
    <x v="402"/>
    <x v="404"/>
    <d v="2017-07-27T00:00:00"/>
    <n v="20"/>
  </r>
  <r>
    <m/>
    <s v="CTI-PO-02217"/>
    <s v="Comba Telecom, Inc."/>
    <x v="403"/>
    <x v="405"/>
    <d v="2017-07-27T00:00:00"/>
    <n v="15"/>
  </r>
  <r>
    <m/>
    <s v="CTI-PO-02217"/>
    <s v="Comba Telecom, Inc."/>
    <x v="404"/>
    <x v="406"/>
    <d v="2017-07-27T00:00:00"/>
    <n v="10"/>
  </r>
  <r>
    <m/>
    <s v="CTI-PO-02217"/>
    <s v="Comba Telecom, Inc."/>
    <x v="405"/>
    <x v="407"/>
    <d v="2017-07-27T00:00:00"/>
    <n v="35"/>
  </r>
  <r>
    <m/>
    <s v="CTI-PO-02217"/>
    <s v="Comba Telecom, Inc."/>
    <x v="406"/>
    <x v="408"/>
    <d v="2017-07-27T00:00:00"/>
    <n v="35"/>
  </r>
  <r>
    <m/>
    <s v="CTI-PO-02217"/>
    <s v="Comba Telecom, Inc."/>
    <x v="407"/>
    <x v="409"/>
    <d v="2017-07-27T00:00:00"/>
    <n v="14"/>
  </r>
  <r>
    <m/>
    <s v="CTI-PO-02217"/>
    <s v="Comba Telecom, Inc."/>
    <x v="408"/>
    <x v="410"/>
    <d v="2017-07-27T00:00:00"/>
    <n v="5"/>
  </r>
  <r>
    <m/>
    <s v="CTI-PO-02217"/>
    <s v="Comba Telecom, Inc."/>
    <x v="409"/>
    <x v="411"/>
    <d v="2017-07-27T00:00:00"/>
    <n v="25"/>
  </r>
  <r>
    <m/>
    <s v="CTI-PO-02217"/>
    <s v="Comba Telecom, Inc."/>
    <x v="399"/>
    <x v="401"/>
    <d v="2017-07-27T00:00:00"/>
    <n v="20"/>
  </r>
  <r>
    <m/>
    <s v="CTI-PO-02217"/>
    <s v="Comba Telecom, Inc."/>
    <x v="410"/>
    <x v="412"/>
    <d v="2017-07-27T00:00:00"/>
    <n v="15"/>
  </r>
  <r>
    <m/>
    <s v="CTI-PO-02217"/>
    <s v="Comba Telecom, Inc."/>
    <x v="411"/>
    <x v="413"/>
    <d v="2017-07-27T00:00:00"/>
    <n v="25"/>
  </r>
  <r>
    <m/>
    <s v="CTI-PO-02217"/>
    <s v="Comba Telecom, Inc."/>
    <x v="412"/>
    <x v="414"/>
    <d v="2017-07-27T00:00:00"/>
    <n v="25"/>
  </r>
  <r>
    <m/>
    <s v="CTI-PO-02217"/>
    <s v="Comba Telecom, Inc."/>
    <x v="413"/>
    <x v="415"/>
    <d v="2017-07-27T00:00:00"/>
    <n v="15"/>
  </r>
  <r>
    <m/>
    <s v="CTI-PO-02217"/>
    <s v="Comba Telecom, Inc."/>
    <x v="414"/>
    <x v="416"/>
    <d v="2017-07-27T00:00:00"/>
    <n v="5"/>
  </r>
  <r>
    <m/>
    <s v="CTI-PO-02217"/>
    <s v="Comba Telecom, Inc."/>
    <x v="336"/>
    <x v="338"/>
    <d v="2017-07-27T00:00:00"/>
    <n v="20"/>
  </r>
  <r>
    <m/>
    <s v="CTI-PO-02217"/>
    <s v="Comba Telecom, Inc."/>
    <x v="415"/>
    <x v="417"/>
    <d v="2017-07-27T00:00:00"/>
    <n v="10"/>
  </r>
  <r>
    <m/>
    <s v="CTI-PO-02217"/>
    <s v="Comba Telecom, Inc."/>
    <x v="416"/>
    <x v="418"/>
    <d v="2017-07-27T00:00:00"/>
    <n v="9"/>
  </r>
  <r>
    <m/>
    <s v="CTI-PO-02217"/>
    <s v="Comba Telecom, Inc."/>
    <x v="337"/>
    <x v="339"/>
    <d v="2017-07-27T00:00:00"/>
    <n v="20"/>
  </r>
  <r>
    <m/>
    <s v="CTI-PO-02217"/>
    <s v="Comba Telecom, Inc."/>
    <x v="417"/>
    <x v="419"/>
    <d v="2017-07-27T00:00:00"/>
    <n v="20"/>
  </r>
  <r>
    <m/>
    <s v="CTI-PO-02217"/>
    <s v="Comba Telecom, Inc."/>
    <x v="338"/>
    <x v="340"/>
    <d v="2017-07-27T00:00:00"/>
    <n v="10"/>
  </r>
  <r>
    <m/>
    <s v="CTI-PO-02217"/>
    <s v="Comba Telecom, Inc."/>
    <x v="339"/>
    <x v="341"/>
    <d v="2017-07-27T00:00:00"/>
    <n v="5"/>
  </r>
  <r>
    <m/>
    <s v="CTI-PO-02217"/>
    <s v="Comba Telecom, Inc."/>
    <x v="418"/>
    <x v="420"/>
    <d v="2017-07-27T00:00:00"/>
    <n v="25"/>
  </r>
  <r>
    <m/>
    <s v="CTI-PO-02217"/>
    <s v="Comba Telecom, Inc."/>
    <x v="419"/>
    <x v="421"/>
    <d v="2017-07-27T00:00:00"/>
    <n v="15"/>
  </r>
  <r>
    <m/>
    <s v="CTI-PO-02217"/>
    <s v="Comba Telecom, Inc."/>
    <x v="420"/>
    <x v="422"/>
    <d v="2017-07-27T00:00:00"/>
    <n v="15"/>
  </r>
  <r>
    <m/>
    <s v="CTI-PO-02217"/>
    <s v="Comba Telecom, Inc."/>
    <x v="421"/>
    <x v="423"/>
    <d v="2017-07-27T00:00:00"/>
    <n v="25"/>
  </r>
  <r>
    <m/>
    <s v="CTI-PO-02217"/>
    <s v="Comba Telecom, Inc."/>
    <x v="422"/>
    <x v="424"/>
    <d v="2017-07-27T00:00:00"/>
    <n v="25"/>
  </r>
  <r>
    <m/>
    <s v="CTI-PO-02217"/>
    <s v="Comba Telecom, Inc."/>
    <x v="423"/>
    <x v="425"/>
    <d v="2017-07-27T00:00:00"/>
    <n v="15"/>
  </r>
  <r>
    <m/>
    <s v="CTI-PO-02217"/>
    <s v="Comba Telecom, Inc."/>
    <x v="424"/>
    <x v="426"/>
    <d v="2017-07-27T00:00:00"/>
    <n v="5"/>
  </r>
  <r>
    <m/>
    <s v="CTI-PO-02317"/>
    <s v="Comba Telecom, Inc."/>
    <x v="328"/>
    <x v="330"/>
    <d v="2017-07-27T00:00:00"/>
    <n v="400"/>
  </r>
  <r>
    <m/>
    <s v="Return (FastDAS)"/>
    <s v="Comba Telecom, Inc."/>
    <x v="329"/>
    <x v="331"/>
    <d v="2017-07-28T00:00:00"/>
    <n v="44"/>
  </r>
  <r>
    <s v="Q-049527"/>
    <s v="CHK170640US1"/>
    <s v="Comba Telecom, Inc."/>
    <x v="182"/>
    <x v="183"/>
    <d v="2017-08-02T00:00:00"/>
    <n v="10"/>
  </r>
  <r>
    <s v="Q-049527"/>
    <s v="CHK170640US1"/>
    <s v="Comba Telecom, Inc."/>
    <x v="181"/>
    <x v="182"/>
    <d v="2017-08-02T00:00:00"/>
    <n v="10"/>
  </r>
  <r>
    <s v="Q-049527"/>
    <s v="CHK170640US1"/>
    <s v="Comba Telecom, Inc."/>
    <x v="185"/>
    <x v="186"/>
    <d v="2017-08-02T00:00:00"/>
    <n v="5"/>
  </r>
  <r>
    <s v="Q-049527"/>
    <s v="CHK170640US1"/>
    <s v="Comba Telecom, Inc."/>
    <x v="187"/>
    <x v="188"/>
    <d v="2017-08-02T00:00:00"/>
    <n v="15"/>
  </r>
  <r>
    <s v="Q-049527"/>
    <s v="CHK170640US1"/>
    <s v="Comba Telecom, Inc."/>
    <x v="240"/>
    <x v="241"/>
    <d v="2017-08-02T00:00:00"/>
    <n v="2"/>
  </r>
  <r>
    <s v="Q-049943"/>
    <s v="CHK170744US1"/>
    <s v="Comba Telecom, Inc."/>
    <x v="108"/>
    <x v="108"/>
    <d v="2017-08-02T00:00:00"/>
    <n v="5"/>
  </r>
  <r>
    <s v="Q-049943"/>
    <s v="CHK170744US1"/>
    <s v="Comba Telecom, Inc."/>
    <x v="216"/>
    <x v="217"/>
    <d v="2017-08-02T00:00:00"/>
    <n v="9"/>
  </r>
  <r>
    <s v="Q-050299"/>
    <s v="CHK171062US"/>
    <s v="Comba Telecom, Inc."/>
    <x v="323"/>
    <x v="325"/>
    <d v="2017-08-02T00:00:00"/>
    <n v="5"/>
  </r>
  <r>
    <s v="Q-050299"/>
    <s v="CHK171062US"/>
    <s v="Comba Telecom, Inc."/>
    <x v="324"/>
    <x v="326"/>
    <d v="2017-08-02T00:00:00"/>
    <n v="5"/>
  </r>
  <r>
    <s v="Q-049456"/>
    <s v="CHK170627US"/>
    <s v="Comba Telecom, Inc."/>
    <x v="350"/>
    <x v="352"/>
    <d v="2017-08-02T00:00:00"/>
    <n v="2"/>
  </r>
  <r>
    <s v="Q-049456"/>
    <s v="CHK170627US"/>
    <s v="Comba Telecom, Inc."/>
    <x v="343"/>
    <x v="345"/>
    <d v="2017-08-02T00:00:00"/>
    <n v="9"/>
  </r>
  <r>
    <s v="Q-049456"/>
    <s v="CHK170627US"/>
    <s v="Comba Telecom, Inc."/>
    <x v="341"/>
    <x v="343"/>
    <d v="2017-08-02T00:00:00"/>
    <n v="9"/>
  </r>
  <r>
    <s v="Q-049455"/>
    <s v="CHK170626US2F"/>
    <s v="Comba Telecom, Inc."/>
    <x v="348"/>
    <x v="350"/>
    <d v="2017-08-02T00:00:00"/>
    <n v="2"/>
  </r>
  <r>
    <s v="Q-049455"/>
    <s v="CHK170626US2F"/>
    <s v="Comba Telecom, Inc."/>
    <x v="347"/>
    <x v="349"/>
    <d v="2017-08-02T00:00:00"/>
    <n v="6"/>
  </r>
  <r>
    <s v="Q-049551"/>
    <s v="CHK170649US3F"/>
    <s v="Comba Telecom, Inc."/>
    <x v="353"/>
    <x v="355"/>
    <d v="2017-08-02T00:00:00"/>
    <n v="15"/>
  </r>
  <r>
    <m/>
    <s v="Sample"/>
    <s v="Tomba Communications"/>
    <x v="348"/>
    <x v="350"/>
    <d v="2017-08-02T00:00:00"/>
    <n v="-1"/>
  </r>
  <r>
    <m/>
    <s v="Sample"/>
    <s v="Netcom Technologies"/>
    <x v="302"/>
    <x v="304"/>
    <d v="2017-08-03T00:00:00"/>
    <n v="-5"/>
  </r>
  <r>
    <s v="Q-050716"/>
    <n v="71636"/>
    <s v="Tessco"/>
    <x v="324"/>
    <x v="326"/>
    <d v="2017-08-04T00:00:00"/>
    <n v="-5"/>
  </r>
  <r>
    <s v="Q-051187"/>
    <n v="73880"/>
    <s v="Tessco"/>
    <x v="348"/>
    <x v="350"/>
    <d v="2017-08-04T00:00:00"/>
    <n v="-3"/>
  </r>
  <r>
    <s v="Q-051186"/>
    <n v="73862"/>
    <s v="Tessco"/>
    <x v="348"/>
    <x v="350"/>
    <d v="2017-08-04T00:00:00"/>
    <n v="-1"/>
  </r>
  <r>
    <s v="Q-051258"/>
    <n v="15317"/>
    <s v="KLA Laboratories"/>
    <x v="328"/>
    <x v="330"/>
    <d v="2017-08-07T00:00:00"/>
    <n v="-4"/>
  </r>
  <r>
    <s v="Q-051304"/>
    <n v="74610"/>
    <s v="Tessco"/>
    <x v="341"/>
    <x v="343"/>
    <d v="2017-08-09T00:00:00"/>
    <n v="-1"/>
  </r>
  <r>
    <s v="Q-051306"/>
    <s v="01510-0054A"/>
    <s v="Redwood Electric"/>
    <x v="354"/>
    <x v="356"/>
    <d v="2017-08-10T00:00:00"/>
    <n v="-7"/>
  </r>
  <r>
    <s v="Q-051306"/>
    <s v="01510-0054A"/>
    <s v="Redwood Electric"/>
    <x v="306"/>
    <x v="308"/>
    <d v="2017-08-10T00:00:00"/>
    <n v="-2"/>
  </r>
  <r>
    <s v="Q-051305"/>
    <s v="01510-0053A"/>
    <s v="Redwood Electric"/>
    <x v="354"/>
    <x v="356"/>
    <d v="2017-08-10T00:00:00"/>
    <n v="-13"/>
  </r>
  <r>
    <s v="Q-051305"/>
    <s v="01510-0053A"/>
    <s v="Redwood Electric"/>
    <x v="306"/>
    <x v="308"/>
    <d v="2017-08-10T00:00:00"/>
    <n v="-2"/>
  </r>
  <r>
    <s v="Q-051305"/>
    <s v="01510-0053A"/>
    <s v="Redwood Electric"/>
    <x v="44"/>
    <x v="44"/>
    <d v="2017-08-10T00:00:00"/>
    <n v="-2"/>
  </r>
  <r>
    <s v="Q-051276"/>
    <n v="74533"/>
    <s v="Tessco"/>
    <x v="169"/>
    <x v="170"/>
    <d v="2017-08-10T00:00:00"/>
    <n v="-1"/>
  </r>
  <r>
    <s v="Q-051276"/>
    <n v="74533"/>
    <s v="Tessco"/>
    <x v="168"/>
    <x v="169"/>
    <d v="2017-08-10T00:00:00"/>
    <n v="-1"/>
  </r>
  <r>
    <s v="Q-051276"/>
    <n v="74533"/>
    <s v="Tessco"/>
    <x v="167"/>
    <x v="168"/>
    <d v="2017-08-10T00:00:00"/>
    <n v="-1"/>
  </r>
  <r>
    <s v="Q-051276"/>
    <n v="74533"/>
    <s v="Tessco"/>
    <x v="174"/>
    <x v="175"/>
    <d v="2017-08-10T00:00:00"/>
    <n v="-1"/>
  </r>
  <r>
    <s v="Q-051276"/>
    <n v="74533"/>
    <s v="Tessco"/>
    <x v="170"/>
    <x v="171"/>
    <d v="2017-08-10T00:00:00"/>
    <n v="-1"/>
  </r>
  <r>
    <s v="Q-051276"/>
    <n v="74533"/>
    <s v="Tessco"/>
    <x v="172"/>
    <x v="173"/>
    <d v="2017-08-10T00:00:00"/>
    <n v="-3"/>
  </r>
  <r>
    <s v="Q-051350"/>
    <n v="74812"/>
    <s v="Tessco"/>
    <x v="175"/>
    <x v="176"/>
    <d v="2017-08-10T00:00:00"/>
    <n v="-1"/>
  </r>
  <r>
    <s v="Q-051351"/>
    <n v="74903"/>
    <s v="Tessco"/>
    <x v="175"/>
    <x v="176"/>
    <d v="2017-08-10T00:00:00"/>
    <n v="-2"/>
  </r>
  <r>
    <s v="Q-051353"/>
    <n v="75075"/>
    <s v="Tessco"/>
    <x v="78"/>
    <x v="78"/>
    <d v="2017-08-10T00:00:00"/>
    <n v="-15"/>
  </r>
  <r>
    <s v="Q-051352"/>
    <n v="74693"/>
    <s v="Tessco"/>
    <x v="357"/>
    <x v="359"/>
    <d v="2017-08-10T00:00:00"/>
    <n v="-2"/>
  </r>
  <r>
    <s v="Q-051352"/>
    <n v="74693"/>
    <s v="Tessco"/>
    <x v="353"/>
    <x v="355"/>
    <d v="2017-08-10T00:00:00"/>
    <n v="-1"/>
  </r>
  <r>
    <s v="Q-051352"/>
    <n v="74693"/>
    <s v="Tessco"/>
    <x v="108"/>
    <x v="108"/>
    <d v="2017-08-10T00:00:00"/>
    <n v="-2"/>
  </r>
  <r>
    <s v="Q-051352"/>
    <n v="74693"/>
    <s v="Tessco"/>
    <x v="310"/>
    <x v="312"/>
    <d v="2017-08-10T00:00:00"/>
    <n v="-6"/>
  </r>
  <r>
    <m/>
    <s v="Sample"/>
    <s v="ANCOM"/>
    <x v="323"/>
    <x v="325"/>
    <d v="2017-08-11T00:00:00"/>
    <n v="-1"/>
  </r>
  <r>
    <s v="Q-051410"/>
    <n v="75460"/>
    <s v="Tessco"/>
    <x v="347"/>
    <x v="349"/>
    <d v="2017-08-15T00:00:00"/>
    <n v="-1"/>
  </r>
  <r>
    <m/>
    <s v="Sample"/>
    <s v="Day Wireless"/>
    <x v="348"/>
    <x v="350"/>
    <d v="2017-08-15T00:00:00"/>
    <n v="-1"/>
  </r>
  <r>
    <m/>
    <s v="Return (Tessco)"/>
    <s v="Comba Telecom, Inc."/>
    <x v="306"/>
    <x v="308"/>
    <d v="2017-08-15T00:00:00"/>
    <n v="3"/>
  </r>
  <r>
    <m/>
    <s v="CTI-PO-02417"/>
    <s v="Comba Telecom, Inc."/>
    <x v="354"/>
    <x v="356"/>
    <d v="2017-08-15T00:00:00"/>
    <n v="200"/>
  </r>
  <r>
    <m/>
    <s v="CTI-PO-02417"/>
    <s v="Comba Telecom, Inc."/>
    <x v="380"/>
    <x v="382"/>
    <d v="2017-08-15T00:00:00"/>
    <n v="10"/>
  </r>
  <r>
    <m/>
    <s v="CTI-PO-02417"/>
    <s v="Comba Telecom, Inc."/>
    <x v="425"/>
    <x v="427"/>
    <d v="2017-08-15T00:00:00"/>
    <n v="25"/>
  </r>
  <r>
    <m/>
    <s v="CTI-PO-02417"/>
    <s v="Comba Telecom, Inc."/>
    <x v="426"/>
    <x v="428"/>
    <d v="2017-08-15T00:00:00"/>
    <n v="25"/>
  </r>
  <r>
    <m/>
    <s v="CTI-PO-02417"/>
    <s v="Comba Telecom, Inc."/>
    <x v="427"/>
    <x v="429"/>
    <d v="2017-08-15T00:00:00"/>
    <n v="20"/>
  </r>
  <r>
    <m/>
    <s v="CTI-PO-02417"/>
    <s v="Comba Telecom, Inc."/>
    <x v="428"/>
    <x v="430"/>
    <d v="2017-08-15T00:00:00"/>
    <n v="25"/>
  </r>
  <r>
    <m/>
    <s v="CTI-PO-02417"/>
    <s v="Comba Telecom, Inc."/>
    <x v="429"/>
    <x v="431"/>
    <d v="2017-08-15T00:00:00"/>
    <n v="25"/>
  </r>
  <r>
    <m/>
    <s v="CTI-PO-02417"/>
    <s v="Comba Telecom, Inc."/>
    <x v="430"/>
    <x v="432"/>
    <d v="2017-08-15T00:00:00"/>
    <n v="20"/>
  </r>
  <r>
    <m/>
    <s v="CTI-PO-02417"/>
    <s v="Comba Telecom, Inc."/>
    <x v="431"/>
    <x v="433"/>
    <d v="2017-08-15T00:00:00"/>
    <n v="25"/>
  </r>
  <r>
    <m/>
    <s v="CTI-PO-02417"/>
    <s v="Comba Telecom, Inc."/>
    <x v="432"/>
    <x v="434"/>
    <d v="2017-08-15T00:00:00"/>
    <n v="25"/>
  </r>
  <r>
    <m/>
    <s v="CTI-PO-02417"/>
    <s v="Comba Telecom, Inc."/>
    <x v="433"/>
    <x v="435"/>
    <d v="2017-08-15T00:00:00"/>
    <n v="20"/>
  </r>
  <r>
    <m/>
    <s v="CTI-PO-02417"/>
    <s v="Comba Telecom, Inc."/>
    <x v="434"/>
    <x v="436"/>
    <d v="2017-08-15T00:00:00"/>
    <n v="25"/>
  </r>
  <r>
    <m/>
    <s v="CTI-PO-02417"/>
    <s v="Comba Telecom, Inc."/>
    <x v="435"/>
    <x v="437"/>
    <d v="2017-08-15T00:00:00"/>
    <n v="25"/>
  </r>
  <r>
    <m/>
    <s v="CTI-PO-02417"/>
    <s v="Comba Telecom, Inc."/>
    <x v="436"/>
    <x v="438"/>
    <d v="2017-08-15T00:00:00"/>
    <n v="25"/>
  </r>
  <r>
    <m/>
    <s v="CTI-PO-02417"/>
    <s v="Comba Telecom, Inc."/>
    <x v="437"/>
    <x v="439"/>
    <d v="2017-08-15T00:00:00"/>
    <n v="15"/>
  </r>
  <r>
    <m/>
    <s v="CTI-PO-02417"/>
    <s v="Comba Telecom, Inc."/>
    <x v="438"/>
    <x v="440"/>
    <d v="2017-08-15T00:00:00"/>
    <n v="15"/>
  </r>
  <r>
    <m/>
    <s v="CTI-PO-02417"/>
    <s v="Comba Telecom, Inc."/>
    <x v="439"/>
    <x v="441"/>
    <d v="2017-08-15T00:00:00"/>
    <n v="25"/>
  </r>
  <r>
    <m/>
    <s v="CTI-PO-02417"/>
    <s v="Comba Telecom, Inc."/>
    <x v="440"/>
    <x v="442"/>
    <d v="2017-08-15T00:00:00"/>
    <n v="25"/>
  </r>
  <r>
    <m/>
    <s v="CTI-PO-02417"/>
    <s v="Comba Telecom, Inc."/>
    <x v="441"/>
    <x v="443"/>
    <d v="2017-08-15T00:00:00"/>
    <n v="15"/>
  </r>
  <r>
    <m/>
    <s v="CTI-PO-02417"/>
    <s v="Comba Telecom, Inc."/>
    <x v="442"/>
    <x v="444"/>
    <d v="2017-08-15T00:00:00"/>
    <n v="5"/>
  </r>
  <r>
    <m/>
    <s v="CTI-PO-02217"/>
    <s v="Comba Telecom, Inc."/>
    <x v="383"/>
    <x v="385"/>
    <d v="2017-08-15T00:00:00"/>
    <n v="7"/>
  </r>
  <r>
    <m/>
    <s v="CTI-PO-02217"/>
    <s v="Comba Telecom, Inc."/>
    <x v="443"/>
    <x v="445"/>
    <d v="2017-08-15T00:00:00"/>
    <n v="1"/>
  </r>
  <r>
    <m/>
    <s v="CTI-PO-02217"/>
    <s v="Comba Telecom, Inc."/>
    <x v="444"/>
    <x v="446"/>
    <d v="2017-08-15T00:00:00"/>
    <n v="2"/>
  </r>
  <r>
    <m/>
    <s v="CTI-PO-02217"/>
    <s v="Comba Telecom, Inc."/>
    <x v="399"/>
    <x v="401"/>
    <d v="2017-08-15T00:00:00"/>
    <n v="1"/>
  </r>
  <r>
    <m/>
    <s v="CTI-PO-02217"/>
    <s v="Comba Telecom, Inc."/>
    <x v="400"/>
    <x v="402"/>
    <d v="2017-08-15T00:00:00"/>
    <n v="1"/>
  </r>
  <r>
    <m/>
    <s v="CTI-PO-02217"/>
    <s v="Comba Telecom, Inc."/>
    <x v="402"/>
    <x v="404"/>
    <d v="2017-08-15T00:00:00"/>
    <n v="14"/>
  </r>
  <r>
    <m/>
    <s v="CTI-PO-02217"/>
    <s v="Comba Telecom, Inc."/>
    <x v="404"/>
    <x v="406"/>
    <d v="2017-08-15T00:00:00"/>
    <n v="4"/>
  </r>
  <r>
    <m/>
    <s v="CTI-PO-02217"/>
    <s v="Comba Telecom, Inc."/>
    <x v="407"/>
    <x v="409"/>
    <d v="2017-08-15T00:00:00"/>
    <n v="1"/>
  </r>
  <r>
    <m/>
    <s v="CTI-PO-02217"/>
    <s v="Comba Telecom, Inc."/>
    <x v="370"/>
    <x v="372"/>
    <d v="2017-08-15T00:00:00"/>
    <n v="2"/>
  </r>
  <r>
    <m/>
    <s v="CTI-PO-02217"/>
    <s v="Comba Telecom, Inc."/>
    <x v="371"/>
    <x v="373"/>
    <d v="2017-08-15T00:00:00"/>
    <n v="1"/>
  </r>
  <r>
    <m/>
    <s v="CTI-PO-02217"/>
    <s v="Comba Telecom, Inc."/>
    <x v="372"/>
    <x v="374"/>
    <d v="2017-08-15T00:00:00"/>
    <n v="2"/>
  </r>
  <r>
    <m/>
    <m/>
    <s v="Comba Telecom, Inc."/>
    <x v="445"/>
    <x v="447"/>
    <d v="2017-08-15T00:00:00"/>
    <n v="3"/>
  </r>
  <r>
    <m/>
    <m/>
    <s v="Comba Telecom, Inc."/>
    <x v="446"/>
    <x v="448"/>
    <d v="2017-08-15T00:00:00"/>
    <n v="3"/>
  </r>
  <r>
    <m/>
    <s v="Return"/>
    <s v="APCO Tradeshow"/>
    <x v="335"/>
    <x v="337"/>
    <d v="2017-08-17T00:00:00"/>
    <n v="1"/>
  </r>
  <r>
    <m/>
    <s v="Return"/>
    <s v="APCO Tradeshow"/>
    <x v="354"/>
    <x v="356"/>
    <d v="2017-08-17T00:00:00"/>
    <n v="1"/>
  </r>
  <r>
    <m/>
    <s v="Return"/>
    <s v="APCO Tradeshow"/>
    <x v="340"/>
    <x v="342"/>
    <d v="2017-08-17T00:00:00"/>
    <n v="1"/>
  </r>
  <r>
    <s v="Q-050502"/>
    <s v="CHK171052US1"/>
    <s v="Comba Telecom, Inc."/>
    <x v="239"/>
    <x v="240"/>
    <d v="2017-08-17T00:00:00"/>
    <n v="3"/>
  </r>
  <r>
    <s v="Q-050502"/>
    <s v="CHK171052US1"/>
    <s v="Comba Telecom, Inc."/>
    <x v="240"/>
    <x v="241"/>
    <d v="2017-08-17T00:00:00"/>
    <n v="3"/>
  </r>
  <r>
    <s v="Q-050411"/>
    <s v="CHK171028US"/>
    <s v="Comba Telecom, Inc."/>
    <x v="324"/>
    <x v="326"/>
    <d v="2017-08-17T00:00:00"/>
    <n v="5"/>
  </r>
  <r>
    <s v="Q-050411"/>
    <s v="CHK171028US"/>
    <s v="Comba Telecom, Inc."/>
    <x v="323"/>
    <x v="325"/>
    <d v="2017-08-17T00:00:00"/>
    <n v="5"/>
  </r>
  <r>
    <s v="Q-050411"/>
    <s v="CHK171028US"/>
    <s v="Comba Telecom, Inc."/>
    <x v="322"/>
    <x v="324"/>
    <d v="2017-08-17T00:00:00"/>
    <n v="5"/>
  </r>
  <r>
    <s v="Q-049528"/>
    <s v="CHK170639US"/>
    <s v="Comba Telecom, Inc."/>
    <x v="175"/>
    <x v="176"/>
    <d v="2017-08-17T00:00:00"/>
    <n v="15"/>
  </r>
  <r>
    <s v="Q-049528"/>
    <s v="CHK170639US"/>
    <s v="Comba Telecom, Inc."/>
    <x v="192"/>
    <x v="193"/>
    <d v="2017-08-17T00:00:00"/>
    <n v="15"/>
  </r>
  <r>
    <s v="Q-049943"/>
    <s v="CHK170744US2F"/>
    <s v="Comba Telecom, Inc."/>
    <x v="216"/>
    <x v="217"/>
    <d v="2017-08-17T00:00:00"/>
    <n v="1"/>
  </r>
  <r>
    <s v="Q-049527"/>
    <s v="CHK170640US2F"/>
    <s v="Comba Telecom, Inc."/>
    <x v="189"/>
    <x v="190"/>
    <d v="2017-08-17T00:00:00"/>
    <n v="2"/>
  </r>
  <r>
    <s v="Q-051472"/>
    <n v="75333"/>
    <s v="Tessco"/>
    <x v="341"/>
    <x v="343"/>
    <d v="2017-08-17T00:00:00"/>
    <n v="-1"/>
  </r>
  <r>
    <s v="Q-051490"/>
    <n v="5039"/>
    <s v="Repeated Signal Solutions"/>
    <x v="354"/>
    <x v="356"/>
    <d v="2017-08-18T00:00:00"/>
    <n v="-3"/>
  </r>
  <r>
    <m/>
    <s v="Sample"/>
    <s v="Steven Cheng"/>
    <x v="348"/>
    <x v="350"/>
    <d v="2017-08-21T00:00:00"/>
    <n v="-1"/>
  </r>
  <r>
    <m/>
    <s v="RMA-001830"/>
    <s v="Comba Telecom, Inc."/>
    <x v="168"/>
    <x v="169"/>
    <d v="2017-08-21T00:00:00"/>
    <n v="-1"/>
  </r>
  <r>
    <s v="Q-051510"/>
    <s v="PO MM82117-17213"/>
    <s v="Extreme Engineering"/>
    <x v="328"/>
    <x v="330"/>
    <d v="2017-08-22T00:00:00"/>
    <n v="-43"/>
  </r>
  <r>
    <s v="Q-051510"/>
    <s v="PO MM82117-17213"/>
    <s v="Extreme Engineering"/>
    <x v="329"/>
    <x v="331"/>
    <d v="2017-08-22T00:00:00"/>
    <n v="-20"/>
  </r>
  <r>
    <s v="Q-051510"/>
    <s v="PO MM82117-17213"/>
    <s v="Extreme Engineering"/>
    <x v="354"/>
    <x v="356"/>
    <d v="2017-08-22T00:00:00"/>
    <n v="-28"/>
  </r>
  <r>
    <s v="Q-051510"/>
    <s v="PO MM82117-17213"/>
    <s v="Extreme Engineering"/>
    <x v="306"/>
    <x v="308"/>
    <d v="2017-08-22T00:00:00"/>
    <n v="-18"/>
  </r>
  <r>
    <s v="Q-051510"/>
    <s v="PO MM82117-17213"/>
    <s v="Extreme Engineering"/>
    <x v="78"/>
    <x v="78"/>
    <d v="2017-08-22T00:00:00"/>
    <n v="-10"/>
  </r>
  <r>
    <s v="Q-051510"/>
    <s v="PO MM82117-17213"/>
    <s v="Extreme Engineering"/>
    <x v="294"/>
    <x v="296"/>
    <d v="2017-08-22T00:00:00"/>
    <n v="-7"/>
  </r>
  <r>
    <s v="Q-051510"/>
    <s v="PO MM82117-17213"/>
    <s v="Extreme Engineering"/>
    <x v="50"/>
    <x v="50"/>
    <d v="2017-08-22T00:00:00"/>
    <n v="-5"/>
  </r>
  <r>
    <s v="Q-051525"/>
    <s v="PO MM82217-J17249"/>
    <s v="Extreme Engineering"/>
    <x v="48"/>
    <x v="48"/>
    <d v="2017-08-23T00:00:00"/>
    <n v="-1"/>
  </r>
  <r>
    <s v="Q-051525"/>
    <s v="PO MM82217-J17249"/>
    <s v="Extreme Engineering"/>
    <x v="43"/>
    <x v="43"/>
    <d v="2017-08-23T00:00:00"/>
    <n v="-5"/>
  </r>
  <r>
    <s v="Q-051525"/>
    <s v="PO MM82217-J17249"/>
    <s v="Extreme Engineering"/>
    <x v="41"/>
    <x v="41"/>
    <d v="2017-08-23T00:00:00"/>
    <n v="-3"/>
  </r>
  <r>
    <s v="Q-051525"/>
    <s v="PO MM82217-J17249"/>
    <s v="Extreme Engineering"/>
    <x v="108"/>
    <x v="108"/>
    <d v="2017-08-23T00:00:00"/>
    <n v="-3"/>
  </r>
  <r>
    <s v="Q-051525"/>
    <s v="PO MM82217-J17249"/>
    <s v="Extreme Engineering"/>
    <x v="181"/>
    <x v="182"/>
    <d v="2017-08-23T00:00:00"/>
    <n v="-2"/>
  </r>
  <r>
    <s v="Q-051525"/>
    <s v="PO MM82217-J17249"/>
    <s v="Extreme Engineering"/>
    <x v="182"/>
    <x v="183"/>
    <d v="2017-08-23T00:00:00"/>
    <n v="-2"/>
  </r>
  <r>
    <s v="Q-051525"/>
    <s v="PO MM82217-J17249"/>
    <s v="Extreme Engineering"/>
    <x v="189"/>
    <x v="190"/>
    <d v="2017-08-23T00:00:00"/>
    <n v="-1"/>
  </r>
  <r>
    <s v="Q-051525"/>
    <s v="PO MM82217-J17249"/>
    <s v="Extreme Engineering"/>
    <x v="185"/>
    <x v="186"/>
    <d v="2017-08-23T00:00:00"/>
    <n v="-1"/>
  </r>
  <r>
    <s v="Q-051525"/>
    <s v="PO MM82217-J17249"/>
    <s v="Extreme Engineering"/>
    <x v="187"/>
    <x v="188"/>
    <d v="2017-08-23T00:00:00"/>
    <n v="-3"/>
  </r>
  <r>
    <s v="Q-051525"/>
    <s v="PO MM82217-J17249"/>
    <s v="Extreme Engineering"/>
    <x v="190"/>
    <x v="191"/>
    <d v="2017-08-23T00:00:00"/>
    <n v="-2"/>
  </r>
  <r>
    <m/>
    <s v="RMA-001831"/>
    <s v="Day Wireless"/>
    <x v="351"/>
    <x v="353"/>
    <d v="2017-08-23T00:00:00"/>
    <n v="-1"/>
  </r>
  <r>
    <m/>
    <s v="Sample"/>
    <s v="MWCA Tradeshow"/>
    <x v="239"/>
    <x v="240"/>
    <d v="2017-08-23T00:00:00"/>
    <n v="-1"/>
  </r>
  <r>
    <m/>
    <s v="Sample"/>
    <s v="MWCA Tradeshow"/>
    <x v="240"/>
    <x v="241"/>
    <d v="2017-08-23T00:00:00"/>
    <n v="-1"/>
  </r>
  <r>
    <m/>
    <s v="Sample"/>
    <s v="Day Wireless"/>
    <x v="351"/>
    <x v="353"/>
    <d v="2017-08-24T00:00:00"/>
    <n v="-1"/>
  </r>
  <r>
    <s v="Q-051141"/>
    <n v="612636"/>
    <s v="Star Microwave"/>
    <x v="213"/>
    <x v="214"/>
    <d v="2017-08-25T00:00:00"/>
    <n v="-2"/>
  </r>
  <r>
    <m/>
    <s v="Sample"/>
    <s v="JT Park"/>
    <x v="117"/>
    <x v="118"/>
    <d v="2017-08-25T00:00:00"/>
    <n v="-3"/>
  </r>
  <r>
    <m/>
    <s v="Adjustment"/>
    <s v="Comba Telecom, Inc."/>
    <x v="307"/>
    <x v="309"/>
    <d v="2017-08-25T00:00:00"/>
    <n v="1"/>
  </r>
  <r>
    <s v="Q-051558_x000a_"/>
    <n v="72268"/>
    <s v="Tessco"/>
    <x v="354"/>
    <x v="356"/>
    <d v="2017-08-25T00:00:00"/>
    <n v="-12"/>
  </r>
  <r>
    <s v="Q-051560"/>
    <n v="77181"/>
    <s v="Tessco"/>
    <x v="341"/>
    <x v="343"/>
    <d v="2017-08-25T00:00:00"/>
    <n v="-2"/>
  </r>
  <r>
    <s v="Q-051560"/>
    <n v="77181"/>
    <s v="Tessco"/>
    <x v="328"/>
    <x v="330"/>
    <d v="2017-08-25T00:00:00"/>
    <n v="-42"/>
  </r>
  <r>
    <s v="Q-051560"/>
    <n v="77181"/>
    <s v="Tessco"/>
    <x v="307"/>
    <x v="309"/>
    <d v="2017-08-25T00:00:00"/>
    <n v="-3"/>
  </r>
  <r>
    <s v="Q-051560"/>
    <n v="77181"/>
    <s v="Tessco"/>
    <x v="44"/>
    <x v="44"/>
    <d v="2017-08-25T00:00:00"/>
    <n v="-27"/>
  </r>
  <r>
    <s v="Q-051560"/>
    <n v="77181"/>
    <s v="Tessco"/>
    <x v="45"/>
    <x v="45"/>
    <d v="2017-08-25T00:00:00"/>
    <n v="-2"/>
  </r>
  <r>
    <s v="Q-051560"/>
    <n v="77181"/>
    <s v="Tessco"/>
    <x v="46"/>
    <x v="46"/>
    <d v="2017-08-25T00:00:00"/>
    <n v="-3"/>
  </r>
  <r>
    <s v="Q-051560"/>
    <n v="77181"/>
    <s v="Tessco"/>
    <x v="47"/>
    <x v="47"/>
    <d v="2017-08-25T00:00:00"/>
    <n v="-2"/>
  </r>
  <r>
    <s v="Q-051560"/>
    <n v="77181"/>
    <s v="Tessco"/>
    <x v="48"/>
    <x v="48"/>
    <d v="2017-08-25T00:00:00"/>
    <n v="-2"/>
  </r>
  <r>
    <s v="Q-051560"/>
    <n v="77181"/>
    <s v="Tessco"/>
    <x v="49"/>
    <x v="49"/>
    <d v="2017-08-25T00:00:00"/>
    <n v="-1"/>
  </r>
  <r>
    <s v="Q-051559_x000a_"/>
    <n v="77163"/>
    <s v="Tessco"/>
    <x v="347"/>
    <x v="349"/>
    <d v="2017-08-25T00:00:00"/>
    <n v="-1"/>
  </r>
  <r>
    <s v="Q-051559_x000a_"/>
    <n v="77163"/>
    <s v="Tessco"/>
    <x v="341"/>
    <x v="343"/>
    <d v="2017-08-25T00:00:00"/>
    <n v="-1"/>
  </r>
  <r>
    <s v="Q-051307"/>
    <n v="13841807"/>
    <s v="AT&amp;T"/>
    <x v="48"/>
    <x v="48"/>
    <d v="2017-08-29T00:00:00"/>
    <n v="-1"/>
  </r>
  <r>
    <s v="Q-051621"/>
    <n v="77805"/>
    <s v="Tessco"/>
    <x v="347"/>
    <x v="349"/>
    <d v="2017-08-29T00:00:00"/>
    <n v="-1"/>
  </r>
  <r>
    <s v="Q-051621"/>
    <n v="77805"/>
    <s v="Tessco"/>
    <x v="341"/>
    <x v="343"/>
    <d v="2017-08-29T00:00:00"/>
    <n v="-1"/>
  </r>
  <r>
    <s v="Q-051623"/>
    <s v="082817-CT"/>
    <s v="MOD Data Tech"/>
    <x v="181"/>
    <x v="182"/>
    <d v="2017-08-29T00:00:00"/>
    <n v="-1"/>
  </r>
  <r>
    <s v="Q-051623"/>
    <s v="082817-CT"/>
    <s v="MOD Data Tech"/>
    <x v="182"/>
    <x v="183"/>
    <d v="2017-08-29T00:00:00"/>
    <n v="-1"/>
  </r>
  <r>
    <s v="Q-051623"/>
    <s v="082817-CT"/>
    <s v="MOD Data Tech"/>
    <x v="189"/>
    <x v="190"/>
    <d v="2017-08-29T00:00:00"/>
    <n v="-1"/>
  </r>
  <r>
    <s v="Q-051623"/>
    <s v="082817-CT"/>
    <s v="MOD Data Tech"/>
    <x v="187"/>
    <x v="188"/>
    <d v="2017-08-29T00:00:00"/>
    <n v="-1"/>
  </r>
  <r>
    <s v="Q-051623"/>
    <s v="082817-CT"/>
    <s v="MOD Data Tech"/>
    <x v="190"/>
    <x v="191"/>
    <d v="2017-08-29T00:00:00"/>
    <n v="-1"/>
  </r>
  <r>
    <m/>
    <s v="JT's Samples"/>
    <s v="Comba Telecom, Inc."/>
    <x v="447"/>
    <x v="449"/>
    <d v="2017-08-29T00:00:00"/>
    <n v="5"/>
  </r>
  <r>
    <m/>
    <s v="JT's Samples"/>
    <s v="Comba Telecom, Inc."/>
    <x v="448"/>
    <x v="450"/>
    <d v="2017-08-29T00:00:00"/>
    <n v="7"/>
  </r>
  <r>
    <m/>
    <s v="JT's Samples"/>
    <s v="Comba Telecom, Inc."/>
    <x v="449"/>
    <x v="451"/>
    <d v="2017-08-29T00:00:00"/>
    <n v="4"/>
  </r>
  <r>
    <m/>
    <s v="JT's Samples"/>
    <s v="Comba Telecom, Inc."/>
    <x v="450"/>
    <x v="452"/>
    <d v="2017-08-29T00:00:00"/>
    <n v="4"/>
  </r>
  <r>
    <m/>
    <s v="JT's Samples"/>
    <s v="Comba Telecom, Inc."/>
    <x v="451"/>
    <x v="453"/>
    <d v="2017-08-29T00:00:00"/>
    <n v="5"/>
  </r>
  <r>
    <m/>
    <s v="JT's Samples"/>
    <s v="Comba Telecom, Inc."/>
    <x v="452"/>
    <x v="454"/>
    <d v="2017-08-29T00:00:00"/>
    <n v="3"/>
  </r>
  <r>
    <m/>
    <s v="JT's Samples"/>
    <s v="Comba Telecom, Inc."/>
    <x v="453"/>
    <x v="455"/>
    <d v="2017-08-29T00:00:00"/>
    <n v="5"/>
  </r>
  <r>
    <m/>
    <s v="JT's Samples"/>
    <s v="Comba Telecom, Inc."/>
    <x v="454"/>
    <x v="456"/>
    <d v="2017-08-29T00:00:00"/>
    <n v="5"/>
  </r>
  <r>
    <m/>
    <s v="JT's Samples"/>
    <s v="Comba Telecom, Inc."/>
    <x v="455"/>
    <x v="457"/>
    <d v="2017-08-29T00:00:00"/>
    <n v="2"/>
  </r>
  <r>
    <m/>
    <s v="JT's Samples"/>
    <s v="Comba Telecom, Inc."/>
    <x v="456"/>
    <x v="458"/>
    <d v="2017-08-29T00:00:00"/>
    <n v="2"/>
  </r>
  <r>
    <m/>
    <s v="JT's Samples"/>
    <s v="Comba Telecom, Inc."/>
    <x v="457"/>
    <x v="459"/>
    <d v="2017-08-29T00:00:00"/>
    <n v="7"/>
  </r>
  <r>
    <m/>
    <s v="JT's Samples"/>
    <s v="Comba Telecom, Inc."/>
    <x v="458"/>
    <x v="460"/>
    <d v="2017-08-29T00:00:00"/>
    <n v="5"/>
  </r>
  <r>
    <m/>
    <s v="JT's Samples"/>
    <s v="Comba Telecom, Inc."/>
    <x v="459"/>
    <x v="461"/>
    <d v="2017-08-29T00:00:00"/>
    <n v="5"/>
  </r>
  <r>
    <m/>
    <s v="JT's Samples"/>
    <s v="Comba Telecom, Inc."/>
    <x v="460"/>
    <x v="462"/>
    <d v="2017-08-29T00:00:00"/>
    <n v="7"/>
  </r>
  <r>
    <m/>
    <s v="JT's Samples"/>
    <s v="Comba Telecom, Inc."/>
    <x v="461"/>
    <x v="463"/>
    <d v="2017-08-29T00:00:00"/>
    <n v="2"/>
  </r>
  <r>
    <m/>
    <s v="JT's Samples"/>
    <s v="Comba Telecom, Inc."/>
    <x v="462"/>
    <x v="464"/>
    <d v="2017-08-29T00:00:00"/>
    <n v="2"/>
  </r>
  <r>
    <m/>
    <s v="JT's Samples"/>
    <s v="Comba Telecom, Inc."/>
    <x v="463"/>
    <x v="465"/>
    <d v="2017-08-29T00:00:00"/>
    <n v="4"/>
  </r>
  <r>
    <m/>
    <s v="JT's Samples"/>
    <s v="Comba Telecom, Inc."/>
    <x v="464"/>
    <x v="466"/>
    <d v="2017-08-29T00:00:00"/>
    <n v="2"/>
  </r>
  <r>
    <m/>
    <s v="JT's Samples"/>
    <s v="Comba Telecom, Inc."/>
    <x v="465"/>
    <x v="467"/>
    <d v="2017-08-29T00:00:00"/>
    <n v="7"/>
  </r>
  <r>
    <m/>
    <s v="JT's Samples"/>
    <s v="Comba Telecom, Inc."/>
    <x v="466"/>
    <x v="468"/>
    <d v="2017-08-29T00:00:00"/>
    <n v="6"/>
  </r>
  <r>
    <m/>
    <s v="JT's Samples"/>
    <s v="Comba Telecom, Inc."/>
    <x v="467"/>
    <x v="469"/>
    <d v="2017-08-29T00:00:00"/>
    <n v="5"/>
  </r>
  <r>
    <m/>
    <s v="JT's Samples"/>
    <s v="Comba Telecom, Inc."/>
    <x v="468"/>
    <x v="470"/>
    <d v="2017-08-29T00:00:00"/>
    <n v="4"/>
  </r>
  <r>
    <m/>
    <s v="JT's Samples"/>
    <s v="Comba Telecom, Inc."/>
    <x v="469"/>
    <x v="471"/>
    <d v="2017-08-29T00:00:00"/>
    <n v="7"/>
  </r>
  <r>
    <m/>
    <s v="JT's Samples"/>
    <s v="Comba Telecom, Inc."/>
    <x v="470"/>
    <x v="472"/>
    <d v="2017-08-29T00:00:00"/>
    <n v="2"/>
  </r>
  <r>
    <m/>
    <s v="JT's Samples"/>
    <s v="Comba Telecom, Inc."/>
    <x v="471"/>
    <x v="473"/>
    <d v="2017-08-29T00:00:00"/>
    <n v="2"/>
  </r>
  <r>
    <m/>
    <s v="JT's Samples"/>
    <s v="Comba Telecom, Inc."/>
    <x v="472"/>
    <x v="474"/>
    <d v="2017-08-29T00:00:00"/>
    <n v="3"/>
  </r>
  <r>
    <m/>
    <s v="JT's Samples"/>
    <s v="Comba Telecom, Inc."/>
    <x v="473"/>
    <x v="475"/>
    <d v="2017-08-29T00:00:00"/>
    <n v="2"/>
  </r>
  <r>
    <m/>
    <s v="JT's Samples"/>
    <s v="Comba Telecom, Inc."/>
    <x v="474"/>
    <x v="476"/>
    <d v="2017-08-29T00:00:00"/>
    <n v="2"/>
  </r>
  <r>
    <m/>
    <s v="JT's Samples"/>
    <s v="Comba Telecom, Inc."/>
    <x v="475"/>
    <x v="477"/>
    <d v="2017-08-29T00:00:00"/>
    <n v="2"/>
  </r>
  <r>
    <m/>
    <s v="JT's Samples"/>
    <s v="Comba Telecom, Inc."/>
    <x v="476"/>
    <x v="478"/>
    <d v="2017-08-29T00:00:00"/>
    <n v="2"/>
  </r>
  <r>
    <m/>
    <s v="JT's Samples"/>
    <s v="Comba Telecom, Inc."/>
    <x v="477"/>
    <x v="479"/>
    <d v="2017-08-29T00:00:00"/>
    <n v="2"/>
  </r>
  <r>
    <m/>
    <s v="JT's Samples"/>
    <s v="Comba Telecom, Inc."/>
    <x v="478"/>
    <x v="480"/>
    <d v="2017-08-29T00:00:00"/>
    <n v="2"/>
  </r>
  <r>
    <m/>
    <s v="JT's Samples"/>
    <s v="Comba Telecom, Inc."/>
    <x v="479"/>
    <x v="481"/>
    <d v="2017-08-29T00:00:00"/>
    <n v="1"/>
  </r>
  <r>
    <m/>
    <s v="JT's Samples"/>
    <s v="Comba Telecom, Inc."/>
    <x v="480"/>
    <x v="482"/>
    <d v="2017-08-29T00:00:00"/>
    <n v="2"/>
  </r>
  <r>
    <m/>
    <s v="JT's Samples"/>
    <s v="Comba Telecom, Inc."/>
    <x v="481"/>
    <x v="483"/>
    <d v="2017-08-29T00:00:00"/>
    <n v="2"/>
  </r>
  <r>
    <m/>
    <s v="JT's Samples"/>
    <s v="Comba Telecom, Inc."/>
    <x v="482"/>
    <x v="484"/>
    <d v="2017-08-29T00:00:00"/>
    <n v="2"/>
  </r>
  <r>
    <m/>
    <s v="JT's Samples"/>
    <s v="Comba Telecom, Inc."/>
    <x v="483"/>
    <x v="485"/>
    <d v="2017-08-29T00:00:00"/>
    <n v="1"/>
  </r>
  <r>
    <m/>
    <s v="JT's Samples"/>
    <s v="Comba Telecom, Inc."/>
    <x v="484"/>
    <x v="486"/>
    <d v="2017-08-29T00:00:00"/>
    <n v="2"/>
  </r>
  <r>
    <m/>
    <s v="JT's Samples"/>
    <s v="Comba Telecom, Inc."/>
    <x v="485"/>
    <x v="487"/>
    <d v="2017-08-29T00:00:00"/>
    <n v="2"/>
  </r>
  <r>
    <m/>
    <s v="JT's Samples"/>
    <s v="Comba Telecom, Inc."/>
    <x v="486"/>
    <x v="488"/>
    <d v="2017-08-29T00:00:00"/>
    <n v="2"/>
  </r>
  <r>
    <m/>
    <s v="JT's Samples"/>
    <s v="Comba Telecom, Inc."/>
    <x v="487"/>
    <x v="489"/>
    <d v="2017-08-29T00:00:00"/>
    <n v="2"/>
  </r>
  <r>
    <m/>
    <s v="JT's Samples"/>
    <s v="Comba Telecom, Inc."/>
    <x v="488"/>
    <x v="490"/>
    <d v="2017-08-29T00:00:00"/>
    <n v="2"/>
  </r>
  <r>
    <m/>
    <s v="JT's Samples"/>
    <s v="Comba Telecom, Inc."/>
    <x v="489"/>
    <x v="491"/>
    <d v="2017-08-29T00:00:00"/>
    <n v="1"/>
  </r>
  <r>
    <m/>
    <s v="JT's Samples"/>
    <s v="Comba Telecom, Inc."/>
    <x v="490"/>
    <x v="492"/>
    <d v="2017-08-29T00:00:00"/>
    <n v="2"/>
  </r>
  <r>
    <m/>
    <s v="JT's Samples"/>
    <s v="Comba Telecom, Inc."/>
    <x v="491"/>
    <x v="493"/>
    <d v="2017-08-29T00:00:00"/>
    <n v="2"/>
  </r>
  <r>
    <m/>
    <s v="JT's Samples"/>
    <s v="Comba Telecom, Inc."/>
    <x v="492"/>
    <x v="494"/>
    <d v="2017-08-29T00:00:00"/>
    <n v="2"/>
  </r>
  <r>
    <m/>
    <s v="JT's Samples"/>
    <s v="Comba Telecom, Inc."/>
    <x v="493"/>
    <x v="495"/>
    <d v="2017-08-29T00:00:00"/>
    <n v="2"/>
  </r>
  <r>
    <m/>
    <s v="JT's Samples"/>
    <s v="Comba Telecom, Inc."/>
    <x v="494"/>
    <x v="496"/>
    <d v="2017-08-29T00:00:00"/>
    <n v="2"/>
  </r>
  <r>
    <m/>
    <s v="JT's Samples"/>
    <s v="Comba Telecom, Inc."/>
    <x v="495"/>
    <x v="497"/>
    <d v="2017-08-29T00:00:00"/>
    <n v="2"/>
  </r>
  <r>
    <m/>
    <s v="JT's Samples"/>
    <s v="Comba Telecom, Inc."/>
    <x v="496"/>
    <x v="498"/>
    <d v="2017-08-29T00:00:00"/>
    <n v="2"/>
  </r>
  <r>
    <m/>
    <s v="JT's Samples"/>
    <s v="Comba Telecom, Inc."/>
    <x v="497"/>
    <x v="499"/>
    <d v="2017-08-29T00:00:00"/>
    <n v="2"/>
  </r>
  <r>
    <m/>
    <s v="JT's Samples"/>
    <s v="Comba Telecom, Inc."/>
    <x v="498"/>
    <x v="500"/>
    <d v="2017-08-29T00:00:00"/>
    <n v="2"/>
  </r>
  <r>
    <m/>
    <s v="JT's Samples"/>
    <s v="Comba Telecom, Inc."/>
    <x v="499"/>
    <x v="501"/>
    <d v="2017-08-29T00:00:00"/>
    <n v="3"/>
  </r>
  <r>
    <m/>
    <s v="JT's Samples"/>
    <s v="Comba Telecom, Inc."/>
    <x v="500"/>
    <x v="502"/>
    <d v="2017-08-29T00:00:00"/>
    <n v="6"/>
  </r>
  <r>
    <m/>
    <s v="JT's Samples"/>
    <s v="Comba Telecom, Inc."/>
    <x v="501"/>
    <x v="503"/>
    <d v="2017-08-29T00:00:00"/>
    <n v="4"/>
  </r>
  <r>
    <m/>
    <s v="JT's Samples"/>
    <s v="Comba Telecom, Inc."/>
    <x v="502"/>
    <x v="504"/>
    <d v="2017-08-29T00:00:00"/>
    <n v="5"/>
  </r>
  <r>
    <m/>
    <s v="JT's Samples"/>
    <s v="Comba Telecom, Inc."/>
    <x v="503"/>
    <x v="505"/>
    <d v="2017-08-29T00:00:00"/>
    <n v="5"/>
  </r>
  <r>
    <m/>
    <s v="JT's Samples"/>
    <s v="Comba Telecom, Inc."/>
    <x v="504"/>
    <x v="506"/>
    <d v="2017-08-29T00:00:00"/>
    <n v="5"/>
  </r>
  <r>
    <m/>
    <s v="JT's Samples"/>
    <s v="Comba Telecom, Inc."/>
    <x v="505"/>
    <x v="507"/>
    <d v="2017-08-29T00:00:00"/>
    <n v="6"/>
  </r>
  <r>
    <m/>
    <s v="JT's Samples"/>
    <s v="Comba Telecom, Inc."/>
    <x v="506"/>
    <x v="508"/>
    <d v="2017-08-29T00:00:00"/>
    <n v="5"/>
  </r>
  <r>
    <m/>
    <s v="JT's Samples"/>
    <s v="Comba Telecom, Inc."/>
    <x v="507"/>
    <x v="509"/>
    <d v="2017-08-29T00:00:00"/>
    <n v="6"/>
  </r>
  <r>
    <m/>
    <s v="JT's Samples"/>
    <s v="Comba Telecom, Inc."/>
    <x v="306"/>
    <x v="308"/>
    <d v="2017-08-29T00:00:00"/>
    <n v="2"/>
  </r>
  <r>
    <m/>
    <s v="JT's Samples"/>
    <s v="Comba Telecom, Inc."/>
    <x v="307"/>
    <x v="309"/>
    <d v="2017-08-29T00:00:00"/>
    <n v="2"/>
  </r>
  <r>
    <m/>
    <s v="JT's Samples"/>
    <s v="Comba Telecom, Inc."/>
    <x v="308"/>
    <x v="310"/>
    <d v="2017-08-29T00:00:00"/>
    <n v="1"/>
  </r>
  <r>
    <m/>
    <s v="JT's Samples"/>
    <s v="Comba Telecom, Inc."/>
    <x v="508"/>
    <x v="510"/>
    <d v="2017-08-29T00:00:00"/>
    <n v="2"/>
  </r>
  <r>
    <m/>
    <s v="JT's Samples"/>
    <s v="Comba Telecom, Inc."/>
    <x v="443"/>
    <x v="445"/>
    <d v="2017-08-29T00:00:00"/>
    <n v="4"/>
  </r>
  <r>
    <m/>
    <s v="JT's Samples"/>
    <s v="Comba Telecom, Inc."/>
    <x v="509"/>
    <x v="511"/>
    <d v="2017-08-29T00:00:00"/>
    <n v="4"/>
  </r>
  <r>
    <m/>
    <s v="JT's Samples"/>
    <s v="Comba Telecom, Inc."/>
    <x v="503"/>
    <x v="505"/>
    <d v="2017-08-29T00:00:00"/>
    <n v="2"/>
  </r>
  <r>
    <m/>
    <s v="JT's Samples"/>
    <s v="Comba Telecom, Inc."/>
    <x v="504"/>
    <x v="506"/>
    <d v="2017-08-29T00:00:00"/>
    <n v="2"/>
  </r>
  <r>
    <m/>
    <s v="JT's Samples"/>
    <s v="Comba Telecom, Inc."/>
    <x v="510"/>
    <x v="512"/>
    <d v="2017-08-29T00:00:00"/>
    <n v="3"/>
  </r>
  <r>
    <m/>
    <s v="JT's Samples"/>
    <s v="Comba Telecom, Inc."/>
    <x v="511"/>
    <x v="513"/>
    <d v="2017-08-29T00:00:00"/>
    <n v="2"/>
  </r>
  <r>
    <m/>
    <s v="JT's Samples"/>
    <s v="Comba Telecom, Inc."/>
    <x v="512"/>
    <x v="514"/>
    <d v="2017-08-29T00:00:00"/>
    <n v="1"/>
  </r>
  <r>
    <m/>
    <s v="JT's Samples"/>
    <s v="Comba Telecom, Inc."/>
    <x v="513"/>
    <x v="515"/>
    <d v="2017-08-29T00:00:00"/>
    <n v="1"/>
  </r>
  <r>
    <m/>
    <s v="JT's Samples"/>
    <s v="Comba Telecom, Inc."/>
    <x v="514"/>
    <x v="516"/>
    <d v="2017-08-29T00:00:00"/>
    <n v="1"/>
  </r>
  <r>
    <m/>
    <s v="JT's Samples"/>
    <s v="Comba Telecom, Inc."/>
    <x v="515"/>
    <x v="517"/>
    <d v="2017-08-29T00:00:00"/>
    <n v="1"/>
  </r>
  <r>
    <m/>
    <s v="JT's Samples"/>
    <s v="Comba Telecom, Inc."/>
    <x v="516"/>
    <x v="518"/>
    <d v="2017-08-29T00:00:00"/>
    <n v="4"/>
  </r>
  <r>
    <m/>
    <s v="JT's Samples"/>
    <s v="Comba Telecom, Inc."/>
    <x v="517"/>
    <x v="519"/>
    <d v="2017-08-29T00:00:00"/>
    <n v="1"/>
  </r>
  <r>
    <m/>
    <s v="JT's Samples"/>
    <s v="Comba Telecom, Inc."/>
    <x v="518"/>
    <x v="520"/>
    <d v="2017-08-29T00:00:00"/>
    <n v="2"/>
  </r>
  <r>
    <m/>
    <s v="JT's Samples"/>
    <s v="Comba Telecom, Inc."/>
    <x v="519"/>
    <x v="521"/>
    <d v="2017-08-29T00:00:00"/>
    <n v="2"/>
  </r>
  <r>
    <m/>
    <s v="JT's Samples"/>
    <s v="Comba Telecom, Inc."/>
    <x v="520"/>
    <x v="522"/>
    <d v="2017-08-29T00:00:00"/>
    <n v="4"/>
  </r>
  <r>
    <m/>
    <s v="JT's Samples"/>
    <s v="Comba Telecom, Inc."/>
    <x v="521"/>
    <x v="523"/>
    <d v="2017-08-29T00:00:00"/>
    <n v="2"/>
  </r>
  <r>
    <m/>
    <s v="JT's Samples"/>
    <s v="Comba Telecom, Inc."/>
    <x v="522"/>
    <x v="524"/>
    <d v="2017-08-29T00:00:00"/>
    <n v="3"/>
  </r>
  <r>
    <m/>
    <s v="JT's Samples"/>
    <s v="Comba Telecom, Inc."/>
    <x v="523"/>
    <x v="525"/>
    <d v="2017-08-29T00:00:00"/>
    <n v="2"/>
  </r>
  <r>
    <m/>
    <s v="JT's Samples"/>
    <s v="Comba Telecom, Inc."/>
    <x v="524"/>
    <x v="526"/>
    <d v="2017-08-29T00:00:00"/>
    <n v="4"/>
  </r>
  <r>
    <m/>
    <s v="JT's Samples"/>
    <s v="Comba Telecom, Inc."/>
    <x v="525"/>
    <x v="527"/>
    <d v="2017-08-29T00:00:00"/>
    <n v="4"/>
  </r>
  <r>
    <m/>
    <s v="JT's Samples"/>
    <s v="Comba Telecom, Inc."/>
    <x v="526"/>
    <x v="528"/>
    <d v="2017-08-29T00:00:00"/>
    <n v="2"/>
  </r>
  <r>
    <m/>
    <s v="JT's Samples"/>
    <s v="Comba Telecom, Inc."/>
    <x v="527"/>
    <x v="529"/>
    <d v="2017-08-29T00:00:00"/>
    <n v="2"/>
  </r>
  <r>
    <m/>
    <s v="JT's Samples"/>
    <s v="Comba Telecom, Inc."/>
    <x v="473"/>
    <x v="475"/>
    <d v="2017-08-29T00:00:00"/>
    <n v="1"/>
  </r>
  <r>
    <m/>
    <s v="JT's Samples"/>
    <s v="Comba Telecom, Inc."/>
    <x v="475"/>
    <x v="477"/>
    <d v="2017-08-29T00:00:00"/>
    <n v="1"/>
  </r>
  <r>
    <m/>
    <s v="JT's Samples"/>
    <s v="Comba Telecom, Inc."/>
    <x v="476"/>
    <x v="478"/>
    <d v="2017-08-29T00:00:00"/>
    <n v="1"/>
  </r>
  <r>
    <m/>
    <s v="JT's Samples"/>
    <s v="Comba Telecom, Inc."/>
    <x v="478"/>
    <x v="480"/>
    <d v="2017-08-29T00:00:00"/>
    <n v="1"/>
  </r>
  <r>
    <m/>
    <s v="JT's Samples"/>
    <s v="Comba Telecom, Inc."/>
    <x v="479"/>
    <x v="481"/>
    <d v="2017-08-29T00:00:00"/>
    <n v="1"/>
  </r>
  <r>
    <m/>
    <s v="JT's Samples"/>
    <s v="Comba Telecom, Inc."/>
    <x v="480"/>
    <x v="482"/>
    <d v="2017-08-29T00:00:00"/>
    <n v="1"/>
  </r>
  <r>
    <m/>
    <s v="JT's Samples"/>
    <s v="Comba Telecom, Inc."/>
    <x v="481"/>
    <x v="483"/>
    <d v="2017-08-29T00:00:00"/>
    <n v="1"/>
  </r>
  <r>
    <m/>
    <s v="JT's Samples"/>
    <s v="Comba Telecom, Inc."/>
    <x v="484"/>
    <x v="486"/>
    <d v="2017-08-29T00:00:00"/>
    <n v="1"/>
  </r>
  <r>
    <m/>
    <s v="JT's Samples"/>
    <s v="Comba Telecom, Inc."/>
    <x v="486"/>
    <x v="488"/>
    <d v="2017-08-29T00:00:00"/>
    <n v="1"/>
  </r>
  <r>
    <m/>
    <s v="JT's Samples"/>
    <s v="Comba Telecom, Inc."/>
    <x v="487"/>
    <x v="489"/>
    <d v="2017-08-29T00:00:00"/>
    <n v="1"/>
  </r>
  <r>
    <m/>
    <s v="JT's Samples"/>
    <s v="Comba Telecom, Inc."/>
    <x v="489"/>
    <x v="491"/>
    <d v="2017-08-29T00:00:00"/>
    <n v="1"/>
  </r>
  <r>
    <m/>
    <s v="JT's Samples"/>
    <s v="Comba Telecom, Inc."/>
    <x v="528"/>
    <x v="530"/>
    <d v="2017-08-29T00:00:00"/>
    <n v="2"/>
  </r>
  <r>
    <m/>
    <s v="JT's Samples"/>
    <s v="Comba Telecom, Inc."/>
    <x v="529"/>
    <x v="531"/>
    <d v="2017-08-29T00:00:00"/>
    <n v="2"/>
  </r>
  <r>
    <m/>
    <s v="JT's Samples"/>
    <s v="Comba Telecom, Inc."/>
    <x v="530"/>
    <x v="532"/>
    <d v="2017-08-29T00:00:00"/>
    <n v="2"/>
  </r>
  <r>
    <m/>
    <s v="JT's Samples"/>
    <s v="Comba Telecom, Inc."/>
    <x v="531"/>
    <x v="533"/>
    <d v="2017-08-29T00:00:00"/>
    <n v="1"/>
  </r>
  <r>
    <m/>
    <s v="JT's Samples"/>
    <s v="Comba Telecom, Inc."/>
    <x v="491"/>
    <x v="493"/>
    <d v="2017-08-29T00:00:00"/>
    <n v="3"/>
  </r>
  <r>
    <m/>
    <s v="JT's Samples"/>
    <s v="Comba Telecom, Inc."/>
    <x v="493"/>
    <x v="495"/>
    <d v="2017-08-29T00:00:00"/>
    <n v="1"/>
  </r>
  <r>
    <m/>
    <s v="JT's Samples"/>
    <s v="Comba Telecom, Inc."/>
    <x v="496"/>
    <x v="498"/>
    <d v="2017-08-29T00:00:00"/>
    <n v="2"/>
  </r>
  <r>
    <m/>
    <s v="JT's Samples"/>
    <s v="Comba Telecom, Inc."/>
    <x v="497"/>
    <x v="499"/>
    <d v="2017-08-29T00:00:00"/>
    <n v="1"/>
  </r>
  <r>
    <m/>
    <s v="JT's Samples"/>
    <s v="Comba Telecom, Inc."/>
    <x v="498"/>
    <x v="500"/>
    <d v="2017-08-29T00:00:00"/>
    <n v="1"/>
  </r>
  <r>
    <m/>
    <s v="JT's Samples"/>
    <s v="Comba Telecom, Inc."/>
    <x v="30"/>
    <x v="30"/>
    <d v="2017-08-29T00:00:00"/>
    <n v="2"/>
  </r>
  <r>
    <m/>
    <s v="JT's Samples"/>
    <s v="Comba Telecom, Inc."/>
    <x v="392"/>
    <x v="394"/>
    <d v="2017-08-29T00:00:00"/>
    <n v="2"/>
  </r>
  <r>
    <m/>
    <s v="JT's Samples"/>
    <s v="Comba Telecom, Inc."/>
    <x v="393"/>
    <x v="395"/>
    <d v="2017-08-29T00:00:00"/>
    <n v="1"/>
  </r>
  <r>
    <m/>
    <s v="JT's Samples"/>
    <s v="Comba Telecom, Inc."/>
    <x v="395"/>
    <x v="397"/>
    <d v="2017-08-29T00:00:00"/>
    <n v="3"/>
  </r>
  <r>
    <m/>
    <s v="JT's Samples"/>
    <s v="Comba Telecom, Inc."/>
    <x v="380"/>
    <x v="382"/>
    <d v="2017-08-29T00:00:00"/>
    <n v="1"/>
  </r>
  <r>
    <m/>
    <s v="JT's Samples"/>
    <s v="Comba Telecom, Inc."/>
    <x v="373"/>
    <x v="375"/>
    <d v="2017-08-29T00:00:00"/>
    <n v="1"/>
  </r>
  <r>
    <m/>
    <s v="JT's Samples"/>
    <s v="Comba Telecom, Inc."/>
    <x v="532"/>
    <x v="534"/>
    <d v="2017-08-29T00:00:00"/>
    <n v="1"/>
  </r>
  <r>
    <m/>
    <s v="From Dyne Tech"/>
    <s v="Comba Telecom, Inc."/>
    <x v="533"/>
    <x v="535"/>
    <d v="2017-08-29T00:00:00"/>
    <n v="12"/>
  </r>
  <r>
    <m/>
    <s v="CTI-PO-02217"/>
    <s v="Comba Telecom, Inc."/>
    <x v="534"/>
    <x v="536"/>
    <d v="2017-08-29T00:00:00"/>
    <n v="2"/>
  </r>
  <r>
    <m/>
    <s v="CTI-PO-02217"/>
    <s v="Comba Telecom, Inc."/>
    <x v="535"/>
    <x v="537"/>
    <d v="2017-08-29T00:00:00"/>
    <n v="12"/>
  </r>
  <r>
    <s v="Q-051455"/>
    <s v="JP0459"/>
    <s v="Michigan State"/>
    <x v="535"/>
    <x v="537"/>
    <d v="2017-08-30T00:00:00"/>
    <n v="-6"/>
  </r>
  <r>
    <s v="Q-051793"/>
    <n v="15500"/>
    <s v="KLA Laboratories"/>
    <x v="306"/>
    <x v="308"/>
    <d v="2017-08-31T00:00:00"/>
    <n v="-16"/>
  </r>
  <r>
    <s v="Q-051793"/>
    <n v="15500"/>
    <s v="KLA Laboratories"/>
    <x v="354"/>
    <x v="356"/>
    <d v="2017-08-31T00:00:00"/>
    <n v="-8"/>
  </r>
  <r>
    <s v="Q-051854"/>
    <s v="JH083117-17213"/>
    <s v="Extreme Engineering"/>
    <x v="328"/>
    <x v="330"/>
    <d v="2017-08-31T00:00:00"/>
    <n v="-7"/>
  </r>
  <r>
    <m/>
    <s v="RMA-001659"/>
    <s v="Comba Telecom LTD"/>
    <x v="173"/>
    <x v="174"/>
    <d v="2017-08-31T00:00:00"/>
    <n v="1"/>
  </r>
  <r>
    <m/>
    <s v="RMA-001659"/>
    <s v="Comba Telecom LTD"/>
    <x v="171"/>
    <x v="172"/>
    <d v="2017-08-31T00:00:00"/>
    <n v="1"/>
  </r>
  <r>
    <m/>
    <s v="RMA-001659/RMA-001664"/>
    <s v="Comba Telecom LTD"/>
    <x v="167"/>
    <x v="168"/>
    <d v="2017-08-31T00:00:00"/>
    <n v="2"/>
  </r>
  <r>
    <s v="Q-052016"/>
    <n v="3691"/>
    <s v="Wireless Signal Solutions"/>
    <x v="534"/>
    <x v="536"/>
    <d v="2017-09-05T00:00:00"/>
    <n v="-2"/>
  </r>
  <r>
    <s v="Q-052016"/>
    <n v="3691"/>
    <s v="Wireless Signal Solutions"/>
    <x v="358"/>
    <x v="360"/>
    <d v="2017-09-05T00:00:00"/>
    <n v="-11"/>
  </r>
  <r>
    <s v="Q-052309"/>
    <s v="01531-0012A"/>
    <s v="Redwood Electric"/>
    <x v="44"/>
    <x v="44"/>
    <d v="2017-09-06T00:00:00"/>
    <n v="-3"/>
  </r>
  <r>
    <s v="Q-051192"/>
    <s v="CHK171151US"/>
    <s v="Comba Telecom, Inc."/>
    <x v="348"/>
    <x v="350"/>
    <d v="2017-09-07T00:00:00"/>
    <n v="5"/>
  </r>
  <r>
    <s v="Q-050567"/>
    <s v="CHK171066US"/>
    <s v="Comba Telecom, Inc."/>
    <x v="324"/>
    <x v="326"/>
    <d v="2017-09-07T00:00:00"/>
    <n v="5"/>
  </r>
  <r>
    <s v="Q-050567"/>
    <s v="CHK171066US"/>
    <s v="Comba Telecom, Inc."/>
    <x v="323"/>
    <x v="325"/>
    <d v="2017-09-07T00:00:00"/>
    <n v="5"/>
  </r>
  <r>
    <s v="Q-050629"/>
    <s v="CHK171076US"/>
    <s v="Comba Telecom, Inc."/>
    <x v="356"/>
    <x v="358"/>
    <d v="2017-09-07T00:00:00"/>
    <n v="6"/>
  </r>
  <r>
    <s v="Q-052336"/>
    <n v="5054"/>
    <s v="Repeated Signal Solutions"/>
    <x v="354"/>
    <x v="356"/>
    <d v="2017-09-07T00:00:00"/>
    <n v="-5"/>
  </r>
  <r>
    <s v="Q-052334"/>
    <n v="79189"/>
    <s v="Tessco"/>
    <x v="341"/>
    <x v="343"/>
    <d v="2017-09-08T00:00:00"/>
    <n v="-1"/>
  </r>
  <r>
    <s v="Q-052334"/>
    <n v="79189"/>
    <s v="Tessco"/>
    <x v="324"/>
    <x v="326"/>
    <d v="2017-09-08T00:00:00"/>
    <n v="-1"/>
  </r>
  <r>
    <s v="Q-052335"/>
    <n v="79187"/>
    <s v="Tessco"/>
    <x v="341"/>
    <x v="343"/>
    <d v="2017-09-11T00:00:00"/>
    <n v="-3"/>
  </r>
  <r>
    <s v="Q-052335"/>
    <n v="79187"/>
    <s v="Tessco"/>
    <x v="324"/>
    <x v="326"/>
    <d v="2017-09-11T00:00:00"/>
    <n v="-3"/>
  </r>
  <r>
    <s v="Q-052335"/>
    <n v="79187"/>
    <s v="Tessco"/>
    <x v="351"/>
    <x v="353"/>
    <d v="2017-09-11T00:00:00"/>
    <n v="-2"/>
  </r>
  <r>
    <s v="Q-050628"/>
    <s v="14655-1"/>
    <s v="KLA Laboratories"/>
    <x v="356"/>
    <x v="358"/>
    <d v="2017-09-11T00:00:00"/>
    <n v="-4"/>
  </r>
  <r>
    <m/>
    <s v="CTI-PO-2817"/>
    <s v="Comba Telecom, Inc."/>
    <x v="394"/>
    <x v="396"/>
    <d v="2017-09-13T00:00:00"/>
    <n v="3"/>
  </r>
  <r>
    <m/>
    <s v="CTI-PO-2817"/>
    <s v="Comba Telecom, Inc."/>
    <x v="396"/>
    <x v="398"/>
    <d v="2017-09-13T00:00:00"/>
    <n v="3"/>
  </r>
  <r>
    <m/>
    <s v="CTI-PO-2817"/>
    <s v="Comba Telecom, Inc."/>
    <x v="397"/>
    <x v="399"/>
    <d v="2017-09-13T00:00:00"/>
    <n v="3"/>
  </r>
  <r>
    <m/>
    <s v="CTI-PO-2817"/>
    <s v="Comba Telecom, Inc."/>
    <x v="398"/>
    <x v="400"/>
    <d v="2017-09-13T00:00:00"/>
    <n v="1"/>
  </r>
  <r>
    <m/>
    <s v="CTI-PO-2817"/>
    <s v="Comba Telecom, Inc."/>
    <x v="373"/>
    <x v="375"/>
    <d v="2017-09-13T00:00:00"/>
    <n v="6"/>
  </r>
  <r>
    <m/>
    <s v="CTI-PO-2817"/>
    <s v="Comba Telecom, Inc."/>
    <x v="535"/>
    <x v="537"/>
    <d v="2017-09-13T00:00:00"/>
    <n v="8"/>
  </r>
  <r>
    <m/>
    <s v="CTI-PO-2817"/>
    <s v="Comba Telecom, Inc."/>
    <x v="536"/>
    <x v="538"/>
    <d v="2017-09-13T00:00:00"/>
    <n v="8"/>
  </r>
  <r>
    <m/>
    <s v="CTI-PO-2817"/>
    <s v="Comba Telecom, Inc."/>
    <x v="537"/>
    <x v="539"/>
    <d v="2017-09-13T00:00:00"/>
    <n v="8"/>
  </r>
  <r>
    <m/>
    <s v="OC152017"/>
    <s v="Comba Telecom Mexico"/>
    <x v="392"/>
    <x v="394"/>
    <d v="2017-09-13T00:00:00"/>
    <n v="-8"/>
  </r>
  <r>
    <m/>
    <s v="OC152017"/>
    <s v="Comba Telecom Mexico"/>
    <x v="394"/>
    <x v="396"/>
    <d v="2017-09-13T00:00:00"/>
    <n v="-8"/>
  </r>
  <r>
    <m/>
    <s v="OC152017"/>
    <s v="Comba Telecom Mexico"/>
    <x v="395"/>
    <x v="397"/>
    <d v="2017-09-13T00:00:00"/>
    <n v="-8"/>
  </r>
  <r>
    <m/>
    <s v="OC152017"/>
    <s v="Comba Telecom Mexico"/>
    <x v="396"/>
    <x v="398"/>
    <d v="2017-09-13T00:00:00"/>
    <n v="-8"/>
  </r>
  <r>
    <m/>
    <s v="OC152017"/>
    <s v="Comba Telecom Mexico"/>
    <x v="397"/>
    <x v="399"/>
    <d v="2017-09-13T00:00:00"/>
    <n v="-8"/>
  </r>
  <r>
    <m/>
    <s v="OC152017"/>
    <s v="Comba Telecom Mexico"/>
    <x v="398"/>
    <x v="400"/>
    <d v="2017-09-13T00:00:00"/>
    <n v="-6"/>
  </r>
  <r>
    <m/>
    <s v="OC152017"/>
    <s v="Comba Telecom Mexico"/>
    <x v="373"/>
    <x v="375"/>
    <d v="2017-09-13T00:00:00"/>
    <n v="-16"/>
  </r>
  <r>
    <m/>
    <s v="OC152017"/>
    <s v="Comba Telecom Mexico"/>
    <x v="533"/>
    <x v="535"/>
    <d v="2017-09-13T00:00:00"/>
    <n v="-3"/>
  </r>
  <r>
    <m/>
    <s v="OC152017"/>
    <s v="Comba Telecom Mexico"/>
    <x v="535"/>
    <x v="537"/>
    <d v="2017-09-13T00:00:00"/>
    <n v="-8"/>
  </r>
  <r>
    <m/>
    <s v="OC152017"/>
    <s v="Comba Telecom Mexico"/>
    <x v="536"/>
    <x v="538"/>
    <d v="2017-09-13T00:00:00"/>
    <n v="-8"/>
  </r>
  <r>
    <m/>
    <s v="OC152017"/>
    <s v="Comba Telecom Mexico"/>
    <x v="537"/>
    <x v="539"/>
    <d v="2017-09-13T00:00:00"/>
    <n v="-8"/>
  </r>
  <r>
    <m/>
    <s v="OC152017"/>
    <s v="Comba Telecom Mexico"/>
    <x v="428"/>
    <x v="430"/>
    <d v="2017-09-13T00:00:00"/>
    <n v="-8"/>
  </r>
  <r>
    <m/>
    <s v="OC152017"/>
    <s v="Comba Telecom Mexico"/>
    <x v="429"/>
    <x v="431"/>
    <d v="2017-09-13T00:00:00"/>
    <n v="-8"/>
  </r>
  <r>
    <m/>
    <s v="OC152017"/>
    <s v="Comba Telecom Mexico"/>
    <x v="430"/>
    <x v="432"/>
    <d v="2017-09-13T00:00:00"/>
    <n v="-8"/>
  </r>
  <r>
    <m/>
    <s v="OC152017"/>
    <s v="Comba Telecom Mexico"/>
    <x v="340"/>
    <x v="342"/>
    <d v="2017-09-13T00:00:00"/>
    <n v="-3"/>
  </r>
  <r>
    <s v="Q-052399"/>
    <n v="5067"/>
    <s v="Repeated Signal Solutions"/>
    <x v="354"/>
    <x v="356"/>
    <d v="2017-09-14T00:00:00"/>
    <n v="-10"/>
  </r>
  <r>
    <m/>
    <s v="Sample"/>
    <s v="Day Wireless"/>
    <x v="351"/>
    <x v="353"/>
    <d v="2017-09-15T00:00:00"/>
    <n v="-1"/>
  </r>
  <r>
    <m/>
    <s v="JT's Samples"/>
    <s v="Comba Telecom, Inc."/>
    <x v="538"/>
    <x v="540"/>
    <d v="2017-09-17T00:00:00"/>
    <n v="1"/>
  </r>
  <r>
    <m/>
    <s v="JT's Samples"/>
    <s v="Comba Telecom, Inc."/>
    <x v="539"/>
    <x v="541"/>
    <d v="2017-09-17T00:00:00"/>
    <n v="1"/>
  </r>
  <r>
    <m/>
    <s v="JT's Samples"/>
    <s v="Comba Telecom, Inc."/>
    <x v="532"/>
    <x v="534"/>
    <d v="2017-09-17T00:00:00"/>
    <n v="1"/>
  </r>
  <r>
    <m/>
    <s v="JT's Samples"/>
    <s v="Comba Telecom, Inc."/>
    <x v="540"/>
    <x v="542"/>
    <d v="2017-09-17T00:00:00"/>
    <n v="2"/>
  </r>
  <r>
    <m/>
    <s v="JT's Samples"/>
    <s v="Comba Telecom, Inc."/>
    <x v="482"/>
    <x v="484"/>
    <d v="2017-09-17T00:00:00"/>
    <n v="1"/>
  </r>
  <r>
    <m/>
    <s v="JT's Samples"/>
    <s v="Comba Telecom, Inc."/>
    <x v="483"/>
    <x v="485"/>
    <d v="2017-09-17T00:00:00"/>
    <n v="1"/>
  </r>
  <r>
    <m/>
    <s v="JT's Samples"/>
    <s v="Comba Telecom, Inc."/>
    <x v="488"/>
    <x v="490"/>
    <d v="2017-09-17T00:00:00"/>
    <n v="1"/>
  </r>
  <r>
    <m/>
    <s v="JT's Samples"/>
    <s v="Comba Telecom, Inc."/>
    <x v="489"/>
    <x v="491"/>
    <d v="2017-09-17T00:00:00"/>
    <n v="1"/>
  </r>
  <r>
    <m/>
    <s v="JT's Samples"/>
    <s v="Comba Telecom, Inc."/>
    <x v="541"/>
    <x v="543"/>
    <d v="2017-09-17T00:00:00"/>
    <n v="1"/>
  </r>
  <r>
    <m/>
    <s v="JT's Samples"/>
    <s v="Comba Telecom, Inc."/>
    <x v="529"/>
    <x v="531"/>
    <d v="2017-09-17T00:00:00"/>
    <n v="1"/>
  </r>
  <r>
    <m/>
    <s v="JT's Samples"/>
    <s v="Comba Telecom, Inc."/>
    <x v="530"/>
    <x v="532"/>
    <d v="2017-09-17T00:00:00"/>
    <n v="1"/>
  </r>
  <r>
    <m/>
    <s v="JT's Samples"/>
    <s v="Comba Telecom, Inc."/>
    <x v="542"/>
    <x v="544"/>
    <d v="2017-09-17T00:00:00"/>
    <n v="1"/>
  </r>
  <r>
    <m/>
    <s v="JT's Samples"/>
    <s v="Comba Telecom, Inc."/>
    <x v="543"/>
    <x v="545"/>
    <d v="2017-09-17T00:00:00"/>
    <n v="3"/>
  </r>
  <r>
    <m/>
    <s v="JT's Samples"/>
    <s v="Comba Telecom, Inc."/>
    <x v="544"/>
    <x v="546"/>
    <d v="2017-09-17T00:00:00"/>
    <n v="1"/>
  </r>
  <r>
    <m/>
    <s v="JT's Samples"/>
    <s v="Comba Telecom, Inc."/>
    <x v="531"/>
    <x v="533"/>
    <d v="2017-09-17T00:00:00"/>
    <n v="1"/>
  </r>
  <r>
    <m/>
    <s v="JT's Samples"/>
    <s v="Comba Telecom, Inc."/>
    <x v="545"/>
    <x v="547"/>
    <d v="2017-09-17T00:00:00"/>
    <n v="1"/>
  </r>
  <r>
    <m/>
    <s v="JT's Samples"/>
    <s v="Comba Telecom, Inc."/>
    <x v="490"/>
    <x v="492"/>
    <d v="2017-09-17T00:00:00"/>
    <n v="1"/>
  </r>
  <r>
    <m/>
    <s v="JT's Samples"/>
    <s v="Comba Telecom, Inc."/>
    <x v="491"/>
    <x v="493"/>
    <d v="2017-09-17T00:00:00"/>
    <n v="1"/>
  </r>
  <r>
    <m/>
    <s v="JT's Samples"/>
    <s v="Comba Telecom, Inc."/>
    <x v="492"/>
    <x v="494"/>
    <d v="2017-09-17T00:00:00"/>
    <n v="1"/>
  </r>
  <r>
    <m/>
    <s v="JT's Samples"/>
    <s v="Comba Telecom, Inc."/>
    <x v="493"/>
    <x v="495"/>
    <d v="2017-09-17T00:00:00"/>
    <n v="1"/>
  </r>
  <r>
    <m/>
    <s v="JT's Samples"/>
    <s v="Comba Telecom, Inc."/>
    <x v="494"/>
    <x v="496"/>
    <d v="2017-09-17T00:00:00"/>
    <n v="1"/>
  </r>
  <r>
    <m/>
    <s v="JT's Samples"/>
    <s v="Comba Telecom, Inc."/>
    <x v="495"/>
    <x v="497"/>
    <d v="2017-09-17T00:00:00"/>
    <n v="1"/>
  </r>
  <r>
    <m/>
    <s v="JT's Samples"/>
    <s v="Comba Telecom, Inc."/>
    <x v="496"/>
    <x v="498"/>
    <d v="2017-09-17T00:00:00"/>
    <n v="1"/>
  </r>
  <r>
    <m/>
    <s v="JT's Samples"/>
    <s v="Comba Telecom, Inc."/>
    <x v="497"/>
    <x v="499"/>
    <d v="2017-09-17T00:00:00"/>
    <n v="1"/>
  </r>
  <r>
    <m/>
    <s v="JT's Samples"/>
    <s v="Comba Telecom, Inc."/>
    <x v="498"/>
    <x v="500"/>
    <d v="2017-09-17T00:00:00"/>
    <n v="1"/>
  </r>
  <r>
    <m/>
    <s v="JT's Samples"/>
    <s v="Comba Telecom, Inc."/>
    <x v="546"/>
    <x v="548"/>
    <d v="2017-09-17T00:00:00"/>
    <n v="2"/>
  </r>
  <r>
    <m/>
    <s v="Adjustment"/>
    <s v="Comba Telecom, Inc."/>
    <x v="50"/>
    <x v="50"/>
    <d v="2017-09-18T00:00:00"/>
    <n v="21"/>
  </r>
  <r>
    <s v="Q-052456"/>
    <n v="15612"/>
    <s v="KLA Laboratories"/>
    <x v="306"/>
    <x v="308"/>
    <d v="2017-09-18T00:00:00"/>
    <n v="-6"/>
  </r>
  <r>
    <s v="Q-052456"/>
    <n v="15612"/>
    <s v="KLA Laboratories"/>
    <x v="354"/>
    <x v="356"/>
    <d v="2017-09-18T00:00:00"/>
    <n v="-8"/>
  </r>
  <r>
    <s v="Q-052586"/>
    <n v="15636"/>
    <s v="KLA Laboratories"/>
    <x v="41"/>
    <x v="41"/>
    <d v="2017-09-20T00:00:00"/>
    <n v="-6"/>
  </r>
  <r>
    <s v="Q-052586"/>
    <n v="15636"/>
    <s v="KLA Laboratories"/>
    <x v="42"/>
    <x v="42"/>
    <d v="2017-09-20T00:00:00"/>
    <n v="-6"/>
  </r>
  <r>
    <s v="Q-052586"/>
    <n v="15636"/>
    <s v="KLA Laboratories"/>
    <x v="43"/>
    <x v="43"/>
    <d v="2017-09-20T00:00:00"/>
    <n v="-1"/>
  </r>
  <r>
    <s v="Q-052399"/>
    <n v="5067"/>
    <s v="Repeated Signal Solutions"/>
    <x v="354"/>
    <x v="356"/>
    <d v="2017-09-20T00:00:00"/>
    <n v="10"/>
  </r>
  <r>
    <s v="Q-052399"/>
    <n v="5067"/>
    <s v="Repeated Signal Solutions"/>
    <x v="358"/>
    <x v="360"/>
    <d v="2017-09-20T00:00:00"/>
    <n v="-14"/>
  </r>
  <r>
    <s v="Q-052398"/>
    <n v="4501032162"/>
    <s v="CMA"/>
    <x v="243"/>
    <x v="244"/>
    <d v="2017-09-21T00:00:00"/>
    <n v="-1"/>
  </r>
  <r>
    <s v="Q-051616"/>
    <s v="CHK171256US"/>
    <s v="Comba Telecom, Inc."/>
    <x v="547"/>
    <x v="549"/>
    <d v="2017-09-21T00:00:00"/>
    <n v="5"/>
  </r>
  <r>
    <m/>
    <s v="Sample"/>
    <s v="Ericsson"/>
    <x v="547"/>
    <x v="549"/>
    <d v="2017-09-22T00:00:00"/>
    <n v="-1"/>
  </r>
  <r>
    <m/>
    <s v="CTI-PO-02817"/>
    <s v="Comba Telecom, Inc."/>
    <x v="428"/>
    <x v="430"/>
    <d v="2017-09-22T00:00:00"/>
    <n v="10"/>
  </r>
  <r>
    <m/>
    <s v="CTI-PO-02817"/>
    <s v="Comba Telecom, Inc."/>
    <x v="429"/>
    <x v="431"/>
    <d v="2017-09-22T00:00:00"/>
    <n v="10"/>
  </r>
  <r>
    <m/>
    <s v="CTI-PO-02817"/>
    <s v="Comba Telecom, Inc."/>
    <x v="430"/>
    <x v="432"/>
    <d v="2017-09-22T00:00:00"/>
    <n v="10"/>
  </r>
  <r>
    <m/>
    <s v="CTI-PO-02817"/>
    <s v="Comba Telecom, Inc."/>
    <x v="373"/>
    <x v="375"/>
    <d v="2017-09-22T00:00:00"/>
    <n v="13"/>
  </r>
  <r>
    <m/>
    <s v="CTI-PO-02817"/>
    <s v="Comba Telecom, Inc."/>
    <x v="535"/>
    <x v="537"/>
    <d v="2017-09-22T00:00:00"/>
    <n v="10"/>
  </r>
  <r>
    <m/>
    <s v="CTI-PO-02817"/>
    <s v="Comba Telecom, Inc."/>
    <x v="536"/>
    <x v="538"/>
    <d v="2017-09-22T00:00:00"/>
    <n v="22"/>
  </r>
  <r>
    <m/>
    <s v="CTI-PO-02817"/>
    <s v="Comba Telecom, Inc."/>
    <x v="537"/>
    <x v="539"/>
    <d v="2017-09-22T00:00:00"/>
    <n v="22"/>
  </r>
  <r>
    <m/>
    <s v="CTI-PO-02817"/>
    <s v="Comba Telecom, Inc."/>
    <x v="534"/>
    <x v="536"/>
    <d v="2017-09-22T00:00:00"/>
    <n v="18"/>
  </r>
  <r>
    <m/>
    <s v="CTI-PO-02817"/>
    <s v="Comba Telecom, Inc."/>
    <x v="394"/>
    <x v="396"/>
    <d v="2017-09-22T00:00:00"/>
    <n v="17"/>
  </r>
  <r>
    <m/>
    <s v="CTI-PO-02817"/>
    <s v="Comba Telecom, Inc."/>
    <x v="396"/>
    <x v="398"/>
    <d v="2017-09-22T00:00:00"/>
    <n v="27"/>
  </r>
  <r>
    <m/>
    <s v="CTI-PO-02817"/>
    <s v="Comba Telecom, Inc."/>
    <x v="397"/>
    <x v="399"/>
    <d v="2017-09-22T00:00:00"/>
    <n v="27"/>
  </r>
  <r>
    <m/>
    <s v="CTI-PO-02817"/>
    <s v="Comba Telecom, Inc."/>
    <x v="398"/>
    <x v="400"/>
    <d v="2017-09-22T00:00:00"/>
    <n v="19"/>
  </r>
  <r>
    <m/>
    <s v="CTI-PO-02817"/>
    <s v="Comba Telecom, Inc."/>
    <x v="548"/>
    <x v="550"/>
    <d v="2017-09-22T00:00:00"/>
    <n v="20"/>
  </r>
  <r>
    <m/>
    <s v="CTI-PO-02817"/>
    <s v="Comba Telecom, Inc."/>
    <x v="549"/>
    <x v="551"/>
    <d v="2017-09-22T00:00:00"/>
    <n v="10"/>
  </r>
  <r>
    <m/>
    <s v="CTI-PO-02817"/>
    <s v="Comba Telecom, Inc."/>
    <x v="550"/>
    <x v="552"/>
    <d v="2017-09-22T00:00:00"/>
    <n v="20"/>
  </r>
  <r>
    <m/>
    <s v="CTI-PO-02817"/>
    <s v="Comba Telecom, Inc."/>
    <x v="551"/>
    <x v="553"/>
    <d v="2017-09-22T00:00:00"/>
    <n v="20"/>
  </r>
  <r>
    <m/>
    <s v="CTI-PO-02817"/>
    <s v="Comba Telecom, Inc."/>
    <x v="552"/>
    <x v="554"/>
    <d v="2017-09-22T00:00:00"/>
    <n v="20"/>
  </r>
  <r>
    <m/>
    <s v="CTI-PO-02817"/>
    <s v="Comba Telecom, Inc."/>
    <x v="553"/>
    <x v="555"/>
    <d v="2017-09-22T00:00:00"/>
    <n v="20"/>
  </r>
  <r>
    <m/>
    <s v="CTI-PO-02817"/>
    <s v="Comba Telecom, Inc."/>
    <x v="554"/>
    <x v="556"/>
    <d v="2017-09-22T00:00:00"/>
    <n v="20"/>
  </r>
  <r>
    <m/>
    <s v="CTI-PO-02817"/>
    <s v="Comba Telecom, Inc."/>
    <x v="555"/>
    <x v="557"/>
    <d v="2017-09-22T00:00:00"/>
    <n v="19"/>
  </r>
  <r>
    <m/>
    <s v="CTI-PO-02617"/>
    <s v="Comba Telecom, Inc."/>
    <x v="556"/>
    <x v="558"/>
    <d v="2017-09-25T00:00:00"/>
    <n v="20"/>
  </r>
  <r>
    <s v="Q-052637"/>
    <s v="01530-0011A"/>
    <s v="Redwood Electric"/>
    <x v="354"/>
    <x v="356"/>
    <d v="2017-09-25T00:00:00"/>
    <n v="-2"/>
  </r>
  <r>
    <m/>
    <s v="Sample"/>
    <s v="ANCOM"/>
    <x v="310"/>
    <x v="312"/>
    <d v="2017-09-26T00:00:00"/>
    <n v="-4"/>
  </r>
  <r>
    <m/>
    <s v="RMA-001858"/>
    <s v="KLA Laboratories"/>
    <x v="181"/>
    <x v="182"/>
    <d v="2017-09-26T00:00:00"/>
    <n v="-1"/>
  </r>
  <r>
    <m/>
    <s v="RMA-001858"/>
    <s v="KLA Laboratories"/>
    <x v="182"/>
    <x v="183"/>
    <d v="2017-09-26T00:00:00"/>
    <n v="-1"/>
  </r>
  <r>
    <m/>
    <s v="RMA-001858"/>
    <s v="KLA Laboratories"/>
    <x v="356"/>
    <x v="358"/>
    <d v="2017-09-26T00:00:00"/>
    <n v="-1"/>
  </r>
  <r>
    <m/>
    <s v="RMA-001859"/>
    <s v="KLA Laboratories"/>
    <x v="185"/>
    <x v="186"/>
    <d v="2017-09-27T00:00:00"/>
    <n v="-1"/>
  </r>
  <r>
    <s v="Q-052702"/>
    <s v="01385-0013A"/>
    <s v="Redwood Electric"/>
    <x v="181"/>
    <x v="182"/>
    <d v="2017-09-27T00:00:00"/>
    <n v="-1"/>
  </r>
  <r>
    <s v="Q-052702"/>
    <s v="01385-0013A"/>
    <s v="Redwood Electric"/>
    <x v="182"/>
    <x v="183"/>
    <d v="2017-09-27T00:00:00"/>
    <n v="-1"/>
  </r>
  <r>
    <s v="Q-052702"/>
    <s v="01385-0013A"/>
    <s v="Redwood Electric"/>
    <x v="185"/>
    <x v="186"/>
    <d v="2017-09-27T00:00:00"/>
    <n v="-1"/>
  </r>
  <r>
    <s v="Q-052702"/>
    <s v="01385-0013A"/>
    <s v="Redwood Electric"/>
    <x v="170"/>
    <x v="171"/>
    <d v="2017-09-27T00:00:00"/>
    <n v="-2"/>
  </r>
  <r>
    <s v="Q-052702"/>
    <s v="01385-0013A"/>
    <s v="Redwood Electric"/>
    <x v="307"/>
    <x v="309"/>
    <d v="2017-09-27T00:00:00"/>
    <n v="-1"/>
  </r>
  <r>
    <s v="Q-048379"/>
    <n v="5059"/>
    <s v="Repeated Signal Solutions"/>
    <x v="166"/>
    <x v="167"/>
    <d v="2017-09-28T00:00:00"/>
    <n v="-1"/>
  </r>
  <r>
    <s v="Q-048379"/>
    <n v="5059"/>
    <s v="Repeated Signal Solutions"/>
    <x v="167"/>
    <x v="168"/>
    <d v="2017-09-28T00:00:00"/>
    <n v="-1"/>
  </r>
  <r>
    <s v="Q-048379"/>
    <n v="5059"/>
    <s v="Repeated Signal Solutions"/>
    <x v="168"/>
    <x v="169"/>
    <d v="2017-09-28T00:00:00"/>
    <n v="-1"/>
  </r>
  <r>
    <s v="Q-048379"/>
    <n v="5059"/>
    <s v="Repeated Signal Solutions"/>
    <x v="169"/>
    <x v="170"/>
    <d v="2017-09-28T00:00:00"/>
    <n v="-1"/>
  </r>
  <r>
    <s v="Q-048379"/>
    <n v="5059"/>
    <s v="Repeated Signal Solutions"/>
    <x v="170"/>
    <x v="171"/>
    <d v="2017-09-28T00:00:00"/>
    <n v="-1"/>
  </r>
  <r>
    <s v="Q-048379"/>
    <n v="5059"/>
    <s v="Repeated Signal Solutions"/>
    <x v="173"/>
    <x v="174"/>
    <d v="2017-09-28T00:00:00"/>
    <n v="-1"/>
  </r>
  <r>
    <s v="Q-048379"/>
    <n v="5059"/>
    <s v="Repeated Signal Solutions"/>
    <x v="174"/>
    <x v="175"/>
    <d v="2017-09-28T00:00:00"/>
    <n v="-2"/>
  </r>
  <r>
    <s v="Q-048379"/>
    <n v="5059"/>
    <s v="Repeated Signal Solutions"/>
    <x v="181"/>
    <x v="182"/>
    <d v="2017-09-28T00:00:00"/>
    <n v="-2"/>
  </r>
  <r>
    <s v="Q-048379"/>
    <n v="5059"/>
    <s v="Repeated Signal Solutions"/>
    <x v="182"/>
    <x v="183"/>
    <d v="2017-09-28T00:00:00"/>
    <n v="-2"/>
  </r>
  <r>
    <s v="Q-048379"/>
    <n v="5059"/>
    <s v="Repeated Signal Solutions"/>
    <x v="185"/>
    <x v="186"/>
    <d v="2017-09-28T00:00:00"/>
    <n v="-2"/>
  </r>
  <r>
    <s v="Q-048379"/>
    <n v="5059"/>
    <s v="Repeated Signal Solutions"/>
    <x v="187"/>
    <x v="188"/>
    <d v="2017-09-28T00:00:00"/>
    <n v="-2"/>
  </r>
  <r>
    <s v="Q-048379"/>
    <n v="5059"/>
    <s v="Repeated Signal Solutions"/>
    <x v="188"/>
    <x v="189"/>
    <d v="2017-09-28T00:00:00"/>
    <n v="-1"/>
  </r>
  <r>
    <s v="Q-048379"/>
    <n v="5059"/>
    <s v="Repeated Signal Solutions"/>
    <x v="189"/>
    <x v="190"/>
    <d v="2017-09-28T00:00:00"/>
    <n v="-2"/>
  </r>
  <r>
    <s v="Q-048379"/>
    <n v="5059"/>
    <s v="Repeated Signal Solutions"/>
    <x v="191"/>
    <x v="192"/>
    <d v="2017-09-28T00:00:00"/>
    <n v="-2"/>
  </r>
  <r>
    <s v="Q-048379"/>
    <n v="5059"/>
    <s v="Repeated Signal Solutions"/>
    <x v="242"/>
    <x v="243"/>
    <d v="2017-09-28T00:00:00"/>
    <n v="-4"/>
  </r>
  <r>
    <s v="Q-048379"/>
    <n v="5059"/>
    <s v="Repeated Signal Solutions"/>
    <x v="216"/>
    <x v="217"/>
    <d v="2017-09-28T00:00:00"/>
    <n v="-2"/>
  </r>
  <r>
    <s v="Q-048379"/>
    <n v="5059"/>
    <s v="Repeated Signal Solutions"/>
    <x v="108"/>
    <x v="108"/>
    <d v="2017-09-28T00:00:00"/>
    <n v="-5"/>
  </r>
  <r>
    <s v="Q-048379"/>
    <n v="5059"/>
    <s v="Repeated Signal Solutions"/>
    <x v="44"/>
    <x v="44"/>
    <d v="2017-09-28T00:00:00"/>
    <n v="-5"/>
  </r>
  <r>
    <s v="Q-048379"/>
    <n v="5059"/>
    <s v="Repeated Signal Solutions"/>
    <x v="46"/>
    <x v="46"/>
    <d v="2017-09-28T00:00:00"/>
    <n v="-2"/>
  </r>
  <r>
    <s v="Q-048379"/>
    <n v="5059"/>
    <s v="Repeated Signal Solutions"/>
    <x v="41"/>
    <x v="41"/>
    <d v="2017-09-28T00:00:00"/>
    <n v="-11"/>
  </r>
  <r>
    <s v="Q-048379"/>
    <n v="5059"/>
    <s v="Repeated Signal Solutions"/>
    <x v="33"/>
    <x v="33"/>
    <d v="2017-09-28T00:00:00"/>
    <n v="-3"/>
  </r>
  <r>
    <s v="Q-048379"/>
    <n v="5059"/>
    <s v="Repeated Signal Solutions"/>
    <x v="34"/>
    <x v="34"/>
    <d v="2017-09-28T00:00:00"/>
    <n v="-1"/>
  </r>
  <r>
    <s v="Q-052723"/>
    <n v="82251"/>
    <s v="Tessco"/>
    <x v="78"/>
    <x v="78"/>
    <d v="2017-09-28T00:00:00"/>
    <n v="-3"/>
  </r>
  <r>
    <s v="Q-051526"/>
    <s v="CHK171227US"/>
    <s v="Comba Telecom, Inc."/>
    <x v="44"/>
    <x v="44"/>
    <d v="2017-10-03T00:00:00"/>
    <n v="100"/>
  </r>
  <r>
    <s v="Q-051526"/>
    <s v="CHK171227US"/>
    <s v="Comba Telecom, Inc."/>
    <x v="79"/>
    <x v="79"/>
    <d v="2017-10-03T00:00:00"/>
    <n v="20"/>
  </r>
  <r>
    <s v="Q-050090"/>
    <s v="CHK170820US"/>
    <s v="Comba Telecom, Inc."/>
    <x v="181"/>
    <x v="182"/>
    <d v="2017-10-03T00:00:00"/>
    <n v="5"/>
  </r>
  <r>
    <s v="Q-050090"/>
    <s v="CHK170820US"/>
    <s v="Comba Telecom, Inc."/>
    <x v="182"/>
    <x v="183"/>
    <d v="2017-10-03T00:00:00"/>
    <n v="5"/>
  </r>
  <r>
    <s v="Q-050090"/>
    <s v="CHK170820US"/>
    <s v="Comba Telecom, Inc."/>
    <x v="185"/>
    <x v="186"/>
    <d v="2017-10-03T00:00:00"/>
    <n v="5"/>
  </r>
  <r>
    <s v="Q-050090"/>
    <s v="CHK170820US"/>
    <s v="Comba Telecom, Inc."/>
    <x v="187"/>
    <x v="188"/>
    <d v="2017-10-03T00:00:00"/>
    <n v="5"/>
  </r>
  <r>
    <s v="Q-050090"/>
    <s v="CHK170820US"/>
    <s v="Comba Telecom, Inc."/>
    <x v="188"/>
    <x v="189"/>
    <d v="2017-10-03T00:00:00"/>
    <n v="3"/>
  </r>
  <r>
    <s v="Q-050090"/>
    <s v="CHK170820US"/>
    <s v="Comba Telecom, Inc."/>
    <x v="189"/>
    <x v="190"/>
    <d v="2017-10-03T00:00:00"/>
    <n v="5"/>
  </r>
  <r>
    <s v="Q-050090"/>
    <s v="CHK170820US"/>
    <s v="Comba Telecom, Inc."/>
    <x v="190"/>
    <x v="191"/>
    <d v="2017-10-03T00:00:00"/>
    <n v="5"/>
  </r>
  <r>
    <s v="Q-050090"/>
    <s v="CHK170820US"/>
    <s v="Comba Telecom, Inc."/>
    <x v="239"/>
    <x v="240"/>
    <d v="2017-10-03T00:00:00"/>
    <n v="5"/>
  </r>
  <r>
    <s v="Q-050502"/>
    <s v="CHK171052US2F"/>
    <s v="Comba Telecom Inc."/>
    <x v="242"/>
    <x v="243"/>
    <d v="2017-10-03T00:00:00"/>
    <n v="10"/>
  </r>
  <r>
    <s v="Q-052797"/>
    <s v="CTI-177222US"/>
    <s v="Advantel Networks"/>
    <x v="556"/>
    <x v="558"/>
    <d v="2017-10-04T00:00:00"/>
    <n v="-3"/>
  </r>
  <r>
    <s v="Q-052798"/>
    <s v="Convert 2pcs RX7W22-07B333AC"/>
    <s v="Tessco"/>
    <x v="347"/>
    <x v="349"/>
    <d v="2017-10-05T00:00:00"/>
    <n v="-2"/>
  </r>
  <r>
    <m/>
    <s v="To 2pcs RX7W22-C7B333AC"/>
    <s v="Tessco"/>
    <x v="557"/>
    <x v="559"/>
    <d v="2017-10-05T00:00:00"/>
    <n v="2"/>
  </r>
  <r>
    <s v="Q-052798"/>
    <s v="CTI-17220US"/>
    <s v="Tessco"/>
    <x v="557"/>
    <x v="559"/>
    <d v="2017-10-05T00:00:00"/>
    <n v="-2"/>
  </r>
  <r>
    <s v="Q-052823"/>
    <s v="CTI-17221US"/>
    <s v="Azimuth Communtications"/>
    <x v="322"/>
    <x v="324"/>
    <d v="2017-10-05T00:00:00"/>
    <n v="-1"/>
  </r>
  <r>
    <s v="Q-052843"/>
    <s v="CTI-17223US"/>
    <s v="Repeated Signal Solutions"/>
    <x v="267"/>
    <x v="268"/>
    <d v="2017-10-06T00:00:00"/>
    <n v="-1"/>
  </r>
  <r>
    <s v="Q-052825"/>
    <s v="CTI-17226US"/>
    <s v="Tessco"/>
    <x v="324"/>
    <x v="326"/>
    <d v="2017-10-10T00:00:00"/>
    <n v="-1"/>
  </r>
  <r>
    <s v="Q-052825"/>
    <s v="Convert 2pcs RX7W22-073233AC"/>
    <s v="Tessco"/>
    <x v="323"/>
    <x v="325"/>
    <d v="2017-10-10T00:00:00"/>
    <n v="-2"/>
  </r>
  <r>
    <s v="Q-052825"/>
    <s v="To 2pcs RX7W22-083233AC"/>
    <s v="Tessco"/>
    <x v="324"/>
    <x v="326"/>
    <d v="2017-10-10T00:00:00"/>
    <n v="2"/>
  </r>
  <r>
    <s v="Q-052825"/>
    <s v="CTI-17226US"/>
    <s v="Tessco"/>
    <x v="324"/>
    <x v="326"/>
    <d v="2017-10-10T00:00:00"/>
    <n v="-2"/>
  </r>
  <r>
    <s v="Q-052867"/>
    <s v="CTI-17227US"/>
    <s v="Redwood Electric"/>
    <x v="354"/>
    <x v="356"/>
    <d v="2017-10-10T00:00:00"/>
    <n v="-4"/>
  </r>
  <r>
    <s v="Q-052867"/>
    <s v="CTI-17227US"/>
    <s v="Redwood Electric"/>
    <x v="44"/>
    <x v="44"/>
    <d v="2017-10-10T00:00:00"/>
    <n v="-4"/>
  </r>
  <r>
    <s v="Q-052867"/>
    <s v="CTI-17227US"/>
    <s v="Redwood Electric"/>
    <x v="343"/>
    <x v="345"/>
    <d v="2017-10-10T00:00:00"/>
    <n v="-1"/>
  </r>
  <r>
    <s v="Q-052840"/>
    <s v="CTI-17228US"/>
    <s v="Tessco"/>
    <x v="324"/>
    <x v="326"/>
    <d v="2017-10-12T00:00:00"/>
    <n v="-1"/>
  </r>
  <r>
    <s v="Q-052840"/>
    <s v="Convert 1pcs RX7W22-073233AC"/>
    <s v="Tessco"/>
    <x v="323"/>
    <x v="325"/>
    <d v="2017-10-12T00:00:00"/>
    <n v="-1"/>
  </r>
  <r>
    <s v="Q-052840"/>
    <s v="To 1pcs RX7W22-083233AC"/>
    <s v="Tessco"/>
    <x v="324"/>
    <x v="326"/>
    <d v="2017-10-12T00:00:00"/>
    <n v="1"/>
  </r>
  <r>
    <s v="Q-052841"/>
    <s v="CTI-17229US"/>
    <s v="Tessco"/>
    <x v="324"/>
    <x v="326"/>
    <d v="2017-10-12T00:00:00"/>
    <n v="-1"/>
  </r>
  <r>
    <s v="Q-052841"/>
    <s v="Convert 1pcs RX7W22-073233AC"/>
    <s v="Tessco"/>
    <x v="323"/>
    <x v="325"/>
    <d v="2017-10-12T00:00:00"/>
    <n v="-1"/>
  </r>
  <r>
    <s v="Q-052841"/>
    <s v="To 1pcs RX7W22-083233AC"/>
    <s v="Tessco"/>
    <x v="324"/>
    <x v="326"/>
    <d v="2017-10-12T00:00:00"/>
    <n v="1"/>
  </r>
  <r>
    <s v="Q-052824"/>
    <s v="CTI-17230US"/>
    <s v="Tessco"/>
    <x v="324"/>
    <x v="326"/>
    <d v="2017-10-12T00:00:00"/>
    <n v="-1"/>
  </r>
  <r>
    <s v="Q-052824"/>
    <s v="Convert 3pcs RX7W22-073233AC"/>
    <s v="Tessco"/>
    <x v="323"/>
    <x v="325"/>
    <d v="2017-10-12T00:00:00"/>
    <n v="-3"/>
  </r>
  <r>
    <s v="Q-052824"/>
    <s v="To 3pcs RX7W22-083233AC"/>
    <s v="Tessco"/>
    <x v="324"/>
    <x v="326"/>
    <d v="2017-10-12T00:00:00"/>
    <n v="3"/>
  </r>
  <r>
    <s v="Q-047863"/>
    <s v="CTI-17231US"/>
    <s v="Graybar"/>
    <x v="169"/>
    <x v="170"/>
    <d v="2017-10-12T00:00:00"/>
    <n v="-1"/>
  </r>
  <r>
    <s v="Q-047863"/>
    <s v="CTI-17231US"/>
    <s v="Graybar"/>
    <x v="167"/>
    <x v="168"/>
    <d v="2017-10-12T00:00:00"/>
    <n v="-1"/>
  </r>
  <r>
    <s v="Q-047863"/>
    <s v="CTI-17231US"/>
    <s v="Graybar"/>
    <x v="166"/>
    <x v="167"/>
    <d v="2017-10-12T00:00:00"/>
    <n v="-1"/>
  </r>
  <r>
    <s v="Q-047863"/>
    <s v="CTI-17231US"/>
    <s v="Graybar"/>
    <x v="173"/>
    <x v="174"/>
    <d v="2017-10-12T00:00:00"/>
    <n v="-1"/>
  </r>
  <r>
    <s v="Q-047863"/>
    <s v="CTI-17231US"/>
    <s v="Graybar"/>
    <x v="170"/>
    <x v="171"/>
    <d v="2017-10-12T00:00:00"/>
    <n v="-1"/>
  </r>
  <r>
    <s v="Q-047863"/>
    <s v="CTI-17231US"/>
    <s v="Graybar"/>
    <x v="165"/>
    <x v="166"/>
    <d v="2017-10-12T00:00:00"/>
    <n v="-1"/>
  </r>
  <r>
    <s v="Q-047863"/>
    <s v="CTI-17231US"/>
    <s v="Graybar"/>
    <x v="174"/>
    <x v="175"/>
    <d v="2017-10-12T00:00:00"/>
    <n v="-2"/>
  </r>
  <r>
    <s v="Q-047863"/>
    <s v="CTI-17231US"/>
    <s v="Graybar"/>
    <x v="171"/>
    <x v="172"/>
    <d v="2017-10-12T00:00:00"/>
    <n v="-2"/>
  </r>
  <r>
    <s v="Q-047863"/>
    <s v="CTI-17231US"/>
    <s v="Graybar"/>
    <x v="192"/>
    <x v="193"/>
    <d v="2017-10-12T00:00:00"/>
    <n v="-4"/>
  </r>
  <r>
    <s v="Q-047863"/>
    <s v="CTI-17231US"/>
    <s v="Graybar"/>
    <x v="175"/>
    <x v="176"/>
    <d v="2017-10-12T00:00:00"/>
    <n v="-4"/>
  </r>
  <r>
    <s v="Q-047863"/>
    <s v="CTI-17231US"/>
    <s v="Graybar"/>
    <x v="182"/>
    <x v="183"/>
    <d v="2017-10-12T00:00:00"/>
    <n v="-1"/>
  </r>
  <r>
    <s v="Q-047863"/>
    <s v="CTI-17231US"/>
    <s v="Graybar"/>
    <x v="181"/>
    <x v="182"/>
    <d v="2017-10-12T00:00:00"/>
    <n v="-2"/>
  </r>
  <r>
    <s v="Q-047863"/>
    <s v="CTI-17231US"/>
    <s v="Graybar"/>
    <x v="189"/>
    <x v="190"/>
    <d v="2017-10-12T00:00:00"/>
    <n v="-1"/>
  </r>
  <r>
    <s v="Q-047863"/>
    <s v="CTI-17231US"/>
    <s v="Graybar"/>
    <x v="188"/>
    <x v="189"/>
    <d v="2017-10-12T00:00:00"/>
    <n v="-1"/>
  </r>
  <r>
    <s v="Q-047863"/>
    <s v="CTI-17231US"/>
    <s v="Graybar"/>
    <x v="353"/>
    <x v="355"/>
    <d v="2017-10-12T00:00:00"/>
    <n v="-1"/>
  </r>
  <r>
    <s v="Q-047863"/>
    <s v="2pcs mBDA-RF-85P27D Converted "/>
    <s v="Graybar"/>
    <x v="185"/>
    <x v="186"/>
    <d v="2017-10-12T00:00:00"/>
    <n v="-2"/>
  </r>
  <r>
    <s v="Q-047863"/>
    <s v="To 2pc mBDA-RF-85P33D "/>
    <s v="Graybar"/>
    <x v="183"/>
    <x v="184"/>
    <d v="2017-10-12T00:00:00"/>
    <n v="2"/>
  </r>
  <r>
    <s v="Q-047863"/>
    <s v="CTI-17231US"/>
    <s v="Graybar"/>
    <x v="183"/>
    <x v="184"/>
    <d v="2017-10-12T00:00:00"/>
    <n v="-2"/>
  </r>
  <r>
    <s v="Q-047863"/>
    <s v="4pcs mBDA-RF-19P27D Converted"/>
    <s v="Graybar"/>
    <x v="187"/>
    <x v="188"/>
    <d v="2017-10-12T00:00:00"/>
    <n v="-4"/>
  </r>
  <r>
    <s v="Q-047863"/>
    <s v="To 4pcs mBDA-RF-19P33D"/>
    <s v="Graybar"/>
    <x v="184"/>
    <x v="185"/>
    <d v="2017-10-12T00:00:00"/>
    <n v="4"/>
  </r>
  <r>
    <s v="Q-047863"/>
    <s v="CTI-17231US"/>
    <s v="Graybar"/>
    <x v="184"/>
    <x v="185"/>
    <d v="2017-10-12T00:00:00"/>
    <n v="-4"/>
  </r>
  <r>
    <s v="Q-047863"/>
    <s v="CTI-17231US"/>
    <s v="Graybar"/>
    <x v="190"/>
    <x v="191"/>
    <d v="2017-10-12T00:00:00"/>
    <n v="-3"/>
  </r>
  <r>
    <s v="Q-047863"/>
    <s v="CTI-17231US"/>
    <s v="Graybar"/>
    <x v="111"/>
    <x v="111"/>
    <d v="2017-10-12T00:00:00"/>
    <n v="-1"/>
  </r>
  <r>
    <s v="Q-047863"/>
    <s v="Converted from OD1"/>
    <s v="Graybar"/>
    <x v="110"/>
    <x v="110"/>
    <d v="2017-10-12T00:00:00"/>
    <n v="-1"/>
  </r>
  <r>
    <s v="Q-047863"/>
    <s v="CTI-17231US"/>
    <s v="Graybar"/>
    <x v="108"/>
    <x v="108"/>
    <d v="2017-10-12T00:00:00"/>
    <n v="-1"/>
  </r>
  <r>
    <s v="Q-047863"/>
    <s v="CTI-17231US"/>
    <s v="Graybar"/>
    <x v="216"/>
    <x v="217"/>
    <d v="2017-10-12T00:00:00"/>
    <n v="-4"/>
  </r>
  <r>
    <s v="Q-047863"/>
    <s v="CTI-17231US"/>
    <s v="Graybar"/>
    <x v="55"/>
    <x v="55"/>
    <d v="2017-10-12T00:00:00"/>
    <n v="-13"/>
  </r>
  <r>
    <s v="Q-047863"/>
    <s v="CTI-17231US"/>
    <s v="Graybar"/>
    <x v="293"/>
    <x v="295"/>
    <d v="2017-10-12T00:00:00"/>
    <n v="-6"/>
  </r>
  <r>
    <s v="Q-047863"/>
    <s v="CTI-17231US"/>
    <s v="Graybar"/>
    <x v="292"/>
    <x v="294"/>
    <d v="2017-10-12T00:00:00"/>
    <n v="-3"/>
  </r>
  <r>
    <s v="Q-052955"/>
    <s v="CTI-17232US"/>
    <s v="Tessco"/>
    <x v="324"/>
    <x v="326"/>
    <d v="2017-10-13T00:00:00"/>
    <n v="-1"/>
  </r>
  <r>
    <s v="Q-052955"/>
    <s v="Convert 1pcs RX7W22-073233AC"/>
    <s v="Tessco"/>
    <x v="323"/>
    <x v="325"/>
    <d v="2017-10-13T00:00:00"/>
    <n v="-1"/>
  </r>
  <r>
    <s v="Q-052955"/>
    <s v="To 1pcs RX7W22-083233AC"/>
    <s v="Tessco"/>
    <x v="324"/>
    <x v="326"/>
    <d v="2017-10-13T00:00:00"/>
    <n v="1"/>
  </r>
  <r>
    <s v="Q-052993"/>
    <s v="CTI-17233US"/>
    <s v="Direct Line Communication"/>
    <x v="78"/>
    <x v="78"/>
    <d v="2017-10-16T00:00:00"/>
    <n v="-5"/>
  </r>
  <r>
    <s v="Q-052992"/>
    <s v="CTI-17234US"/>
    <s v="DishNet Direct,Inc"/>
    <x v="324"/>
    <x v="326"/>
    <d v="2017-10-17T00:00:00"/>
    <n v="-1"/>
  </r>
  <r>
    <s v="Q-052995"/>
    <s v="CTI-17235US"/>
    <s v="KLA Laboratories"/>
    <x v="182"/>
    <x v="183"/>
    <d v="2017-10-17T00:00:00"/>
    <n v="-1"/>
  </r>
  <r>
    <s v="Q-052995"/>
    <s v="CTI-17235US"/>
    <s v="KLA Laboratories"/>
    <x v="168"/>
    <x v="169"/>
    <d v="2017-10-17T00:00:00"/>
    <n v="-1"/>
  </r>
  <r>
    <s v="Q-053011"/>
    <s v="CTI-17236US"/>
    <s v="Tessco (KLA)"/>
    <x v="293"/>
    <x v="295"/>
    <d v="2017-10-17T00:00:00"/>
    <n v="-5"/>
  </r>
  <r>
    <s v="Q-052966"/>
    <s v="CTI-17238US"/>
    <s v="Tessco"/>
    <x v="323"/>
    <x v="325"/>
    <d v="2017-10-18T00:00:00"/>
    <n v="-2"/>
  </r>
  <r>
    <s v="Q-053065"/>
    <s v="Convert 1pc RX7W22-07B333AC"/>
    <s v="Tessco"/>
    <x v="347"/>
    <x v="349"/>
    <d v="2017-10-19T00:00:00"/>
    <n v="-1"/>
  </r>
  <r>
    <s v="Q-053065"/>
    <s v="To 1pc RX7W22-C7B333AC"/>
    <s v="Tessco"/>
    <x v="557"/>
    <x v="559"/>
    <d v="2017-10-19T00:00:00"/>
    <n v="1"/>
  </r>
  <r>
    <s v="Q-053065"/>
    <s v="CTI-17240US"/>
    <s v="Tessco"/>
    <x v="557"/>
    <x v="559"/>
    <d v="2017-10-19T00:00:00"/>
    <n v="-1"/>
  </r>
  <r>
    <s v="Q-053065"/>
    <s v="CTI-17241US"/>
    <s v="Tessco"/>
    <x v="323"/>
    <x v="325"/>
    <d v="2017-10-20T00:00:00"/>
    <n v="-2"/>
  </r>
  <r>
    <s v="Q-053106"/>
    <s v="CTI-17242US"/>
    <s v="Tessco"/>
    <x v="354"/>
    <x v="356"/>
    <d v="2017-10-23T00:00:00"/>
    <n v="-15"/>
  </r>
  <r>
    <s v="Q-053106"/>
    <s v="CTI-17242US"/>
    <s v="Tessco"/>
    <x v="294"/>
    <x v="296"/>
    <d v="2017-10-23T00:00:00"/>
    <n v="-6"/>
  </r>
  <r>
    <s v="Q-053106"/>
    <s v="CTI-17242US"/>
    <s v="Tessco"/>
    <x v="78"/>
    <x v="78"/>
    <d v="2017-10-23T00:00:00"/>
    <n v="-6"/>
  </r>
  <r>
    <s v="Q-053149"/>
    <s v="CTI-17243US"/>
    <s v="Tessco"/>
    <x v="548"/>
    <x v="550"/>
    <d v="2017-10-26T00:00:00"/>
    <n v="-1"/>
  </r>
  <r>
    <s v="Q-050252"/>
    <s v="CTI-17244US"/>
    <s v="FastDAS"/>
    <x v="182"/>
    <x v="183"/>
    <d v="2017-10-26T00:00:00"/>
    <n v="-2"/>
  </r>
  <r>
    <s v="Q-050252"/>
    <s v="CTI-17244US"/>
    <s v="FastDAS"/>
    <x v="181"/>
    <x v="182"/>
    <d v="2017-10-26T00:00:00"/>
    <n v="-2"/>
  </r>
  <r>
    <s v="Q-050252"/>
    <s v="CTI-17244US"/>
    <s v="FastDAS"/>
    <x v="189"/>
    <x v="190"/>
    <d v="2017-10-26T00:00:00"/>
    <n v="-1"/>
  </r>
  <r>
    <s v="Q-050252"/>
    <s v="CTI-17244US"/>
    <s v="FastDAS"/>
    <x v="188"/>
    <x v="189"/>
    <d v="2017-10-26T00:00:00"/>
    <n v="-1"/>
  </r>
  <r>
    <s v="Q-050252"/>
    <s v="CTI-17244US"/>
    <s v="FastDAS"/>
    <x v="185"/>
    <x v="186"/>
    <d v="2017-10-26T00:00:00"/>
    <n v="-2"/>
  </r>
  <r>
    <s v="Q-050252"/>
    <s v="CTI-17244US"/>
    <s v="FastDAS"/>
    <x v="187"/>
    <x v="188"/>
    <d v="2017-10-26T00:00:00"/>
    <n v="-2"/>
  </r>
  <r>
    <s v="Q-050252"/>
    <s v="CTI-17244US"/>
    <s v="FastDAS"/>
    <x v="190"/>
    <x v="191"/>
    <d v="2017-10-26T00:00:00"/>
    <n v="-2"/>
  </r>
  <r>
    <s v="Q-050252"/>
    <s v="CTI-17244US"/>
    <s v="FastDAS"/>
    <x v="167"/>
    <x v="168"/>
    <d v="2017-10-26T00:00:00"/>
    <n v="-1"/>
  </r>
  <r>
    <s v="Q-050252"/>
    <s v="CTI-17244US"/>
    <s v="FastDAS"/>
    <x v="168"/>
    <x v="169"/>
    <d v="2017-10-26T00:00:00"/>
    <n v="-1"/>
  </r>
  <r>
    <s v="Q-050252"/>
    <s v="CTI-17244US"/>
    <s v="FastDAS"/>
    <x v="169"/>
    <x v="170"/>
    <d v="2017-10-26T00:00:00"/>
    <n v="-1"/>
  </r>
  <r>
    <s v="Q-050252"/>
    <s v="CTI-17244US"/>
    <s v="FastDAS"/>
    <x v="174"/>
    <x v="175"/>
    <d v="2017-10-26T00:00:00"/>
    <n v="-1"/>
  </r>
  <r>
    <s v="Q-050252"/>
    <s v="CTI-17244US"/>
    <s v="FastDAS"/>
    <x v="166"/>
    <x v="167"/>
    <d v="2017-10-26T00:00:00"/>
    <n v="-1"/>
  </r>
  <r>
    <s v="Q-050252"/>
    <s v="CTI-17244US"/>
    <s v="FastDAS"/>
    <x v="173"/>
    <x v="174"/>
    <d v="2017-10-26T00:00:00"/>
    <n v="-1"/>
  </r>
  <r>
    <s v="Q-050252"/>
    <s v="CTI-17244US"/>
    <s v="FastDAS"/>
    <x v="170"/>
    <x v="171"/>
    <d v="2017-10-26T00:00:00"/>
    <n v="-1"/>
  </r>
  <r>
    <s v="Q-050252"/>
    <s v="CTI-17244US"/>
    <s v="FastDAS"/>
    <x v="171"/>
    <x v="172"/>
    <d v="2017-10-26T00:00:00"/>
    <n v="-1"/>
  </r>
  <r>
    <s v="Q-050252"/>
    <s v="CTI-17244US"/>
    <s v="FastDAS"/>
    <x v="216"/>
    <x v="217"/>
    <d v="2017-10-26T00:00:00"/>
    <n v="-3"/>
  </r>
  <r>
    <s v="Q-050252"/>
    <s v="CTI-17244US"/>
    <s v="Converted to OD1"/>
    <x v="110"/>
    <x v="110"/>
    <d v="2017-10-26T00:00:00"/>
    <n v="-1"/>
  </r>
  <r>
    <s v="Q-050252"/>
    <s v="CTI-17244US"/>
    <s v="FastDAS"/>
    <x v="111"/>
    <x v="111"/>
    <d v="2017-10-26T00:00:00"/>
    <n v="-1"/>
  </r>
  <r>
    <s v="Q-050252"/>
    <s v="CTI-17244US"/>
    <s v="FastDAS"/>
    <x v="108"/>
    <x v="108"/>
    <d v="2017-10-26T00:00:00"/>
    <n v="-3"/>
  </r>
  <r>
    <s v="Q-050252"/>
    <s v="CTI-17244US"/>
    <s v="FastDAS"/>
    <x v="335"/>
    <x v="337"/>
    <d v="2017-10-26T00:00:00"/>
    <n v="-2"/>
  </r>
  <r>
    <s v="Q-050252"/>
    <s v="CTI-17244US"/>
    <s v="FastDAS"/>
    <x v="328"/>
    <x v="330"/>
    <d v="2017-10-26T00:00:00"/>
    <n v="-46"/>
  </r>
  <r>
    <s v="Q-050252"/>
    <s v="CTI-17244US"/>
    <s v="FastDAS"/>
    <x v="331"/>
    <x v="333"/>
    <d v="2017-10-26T00:00:00"/>
    <n v="-2"/>
  </r>
  <r>
    <s v="CTI-PO-00617"/>
    <s v="CTI-17037US"/>
    <s v="FastDAS"/>
    <x v="335"/>
    <x v="337"/>
    <d v="2017-03-10T00:00:00"/>
    <n v="-2"/>
  </r>
  <r>
    <s v="Q-053178"/>
    <s v="CTI-17245US"/>
    <s v="Repeated Signal Solutions"/>
    <x v="306"/>
    <x v="308"/>
    <d v="2017-10-26T00:00:00"/>
    <n v="-9"/>
  </r>
  <r>
    <s v="Q-053241"/>
    <s v="CTI-17246US"/>
    <s v="Tomba Communications"/>
    <x v="348"/>
    <x v="350"/>
    <d v="2017-10-31T00:00:00"/>
    <n v="-1"/>
  </r>
  <r>
    <s v="Q-053239"/>
    <s v="CTI-17247US"/>
    <s v="DishNet Direct,Inc"/>
    <x v="324"/>
    <x v="326"/>
    <d v="2017-10-31T00:00:00"/>
    <n v="-1"/>
  </r>
  <r>
    <s v="Q-053207"/>
    <s v="CTI-17248US"/>
    <s v="Tessco"/>
    <x v="181"/>
    <x v="182"/>
    <d v="2017-11-01T00:00:00"/>
    <n v="-1"/>
  </r>
  <r>
    <s v="Q-053207"/>
    <s v="CTI-17248US"/>
    <s v="Tessco"/>
    <x v="187"/>
    <x v="188"/>
    <d v="2017-11-01T00:00:00"/>
    <n v="-1"/>
  </r>
  <r>
    <s v="Q-053270"/>
    <s v="Converted 1pc RX7W22-083233AC "/>
    <s v="SST"/>
    <x v="324"/>
    <x v="326"/>
    <d v="2017-11-02T00:00:00"/>
    <n v="-1"/>
  </r>
  <r>
    <s v="Q-053270"/>
    <s v="To 1pc RX7W22-783233AC"/>
    <s v="SST"/>
    <x v="322"/>
    <x v="324"/>
    <d v="2017-11-02T00:00:00"/>
    <n v="1"/>
  </r>
  <r>
    <s v="Q-053270"/>
    <s v="CTI-17249US"/>
    <s v="SST"/>
    <x v="322"/>
    <x v="324"/>
    <d v="2017-11-02T00:00:00"/>
    <n v="-1"/>
  </r>
  <r>
    <s v="Q-053240"/>
    <s v="CTI-17250US"/>
    <s v="Tessco"/>
    <x v="341"/>
    <x v="343"/>
    <d v="2017-11-02T00:00:00"/>
    <n v="-1"/>
  </r>
  <r>
    <s v="Q-053283"/>
    <s v="CTI-17251US"/>
    <s v="MoblieNet"/>
    <x v="245"/>
    <x v="246"/>
    <d v="2017-11-03T00:00:00"/>
    <n v="-3"/>
  </r>
  <r>
    <s v="Q-053280"/>
    <s v="CTI-17252US"/>
    <s v="Red Rock Security"/>
    <x v="351"/>
    <x v="353"/>
    <d v="2017-11-03T00:00:00"/>
    <n v="-1"/>
  </r>
  <r>
    <s v="Q-053242"/>
    <s v="Converted 10pcs CM-AC2-OD4 "/>
    <s v="Petrilla Technologies"/>
    <x v="112"/>
    <x v="112"/>
    <d v="2017-11-03T00:00:00"/>
    <n v="-10"/>
  </r>
  <r>
    <s v="Q-053242"/>
    <s v="To 10pcs CM-AC2-OD2"/>
    <s v="Petrilla Technologies"/>
    <x v="558"/>
    <x v="112"/>
    <d v="2017-11-03T00:00:00"/>
    <n v="10"/>
  </r>
  <r>
    <s v="Q-053242"/>
    <s v="CTI-17253US"/>
    <s v="Petrilla Technologies"/>
    <x v="558"/>
    <x v="112"/>
    <d v="2017-11-03T00:00:00"/>
    <n v="-10"/>
  </r>
  <r>
    <s v="Q-053292"/>
    <s v="CTI-17254US"/>
    <s v="Tessco"/>
    <x v="351"/>
    <x v="353"/>
    <d v="2017-11-06T00:00:00"/>
    <n v="-1"/>
  </r>
  <r>
    <s v="Q-053150"/>
    <s v="CTI-17255US"/>
    <s v="Wireless Concepts"/>
    <x v="182"/>
    <x v="183"/>
    <d v="2017-11-06T00:00:00"/>
    <n v="-2"/>
  </r>
  <r>
    <s v="Q-053150"/>
    <s v="CTI-17255US"/>
    <s v="Wireless Concepts"/>
    <x v="181"/>
    <x v="182"/>
    <d v="2017-11-06T00:00:00"/>
    <n v="-2"/>
  </r>
  <r>
    <s v="Q-053150"/>
    <s v="CTI-17255US"/>
    <s v="Wireless Concepts"/>
    <x v="189"/>
    <x v="190"/>
    <d v="2017-11-06T00:00:00"/>
    <n v="-1"/>
  </r>
  <r>
    <s v="Q-053150"/>
    <s v="CTI-17255US"/>
    <s v="Wireless Concepts"/>
    <x v="188"/>
    <x v="189"/>
    <d v="2017-11-06T00:00:00"/>
    <n v="-1"/>
  </r>
  <r>
    <s v="Q-053150"/>
    <s v="CTI-17255US"/>
    <s v="Wireless Concepts"/>
    <x v="185"/>
    <x v="186"/>
    <d v="2017-11-06T00:00:00"/>
    <n v="-2"/>
  </r>
  <r>
    <s v="Q-053150"/>
    <s v="CTI-17255US"/>
    <s v="Wireless Concepts"/>
    <x v="187"/>
    <x v="188"/>
    <d v="2017-11-06T00:00:00"/>
    <n v="-2"/>
  </r>
  <r>
    <s v="Q-053150"/>
    <s v="CTI-17255US"/>
    <s v="Wireless Concepts"/>
    <x v="190"/>
    <x v="191"/>
    <d v="2017-11-06T00:00:00"/>
    <n v="-2"/>
  </r>
  <r>
    <s v="Q-053150"/>
    <s v="CTI-17255US"/>
    <s v="Wireless Concepts"/>
    <x v="239"/>
    <x v="240"/>
    <d v="2017-11-06T00:00:00"/>
    <n v="-2"/>
  </r>
  <r>
    <s v="Q-053150"/>
    <s v="CTI-17255US"/>
    <s v="Wireless Concepts"/>
    <x v="169"/>
    <x v="170"/>
    <d v="2017-11-06T00:00:00"/>
    <n v="-1"/>
  </r>
  <r>
    <s v="Q-053150"/>
    <s v="CTI-17255US"/>
    <s v="Wireless Concepts"/>
    <x v="168"/>
    <x v="169"/>
    <d v="2017-11-06T00:00:00"/>
    <n v="-1"/>
  </r>
  <r>
    <s v="Q-053150"/>
    <s v="CTI-17255US"/>
    <s v="Wireless Concepts"/>
    <x v="167"/>
    <x v="168"/>
    <d v="2017-11-06T00:00:00"/>
    <n v="-2"/>
  </r>
  <r>
    <s v="Q-053150"/>
    <s v="CTI-17255US"/>
    <s v="Wireless Concepts"/>
    <x v="166"/>
    <x v="167"/>
    <d v="2017-11-06T00:00:00"/>
    <n v="-1"/>
  </r>
  <r>
    <s v="Q-053150"/>
    <s v="CTI-17255US"/>
    <s v="Wireless Concepts"/>
    <x v="173"/>
    <x v="174"/>
    <d v="2017-11-06T00:00:00"/>
    <n v="-1"/>
  </r>
  <r>
    <s v="Q-053150"/>
    <s v="CTI-17255US"/>
    <s v="Wireless Concepts"/>
    <x v="170"/>
    <x v="171"/>
    <d v="2017-11-06T00:00:00"/>
    <n v="-2"/>
  </r>
  <r>
    <s v="Q-053150"/>
    <s v="CTI-17255US"/>
    <s v="Wireless Concepts"/>
    <x v="174"/>
    <x v="175"/>
    <d v="2017-11-06T00:00:00"/>
    <n v="-2"/>
  </r>
  <r>
    <s v="Q-053150"/>
    <s v="CTI-17255US"/>
    <s v="Wireless Concepts"/>
    <x v="171"/>
    <x v="172"/>
    <d v="2017-11-06T00:00:00"/>
    <n v="-2"/>
  </r>
  <r>
    <s v="Q-053150"/>
    <s v="CTI-17255US"/>
    <s v="Wireless Concepts"/>
    <x v="172"/>
    <x v="173"/>
    <d v="2017-11-06T00:00:00"/>
    <n v="-3"/>
  </r>
  <r>
    <s v="Q-053150"/>
    <s v="CTI-17255US"/>
    <s v="Wireless Concepts"/>
    <x v="192"/>
    <x v="193"/>
    <d v="2017-11-06T00:00:00"/>
    <n v="-1"/>
  </r>
  <r>
    <s v="Q-053150"/>
    <s v="CTI-17255US"/>
    <s v="Wireless Concepts"/>
    <x v="175"/>
    <x v="176"/>
    <d v="2017-11-06T00:00:00"/>
    <n v="-4"/>
  </r>
  <r>
    <s v="Q-053330"/>
    <s v="CTI-17256US"/>
    <s v="Viable Technologies"/>
    <x v="354"/>
    <x v="356"/>
    <d v="2017-11-07T00:00:00"/>
    <n v="-8"/>
  </r>
  <r>
    <s v="Q-053330"/>
    <s v="CTI-17256US"/>
    <s v="Viable Technologies"/>
    <x v="328"/>
    <x v="330"/>
    <d v="2017-11-07T00:00:00"/>
    <n v="-22"/>
  </r>
  <r>
    <s v="Q-053330"/>
    <s v="CTI-17256US"/>
    <s v="Viable Technologies"/>
    <x v="45"/>
    <x v="45"/>
    <d v="2017-11-07T00:00:00"/>
    <n v="-12"/>
  </r>
  <r>
    <s v="Q-053331"/>
    <s v="CTI-17258US"/>
    <s v="Tessco"/>
    <x v="324"/>
    <x v="326"/>
    <d v="2017-11-09T00:00:00"/>
    <n v="-2"/>
  </r>
  <r>
    <s v="Q-053331"/>
    <s v="CTI-17258US"/>
    <s v="Tessco"/>
    <x v="341"/>
    <x v="343"/>
    <d v="2017-11-09T00:00:00"/>
    <n v="-3"/>
  </r>
  <r>
    <m/>
    <m/>
    <s v="KLA Laboratories"/>
    <x v="310"/>
    <x v="312"/>
    <d v="2017-11-14T00:00:00"/>
    <n v="-55"/>
  </r>
  <r>
    <m/>
    <s v="CTI-PO-02017"/>
    <s v="Shenzhen etomax electromics"/>
    <x v="310"/>
    <x v="312"/>
    <d v="2017-06-19T00:00:00"/>
    <n v="96"/>
  </r>
  <r>
    <m/>
    <m/>
    <s v="Comba Telecom inc."/>
    <x v="108"/>
    <x v="108"/>
    <m/>
    <n v="10"/>
  </r>
  <r>
    <s v="Q-053417"/>
    <s v="CTI-17261US"/>
    <s v="Tessco"/>
    <x v="351"/>
    <x v="353"/>
    <d v="2017-11-14T00:00:00"/>
    <n v="-1"/>
  </r>
  <r>
    <s v="Q-053418"/>
    <s v="Converted 1pc RX7W22-08323348 "/>
    <s v="Tessco"/>
    <x v="341"/>
    <x v="343"/>
    <d v="2017-11-14T00:00:00"/>
    <n v="-1"/>
  </r>
  <r>
    <s v="Q-053418"/>
    <s v="To 1pc RX7W22-78323348"/>
    <s v="Tessco"/>
    <x v="342"/>
    <x v="344"/>
    <d v="2017-11-14T00:00:00"/>
    <n v="1"/>
  </r>
  <r>
    <s v="Q-053418"/>
    <s v="CTI-17262US"/>
    <s v="Tessco"/>
    <x v="342"/>
    <x v="344"/>
    <d v="2017-11-14T00:00:00"/>
    <n v="-1"/>
  </r>
  <r>
    <s v="Q-053329"/>
    <s v="CTI-17263US"/>
    <s v="Tessco"/>
    <x v="370"/>
    <x v="372"/>
    <d v="2017-11-15T00:00:00"/>
    <n v="-15"/>
  </r>
  <r>
    <s v="Q-053329"/>
    <s v="CTI-17263US"/>
    <s v="Tessco"/>
    <x v="396"/>
    <x v="398"/>
    <d v="2017-11-15T00:00:00"/>
    <n v="-3"/>
  </r>
  <r>
    <s v="Q-053329"/>
    <s v="CTI-17263US"/>
    <s v="Tessco"/>
    <x v="392"/>
    <x v="394"/>
    <d v="2017-11-15T00:00:00"/>
    <n v="-7"/>
  </r>
  <r>
    <s v="Q-053329"/>
    <s v="CTI-17263US"/>
    <s v="Tessco"/>
    <x v="548"/>
    <x v="550"/>
    <d v="2017-11-15T00:00:00"/>
    <n v="-8"/>
  </r>
  <r>
    <s v="Q-053329"/>
    <s v="CTI-17263US"/>
    <s v="Tessco"/>
    <x v="429"/>
    <x v="431"/>
    <d v="2017-11-15T00:00:00"/>
    <n v="-7"/>
  </r>
  <r>
    <s v="Q-053329"/>
    <s v="CTI-17263US"/>
    <s v="Tessco"/>
    <x v="533"/>
    <x v="535"/>
    <d v="2017-11-15T00:00:00"/>
    <n v="-1"/>
  </r>
  <r>
    <s v="Q-053329"/>
    <s v="CTI-17263US"/>
    <s v="Tessco"/>
    <x v="336"/>
    <x v="338"/>
    <d v="2017-11-15T00:00:00"/>
    <n v="-7"/>
  </r>
  <r>
    <s v="Q-053329"/>
    <s v="CTI-17263US"/>
    <s v="Tessco"/>
    <x v="373"/>
    <x v="375"/>
    <d v="2017-11-15T00:00:00"/>
    <n v="-3"/>
  </r>
  <r>
    <s v="Q-053329"/>
    <s v="CTI-17263US"/>
    <s v="Tessco"/>
    <x v="359"/>
    <x v="361"/>
    <d v="2017-11-15T00:00:00"/>
    <n v="-1"/>
  </r>
  <r>
    <s v="Q-053329"/>
    <s v="CTI-17263US"/>
    <s v="Tessco"/>
    <x v="360"/>
    <x v="362"/>
    <d v="2017-11-15T00:00:00"/>
    <n v="-3"/>
  </r>
  <r>
    <s v="Q-053329"/>
    <s v="CTI-17263US"/>
    <s v="Tessco"/>
    <x v="376"/>
    <x v="378"/>
    <d v="2017-11-15T00:00:00"/>
    <n v="-7"/>
  </r>
  <r>
    <s v="Q-053329"/>
    <s v="CTI-17263US"/>
    <s v="Tessco"/>
    <x v="379"/>
    <x v="381"/>
    <d v="2017-11-15T00:00:00"/>
    <n v="-7"/>
  </r>
  <r>
    <s v="Q-053329"/>
    <s v="CTI-17263US"/>
    <s v="Tessco"/>
    <x v="428"/>
    <x v="430"/>
    <d v="2017-11-15T00:00:00"/>
    <n v="-15"/>
  </r>
  <r>
    <s v="Q-053329"/>
    <s v="CTI-17263US"/>
    <s v="Tessco"/>
    <x v="371"/>
    <x v="373"/>
    <d v="2017-11-15T00:00:00"/>
    <n v="-7"/>
  </r>
  <r>
    <s v="Q-053329"/>
    <s v="CTI-17263US"/>
    <s v="Tessco"/>
    <x v="395"/>
    <x v="397"/>
    <d v="2017-11-15T00:00:00"/>
    <n v="-7"/>
  </r>
  <r>
    <s v="Q-053329"/>
    <s v="CTI-17263US"/>
    <s v="Tessco"/>
    <x v="372"/>
    <x v="374"/>
    <d v="2017-11-15T00:00:00"/>
    <n v="-3"/>
  </r>
  <r>
    <s v="Q-053329"/>
    <s v="CTI-17263US"/>
    <s v="Tessco"/>
    <x v="417"/>
    <x v="419"/>
    <d v="2017-11-15T00:00:00"/>
    <n v="-3"/>
  </r>
  <r>
    <s v="Q-053329"/>
    <s v="CTI-17263US"/>
    <s v="Tessco"/>
    <x v="399"/>
    <x v="401"/>
    <d v="2017-11-15T00:00:00"/>
    <n v="-15"/>
  </r>
  <r>
    <s v="Q-053329"/>
    <s v="CTI-17263US"/>
    <s v="Tessco"/>
    <x v="380"/>
    <x v="382"/>
    <d v="2017-11-15T00:00:00"/>
    <n v="-3"/>
  </r>
  <r>
    <s v="Q-053329"/>
    <s v="CTI-17263US"/>
    <s v="Tessco"/>
    <x v="534"/>
    <x v="536"/>
    <d v="2017-11-15T00:00:00"/>
    <n v="-3"/>
  </r>
  <r>
    <s v="Q-053329"/>
    <s v="CTI-17263US"/>
    <s v="Tessco"/>
    <x v="361"/>
    <x v="363"/>
    <d v="2017-11-15T00:00:00"/>
    <n v="-7"/>
  </r>
  <r>
    <s v="Q-053329"/>
    <s v="CTI-17263US"/>
    <s v="Tessco"/>
    <x v="216"/>
    <x v="217"/>
    <d v="2017-11-15T00:00:00"/>
    <n v="-1"/>
  </r>
  <r>
    <s v="Q-053329"/>
    <s v="CTI-17263US"/>
    <s v="Tessco"/>
    <x v="401"/>
    <x v="403"/>
    <d v="2017-11-15T00:00:00"/>
    <n v="-3"/>
  </r>
  <r>
    <s v="Q-053329"/>
    <s v="CTI-17263US"/>
    <s v="Tessco"/>
    <x v="409"/>
    <x v="411"/>
    <d v="2017-11-15T00:00:00"/>
    <n v="-7"/>
  </r>
  <r>
    <s v="Q-053329"/>
    <s v="CTI-17263US"/>
    <s v="Tessco"/>
    <x v="430"/>
    <x v="432"/>
    <d v="2017-11-15T00:00:00"/>
    <n v="-3"/>
  </r>
  <r>
    <s v="Q-053329"/>
    <s v="CTI-17263US"/>
    <s v="Tessco"/>
    <x v="42"/>
    <x v="42"/>
    <d v="2017-11-15T00:00:00"/>
    <n v="-3"/>
  </r>
  <r>
    <s v="Q-053329"/>
    <s v="CTI-17263US"/>
    <s v="Tessco"/>
    <x v="358"/>
    <x v="360"/>
    <d v="2017-11-15T00:00:00"/>
    <n v="-6"/>
  </r>
  <r>
    <s v="Q-053329"/>
    <s v="CTI-17263US"/>
    <s v="Tessco"/>
    <x v="426"/>
    <x v="428"/>
    <d v="2017-11-15T00:00:00"/>
    <n v="-7"/>
  </r>
  <r>
    <s v="Q-053329"/>
    <s v="CTI-17263US"/>
    <s v="Tessco"/>
    <x v="405"/>
    <x v="407"/>
    <d v="2017-11-15T00:00:00"/>
    <n v="-3"/>
  </r>
  <r>
    <s v="Q-053329"/>
    <s v="CTI-17263US"/>
    <s v="Tessco"/>
    <x v="425"/>
    <x v="427"/>
    <d v="2017-11-15T00:00:00"/>
    <n v="-7"/>
  </r>
  <r>
    <s v="Q-053329"/>
    <s v="CTI-17263US"/>
    <s v="Tessco"/>
    <x v="427"/>
    <x v="429"/>
    <d v="2017-11-15T00:00:00"/>
    <n v="-3"/>
  </r>
  <r>
    <s v="Q-053329"/>
    <s v="CTI-17263US"/>
    <s v="Tessco"/>
    <x v="549"/>
    <x v="551"/>
    <d v="2017-11-15T00:00:00"/>
    <n v="-3"/>
  </r>
  <r>
    <s v="Q-053329"/>
    <s v="CTI-17263US"/>
    <s v="Tessco"/>
    <x v="391"/>
    <x v="393"/>
    <d v="2017-11-15T00:00:00"/>
    <n v="-6"/>
  </r>
  <r>
    <s v="Q-053329"/>
    <s v="CTI-17263US"/>
    <s v="Tessco"/>
    <x v="354"/>
    <x v="356"/>
    <d v="2017-11-15T00:00:00"/>
    <n v="-25"/>
  </r>
  <r>
    <s v="Q-053329"/>
    <s v="CTI-17263US"/>
    <s v="Tessco"/>
    <x v="402"/>
    <x v="404"/>
    <d v="2017-11-15T00:00:00"/>
    <n v="-3"/>
  </r>
  <r>
    <s v="Q-053329"/>
    <s v="CTI-17263US"/>
    <s v="Tessco"/>
    <x v="337"/>
    <x v="339"/>
    <d v="2017-11-15T00:00:00"/>
    <n v="-7"/>
  </r>
  <r>
    <s v="Q-053329"/>
    <s v="CTI-17263US"/>
    <s v="Tessco"/>
    <x v="411"/>
    <x v="413"/>
    <d v="2017-11-15T00:00:00"/>
    <n v="-15"/>
  </r>
  <r>
    <s v="Q-053329"/>
    <s v="CTI-17263US"/>
    <s v="Tessco"/>
    <x v="364"/>
    <x v="366"/>
    <d v="2017-11-15T00:00:00"/>
    <n v="-7"/>
  </r>
  <r>
    <s v="Q-053329"/>
    <s v="CTI-17263US"/>
    <s v="Tessco"/>
    <x v="365"/>
    <x v="367"/>
    <d v="2017-11-15T00:00:00"/>
    <n v="-3"/>
  </r>
  <r>
    <s v="Q-053329"/>
    <s v="CTI-17263US"/>
    <s v="Tessco"/>
    <x v="49"/>
    <x v="49"/>
    <d v="2017-11-15T00:00:00"/>
    <n v="-3"/>
  </r>
  <r>
    <s v="Q-053329"/>
    <s v="CTI-17263US"/>
    <s v="Tessco"/>
    <x v="52"/>
    <x v="52"/>
    <d v="2017-11-15T00:00:00"/>
    <n v="-1"/>
  </r>
  <r>
    <s v="Q-053329"/>
    <s v="CTI-17263US"/>
    <s v="Tessco"/>
    <x v="108"/>
    <x v="108"/>
    <d v="2017-11-15T00:00:00"/>
    <n v="-1"/>
  </r>
  <r>
    <s v="Q-053329"/>
    <s v="CTI-17263US"/>
    <s v="Tessco"/>
    <x v="328"/>
    <x v="330"/>
    <d v="2017-11-15T00:00:00"/>
    <n v="-15"/>
  </r>
  <r>
    <s v="Q-053329"/>
    <s v="CTI-17263US"/>
    <s v="Tessco"/>
    <x v="51"/>
    <x v="51"/>
    <d v="2017-11-15T00:00:00"/>
    <n v="-1"/>
  </r>
  <r>
    <s v="Q-053329"/>
    <s v="CTI-17263US"/>
    <s v="Tessco"/>
    <x v="44"/>
    <x v="44"/>
    <d v="2017-11-15T00:00:00"/>
    <n v="-6"/>
  </r>
  <r>
    <s v="Q-053329"/>
    <s v="CTI-17263US"/>
    <s v="Tessco"/>
    <x v="292"/>
    <x v="294"/>
    <d v="2017-11-15T00:00:00"/>
    <n v="-7"/>
  </r>
  <r>
    <s v="Q-053329"/>
    <s v="CTI-17263US"/>
    <s v="Tessco"/>
    <x v="48"/>
    <x v="48"/>
    <d v="2017-11-15T00:00:00"/>
    <n v="-13"/>
  </r>
  <r>
    <s v="Q-053329"/>
    <s v="CTI-17263US"/>
    <s v="Tessco"/>
    <x v="46"/>
    <x v="46"/>
    <d v="2017-11-15T00:00:00"/>
    <n v="-6"/>
  </r>
  <r>
    <s v="Q-053329"/>
    <s v="CTI-17263US"/>
    <s v="Tessco"/>
    <x v="47"/>
    <x v="47"/>
    <d v="2017-11-15T00:00:00"/>
    <n v="-6"/>
  </r>
  <r>
    <s v="Q-053329"/>
    <s v="CTI-17263US"/>
    <s v="Tessco"/>
    <x v="45"/>
    <x v="45"/>
    <d v="2017-11-15T00:00:00"/>
    <n v="-13"/>
  </r>
  <r>
    <s v="Q-053329"/>
    <s v="CTI-17263US"/>
    <s v="Tessco"/>
    <x v="41"/>
    <x v="41"/>
    <d v="2017-11-15T00:00:00"/>
    <n v="-15"/>
  </r>
  <r>
    <s v="Q-053353"/>
    <s v="CTI-17264US"/>
    <s v="Tessco"/>
    <x v="182"/>
    <x v="183"/>
    <d v="2017-11-15T00:00:00"/>
    <n v="-1"/>
  </r>
  <r>
    <s v="Q-053453"/>
    <s v="CTI-17265US"/>
    <s v="Tessco"/>
    <x v="172"/>
    <x v="173"/>
    <d v="2017-11-16T00:00:00"/>
    <n v="-2"/>
  </r>
  <r>
    <s v="Q-053453"/>
    <s v="CTI-17265US"/>
    <s v="Tessco"/>
    <x v="175"/>
    <x v="176"/>
    <d v="2017-11-16T00:00:00"/>
    <n v="-2"/>
  </r>
  <r>
    <s v="Q-053318"/>
    <s v="CTI-17266US"/>
    <s v="Tessco"/>
    <x v="370"/>
    <x v="372"/>
    <d v="2017-11-17T00:00:00"/>
    <n v="-7"/>
  </r>
  <r>
    <s v="Q-053318"/>
    <s v="CTI-17266US"/>
    <s v="Tessco"/>
    <x v="396"/>
    <x v="398"/>
    <d v="2017-11-17T00:00:00"/>
    <n v="-7"/>
  </r>
  <r>
    <s v="Q-053318"/>
    <s v="CTI-17266US"/>
    <s v="Tessco"/>
    <x v="392"/>
    <x v="394"/>
    <d v="2017-11-17T00:00:00"/>
    <n v="-17"/>
  </r>
  <r>
    <s v="Q-053318"/>
    <s v="CTI-17266US"/>
    <s v="Tessco"/>
    <x v="548"/>
    <x v="550"/>
    <d v="2017-11-17T00:00:00"/>
    <n v="-10"/>
  </r>
  <r>
    <s v="Q-053318"/>
    <s v="CTI-17266US"/>
    <s v="Tessco"/>
    <x v="429"/>
    <x v="431"/>
    <d v="2017-11-17T00:00:00"/>
    <n v="-18"/>
  </r>
  <r>
    <s v="Q-053318"/>
    <s v="CTI-17266US"/>
    <s v="Tessco"/>
    <x v="533"/>
    <x v="535"/>
    <d v="2017-11-17T00:00:00"/>
    <n v="-4"/>
  </r>
  <r>
    <s v="Q-053318"/>
    <s v="CTI-17266US"/>
    <s v="Tessco"/>
    <x v="336"/>
    <x v="338"/>
    <d v="2017-11-17T00:00:00"/>
    <n v="-16"/>
  </r>
  <r>
    <s v="Q-053318"/>
    <s v="CTI-17266US"/>
    <s v="Tessco"/>
    <x v="373"/>
    <x v="375"/>
    <d v="2017-11-17T00:00:00"/>
    <n v="-7"/>
  </r>
  <r>
    <s v="Q-053318"/>
    <s v="CTI-17266US"/>
    <s v="Tessco"/>
    <x v="359"/>
    <x v="361"/>
    <d v="2017-11-17T00:00:00"/>
    <n v="-4"/>
  </r>
  <r>
    <s v="Q-053318"/>
    <s v="CTI-17266US"/>
    <s v="Tessco"/>
    <x v="360"/>
    <x v="362"/>
    <d v="2017-11-17T00:00:00"/>
    <n v="-7"/>
  </r>
  <r>
    <s v="Q-053318"/>
    <s v="CTI-17266US"/>
    <s v="Tessco"/>
    <x v="376"/>
    <x v="378"/>
    <d v="2017-11-17T00:00:00"/>
    <n v="-18"/>
  </r>
  <r>
    <s v="Q-053318"/>
    <s v="CTI-17266US"/>
    <s v="Tessco"/>
    <x v="379"/>
    <x v="381"/>
    <d v="2017-11-17T00:00:00"/>
    <n v="-18"/>
  </r>
  <r>
    <s v="Q-053318"/>
    <s v="CTI-17266US"/>
    <s v="Tessco"/>
    <x v="428"/>
    <x v="430"/>
    <d v="2017-11-17T00:00:00"/>
    <n v="-12"/>
  </r>
  <r>
    <s v="Q-053318"/>
    <s v="CTI-17266US"/>
    <s v="Tessco"/>
    <x v="371"/>
    <x v="373"/>
    <d v="2017-11-17T00:00:00"/>
    <n v="-18"/>
  </r>
  <r>
    <s v="Q-053318"/>
    <s v="CTI-17266US"/>
    <s v="Tessco"/>
    <x v="395"/>
    <x v="397"/>
    <d v="2017-11-17T00:00:00"/>
    <n v="-17"/>
  </r>
  <r>
    <s v="Q-053318"/>
    <s v="CTI-17266US"/>
    <s v="Tessco"/>
    <x v="372"/>
    <x v="374"/>
    <d v="2017-11-17T00:00:00"/>
    <n v="-7"/>
  </r>
  <r>
    <s v="Q-053318"/>
    <s v="CTI-17266US"/>
    <s v="Tessco"/>
    <x v="417"/>
    <x v="419"/>
    <d v="2017-11-17T00:00:00"/>
    <n v="-7"/>
  </r>
  <r>
    <s v="Q-053318"/>
    <s v="CTI-17266US"/>
    <s v="Tessco"/>
    <x v="399"/>
    <x v="401"/>
    <d v="2017-11-17T00:00:00"/>
    <n v="-10"/>
  </r>
  <r>
    <s v="Q-053318"/>
    <s v="CTI-17266US"/>
    <s v="Tessco"/>
    <x v="380"/>
    <x v="382"/>
    <d v="2017-11-17T00:00:00"/>
    <n v="-7"/>
  </r>
  <r>
    <s v="Q-053318"/>
    <s v="CTI-17266US"/>
    <s v="Tessco"/>
    <x v="534"/>
    <x v="536"/>
    <d v="2017-11-17T00:00:00"/>
    <n v="-7"/>
  </r>
  <r>
    <s v="Q-053318"/>
    <s v="CTI-17266US"/>
    <s v="Tessco"/>
    <x v="361"/>
    <x v="363"/>
    <d v="2017-11-17T00:00:00"/>
    <n v="-18"/>
  </r>
  <r>
    <s v="Q-053318"/>
    <s v="CTI-17266US"/>
    <s v="Tessco"/>
    <x v="216"/>
    <x v="217"/>
    <d v="2017-11-17T00:00:00"/>
    <n v="-2"/>
  </r>
  <r>
    <s v="Q-053318"/>
    <s v="CTI-17266US"/>
    <s v="Tessco"/>
    <x v="401"/>
    <x v="403"/>
    <d v="2017-11-17T00:00:00"/>
    <n v="-9"/>
  </r>
  <r>
    <s v="Q-053318"/>
    <s v="CTI-17266US"/>
    <s v="Tessco"/>
    <x v="409"/>
    <x v="411"/>
    <d v="2017-11-17T00:00:00"/>
    <n v="-18"/>
  </r>
  <r>
    <s v="Q-053318"/>
    <s v="CTI-17266US"/>
    <s v="Tessco"/>
    <x v="430"/>
    <x v="432"/>
    <d v="2017-11-17T00:00:00"/>
    <n v="-7"/>
  </r>
  <r>
    <s v="Q-053318"/>
    <s v="CTI-17266US"/>
    <s v="Tessco"/>
    <x v="42"/>
    <x v="42"/>
    <d v="2017-11-17T00:00:00"/>
    <n v="-7"/>
  </r>
  <r>
    <s v="Q-053318"/>
    <s v="CTI-17266US"/>
    <s v="Tessco"/>
    <x v="358"/>
    <x v="360"/>
    <d v="2017-11-17T00:00:00"/>
    <n v="-14"/>
  </r>
  <r>
    <s v="Q-053318"/>
    <s v="CTI-17266US"/>
    <s v="Tessco"/>
    <x v="426"/>
    <x v="428"/>
    <d v="2017-11-17T00:00:00"/>
    <n v="-18"/>
  </r>
  <r>
    <s v="Q-053318"/>
    <s v="CTI-17266US"/>
    <s v="Tessco"/>
    <x v="405"/>
    <x v="407"/>
    <d v="2017-11-17T00:00:00"/>
    <n v="-9"/>
  </r>
  <r>
    <s v="Q-053318"/>
    <s v="CTI-17266US"/>
    <s v="Tessco"/>
    <x v="425"/>
    <x v="427"/>
    <d v="2017-11-17T00:00:00"/>
    <n v="-18"/>
  </r>
  <r>
    <s v="Q-053318"/>
    <s v="CTI-17266US"/>
    <s v="Tessco"/>
    <x v="427"/>
    <x v="429"/>
    <d v="2017-11-17T00:00:00"/>
    <n v="-7"/>
  </r>
  <r>
    <s v="Q-053318"/>
    <s v="CTI-17266US"/>
    <s v="Tessco"/>
    <x v="549"/>
    <x v="551"/>
    <d v="2017-11-17T00:00:00"/>
    <n v="-7"/>
  </r>
  <r>
    <s v="Q-053318"/>
    <s v="CTI-17266US"/>
    <s v="Tessco"/>
    <x v="391"/>
    <x v="393"/>
    <d v="2017-11-17T00:00:00"/>
    <n v="-14"/>
  </r>
  <r>
    <s v="Q-053318"/>
    <s v="CTI-17266US"/>
    <s v="Tessco"/>
    <x v="354"/>
    <x v="356"/>
    <d v="2017-11-17T00:00:00"/>
    <n v="-60"/>
  </r>
  <r>
    <s v="Q-053318"/>
    <s v="CTI-17266US"/>
    <s v="Tessco"/>
    <x v="402"/>
    <x v="404"/>
    <d v="2017-11-17T00:00:00"/>
    <n v="-9"/>
  </r>
  <r>
    <s v="Q-053318"/>
    <s v="CTI-17266US"/>
    <s v="Tessco"/>
    <x v="337"/>
    <x v="339"/>
    <d v="2017-11-17T00:00:00"/>
    <n v="-15"/>
  </r>
  <r>
    <s v="Q-053318"/>
    <s v="CTI-17266US"/>
    <s v="Tessco"/>
    <x v="411"/>
    <x v="413"/>
    <d v="2017-11-17T00:00:00"/>
    <n v="-10"/>
  </r>
  <r>
    <s v="Q-053318"/>
    <s v="CTI-17266US"/>
    <s v="Tessco"/>
    <x v="364"/>
    <x v="366"/>
    <d v="2017-11-17T00:00:00"/>
    <n v="-18"/>
  </r>
  <r>
    <s v="Q-053318"/>
    <s v="CTI-17266US"/>
    <s v="Tessco"/>
    <x v="365"/>
    <x v="367"/>
    <d v="2017-11-17T00:00:00"/>
    <n v="-7"/>
  </r>
  <r>
    <s v="Q-053318"/>
    <s v="CTI-17266US"/>
    <s v="Tessco"/>
    <x v="49"/>
    <x v="49"/>
    <d v="2017-11-17T00:00:00"/>
    <n v="-7"/>
  </r>
  <r>
    <s v="Q-053318"/>
    <s v="CTI-17266US"/>
    <s v="Tessco"/>
    <x v="52"/>
    <x v="52"/>
    <d v="2017-11-17T00:00:00"/>
    <n v="-3"/>
  </r>
  <r>
    <s v="Q-053318"/>
    <s v="CTI-17266US"/>
    <s v="Tessco"/>
    <x v="108"/>
    <x v="108"/>
    <d v="2017-11-17T00:00:00"/>
    <n v="-3"/>
  </r>
  <r>
    <s v="Q-053318"/>
    <s v="CTI-17266US"/>
    <s v="Tessco"/>
    <x v="328"/>
    <x v="330"/>
    <d v="2017-11-17T00:00:00"/>
    <n v="-38"/>
  </r>
  <r>
    <s v="Q-053318"/>
    <s v="CTI-17266US"/>
    <s v="Tessco"/>
    <x v="51"/>
    <x v="51"/>
    <d v="2017-11-17T00:00:00"/>
    <n v="-3"/>
  </r>
  <r>
    <s v="Q-053318"/>
    <s v="CTI-17266US"/>
    <s v="Tessco"/>
    <x v="44"/>
    <x v="44"/>
    <d v="2017-11-17T00:00:00"/>
    <n v="-16"/>
  </r>
  <r>
    <s v="Q-053318"/>
    <s v="CTI-17266US"/>
    <s v="Tessco"/>
    <x v="292"/>
    <x v="294"/>
    <d v="2017-11-17T00:00:00"/>
    <n v="-18"/>
  </r>
  <r>
    <s v="Q-053318"/>
    <s v="CTI-17266US"/>
    <s v="Tessco"/>
    <x v="48"/>
    <x v="48"/>
    <d v="2017-11-17T00:00:00"/>
    <n v="-32"/>
  </r>
  <r>
    <s v="Q-053318"/>
    <s v="CTI-17266US"/>
    <s v="Tessco"/>
    <x v="46"/>
    <x v="46"/>
    <d v="2017-11-17T00:00:00"/>
    <n v="-14"/>
  </r>
  <r>
    <s v="Q-053318"/>
    <s v="CTI-17266US"/>
    <s v="Tessco"/>
    <x v="47"/>
    <x v="47"/>
    <d v="2017-11-17T00:00:00"/>
    <n v="-14"/>
  </r>
  <r>
    <s v="Q-053318"/>
    <s v="CTI-17266US"/>
    <s v="Tessco"/>
    <x v="45"/>
    <x v="45"/>
    <d v="2017-11-17T00:00:00"/>
    <n v="-31"/>
  </r>
  <r>
    <s v="Q-053318"/>
    <s v="CTI-17266US"/>
    <s v="Tessco"/>
    <x v="41"/>
    <x v="41"/>
    <d v="2017-11-17T00:00:00"/>
    <n v="-10"/>
  </r>
  <r>
    <s v="Q-053498"/>
    <s v="CTI-17267US"/>
    <s v="Tessco"/>
    <x v="368"/>
    <x v="370"/>
    <d v="2017-11-20T00:00:00"/>
    <n v="-5"/>
  </r>
  <r>
    <s v="Q-053498"/>
    <s v="CTI-17267US"/>
    <s v="Tessco"/>
    <x v="351"/>
    <x v="353"/>
    <d v="2017-11-20T00:00:00"/>
    <n v="-1"/>
  </r>
  <r>
    <s v="Q-053534"/>
    <s v="CTI-17270US"/>
    <s v="Tessco"/>
    <x v="322"/>
    <x v="324"/>
    <d v="2017-11-22T00:00:00"/>
    <n v="-1"/>
  </r>
  <r>
    <s v="Q-053514"/>
    <s v="CTI-17271US"/>
    <s v="KLA Laboratories"/>
    <x v="328"/>
    <x v="330"/>
    <d v="2017-11-22T00:00:00"/>
    <n v="-18"/>
  </r>
  <r>
    <s v="Q-053514"/>
    <s v="CTI-17271US"/>
    <s v="KLA Laboratories"/>
    <x v="172"/>
    <x v="173"/>
    <d v="2017-11-22T00:00:00"/>
    <n v="-1"/>
  </r>
  <r>
    <s v="Q-053514"/>
    <s v="CTI-17271US"/>
    <s v="KLA Laboratories"/>
    <x v="192"/>
    <x v="193"/>
    <d v="2017-11-22T00:00:00"/>
    <n v="-1"/>
  </r>
  <r>
    <s v="Q-053514"/>
    <s v="CTI-17271US"/>
    <s v="KLA Laboratories"/>
    <x v="44"/>
    <x v="44"/>
    <d v="2017-11-22T00:00:00"/>
    <n v="-1"/>
  </r>
  <r>
    <s v="Q-053514"/>
    <s v="CTI-17271US"/>
    <s v="KLA Laboratories"/>
    <x v="78"/>
    <x v="78"/>
    <d v="2017-11-22T00:00:00"/>
    <n v="-4"/>
  </r>
  <r>
    <s v="Q-053514"/>
    <s v="CTI-17271US"/>
    <s v="KLA Laboratories"/>
    <x v="47"/>
    <x v="47"/>
    <d v="2017-11-22T00:00:00"/>
    <n v="-4"/>
  </r>
  <r>
    <s v="Q-053514"/>
    <s v="CTI-17271US"/>
    <s v="KLA Laboratories"/>
    <x v="354"/>
    <x v="356"/>
    <d v="2017-11-22T00:00:00"/>
    <n v="-1"/>
  </r>
  <r>
    <s v="Q-053514"/>
    <s v="CTI-17271US"/>
    <s v="KLA Laboratories"/>
    <x v="306"/>
    <x v="308"/>
    <d v="2017-11-22T00:00:00"/>
    <n v="-3"/>
  </r>
  <r>
    <s v="Q-053514"/>
    <s v="CTI-17271US"/>
    <s v="KLA Laboratories"/>
    <x v="175"/>
    <x v="176"/>
    <d v="2017-11-22T00:00:00"/>
    <n v="-2"/>
  </r>
  <r>
    <s v="Q-053535"/>
    <s v="CTI-17272US"/>
    <s v="Tessco"/>
    <x v="322"/>
    <x v="324"/>
    <d v="2017-11-27T00:00:00"/>
    <n v="-2"/>
  </r>
  <r>
    <s v="Q-053614"/>
    <s v="CTI-17274US"/>
    <s v="Tessco"/>
    <x v="351"/>
    <x v="353"/>
    <d v="2017-11-28T00:00:00"/>
    <n v="-1"/>
  </r>
  <r>
    <s v="Q-053629"/>
    <s v="CTI-17275US"/>
    <s v="Tessco"/>
    <x v="348"/>
    <x v="350"/>
    <d v="2017-11-28T00:00:00"/>
    <n v="-1"/>
  </r>
  <r>
    <s v="Q-053515"/>
    <s v="CTI-17276US"/>
    <s v="Redwood Electric"/>
    <x v="323"/>
    <x v="325"/>
    <d v="2017-11-28T00:00:00"/>
    <n v="-1"/>
  </r>
  <r>
    <s v="Q-053515"/>
    <s v="CTI-17276US"/>
    <s v="Redwood Electric"/>
    <x v="354"/>
    <x v="356"/>
    <d v="2017-11-28T00:00:00"/>
    <n v="-2"/>
  </r>
  <r>
    <s v="Q-053515"/>
    <s v="CTI-17276US"/>
    <s v="Redwood Electric"/>
    <x v="306"/>
    <x v="308"/>
    <d v="2017-11-28T00:00:00"/>
    <n v="-4"/>
  </r>
  <r>
    <s v="Q-053515"/>
    <s v="CTI-17276US"/>
    <s v="Redwood Electric"/>
    <x v="308"/>
    <x v="310"/>
    <d v="2017-11-28T00:00:00"/>
    <n v="-20"/>
  </r>
  <r>
    <s v="Q-053592"/>
    <s v="CTI-17277US"/>
    <s v="Tessco"/>
    <x v="341"/>
    <x v="343"/>
    <d v="2017-11-29T00:00:00"/>
    <n v="-2"/>
  </r>
  <r>
    <s v="Q-053591"/>
    <s v="CTI-17279US"/>
    <s v="Tessco"/>
    <x v="322"/>
    <x v="324"/>
    <d v="2017-11-30T00:00:00"/>
    <n v="-4"/>
  </r>
  <r>
    <s v="Q-053591"/>
    <s v="Coverted 3pcs RX7W22-08B333AC"/>
    <s v="Tessco"/>
    <x v="348"/>
    <x v="350"/>
    <d v="2017-11-30T00:00:00"/>
    <n v="-3"/>
  </r>
  <r>
    <s v="Q-053591"/>
    <s v="To 3pcs RX7W22-C7B333AC"/>
    <s v="Tessco"/>
    <x v="557"/>
    <x v="559"/>
    <d v="2017-11-30T00:00:00"/>
    <n v="3"/>
  </r>
  <r>
    <s v="Q-053591"/>
    <s v="CTI-17279US"/>
    <s v="Tessco"/>
    <x v="557"/>
    <x v="559"/>
    <d v="2017-11-30T00:00:00"/>
    <n v="-3"/>
  </r>
  <r>
    <s v="Q-053663"/>
    <s v="Converted 1pc RX7W22-08B333AC"/>
    <s v="Tessco"/>
    <x v="348"/>
    <x v="350"/>
    <d v="2017-11-30T00:00:00"/>
    <n v="-1"/>
  </r>
  <r>
    <s v="Q-053663"/>
    <s v="To 1pc RX7W22-78B333AC"/>
    <s v="Tessco"/>
    <x v="349"/>
    <x v="351"/>
    <d v="2017-11-30T00:00:00"/>
    <n v="1"/>
  </r>
  <r>
    <s v="Q-053663"/>
    <s v="CTI-17280US"/>
    <s v="Tessco"/>
    <x v="349"/>
    <x v="351"/>
    <d v="2017-11-30T00:00:00"/>
    <n v="-1"/>
  </r>
  <r>
    <s v="Q-053672"/>
    <s v="CTI-17281US"/>
    <s v="Tessco"/>
    <x v="322"/>
    <x v="324"/>
    <d v="2017-11-30T00:00:00"/>
    <n v="-1"/>
  </r>
  <r>
    <m/>
    <s v="Obsolete "/>
    <s v="Comba Telecom"/>
    <x v="185"/>
    <x v="186"/>
    <d v="2017-12-06T00:00:00"/>
    <n v="-12"/>
  </r>
  <r>
    <m/>
    <m/>
    <s v="Comba Telecom"/>
    <x v="183"/>
    <x v="184"/>
    <d v="2017-12-06T00:00:00"/>
    <n v="12"/>
  </r>
  <r>
    <m/>
    <s v="Obsolete "/>
    <s v="Comba Telecom"/>
    <x v="187"/>
    <x v="188"/>
    <d v="2017-12-06T00:00:00"/>
    <n v="-19"/>
  </r>
  <r>
    <m/>
    <m/>
    <s v="Comba Telecom"/>
    <x v="184"/>
    <x v="185"/>
    <d v="2017-12-06T00:00:00"/>
    <n v="19"/>
  </r>
  <r>
    <m/>
    <m/>
    <s v="Comba Telecom"/>
    <x v="559"/>
    <x v="560"/>
    <d v="2017-12-12T00:00:00"/>
    <n v="10"/>
  </r>
  <r>
    <m/>
    <s v="Obsolete "/>
    <s v="Comba Telecom"/>
    <x v="188"/>
    <x v="189"/>
    <d v="2017-12-12T00:00:00"/>
    <n v="-10"/>
  </r>
  <r>
    <m/>
    <m/>
    <s v="Comba Telecom"/>
    <x v="560"/>
    <x v="561"/>
    <d v="2017-12-12T00:00:00"/>
    <n v="10"/>
  </r>
  <r>
    <m/>
    <s v="Obsolete "/>
    <s v="Comba Telecom"/>
    <x v="189"/>
    <x v="190"/>
    <d v="2017-12-12T00:00:00"/>
    <n v="-10"/>
  </r>
  <r>
    <m/>
    <m/>
    <s v="Comba Telecom"/>
    <x v="561"/>
    <x v="562"/>
    <d v="2017-12-12T00:00:00"/>
    <n v="11"/>
  </r>
  <r>
    <m/>
    <s v="Obsolete "/>
    <s v="Comba Telecom"/>
    <x v="190"/>
    <x v="191"/>
    <d v="2017-12-12T00:00:00"/>
    <n v="-7"/>
  </r>
  <r>
    <m/>
    <m/>
    <m/>
    <x v="322"/>
    <x v="324"/>
    <m/>
    <n v="4"/>
  </r>
  <r>
    <s v="Q-053591"/>
    <s v="CTI-17279US"/>
    <s v="Tessco"/>
    <x v="322"/>
    <x v="324"/>
    <d v="2017-11-30T00:00:00"/>
    <n v="-4"/>
  </r>
  <r>
    <s v="Q-053591"/>
    <s v="Converted 1pc RX7W22-08B333AC"/>
    <s v="Tessco"/>
    <x v="348"/>
    <x v="350"/>
    <d v="2017-11-30T00:00:00"/>
    <n v="-1"/>
  </r>
  <r>
    <s v="Q-053591"/>
    <s v="To 1pc RX7W22-C7B333AC"/>
    <s v="Tessco"/>
    <x v="557"/>
    <x v="559"/>
    <d v="2017-11-30T00:00:00"/>
    <n v="1"/>
  </r>
  <r>
    <s v="Q-053591"/>
    <s v="Converted 2pcs RX7W22-07B333AC"/>
    <s v="Tessco"/>
    <x v="347"/>
    <x v="349"/>
    <d v="2017-11-30T00:00:00"/>
    <n v="-2"/>
  </r>
  <r>
    <s v="Q-053591"/>
    <s v="To 2pcs RX7W22-C7B333AC"/>
    <s v="Tessco"/>
    <x v="557"/>
    <x v="559"/>
    <d v="2017-11-30T00:00:00"/>
    <n v="2"/>
  </r>
  <r>
    <s v="Q-053591"/>
    <s v="CTI-17279US"/>
    <s v="Tessco"/>
    <x v="557"/>
    <x v="559"/>
    <d v="2017-11-30T00:00:00"/>
    <n v="-3"/>
  </r>
  <r>
    <s v="Q-053663"/>
    <s v="Converted 1pc RX7W22-08B333AC"/>
    <s v="Tessco"/>
    <x v="348"/>
    <x v="350"/>
    <d v="2017-11-30T00:00:00"/>
    <n v="-1"/>
  </r>
  <r>
    <s v="Q-053663"/>
    <s v="To 1pc RX7W22-78B333AC"/>
    <s v="Tessco"/>
    <x v="349"/>
    <x v="351"/>
    <d v="2017-11-30T00:00:00"/>
    <n v="1"/>
  </r>
  <r>
    <s v="Q-053663"/>
    <s v="CTI-17280US"/>
    <s v="Tessco"/>
    <x v="349"/>
    <x v="351"/>
    <d v="2017-11-30T00:00:00"/>
    <n v="-1"/>
  </r>
  <r>
    <s v="Q-053672"/>
    <s v="CTI-17281US"/>
    <s v="Tessco"/>
    <x v="322"/>
    <x v="324"/>
    <d v="2017-12-01T00:00:00"/>
    <n v="-1"/>
  </r>
  <r>
    <s v="Q-053744"/>
    <s v="CTI-17282US"/>
    <s v="KLA Laboratories"/>
    <x v="108"/>
    <x v="108"/>
    <d v="2017-12-04T00:00:00"/>
    <n v="-2"/>
  </r>
  <r>
    <s v="Q-053616"/>
    <s v="CTI-17283US"/>
    <s v="Wireless Concepts"/>
    <x v="182"/>
    <x v="183"/>
    <d v="2017-12-05T00:00:00"/>
    <n v="-2"/>
  </r>
  <r>
    <s v="Q-053616"/>
    <s v="CTI-17283US"/>
    <s v="Wireless Concepts"/>
    <x v="181"/>
    <x v="182"/>
    <d v="2017-12-05T00:00:00"/>
    <n v="-2"/>
  </r>
  <r>
    <s v="Q-053616"/>
    <s v="CTI-17283US"/>
    <s v="Wireless Concepts"/>
    <x v="560"/>
    <x v="561"/>
    <d v="2017-12-05T00:00:00"/>
    <n v="-1"/>
  </r>
  <r>
    <s v="Q-053616"/>
    <s v="CTI-17283US"/>
    <s v="Wireless Concepts"/>
    <x v="559"/>
    <x v="560"/>
    <d v="2017-12-05T00:00:00"/>
    <n v="-1"/>
  </r>
  <r>
    <s v="Q-053616"/>
    <s v="CTI-17283US"/>
    <s v="Wireless Concepts"/>
    <x v="183"/>
    <x v="184"/>
    <d v="2017-12-05T00:00:00"/>
    <n v="-2"/>
  </r>
  <r>
    <s v="Q-053616"/>
    <s v="CTI-17283US"/>
    <s v="Wireless Concepts"/>
    <x v="184"/>
    <x v="185"/>
    <d v="2017-12-05T00:00:00"/>
    <n v="-2"/>
  </r>
  <r>
    <s v="Q-053616"/>
    <s v="CTI-17283US"/>
    <s v="Wireless Concepts"/>
    <x v="561"/>
    <x v="562"/>
    <d v="2017-12-05T00:00:00"/>
    <n v="-2"/>
  </r>
  <r>
    <s v="Q-053616"/>
    <s v="CTI-17283US"/>
    <s v="Wireless Concepts"/>
    <x v="239"/>
    <x v="240"/>
    <d v="2017-12-05T00:00:00"/>
    <n v="-2"/>
  </r>
  <r>
    <s v="Q-053616"/>
    <s v="CTI-17283US"/>
    <s v="Wireless Concepts"/>
    <x v="169"/>
    <x v="170"/>
    <d v="2017-12-05T00:00:00"/>
    <n v="-1"/>
  </r>
  <r>
    <s v="Q-053616"/>
    <s v="CTI-17283US"/>
    <s v="Wireless Concepts"/>
    <x v="168"/>
    <x v="169"/>
    <d v="2017-12-05T00:00:00"/>
    <n v="-1"/>
  </r>
  <r>
    <s v="Q-053616"/>
    <s v="CTI-17283US"/>
    <s v="Wireless Concepts"/>
    <x v="167"/>
    <x v="168"/>
    <d v="2017-12-05T00:00:00"/>
    <n v="-1"/>
  </r>
  <r>
    <s v="Q-053616"/>
    <s v="CTI-17283US"/>
    <s v="Wireless Concepts"/>
    <x v="166"/>
    <x v="167"/>
    <d v="2017-12-05T00:00:00"/>
    <n v="-1"/>
  </r>
  <r>
    <s v="Q-053616"/>
    <s v="CTI-17283US"/>
    <s v="Wireless Concepts"/>
    <x v="173"/>
    <x v="174"/>
    <d v="2017-12-05T00:00:00"/>
    <n v="-1"/>
  </r>
  <r>
    <s v="Q-053616"/>
    <s v="CTI-17283US"/>
    <s v="Wireless Concepts"/>
    <x v="170"/>
    <x v="171"/>
    <d v="2017-12-05T00:00:00"/>
    <n v="-2"/>
  </r>
  <r>
    <s v="Q-053616"/>
    <s v="CTI-17283US"/>
    <s v="Wireless Concepts"/>
    <x v="174"/>
    <x v="175"/>
    <d v="2017-12-05T00:00:00"/>
    <n v="-2"/>
  </r>
  <r>
    <s v="Q-053616"/>
    <s v="CTI-17283US"/>
    <s v="Wireless Concepts"/>
    <x v="171"/>
    <x v="172"/>
    <d v="2017-12-05T00:00:00"/>
    <n v="-2"/>
  </r>
  <r>
    <s v="Q-053616"/>
    <s v="CTI-17283US"/>
    <s v="Wireless Concepts"/>
    <x v="192"/>
    <x v="193"/>
    <d v="2017-12-05T00:00:00"/>
    <n v="-2"/>
  </r>
  <r>
    <s v="Q-053616"/>
    <s v="CTI-17283US"/>
    <s v="Wireless Concepts"/>
    <x v="175"/>
    <x v="176"/>
    <d v="2017-12-05T00:00:00"/>
    <n v="-2"/>
  </r>
  <r>
    <s v="Q-053652"/>
    <s v="CTI-17284US"/>
    <s v="Tessco"/>
    <x v="343"/>
    <x v="345"/>
    <d v="2017-12-05T00:00:00"/>
    <n v="-1"/>
  </r>
  <r>
    <s v="Q-053652"/>
    <s v="Converted 1pc RX7W22-08B333AC"/>
    <s v="Tessco"/>
    <x v="348"/>
    <x v="350"/>
    <d v="2017-12-05T00:00:00"/>
    <n v="-1"/>
  </r>
  <r>
    <s v="Q-053652"/>
    <s v="To 1pc RX7W22-78B333AC"/>
    <s v="Tessco"/>
    <x v="349"/>
    <x v="351"/>
    <d v="2017-12-05T00:00:00"/>
    <n v="1"/>
  </r>
  <r>
    <s v="Q-053652"/>
    <s v="CTI-17284US"/>
    <s v="Tessco"/>
    <x v="349"/>
    <x v="351"/>
    <d v="2017-12-05T00:00:00"/>
    <n v="-1"/>
  </r>
  <r>
    <s v="Q-053707"/>
    <s v="CTI-17285US"/>
    <s v="Tessco"/>
    <x v="351"/>
    <x v="353"/>
    <d v="2017-12-05T00:00:00"/>
    <n v="-1"/>
  </r>
  <r>
    <s v="Q-053708"/>
    <s v="CTI-17286US"/>
    <s v="Tessco"/>
    <x v="341"/>
    <x v="343"/>
    <d v="2017-12-05T00:00:00"/>
    <n v="-1"/>
  </r>
  <r>
    <s v="Q-053725"/>
    <s v="CTI-17287US"/>
    <s v="Tessco"/>
    <x v="343"/>
    <x v="345"/>
    <d v="2017-12-06T00:00:00"/>
    <n v="-1"/>
  </r>
  <r>
    <s v="Q-053710"/>
    <s v="CTI-17288US"/>
    <s v="Tessco"/>
    <x v="239"/>
    <x v="240"/>
    <d v="2017-12-07T00:00:00"/>
    <n v="-1"/>
  </r>
  <r>
    <s v="Q-053710"/>
    <s v="CTI-17288US"/>
    <s v="Tessco"/>
    <x v="181"/>
    <x v="182"/>
    <d v="2017-12-07T00:00:00"/>
    <n v="-1"/>
  </r>
  <r>
    <s v="Q-053710"/>
    <s v="CTI-17288US"/>
    <s v="Tessco"/>
    <x v="182"/>
    <x v="183"/>
    <d v="2017-12-07T00:00:00"/>
    <n v="-1"/>
  </r>
  <r>
    <s v="Q-053710"/>
    <s v="CTI-17288US"/>
    <s v="Tessco"/>
    <x v="184"/>
    <x v="185"/>
    <d v="2017-12-07T00:00:00"/>
    <n v="-1"/>
  </r>
  <r>
    <s v="Q-053709"/>
    <s v="CTI-17289US"/>
    <s v="Tessco"/>
    <x v="341"/>
    <x v="343"/>
    <d v="2017-12-08T00:00:00"/>
    <n v="-1"/>
  </r>
  <r>
    <s v="Q-053709"/>
    <s v="Converted 2pcsRX7W22-07323348"/>
    <s v="Tessco"/>
    <x v="343"/>
    <x v="345"/>
    <d v="2017-12-08T00:00:00"/>
    <n v="-2"/>
  </r>
  <r>
    <s v="Q-053709"/>
    <s v="To 2pcs RX7W22-08323348"/>
    <s v="Tessco"/>
    <x v="341"/>
    <x v="343"/>
    <d v="2017-12-08T00:00:00"/>
    <n v="2"/>
  </r>
  <r>
    <s v="Q-053709"/>
    <s v="CTI-17289US"/>
    <s v="Tessco"/>
    <x v="341"/>
    <x v="343"/>
    <d v="2017-12-08T00:00:00"/>
    <n v="-2"/>
  </r>
  <r>
    <s v="Q-053841"/>
    <s v="Converted 1pc RX7W22-07323348"/>
    <s v="Tessco"/>
    <x v="343"/>
    <x v="345"/>
    <d v="2017-12-13T00:00:00"/>
    <n v="-1"/>
  </r>
  <r>
    <s v="Q-053841"/>
    <s v="To 1pc RX7W22-78323348"/>
    <s v="Tessco"/>
    <x v="342"/>
    <x v="344"/>
    <d v="2017-12-13T00:00:00"/>
    <n v="1"/>
  </r>
  <r>
    <s v="Q-053841"/>
    <s v="CTI-17291US"/>
    <s v="Tessco"/>
    <x v="342"/>
    <x v="344"/>
    <d v="2017-12-13T00:00:00"/>
    <n v="-1"/>
  </r>
  <r>
    <s v="Q-053843"/>
    <s v="CTI-17292US"/>
    <s v="Repeated Signal Solutions"/>
    <x v="184"/>
    <x v="185"/>
    <d v="2017-12-14T00:00:00"/>
    <n v="-4"/>
  </r>
  <r>
    <s v="Q-053843"/>
    <s v="CTI-17292US"/>
    <s v="Repeated Signal Solutions"/>
    <x v="560"/>
    <x v="561"/>
    <d v="2017-12-14T00:00:00"/>
    <n v="-1"/>
  </r>
  <r>
    <s v="Q-053843"/>
    <s v="CTI-17292US"/>
    <s v="Repeated Signal Solutions"/>
    <x v="183"/>
    <x v="184"/>
    <d v="2017-12-14T00:00:00"/>
    <n v="-2"/>
  </r>
  <r>
    <s v="Q-053843"/>
    <s v="CTI-17292US"/>
    <s v="Repeated Signal Solutions"/>
    <x v="182"/>
    <x v="183"/>
    <d v="2017-12-14T00:00:00"/>
    <n v="-2"/>
  </r>
  <r>
    <s v="Q-053843"/>
    <s v="CTI-17292US"/>
    <s v="Repeated Signal Solutions"/>
    <x v="181"/>
    <x v="182"/>
    <d v="2017-12-14T00:00:00"/>
    <n v="-2"/>
  </r>
  <r>
    <s v="Q-053843"/>
    <s v="CTI-17292US"/>
    <s v="Repeated Signal Solutions"/>
    <x v="44"/>
    <x v="44"/>
    <d v="2017-12-14T00:00:00"/>
    <n v="-3"/>
  </r>
  <r>
    <s v="Q-053843"/>
    <s v="CTI-17292US"/>
    <s v="Repeated Signal Solutions"/>
    <x v="110"/>
    <x v="110"/>
    <d v="2017-12-14T00:00:00"/>
    <n v="-2"/>
  </r>
  <r>
    <s v="Q-053843"/>
    <s v="CTI-17292US"/>
    <s v="Repeated Signal Solutions"/>
    <x v="108"/>
    <x v="108"/>
    <d v="2017-12-14T00:00:00"/>
    <n v="-2"/>
  </r>
  <r>
    <s v="Q-053843"/>
    <s v="CTI-17292US"/>
    <s v="Repeated Signal Solutions"/>
    <x v="533"/>
    <x v="535"/>
    <d v="2017-12-14T00:00:00"/>
    <n v="-1"/>
  </r>
  <r>
    <s v="Q-053877"/>
    <s v="CTI-17293US"/>
    <s v="Tessco"/>
    <x v="351"/>
    <x v="353"/>
    <d v="2017-12-15T00:00:00"/>
    <n v="-1"/>
  </r>
  <r>
    <s v="Q-053895"/>
    <s v="CTI-17294US"/>
    <s v="Tessco"/>
    <x v="343"/>
    <x v="345"/>
    <d v="2017-12-15T00:00:00"/>
    <n v="-1"/>
  </r>
  <r>
    <s v="Q-053673"/>
    <m/>
    <s v="Comba Telecom"/>
    <x v="169"/>
    <x v="170"/>
    <d v="2017-12-20T00:00:00"/>
    <n v="3"/>
  </r>
  <r>
    <s v="Q-053673"/>
    <m/>
    <s v="Comba Telecom"/>
    <x v="174"/>
    <x v="175"/>
    <d v="2017-12-20T00:00:00"/>
    <n v="6"/>
  </r>
  <r>
    <s v="Q-053673"/>
    <m/>
    <s v="Comba Telecom"/>
    <x v="170"/>
    <x v="171"/>
    <d v="2017-12-20T00:00:00"/>
    <n v="6"/>
  </r>
  <r>
    <s v="Q-053673"/>
    <m/>
    <s v="Comba Telecom"/>
    <x v="166"/>
    <x v="167"/>
    <d v="2017-12-20T00:00:00"/>
    <n v="3"/>
  </r>
  <r>
    <s v="Q-053673"/>
    <m/>
    <s v="Comba Telecom"/>
    <x v="167"/>
    <x v="168"/>
    <d v="2017-12-20T00:00:00"/>
    <n v="5"/>
  </r>
  <r>
    <s v="Q-053673"/>
    <m/>
    <s v="Comba Telecom"/>
    <x v="168"/>
    <x v="169"/>
    <d v="2017-12-20T00:00:00"/>
    <n v="3"/>
  </r>
  <r>
    <s v="Q-053913"/>
    <s v="CTI-17295US"/>
    <s v="Tessco"/>
    <x v="359"/>
    <x v="361"/>
    <d v="2017-12-18T00:00:00"/>
    <n v="-6"/>
  </r>
  <r>
    <s v="Q-053914"/>
    <s v="CTI-17296US"/>
    <s v="Tessco"/>
    <x v="359"/>
    <x v="361"/>
    <d v="2017-12-18T00:00:00"/>
    <n v="-10"/>
  </r>
  <r>
    <s v="Q-053911"/>
    <s v="CTI-17297US"/>
    <s v="KLA Laboratories"/>
    <x v="328"/>
    <x v="330"/>
    <d v="2017-12-19T00:00:00"/>
    <n v="-38"/>
  </r>
  <r>
    <s v="Q-053911"/>
    <s v="CTI-17297US"/>
    <s v="KLA Laboratories"/>
    <x v="44"/>
    <x v="44"/>
    <d v="2017-12-19T00:00:00"/>
    <n v="-5"/>
  </r>
  <r>
    <s v="Q-053911"/>
    <s v="CTI-17297US"/>
    <s v="KLA Laboratories"/>
    <x v="45"/>
    <x v="45"/>
    <d v="2017-12-19T00:00:00"/>
    <n v="-5"/>
  </r>
  <r>
    <s v="Q-053911"/>
    <s v="CTI-17297US"/>
    <s v="KLA Laboratories"/>
    <x v="47"/>
    <x v="47"/>
    <d v="2017-12-19T00:00:00"/>
    <n v="-2"/>
  </r>
  <r>
    <s v="Q-053911"/>
    <s v="CTI-17297US"/>
    <s v="KLA Laboratories"/>
    <x v="48"/>
    <x v="48"/>
    <d v="2017-12-19T00:00:00"/>
    <n v="-12"/>
  </r>
  <r>
    <s v="Q-053911"/>
    <s v="CTI-17297US"/>
    <s v="KLA Laboratories"/>
    <x v="49"/>
    <x v="49"/>
    <d v="2017-12-19T00:00:00"/>
    <n v="-1"/>
  </r>
  <r>
    <s v="Q-053911"/>
    <s v="CTI-17297US"/>
    <s v="KLA Laboratories"/>
    <x v="50"/>
    <x v="50"/>
    <d v="2017-12-19T00:00:00"/>
    <n v="-4"/>
  </r>
  <r>
    <s v="Q-053911"/>
    <s v="CTI-17297US"/>
    <s v="KLA Laboratories"/>
    <x v="51"/>
    <x v="51"/>
    <d v="2017-12-19T00:00:00"/>
    <n v="-4"/>
  </r>
  <r>
    <s v="Q-053911"/>
    <s v="CTI-17297US"/>
    <s v="KLA Laboratories"/>
    <x v="167"/>
    <x v="168"/>
    <d v="2017-12-19T00:00:00"/>
    <n v="-1"/>
  </r>
  <r>
    <s v="Q-053911"/>
    <s v="CTI-17297US"/>
    <s v="KLA Laboratories"/>
    <x v="175"/>
    <x v="176"/>
    <d v="2017-12-19T00:00:00"/>
    <n v="-4"/>
  </r>
  <r>
    <s v="Q-053911"/>
    <s v="CTI-17297US"/>
    <s v="KLA Laboratories"/>
    <x v="192"/>
    <x v="193"/>
    <d v="2017-12-19T00:00:00"/>
    <n v="-4"/>
  </r>
  <r>
    <s v="Q-053351"/>
    <m/>
    <m/>
    <x v="347"/>
    <x v="349"/>
    <d v="2017-12-18T00:00:00"/>
    <n v="5"/>
  </r>
  <r>
    <m/>
    <s v="Inventory Adjustment"/>
    <m/>
    <x v="167"/>
    <x v="168"/>
    <d v="2017-12-22T00:00:00"/>
    <n v="-6"/>
  </r>
  <r>
    <m/>
    <s v="Inventory Adjustment"/>
    <m/>
    <x v="192"/>
    <x v="193"/>
    <d v="2017-12-22T00:00:00"/>
    <n v="3"/>
  </r>
  <r>
    <m/>
    <s v="Inventory Adjustment"/>
    <m/>
    <x v="560"/>
    <x v="561"/>
    <d v="2017-12-22T00:00:00"/>
    <n v="-6"/>
  </r>
  <r>
    <m/>
    <s v="Inventory Adjustment"/>
    <m/>
    <x v="347"/>
    <x v="349"/>
    <d v="2017-12-22T00:00:00"/>
    <n v="1"/>
  </r>
  <r>
    <m/>
    <s v="Inventory Adjustment"/>
    <m/>
    <x v="348"/>
    <x v="350"/>
    <d v="2017-12-22T00:00:00"/>
    <n v="4"/>
  </r>
  <r>
    <m/>
    <s v="Inventory Adjustment"/>
    <m/>
    <x v="343"/>
    <x v="345"/>
    <d v="2017-12-22T00:00:00"/>
    <n v="-1"/>
  </r>
  <r>
    <m/>
    <s v="Inventory Adjustment"/>
    <m/>
    <x v="323"/>
    <x v="325"/>
    <d v="2017-12-22T00:00:00"/>
    <n v="-1"/>
  </r>
  <r>
    <m/>
    <s v="Inventory Adjustment"/>
    <m/>
    <x v="324"/>
    <x v="326"/>
    <d v="2017-12-22T00:00:00"/>
    <n v="-2"/>
  </r>
  <r>
    <s v="Q-053652"/>
    <s v="1 pc RX7W22-083233AC Converted "/>
    <s v="Tessco"/>
    <x v="324"/>
    <x v="326"/>
    <d v="2017-12-28T00:00:00"/>
    <n v="-1"/>
  </r>
  <r>
    <s v="Q-053652"/>
    <s v="To 1pc RX7W22-783233AC"/>
    <s v="Tessco"/>
    <x v="322"/>
    <x v="324"/>
    <d v="2017-12-28T00:00:00"/>
    <n v="1"/>
  </r>
  <r>
    <s v="Q-053652"/>
    <s v="1 pc RX7W22-073233AC Converted "/>
    <s v="Tessco"/>
    <x v="323"/>
    <x v="325"/>
    <d v="2017-12-28T00:00:00"/>
    <n v="-1"/>
  </r>
  <r>
    <s v="Q-053652"/>
    <s v="To 1pc RX7W22-783233AC"/>
    <s v="Tessco"/>
    <x v="322"/>
    <x v="324"/>
    <d v="2017-12-28T00:00:00"/>
    <n v="1"/>
  </r>
  <r>
    <s v="Q-053652"/>
    <s v="CTI-17298US"/>
    <s v="Tessco"/>
    <x v="322"/>
    <x v="324"/>
    <d v="2017-12-28T00:00:00"/>
    <n v="-2"/>
  </r>
  <r>
    <s v="Q-053937"/>
    <s v="CTI-17299US"/>
    <s v="Tessco"/>
    <x v="343"/>
    <x v="345"/>
    <d v="2017-12-28T00:00:00"/>
    <n v="-1"/>
  </r>
  <r>
    <s v="Q-053937"/>
    <s v="Converted 2 pcs RX7W22-08B333AC"/>
    <s v="Tessco"/>
    <x v="348"/>
    <x v="350"/>
    <d v="2017-12-28T00:00:00"/>
    <n v="-2"/>
  </r>
  <r>
    <s v="Q-053937"/>
    <s v="To 2 pcs RX7W22-78B333AC"/>
    <s v="Tessco"/>
    <x v="349"/>
    <x v="351"/>
    <d v="2017-12-28T00:00:00"/>
    <n v="2"/>
  </r>
  <r>
    <s v="Q-053937"/>
    <s v="CTI-17299US"/>
    <s v="Tessco"/>
    <x v="349"/>
    <x v="351"/>
    <d v="2017-12-28T00:00:00"/>
    <n v="-2"/>
  </r>
  <r>
    <s v="Q-053937"/>
    <s v="CTI-17299US"/>
    <s v="Tessco"/>
    <x v="351"/>
    <x v="353"/>
    <d v="2017-12-28T00:00:00"/>
    <n v="-2"/>
  </r>
  <r>
    <s v="Q-053622"/>
    <s v="CTI-17300US"/>
    <s v="Wireless Concepts"/>
    <x v="169"/>
    <x v="170"/>
    <d v="2017-12-28T00:00:00"/>
    <n v="-1"/>
  </r>
  <r>
    <s v="Q-053622"/>
    <s v="CTI-17300US"/>
    <s v="Wireless Concepts"/>
    <x v="168"/>
    <x v="169"/>
    <d v="2017-12-28T00:00:00"/>
    <n v="-1"/>
  </r>
  <r>
    <s v="Q-053622"/>
    <s v="CTI-17300US"/>
    <s v="Wireless Concepts"/>
    <x v="175"/>
    <x v="176"/>
    <d v="2017-12-28T00:00:00"/>
    <n v="-1"/>
  </r>
  <r>
    <s v="Q-053622"/>
    <s v="CTI-17300US"/>
    <s v="Wireless Concepts"/>
    <x v="166"/>
    <x v="167"/>
    <d v="2017-12-28T00:00:00"/>
    <n v="-1"/>
  </r>
  <r>
    <s v="Q-053622"/>
    <s v="CTI-17300US"/>
    <s v="Wireless Concepts"/>
    <x v="173"/>
    <x v="174"/>
    <d v="2017-12-28T00:00:00"/>
    <n v="-1"/>
  </r>
  <r>
    <s v="Q-053622"/>
    <s v="CTI-17300US"/>
    <s v="Wireless Concepts"/>
    <x v="170"/>
    <x v="171"/>
    <d v="2017-12-28T00:00:00"/>
    <n v="-1"/>
  </r>
  <r>
    <s v="Q-053622"/>
    <s v="CTI-17300US"/>
    <s v="Wireless Concepts"/>
    <x v="174"/>
    <x v="175"/>
    <d v="2017-12-28T00:00:00"/>
    <n v="-1"/>
  </r>
  <r>
    <s v="Q-053622"/>
    <s v="CTI-17300US"/>
    <s v="Wireless Concepts"/>
    <x v="171"/>
    <x v="172"/>
    <d v="2017-12-28T00:00:00"/>
    <n v="-1"/>
  </r>
  <r>
    <s v="Q-053622"/>
    <s v="CTI-17300US"/>
    <s v="Wireless Concepts"/>
    <x v="172"/>
    <x v="173"/>
    <d v="2017-12-28T00:00:00"/>
    <n v="-1"/>
  </r>
  <r>
    <s v="Q-053622"/>
    <s v="CTI-17300US"/>
    <s v="Wireless Concepts"/>
    <x v="192"/>
    <x v="193"/>
    <d v="2017-12-28T00:00:00"/>
    <n v="-1"/>
  </r>
  <r>
    <s v="Q-053622"/>
    <s v="CTI-17300US"/>
    <s v="Wireless Concepts"/>
    <x v="182"/>
    <x v="183"/>
    <d v="2017-12-28T00:00:00"/>
    <n v="-1"/>
  </r>
  <r>
    <s v="Q-053622"/>
    <s v="CTI-17300US"/>
    <s v="Wireless Concepts"/>
    <x v="181"/>
    <x v="182"/>
    <d v="2017-12-28T00:00:00"/>
    <n v="-1"/>
  </r>
  <r>
    <s v="Q-053622"/>
    <s v="CTI-17300US"/>
    <s v="Wireless Concepts"/>
    <x v="561"/>
    <x v="562"/>
    <d v="2017-12-28T00:00:00"/>
    <n v="-1"/>
  </r>
  <r>
    <s v="Q-053622"/>
    <s v="CTI-17300US"/>
    <s v="Wireless Concepts"/>
    <x v="183"/>
    <x v="184"/>
    <d v="2017-12-28T00:00:00"/>
    <n v="-1"/>
  </r>
  <r>
    <s v="Q-053622"/>
    <s v="CTI-17300US"/>
    <s v="Wireless Concepts"/>
    <x v="184"/>
    <x v="185"/>
    <d v="2017-12-28T00:00:00"/>
    <n v="-1"/>
  </r>
  <r>
    <s v="Q-053622"/>
    <s v="CTI-17300US"/>
    <s v="Wireless Concepts"/>
    <x v="559"/>
    <x v="560"/>
    <d v="2017-12-28T00:00:00"/>
    <n v="-1"/>
  </r>
  <r>
    <s v="Q-053991"/>
    <s v="CTI-17301US"/>
    <s v="Tessco"/>
    <x v="167"/>
    <x v="168"/>
    <d v="2017-12-22T00:00:00"/>
    <n v="-1"/>
  </r>
  <r>
    <s v="Q-054010"/>
    <s v="CTI-17302US"/>
    <s v="Tessco"/>
    <x v="351"/>
    <x v="353"/>
    <d v="2017-12-22T00:00:00"/>
    <n v="-1"/>
  </r>
  <r>
    <s v="Q-053757"/>
    <s v="CHK172203US1"/>
    <s v="Comba Telecom"/>
    <x v="323"/>
    <x v="325"/>
    <d v="2018-01-03T00:00:00"/>
    <n v="2"/>
  </r>
  <r>
    <s v="Q-053757"/>
    <s v="CHK172203US1"/>
    <s v="Comba Telecom"/>
    <x v="324"/>
    <x v="326"/>
    <d v="2018-01-03T00:00:00"/>
    <n v="8"/>
  </r>
  <r>
    <s v="Q-053757"/>
    <s v="CHK172203US1"/>
    <s v="Comba Telecom"/>
    <x v="341"/>
    <x v="343"/>
    <d v="2018-01-03T00:00:00"/>
    <n v="5"/>
  </r>
  <r>
    <s v="Q-053351"/>
    <s v="CHK172081US2F"/>
    <s v="Comba Telecom"/>
    <x v="341"/>
    <x v="343"/>
    <d v="2018-01-03T00:00:00"/>
    <n v="5"/>
  </r>
  <r>
    <s v="Q-053351"/>
    <s v="CHK172081US2F"/>
    <s v="Comba Telecom"/>
    <x v="324"/>
    <x v="326"/>
    <d v="2018-01-03T00:00:00"/>
    <n v="10"/>
  </r>
  <r>
    <s v="Q-053385"/>
    <s v="CHK172094US"/>
    <s v="Comba Telecom"/>
    <x v="562"/>
    <x v="563"/>
    <d v="2018-01-03T00:00:00"/>
    <n v="10"/>
  </r>
  <r>
    <s v="Q-053385"/>
    <s v="CHK172094US"/>
    <s v="Comba Telecom"/>
    <x v="563"/>
    <x v="564"/>
    <d v="2018-01-03T00:00:00"/>
    <n v="10"/>
  </r>
  <r>
    <s v="Q-053385"/>
    <s v="CHK172094US"/>
    <s v="Comba Telecom"/>
    <x v="564"/>
    <x v="565"/>
    <d v="2018-01-03T00:00:00"/>
    <n v="5"/>
  </r>
  <r>
    <s v="Q-053385"/>
    <s v="CHK172094US"/>
    <s v="Comba Telecom"/>
    <x v="565"/>
    <x v="566"/>
    <d v="2018-01-03T00:00:00"/>
    <n v="5"/>
  </r>
  <r>
    <s v="Q-053385"/>
    <s v="CHK172094US"/>
    <s v="Comba Telecom"/>
    <x v="182"/>
    <x v="183"/>
    <d v="2018-01-03T00:00:00"/>
    <n v="10"/>
  </r>
  <r>
    <s v="Q-053385"/>
    <s v="CHK172094US"/>
    <s v="Comba Telecom"/>
    <x v="181"/>
    <x v="182"/>
    <d v="2018-01-03T00:00:00"/>
    <n v="10"/>
  </r>
  <r>
    <s v="Q-053385"/>
    <s v="CHK172094US"/>
    <s v="Comba Telecom"/>
    <x v="566"/>
    <x v="567"/>
    <d v="2018-01-03T00:00:00"/>
    <n v="3"/>
  </r>
  <r>
    <s v="Q-053388"/>
    <s v="CHK172096US"/>
    <s v="Comba Telecom"/>
    <x v="216"/>
    <x v="217"/>
    <d v="2018-01-03T00:00:00"/>
    <n v="10"/>
  </r>
  <r>
    <s v="Q-053730"/>
    <s v="CHK172196US"/>
    <s v="Comba Telecom"/>
    <x v="242"/>
    <x v="243"/>
    <d v="2018-01-03T00:00:00"/>
    <n v="10"/>
  </r>
  <r>
    <s v="Q-053731"/>
    <s v="CHK172195US"/>
    <s v="Comba Telecom"/>
    <x v="108"/>
    <x v="108"/>
    <d v="2018-01-03T00:00:00"/>
    <n v="6"/>
  </r>
  <r>
    <s v="Q-053743"/>
    <s v="CTI-18001US"/>
    <s v="Repeated Signal Solutions"/>
    <x v="167"/>
    <x v="168"/>
    <d v="2018-01-02T00:00:00"/>
    <n v="-1"/>
  </r>
  <r>
    <s v="Q-053743"/>
    <s v="CTI-18001US"/>
    <s v="Repeated Signal Solutions"/>
    <x v="168"/>
    <x v="169"/>
    <d v="2018-01-02T00:00:00"/>
    <n v="-1"/>
  </r>
  <r>
    <s v="Q-053743"/>
    <s v="CTI-18001US"/>
    <s v="Repeated Signal Solutions"/>
    <x v="169"/>
    <x v="170"/>
    <d v="2018-01-02T00:00:00"/>
    <n v="-1"/>
  </r>
  <r>
    <s v="Q-053743"/>
    <s v="CTI-18001US"/>
    <s v="Repeated Signal Solutions"/>
    <x v="174"/>
    <x v="175"/>
    <d v="2018-01-02T00:00:00"/>
    <n v="-1"/>
  </r>
  <r>
    <s v="Q-053743"/>
    <s v="CTI-18001US"/>
    <s v="Repeated Signal Solutions"/>
    <x v="166"/>
    <x v="167"/>
    <d v="2018-01-02T00:00:00"/>
    <n v="-1"/>
  </r>
  <r>
    <s v="Q-053743"/>
    <s v="CTI-18001US"/>
    <s v="Repeated Signal Solutions"/>
    <x v="173"/>
    <x v="174"/>
    <d v="2018-01-02T00:00:00"/>
    <n v="-1"/>
  </r>
  <r>
    <s v="Q-053743"/>
    <s v="CTI-18001US"/>
    <s v="Repeated Signal Solutions"/>
    <x v="170"/>
    <x v="171"/>
    <d v="2018-01-02T00:00:00"/>
    <n v="-2"/>
  </r>
  <r>
    <s v="Q-053743"/>
    <s v="CTI-18001US"/>
    <s v="Repeated Signal Solutions"/>
    <x v="171"/>
    <x v="172"/>
    <d v="2018-01-02T00:00:00"/>
    <n v="-1"/>
  </r>
  <r>
    <s v="Q-053743"/>
    <s v="CTI-18001US"/>
    <s v="Repeated Signal Solutions"/>
    <x v="192"/>
    <x v="193"/>
    <d v="2018-01-02T00:00:00"/>
    <n v="-1"/>
  </r>
  <r>
    <s v="Q-053743"/>
    <s v="CTI-18001US"/>
    <s v="Repeated Signal Solutions"/>
    <x v="175"/>
    <x v="176"/>
    <d v="2018-01-02T00:00:00"/>
    <n v="-1"/>
  </r>
  <r>
    <s v="Q-053743"/>
    <s v="CTI-18001US"/>
    <s v="Repeated Signal Solutions"/>
    <x v="559"/>
    <x v="560"/>
    <d v="2018-01-02T00:00:00"/>
    <n v="-1"/>
  </r>
  <r>
    <s v="Q-053743"/>
    <s v="CTI-18001US"/>
    <s v="Repeated Signal Solutions"/>
    <x v="184"/>
    <x v="185"/>
    <d v="2018-01-02T00:00:00"/>
    <n v="-1"/>
  </r>
  <r>
    <s v="Q-054107"/>
    <s v="CTI-18002US"/>
    <s v="NTSI"/>
    <x v="44"/>
    <x v="44"/>
    <d v="2018-01-03T00:00:00"/>
    <n v="-14"/>
  </r>
  <r>
    <s v="Q-054107"/>
    <s v="CTI-18002US"/>
    <s v="NTSI"/>
    <x v="78"/>
    <x v="78"/>
    <d v="2018-01-03T00:00:00"/>
    <n v="-12"/>
  </r>
  <r>
    <s v="Q-054107"/>
    <s v="CTI-18002US"/>
    <s v="NTSI"/>
    <x v="46"/>
    <x v="46"/>
    <d v="2018-01-03T00:00:00"/>
    <n v="-1"/>
  </r>
  <r>
    <s v="Q-054107"/>
    <s v="CTI-18002US"/>
    <s v="NTSI"/>
    <x v="47"/>
    <x v="47"/>
    <d v="2018-01-03T00:00:00"/>
    <n v="-1"/>
  </r>
  <r>
    <s v="Q-054107"/>
    <s v="CTI-18002US"/>
    <s v="NTSI"/>
    <x v="48"/>
    <x v="48"/>
    <d v="2018-01-03T00:00:00"/>
    <n v="-3"/>
  </r>
  <r>
    <s v="Q-054107"/>
    <s v="CTI-18002US"/>
    <s v="NTSI"/>
    <x v="49"/>
    <x v="49"/>
    <d v="2018-01-03T00:00:00"/>
    <n v="-2"/>
  </r>
  <r>
    <s v="Q-054107"/>
    <s v="CTI-18002US"/>
    <s v="NTSI"/>
    <x v="50"/>
    <x v="50"/>
    <d v="2018-01-03T00:00:00"/>
    <n v="-3"/>
  </r>
  <r>
    <s v="Q-054102"/>
    <s v="CTI-18003US"/>
    <s v="Tessco"/>
    <x v="343"/>
    <x v="345"/>
    <d v="2018-01-03T00:00:00"/>
    <n v="-1"/>
  </r>
  <r>
    <s v="Q-054122"/>
    <s v="CTI-18004US"/>
    <s v="Tessco"/>
    <x v="343"/>
    <x v="345"/>
    <d v="2018-01-03T00:00:00"/>
    <n v="-1"/>
  </r>
  <r>
    <s v="CTI-PO-04117"/>
    <s v="Dyne Tech"/>
    <s v="Comba Telecom, Inc."/>
    <x v="533"/>
    <x v="535"/>
    <d v="2018-01-05T00:00:00"/>
    <n v="5"/>
  </r>
  <r>
    <s v="CTI-PO-04117"/>
    <s v="Dyne Tech"/>
    <s v="Comba Telecom, Inc."/>
    <x v="335"/>
    <x v="337"/>
    <d v="2018-01-05T00:00:00"/>
    <n v="5"/>
  </r>
  <r>
    <s v="Q-054181"/>
    <s v="CTI-18005US"/>
    <s v="Motive Energy"/>
    <x v="335"/>
    <x v="337"/>
    <d v="2018-01-05T00:00:00"/>
    <n v="-1"/>
  </r>
  <r>
    <s v="Q-054071"/>
    <s v="1pc RX7W22-07323348 Converted"/>
    <s v="Tessco"/>
    <x v="343"/>
    <x v="345"/>
    <d v="2018-01-05T00:00:00"/>
    <n v="-1"/>
  </r>
  <r>
    <s v="Q-054071"/>
    <s v="To 1pc RX7W22-78323348"/>
    <s v="Tessco"/>
    <x v="342"/>
    <x v="344"/>
    <d v="2018-01-05T00:00:00"/>
    <n v="1"/>
  </r>
  <r>
    <s v="Q-054071"/>
    <s v="CTI-18006US"/>
    <s v="Tessco"/>
    <x v="342"/>
    <x v="344"/>
    <d v="2018-01-05T00:00:00"/>
    <n v="-1"/>
  </r>
  <r>
    <s v="Q-054128"/>
    <s v="CTI-18007US"/>
    <s v="Tessco"/>
    <x v="323"/>
    <x v="325"/>
    <d v="2018-01-05T00:00:00"/>
    <n v="-1"/>
  </r>
  <r>
    <m/>
    <s v="CTI-PO-04317"/>
    <s v="Stocking Order"/>
    <x v="328"/>
    <x v="330"/>
    <d v="2018-01-08T00:00:00"/>
    <n v="300"/>
  </r>
  <r>
    <m/>
    <s v="W882461"/>
    <s v="Stocking Order"/>
    <x v="567"/>
    <x v="568"/>
    <d v="2018-01-08T00:00:00"/>
    <n v="5"/>
  </r>
  <r>
    <s v="Q-054127"/>
    <s v="CTI-18008US"/>
    <s v="Tessco"/>
    <x v="167"/>
    <x v="168"/>
    <d v="2018-01-05T00:00:00"/>
    <n v="-2"/>
  </r>
  <r>
    <s v="Q-054127"/>
    <s v="CTI-18008US"/>
    <s v="Tessco"/>
    <x v="192"/>
    <x v="193"/>
    <d v="2018-01-05T00:00:00"/>
    <n v="-7"/>
  </r>
  <r>
    <s v="Q-054127"/>
    <s v="CTI-18008US"/>
    <s v="Tessco"/>
    <x v="175"/>
    <x v="176"/>
    <d v="2018-01-05T00:00:00"/>
    <n v="-7"/>
  </r>
  <r>
    <s v="Q-054127"/>
    <s v="CTI-18008US"/>
    <s v="Tessco"/>
    <x v="169"/>
    <x v="170"/>
    <d v="2018-01-05T00:00:00"/>
    <n v="-1"/>
  </r>
  <r>
    <s v="Q-054127"/>
    <s v="CTI-18008US"/>
    <s v="Tessco"/>
    <x v="168"/>
    <x v="169"/>
    <d v="2018-01-05T00:00:00"/>
    <n v="-1"/>
  </r>
  <r>
    <s v="Q-054127"/>
    <s v="CTI-18008US"/>
    <s v="Tessco"/>
    <x v="166"/>
    <x v="167"/>
    <d v="2018-01-05T00:00:00"/>
    <n v="-1"/>
  </r>
  <r>
    <s v="Q-054127"/>
    <s v="CTI-18008US"/>
    <s v="Tessco"/>
    <x v="173"/>
    <x v="174"/>
    <d v="2018-01-05T00:00:00"/>
    <n v="-1"/>
  </r>
  <r>
    <s v="Q-054127"/>
    <s v="CTI-18008US"/>
    <s v="Tessco"/>
    <x v="170"/>
    <x v="171"/>
    <d v="2018-01-05T00:00:00"/>
    <n v="-1"/>
  </r>
  <r>
    <s v="Q-054127"/>
    <s v="CTI-18008US"/>
    <s v="Tessco"/>
    <x v="174"/>
    <x v="175"/>
    <d v="2018-01-05T00:00:00"/>
    <n v="-1"/>
  </r>
  <r>
    <s v="Q-054127"/>
    <s v="CTI-18008US"/>
    <s v="Tessco"/>
    <x v="171"/>
    <x v="172"/>
    <d v="2018-01-05T00:00:00"/>
    <n v="-1"/>
  </r>
  <r>
    <s v="Q-054012"/>
    <s v="CTI-18009US"/>
    <s v="Redwood Electric"/>
    <x v="323"/>
    <x v="325"/>
    <d v="2018-01-05T00:00:00"/>
    <n v="-1"/>
  </r>
  <r>
    <m/>
    <s v="CTI-PO-04217"/>
    <s v="Stocking Order"/>
    <x v="361"/>
    <x v="363"/>
    <d v="2018-01-09T00:00:00"/>
    <n v="5"/>
  </r>
  <r>
    <m/>
    <s v="CTI-PO-04217"/>
    <s v="Stocking Order"/>
    <x v="364"/>
    <x v="366"/>
    <d v="2018-01-09T00:00:00"/>
    <n v="5"/>
  </r>
  <r>
    <m/>
    <s v="CTI-PO-04217"/>
    <s v="Stocking Order"/>
    <x v="365"/>
    <x v="367"/>
    <d v="2018-01-09T00:00:00"/>
    <n v="10"/>
  </r>
  <r>
    <m/>
    <s v="CTI-PO-04217"/>
    <s v="Stocking Order"/>
    <x v="391"/>
    <x v="393"/>
    <d v="2018-01-09T00:00:00"/>
    <n v="5"/>
  </r>
  <r>
    <m/>
    <s v="CTI-PO-04217"/>
    <s v="Stocking Order"/>
    <x v="392"/>
    <x v="394"/>
    <d v="2018-01-09T00:00:00"/>
    <n v="25"/>
  </r>
  <r>
    <m/>
    <s v="CTI-PO-04217"/>
    <s v="Stocking Order"/>
    <x v="396"/>
    <x v="398"/>
    <d v="2018-01-09T00:00:00"/>
    <n v="5"/>
  </r>
  <r>
    <m/>
    <s v="CTI-PO-04217"/>
    <s v="Stocking Order"/>
    <x v="388"/>
    <x v="390"/>
    <d v="2018-01-09T00:00:00"/>
    <n v="20"/>
  </r>
  <r>
    <m/>
    <s v="CTI-PO-04217"/>
    <s v="Stocking Order"/>
    <x v="395"/>
    <x v="397"/>
    <d v="2018-01-09T00:00:00"/>
    <n v="20"/>
  </r>
  <r>
    <m/>
    <s v="CTI-PO-04217"/>
    <s v="Stocking Order"/>
    <x v="405"/>
    <x v="407"/>
    <d v="2018-01-09T00:00:00"/>
    <n v="10"/>
  </r>
  <r>
    <m/>
    <s v="CTI-PO-04217"/>
    <s v="Stocking Order"/>
    <x v="409"/>
    <x v="411"/>
    <d v="2018-01-09T00:00:00"/>
    <n v="20"/>
  </r>
  <r>
    <m/>
    <s v="CTI-PO-04217"/>
    <s v="Stocking Order"/>
    <x v="399"/>
    <x v="401"/>
    <d v="2018-01-09T00:00:00"/>
    <n v="45"/>
  </r>
  <r>
    <m/>
    <s v="CTI-PO-04217"/>
    <s v="Stocking Order"/>
    <x v="411"/>
    <x v="413"/>
    <d v="2018-01-09T00:00:00"/>
    <n v="45"/>
  </r>
  <r>
    <m/>
    <s v="CTI-PO-04217"/>
    <s v="Stocking Order"/>
    <x v="548"/>
    <x v="550"/>
    <d v="2018-01-09T00:00:00"/>
    <n v="20"/>
  </r>
  <r>
    <m/>
    <s v="CTI-PO-04217"/>
    <s v="Stocking Order"/>
    <x v="336"/>
    <x v="338"/>
    <d v="2018-01-09T00:00:00"/>
    <n v="15"/>
  </r>
  <r>
    <m/>
    <s v="CTI-PO-04217"/>
    <s v="Stocking Order"/>
    <x v="337"/>
    <x v="339"/>
    <d v="2018-01-09T00:00:00"/>
    <n v="15"/>
  </r>
  <r>
    <m/>
    <s v="CTI-PO-04217"/>
    <s v="Stocking Order"/>
    <x v="549"/>
    <x v="551"/>
    <d v="2018-01-09T00:00:00"/>
    <n v="20"/>
  </r>
  <r>
    <m/>
    <s v="CTI-PO-04217"/>
    <s v="Stocking Order"/>
    <x v="373"/>
    <x v="375"/>
    <d v="2018-01-09T00:00:00"/>
    <n v="5"/>
  </r>
  <r>
    <m/>
    <s v="CTI-PO-04217"/>
    <s v="Stocking Order"/>
    <x v="370"/>
    <x v="372"/>
    <d v="2018-01-09T00:00:00"/>
    <n v="100"/>
  </r>
  <r>
    <m/>
    <s v="CTI-PO-04217"/>
    <s v="Stocking Order"/>
    <x v="371"/>
    <x v="373"/>
    <d v="2018-01-09T00:00:00"/>
    <n v="20"/>
  </r>
  <r>
    <m/>
    <s v="CTI-PO-04217"/>
    <s v="Stocking Order"/>
    <x v="372"/>
    <x v="374"/>
    <d v="2018-01-09T00:00:00"/>
    <n v="10"/>
  </r>
  <r>
    <m/>
    <s v="CTI-PO-04217"/>
    <s v="Stocking Order"/>
    <x v="534"/>
    <x v="536"/>
    <d v="2018-01-09T00:00:00"/>
    <n v="25"/>
  </r>
  <r>
    <m/>
    <s v="CTI-PO-04217"/>
    <s v="Stocking Order"/>
    <x v="535"/>
    <x v="537"/>
    <d v="2018-01-09T00:00:00"/>
    <n v="5"/>
  </r>
  <r>
    <m/>
    <s v="CTI-PO-04217"/>
    <s v="Stocking Order"/>
    <x v="425"/>
    <x v="427"/>
    <d v="2018-01-09T00:00:00"/>
    <n v="20"/>
  </r>
  <r>
    <m/>
    <s v="CTI-PO-04217"/>
    <s v="Stocking Order"/>
    <x v="426"/>
    <x v="428"/>
    <d v="2018-01-09T00:00:00"/>
    <n v="20"/>
  </r>
  <r>
    <m/>
    <s v="CTI-PO-04217"/>
    <s v="Stocking Order"/>
    <x v="427"/>
    <x v="429"/>
    <d v="2018-01-09T00:00:00"/>
    <n v="10"/>
  </r>
  <r>
    <m/>
    <s v="CTI-PO-04217"/>
    <s v="Stocking Order"/>
    <x v="428"/>
    <x v="430"/>
    <d v="2018-01-09T00:00:00"/>
    <n v="45"/>
  </r>
  <r>
    <m/>
    <s v="CTI-PO-04217"/>
    <s v="Stocking Order"/>
    <x v="429"/>
    <x v="431"/>
    <d v="2018-01-09T00:00:00"/>
    <n v="20"/>
  </r>
  <r>
    <m/>
    <s v="CTI-PO-04217"/>
    <s v="Stocking Order"/>
    <x v="430"/>
    <x v="432"/>
    <d v="2018-01-09T00:00:00"/>
    <n v="10"/>
  </r>
  <r>
    <m/>
    <s v="CTI-PO-04817"/>
    <s v="Stocking Order"/>
    <x v="370"/>
    <x v="372"/>
    <d v="2018-01-09T00:00:00"/>
    <n v="100"/>
  </r>
  <r>
    <m/>
    <s v="CTI-PO-04817"/>
    <s v="Stocking Order"/>
    <x v="371"/>
    <x v="373"/>
    <d v="2018-01-09T00:00:00"/>
    <n v="80"/>
  </r>
  <r>
    <s v="Q-054197"/>
    <s v="CTI-18010US"/>
    <s v="TEPS"/>
    <x v="373"/>
    <x v="375"/>
    <d v="2018-01-08T00:00:00"/>
    <n v="-4"/>
  </r>
  <r>
    <s v="Q-054197"/>
    <s v="CTI-18010US"/>
    <s v="TEPS"/>
    <x v="535"/>
    <x v="537"/>
    <d v="2018-01-08T00:00:00"/>
    <n v="-2"/>
  </r>
  <r>
    <s v="Q-054197"/>
    <s v="CTI-18010US"/>
    <s v="TEPS"/>
    <x v="536"/>
    <x v="538"/>
    <d v="2018-01-08T00:00:00"/>
    <n v="-3"/>
  </r>
  <r>
    <s v="Q-054197"/>
    <s v="CTI-18010US"/>
    <s v="TEPS"/>
    <x v="537"/>
    <x v="539"/>
    <d v="2018-01-08T00:00:00"/>
    <n v="-1"/>
  </r>
  <r>
    <s v="Q-054197"/>
    <s v="CTI-18010US"/>
    <s v="TEPS"/>
    <x v="548"/>
    <x v="550"/>
    <d v="2018-01-08T00:00:00"/>
    <n v="-2"/>
  </r>
  <r>
    <s v="Q-054197"/>
    <s v="CTI-18010US"/>
    <s v="TEPS"/>
    <x v="336"/>
    <x v="338"/>
    <d v="2018-01-08T00:00:00"/>
    <n v="-5"/>
  </r>
  <r>
    <s v="Q-053940"/>
    <s v="CTI-18012US"/>
    <s v="Tessco"/>
    <x v="341"/>
    <x v="343"/>
    <d v="2018-01-09T00:00:00"/>
    <n v="-2"/>
  </r>
  <r>
    <s v="Q-053940"/>
    <s v="Converted 1pc RX7W22-08323348 "/>
    <s v="Tessco"/>
    <x v="341"/>
    <x v="343"/>
    <d v="2018-01-09T00:00:00"/>
    <n v="-1"/>
  </r>
  <r>
    <s v="Q-053940"/>
    <s v="To 1pc RX7W22-78323348"/>
    <s v="Tessco"/>
    <x v="342"/>
    <x v="344"/>
    <d v="2018-01-09T00:00:00"/>
    <n v="1"/>
  </r>
  <r>
    <s v="Q-053940"/>
    <s v="CTI-18012US"/>
    <s v="Tessco"/>
    <x v="342"/>
    <x v="344"/>
    <d v="2018-01-09T00:00:00"/>
    <n v="-1"/>
  </r>
  <r>
    <s v="Q-053939"/>
    <s v="Converted 1pc RX7W22-083233AC "/>
    <s v="Tessco"/>
    <x v="324"/>
    <x v="326"/>
    <d v="2018-01-09T00:00:00"/>
    <n v="-1"/>
  </r>
  <r>
    <s v="Q-053939"/>
    <s v="To 1pc RX7W22-073233AC"/>
    <s v="Tessco"/>
    <x v="323"/>
    <x v="325"/>
    <d v="2018-01-09T00:00:00"/>
    <n v="1"/>
  </r>
  <r>
    <s v="Q-053939"/>
    <s v="CTI-18013US"/>
    <s v="Tessco"/>
    <x v="323"/>
    <x v="325"/>
    <d v="2018-01-09T00:00:00"/>
    <n v="-1"/>
  </r>
  <r>
    <s v="Q-053745"/>
    <s v="CTI-18015US"/>
    <s v="Tessco"/>
    <x v="341"/>
    <x v="343"/>
    <d v="2018-01-09T00:00:00"/>
    <n v="-2"/>
  </r>
  <r>
    <s v="Q-054182"/>
    <s v="CTI-18016US"/>
    <s v="Extreme Engineering"/>
    <x v="41"/>
    <x v="41"/>
    <d v="2018-01-10T00:00:00"/>
    <n v="-4"/>
  </r>
  <r>
    <s v="Q-054182"/>
    <s v="CTI-18016US"/>
    <s v="Extreme Engineering"/>
    <x v="42"/>
    <x v="42"/>
    <d v="2018-01-10T00:00:00"/>
    <n v="-1"/>
  </r>
  <r>
    <s v="Q-054182"/>
    <s v="CTI-18016US"/>
    <s v="Extreme Engineering"/>
    <x v="184"/>
    <x v="185"/>
    <d v="2018-01-10T00:00:00"/>
    <n v="-1"/>
  </r>
  <r>
    <s v="Q-054182"/>
    <s v="CTI-18016US"/>
    <s v="Extreme Engineering"/>
    <x v="239"/>
    <x v="240"/>
    <d v="2018-01-10T00:00:00"/>
    <n v="-2"/>
  </r>
  <r>
    <s v="Q-054182"/>
    <s v="CTI-18016US"/>
    <s v="Extreme Engineering"/>
    <x v="182"/>
    <x v="183"/>
    <d v="2018-01-10T00:00:00"/>
    <n v="-2"/>
  </r>
  <r>
    <s v="Q-054182"/>
    <s v="CTI-18016US"/>
    <s v="Extreme Engineering"/>
    <x v="181"/>
    <x v="182"/>
    <d v="2018-01-10T00:00:00"/>
    <n v="-2"/>
  </r>
  <r>
    <s v="Q-054182"/>
    <s v="CTI-18016US"/>
    <s v="Extreme Engineering"/>
    <x v="183"/>
    <x v="184"/>
    <d v="2018-01-10T00:00:00"/>
    <n v="-2"/>
  </r>
  <r>
    <s v="Q-054182"/>
    <s v="CTI-18016US"/>
    <s v="Extreme Engineering"/>
    <x v="560"/>
    <x v="561"/>
    <d v="2018-01-10T00:00:00"/>
    <n v="-1"/>
  </r>
  <r>
    <s v="Q-054182"/>
    <s v="CTI-18016US"/>
    <s v="Extreme Engineering"/>
    <x v="559"/>
    <x v="560"/>
    <d v="2018-01-10T00:00:00"/>
    <n v="-1"/>
  </r>
  <r>
    <s v="Q-054182"/>
    <s v="CTI-18016US"/>
    <s v="Extreme Engineering"/>
    <x v="561"/>
    <x v="562"/>
    <d v="2018-01-10T00:00:00"/>
    <n v="-1"/>
  </r>
  <r>
    <s v="Q-053617"/>
    <s v="CTI-18017US"/>
    <s v="KLA Laboratories"/>
    <x v="371"/>
    <x v="373"/>
    <d v="2018-01-10T00:00:00"/>
    <n v="-46"/>
  </r>
  <r>
    <s v="Q-053617"/>
    <s v="CTI-18017US"/>
    <s v="KLA Laboratories"/>
    <x v="370"/>
    <x v="372"/>
    <d v="2018-01-10T00:00:00"/>
    <n v="-44"/>
  </r>
  <r>
    <s v="Q-054160"/>
    <s v="CTI-18018US"/>
    <s v="Tessco"/>
    <x v="183"/>
    <x v="184"/>
    <d v="2018-01-11T00:00:00"/>
    <n v="-3"/>
  </r>
  <r>
    <s v="Q-054160"/>
    <s v="CTI-18018US"/>
    <s v="Tessco"/>
    <x v="239"/>
    <x v="240"/>
    <d v="2018-01-11T00:00:00"/>
    <n v="-2"/>
  </r>
  <r>
    <s v="Q-054160"/>
    <s v="CTI-18018US"/>
    <s v="Tessco"/>
    <x v="181"/>
    <x v="182"/>
    <d v="2018-01-11T00:00:00"/>
    <n v="-3"/>
  </r>
  <r>
    <s v="Q-054160"/>
    <s v="CTI-18018US"/>
    <s v="Tessco"/>
    <x v="182"/>
    <x v="183"/>
    <d v="2018-01-11T00:00:00"/>
    <n v="-3"/>
  </r>
  <r>
    <s v="Q-054160"/>
    <s v="CTI-18018US"/>
    <s v="Tessco"/>
    <x v="184"/>
    <x v="185"/>
    <d v="2018-01-11T00:00:00"/>
    <n v="-3"/>
  </r>
  <r>
    <s v="Q-054221"/>
    <s v="CTI-18019US"/>
    <s v="Tessco"/>
    <x v="351"/>
    <x v="353"/>
    <d v="2018-01-11T00:00:00"/>
    <n v="-1"/>
  </r>
  <r>
    <s v="Q-054104"/>
    <s v="CTI-18020US"/>
    <s v="Tessco"/>
    <x v="351"/>
    <x v="353"/>
    <d v="2018-01-11T00:00:00"/>
    <n v="-1"/>
  </r>
  <r>
    <s v="Q-054104"/>
    <s v="Coverted 2pcs RX7W22-08323348"/>
    <s v="Tessco"/>
    <x v="341"/>
    <x v="343"/>
    <d v="2018-01-11T00:00:00"/>
    <n v="-2"/>
  </r>
  <r>
    <s v="Q-054104"/>
    <s v="To 2pcs RX7W22-07323348"/>
    <s v="Tessco"/>
    <x v="343"/>
    <x v="345"/>
    <d v="2018-01-11T00:00:00"/>
    <n v="2"/>
  </r>
  <r>
    <s v="Q-054104"/>
    <s v="CTI-18020US"/>
    <s v="Tessco"/>
    <x v="343"/>
    <x v="345"/>
    <d v="2018-01-11T00:00:00"/>
    <n v="-2"/>
  </r>
  <r>
    <s v="Q-054161"/>
    <s v="CTI-18021US"/>
    <s v="Tessco"/>
    <x v="239"/>
    <x v="240"/>
    <d v="2018-01-11T00:00:00"/>
    <n v="-1"/>
  </r>
  <r>
    <s v="Q-054161"/>
    <s v="CTI-18021US"/>
    <s v="Tessco"/>
    <x v="181"/>
    <x v="182"/>
    <d v="2018-01-11T00:00:00"/>
    <n v="-1"/>
  </r>
  <r>
    <s v="Q-054161"/>
    <s v="CTI-18021US"/>
    <s v="Tessco"/>
    <x v="182"/>
    <x v="183"/>
    <d v="2018-01-11T00:00:00"/>
    <n v="-1"/>
  </r>
  <r>
    <s v="Q-054245"/>
    <s v="CTI-18022US"/>
    <s v="Azimuth"/>
    <x v="360"/>
    <x v="362"/>
    <d v="2018-01-11T00:00:00"/>
    <n v="-11"/>
  </r>
  <r>
    <s v="Q-054245"/>
    <s v="CTI-18022US"/>
    <s v="Azimuth"/>
    <x v="365"/>
    <x v="367"/>
    <d v="2018-01-11T00:00:00"/>
    <n v="-2"/>
  </r>
  <r>
    <s v="Q-053746"/>
    <s v="CTI-18023US"/>
    <s v="Tessco"/>
    <x v="341"/>
    <x v="343"/>
    <d v="2018-01-12T00:00:00"/>
    <n v="-2"/>
  </r>
  <r>
    <s v="Q-053746"/>
    <s v="CTI-18023US"/>
    <s v="Tessco"/>
    <x v="351"/>
    <x v="353"/>
    <d v="2018-01-12T00:00:00"/>
    <n v="-1"/>
  </r>
  <r>
    <s v="Q-053746"/>
    <s v="Converted 1pc RX7W22-07B33348"/>
    <s v="Tessco"/>
    <x v="350"/>
    <x v="352"/>
    <d v="2018-01-12T00:00:00"/>
    <n v="-1"/>
  </r>
  <r>
    <s v="Q-053746"/>
    <s v="To 1pc RX7W22-08B33348"/>
    <s v="Tessco"/>
    <x v="351"/>
    <x v="353"/>
    <d v="2018-01-12T00:00:00"/>
    <n v="1"/>
  </r>
  <r>
    <s v="Q-053746"/>
    <s v="CTI-18023US"/>
    <s v="Tessco"/>
    <x v="351"/>
    <x v="353"/>
    <d v="2018-01-12T00:00:00"/>
    <n v="-1"/>
  </r>
  <r>
    <s v="Q-052469"/>
    <s v="CTI-18024US"/>
    <s v="Wireless Concepts"/>
    <x v="324"/>
    <x v="326"/>
    <d v="2018-01-12T00:00:00"/>
    <n v="-1"/>
  </r>
  <r>
    <m/>
    <m/>
    <s v="Ken Haberer"/>
    <x v="364"/>
    <x v="366"/>
    <d v="2018-01-22T00:00:00"/>
    <n v="-1"/>
  </r>
  <r>
    <s v="CTI-18026US"/>
    <s v="Q-053318"/>
    <s v="Tessco"/>
    <x v="370"/>
    <x v="372"/>
    <d v="2018-01-17T00:00:00"/>
    <n v="-28"/>
  </r>
  <r>
    <s v="CTI-18026US"/>
    <s v="Q-053318"/>
    <s v="Tessco"/>
    <x v="392"/>
    <x v="394"/>
    <d v="2018-01-17T00:00:00"/>
    <n v="-1"/>
  </r>
  <r>
    <s v="CTI-18026US"/>
    <s v="Q-053318"/>
    <s v="Tessco"/>
    <x v="548"/>
    <x v="550"/>
    <d v="2018-01-17T00:00:00"/>
    <n v="-7"/>
  </r>
  <r>
    <s v="CTI-18026US"/>
    <s v="Q-053318"/>
    <s v="Tessco"/>
    <x v="336"/>
    <x v="338"/>
    <d v="2018-01-17T00:00:00"/>
    <n v="-2"/>
  </r>
  <r>
    <s v="CTI-18026US"/>
    <s v="Q-053318"/>
    <s v="Tessco"/>
    <x v="428"/>
    <x v="430"/>
    <d v="2018-01-17T00:00:00"/>
    <n v="-23"/>
  </r>
  <r>
    <s v="CTI-18026US"/>
    <s v="Q-053318"/>
    <s v="Tessco"/>
    <x v="395"/>
    <x v="397"/>
    <d v="2018-01-17T00:00:00"/>
    <n v="-1"/>
  </r>
  <r>
    <s v="CTI-18026US"/>
    <s v="Q-053318"/>
    <s v="Tessco"/>
    <x v="399"/>
    <x v="401"/>
    <d v="2018-01-17T00:00:00"/>
    <n v="-25"/>
  </r>
  <r>
    <s v="CTI-18026US"/>
    <s v="Q-053318"/>
    <s v="Tessco"/>
    <x v="216"/>
    <x v="217"/>
    <d v="2018-01-17T00:00:00"/>
    <n v="-3"/>
  </r>
  <r>
    <s v="CTI-18026US"/>
    <s v="Q-053318"/>
    <s v="Tessco"/>
    <x v="337"/>
    <x v="339"/>
    <d v="2018-01-17T00:00:00"/>
    <n v="-3"/>
  </r>
  <r>
    <s v="CTI-18026US"/>
    <s v="Q-053318"/>
    <s v="Tessco"/>
    <x v="411"/>
    <x v="413"/>
    <d v="2018-01-17T00:00:00"/>
    <n v="-25"/>
  </r>
  <r>
    <s v="CTI-18027US"/>
    <s v="1pc RX7W22-07B33348 Converted"/>
    <s v="Tessco"/>
    <x v="350"/>
    <x v="352"/>
    <d v="2018-01-18T00:00:00"/>
    <n v="-1"/>
  </r>
  <r>
    <s v="CTI-18027US"/>
    <s v="To 1pc RX7W22-08B33348"/>
    <s v="Tessco"/>
    <x v="351"/>
    <x v="353"/>
    <d v="2018-01-18T00:00:00"/>
    <n v="1"/>
  </r>
  <r>
    <s v="CTI-18027US"/>
    <s v="Q-054312"/>
    <s v="Tessco"/>
    <x v="351"/>
    <x v="353"/>
    <d v="2018-01-18T00:00:00"/>
    <n v="-1"/>
  </r>
  <r>
    <s v="CTI-18031US"/>
    <s v="Q-054233"/>
    <s v="Tessco"/>
    <x v="55"/>
    <x v="55"/>
    <d v="2018-01-18T00:00:00"/>
    <n v="-6"/>
  </r>
  <r>
    <s v="CTI-18031US"/>
    <s v="Q-054233"/>
    <s v="Tessco"/>
    <x v="58"/>
    <x v="58"/>
    <d v="2018-01-18T00:00:00"/>
    <n v="-5"/>
  </r>
  <r>
    <s v="CTI-18032US"/>
    <s v="Q-054313"/>
    <s v="Tessco"/>
    <x v="329"/>
    <x v="331"/>
    <d v="2018-01-18T00:00:00"/>
    <n v="-16"/>
  </r>
  <r>
    <s v="CTI-18033US"/>
    <s v="Q-054105"/>
    <s v="Tessco"/>
    <x v="351"/>
    <x v="353"/>
    <d v="2018-01-18T00:00:00"/>
    <n v="-1"/>
  </r>
  <r>
    <s v="CTI-18033US"/>
    <s v="1pc RX7W22-07B33348 Converted"/>
    <s v="Tessco"/>
    <x v="350"/>
    <x v="352"/>
    <d v="2018-01-18T00:00:00"/>
    <n v="-1"/>
  </r>
  <r>
    <s v="CTI-18033US"/>
    <s v="To 1pc RX7W22-08B33348"/>
    <s v="Tessco"/>
    <x v="351"/>
    <x v="353"/>
    <d v="2018-01-18T00:00:00"/>
    <n v="1"/>
  </r>
  <r>
    <s v="CTI-18033US"/>
    <s v="Q-054105"/>
    <s v="Tessco"/>
    <x v="351"/>
    <x v="353"/>
    <d v="2018-01-18T00:00:00"/>
    <n v="-1"/>
  </r>
  <r>
    <s v="CTI-18033US"/>
    <s v="4 pcs RX7W22-083233AC Converted"/>
    <s v="Tessco"/>
    <x v="324"/>
    <x v="326"/>
    <d v="2018-01-18T00:00:00"/>
    <n v="-4"/>
  </r>
  <r>
    <s v="CTI-18033US"/>
    <s v="To 4pcs RX7W22-08323348"/>
    <s v="Tessco"/>
    <x v="341"/>
    <x v="343"/>
    <d v="2018-01-18T00:00:00"/>
    <n v="4"/>
  </r>
  <r>
    <s v="CTI-18033US"/>
    <s v="Q-054105"/>
    <s v="Tessco"/>
    <x v="341"/>
    <x v="343"/>
    <d v="2018-01-18T00:00:00"/>
    <n v="-4"/>
  </r>
  <r>
    <s v="CTI-18033US"/>
    <s v="1 pcs RX7W22-08323348 Converted"/>
    <s v="Tessco"/>
    <x v="341"/>
    <x v="343"/>
    <d v="2018-01-18T00:00:00"/>
    <n v="-1"/>
  </r>
  <r>
    <s v="CTI-18033US"/>
    <s v="To 1pc RX7W22-07323348"/>
    <s v="Tessco"/>
    <x v="343"/>
    <x v="345"/>
    <d v="2018-01-18T00:00:00"/>
    <n v="1"/>
  </r>
  <r>
    <s v="CTI-18033US"/>
    <s v="Q-054105"/>
    <s v="Tessco"/>
    <x v="343"/>
    <x v="345"/>
    <d v="2018-01-18T00:00:00"/>
    <n v="-1"/>
  </r>
  <r>
    <s v="CTI-18034US"/>
    <s v="1pc RX7W22-083233AC Converted"/>
    <s v="Redwood Electric"/>
    <x v="324"/>
    <x v="326"/>
    <d v="2018-01-19T00:00:00"/>
    <n v="-1"/>
  </r>
  <r>
    <s v="CTI-18034US"/>
    <s v="To 1pc RX7W22-073233AC"/>
    <s v="Redwood Electric"/>
    <x v="323"/>
    <x v="325"/>
    <d v="2018-01-19T00:00:00"/>
    <n v="1"/>
  </r>
  <r>
    <s v="CTI-18034US"/>
    <s v="01634-0014A"/>
    <s v="Redwood Electric"/>
    <x v="323"/>
    <x v="325"/>
    <d v="2018-01-19T00:00:00"/>
    <n v="-1"/>
  </r>
  <r>
    <s v="CTI-18034US"/>
    <s v="01634-0014A"/>
    <s v="Redwood Electric"/>
    <x v="368"/>
    <x v="370"/>
    <d v="2018-01-19T00:00:00"/>
    <n v="-1"/>
  </r>
  <r>
    <s v="CTI-18034US"/>
    <s v="01634-0014A"/>
    <s v="Redwood Electric"/>
    <x v="78"/>
    <x v="78"/>
    <d v="2018-01-19T00:00:00"/>
    <n v="-6"/>
  </r>
  <r>
    <s v="CTI-18034US"/>
    <s v="01634-0014A"/>
    <s v="Redwood Electric"/>
    <x v="48"/>
    <x v="48"/>
    <d v="2018-01-19T00:00:00"/>
    <n v="-1"/>
  </r>
  <r>
    <s v="CTI-18034US"/>
    <s v="01634-0014A"/>
    <s v="Redwood Electric"/>
    <x v="51"/>
    <x v="51"/>
    <d v="2018-01-19T00:00:00"/>
    <n v="-2"/>
  </r>
  <r>
    <s v="CTI-18035US"/>
    <s v="1pc RX7W22-083233AC Converted "/>
    <s v="Azimuth"/>
    <x v="324"/>
    <x v="326"/>
    <d v="2018-01-19T00:00:00"/>
    <n v="-1"/>
  </r>
  <r>
    <s v="CTI-18035US"/>
    <s v="To 1pc RX7W22-08323348"/>
    <s v="Azimuth"/>
    <x v="341"/>
    <x v="343"/>
    <d v="2018-01-19T00:00:00"/>
    <n v="1"/>
  </r>
  <r>
    <s v="CTI-18035US"/>
    <s v="Q-054314"/>
    <s v="Azimuth"/>
    <x v="341"/>
    <x v="343"/>
    <d v="2018-01-19T00:00:00"/>
    <n v="-1"/>
  </r>
  <r>
    <s v="CTI-18036US"/>
    <s v="Q-054338"/>
    <s v="Azimuth"/>
    <x v="324"/>
    <x v="326"/>
    <d v="2018-01-19T00:00:00"/>
    <n v="-1"/>
  </r>
  <r>
    <s v="CTI-18037US"/>
    <s v="1pc RX7W22-083233AC Converted"/>
    <s v="Tessco"/>
    <x v="324"/>
    <x v="326"/>
    <d v="2018-01-23T00:00:00"/>
    <n v="-1"/>
  </r>
  <r>
    <s v="CTI-18037US"/>
    <s v="Tp 1pc RX7W22-073233AC"/>
    <s v="Tessco"/>
    <x v="323"/>
    <x v="325"/>
    <d v="2018-01-23T00:00:00"/>
    <n v="1"/>
  </r>
  <r>
    <s v="CTI-18037US"/>
    <s v="Q-054289"/>
    <s v="Tessco"/>
    <x v="323"/>
    <x v="325"/>
    <d v="2018-01-23T00:00:00"/>
    <n v="-1"/>
  </r>
  <r>
    <s v="CTI-18037US"/>
    <s v="Q-054289"/>
    <s v="Tessco"/>
    <x v="324"/>
    <x v="326"/>
    <d v="2018-01-23T00:00:00"/>
    <n v="-1"/>
  </r>
  <r>
    <s v="CTI-18038US"/>
    <s v="Q-054411"/>
    <s v="Tessco"/>
    <x v="170"/>
    <x v="171"/>
    <d v="2018-01-23T00:00:00"/>
    <n v="-1"/>
  </r>
  <r>
    <s v="CTI-18038US"/>
    <s v="Q-054411"/>
    <s v="Tessco"/>
    <x v="174"/>
    <x v="175"/>
    <d v="2018-01-23T00:00:00"/>
    <n v="-3"/>
  </r>
  <r>
    <s v="CTI-18039US"/>
    <s v="Q-054413"/>
    <s v="Fire Alarm Services"/>
    <x v="348"/>
    <x v="350"/>
    <d v="2018-01-23T00:00:00"/>
    <n v="-1"/>
  </r>
  <r>
    <s v="CTI-18040US"/>
    <s v="Q-054333"/>
    <s v="Tessco"/>
    <x v="324"/>
    <x v="326"/>
    <d v="2018-01-23T00:00:00"/>
    <n v="-2"/>
  </r>
  <r>
    <s v="Stocking Adjustment"/>
    <m/>
    <m/>
    <x v="310"/>
    <x v="312"/>
    <d v="2018-01-26T00:00:00"/>
    <n v="-80"/>
  </r>
  <r>
    <m/>
    <s v="CTI-PO-05017"/>
    <s v="Shenzhen etomax electromics"/>
    <x v="357"/>
    <x v="359"/>
    <d v="2018-01-12T00:00:00"/>
    <n v="100"/>
  </r>
  <r>
    <s v="Stocking Adjustment"/>
    <m/>
    <m/>
    <x v="357"/>
    <x v="359"/>
    <d v="2018-01-26T00:00:00"/>
    <n v="-10"/>
  </r>
  <r>
    <m/>
    <s v="CTI-PO-05017"/>
    <s v="Shenzhen etomax electromics"/>
    <x v="568"/>
    <x v="569"/>
    <d v="2018-01-12T00:00:00"/>
    <n v="100"/>
  </r>
  <r>
    <s v="CHK172221US1"/>
    <s v="Q-053878"/>
    <s v="Comba "/>
    <x v="169"/>
    <x v="170"/>
    <d v="2018-01-21T00:00:00"/>
    <n v="3"/>
  </r>
  <r>
    <s v="CHK172221US1"/>
    <s v="Q-053878"/>
    <s v="Comba "/>
    <x v="171"/>
    <x v="172"/>
    <d v="2018-01-21T00:00:00"/>
    <n v="6"/>
  </r>
  <r>
    <s v="CHK172221US1"/>
    <s v="Q-053878"/>
    <s v="Comba "/>
    <x v="174"/>
    <x v="175"/>
    <d v="2018-01-21T00:00:00"/>
    <n v="5"/>
  </r>
  <r>
    <s v="CHK172221US1"/>
    <s v="Q-053878"/>
    <s v="Comba "/>
    <x v="170"/>
    <x v="171"/>
    <d v="2018-01-21T00:00:00"/>
    <n v="5"/>
  </r>
  <r>
    <s v="CHK172221US1"/>
    <s v="Q-053878"/>
    <s v="Comba "/>
    <x v="168"/>
    <x v="169"/>
    <d v="2018-01-21T00:00:00"/>
    <n v="3"/>
  </r>
  <r>
    <s v="CHK172221US1"/>
    <s v="Q-053878"/>
    <s v="Comba "/>
    <x v="166"/>
    <x v="167"/>
    <d v="2018-01-21T00:00:00"/>
    <n v="2"/>
  </r>
  <r>
    <s v="CHK172256US"/>
    <s v="Q-053978"/>
    <s v="Comba "/>
    <x v="569"/>
    <x v="570"/>
    <d v="2018-01-21T00:00:00"/>
    <n v="2"/>
  </r>
  <r>
    <s v="CHK172256US"/>
    <s v="Q-053978"/>
    <s v="Comba "/>
    <x v="570"/>
    <x v="571"/>
    <d v="2018-01-21T00:00:00"/>
    <n v="2"/>
  </r>
  <r>
    <m/>
    <s v="RMA-001859 "/>
    <s v="Comba "/>
    <x v="183"/>
    <x v="184"/>
    <d v="2018-01-29T00:00:00"/>
    <n v="1"/>
  </r>
  <r>
    <m/>
    <s v="RMA-001929 "/>
    <s v="Comba "/>
    <x v="184"/>
    <x v="185"/>
    <d v="2018-01-29T00:00:00"/>
    <n v="1"/>
  </r>
  <r>
    <m/>
    <s v="RMA-001930 "/>
    <s v="Comba "/>
    <x v="184"/>
    <x v="185"/>
    <d v="2018-01-29T00:00:00"/>
    <n v="1"/>
  </r>
  <r>
    <m/>
    <s v="RMA-001898 "/>
    <s v="Comba "/>
    <x v="322"/>
    <x v="324"/>
    <d v="2018-01-29T00:00:00"/>
    <n v="1"/>
  </r>
  <r>
    <s v="CHK172121US1"/>
    <s v="Q-053387"/>
    <s v="Comba "/>
    <x v="571"/>
    <x v="572"/>
    <d v="2018-01-30T00:00:00"/>
    <n v="10"/>
  </r>
  <r>
    <s v="CHK172121US1"/>
    <s v="Q-053387"/>
    <s v="Comba "/>
    <x v="572"/>
    <x v="573"/>
    <d v="2018-01-30T00:00:00"/>
    <n v="10"/>
  </r>
  <r>
    <s v="CHK172121US1"/>
    <s v="Q-053387"/>
    <s v="Comba "/>
    <x v="573"/>
    <x v="574"/>
    <d v="2018-01-30T00:00:00"/>
    <n v="5"/>
  </r>
  <r>
    <s v="CHK172121US1"/>
    <s v="Q-053387"/>
    <s v="Comba "/>
    <x v="574"/>
    <x v="575"/>
    <d v="2018-01-30T00:00:00"/>
    <n v="5"/>
  </r>
  <r>
    <s v="CHK172121US1"/>
    <s v="Q-053387"/>
    <s v="Comba "/>
    <x v="327"/>
    <x v="329"/>
    <d v="2018-01-30T00:00:00"/>
    <n v="20"/>
  </r>
  <r>
    <s v="CHK172121US1"/>
    <s v="Q-053387"/>
    <s v="Comba "/>
    <x v="332"/>
    <x v="334"/>
    <d v="2018-01-30T00:00:00"/>
    <n v="10"/>
  </r>
  <r>
    <s v="CHK172203US2"/>
    <s v="Q-053757"/>
    <s v="Comba"/>
    <x v="341"/>
    <x v="343"/>
    <d v="2018-01-30T00:00:00"/>
    <n v="5"/>
  </r>
  <r>
    <s v="CHK180012US1"/>
    <s v="Q-054126"/>
    <s v="Comba"/>
    <x v="341"/>
    <x v="343"/>
    <d v="2018-01-30T00:00:00"/>
    <n v="8"/>
  </r>
  <r>
    <s v="CTI-18041US"/>
    <s v="2 pcs RX7W22-083233AC Converted"/>
    <s v="DishNet Direct,Inc"/>
    <x v="324"/>
    <x v="326"/>
    <d v="2018-01-23T00:00:00"/>
    <n v="-2"/>
  </r>
  <r>
    <s v="CTI-18041US"/>
    <s v="To 2 pcs RX7W22-783233AC"/>
    <s v="Tessco"/>
    <x v="322"/>
    <x v="324"/>
    <d v="2018-01-23T00:00:00"/>
    <n v="2"/>
  </r>
  <r>
    <s v="CTI-18041US"/>
    <s v="Q-054414"/>
    <s v="Tessco"/>
    <x v="322"/>
    <x v="324"/>
    <d v="2018-01-23T00:00:00"/>
    <n v="-2"/>
  </r>
  <r>
    <s v="CTI-18043US"/>
    <s v="1pc RX7W22-08B333AC Converted"/>
    <s v="Tessco"/>
    <x v="348"/>
    <x v="350"/>
    <d v="2018-01-24T00:00:00"/>
    <n v="-1"/>
  </r>
  <r>
    <s v="CTI-18043US"/>
    <s v="To 1pc RX7W22-78B333AC"/>
    <s v="Tessco"/>
    <x v="349"/>
    <x v="351"/>
    <d v="2018-01-24T00:00:00"/>
    <n v="1"/>
  </r>
  <r>
    <s v="CTI-18043US"/>
    <s v="Q-054293"/>
    <s v="Tessco"/>
    <x v="349"/>
    <x v="351"/>
    <d v="2018-01-24T00:00:00"/>
    <n v="-1"/>
  </r>
  <r>
    <s v="CTI-18044US"/>
    <s v="1pc RX7W22-083233AC Converted"/>
    <s v="Tessco"/>
    <x v="324"/>
    <x v="326"/>
    <d v="2018-01-24T00:00:00"/>
    <n v="-1"/>
  </r>
  <r>
    <s v="CTI-18044US"/>
    <s v="To 1pc RX7W22-783233AC"/>
    <s v="Tessco"/>
    <x v="322"/>
    <x v="324"/>
    <d v="2018-01-24T00:00:00"/>
    <n v="1"/>
  </r>
  <r>
    <s v="CTI-18044US"/>
    <s v="Q-054334"/>
    <s v="Tessco"/>
    <x v="322"/>
    <x v="324"/>
    <d v="2018-01-24T00:00:00"/>
    <n v="-1"/>
  </r>
  <r>
    <s v="CTI-18046US"/>
    <s v="Q-054438"/>
    <s v="Tessco"/>
    <x v="561"/>
    <x v="562"/>
    <d v="2018-01-25T00:00:00"/>
    <n v="-1"/>
  </r>
  <r>
    <s v="CTI-18047US"/>
    <s v="Q-054471"/>
    <s v="RSS"/>
    <x v="310"/>
    <x v="312"/>
    <d v="2018-01-26T00:00:00"/>
    <n v="-2"/>
  </r>
  <r>
    <m/>
    <s v="Inventory Adjustment"/>
    <s v="Comba"/>
    <x v="207"/>
    <x v="208"/>
    <d v="2018-02-01T00:00:00"/>
    <n v="-14"/>
  </r>
  <r>
    <m/>
    <s v="Inventory Adjustment"/>
    <s v="Comba"/>
    <x v="212"/>
    <x v="213"/>
    <d v="2018-02-01T00:00:00"/>
    <n v="-10"/>
  </r>
  <r>
    <s v="CTI-PO-05317"/>
    <m/>
    <s v="Comba"/>
    <x v="575"/>
    <x v="576"/>
    <d v="2018-02-02T00:00:00"/>
    <n v="13"/>
  </r>
  <r>
    <m/>
    <s v="Inventory Adjustment"/>
    <s v="Comba"/>
    <x v="302"/>
    <x v="304"/>
    <d v="2018-02-02T00:00:00"/>
    <n v="82"/>
  </r>
  <r>
    <m/>
    <s v="Inventory Adjustment"/>
    <s v="Comba"/>
    <x v="112"/>
    <x v="112"/>
    <d v="2018-02-02T00:00:00"/>
    <n v="20"/>
  </r>
  <r>
    <s v="CHK172121US2"/>
    <s v="Q-053387"/>
    <s v="Comba"/>
    <x v="297"/>
    <x v="299"/>
    <d v="2018-02-05T00:00:00"/>
    <n v="5"/>
  </r>
  <r>
    <s v="CHK172121US2"/>
    <s v="Q-053387"/>
    <s v="Comba"/>
    <x v="167"/>
    <x v="168"/>
    <d v="2018-02-05T00:00:00"/>
    <n v="5"/>
  </r>
  <r>
    <s v="CHK172121US2"/>
    <s v="Q-053387"/>
    <s v="Comba"/>
    <x v="175"/>
    <x v="176"/>
    <d v="2018-02-05T00:00:00"/>
    <n v="15"/>
  </r>
  <r>
    <s v="CHK172121US2"/>
    <s v="Q-053387"/>
    <s v="Comba"/>
    <x v="296"/>
    <x v="298"/>
    <d v="2018-02-05T00:00:00"/>
    <n v="5"/>
  </r>
  <r>
    <s v="CHK172121US2"/>
    <s v="Q-053387"/>
    <s v="Comba"/>
    <x v="298"/>
    <x v="300"/>
    <d v="2018-02-05T00:00:00"/>
    <n v="3"/>
  </r>
  <r>
    <s v="CHK172221US3F"/>
    <s v="Q-053878"/>
    <s v="Comba"/>
    <x v="192"/>
    <x v="193"/>
    <d v="2018-02-05T00:00:00"/>
    <n v="5"/>
  </r>
  <r>
    <s v="CHK180078US"/>
    <s v="Q-054318"/>
    <s v="Comba"/>
    <x v="576"/>
    <x v="577"/>
    <d v="2018-02-05T00:00:00"/>
    <n v="3"/>
  </r>
  <r>
    <s v="CHK180012US2F"/>
    <s v="Q-054126"/>
    <s v="Comba"/>
    <x v="323"/>
    <x v="325"/>
    <d v="2018-02-05T00:00:00"/>
    <n v="5"/>
  </r>
  <r>
    <s v="CHK180012US2F"/>
    <s v="Q-054126"/>
    <s v="Comba"/>
    <x v="343"/>
    <x v="345"/>
    <d v="2018-02-05T00:00:00"/>
    <n v="5"/>
  </r>
  <r>
    <s v="CHK180012US2F"/>
    <s v="Q-054126"/>
    <s v="Comba"/>
    <x v="351"/>
    <x v="353"/>
    <d v="2018-02-05T00:00:00"/>
    <n v="5"/>
  </r>
  <r>
    <s v="CHK180012US2F"/>
    <s v="Q-054126"/>
    <s v="Comba"/>
    <x v="341"/>
    <x v="343"/>
    <d v="2018-02-05T00:00:00"/>
    <n v="5"/>
  </r>
  <r>
    <s v="CHK172203US3F"/>
    <s v="Q-053757"/>
    <s v="Comba"/>
    <x v="348"/>
    <x v="350"/>
    <d v="2018-02-05T00:00:00"/>
    <n v="3"/>
  </r>
  <r>
    <s v="CTI-18049US"/>
    <s v="1pc RX7W22-08B333AC Converted"/>
    <s v="Tessco"/>
    <x v="348"/>
    <x v="350"/>
    <d v="2018-01-30T00:00:00"/>
    <n v="-1"/>
  </r>
  <r>
    <s v="CTI-18049US"/>
    <s v="To 1pc RX7W22-78B333AC"/>
    <s v="Tessco"/>
    <x v="349"/>
    <x v="351"/>
    <d v="2018-01-30T00:00:00"/>
    <n v="1"/>
  </r>
  <r>
    <s v="CTI-18049US"/>
    <s v="Q-054455"/>
    <s v="Tessco"/>
    <x v="349"/>
    <x v="351"/>
    <d v="2018-01-30T00:00:00"/>
    <n v="-1"/>
  </r>
  <r>
    <s v="CTI-18051US"/>
    <s v="Q-054600"/>
    <s v="Tessco"/>
    <x v="368"/>
    <x v="370"/>
    <d v="2018-01-31T00:00:00"/>
    <n v="-1"/>
  </r>
  <r>
    <s v="CTI-18052US"/>
    <s v="2pcs RX7W22-07B333AC Converted"/>
    <s v="Tessco"/>
    <x v="347"/>
    <x v="349"/>
    <d v="2018-01-31T00:00:00"/>
    <n v="-2"/>
  </r>
  <r>
    <s v="CTI-18052US"/>
    <s v="To 2pcs RX7W22-78B333AC"/>
    <s v="Tessco"/>
    <x v="349"/>
    <x v="351"/>
    <d v="2018-01-31T00:00:00"/>
    <n v="2"/>
  </r>
  <r>
    <s v="CTI-18052US"/>
    <s v="1pc RX7W22-08B333AC Converted"/>
    <s v="Tessco"/>
    <x v="348"/>
    <x v="350"/>
    <d v="2018-01-31T00:00:00"/>
    <n v="-1"/>
  </r>
  <r>
    <s v="CTI-18052US"/>
    <s v="Tp 1pc RX7W22-78B333AC"/>
    <s v="Tessco"/>
    <x v="349"/>
    <x v="351"/>
    <d v="2018-01-31T00:00:00"/>
    <n v="1"/>
  </r>
  <r>
    <s v="CTI-18052US"/>
    <s v="Q-054453"/>
    <s v="Tessco"/>
    <x v="349"/>
    <x v="351"/>
    <d v="2018-01-31T00:00:00"/>
    <n v="-3"/>
  </r>
  <r>
    <s v="CTI-18052US"/>
    <s v="Q-054453"/>
    <s v="Tessco"/>
    <x v="51"/>
    <x v="51"/>
    <d v="2018-01-31T00:00:00"/>
    <n v="-3"/>
  </r>
  <r>
    <s v="CTI-18053US"/>
    <s v="Q-054503"/>
    <s v="Tessco"/>
    <x v="328"/>
    <x v="330"/>
    <d v="2018-02-01T00:00:00"/>
    <n v="-5"/>
  </r>
  <r>
    <s v="CTI-18054US"/>
    <s v="Q-054505"/>
    <s v="Tessco"/>
    <x v="328"/>
    <x v="330"/>
    <d v="2018-02-05T00:00:00"/>
    <n v="-30"/>
  </r>
  <r>
    <s v="CTI-18054US"/>
    <s v="Q-054505"/>
    <s v="Tessco"/>
    <x v="78"/>
    <x v="78"/>
    <d v="2018-02-05T00:00:00"/>
    <n v="-8"/>
  </r>
  <r>
    <s v="CTI-18054US"/>
    <s v="Q-054505"/>
    <s v="Tessco"/>
    <x v="351"/>
    <x v="353"/>
    <d v="2018-02-05T00:00:00"/>
    <n v="-1"/>
  </r>
  <r>
    <s v="CTI-18054US"/>
    <s v="1pc RX7W22-07B33348 Converted"/>
    <s v="Tessco"/>
    <x v="350"/>
    <x v="352"/>
    <d v="2018-02-05T00:00:00"/>
    <n v="-1"/>
  </r>
  <r>
    <s v="CTI-18054US"/>
    <s v="To 1pc RX7W22-08B33348"/>
    <s v="Tessco"/>
    <x v="351"/>
    <x v="353"/>
    <d v="2018-02-05T00:00:00"/>
    <n v="1"/>
  </r>
  <r>
    <s v="CTI-18054US"/>
    <s v="Q-054505"/>
    <s v="Tessco"/>
    <x v="351"/>
    <x v="353"/>
    <d v="2018-02-05T00:00:00"/>
    <n v="-1"/>
  </r>
  <r>
    <s v="CTI-18054US"/>
    <s v="Q-054505"/>
    <s v="Tessco"/>
    <x v="341"/>
    <x v="343"/>
    <d v="2018-02-05T00:00:00"/>
    <n v="-1"/>
  </r>
  <r>
    <s v="CTI-18055US"/>
    <s v="Q-054630"/>
    <s v="Tessco"/>
    <x v="348"/>
    <x v="350"/>
    <d v="2018-02-05T00:00:00"/>
    <n v="-1"/>
  </r>
  <r>
    <s v="CTI-18055US"/>
    <s v="1pc RX7W22-07B333AC Converted "/>
    <s v="Tessco"/>
    <x v="347"/>
    <x v="349"/>
    <d v="2018-02-05T00:00:00"/>
    <n v="-1"/>
  </r>
  <r>
    <s v="CTI-18055US"/>
    <s v="To 1pc RX7W22-08B333AC"/>
    <s v="Tessco"/>
    <x v="348"/>
    <x v="350"/>
    <d v="2018-02-05T00:00:00"/>
    <n v="1"/>
  </r>
  <r>
    <s v="CTI-18055US"/>
    <s v="Q-054630"/>
    <s v="Tessco"/>
    <x v="348"/>
    <x v="350"/>
    <d v="2018-02-05T00:00:00"/>
    <n v="-1"/>
  </r>
  <r>
    <s v="CTI-18057US"/>
    <s v="Q-054647"/>
    <s v="Tessco"/>
    <x v="45"/>
    <x v="45"/>
    <d v="2018-02-06T00:00:00"/>
    <n v="-40"/>
  </r>
  <r>
    <s v="CTI-18059US"/>
    <s v="Q-054661"/>
    <s v="Tessco"/>
    <x v="324"/>
    <x v="326"/>
    <d v="2018-02-06T00:00:00"/>
    <n v="-1"/>
  </r>
  <r>
    <m/>
    <s v="CTI-PO-00418"/>
    <s v="Shenzhen etomax electromics"/>
    <x v="310"/>
    <x v="312"/>
    <d v="2018-02-09T00:00:00"/>
    <n v="20"/>
  </r>
  <r>
    <s v="CHK172261US1"/>
    <s v="Q-053992"/>
    <s v="Comba"/>
    <x v="351"/>
    <x v="353"/>
    <d v="2018-02-13T00:00:00"/>
    <n v="5"/>
  </r>
  <r>
    <s v="CHK172261US1"/>
    <s v="Q-053992"/>
    <s v="Comba"/>
    <x v="348"/>
    <x v="350"/>
    <d v="2018-02-13T00:00:00"/>
    <n v="5"/>
  </r>
  <r>
    <s v="CHK172261US1"/>
    <s v="Q-053992"/>
    <s v="Comba"/>
    <x v="347"/>
    <x v="349"/>
    <d v="2018-02-13T00:00:00"/>
    <n v="2"/>
  </r>
  <r>
    <s v="CHK180009US1"/>
    <s v="Q-054106"/>
    <s v="Comba"/>
    <x v="348"/>
    <x v="350"/>
    <d v="2018-02-13T00:00:00"/>
    <n v="3"/>
  </r>
  <r>
    <s v="CHK180028US"/>
    <s v="Q-054180"/>
    <s v="Comba"/>
    <x v="239"/>
    <x v="240"/>
    <d v="2018-02-13T00:00:00"/>
    <n v="3"/>
  </r>
  <r>
    <s v="CTI-PO-00118"/>
    <m/>
    <s v="Comba"/>
    <x v="425"/>
    <x v="427"/>
    <d v="2018-02-14T00:00:00"/>
    <n v="10"/>
  </r>
  <r>
    <s v="CTI-PO-00118"/>
    <m/>
    <s v="Comba"/>
    <x v="426"/>
    <x v="428"/>
    <d v="2018-02-14T00:00:00"/>
    <n v="10"/>
  </r>
  <r>
    <s v="CTI-PO-00118"/>
    <m/>
    <s v="Comba"/>
    <x v="427"/>
    <x v="429"/>
    <d v="2018-02-14T00:00:00"/>
    <n v="10"/>
  </r>
  <r>
    <s v="CTI-PO-00118"/>
    <m/>
    <s v="Comba"/>
    <x v="534"/>
    <x v="536"/>
    <d v="2018-02-14T00:00:00"/>
    <n v="10"/>
  </r>
  <r>
    <s v="CTI-PO-00118"/>
    <m/>
    <s v="Comba"/>
    <x v="359"/>
    <x v="361"/>
    <d v="2018-02-14T00:00:00"/>
    <n v="40"/>
  </r>
  <r>
    <s v="CTI-PO-00118"/>
    <m/>
    <s v="Comba"/>
    <x v="549"/>
    <x v="551"/>
    <d v="2018-02-14T00:00:00"/>
    <n v="10"/>
  </r>
  <r>
    <s v="CHK180139US"/>
    <s v="Q-054392"/>
    <s v="Comba"/>
    <x v="577"/>
    <x v="578"/>
    <d v="2018-02-14T00:00:00"/>
    <n v="20"/>
  </r>
  <r>
    <s v="CHK180139US"/>
    <s v="Q-054392"/>
    <s v="Comba"/>
    <x v="578"/>
    <x v="579"/>
    <d v="2018-02-14T00:00:00"/>
    <n v="10"/>
  </r>
  <r>
    <s v="CHK180139US"/>
    <s v="Q-054392"/>
    <s v="Comba"/>
    <x v="579"/>
    <x v="580"/>
    <d v="2018-02-14T00:00:00"/>
    <n v="10"/>
  </r>
  <r>
    <s v="CHK180239US"/>
    <s v="Q-054655"/>
    <s v="Comba"/>
    <x v="580"/>
    <x v="581"/>
    <d v="2018-02-14T00:00:00"/>
    <n v="5"/>
  </r>
  <r>
    <s v="CHK180239US"/>
    <s v="Q-054655"/>
    <s v="Comba"/>
    <x v="581"/>
    <x v="582"/>
    <d v="2018-02-14T00:00:00"/>
    <n v="5"/>
  </r>
  <r>
    <s v="CHK171903US2"/>
    <s v="Q-052868"/>
    <s v="Comba"/>
    <x v="582"/>
    <x v="583"/>
    <d v="2018-02-14T00:00:00"/>
    <n v="7"/>
  </r>
  <r>
    <s v="CHK171903US2"/>
    <s v="Q-052868"/>
    <s v="Comba"/>
    <x v="583"/>
    <x v="584"/>
    <d v="2018-02-14T00:00:00"/>
    <n v="3"/>
  </r>
  <r>
    <s v="CHK180065US"/>
    <s v="Q-054266"/>
    <s v="Comba"/>
    <x v="324"/>
    <x v="326"/>
    <d v="2018-02-14T00:00:00"/>
    <n v="5"/>
  </r>
  <r>
    <s v="CHK180077US"/>
    <s v="Q-054316"/>
    <s v="Comba"/>
    <x v="324"/>
    <x v="326"/>
    <d v="2018-02-14T00:00:00"/>
    <n v="12"/>
  </r>
  <r>
    <s v="CTI-18060US"/>
    <s v="Q-054648"/>
    <s v="Tessco"/>
    <x v="322"/>
    <x v="324"/>
    <d v="2018-02-07T00:00:00"/>
    <n v="-1"/>
  </r>
  <r>
    <s v="CTI-18062US"/>
    <s v="Q-054872"/>
    <s v="Azimuth"/>
    <x v="341"/>
    <x v="343"/>
    <d v="2018-02-09T00:00:00"/>
    <n v="-1"/>
  </r>
  <r>
    <s v="CTI-18063US"/>
    <s v="Q-054887"/>
    <s v="Tessco"/>
    <x v="212"/>
    <x v="213"/>
    <d v="2018-02-13T00:00:00"/>
    <n v="-15"/>
  </r>
  <r>
    <s v="CTI-18065US"/>
    <s v="Q-054917"/>
    <s v="Extreme Engineering"/>
    <x v="561"/>
    <x v="562"/>
    <d v="2018-02-13T00:00:00"/>
    <n v="-1"/>
  </r>
  <r>
    <s v="CTI-18065US"/>
    <s v="Q-054917"/>
    <s v="Extreme Engineering"/>
    <x v="184"/>
    <x v="185"/>
    <d v="2018-02-13T00:00:00"/>
    <n v="-1"/>
  </r>
  <r>
    <s v="CTI-18066US"/>
    <s v="Q-054885"/>
    <s v="Tessco"/>
    <x v="370"/>
    <x v="372"/>
    <d v="2018-02-14T00:00:00"/>
    <n v="-12"/>
  </r>
  <r>
    <s v="CTI-18066US"/>
    <s v="Q-054885"/>
    <s v="Tessco"/>
    <x v="55"/>
    <x v="55"/>
    <d v="2018-02-14T00:00:00"/>
    <n v="-2"/>
  </r>
  <r>
    <s v="CTI-18066US"/>
    <s v="Q-054885"/>
    <s v="Tessco"/>
    <x v="58"/>
    <x v="58"/>
    <d v="2018-02-14T00:00:00"/>
    <n v="-1"/>
  </r>
  <r>
    <s v="CTI-18066US"/>
    <s v="Q-054885"/>
    <s v="Tessco"/>
    <x v="50"/>
    <x v="50"/>
    <d v="2018-02-14T00:00:00"/>
    <n v="-5"/>
  </r>
  <r>
    <s v="CTI-18066US"/>
    <s v="Q-054885"/>
    <s v="Tessco"/>
    <x v="561"/>
    <x v="562"/>
    <d v="2018-02-14T00:00:00"/>
    <n v="-1"/>
  </r>
  <r>
    <s v="CTI-18066US"/>
    <s v="Q-054885"/>
    <s v="Tessco"/>
    <x v="184"/>
    <x v="185"/>
    <d v="2018-02-14T00:00:00"/>
    <n v="-1"/>
  </r>
  <r>
    <s v="CTI-18066US"/>
    <s v="Q-054885"/>
    <s v="Tessco"/>
    <x v="310"/>
    <x v="312"/>
    <d v="2018-02-14T00:00:00"/>
    <n v="-4"/>
  </r>
  <r>
    <s v="CTI-18067US"/>
    <s v="Q-054920"/>
    <s v="KLA Laboratories"/>
    <x v="564"/>
    <x v="565"/>
    <d v="2018-02-14T00:00:00"/>
    <n v="-1"/>
  </r>
  <r>
    <s v="CTI-18067US"/>
    <s v="Q-054920"/>
    <s v="KLA Laboratories"/>
    <x v="565"/>
    <x v="566"/>
    <d v="2018-02-14T00:00:00"/>
    <n v="-1"/>
  </r>
  <r>
    <s v="CTI-18067US"/>
    <s v="Q-054920"/>
    <s v="KLA Laboratories"/>
    <x v="239"/>
    <x v="240"/>
    <d v="2018-02-14T00:00:00"/>
    <n v="-1"/>
  </r>
  <r>
    <s v="CTI-18067US"/>
    <s v="Q-054920"/>
    <s v="KLA Laboratories"/>
    <x v="240"/>
    <x v="241"/>
    <d v="2018-02-14T00:00:00"/>
    <n v="-1"/>
  </r>
  <r>
    <s v="CTI-18067US"/>
    <s v="Q-054920"/>
    <s v="KLA Laboratories"/>
    <x v="182"/>
    <x v="183"/>
    <d v="2018-02-14T00:00:00"/>
    <n v="-1"/>
  </r>
  <r>
    <s v="CTI-18067US"/>
    <s v="Q-054920"/>
    <s v="KLA Laboratories"/>
    <x v="181"/>
    <x v="182"/>
    <d v="2018-02-14T00:00:00"/>
    <n v="-1"/>
  </r>
  <r>
    <s v="CTI-18068US"/>
    <s v="Q-054895"/>
    <s v="Tessco"/>
    <x v="428"/>
    <x v="430"/>
    <d v="2018-02-14T00:00:00"/>
    <n v="-1"/>
  </r>
  <r>
    <s v="CTI-18069US"/>
    <s v="Q-054847"/>
    <s v="Tessco"/>
    <x v="428"/>
    <x v="430"/>
    <d v="2018-02-15T00:00:00"/>
    <n v="-21"/>
  </r>
  <r>
    <s v="CTI-18069US"/>
    <s v="Q-054847"/>
    <s v="Tessco"/>
    <x v="371"/>
    <x v="373"/>
    <d v="2018-02-15T00:00:00"/>
    <n v="-54"/>
  </r>
  <r>
    <s v="CTI-18069US"/>
    <s v="2pcs RX7W22-07B333AC Converted"/>
    <s v="Tessco"/>
    <x v="347"/>
    <x v="349"/>
    <d v="2018-02-15T00:00:00"/>
    <n v="-2"/>
  </r>
  <r>
    <s v="CTI-18069US"/>
    <s v="To 2pcs RX7W22-C7B333AC"/>
    <s v="Tessco"/>
    <x v="557"/>
    <x v="559"/>
    <d v="2018-02-15T00:00:00"/>
    <n v="2"/>
  </r>
  <r>
    <s v="CTI-18069US"/>
    <s v="Q-054847"/>
    <s v="Tessco"/>
    <x v="557"/>
    <x v="559"/>
    <d v="2018-02-15T00:00:00"/>
    <n v="-2"/>
  </r>
  <r>
    <s v="CTI-18070US"/>
    <s v="1pc RX7W22-083233AC Converted"/>
    <s v="Azimuth"/>
    <x v="324"/>
    <x v="326"/>
    <d v="2018-02-15T00:00:00"/>
    <n v="-1"/>
  </r>
  <r>
    <s v="CTI-18070US"/>
    <s v="To 1pc RX7W22-783233AC"/>
    <s v="Azimuth"/>
    <x v="322"/>
    <x v="324"/>
    <d v="2018-02-15T00:00:00"/>
    <n v="1"/>
  </r>
  <r>
    <s v="CTI-18070US"/>
    <s v="Q-054929"/>
    <s v="Azimuth"/>
    <x v="322"/>
    <x v="324"/>
    <d v="2018-02-15T00:00:00"/>
    <n v="-1"/>
  </r>
  <r>
    <s v="CTI-18071US"/>
    <s v="Q-054293"/>
    <s v="Tessco"/>
    <x v="323"/>
    <x v="325"/>
    <d v="2018-02-16T00:00:00"/>
    <n v="-5"/>
  </r>
  <r>
    <s v="CTI-18071US"/>
    <s v="Q-054293"/>
    <s v="Tessco"/>
    <x v="324"/>
    <x v="326"/>
    <d v="2018-02-16T00:00:00"/>
    <n v="-5"/>
  </r>
  <r>
    <s v="CTI-18072US"/>
    <s v="Q-054453"/>
    <s v="Tessco"/>
    <x v="324"/>
    <x v="326"/>
    <d v="2018-02-16T00:00:00"/>
    <n v="-1"/>
  </r>
  <r>
    <s v="CTI-18072US"/>
    <s v="1pc RX7W22-783233AC Converted"/>
    <s v="Tessco"/>
    <x v="324"/>
    <x v="326"/>
    <d v="2018-02-16T00:00:00"/>
    <n v="-1"/>
  </r>
  <r>
    <s v="CTI-18072US"/>
    <s v="To 1pc RX7W22-783233AC"/>
    <s v="Tessco"/>
    <x v="322"/>
    <x v="324"/>
    <d v="2018-02-16T00:00:00"/>
    <n v="1"/>
  </r>
  <r>
    <s v="CTI-18072US"/>
    <s v="Q-054453"/>
    <s v="Tessco"/>
    <x v="322"/>
    <x v="324"/>
    <d v="2018-02-16T00:00:00"/>
    <n v="-1"/>
  </r>
  <r>
    <s v="CTI-18073US"/>
    <s v="Q-054434"/>
    <s v="Tessco"/>
    <x v="324"/>
    <x v="326"/>
    <d v="2018-02-16T00:00:00"/>
    <n v="-2"/>
  </r>
  <r>
    <s v="CTI-18074US"/>
    <s v="Q-054455"/>
    <s v="Tessco"/>
    <x v="324"/>
    <x v="326"/>
    <d v="2018-02-16T00:00:00"/>
    <n v="-1"/>
  </r>
  <r>
    <s v="CTI-18074US"/>
    <s v="1pc RX7W22-083233AC Converted"/>
    <s v="Tessco"/>
    <x v="324"/>
    <x v="326"/>
    <d v="2018-02-16T00:00:00"/>
    <n v="-1"/>
  </r>
  <r>
    <s v="CTI-18074US"/>
    <s v="To 1pc RX7W22-783233AC"/>
    <s v="Tessco"/>
    <x v="322"/>
    <x v="324"/>
    <d v="2018-02-16T00:00:00"/>
    <n v="1"/>
  </r>
  <r>
    <s v="CTI-18074US"/>
    <s v="Q-054455"/>
    <s v="Tessco"/>
    <x v="322"/>
    <x v="324"/>
    <d v="2018-02-16T00:00:00"/>
    <n v="-1"/>
  </r>
  <r>
    <s v="CTI-18075US"/>
    <s v="Q-054941"/>
    <s v="Repeated Signal Solutions"/>
    <x v="182"/>
    <x v="183"/>
    <d v="2018-02-16T00:00:00"/>
    <n v="-1"/>
  </r>
  <r>
    <s v="CTI-18075US"/>
    <s v="Q-054941"/>
    <s v="Repeated Signal Solutions"/>
    <x v="181"/>
    <x v="182"/>
    <d v="2018-02-16T00:00:00"/>
    <n v="-1"/>
  </r>
  <r>
    <s v="CTI-18075US"/>
    <s v="Q-054941"/>
    <s v="Repeated Signal Solutions"/>
    <x v="565"/>
    <x v="566"/>
    <d v="2018-02-16T00:00:00"/>
    <n v="-1"/>
  </r>
  <r>
    <s v="CTI-18075US"/>
    <s v="Q-054941"/>
    <s v="Repeated Signal Solutions"/>
    <x v="563"/>
    <x v="564"/>
    <d v="2018-02-16T00:00:00"/>
    <n v="-1"/>
  </r>
  <r>
    <s v="CTI-18075US"/>
    <s v="Q-054941"/>
    <s v="Repeated Signal Solutions"/>
    <x v="357"/>
    <x v="359"/>
    <d v="2018-02-16T00:00:00"/>
    <n v="-4"/>
  </r>
  <r>
    <s v="CTI-18076US"/>
    <s v="Q-055007"/>
    <s v="Tessco"/>
    <x v="324"/>
    <x v="326"/>
    <d v="2018-02-20T00:00:00"/>
    <n v="-1"/>
  </r>
  <r>
    <s v="CTI-18077US"/>
    <s v="4pc RX7W22-08323348 Converted"/>
    <s v="Tessco"/>
    <x v="341"/>
    <x v="343"/>
    <d v="2018-02-20T00:00:00"/>
    <n v="-4"/>
  </r>
  <r>
    <s v="CTI-18077US"/>
    <s v="To 4pcs RX7W22-783233AC"/>
    <s v="Tessco"/>
    <x v="322"/>
    <x v="324"/>
    <d v="2018-02-20T00:00:00"/>
    <n v="4"/>
  </r>
  <r>
    <s v="CTI-18077US"/>
    <s v="Q-054503"/>
    <s v="Tessco"/>
    <x v="322"/>
    <x v="324"/>
    <d v="2018-02-20T00:00:00"/>
    <n v="-4"/>
  </r>
  <r>
    <s v="CTI-18077US"/>
    <s v="Q-054503"/>
    <s v="Tessco"/>
    <x v="324"/>
    <x v="326"/>
    <d v="2018-02-20T00:00:00"/>
    <n v="-1"/>
  </r>
  <r>
    <s v="CTI-18078US"/>
    <s v="Q-054918"/>
    <s v="Tessco"/>
    <x v="324"/>
    <x v="326"/>
    <d v="2018-02-21T00:00:00"/>
    <n v="-3"/>
  </r>
  <r>
    <s v="CTI-18079US"/>
    <s v="Q-054919"/>
    <s v="Tessco"/>
    <x v="341"/>
    <x v="343"/>
    <d v="2018-02-21T00:00:00"/>
    <n v="-3"/>
  </r>
  <r>
    <s v="CTI-18080US"/>
    <s v="Q-054920"/>
    <s v="KLA Laboratories"/>
    <x v="302"/>
    <x v="304"/>
    <d v="2018-02-21T00:00:00"/>
    <n v="-4"/>
  </r>
  <r>
    <s v="CTI-18080US"/>
    <s v="Q-054920"/>
    <s v="KLA Laboratories"/>
    <x v="321"/>
    <x v="323"/>
    <d v="2018-02-21T00:00:00"/>
    <n v="-4"/>
  </r>
  <r>
    <s v="CTI-18082US"/>
    <s v="1pc RX7W22-083233AC Converted"/>
    <s v="Tessco"/>
    <x v="324"/>
    <x v="326"/>
    <d v="2018-02-23T00:00:00"/>
    <n v="-1"/>
  </r>
  <r>
    <s v="CTI-18082US"/>
    <s v="To 1pc RX7W22-073233AC"/>
    <s v="Tessco"/>
    <x v="323"/>
    <x v="325"/>
    <d v="2018-02-23T00:00:00"/>
    <n v="1"/>
  </r>
  <r>
    <s v="CTI-18082US"/>
    <s v="Q-055008"/>
    <s v="Tessco"/>
    <x v="323"/>
    <x v="325"/>
    <d v="2018-02-23T00:00:00"/>
    <n v="-1"/>
  </r>
  <r>
    <s v="CTI-18083US"/>
    <s v="Q-055101"/>
    <s v="Tessco"/>
    <x v="370"/>
    <x v="372"/>
    <d v="2018-02-26T00:00:00"/>
    <n v="-2"/>
  </r>
  <r>
    <s v="CTI-18085US"/>
    <s v="Q-055189"/>
    <s v="Redwood Electric"/>
    <x v="48"/>
    <x v="48"/>
    <d v="2018-02-27T00:00:00"/>
    <n v="-5"/>
  </r>
  <r>
    <s v="CTI-18086US"/>
    <s v="Q-055009"/>
    <s v="Tessco"/>
    <x v="341"/>
    <x v="343"/>
    <d v="2018-02-27T00:00:00"/>
    <n v="-5"/>
  </r>
  <r>
    <s v="CTI-18086US"/>
    <s v="Q-055009"/>
    <s v="Tessco"/>
    <x v="351"/>
    <x v="353"/>
    <d v="2018-02-27T00:00:00"/>
    <n v="-5"/>
  </r>
  <r>
    <s v="CTI-18086US"/>
    <s v="2pcs RX7W22-07323348 Converted"/>
    <s v="Tessco"/>
    <x v="343"/>
    <x v="345"/>
    <d v="2018-02-27T00:00:00"/>
    <n v="-2"/>
  </r>
  <r>
    <s v="CTI-18086US"/>
    <s v="To 2pcs RX7W22-783233AC"/>
    <s v="Tessco"/>
    <x v="322"/>
    <x v="324"/>
    <d v="2018-02-27T00:00:00"/>
    <n v="2"/>
  </r>
  <r>
    <s v="CTI-18086US"/>
    <s v="Q-055009"/>
    <s v="Tessco"/>
    <x v="322"/>
    <x v="324"/>
    <d v="2018-02-27T00:00:00"/>
    <n v="-2"/>
  </r>
  <r>
    <s v="CTI-18081US"/>
    <s v="3pcs RX7W22-08B33AC Converted"/>
    <s v="Tessco"/>
    <x v="348"/>
    <x v="350"/>
    <d v="2018-02-27T00:00:00"/>
    <n v="-3"/>
  </r>
  <r>
    <s v="CTI-18081US"/>
    <s v="To 3pcs RX7W22-C7B333AC"/>
    <s v="Tessco"/>
    <x v="557"/>
    <x v="559"/>
    <d v="2018-02-27T00:00:00"/>
    <n v="3"/>
  </r>
  <r>
    <s v="CTI-18081US"/>
    <s v="Q-055029"/>
    <s v="Tessco"/>
    <x v="557"/>
    <x v="559"/>
    <d v="2018-02-27T00:00:00"/>
    <n v="-3"/>
  </r>
  <r>
    <m/>
    <s v="RMA-001987"/>
    <s v="Day Wireless"/>
    <x v="343"/>
    <x v="345"/>
    <d v="2018-02-23T00:00:00"/>
    <n v="-1"/>
  </r>
  <r>
    <m/>
    <s v="Inventory Adjustment"/>
    <s v="Demo Units"/>
    <x v="341"/>
    <x v="343"/>
    <d v="2018-02-28T00:00:00"/>
    <n v="-4"/>
  </r>
  <r>
    <m/>
    <s v="Inventory Adjustment"/>
    <s v="Comba"/>
    <x v="348"/>
    <x v="350"/>
    <d v="2018-02-28T00:00:00"/>
    <n v="1"/>
  </r>
  <r>
    <m/>
    <s v="Inventory Adjustment"/>
    <s v="Comba"/>
    <x v="351"/>
    <x v="353"/>
    <d v="2018-02-28T00:00:00"/>
    <n v="1"/>
  </r>
  <r>
    <m/>
    <s v="Inventory Adjustment"/>
    <s v="Comba"/>
    <x v="584"/>
    <x v="585"/>
    <d v="2018-02-28T00:00:00"/>
    <n v="5"/>
  </r>
  <r>
    <s v="CTI-18087US"/>
    <s v="Q-055241"/>
    <s v="Tessco"/>
    <x v="351"/>
    <x v="353"/>
    <d v="2018-03-01T00:00:00"/>
    <n v="-1"/>
  </r>
  <r>
    <m/>
    <s v="Inventory Adjustment"/>
    <s v="Comba"/>
    <x v="350"/>
    <x v="352"/>
    <d v="2018-03-02T00:00:00"/>
    <n v="-2"/>
  </r>
  <r>
    <m/>
    <s v="Inventory Adjustment"/>
    <s v="Comba"/>
    <x v="347"/>
    <x v="349"/>
    <d v="2018-03-02T00:00:00"/>
    <n v="-1"/>
  </r>
  <r>
    <m/>
    <s v="Inventory Adjustment"/>
    <s v="Comba"/>
    <x v="580"/>
    <x v="581"/>
    <d v="2018-03-02T00:00:00"/>
    <n v="2"/>
  </r>
  <r>
    <s v="CTI-18087US"/>
    <s v="Q-055241"/>
    <s v="Tessco"/>
    <x v="351"/>
    <x v="353"/>
    <d v="2018-03-01T00:00:00"/>
    <n v="-1"/>
  </r>
  <r>
    <s v="CTI-18088US"/>
    <s v="Q-055268"/>
    <s v="Tessco"/>
    <x v="535"/>
    <x v="537"/>
    <d v="2018-03-02T00:00:00"/>
    <n v="-2"/>
  </r>
  <r>
    <s v="CTI-18088US"/>
    <s v="Q-055268"/>
    <s v="Tessco"/>
    <x v="536"/>
    <x v="538"/>
    <d v="2018-03-02T00:00:00"/>
    <n v="-3"/>
  </r>
  <r>
    <s v="CTI-18089US"/>
    <s v="Q-055254"/>
    <s v="Tessco"/>
    <x v="55"/>
    <x v="55"/>
    <d v="2018-03-02T00:00:00"/>
    <n v="-5"/>
  </r>
  <r>
    <s v="CTI-18089US"/>
    <s v="Q-055254"/>
    <s v="Tessco"/>
    <x v="58"/>
    <x v="58"/>
    <d v="2018-03-02T00:00:00"/>
    <n v="-5"/>
  </r>
  <r>
    <s v="CTI-18090US"/>
    <s v="Q-055102"/>
    <s v="Tessco"/>
    <x v="87"/>
    <x v="87"/>
    <d v="2018-03-02T00:00:00"/>
    <n v="-1"/>
  </r>
  <r>
    <s v="CTI-18091US"/>
    <s v="Q-055294"/>
    <s v="Tessco"/>
    <x v="357"/>
    <x v="359"/>
    <d v="2018-03-05T00:00:00"/>
    <n v="-2"/>
  </r>
  <r>
    <m/>
    <m/>
    <s v="Comba"/>
    <x v="585"/>
    <x v="586"/>
    <d v="2018-03-07T00:00:00"/>
    <n v="20"/>
  </r>
  <r>
    <s v="CTI-18092US"/>
    <s v="Q-055297"/>
    <s v="Redwood Electric"/>
    <x v="354"/>
    <x v="356"/>
    <d v="2018-03-06T00:00:00"/>
    <n v="-1"/>
  </r>
  <r>
    <s v="CTI-18092US"/>
    <s v="Q-055297"/>
    <s v="Redwood Electric"/>
    <x v="45"/>
    <x v="45"/>
    <d v="2018-03-06T00:00:00"/>
    <n v="-2"/>
  </r>
  <r>
    <s v="CTI-18092US"/>
    <s v="Q-055297"/>
    <s v="Redwood Electric"/>
    <x v="48"/>
    <x v="48"/>
    <d v="2018-03-06T00:00:00"/>
    <n v="-2"/>
  </r>
  <r>
    <s v="CTI-18093US"/>
    <s v="Q-055375"/>
    <s v="Tessco"/>
    <x v="108"/>
    <x v="108"/>
    <d v="2018-03-06T00:00:00"/>
    <n v="-1"/>
  </r>
  <r>
    <s v="CTI-18095US"/>
    <s v="Q-055302"/>
    <s v="Tessco"/>
    <x v="359"/>
    <x v="361"/>
    <d v="2018-03-07T00:00:00"/>
    <n v="-2"/>
  </r>
  <r>
    <s v="CTI-18096US"/>
    <s v="Converted into RX7W22-78B32748"/>
    <s v="Tessco"/>
    <x v="351"/>
    <x v="353"/>
    <d v="2018-03-09T00:00:00"/>
    <n v="-1"/>
  </r>
  <r>
    <s v="CTI-18098US"/>
    <s v="1pc RX7W22-07323348 Converted"/>
    <s v="Tessco"/>
    <x v="343"/>
    <x v="345"/>
    <d v="2018-03-09T00:00:00"/>
    <n v="-1"/>
  </r>
  <r>
    <s v="CTI-18098US"/>
    <s v="To 1pc RX7W22-08323348"/>
    <s v="Tessco"/>
    <x v="341"/>
    <x v="343"/>
    <d v="2018-03-09T00:00:00"/>
    <n v="1"/>
  </r>
  <r>
    <s v="CTI-18098US"/>
    <s v="Q-055399"/>
    <s v="Tessco"/>
    <x v="341"/>
    <x v="343"/>
    <d v="2018-03-09T00:00:00"/>
    <n v="-1"/>
  </r>
  <r>
    <s v="CTI-18099US"/>
    <s v="Converted into RX7W22-083233748"/>
    <s v="Tessco"/>
    <x v="584"/>
    <x v="585"/>
    <d v="2018-03-09T00:00:00"/>
    <n v="-1"/>
  </r>
  <r>
    <s v="Q-053992"/>
    <s v="CHK172261US2F"/>
    <s v="Comba"/>
    <x v="580"/>
    <x v="581"/>
    <d v="2018-03-15T00:00:00"/>
    <n v="5"/>
  </r>
  <r>
    <s v="Q-053992"/>
    <s v="CHK172261US2F"/>
    <s v="Comba"/>
    <x v="586"/>
    <x v="587"/>
    <d v="2018-03-15T00:00:00"/>
    <n v="5"/>
  </r>
  <r>
    <s v="Q-053992"/>
    <s v="CHK172261US2F"/>
    <s v="Comba"/>
    <x v="584"/>
    <x v="585"/>
    <d v="2018-03-15T00:00:00"/>
    <n v="5"/>
  </r>
  <r>
    <s v="Q-054106"/>
    <s v="CHK180009US3F"/>
    <s v="Comba"/>
    <x v="586"/>
    <x v="587"/>
    <d v="2018-03-15T00:00:00"/>
    <n v="5"/>
  </r>
  <r>
    <s v="Q-054106"/>
    <s v="CHK180009US3F"/>
    <s v="Comba"/>
    <x v="584"/>
    <x v="585"/>
    <d v="2018-03-15T00:00:00"/>
    <n v="5"/>
  </r>
  <r>
    <s v="Q-053386"/>
    <s v="CHK172097US1"/>
    <s v="Comba"/>
    <x v="583"/>
    <x v="584"/>
    <d v="2018-03-15T00:00:00"/>
    <n v="2"/>
  </r>
  <r>
    <s v="Q-053386"/>
    <s v="CHK172097US1"/>
    <s v="Comba"/>
    <x v="587"/>
    <x v="588"/>
    <d v="2018-03-15T00:00:00"/>
    <n v="2"/>
  </r>
  <r>
    <s v="Q-053386"/>
    <s v="CHK172097US1"/>
    <s v="Comba"/>
    <x v="582"/>
    <x v="583"/>
    <d v="2018-03-15T00:00:00"/>
    <n v="7"/>
  </r>
  <r>
    <s v="Q-052868"/>
    <s v="CHK171903US3"/>
    <s v="Comba"/>
    <x v="582"/>
    <x v="583"/>
    <d v="2018-03-15T00:00:00"/>
    <n v="1"/>
  </r>
  <r>
    <s v="Q-052868"/>
    <s v="CHK171903US3"/>
    <s v="Comba"/>
    <x v="588"/>
    <x v="589"/>
    <d v="2018-03-15T00:00:00"/>
    <n v="1"/>
  </r>
  <r>
    <s v="Q-054106"/>
    <s v="CHK180009US2"/>
    <s v="Comba"/>
    <x v="351"/>
    <x v="353"/>
    <d v="2018-03-15T00:00:00"/>
    <n v="5"/>
  </r>
  <r>
    <s v="Q-054106"/>
    <s v="CHK180009US2"/>
    <s v="Comba"/>
    <x v="347"/>
    <x v="349"/>
    <d v="2018-03-15T00:00:00"/>
    <n v="2"/>
  </r>
  <r>
    <s v="Q-055468"/>
    <s v="CTI-18100US"/>
    <s v="Azimuth"/>
    <x v="363"/>
    <x v="365"/>
    <d v="2018-03-12T00:00:00"/>
    <n v="-2"/>
  </r>
  <r>
    <s v="Q-055468"/>
    <s v="CTI-18100US"/>
    <s v="Azimuth"/>
    <x v="366"/>
    <x v="368"/>
    <d v="2018-03-12T00:00:00"/>
    <n v="-2"/>
  </r>
  <r>
    <s v="Q-055468"/>
    <s v="CTI-18100US"/>
    <s v="Azimuth"/>
    <x v="365"/>
    <x v="367"/>
    <d v="2018-03-12T00:00:00"/>
    <n v="-3"/>
  </r>
  <r>
    <s v="Q-055469"/>
    <s v="CTI-18101US"/>
    <s v="Tessco"/>
    <x v="167"/>
    <x v="168"/>
    <d v="2018-03-13T00:00:00"/>
    <n v="-1"/>
  </r>
  <r>
    <s v="Q-055469"/>
    <s v="CTI-18101US"/>
    <s v="Tessco"/>
    <x v="168"/>
    <x v="169"/>
    <d v="2018-03-13T00:00:00"/>
    <n v="-1"/>
  </r>
  <r>
    <s v="Q-055469"/>
    <s v="CTI-18101US"/>
    <s v="Tessco"/>
    <x v="169"/>
    <x v="170"/>
    <d v="2018-03-13T00:00:00"/>
    <n v="-1"/>
  </r>
  <r>
    <s v="Q-055469"/>
    <s v="CTI-18101US"/>
    <s v="Tessco"/>
    <x v="174"/>
    <x v="175"/>
    <d v="2018-03-13T00:00:00"/>
    <n v="-2"/>
  </r>
  <r>
    <s v="Q-055469"/>
    <s v="CTI-18101US"/>
    <s v="Tessco"/>
    <x v="170"/>
    <x v="171"/>
    <d v="2018-03-13T00:00:00"/>
    <n v="-1"/>
  </r>
  <r>
    <s v="Q-055469"/>
    <s v="CTI-18101US"/>
    <s v="Tessco"/>
    <x v="175"/>
    <x v="176"/>
    <d v="2018-03-13T00:00:00"/>
    <n v="-3"/>
  </r>
  <r>
    <s v="Q-055469"/>
    <s v="CTI-18101US"/>
    <s v="Tessco"/>
    <x v="108"/>
    <x v="108"/>
    <d v="2018-03-13T00:00:00"/>
    <n v="-2"/>
  </r>
  <r>
    <s v="Q-055469"/>
    <s v="CTI-18101US"/>
    <s v="Tessco"/>
    <x v="216"/>
    <x v="217"/>
    <d v="2018-03-13T00:00:00"/>
    <n v="-2"/>
  </r>
  <r>
    <s v="Q-055469"/>
    <s v="CTI-18101US"/>
    <s v="Tessco"/>
    <x v="166"/>
    <x v="167"/>
    <d v="2018-03-13T00:00:00"/>
    <n v="-1"/>
  </r>
  <r>
    <s v="Q-055469"/>
    <s v="CTI-18101US"/>
    <s v="Tessco"/>
    <x v="172"/>
    <x v="173"/>
    <d v="2018-03-13T00:00:00"/>
    <n v="-2"/>
  </r>
  <r>
    <s v="Q-055469"/>
    <s v="CTI-18101US"/>
    <s v="Tessco"/>
    <x v="184"/>
    <x v="185"/>
    <d v="2018-03-13T00:00:00"/>
    <n v="-4"/>
  </r>
  <r>
    <s v="Q-055306"/>
    <s v="CTI-18102US"/>
    <s v="Tessco"/>
    <x v="55"/>
    <x v="55"/>
    <d v="2018-03-13T00:00:00"/>
    <n v="-3"/>
  </r>
  <r>
    <s v="Q-055306"/>
    <s v="CTI-18102US"/>
    <s v="Tessco"/>
    <x v="32"/>
    <x v="32"/>
    <d v="2018-03-13T00:00:00"/>
    <n v="-5"/>
  </r>
  <r>
    <s v="Q-055306"/>
    <s v="CTI-18102US"/>
    <s v="Tessco"/>
    <x v="58"/>
    <x v="58"/>
    <d v="2018-03-13T00:00:00"/>
    <n v="-7"/>
  </r>
  <r>
    <s v="Q-055436"/>
    <s v="CTI-18103US"/>
    <s v="Tessco"/>
    <x v="351"/>
    <x v="353"/>
    <d v="2018-03-13T00:00:00"/>
    <n v="-1"/>
  </r>
  <r>
    <s v="Q-055478"/>
    <s v="CTI-18104US"/>
    <s v="Tessco"/>
    <x v="370"/>
    <x v="372"/>
    <d v="2018-03-14T00:00:00"/>
    <n v="-6"/>
  </r>
  <r>
    <s v="Q-055478"/>
    <s v="CTI-18104US"/>
    <s v="Tessco"/>
    <x v="584"/>
    <x v="585"/>
    <d v="2018-03-14T00:00:00"/>
    <n v="-1"/>
  </r>
  <r>
    <s v="Q-055478"/>
    <s v="CTI-18104US"/>
    <s v="Tessco"/>
    <x v="60"/>
    <x v="60"/>
    <d v="2018-03-14T00:00:00"/>
    <n v="-3"/>
  </r>
  <r>
    <s v="Q-055478"/>
    <s v="CTI-18104US"/>
    <s v="Tessco"/>
    <x v="553"/>
    <x v="555"/>
    <d v="2018-03-14T00:00:00"/>
    <n v="-2"/>
  </r>
  <r>
    <s v="Q-055478"/>
    <s v="CTI-18104US"/>
    <s v="Tessco"/>
    <x v="354"/>
    <x v="356"/>
    <d v="2018-03-14T00:00:00"/>
    <n v="-5"/>
  </r>
  <r>
    <s v="Q-055478"/>
    <s v="CTI-18104US"/>
    <s v="Tessco"/>
    <x v="58"/>
    <x v="58"/>
    <d v="2018-03-14T00:00:00"/>
    <n v="-1"/>
  </r>
  <r>
    <s v="Q-055478"/>
    <s v="CTI-18104US"/>
    <s v="Tessco"/>
    <x v="50"/>
    <x v="50"/>
    <d v="2018-03-14T00:00:00"/>
    <n v="-6"/>
  </r>
  <r>
    <s v="Q-055470"/>
    <s v="CTI-18105US"/>
    <s v="Tessco"/>
    <x v="354"/>
    <x v="356"/>
    <d v="2018-03-16T00:00:00"/>
    <n v="-5"/>
  </r>
  <r>
    <m/>
    <s v="Inventory Adjustment"/>
    <s v="Comba"/>
    <x v="534"/>
    <x v="536"/>
    <d v="2018-03-20T00:00:00"/>
    <n v="-1"/>
  </r>
  <r>
    <m/>
    <s v="Inventory Adjustment"/>
    <s v="Comba"/>
    <x v="425"/>
    <x v="427"/>
    <d v="2018-03-20T00:00:00"/>
    <n v="1"/>
  </r>
  <r>
    <m/>
    <s v="Inventory Adjustment"/>
    <s v="Comba"/>
    <x v="427"/>
    <x v="429"/>
    <d v="2018-03-20T00:00:00"/>
    <n v="2"/>
  </r>
  <r>
    <m/>
    <s v="Inventory Adjustment"/>
    <s v="Comba"/>
    <x v="553"/>
    <x v="555"/>
    <d v="2018-03-20T00:00:00"/>
    <n v="-13"/>
  </r>
  <r>
    <m/>
    <s v="Inventory Adjustment"/>
    <s v="Comba"/>
    <x v="550"/>
    <x v="552"/>
    <d v="2018-03-20T00:00:00"/>
    <n v="-2"/>
  </r>
  <r>
    <m/>
    <s v="Inventory Adjustment"/>
    <s v="Comba"/>
    <x v="361"/>
    <x v="363"/>
    <d v="2018-03-20T00:00:00"/>
    <n v="-8"/>
  </r>
  <r>
    <m/>
    <s v="Inventory Adjustment"/>
    <s v="Comba"/>
    <x v="399"/>
    <x v="401"/>
    <d v="2018-03-20T00:00:00"/>
    <n v="-1"/>
  </r>
  <r>
    <m/>
    <s v="Inventory Adjustment"/>
    <s v="Comba"/>
    <x v="404"/>
    <x v="406"/>
    <d v="2018-03-20T00:00:00"/>
    <n v="-4"/>
  </r>
  <r>
    <m/>
    <s v="Inventory Adjustment"/>
    <s v="Comba"/>
    <x v="400"/>
    <x v="402"/>
    <d v="2018-03-20T00:00:00"/>
    <n v="-1"/>
  </r>
  <r>
    <m/>
    <s v="Inventory Adjustment"/>
    <s v="Comba"/>
    <x v="387"/>
    <x v="389"/>
    <d v="2018-03-20T00:00:00"/>
    <n v="1"/>
  </r>
  <r>
    <m/>
    <s v="Inventory Adjustment"/>
    <s v="Comba"/>
    <x v="365"/>
    <x v="367"/>
    <d v="2018-03-20T00:00:00"/>
    <n v="-1"/>
  </r>
  <r>
    <m/>
    <s v="Inventory Adjustment"/>
    <s v="Comba"/>
    <x v="388"/>
    <x v="390"/>
    <d v="2018-03-20T00:00:00"/>
    <n v="4"/>
  </r>
  <r>
    <m/>
    <s v="Inventory Adjustment"/>
    <s v="Comba"/>
    <x v="396"/>
    <x v="398"/>
    <d v="2018-03-20T00:00:00"/>
    <n v="-9"/>
  </r>
  <r>
    <m/>
    <s v="Inventory Adjustment"/>
    <s v="Comba"/>
    <x v="407"/>
    <x v="409"/>
    <d v="2018-03-20T00:00:00"/>
    <n v="-1"/>
  </r>
  <r>
    <m/>
    <s v="Inventory Adjustment"/>
    <s v="Comba"/>
    <x v="434"/>
    <x v="436"/>
    <d v="2018-03-20T00:00:00"/>
    <n v="-1"/>
  </r>
  <r>
    <m/>
    <s v="Inventory Adjustment"/>
    <s v="Comba"/>
    <x v="376"/>
    <x v="378"/>
    <d v="2018-03-20T00:00:00"/>
    <n v="-1"/>
  </r>
  <r>
    <m/>
    <s v="Inventory Adjustment"/>
    <s v="Comba"/>
    <x v="338"/>
    <x v="340"/>
    <d v="2018-03-20T00:00:00"/>
    <n v="3"/>
  </r>
  <r>
    <m/>
    <s v="Inventory Adjustment"/>
    <s v="Comba"/>
    <x v="216"/>
    <x v="217"/>
    <d v="2018-04-17T00:00:00"/>
    <n v="1"/>
  </r>
  <r>
    <m/>
    <s v="Inventory Adjustment"/>
    <s v="Comba"/>
    <x v="382"/>
    <x v="384"/>
    <d v="2018-03-20T00:00:00"/>
    <n v="-2"/>
  </r>
  <r>
    <s v="Q-053994"/>
    <s v="CHK172260US"/>
    <s v="Comba"/>
    <x v="562"/>
    <x v="563"/>
    <d v="2018-03-23T00:00:00"/>
    <n v="10"/>
  </r>
  <r>
    <s v="Q-053994"/>
    <s v="CHK172260US"/>
    <s v="Comba"/>
    <x v="563"/>
    <x v="564"/>
    <d v="2018-03-23T00:00:00"/>
    <n v="10"/>
  </r>
  <r>
    <s v="Q-053994"/>
    <s v="CHK172260US"/>
    <s v="Comba"/>
    <x v="565"/>
    <x v="566"/>
    <d v="2018-03-23T00:00:00"/>
    <n v="10"/>
  </r>
  <r>
    <s v="Q-053994"/>
    <s v="CHK172260US"/>
    <s v="Comba"/>
    <x v="181"/>
    <x v="182"/>
    <d v="2018-03-23T00:00:00"/>
    <n v="7"/>
  </r>
  <r>
    <s v="Q-053994"/>
    <s v="CHK172260US"/>
    <s v="Comba"/>
    <x v="564"/>
    <x v="565"/>
    <d v="2018-03-23T00:00:00"/>
    <n v="5"/>
  </r>
  <r>
    <s v="Q-053994"/>
    <s v="CHK172260US"/>
    <s v="Comba"/>
    <x v="566"/>
    <x v="567"/>
    <d v="2018-03-23T00:00:00"/>
    <n v="5"/>
  </r>
  <r>
    <s v="Q-053994"/>
    <s v="CHK172260US"/>
    <s v="Comba"/>
    <x v="182"/>
    <x v="183"/>
    <d v="2018-03-23T00:00:00"/>
    <n v="5"/>
  </r>
  <r>
    <s v="Q-052868"/>
    <s v="CHK171903US4F"/>
    <s v="Comba"/>
    <x v="589"/>
    <x v="590"/>
    <d v="2018-03-23T00:00:00"/>
    <n v="4"/>
  </r>
  <r>
    <s v="Q-053386"/>
    <s v="CHK172097US2"/>
    <s v="Comba"/>
    <x v="582"/>
    <x v="583"/>
    <d v="2018-03-23T00:00:00"/>
    <n v="1"/>
  </r>
  <r>
    <s v="Q-055103"/>
    <s v="CHK180469US"/>
    <s v="Comba"/>
    <x v="590"/>
    <x v="591"/>
    <d v="2018-03-23T00:00:00"/>
    <n v="10"/>
  </r>
  <r>
    <m/>
    <m/>
    <s v="Comba"/>
    <x v="591"/>
    <x v="592"/>
    <d v="2018-03-27T00:00:00"/>
    <n v="0"/>
  </r>
  <r>
    <m/>
    <m/>
    <s v="Comba"/>
    <x v="592"/>
    <x v="593"/>
    <d v="2018-03-27T00:00:00"/>
    <n v="0"/>
  </r>
  <r>
    <s v="Q-055491"/>
    <s v="CTI-18106US"/>
    <s v="1pcs RH7W22-D7848E4 Converted"/>
    <x v="583"/>
    <x v="584"/>
    <d v="2018-03-16T00:00:00"/>
    <n v="-1"/>
  </r>
  <r>
    <s v="Q-055491"/>
    <s v="CTI-18106US"/>
    <s v="To 1pcs RH7W22-D78B48E4"/>
    <x v="591"/>
    <x v="592"/>
    <d v="2018-03-16T00:00:00"/>
    <n v="1"/>
  </r>
  <r>
    <s v="Q-055491"/>
    <s v="CTI-18106US"/>
    <s v="Tessco"/>
    <x v="591"/>
    <x v="592"/>
    <d v="2018-03-16T00:00:00"/>
    <n v="-1"/>
  </r>
  <r>
    <s v="Q-055491"/>
    <s v="CTI-18106US"/>
    <s v="1pc RH7W22-R083348 Converted"/>
    <x v="582"/>
    <x v="583"/>
    <d v="2018-03-16T00:00:00"/>
    <n v="-1"/>
  </r>
  <r>
    <s v="Q-055491"/>
    <s v="CTI-18106US"/>
    <s v="To 1pc RH7W22-R08B3348"/>
    <x v="592"/>
    <x v="593"/>
    <d v="2018-03-16T00:00:00"/>
    <n v="1"/>
  </r>
  <r>
    <s v="Q-055491"/>
    <s v="CTI-18106US"/>
    <s v="Tessco"/>
    <x v="592"/>
    <x v="593"/>
    <d v="2018-03-16T00:00:00"/>
    <n v="-1"/>
  </r>
  <r>
    <s v="Q-055492"/>
    <s v="CTI-18107US"/>
    <s v="3pcs RH7W22-R083348 Converted"/>
    <x v="582"/>
    <x v="583"/>
    <d v="2018-03-16T00:00:00"/>
    <n v="-3"/>
  </r>
  <r>
    <s v="Q-055492"/>
    <s v="CTI-18107US"/>
    <s v="To 3pcs RH7W22-R08B3348"/>
    <x v="592"/>
    <x v="593"/>
    <d v="2018-03-16T00:00:00"/>
    <n v="3"/>
  </r>
  <r>
    <s v="Q-055492"/>
    <s v="CTI-18107US"/>
    <s v="Tessco"/>
    <x v="592"/>
    <x v="593"/>
    <d v="2018-03-16T00:00:00"/>
    <n v="-3"/>
  </r>
  <r>
    <s v="Q-055524"/>
    <s v="CTI-18108US"/>
    <s v="1pc RX7W22-08B33348 Converted"/>
    <x v="351"/>
    <x v="353"/>
    <d v="2018-03-20T00:00:00"/>
    <n v="-1"/>
  </r>
  <r>
    <s v="Q-055524"/>
    <s v="CTI-18108US"/>
    <s v="To 1pc RX7W22-78B33348"/>
    <x v="352"/>
    <x v="354"/>
    <d v="2018-03-20T00:00:00"/>
    <n v="1"/>
  </r>
  <r>
    <s v="Q-055524"/>
    <s v="CTI-18108US"/>
    <s v="Tessco"/>
    <x v="352"/>
    <x v="354"/>
    <d v="2018-03-20T00:00:00"/>
    <n v="-1"/>
  </r>
  <r>
    <s v="Q-055524"/>
    <s v="CTI-18108US"/>
    <s v="Tessco"/>
    <x v="354"/>
    <x v="356"/>
    <d v="2018-03-20T00:00:00"/>
    <n v="-10"/>
  </r>
  <r>
    <s v="Q-055552"/>
    <s v="CTI-18109US"/>
    <s v="Extreme Engineering"/>
    <x v="556"/>
    <x v="558"/>
    <d v="2018-03-21T00:00:00"/>
    <n v="-13"/>
  </r>
  <r>
    <s v="Q-055552"/>
    <s v="CTI-18109US"/>
    <s v="Extreme Engineering"/>
    <x v="354"/>
    <x v="356"/>
    <d v="2018-03-21T00:00:00"/>
    <n v="-10"/>
  </r>
  <r>
    <s v="Q-055547"/>
    <s v="CTI-18110US"/>
    <s v="2pcs RX7W22-08B33348 Converted"/>
    <x v="351"/>
    <x v="353"/>
    <d v="2018-03-20T00:00:00"/>
    <n v="-2"/>
  </r>
  <r>
    <s v="Q-055547"/>
    <s v="CTI-18110US"/>
    <s v="To 2pcs RX7W22-78B33348"/>
    <x v="352"/>
    <x v="354"/>
    <d v="2018-03-20T00:00:00"/>
    <n v="2"/>
  </r>
  <r>
    <s v="Q-055547"/>
    <s v="CTI-18110US"/>
    <s v="Tessco"/>
    <x v="352"/>
    <x v="354"/>
    <d v="2018-03-20T00:00:00"/>
    <n v="-2"/>
  </r>
  <r>
    <s v="Q-055553"/>
    <s v="CTI-18111US"/>
    <s v="Tessco"/>
    <x v="44"/>
    <x v="44"/>
    <d v="2018-03-20T00:00:00"/>
    <n v="-5"/>
  </r>
  <r>
    <s v="Q-055608"/>
    <s v="CTI-18113US"/>
    <s v="Tessco"/>
    <x v="564"/>
    <x v="565"/>
    <d v="2018-03-21T00:00:00"/>
    <n v="-1"/>
  </r>
  <r>
    <s v="Q-055610"/>
    <s v="CTI-18114US"/>
    <s v="2pcs RX7W22-08B333AC Converted"/>
    <x v="348"/>
    <x v="350"/>
    <d v="2018-03-21T00:00:00"/>
    <n v="-2"/>
  </r>
  <r>
    <s v="Q-055610"/>
    <s v="CTI-18114US"/>
    <s v="To 2pcs RX7W22-C7B333AC"/>
    <x v="557"/>
    <x v="559"/>
    <d v="2018-03-21T00:00:00"/>
    <n v="2"/>
  </r>
  <r>
    <s v="Q-055610"/>
    <s v="CTI-18114US"/>
    <s v="Tessco"/>
    <x v="557"/>
    <x v="559"/>
    <d v="2018-03-21T00:00:00"/>
    <n v="-2"/>
  </r>
  <r>
    <s v="Q-055629"/>
    <s v="CTI-18115US"/>
    <s v="Tessco"/>
    <x v="60"/>
    <x v="60"/>
    <d v="2018-03-22T00:00:00"/>
    <n v="-1"/>
  </r>
  <r>
    <s v="Q-055629"/>
    <s v="CTI-18115US"/>
    <s v="Tessco"/>
    <x v="55"/>
    <x v="55"/>
    <d v="2018-03-22T00:00:00"/>
    <n v="-2"/>
  </r>
  <r>
    <s v="Q-055629"/>
    <s v="CTI-18115US"/>
    <s v="Tessco"/>
    <x v="32"/>
    <x v="32"/>
    <d v="2018-03-22T00:00:00"/>
    <n v="-1"/>
  </r>
  <r>
    <s v="Q-055629"/>
    <s v="CTI-18115US"/>
    <s v="Tessco"/>
    <x v="58"/>
    <x v="58"/>
    <d v="2018-03-22T00:00:00"/>
    <n v="-2"/>
  </r>
  <r>
    <s v="Q-055659"/>
    <s v="CTI-18117US"/>
    <s v="Tessco"/>
    <x v="172"/>
    <x v="173"/>
    <d v="2018-03-22T00:00:00"/>
    <n v="-1"/>
  </r>
  <r>
    <s v="Q-055659"/>
    <s v="CTI-18117US"/>
    <s v="Tessco"/>
    <x v="175"/>
    <x v="176"/>
    <d v="2018-03-22T00:00:00"/>
    <n v="-1"/>
  </r>
  <r>
    <s v="Q-055551"/>
    <s v="CTI-18118US"/>
    <s v="KLA Laboratories"/>
    <x v="564"/>
    <x v="565"/>
    <d v="2018-03-23T00:00:00"/>
    <n v="-1"/>
  </r>
  <r>
    <s v="Q-055551"/>
    <s v="CTI-18118US"/>
    <s v="KLA Laboratories"/>
    <x v="239"/>
    <x v="240"/>
    <d v="2018-03-23T00:00:00"/>
    <n v="-1"/>
  </r>
  <r>
    <s v="Q-055551"/>
    <s v="CTI-18118US"/>
    <s v="KLA Laboratories"/>
    <x v="181"/>
    <x v="182"/>
    <d v="2018-03-23T00:00:00"/>
    <n v="-1"/>
  </r>
  <r>
    <s v="Q-055551"/>
    <s v="CTI-18118US"/>
    <s v="KLA Laboratories"/>
    <x v="563"/>
    <x v="564"/>
    <d v="2018-03-23T00:00:00"/>
    <n v="-1"/>
  </r>
  <r>
    <s v="Q-055551"/>
    <s v="CTI-18118US"/>
    <s v="KLA Laboratories"/>
    <x v="565"/>
    <x v="566"/>
    <d v="2018-03-23T00:00:00"/>
    <n v="-1"/>
  </r>
  <r>
    <s v="Q-055551"/>
    <s v="CTI-18118US"/>
    <s v="KLA Laboratories"/>
    <x v="182"/>
    <x v="183"/>
    <d v="2018-03-23T00:00:00"/>
    <n v="-1"/>
  </r>
  <r>
    <s v="Q-055551"/>
    <s v="CTI-18118US"/>
    <s v="KLA Laboratories"/>
    <x v="169"/>
    <x v="170"/>
    <d v="2018-03-23T00:00:00"/>
    <n v="-1"/>
  </r>
  <r>
    <s v="Q-055551"/>
    <s v="CTI-18118US"/>
    <s v="KLA Laboratories"/>
    <x v="167"/>
    <x v="168"/>
    <d v="2018-03-23T00:00:00"/>
    <n v="-1"/>
  </r>
  <r>
    <s v="Q-055551"/>
    <s v="CTI-18118US"/>
    <s v="KLA Laboratories"/>
    <x v="168"/>
    <x v="169"/>
    <d v="2018-03-23T00:00:00"/>
    <n v="-1"/>
  </r>
  <r>
    <s v="Q-055551"/>
    <s v="CTI-18118US"/>
    <s v="KLA Laboratories"/>
    <x v="175"/>
    <x v="176"/>
    <d v="2018-03-23T00:00:00"/>
    <n v="-3"/>
  </r>
  <r>
    <s v="Q-055551"/>
    <s v="CTI-18118US"/>
    <s v="KLA Laboratories"/>
    <x v="166"/>
    <x v="167"/>
    <d v="2018-03-23T00:00:00"/>
    <n v="-1"/>
  </r>
  <r>
    <s v="Q-055551"/>
    <s v="CTI-18118US"/>
    <s v="KLA Laboratories"/>
    <x v="170"/>
    <x v="171"/>
    <d v="2018-03-23T00:00:00"/>
    <n v="-1"/>
  </r>
  <r>
    <s v="Q-055551"/>
    <s v="CTI-18118US"/>
    <s v="KLA Laboratories"/>
    <x v="174"/>
    <x v="175"/>
    <d v="2018-03-23T00:00:00"/>
    <n v="-1"/>
  </r>
  <r>
    <s v="Q-055551"/>
    <s v="CTI-18118US"/>
    <s v="KLA Laboratories"/>
    <x v="192"/>
    <x v="193"/>
    <d v="2018-03-23T00:00:00"/>
    <n v="-3"/>
  </r>
  <r>
    <s v="Q-055551"/>
    <s v="CTI-18118US"/>
    <s v="KLA Laboratories"/>
    <x v="42"/>
    <x v="42"/>
    <d v="2018-03-23T00:00:00"/>
    <n v="-1"/>
  </r>
  <r>
    <s v="Q-055551"/>
    <s v="CTI-18118US"/>
    <s v="KLA Laboratories"/>
    <x v="41"/>
    <x v="41"/>
    <d v="2018-03-23T00:00:00"/>
    <n v="-2"/>
  </r>
  <r>
    <s v="Q-055551"/>
    <s v="CTI-18118US"/>
    <s v="KLA Laboratories"/>
    <x v="310"/>
    <x v="312"/>
    <d v="2018-03-23T00:00:00"/>
    <n v="-4"/>
  </r>
  <r>
    <s v="Q-055551"/>
    <s v="CTI-18118US"/>
    <s v="KLA Laboratories"/>
    <x v="302"/>
    <x v="304"/>
    <d v="2018-03-23T00:00:00"/>
    <n v="-6"/>
  </r>
  <r>
    <s v="Q-055551"/>
    <s v="CTI-18118US"/>
    <s v="KLA Laboratories"/>
    <x v="585"/>
    <x v="586"/>
    <d v="2018-03-23T00:00:00"/>
    <n v="-6"/>
  </r>
  <r>
    <s v="Q-055642"/>
    <s v="CTI-18119US"/>
    <s v="KLA Laboratories"/>
    <x v="585"/>
    <x v="586"/>
    <d v="2018-03-23T00:00:00"/>
    <n v="-6"/>
  </r>
  <r>
    <s v="Q-055548"/>
    <s v="CTI-18120US"/>
    <s v="Tessco"/>
    <x v="405"/>
    <x v="407"/>
    <d v="2018-03-22T00:00:00"/>
    <n v="-14"/>
  </r>
  <r>
    <s v="Q-055548"/>
    <s v="CTI-18120US"/>
    <s v="Tessco"/>
    <x v="44"/>
    <x v="44"/>
    <d v="2018-03-22T00:00:00"/>
    <n v="-19"/>
  </r>
  <r>
    <s v="Q-055683"/>
    <s v="CTI-18121US"/>
    <s v="Tessco"/>
    <x v="351"/>
    <x v="353"/>
    <d v="2018-03-26T00:00:00"/>
    <n v="-1"/>
  </r>
  <r>
    <s v="Q-055688"/>
    <s v="CTI-18122US"/>
    <s v="Redwood Electric"/>
    <x v="354"/>
    <x v="356"/>
    <d v="2018-03-26T00:00:00"/>
    <n v="-1"/>
  </r>
  <r>
    <s v="Q-055688"/>
    <s v="CTI-18122US"/>
    <s v="Redwood Electric"/>
    <x v="44"/>
    <x v="44"/>
    <d v="2018-03-26T00:00:00"/>
    <n v="-2"/>
  </r>
  <r>
    <s v="Q-055758"/>
    <s v="CTI-18123US"/>
    <s v="Tessco"/>
    <x v="378"/>
    <x v="380"/>
    <d v="2018-03-26T00:00:00"/>
    <n v="-1"/>
  </r>
  <r>
    <s v="Q-055771"/>
    <s v="CTI-18124US"/>
    <s v="Tessco"/>
    <x v="370"/>
    <x v="372"/>
    <d v="2018-03-27T00:00:00"/>
    <n v="-5"/>
  </r>
  <r>
    <s v="Q-055776"/>
    <s v="CTI-18125US"/>
    <s v="Redwood Electric"/>
    <x v="354"/>
    <x v="356"/>
    <d v="2018-03-28T00:00:00"/>
    <n v="-16"/>
  </r>
  <r>
    <s v="Q-055776"/>
    <s v="CTI-18125US"/>
    <s v="Redwood Electric"/>
    <x v="44"/>
    <x v="44"/>
    <d v="2018-03-28T00:00:00"/>
    <n v="-26"/>
  </r>
  <r>
    <s v="Q-055776"/>
    <s v="CTI-18125US"/>
    <s v="Redwood Electric"/>
    <x v="48"/>
    <x v="48"/>
    <d v="2018-03-28T00:00:00"/>
    <n v="-1"/>
  </r>
  <r>
    <s v="Q-055777"/>
    <s v="CTI-18126US"/>
    <s v="Redwood Electric"/>
    <x v="354"/>
    <x v="356"/>
    <d v="2018-03-28T00:00:00"/>
    <n v="-16"/>
  </r>
  <r>
    <s v="Q-055777"/>
    <s v="CTI-18126US"/>
    <s v="Redwood Electric"/>
    <x v="44"/>
    <x v="44"/>
    <d v="2018-03-28T00:00:00"/>
    <n v="-29"/>
  </r>
  <r>
    <s v="Q-055647"/>
    <s v="CTI-18127US"/>
    <s v="Tessco"/>
    <x v="354"/>
    <x v="356"/>
    <d v="2018-03-28T00:00:00"/>
    <n v="-25"/>
  </r>
  <r>
    <s v="Q-055647"/>
    <s v="CTI-18127US"/>
    <s v="Tessco"/>
    <x v="351"/>
    <x v="353"/>
    <d v="2018-03-28T00:00:00"/>
    <n v="-2"/>
  </r>
  <r>
    <m/>
    <m/>
    <s v="Advantel"/>
    <x v="172"/>
    <x v="173"/>
    <m/>
    <n v="-3"/>
  </r>
  <r>
    <m/>
    <m/>
    <s v="Advantel"/>
    <x v="175"/>
    <x v="176"/>
    <m/>
    <n v="-3"/>
  </r>
  <r>
    <m/>
    <m/>
    <s v="Advantel"/>
    <x v="354"/>
    <x v="356"/>
    <m/>
    <n v="-9"/>
  </r>
  <r>
    <m/>
    <m/>
    <s v="Advantel"/>
    <x v="593"/>
    <x v="594"/>
    <m/>
    <m/>
  </r>
  <r>
    <m/>
    <m/>
    <s v="Advantel"/>
    <x v="47"/>
    <x v="47"/>
    <m/>
    <n v="-2"/>
  </r>
  <r>
    <m/>
    <m/>
    <s v="Advantel"/>
    <x v="328"/>
    <x v="330"/>
    <m/>
    <n v="-31"/>
  </r>
  <r>
    <m/>
    <m/>
    <s v="Advantel"/>
    <x v="268"/>
    <x v="269"/>
    <m/>
    <n v="-1"/>
  </r>
  <r>
    <m/>
    <m/>
    <s v="Advantel"/>
    <x v="269"/>
    <x v="270"/>
    <m/>
    <n v="-2"/>
  </r>
  <r>
    <m/>
    <m/>
    <s v="Advantel"/>
    <x v="167"/>
    <x v="168"/>
    <m/>
    <n v="-1"/>
  </r>
  <r>
    <m/>
    <m/>
    <s v="Advantel"/>
    <x v="168"/>
    <x v="169"/>
    <m/>
    <n v="-1"/>
  </r>
  <r>
    <m/>
    <m/>
    <s v="Advantel"/>
    <x v="169"/>
    <x v="170"/>
    <m/>
    <n v="-1"/>
  </r>
  <r>
    <m/>
    <m/>
    <s v="Advantel"/>
    <x v="174"/>
    <x v="175"/>
    <m/>
    <n v="-3"/>
  </r>
  <r>
    <m/>
    <m/>
    <s v="Advantel"/>
    <x v="166"/>
    <x v="167"/>
    <m/>
    <n v="-1"/>
  </r>
  <r>
    <m/>
    <m/>
    <s v="Advantel"/>
    <x v="170"/>
    <x v="171"/>
    <m/>
    <n v="-1"/>
  </r>
  <r>
    <m/>
    <m/>
    <s v="Advantel"/>
    <x v="171"/>
    <x v="172"/>
    <m/>
    <n v="-2"/>
  </r>
  <r>
    <s v="Q-054390"/>
    <s v="CHK180115US1"/>
    <s v="Comba"/>
    <x v="581"/>
    <x v="582"/>
    <d v="2018-03-29T00:00:00"/>
    <n v="4"/>
  </r>
  <r>
    <s v="Q-047094"/>
    <s v="CHK161156US"/>
    <s v="Comba"/>
    <x v="581"/>
    <x v="582"/>
    <d v="2018-03-29T00:00:00"/>
    <n v="1"/>
  </r>
  <r>
    <s v="Q-053387"/>
    <s v="CHK172121US1"/>
    <s v="Comba"/>
    <x v="594"/>
    <x v="595"/>
    <d v="2018-03-29T00:00:00"/>
    <n v="10"/>
  </r>
  <r>
    <s v="Q-055253"/>
    <s v="CHK180533US"/>
    <s v="Comba"/>
    <x v="595"/>
    <x v="596"/>
    <d v="2018-03-29T00:00:00"/>
    <n v="2"/>
  </r>
  <r>
    <s v="Q-054390"/>
    <s v="CHK180115US2"/>
    <s v="Comba"/>
    <x v="580"/>
    <x v="581"/>
    <d v="2018-03-29T00:00:00"/>
    <n v="5"/>
  </r>
  <r>
    <s v="Q-054390"/>
    <s v="CHK180115US2"/>
    <s v="Comba"/>
    <x v="584"/>
    <x v="585"/>
    <d v="2018-03-29T00:00:00"/>
    <n v="4"/>
  </r>
  <r>
    <s v="Q-054632"/>
    <s v="CHK180233US1"/>
    <s v="Comba"/>
    <x v="580"/>
    <x v="581"/>
    <d v="2018-03-29T00:00:00"/>
    <n v="5"/>
  </r>
  <r>
    <m/>
    <s v="CTI-PO-00518"/>
    <s v="Comba"/>
    <x v="428"/>
    <x v="430"/>
    <d v="2018-04-02T00:00:00"/>
    <n v="100"/>
  </r>
  <r>
    <m/>
    <s v="CTI-PO-00518"/>
    <s v="Comba"/>
    <x v="371"/>
    <x v="373"/>
    <d v="2018-04-02T00:00:00"/>
    <n v="100"/>
  </r>
  <r>
    <m/>
    <s v="CTI-PO-00518"/>
    <s v="Comba"/>
    <x v="425"/>
    <x v="427"/>
    <d v="2018-04-02T00:00:00"/>
    <n v="10"/>
  </r>
  <r>
    <m/>
    <s v="CTI-PO-00518"/>
    <s v="Comba"/>
    <x v="426"/>
    <x v="428"/>
    <d v="2018-04-02T00:00:00"/>
    <n v="10"/>
  </r>
  <r>
    <m/>
    <s v="CTI-PO-00518"/>
    <s v="Comba"/>
    <x v="368"/>
    <x v="370"/>
    <d v="2018-04-02T00:00:00"/>
    <n v="10"/>
  </r>
  <r>
    <m/>
    <s v="CTI-PO-00518"/>
    <s v="Comba"/>
    <x v="364"/>
    <x v="366"/>
    <d v="2018-04-02T00:00:00"/>
    <n v="5"/>
  </r>
  <r>
    <m/>
    <s v="CTI-PO-00518"/>
    <s v="Comba"/>
    <x v="365"/>
    <x v="367"/>
    <d v="2018-04-02T00:00:00"/>
    <n v="5"/>
  </r>
  <r>
    <m/>
    <s v="CTI-PO-00518"/>
    <s v="Comba"/>
    <x v="336"/>
    <x v="338"/>
    <d v="2018-04-02T00:00:00"/>
    <n v="5"/>
  </r>
  <r>
    <s v="Q-055814"/>
    <s v="CTI-18128US"/>
    <s v="ANCOM"/>
    <x v="58"/>
    <x v="58"/>
    <d v="2018-03-29T00:00:00"/>
    <n v="-1"/>
  </r>
  <r>
    <s v="Q-055796"/>
    <s v="CTI-18129US"/>
    <s v="Tessco"/>
    <x v="584"/>
    <x v="585"/>
    <d v="2018-03-29T00:00:00"/>
    <n v="-1"/>
  </r>
  <r>
    <s v="Q-055240"/>
    <s v="CTI-18131US"/>
    <s v="Tessco"/>
    <x v="595"/>
    <x v="596"/>
    <d v="2018-04-02T00:00:00"/>
    <n v="-2"/>
  </r>
  <r>
    <s v="Q-055829"/>
    <s v="CTI-18133US"/>
    <s v="Tessco"/>
    <x v="370"/>
    <x v="372"/>
    <d v="2018-04-02T00:00:00"/>
    <n v="-7"/>
  </r>
  <r>
    <s v="Q-055829"/>
    <s v="CTI-18133US"/>
    <s v="Tessco"/>
    <x v="428"/>
    <x v="430"/>
    <d v="2018-04-02T00:00:00"/>
    <n v="-18"/>
  </r>
  <r>
    <s v="Q-055829"/>
    <s v="CTI-18133US"/>
    <s v="Tessco"/>
    <x v="108"/>
    <x v="108"/>
    <d v="2018-04-02T00:00:00"/>
    <n v="-2"/>
  </r>
  <r>
    <s v="Q-055832"/>
    <s v="CTI-18135US"/>
    <s v="Tessco"/>
    <x v="375"/>
    <x v="377"/>
    <d v="2018-04-03T00:00:00"/>
    <n v="-2"/>
  </r>
  <r>
    <s v="Q-055832"/>
    <s v="CTI-18135US"/>
    <s v="Tessco"/>
    <x v="401"/>
    <x v="403"/>
    <d v="2018-04-03T00:00:00"/>
    <n v="-1"/>
  </r>
  <r>
    <s v="Q-055832"/>
    <s v="CTI-18135US"/>
    <s v="Tessco"/>
    <x v="44"/>
    <x v="44"/>
    <d v="2018-04-03T00:00:00"/>
    <n v="-5"/>
  </r>
  <r>
    <s v="Q-055832"/>
    <s v="CTI-18135US"/>
    <s v="Tessco"/>
    <x v="45"/>
    <x v="45"/>
    <d v="2018-04-03T00:00:00"/>
    <n v="-49"/>
  </r>
  <r>
    <m/>
    <s v="Inventory Adjustment"/>
    <s v="Comba"/>
    <x v="310"/>
    <x v="312"/>
    <d v="2018-04-04T00:00:00"/>
    <n v="24"/>
  </r>
  <r>
    <m/>
    <m/>
    <s v="Tessco"/>
    <x v="310"/>
    <x v="312"/>
    <d v="2019-04-10T00:00:00"/>
    <n v="-7"/>
  </r>
  <r>
    <m/>
    <m/>
    <s v="Tessco"/>
    <x v="357"/>
    <x v="359"/>
    <d v="2019-04-10T00:00:00"/>
    <n v="-15"/>
  </r>
  <r>
    <s v="Q-055815"/>
    <s v="CTI-18136US"/>
    <s v="Tessco"/>
    <x v="584"/>
    <x v="585"/>
    <d v="2018-04-04T00:00:00"/>
    <n v="-2"/>
  </r>
  <r>
    <s v="Q-055815"/>
    <s v="CTI-18136US"/>
    <s v="Tessco"/>
    <x v="348"/>
    <x v="350"/>
    <d v="2018-04-04T00:00:00"/>
    <n v="-1"/>
  </r>
  <r>
    <s v="Q-055830"/>
    <s v="CTI-18137US"/>
    <s v="Tessco"/>
    <x v="370"/>
    <x v="372"/>
    <d v="2018-04-04T00:00:00"/>
    <n v="-3"/>
  </r>
  <r>
    <s v="Q-055830"/>
    <s v="CTI-18137US"/>
    <s v="Tessco"/>
    <x v="428"/>
    <x v="430"/>
    <d v="2018-04-04T00:00:00"/>
    <n v="-6"/>
  </r>
  <r>
    <s v="Q-055854"/>
    <s v="CTI-18138US"/>
    <s v="Tessco"/>
    <x v="297"/>
    <x v="299"/>
    <d v="2018-04-04T00:00:00"/>
    <n v="-1"/>
  </r>
  <r>
    <s v="Q-055854"/>
    <s v="CTI-18138US"/>
    <s v="Tessco"/>
    <x v="181"/>
    <x v="182"/>
    <d v="2018-04-04T00:00:00"/>
    <n v="-2"/>
  </r>
  <r>
    <s v="Q-055854"/>
    <s v="CTI-18138US"/>
    <s v="Tessco"/>
    <x v="175"/>
    <x v="176"/>
    <d v="2018-04-04T00:00:00"/>
    <n v="-2"/>
  </r>
  <r>
    <s v="Q-055854"/>
    <s v="CTI-18138US"/>
    <s v="Tessco"/>
    <x v="563"/>
    <x v="564"/>
    <d v="2018-04-04T00:00:00"/>
    <n v="-3"/>
  </r>
  <r>
    <s v="Q-055854"/>
    <s v="CTI-18138US"/>
    <s v="Tessco"/>
    <x v="564"/>
    <x v="565"/>
    <d v="2018-04-04T00:00:00"/>
    <n v="-2"/>
  </r>
  <r>
    <s v="Q-055854"/>
    <s v="CTI-18138US"/>
    <s v="Tessco"/>
    <x v="565"/>
    <x v="566"/>
    <d v="2018-04-04T00:00:00"/>
    <n v="-1"/>
  </r>
  <r>
    <s v="Q-055854"/>
    <s v="CTI-18138US"/>
    <s v="Tessco"/>
    <x v="561"/>
    <x v="562"/>
    <d v="2018-04-04T00:00:00"/>
    <n v="-2"/>
  </r>
  <r>
    <s v="Q-055855"/>
    <s v="CTI-18139US"/>
    <s v="Tessco"/>
    <x v="172"/>
    <x v="173"/>
    <d v="2018-04-04T00:00:00"/>
    <n v="-2"/>
  </r>
  <r>
    <s v="Q-055855"/>
    <s v="CTI-18139US"/>
    <s v="Tessco"/>
    <x v="167"/>
    <x v="168"/>
    <d v="2018-04-04T00:00:00"/>
    <n v="-1"/>
  </r>
  <r>
    <s v="Q-055855"/>
    <s v="CTI-18139US"/>
    <s v="Tessco"/>
    <x v="574"/>
    <x v="575"/>
    <d v="2018-04-04T00:00:00"/>
    <n v="-1"/>
  </r>
  <r>
    <s v="Q-055855"/>
    <s v="CTI-18139US"/>
    <s v="Tessco"/>
    <x v="572"/>
    <x v="573"/>
    <d v="2018-04-04T00:00:00"/>
    <n v="-1"/>
  </r>
  <r>
    <s v="Q-055855"/>
    <s v="CTI-18139US"/>
    <s v="Tessco"/>
    <x v="571"/>
    <x v="572"/>
    <d v="2018-04-04T00:00:00"/>
    <n v="-1"/>
  </r>
  <r>
    <s v="Q-055855"/>
    <s v="CTI-18139US"/>
    <s v="Tessco"/>
    <x v="171"/>
    <x v="172"/>
    <d v="2018-04-04T00:00:00"/>
    <n v="-1"/>
  </r>
  <r>
    <s v="Q-055855"/>
    <s v="CTI-18139US"/>
    <s v="Tessco"/>
    <x v="182"/>
    <x v="183"/>
    <d v="2018-04-04T00:00:00"/>
    <n v="-2"/>
  </r>
  <r>
    <s v="Q-055855"/>
    <s v="CTI-18139US"/>
    <s v="Tessco"/>
    <x v="296"/>
    <x v="298"/>
    <d v="2018-04-04T00:00:00"/>
    <n v="-1"/>
  </r>
  <r>
    <s v="Q-055855"/>
    <s v="CTI-18139US"/>
    <s v="Tessco"/>
    <x v="332"/>
    <x v="334"/>
    <d v="2018-04-04T00:00:00"/>
    <n v="-1"/>
  </r>
  <r>
    <s v="Q-055855"/>
    <s v="CTI-18139US"/>
    <s v="Tessco"/>
    <x v="327"/>
    <x v="329"/>
    <d v="2018-04-04T00:00:00"/>
    <n v="-4"/>
  </r>
  <r>
    <s v="Q-054847"/>
    <s v="CTI-18140US"/>
    <s v="Tessco"/>
    <x v="428"/>
    <x v="430"/>
    <d v="2018-04-05T00:00:00"/>
    <n v="-43"/>
  </r>
  <r>
    <s v="Q-054847"/>
    <s v="CTI-18140US"/>
    <s v="Tessco"/>
    <x v="371"/>
    <x v="373"/>
    <d v="2018-04-05T00:00:00"/>
    <n v="-3"/>
  </r>
  <r>
    <s v="Q-055870"/>
    <s v="CTI-18141US"/>
    <s v="Tessco"/>
    <x v="580"/>
    <x v="581"/>
    <d v="2018-04-09T00:00:00"/>
    <n v="-1"/>
  </r>
  <r>
    <s v="Q-055870"/>
    <s v="CTI-18141US"/>
    <s v="Tessco"/>
    <x v="584"/>
    <x v="585"/>
    <d v="2018-04-09T00:00:00"/>
    <n v="-2"/>
  </r>
  <r>
    <s v="Q-055870"/>
    <s v="CTI-18141US"/>
    <s v="Tessco"/>
    <x v="368"/>
    <x v="370"/>
    <d v="2018-04-09T00:00:00"/>
    <n v="-3"/>
  </r>
  <r>
    <s v="Q-055870"/>
    <s v="CTI-18141US"/>
    <s v="Tessco"/>
    <x v="58"/>
    <x v="58"/>
    <d v="2018-04-09T00:00:00"/>
    <n v="-1"/>
  </r>
  <r>
    <s v="Q-055870"/>
    <s v="CTI-18141US"/>
    <s v="Tessco"/>
    <x v="50"/>
    <x v="50"/>
    <d v="2018-04-09T00:00:00"/>
    <n v="-5"/>
  </r>
  <r>
    <s v="Q-055870"/>
    <s v="CTI-18141US"/>
    <s v="Tessco"/>
    <x v="51"/>
    <x v="51"/>
    <d v="2018-04-09T00:00:00"/>
    <n v="-3"/>
  </r>
  <r>
    <s v="Q-055883"/>
    <s v="CTI-18142US"/>
    <s v="Tessco"/>
    <x v="351"/>
    <x v="353"/>
    <d v="2018-04-09T00:00:00"/>
    <n v="-1"/>
  </r>
  <r>
    <s v="Q-055899"/>
    <s v="CTI-18143US"/>
    <s v="Tessco"/>
    <x v="32"/>
    <x v="32"/>
    <d v="2018-04-06T00:00:00"/>
    <n v="-4"/>
  </r>
  <r>
    <s v="Q-055903"/>
    <s v="CTI-18144US"/>
    <s v="Tessco"/>
    <x v="108"/>
    <x v="108"/>
    <d v="2018-04-06T00:00:00"/>
    <n v="-1"/>
  </r>
  <r>
    <s v="Q-055833"/>
    <s v="CTI-18151US"/>
    <s v="Tessco"/>
    <x v="44"/>
    <x v="44"/>
    <d v="2018-04-10T00:00:00"/>
    <n v="-8"/>
  </r>
  <r>
    <s v="Q-055833"/>
    <s v="CTI-18151US"/>
    <s v="Tessco"/>
    <x v="45"/>
    <x v="45"/>
    <d v="2018-04-10T00:00:00"/>
    <n v="-19"/>
  </r>
  <r>
    <s v="Q-055833"/>
    <s v="CTI-18151US"/>
    <s v="Tessco"/>
    <x v="350"/>
    <x v="352"/>
    <d v="2018-04-10T00:00:00"/>
    <n v="-4"/>
  </r>
  <r>
    <s v="Q-055922"/>
    <s v="CTI-18152US"/>
    <s v="Tessco"/>
    <x v="350"/>
    <x v="352"/>
    <d v="2018-04-10T00:00:00"/>
    <n v="-1"/>
  </r>
  <r>
    <s v="Q-055901"/>
    <s v="CTI-18154US"/>
    <s v="Tessco"/>
    <x v="567"/>
    <x v="568"/>
    <d v="2018-04-11T00:00:00"/>
    <n v="-1"/>
  </r>
  <r>
    <s v="Q-055901"/>
    <s v="CTI-18154US"/>
    <s v="Tessco"/>
    <x v="584"/>
    <x v="585"/>
    <d v="2018-04-11T00:00:00"/>
    <n v="-1"/>
  </r>
  <r>
    <s v="Q-053386"/>
    <s v="CHK172097US3F"/>
    <s v="Comba"/>
    <x v="589"/>
    <x v="590"/>
    <d v="2018-04-10T00:00:00"/>
    <n v="3"/>
  </r>
  <r>
    <s v="Q-053386"/>
    <s v="CHK172097US3F"/>
    <s v="Comba"/>
    <x v="583"/>
    <x v="584"/>
    <d v="2018-04-10T00:00:00"/>
    <n v="1"/>
  </r>
  <r>
    <s v="Q-054632"/>
    <s v="CHK180233US3F"/>
    <s v="Comba"/>
    <x v="580"/>
    <x v="581"/>
    <d v="2018-04-10T00:00:00"/>
    <n v="1"/>
  </r>
  <r>
    <s v="Q-055646"/>
    <s v="CHK180706US"/>
    <s v="Comba"/>
    <x v="108"/>
    <x v="108"/>
    <d v="2018-04-10T00:00:00"/>
    <n v="7"/>
  </r>
  <r>
    <n v="20180402"/>
    <s v="20180402US"/>
    <s v="Comba"/>
    <x v="596"/>
    <x v="597"/>
    <d v="2018-04-10T00:00:00"/>
    <n v="3"/>
  </r>
  <r>
    <s v="Q-055031"/>
    <s v="CHK180451US"/>
    <s v="Comba"/>
    <x v="351"/>
    <x v="353"/>
    <d v="2018-04-17T00:00:00"/>
    <n v="10"/>
  </r>
  <r>
    <s v="Q-054607"/>
    <s v="CHK180232US1"/>
    <s v="Comba"/>
    <x v="597"/>
    <x v="598"/>
    <d v="2018-04-17T00:00:00"/>
    <n v="5"/>
  </r>
  <r>
    <s v="Q-054473"/>
    <s v="CHK180149US1"/>
    <s v="Comba"/>
    <x v="348"/>
    <x v="350"/>
    <d v="2018-04-17T00:00:00"/>
    <n v="2"/>
  </r>
  <r>
    <s v="Q-055030"/>
    <s v="CHK180449US1"/>
    <s v="Comba"/>
    <x v="348"/>
    <x v="350"/>
    <d v="2018-04-17T00:00:00"/>
    <n v="3"/>
  </r>
  <r>
    <s v="Q-055774"/>
    <s v="CHK180751US"/>
    <s v="Comba"/>
    <x v="44"/>
    <x v="44"/>
    <d v="2018-04-17T00:00:00"/>
    <n v="100"/>
  </r>
  <r>
    <s v="Q-055924"/>
    <s v="CTI-18155US"/>
    <s v="Azimuth"/>
    <x v="581"/>
    <x v="582"/>
    <d v="2018-04-12T00:00:00"/>
    <n v="-1"/>
  </r>
  <r>
    <s v="Q-055432"/>
    <s v="CTI-18156US"/>
    <s v="Tessco"/>
    <x v="596"/>
    <x v="597"/>
    <d v="2018-04-12T00:00:00"/>
    <n v="-2"/>
  </r>
  <r>
    <s v="Q-055939"/>
    <s v="CTI-18157US"/>
    <s v="Tessco"/>
    <x v="584"/>
    <x v="585"/>
    <d v="2018-04-12T00:00:00"/>
    <n v="-1"/>
  </r>
  <r>
    <s v="Q-055870"/>
    <s v="CTI-18158US"/>
    <s v="Tessco"/>
    <x v="582"/>
    <x v="583"/>
    <d v="2018-04-13T00:00:00"/>
    <n v="-1"/>
  </r>
  <r>
    <s v="Q-055981"/>
    <s v="CTI-18159US"/>
    <s v="RSS"/>
    <x v="535"/>
    <x v="537"/>
    <d v="2018-04-13T00:00:00"/>
    <n v="-13"/>
  </r>
  <r>
    <s v="Q-055525"/>
    <s v="CTI-18160US"/>
    <s v="Tessco"/>
    <x v="357"/>
    <x v="359"/>
    <d v="2018-04-13T00:00:00"/>
    <n v="-2"/>
  </r>
  <r>
    <s v="Q-055525"/>
    <s v="CTI-18160US"/>
    <s v="Tessco"/>
    <x v="354"/>
    <x v="356"/>
    <d v="2018-04-13T00:00:00"/>
    <n v="-9"/>
  </r>
  <r>
    <s v="Q-055525"/>
    <s v="CTI-18160US"/>
    <s v="Tessco"/>
    <x v="310"/>
    <x v="312"/>
    <d v="2018-04-13T00:00:00"/>
    <n v="-2"/>
  </r>
  <r>
    <s v="Q-055937"/>
    <s v="CTI-18161US"/>
    <s v="Tessco"/>
    <x v="354"/>
    <x v="356"/>
    <d v="2018-04-16T00:00:00"/>
    <n v="-100"/>
  </r>
  <r>
    <s v="Q-055937"/>
    <s v="CTI-18161US"/>
    <s v="Tessco"/>
    <x v="48"/>
    <x v="48"/>
    <d v="2018-04-16T00:00:00"/>
    <n v="-31"/>
  </r>
  <r>
    <s v="Q-056082"/>
    <s v="CTI-18163US"/>
    <s v="TEPS"/>
    <x v="242"/>
    <x v="243"/>
    <d v="2018-04-17T00:00:00"/>
    <n v="-5"/>
  </r>
  <r>
    <m/>
    <s v="Inventory Adjustment"/>
    <s v="Comba"/>
    <x v="242"/>
    <x v="243"/>
    <d v="2018-04-17T00:00:00"/>
    <n v="-8"/>
  </r>
  <r>
    <s v="Q-055525"/>
    <s v="CTI-18164US"/>
    <s v="Tessco"/>
    <x v="216"/>
    <x v="217"/>
    <d v="2018-04-17T00:00:00"/>
    <n v="-6"/>
  </r>
  <r>
    <s v="Q-056048"/>
    <s v="CTI-18165US"/>
    <s v="Redwood Electric"/>
    <x v="581"/>
    <x v="582"/>
    <d v="2018-04-17T00:00:00"/>
    <n v="-1"/>
  </r>
  <r>
    <s v="Q-056048"/>
    <s v="CTI-18165US"/>
    <s v="Redwood Electric"/>
    <x v="354"/>
    <x v="356"/>
    <d v="2018-04-17T00:00:00"/>
    <n v="-2"/>
  </r>
  <r>
    <s v="Q-056048"/>
    <s v="CTI-18165US"/>
    <s v="Redwood Electric"/>
    <x v="368"/>
    <x v="370"/>
    <d v="2018-04-17T00:00:00"/>
    <n v="-1"/>
  </r>
  <r>
    <s v="Q-056048"/>
    <s v="CTI-18165US"/>
    <s v="Redwood Electric"/>
    <x v="48"/>
    <x v="48"/>
    <d v="2018-04-17T00:00:00"/>
    <n v="-1"/>
  </r>
  <r>
    <s v="Q-056029"/>
    <s v="CTI-18166US"/>
    <s v="RSS"/>
    <x v="328"/>
    <x v="330"/>
    <d v="2018-04-17T00:00:00"/>
    <n v="-5"/>
  </r>
  <r>
    <s v="Q-056029"/>
    <s v="CTI-18166US"/>
    <s v="RSS"/>
    <x v="581"/>
    <x v="582"/>
    <d v="2018-04-17T00:00:00"/>
    <n v="-2"/>
  </r>
  <r>
    <s v="Q-056085"/>
    <s v="CTI-18167US"/>
    <s v="Redwood Electric"/>
    <x v="358"/>
    <x v="360"/>
    <d v="2018-04-17T00:00:00"/>
    <n v="-14"/>
  </r>
  <r>
    <s v="Q-055833"/>
    <s v="CTI-18168US"/>
    <s v="Tessco"/>
    <x v="44"/>
    <x v="44"/>
    <d v="2018-04-17T00:00:00"/>
    <n v="-3"/>
  </r>
  <r>
    <s v="Q-055878"/>
    <s v="CTI-18169US"/>
    <s v="Tessco"/>
    <x v="581"/>
    <x v="582"/>
    <d v="2018-04-18T00:00:00"/>
    <n v="-1"/>
  </r>
  <r>
    <s v="Q-055878"/>
    <s v="CTI-18169US"/>
    <s v="Tessco"/>
    <x v="370"/>
    <x v="372"/>
    <d v="2018-04-18T00:00:00"/>
    <n v="-2"/>
  </r>
  <r>
    <s v="Q-055878"/>
    <s v="CTI-18169US"/>
    <s v="Tessco"/>
    <x v="563"/>
    <x v="564"/>
    <d v="2018-04-18T00:00:00"/>
    <n v="-1"/>
  </r>
  <r>
    <s v="Q-055878"/>
    <s v="CTI-18169US"/>
    <s v="Tessco"/>
    <x v="584"/>
    <x v="585"/>
    <d v="2018-04-18T00:00:00"/>
    <n v="-1"/>
  </r>
  <r>
    <s v="Q-055878"/>
    <s v="CTI-18169US"/>
    <s v="Tessco"/>
    <x v="564"/>
    <x v="565"/>
    <d v="2018-04-18T00:00:00"/>
    <n v="-1"/>
  </r>
  <r>
    <s v="Q-055878"/>
    <s v="CTI-18169US"/>
    <s v="Tessco"/>
    <x v="562"/>
    <x v="563"/>
    <d v="2018-04-18T00:00:00"/>
    <n v="-1"/>
  </r>
  <r>
    <s v="Q-055878"/>
    <s v="CTI-18169US"/>
    <s v="Tessco"/>
    <x v="566"/>
    <x v="567"/>
    <d v="2018-04-18T00:00:00"/>
    <n v="-1"/>
  </r>
  <r>
    <s v="Q-055878"/>
    <s v="CTI-18169US"/>
    <s v="Tessco"/>
    <x v="428"/>
    <x v="430"/>
    <d v="2018-04-18T00:00:00"/>
    <n v="-7"/>
  </r>
  <r>
    <s v="Q-055878"/>
    <s v="CTI-18169US"/>
    <s v="Tessco"/>
    <x v="580"/>
    <x v="581"/>
    <d v="2018-04-18T00:00:00"/>
    <n v="-1"/>
  </r>
  <r>
    <s v="Q-055878"/>
    <s v="CTI-18169US"/>
    <s v="Tessco"/>
    <x v="586"/>
    <x v="587"/>
    <d v="2018-04-18T00:00:00"/>
    <n v="-1"/>
  </r>
  <r>
    <s v="Q-055878"/>
    <s v="CTI-18169US"/>
    <s v="Tessco"/>
    <x v="579"/>
    <x v="580"/>
    <d v="2018-04-18T00:00:00"/>
    <n v="-1"/>
  </r>
  <r>
    <s v="Q-055878"/>
    <s v="CTI-18169US"/>
    <s v="Tessco"/>
    <x v="310"/>
    <x v="312"/>
    <d v="2018-04-18T00:00:00"/>
    <n v="-1"/>
  </r>
  <r>
    <s v="Q-055878"/>
    <s v="CTI-18169US"/>
    <s v="Tessco"/>
    <x v="240"/>
    <x v="241"/>
    <d v="2018-04-18T00:00:00"/>
    <n v="-1"/>
  </r>
  <r>
    <s v="Q-055878"/>
    <s v="CTI-18169US"/>
    <s v="Tessco"/>
    <x v="239"/>
    <x v="240"/>
    <d v="2018-04-18T00:00:00"/>
    <n v="-1"/>
  </r>
  <r>
    <s v="Q-055880"/>
    <s v="CTI-18170US"/>
    <s v="Tessco"/>
    <x v="370"/>
    <x v="372"/>
    <d v="2018-04-18T00:00:00"/>
    <n v="-5"/>
  </r>
  <r>
    <s v="Q-055880"/>
    <s v="CTI-18170US"/>
    <s v="Tessco"/>
    <x v="563"/>
    <x v="564"/>
    <d v="2018-04-18T00:00:00"/>
    <n v="-4"/>
  </r>
  <r>
    <s v="Q-055880"/>
    <s v="CTI-18170US"/>
    <s v="Tessco"/>
    <x v="562"/>
    <x v="563"/>
    <d v="2018-04-18T00:00:00"/>
    <n v="-4"/>
  </r>
  <r>
    <s v="Q-055880"/>
    <s v="CTI-18170US"/>
    <s v="Tessco"/>
    <x v="566"/>
    <x v="567"/>
    <d v="2018-04-18T00:00:00"/>
    <n v="-4"/>
  </r>
  <r>
    <s v="Q-055880"/>
    <s v="CTI-18170US"/>
    <s v="Tessco"/>
    <x v="428"/>
    <x v="430"/>
    <d v="2018-04-18T00:00:00"/>
    <n v="-18"/>
  </r>
  <r>
    <s v="Q-055880"/>
    <s v="CTI-18170US"/>
    <s v="Tessco"/>
    <x v="579"/>
    <x v="580"/>
    <d v="2018-04-18T00:00:00"/>
    <n v="-5"/>
  </r>
  <r>
    <s v="Q-055880"/>
    <s v="CTI-18170US"/>
    <s v="Tessco"/>
    <x v="310"/>
    <x v="312"/>
    <d v="2018-04-18T00:00:00"/>
    <n v="-5"/>
  </r>
  <r>
    <s v="Q-055880"/>
    <s v="CTI-18170US"/>
    <s v="Tessco"/>
    <x v="240"/>
    <x v="241"/>
    <d v="2018-04-18T00:00:00"/>
    <n v="-4"/>
  </r>
  <r>
    <s v="Q-055880"/>
    <s v="CTI-18170US"/>
    <s v="Tessco"/>
    <x v="108"/>
    <x v="108"/>
    <d v="2018-04-18T00:00:00"/>
    <n v="-2"/>
  </r>
  <r>
    <s v="Q-056099"/>
    <s v="CTI-18171US"/>
    <s v="Redwood Electric"/>
    <x v="358"/>
    <x v="360"/>
    <d v="2018-04-18T00:00:00"/>
    <n v="-4"/>
  </r>
  <r>
    <s v="Q-056100"/>
    <s v="CTI-18172US"/>
    <s v="Redwood Electric"/>
    <x v="358"/>
    <x v="360"/>
    <d v="2018-04-18T00:00:00"/>
    <n v="-2"/>
  </r>
  <r>
    <s v="Q-056100"/>
    <s v="CTI-18172US"/>
    <s v="Redwood Electric"/>
    <x v="534"/>
    <x v="536"/>
    <d v="2018-04-18T00:00:00"/>
    <n v="-1"/>
  </r>
  <r>
    <s v="Q-055985"/>
    <s v="CTI-18173US"/>
    <s v="Tessco"/>
    <x v="584"/>
    <x v="585"/>
    <d v="2018-04-19T00:00:00"/>
    <n v="-3"/>
  </r>
  <r>
    <s v="Q-055985"/>
    <s v="CTI-18173US"/>
    <s v="Tessco"/>
    <x v="55"/>
    <x v="55"/>
    <d v="2018-04-19T00:00:00"/>
    <n v="-2"/>
  </r>
  <r>
    <s v="Q-055983"/>
    <s v="CTI-18174US"/>
    <s v="Tessco"/>
    <x v="347"/>
    <x v="349"/>
    <d v="2018-04-19T00:00:00"/>
    <n v="-1"/>
  </r>
  <r>
    <s v="Q-056005"/>
    <s v="CTI-18175US"/>
    <s v="Tessco"/>
    <x v="348"/>
    <x v="350"/>
    <d v="2018-04-19T00:00:00"/>
    <n v="-1"/>
  </r>
  <r>
    <s v="Q-056087"/>
    <s v="CTI-18176US"/>
    <s v="Tessco"/>
    <x v="328"/>
    <x v="330"/>
    <d v="2018-04-19T00:00:00"/>
    <n v="-4"/>
  </r>
  <r>
    <s v="Q-055880"/>
    <s v="CTI-18177US"/>
    <s v="Tessco"/>
    <x v="581"/>
    <x v="582"/>
    <d v="2018-04-20T00:00:00"/>
    <n v="-5"/>
  </r>
  <r>
    <s v="Q-055880"/>
    <s v="CTI-18177US"/>
    <s v="Tessco"/>
    <x v="586"/>
    <x v="587"/>
    <d v="2018-04-20T00:00:00"/>
    <n v="-1"/>
  </r>
  <r>
    <s v="Q-055880"/>
    <s v="CTI-18177US"/>
    <s v="Tessco"/>
    <x v="584"/>
    <x v="585"/>
    <d v="2018-04-20T00:00:00"/>
    <n v="-2"/>
  </r>
  <r>
    <s v="Q-055880"/>
    <s v="CTI-18177US"/>
    <s v="Tessco"/>
    <x v="580"/>
    <x v="581"/>
    <d v="2018-04-20T00:00:00"/>
    <n v="-5"/>
  </r>
  <r>
    <s v="Q-055880"/>
    <s v="CTI-18177US"/>
    <s v="Tessco"/>
    <x v="586"/>
    <x v="587"/>
    <d v="2018-04-20T00:00:00"/>
    <n v="-5"/>
  </r>
  <r>
    <s v="Q-055548"/>
    <s v="CTI-18178US"/>
    <s v="Tessco"/>
    <x v="351"/>
    <x v="353"/>
    <d v="2018-04-23T00:00:00"/>
    <n v="-3"/>
  </r>
  <r>
    <s v="Q-055984"/>
    <s v="CTI-18179US"/>
    <s v="Tessco"/>
    <x v="584"/>
    <x v="585"/>
    <d v="2018-04-23T00:00:00"/>
    <n v="-1"/>
  </r>
  <r>
    <s v="Q-055984"/>
    <s v="CTI-18179US"/>
    <s v="Tessco"/>
    <x v="584"/>
    <x v="585"/>
    <d v="2018-04-23T00:00:00"/>
    <n v="-1"/>
  </r>
  <r>
    <s v="Q-055984"/>
    <s v="CTI-18179US"/>
    <s v="Tessco"/>
    <x v="347"/>
    <x v="349"/>
    <d v="2018-04-23T00:00:00"/>
    <n v="-1"/>
  </r>
  <r>
    <s v="Q-056163"/>
    <s v="CTI-18180US"/>
    <s v="Redwood Electric"/>
    <x v="358"/>
    <x v="360"/>
    <d v="2018-04-23T00:00:00"/>
    <n v="-3"/>
  </r>
  <r>
    <s v="Q-054607"/>
    <s v="CHK180232US2"/>
    <s v="Comba"/>
    <x v="598"/>
    <x v="599"/>
    <d v="2018-04-24T00:00:00"/>
    <n v="10"/>
  </r>
  <r>
    <s v="Q-054607"/>
    <s v="CHK180232US2"/>
    <s v="Comba"/>
    <x v="597"/>
    <x v="598"/>
    <d v="2018-04-24T00:00:00"/>
    <n v="5"/>
  </r>
  <r>
    <s v="Q-054607"/>
    <s v="CHK180232US2"/>
    <s v="Comba"/>
    <x v="599"/>
    <x v="600"/>
    <d v="2018-04-24T00:00:00"/>
    <n v="2"/>
  </r>
  <r>
    <s v="Q-054943"/>
    <s v="CHK180435US1"/>
    <s v="Comba"/>
    <x v="580"/>
    <x v="581"/>
    <d v="2018-04-24T00:00:00"/>
    <n v="6"/>
  </r>
  <r>
    <s v="Q-054473"/>
    <s v="CHK180149US2F"/>
    <s v="Comba"/>
    <x v="347"/>
    <x v="349"/>
    <d v="2018-04-24T00:00:00"/>
    <n v="2"/>
  </r>
  <r>
    <s v="Q-054473"/>
    <s v="CHK180149US2F"/>
    <s v="Comba"/>
    <x v="348"/>
    <x v="350"/>
    <d v="2018-04-24T00:00:00"/>
    <n v="1"/>
  </r>
  <r>
    <s v="Q-055034"/>
    <s v="CHK180450US1"/>
    <s v="Comba"/>
    <x v="584"/>
    <x v="585"/>
    <d v="2018-04-24T00:00:00"/>
    <n v="6"/>
  </r>
  <r>
    <s v="Q-055030"/>
    <s v="CHK180449US2"/>
    <s v="Comba"/>
    <x v="348"/>
    <x v="350"/>
    <d v="2018-04-24T00:00:00"/>
    <n v="3"/>
  </r>
  <r>
    <m/>
    <s v="Inventory Adjustment"/>
    <s v="Comba"/>
    <x v="185"/>
    <x v="186"/>
    <d v="2018-05-08T00:00:00"/>
    <n v="1"/>
  </r>
  <r>
    <m/>
    <s v="Inventory Adjustment"/>
    <s v="Comba"/>
    <x v="187"/>
    <x v="188"/>
    <d v="2018-05-08T00:00:00"/>
    <n v="1"/>
  </r>
  <r>
    <m/>
    <s v="Inventory Adjustment"/>
    <s v="Comba"/>
    <x v="47"/>
    <x v="47"/>
    <d v="2018-05-08T00:00:00"/>
    <n v="-6"/>
  </r>
  <r>
    <s v="Q-056165"/>
    <s v="CTI-18181US"/>
    <s v="Redwood Electric"/>
    <x v="358"/>
    <x v="360"/>
    <d v="2018-04-23T00:00:00"/>
    <n v="-25"/>
  </r>
  <r>
    <s v="Q-056165"/>
    <s v="CTI-18181US"/>
    <s v="Redwood Electric"/>
    <x v="534"/>
    <x v="536"/>
    <d v="2018-04-23T00:00:00"/>
    <n v="-1"/>
  </r>
  <r>
    <s v="Q-056188"/>
    <s v="CTI-18182US"/>
    <s v="Redwood Electric"/>
    <x v="358"/>
    <x v="360"/>
    <d v="2018-04-24T00:00:00"/>
    <n v="-7"/>
  </r>
  <r>
    <s v="Q-056188"/>
    <s v="CTI-18182US"/>
    <s v="Redwood Electric"/>
    <x v="534"/>
    <x v="536"/>
    <d v="2018-04-24T00:00:00"/>
    <n v="-1"/>
  </r>
  <r>
    <s v="Q-056089"/>
    <s v="CTI-18183US"/>
    <s v="Tessco"/>
    <x v="328"/>
    <x v="330"/>
    <d v="2018-04-24T00:00:00"/>
    <n v="-5"/>
  </r>
  <r>
    <s v="Q-056089"/>
    <s v="CTI-18183US"/>
    <s v="Tessco"/>
    <x v="567"/>
    <x v="568"/>
    <d v="2018-04-24T00:00:00"/>
    <n v="-1"/>
  </r>
  <r>
    <s v="Q-056121"/>
    <s v="CTI-18184US"/>
    <s v="Tessco"/>
    <x v="347"/>
    <x v="349"/>
    <d v="2018-04-24T00:00:00"/>
    <n v="-1"/>
  </r>
  <r>
    <s v="Q-055878"/>
    <s v="CTI-18185US"/>
    <s v="Tessco"/>
    <x v="580"/>
    <x v="581"/>
    <d v="2018-04-25T00:00:00"/>
    <n v="-1"/>
  </r>
  <r>
    <s v="Q-055878"/>
    <s v="CTI-18185US"/>
    <s v="Tessco"/>
    <x v="348"/>
    <x v="350"/>
    <d v="2018-04-25T00:00:00"/>
    <n v="-1"/>
  </r>
  <r>
    <s v="Q-055878"/>
    <s v="CTI-18185US"/>
    <s v="Tessco"/>
    <x v="597"/>
    <x v="598"/>
    <d v="2018-04-25T00:00:00"/>
    <n v="-1"/>
  </r>
  <r>
    <s v="Q-055878"/>
    <s v="CTI-18185US"/>
    <s v="Tessco"/>
    <x v="580"/>
    <x v="581"/>
    <d v="2018-04-25T00:00:00"/>
    <n v="-1"/>
  </r>
  <r>
    <s v="Q-055878"/>
    <s v="CTI-18185US"/>
    <s v="Tessco"/>
    <x v="351"/>
    <x v="353"/>
    <d v="2018-04-25T00:00:00"/>
    <n v="-1"/>
  </r>
  <r>
    <s v="Q-055878"/>
    <s v="CTI-18185US"/>
    <s v="Tessco"/>
    <x v="580"/>
    <x v="581"/>
    <d v="2018-04-25T00:00:00"/>
    <n v="-1"/>
  </r>
  <r>
    <s v="Q-055878"/>
    <s v="CTI-18185US"/>
    <s v="Tessco"/>
    <x v="586"/>
    <x v="587"/>
    <d v="2018-04-25T00:00:00"/>
    <n v="-1"/>
  </r>
  <r>
    <s v="Q-055878"/>
    <s v="CTI-18185US"/>
    <s v="Tessco"/>
    <x v="597"/>
    <x v="598"/>
    <d v="2018-04-25T00:00:00"/>
    <n v="-1"/>
  </r>
  <r>
    <s v="Q-056191"/>
    <s v="CTI-18186US"/>
    <s v="Tessco"/>
    <x v="584"/>
    <x v="585"/>
    <d v="2018-04-25T00:00:00"/>
    <n v="-1"/>
  </r>
  <r>
    <s v="Q-056194"/>
    <s v="CTI-18187US"/>
    <s v="Tessco"/>
    <x v="348"/>
    <x v="350"/>
    <d v="2018-04-25T00:00:00"/>
    <n v="-1"/>
  </r>
  <r>
    <s v="Q-056206"/>
    <s v="CTI-18188US"/>
    <s v="RSS"/>
    <x v="364"/>
    <x v="366"/>
    <d v="2018-04-27T00:00:00"/>
    <n v="-2"/>
  </r>
  <r>
    <s v="Q-056206"/>
    <s v="CTI-18188US"/>
    <s v="RSS"/>
    <x v="553"/>
    <x v="555"/>
    <d v="2018-04-27T00:00:00"/>
    <n v="-5"/>
  </r>
  <r>
    <s v="Q-056206"/>
    <s v="CTI-18188US"/>
    <s v="RSS"/>
    <x v="361"/>
    <x v="363"/>
    <d v="2018-04-27T00:00:00"/>
    <n v="-6"/>
  </r>
  <r>
    <s v="Q-056138"/>
    <s v="CTI-18189US"/>
    <s v="Tessco"/>
    <x v="55"/>
    <x v="55"/>
    <d v="2018-04-26T00:00:00"/>
    <n v="-4"/>
  </r>
  <r>
    <s v="Q-056138"/>
    <s v="CTI-18189US"/>
    <s v="Tessco"/>
    <x v="351"/>
    <x v="353"/>
    <d v="2018-04-26T00:00:00"/>
    <n v="-2"/>
  </r>
  <r>
    <s v="Q-056083"/>
    <s v="CTI-18190US"/>
    <s v="RSS"/>
    <x v="328"/>
    <x v="330"/>
    <d v="2018-04-26T00:00:00"/>
    <n v="-4"/>
  </r>
  <r>
    <s v="Q-056083"/>
    <s v="CTI-18190US"/>
    <s v="RSS"/>
    <x v="586"/>
    <x v="587"/>
    <d v="2018-04-26T00:00:00"/>
    <n v="-1"/>
  </r>
  <r>
    <s v="Q-056083"/>
    <s v="CTI-18190US"/>
    <s v="RSS"/>
    <x v="361"/>
    <x v="363"/>
    <d v="2018-04-26T00:00:00"/>
    <n v="-1"/>
  </r>
  <r>
    <s v="Q-056083"/>
    <s v="CTI-18190US"/>
    <s v="RSS"/>
    <x v="364"/>
    <x v="366"/>
    <d v="2018-04-26T00:00:00"/>
    <n v="-2"/>
  </r>
  <r>
    <s v="Q-056116"/>
    <s v="CTI-18191US"/>
    <s v="Teleco"/>
    <x v="347"/>
    <x v="349"/>
    <d v="2018-04-27T00:00:00"/>
    <n v="-1"/>
  </r>
  <r>
    <s v="Q-056116"/>
    <s v="CTI-18191US"/>
    <s v="Teleco"/>
    <x v="348"/>
    <x v="350"/>
    <d v="2018-04-27T00:00:00"/>
    <n v="-1"/>
  </r>
  <r>
    <s v="Q-056116"/>
    <s v="CTI-18191US"/>
    <s v="Teleco"/>
    <x v="580"/>
    <x v="581"/>
    <d v="2018-04-27T00:00:00"/>
    <n v="-1"/>
  </r>
  <r>
    <s v="Q-056139"/>
    <s v="CTI-18192US"/>
    <s v="Tessco"/>
    <x v="354"/>
    <x v="356"/>
    <d v="2018-04-27T00:00:00"/>
    <n v="-30"/>
  </r>
  <r>
    <s v="Q-056139"/>
    <s v="CTI-18192US"/>
    <s v="Tessco"/>
    <x v="350"/>
    <x v="352"/>
    <d v="2018-04-27T00:00:00"/>
    <n v="-1"/>
  </r>
  <r>
    <s v="Q-056226"/>
    <s v="CTI-18193US"/>
    <s v="Tessco"/>
    <x v="182"/>
    <x v="183"/>
    <d v="2018-04-27T00:00:00"/>
    <n v="-1"/>
  </r>
  <r>
    <s v="Q-056226"/>
    <s v="CTI-18193US"/>
    <s v="Tessco"/>
    <x v="181"/>
    <x v="182"/>
    <d v="2018-04-27T00:00:00"/>
    <n v="-1"/>
  </r>
  <r>
    <s v="Q-056226"/>
    <s v="CTI-18193US"/>
    <s v="Tessco"/>
    <x v="564"/>
    <x v="565"/>
    <d v="2018-04-27T00:00:00"/>
    <n v="-1"/>
  </r>
  <r>
    <s v="Q-056226"/>
    <s v="CTI-18193US"/>
    <s v="Tessco"/>
    <x v="565"/>
    <x v="566"/>
    <d v="2018-04-27T00:00:00"/>
    <n v="-1"/>
  </r>
  <r>
    <s v="Q-056226"/>
    <s v="CTI-18193US"/>
    <s v="Tessco"/>
    <x v="563"/>
    <x v="564"/>
    <d v="2018-04-27T00:00:00"/>
    <n v="-1"/>
  </r>
  <r>
    <s v="Q-056226"/>
    <s v="CTI-18193US"/>
    <s v="Tessco"/>
    <x v="562"/>
    <x v="563"/>
    <d v="2018-04-27T00:00:00"/>
    <n v="-1"/>
  </r>
  <r>
    <s v="Q-056226"/>
    <s v="CTI-18193US"/>
    <s v="Tessco"/>
    <x v="575"/>
    <x v="576"/>
    <d v="2018-04-27T00:00:00"/>
    <n v="-1"/>
  </r>
  <r>
    <s v="Q-055475"/>
    <s v="CTI-18195US"/>
    <s v="Tessco"/>
    <x v="583"/>
    <x v="584"/>
    <d v="2018-04-30T00:00:00"/>
    <n v="-3"/>
  </r>
  <r>
    <s v="Q-055878"/>
    <s v="CTI-18196US"/>
    <s v="Tessco"/>
    <x v="587"/>
    <x v="588"/>
    <d v="2018-04-30T00:00:00"/>
    <n v="-2"/>
  </r>
  <r>
    <s v="Q-055878"/>
    <s v="CTI-18196US"/>
    <s v="Tessco"/>
    <x v="582"/>
    <x v="583"/>
    <d v="2018-04-30T00:00:00"/>
    <n v="-1"/>
  </r>
  <r>
    <s v="Q-056270"/>
    <s v="CTI-18198US"/>
    <s v="Tessco"/>
    <x v="376"/>
    <x v="378"/>
    <d v="2018-04-30T00:00:00"/>
    <n v="-10"/>
  </r>
  <r>
    <s v="Q-056227"/>
    <s v="CTI-18199US"/>
    <s v="Tessco"/>
    <x v="343"/>
    <x v="345"/>
    <d v="2018-05-01T00:00:00"/>
    <n v="-1"/>
  </r>
  <r>
    <s v="Q-056278"/>
    <s v="CTI-18200US"/>
    <s v="Tessco"/>
    <x v="567"/>
    <x v="568"/>
    <d v="2018-05-01T00:00:00"/>
    <n v="-2"/>
  </r>
  <r>
    <s v="Q-056228"/>
    <s v="CTI-18201US"/>
    <s v="Tessco"/>
    <x v="182"/>
    <x v="183"/>
    <d v="2018-05-01T00:00:00"/>
    <n v="-1"/>
  </r>
  <r>
    <s v="Q-056228"/>
    <s v="CTI-18201US"/>
    <s v="Tessco"/>
    <x v="239"/>
    <x v="240"/>
    <d v="2018-05-01T00:00:00"/>
    <n v="-1"/>
  </r>
  <r>
    <s v="Q-056228"/>
    <s v="CTI-18201US"/>
    <s v="Tessco"/>
    <x v="240"/>
    <x v="241"/>
    <d v="2018-05-01T00:00:00"/>
    <n v="-1"/>
  </r>
  <r>
    <s v="Q-056228"/>
    <s v="CTI-18201US"/>
    <s v="Tessco"/>
    <x v="181"/>
    <x v="182"/>
    <d v="2018-05-01T00:00:00"/>
    <n v="-1"/>
  </r>
  <r>
    <s v="Q-056228"/>
    <s v="CTI-18201US"/>
    <s v="Tessco"/>
    <x v="559"/>
    <x v="560"/>
    <d v="2018-05-01T00:00:00"/>
    <n v="-1"/>
  </r>
  <r>
    <s v="Q-056228"/>
    <s v="CTI-18201US"/>
    <s v="Tessco"/>
    <x v="183"/>
    <x v="184"/>
    <d v="2018-05-01T00:00:00"/>
    <n v="-1"/>
  </r>
  <r>
    <s v="Q-056228"/>
    <s v="CTI-18201US"/>
    <s v="Tessco"/>
    <x v="184"/>
    <x v="185"/>
    <d v="2018-05-01T00:00:00"/>
    <n v="-1"/>
  </r>
  <r>
    <s v="Q-056228"/>
    <s v="CTI-18201US"/>
    <s v="Tessco"/>
    <x v="561"/>
    <x v="562"/>
    <d v="2018-05-01T00:00:00"/>
    <n v="-1"/>
  </r>
  <r>
    <s v="Q-055880"/>
    <s v="CTI-18197US"/>
    <s v="Tessco"/>
    <x v="580"/>
    <x v="581"/>
    <d v="2018-05-02T00:00:00"/>
    <n v="-4"/>
  </r>
  <r>
    <s v="Q-055880"/>
    <s v="CTI-18197US"/>
    <s v="Tessco"/>
    <x v="597"/>
    <x v="598"/>
    <d v="2018-05-02T00:00:00"/>
    <n v="-5"/>
  </r>
  <r>
    <s v="Q-055880"/>
    <s v="CTI-18197US"/>
    <s v="Tessco"/>
    <x v="580"/>
    <x v="581"/>
    <d v="2018-05-02T00:00:00"/>
    <n v="-5"/>
  </r>
  <r>
    <s v="Q-055880"/>
    <s v="CTI-18197US"/>
    <s v="Tessco"/>
    <x v="598"/>
    <x v="599"/>
    <d v="2018-05-02T00:00:00"/>
    <n v="-5"/>
  </r>
  <r>
    <s v="Q-055880"/>
    <s v="CTI-18197US"/>
    <s v="Tessco"/>
    <x v="597"/>
    <x v="598"/>
    <d v="2018-05-02T00:00:00"/>
    <n v="-3"/>
  </r>
  <r>
    <s v="Q-055880"/>
    <s v="CTI-18197US"/>
    <s v="Tessco"/>
    <x v="584"/>
    <x v="585"/>
    <d v="2018-05-02T00:00:00"/>
    <n v="-1"/>
  </r>
  <r>
    <s v="Q-055880"/>
    <s v="CTI-18197US"/>
    <s v="Tessco"/>
    <x v="586"/>
    <x v="587"/>
    <d v="2018-05-02T00:00:00"/>
    <n v="-1"/>
  </r>
  <r>
    <s v="Q-055880"/>
    <s v="CTI-18197US"/>
    <s v="Tessco"/>
    <x v="584"/>
    <x v="585"/>
    <d v="2018-05-02T00:00:00"/>
    <n v="-5"/>
  </r>
  <r>
    <s v="Q-055880"/>
    <s v="CTI-18197US"/>
    <s v="Tessco"/>
    <x v="348"/>
    <x v="350"/>
    <d v="2018-05-02T00:00:00"/>
    <n v="-2"/>
  </r>
  <r>
    <s v="Q-054607"/>
    <s v="CHK180232US3"/>
    <s v="Comba"/>
    <x v="600"/>
    <x v="601"/>
    <d v="2018-05-02T00:00:00"/>
    <n v="4"/>
  </r>
  <r>
    <s v="Q-054607"/>
    <s v="CHK180232US3"/>
    <s v="Comba"/>
    <x v="599"/>
    <x v="600"/>
    <d v="2018-05-02T00:00:00"/>
    <n v="3"/>
  </r>
  <r>
    <s v="Q-055034"/>
    <s v="CHK180450US2"/>
    <s v="Comba"/>
    <x v="584"/>
    <x v="585"/>
    <d v="2018-05-02T00:00:00"/>
    <n v="2"/>
  </r>
  <r>
    <s v="Q-054943"/>
    <s v="CHK180435US2F"/>
    <s v="Comba"/>
    <x v="580"/>
    <x v="581"/>
    <d v="2018-05-02T00:00:00"/>
    <n v="4"/>
  </r>
  <r>
    <s v="Q-055649"/>
    <s v="CHK180707US1"/>
    <s v="Comba"/>
    <x v="600"/>
    <x v="601"/>
    <d v="2018-05-02T00:00:00"/>
    <n v="4"/>
  </r>
  <r>
    <s v="Q-055649"/>
    <s v="CHK180707US1"/>
    <s v="Comba"/>
    <x v="599"/>
    <x v="600"/>
    <d v="2018-05-02T00:00:00"/>
    <n v="4"/>
  </r>
  <r>
    <s v="Q-055902"/>
    <s v="CHK180794US"/>
    <s v="Comba"/>
    <x v="239"/>
    <x v="240"/>
    <d v="2018-05-02T00:00:00"/>
    <n v="5"/>
  </r>
  <r>
    <s v="Q-055661"/>
    <s v="CHK180715US"/>
    <s v="Comba"/>
    <x v="216"/>
    <x v="217"/>
    <d v="2018-05-02T00:00:00"/>
    <n v="60"/>
  </r>
  <r>
    <s v="Q-056274"/>
    <s v="CTI-18202US"/>
    <s v="Tessco"/>
    <x v="583"/>
    <x v="584"/>
    <d v="2018-05-03T00:00:00"/>
    <n v="-1"/>
  </r>
  <r>
    <s v="Q-056274"/>
    <s v="CTI-18202US"/>
    <s v="Tessco"/>
    <x v="589"/>
    <x v="590"/>
    <d v="2018-05-03T00:00:00"/>
    <n v="-2"/>
  </r>
  <r>
    <s v="Q-056269"/>
    <s v="CTI-18203US"/>
    <s v="Tessco"/>
    <x v="599"/>
    <x v="600"/>
    <d v="2018-05-03T00:00:00"/>
    <n v="-1"/>
  </r>
  <r>
    <s v="Q-055223"/>
    <s v="CTI-18204US"/>
    <s v="Tessco"/>
    <x v="216"/>
    <x v="217"/>
    <d v="2018-05-04T00:00:00"/>
    <n v="-18"/>
  </r>
  <r>
    <s v="Q-055525"/>
    <s v="CTI-18205US"/>
    <s v="Tessco"/>
    <x v="216"/>
    <x v="217"/>
    <d v="2018-05-04T00:00:00"/>
    <n v="-23"/>
  </r>
  <r>
    <s v="Q-056279"/>
    <s v="CTI-18206US"/>
    <s v="Tessco"/>
    <x v="582"/>
    <x v="583"/>
    <d v="2018-05-04T00:00:00"/>
    <n v="-1"/>
  </r>
  <r>
    <s v="Q-056279"/>
    <s v="CTI-18206US"/>
    <s v="Tessco"/>
    <x v="583"/>
    <x v="584"/>
    <d v="2018-05-04T00:00:00"/>
    <n v="-1"/>
  </r>
  <r>
    <s v="Q-056287"/>
    <s v="CTI-18207US"/>
    <s v="Tessco"/>
    <x v="187"/>
    <x v="188"/>
    <d v="2018-05-04T00:00:00"/>
    <n v="-1"/>
  </r>
  <r>
    <s v="Q-056287"/>
    <s v="CTI-18207US"/>
    <s v="Tessco"/>
    <x v="185"/>
    <x v="186"/>
    <d v="2018-05-04T00:00:00"/>
    <n v="-1"/>
  </r>
  <r>
    <s v="Q-054607"/>
    <s v="CHK180232US4F"/>
    <s v="Comba"/>
    <x v="600"/>
    <x v="601"/>
    <d v="2018-05-08T00:00:00"/>
    <n v="1"/>
  </r>
  <r>
    <s v="Q-055649"/>
    <s v="CHK180707US2F"/>
    <s v="Comba"/>
    <x v="600"/>
    <x v="601"/>
    <d v="2018-05-08T00:00:00"/>
    <n v="1"/>
  </r>
  <r>
    <s v="Q-055649"/>
    <s v="CHK180707US2F"/>
    <s v="Comba"/>
    <x v="599"/>
    <x v="600"/>
    <d v="2018-05-08T00:00:00"/>
    <n v="6"/>
  </r>
  <r>
    <s v="Q-055662"/>
    <s v="CHK180770US1"/>
    <s v="Comba"/>
    <x v="564"/>
    <x v="565"/>
    <d v="2018-05-08T00:00:00"/>
    <n v="2"/>
  </r>
  <r>
    <s v="Q-056249"/>
    <s v="CTI-18209US"/>
    <s v="Tessco"/>
    <x v="181"/>
    <x v="182"/>
    <d v="2018-05-08T00:00:00"/>
    <n v="-1"/>
  </r>
  <r>
    <s v="Q-056249"/>
    <s v="CTI-18209US"/>
    <s v="Tessco"/>
    <x v="561"/>
    <x v="562"/>
    <d v="2018-05-08T00:00:00"/>
    <n v="-1"/>
  </r>
  <r>
    <s v="Q-056249"/>
    <s v="CTI-18209US"/>
    <s v="Tessco"/>
    <x v="182"/>
    <x v="183"/>
    <d v="2018-05-08T00:00:00"/>
    <n v="-1"/>
  </r>
  <r>
    <s v="Q-056249"/>
    <s v="CTI-18209US"/>
    <s v="Tessco"/>
    <x v="599"/>
    <x v="600"/>
    <d v="2018-05-08T00:00:00"/>
    <n v="-2"/>
  </r>
  <r>
    <s v="Q-056249"/>
    <s v="CTI-18209US"/>
    <s v="Tessco"/>
    <x v="310"/>
    <x v="312"/>
    <d v="2018-05-08T00:00:00"/>
    <n v="-2"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8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 gridDropZones="1">
  <location ref="A3:C608" firstHeaderRow="2" firstDataRow="2" firstDataCol="2"/>
  <pivotFields count="7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sortType="ascending" defaultSubtotal="0">
      <items count="621">
        <item x="275"/>
        <item x="259"/>
        <item x="286"/>
        <item x="282"/>
        <item x="278"/>
        <item x="283"/>
        <item x="279"/>
        <item x="284"/>
        <item x="280"/>
        <item x="287"/>
        <item x="285"/>
        <item x="281"/>
        <item x="132"/>
        <item x="134"/>
        <item x="133"/>
        <item x="567"/>
        <item x="232"/>
        <item x="334"/>
        <item x="318"/>
        <item x="319"/>
        <item x="316"/>
        <item x="317"/>
        <item x="311"/>
        <item x="312"/>
        <item x="314"/>
        <item x="313"/>
        <item x="315"/>
        <item x="326"/>
        <item x="320"/>
        <item x="585"/>
        <item m="1" x="602"/>
        <item x="321"/>
        <item x="310"/>
        <item m="1" x="613"/>
        <item m="1" x="606"/>
        <item x="357"/>
        <item m="1" x="610"/>
        <item m="1" x="611"/>
        <item x="264"/>
        <item x="145"/>
        <item x="144"/>
        <item x="143"/>
        <item x="546"/>
        <item x="274"/>
        <item x="257"/>
        <item x="445"/>
        <item x="124"/>
        <item x="126"/>
        <item x="446"/>
        <item x="125"/>
        <item x="127"/>
        <item x="123"/>
        <item x="122"/>
        <item x="595"/>
        <item x="276"/>
        <item x="265"/>
        <item x="266"/>
        <item x="263"/>
        <item x="558"/>
        <item x="112"/>
        <item x="556"/>
        <item x="575"/>
        <item x="108"/>
        <item x="113"/>
        <item x="98"/>
        <item x="99"/>
        <item x="100"/>
        <item x="101"/>
        <item x="106"/>
        <item x="102"/>
        <item x="103"/>
        <item x="104"/>
        <item x="252"/>
        <item x="105"/>
        <item x="109"/>
        <item x="110"/>
        <item x="111"/>
        <item x="5"/>
        <item x="490"/>
        <item x="528"/>
        <item x="491"/>
        <item x="541"/>
        <item x="492"/>
        <item x="529"/>
        <item x="493"/>
        <item x="530"/>
        <item x="494"/>
        <item x="542"/>
        <item x="495"/>
        <item x="543"/>
        <item x="496"/>
        <item x="544"/>
        <item x="497"/>
        <item x="531"/>
        <item x="498"/>
        <item x="545"/>
        <item x="434"/>
        <item x="548"/>
        <item m="1" x="614"/>
        <item x="375"/>
        <item x="418"/>
        <item x="336"/>
        <item m="1" x="615"/>
        <item x="376"/>
        <item x="419"/>
        <item x="415"/>
        <item x="377"/>
        <item x="420"/>
        <item x="416"/>
        <item x="378"/>
        <item m="1" x="607"/>
        <item x="421"/>
        <item x="337"/>
        <item m="1" x="616"/>
        <item x="379"/>
        <item x="422"/>
        <item x="417"/>
        <item m="1" x="617"/>
        <item x="380"/>
        <item x="423"/>
        <item x="338"/>
        <item x="381"/>
        <item x="424"/>
        <item x="339"/>
        <item x="382"/>
        <item x="217"/>
        <item x="330"/>
        <item x="216"/>
        <item m="1" x="612"/>
        <item x="520"/>
        <item x="71"/>
        <item x="524"/>
        <item x="521"/>
        <item x="516"/>
        <item x="539"/>
        <item x="538"/>
        <item x="517"/>
        <item x="72"/>
        <item x="525"/>
        <item x="522"/>
        <item x="73"/>
        <item x="526"/>
        <item x="74"/>
        <item x="527"/>
        <item x="523"/>
        <item x="75"/>
        <item x="76"/>
        <item x="518"/>
        <item x="519"/>
        <item x="547"/>
        <item x="218"/>
        <item x="383"/>
        <item x="391"/>
        <item x="360"/>
        <item x="384"/>
        <item x="392"/>
        <item x="361"/>
        <item x="385"/>
        <item x="393"/>
        <item x="362"/>
        <item x="386"/>
        <item x="394"/>
        <item x="363"/>
        <item x="387"/>
        <item x="395"/>
        <item x="364"/>
        <item x="388"/>
        <item x="396"/>
        <item x="365"/>
        <item x="389"/>
        <item x="397"/>
        <item x="366"/>
        <item x="390"/>
        <item x="398"/>
        <item x="367"/>
        <item x="435"/>
        <item x="409"/>
        <item x="401"/>
        <item x="436"/>
        <item x="399"/>
        <item x="402"/>
        <item x="437"/>
        <item x="410"/>
        <item x="403"/>
        <item x="438"/>
        <item x="400"/>
        <item x="404"/>
        <item x="439"/>
        <item x="411"/>
        <item x="405"/>
        <item x="440"/>
        <item x="412"/>
        <item x="406"/>
        <item x="441"/>
        <item x="413"/>
        <item x="407"/>
        <item x="442"/>
        <item x="414"/>
        <item x="408"/>
        <item x="540"/>
        <item x="473"/>
        <item x="482"/>
        <item x="474"/>
        <item x="483"/>
        <item x="475"/>
        <item x="484"/>
        <item x="476"/>
        <item x="485"/>
        <item x="477"/>
        <item x="486"/>
        <item x="478"/>
        <item x="487"/>
        <item x="479"/>
        <item x="488"/>
        <item x="480"/>
        <item x="489"/>
        <item x="481"/>
        <item x="64"/>
        <item x="465"/>
        <item x="79"/>
        <item x="447"/>
        <item x="54"/>
        <item x="44"/>
        <item m="1" x="618"/>
        <item x="456"/>
        <item x="65"/>
        <item x="466"/>
        <item x="77"/>
        <item x="80"/>
        <item x="448"/>
        <item x="55"/>
        <item x="45"/>
        <item x="457"/>
        <item x="78"/>
        <item x="467"/>
        <item x="88"/>
        <item x="449"/>
        <item x="56"/>
        <item x="458"/>
        <item x="46"/>
        <item x="66"/>
        <item x="468"/>
        <item x="81"/>
        <item x="450"/>
        <item x="57"/>
        <item x="459"/>
        <item x="47"/>
        <item x="67"/>
        <item x="469"/>
        <item x="89"/>
        <item x="82"/>
        <item x="451"/>
        <item x="58"/>
        <item x="48"/>
        <item x="460"/>
        <item x="294"/>
        <item x="68"/>
        <item x="470"/>
        <item x="83"/>
        <item x="452"/>
        <item x="59"/>
        <item x="461"/>
        <item x="49"/>
        <item x="471"/>
        <item x="84"/>
        <item x="453"/>
        <item x="60"/>
        <item x="50"/>
        <item x="462"/>
        <item x="472"/>
        <item x="90"/>
        <item x="85"/>
        <item x="454"/>
        <item x="61"/>
        <item x="51"/>
        <item x="463"/>
        <item x="69"/>
        <item x="532"/>
        <item x="86"/>
        <item x="455"/>
        <item x="62"/>
        <item x="52"/>
        <item m="1" x="619"/>
        <item x="464"/>
        <item x="70"/>
        <item x="91"/>
        <item x="87"/>
        <item x="63"/>
        <item x="53"/>
        <item x="121"/>
        <item x="114"/>
        <item x="115"/>
        <item x="289"/>
        <item x="246"/>
        <item x="241"/>
        <item x="295"/>
        <item x="309"/>
        <item x="304"/>
        <item x="374"/>
        <item x="373"/>
        <item x="549"/>
        <item x="514"/>
        <item x="515"/>
        <item x="513"/>
        <item x="335"/>
        <item x="533"/>
        <item x="93"/>
        <item x="94"/>
        <item x="92"/>
        <item x="96"/>
        <item x="95"/>
        <item x="191"/>
        <item x="331"/>
        <item x="214"/>
        <item x="24"/>
        <item x="210"/>
        <item x="211"/>
        <item x="577"/>
        <item m="1" x="605"/>
        <item x="578"/>
        <item x="2"/>
        <item x="194"/>
        <item x="198"/>
        <item x="199"/>
        <item x="197"/>
        <item x="340"/>
        <item x="195"/>
        <item x="196"/>
        <item x="3"/>
        <item x="0"/>
        <item x="1"/>
        <item x="200"/>
        <item m="1" x="608"/>
        <item x="328"/>
        <item x="245"/>
        <item x="568"/>
        <item x="302"/>
        <item x="300"/>
        <item x="255"/>
        <item x="12"/>
        <item n="LD-02DJ" x="116"/>
        <item x="119"/>
        <item x="23"/>
        <item x="117"/>
        <item x="13"/>
        <item x="19"/>
        <item x="10"/>
        <item x="14"/>
        <item x="15"/>
        <item x="20"/>
        <item x="11"/>
        <item x="118"/>
        <item x="21"/>
        <item x="8"/>
        <item x="16"/>
        <item x="22"/>
        <item x="120"/>
        <item x="9"/>
        <item x="17"/>
        <item x="18"/>
        <item x="301"/>
        <item x="356"/>
        <item x="172"/>
        <item x="175"/>
        <item x="239"/>
        <item x="240"/>
        <item x="181"/>
        <item x="182"/>
        <item x="187"/>
        <item m="1" x="601"/>
        <item x="184"/>
        <item x="563"/>
        <item x="186"/>
        <item x="189"/>
        <item m="1" x="620"/>
        <item x="560"/>
        <item x="564"/>
        <item x="188"/>
        <item x="559"/>
        <item x="566"/>
        <item x="353"/>
        <item x="185"/>
        <item x="183"/>
        <item x="565"/>
        <item x="190"/>
        <item x="561"/>
        <item m="1" x="604"/>
        <item x="562"/>
        <item x="277"/>
        <item x="299"/>
        <item x="235"/>
        <item x="345"/>
        <item x="346"/>
        <item x="344"/>
        <item x="97"/>
        <item x="305"/>
        <item x="107"/>
        <item x="230"/>
        <item x="250"/>
        <item x="155"/>
        <item x="215"/>
        <item x="153"/>
        <item x="260"/>
        <item x="270"/>
        <item x="271"/>
        <item x="247"/>
        <item x="219"/>
        <item x="231"/>
        <item x="152"/>
        <item x="151"/>
        <item x="148"/>
        <item x="147"/>
        <item x="150"/>
        <item x="149"/>
        <item x="221"/>
        <item x="220"/>
        <item x="227"/>
        <item x="226"/>
        <item x="229"/>
        <item x="228"/>
        <item x="272"/>
        <item x="273"/>
        <item x="156"/>
        <item x="290"/>
        <item x="154"/>
        <item x="236"/>
        <item x="222"/>
        <item x="576"/>
        <item x="192"/>
        <item x="329"/>
        <item x="332"/>
        <item x="298"/>
        <item x="167"/>
        <item x="297"/>
        <item x="168"/>
        <item x="169"/>
        <item x="296"/>
        <item x="165"/>
        <item x="174"/>
        <item x="571"/>
        <item x="355"/>
        <item x="166"/>
        <item x="574"/>
        <item x="173"/>
        <item x="573"/>
        <item x="170"/>
        <item x="572"/>
        <item x="171"/>
        <item x="594"/>
        <item x="327"/>
        <item x="233"/>
        <item x="224"/>
        <item x="223"/>
        <item x="213"/>
        <item x="26"/>
        <item x="27"/>
        <item x="237"/>
        <item x="28"/>
        <item x="29"/>
        <item x="238"/>
        <item x="325"/>
        <item x="288"/>
        <item x="333"/>
        <item x="203"/>
        <item x="206"/>
        <item x="205"/>
        <item x="204"/>
        <item x="242"/>
        <item x="579"/>
        <item x="4"/>
        <item x="207"/>
        <item x="212"/>
        <item x="208"/>
        <item x="209"/>
        <item x="202"/>
        <item x="201"/>
        <item x="244"/>
        <item x="130"/>
        <item x="140"/>
        <item x="131"/>
        <item x="262"/>
        <item x="253"/>
        <item x="136"/>
        <item x="135"/>
        <item x="25"/>
        <item x="249"/>
        <item x="234"/>
        <item x="358"/>
        <item x="534"/>
        <item x="359"/>
        <item x="550"/>
        <item x="535"/>
        <item n="PS-FR2-ON300C(I)" x="553"/>
        <item x="551"/>
        <item x="511"/>
        <item x="536"/>
        <item x="554"/>
        <item x="552"/>
        <item x="537"/>
        <item x="555"/>
        <item x="444"/>
        <item x="431"/>
        <item x="428"/>
        <item x="425"/>
        <item x="432"/>
        <item x="510"/>
        <item x="429"/>
        <item x="426"/>
        <item x="433"/>
        <item x="430"/>
        <item x="427"/>
        <item x="512"/>
        <item x="370"/>
        <item x="354"/>
        <item x="371"/>
        <item x="368"/>
        <item x="372"/>
        <item x="369"/>
        <item x="128"/>
        <item x="303"/>
        <item x="129"/>
        <item x="30"/>
        <item x="35"/>
        <item x="502"/>
        <item x="499"/>
        <item x="508"/>
        <item m="1" x="603"/>
        <item x="32"/>
        <item x="505"/>
        <item x="41"/>
        <item x="293"/>
        <item x="267"/>
        <item x="307"/>
        <item x="31"/>
        <item x="36"/>
        <item x="503"/>
        <item x="500"/>
        <item x="443"/>
        <item x="33"/>
        <item x="506"/>
        <item x="43"/>
        <item x="292"/>
        <item x="38"/>
        <item x="268"/>
        <item x="306"/>
        <item x="40"/>
        <item x="37"/>
        <item x="504"/>
        <item x="501"/>
        <item x="509"/>
        <item x="34"/>
        <item x="507"/>
        <item x="42"/>
        <item x="39"/>
        <item x="269"/>
        <item x="308"/>
        <item x="160"/>
        <item x="161"/>
        <item x="162"/>
        <item x="179"/>
        <item x="141"/>
        <item x="193"/>
        <item x="163"/>
        <item x="177"/>
        <item x="291"/>
        <item x="583"/>
        <item x="588"/>
        <item x="591"/>
        <item x="569"/>
        <item x="589"/>
        <item x="582"/>
        <item x="592"/>
        <item x="587"/>
        <item x="570"/>
        <item x="7"/>
        <item x="164"/>
        <item x="180"/>
        <item n="RX-6200FAN-3801MX2" x="243"/>
        <item x="596"/>
        <item x="343"/>
        <item x="323"/>
        <item x="586"/>
        <item x="581"/>
        <item x="350"/>
        <item x="347"/>
        <item x="597"/>
        <item x="598"/>
        <item x="341"/>
        <item x="324"/>
        <item m="1" x="609"/>
        <item x="584"/>
        <item x="580"/>
        <item x="351"/>
        <item x="348"/>
        <item x="342"/>
        <item x="322"/>
        <item x="599"/>
        <item x="600"/>
        <item x="352"/>
        <item x="349"/>
        <item x="557"/>
        <item x="590"/>
        <item x="139"/>
        <item x="138"/>
        <item x="142"/>
        <item x="137"/>
        <item x="6"/>
        <item x="225"/>
        <item x="157"/>
        <item x="176"/>
        <item x="256"/>
        <item x="261"/>
        <item x="254"/>
        <item x="248"/>
        <item x="159"/>
        <item x="158"/>
        <item x="178"/>
        <item x="258"/>
        <item x="251"/>
        <item x="146"/>
        <item x="593"/>
      </items>
    </pivotField>
    <pivotField axis="axisRow" compact="0" outline="0" subtotalTop="0" showAll="0" includeNewItemsInFilter="1" sortType="ascending" defaultSubtotal="0">
      <items count="612">
        <item x="0"/>
        <item x="1"/>
        <item x="2"/>
        <item x="3"/>
        <item x="4"/>
        <item x="5"/>
        <item x="312"/>
        <item x="359"/>
        <item x="6"/>
        <item x="235"/>
        <item x="275"/>
        <item x="233"/>
        <item x="223"/>
        <item x="237"/>
        <item x="7"/>
        <item x="264"/>
        <item x="236"/>
        <item x="277"/>
        <item x="327"/>
        <item x="302"/>
        <item x="304"/>
        <item x="569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5"/>
        <item x="260"/>
        <item x="330"/>
        <item x="342"/>
        <item x="331"/>
        <item x="24"/>
        <item x="25"/>
        <item x="219"/>
        <item x="224"/>
        <item x="26"/>
        <item x="27"/>
        <item x="238"/>
        <item x="239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295"/>
        <item x="294"/>
        <item x="268"/>
        <item x="269"/>
        <item x="270"/>
        <item x="41"/>
        <item x="42"/>
        <item x="43"/>
        <item x="309"/>
        <item x="308"/>
        <item x="310"/>
        <item x="510"/>
        <item x="445"/>
        <item x="511"/>
        <item x="501"/>
        <item x="502"/>
        <item x="503"/>
        <item x="504"/>
        <item x="505"/>
        <item x="506"/>
        <item x="427"/>
        <item m="1" x="607"/>
        <item x="428"/>
        <item m="1" x="609"/>
        <item x="429"/>
        <item m="1" x="610"/>
        <item x="430"/>
        <item x="431"/>
        <item x="432"/>
        <item x="512"/>
        <item x="555"/>
        <item x="556"/>
        <item x="557"/>
        <item m="1" x="605"/>
        <item x="537"/>
        <item x="538"/>
        <item x="539"/>
        <item x="513"/>
        <item x="507"/>
        <item x="508"/>
        <item x="509"/>
        <item x="446"/>
        <item x="514"/>
        <item x="433"/>
        <item x="434"/>
        <item x="435"/>
        <item x="552"/>
        <item x="553"/>
        <item x="554"/>
        <item x="360"/>
        <item x="536"/>
        <item x="361"/>
        <item x="356"/>
        <item x="370"/>
        <item x="371"/>
        <item x="372"/>
        <item x="373"/>
        <item x="374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296"/>
        <item x="79"/>
        <item x="80"/>
        <item x="81"/>
        <item x="82"/>
        <item x="83"/>
        <item x="84"/>
        <item x="85"/>
        <item x="86"/>
        <item x="87"/>
        <item x="88"/>
        <item m="1" x="611"/>
        <item x="89"/>
        <item x="90"/>
        <item x="91"/>
        <item x="518"/>
        <item x="519"/>
        <item x="520"/>
        <item x="521"/>
        <item x="522"/>
        <item x="523"/>
        <item x="540"/>
        <item x="524"/>
        <item x="525"/>
        <item x="541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534"/>
        <item x="449"/>
        <item x="450"/>
        <item x="451"/>
        <item x="452"/>
        <item x="453"/>
        <item x="454"/>
        <item x="455"/>
        <item x="456"/>
        <item x="457"/>
        <item x="526"/>
        <item x="527"/>
        <item x="528"/>
        <item x="529"/>
        <item x="475"/>
        <item x="476"/>
        <item x="477"/>
        <item x="478"/>
        <item x="479"/>
        <item x="480"/>
        <item x="481"/>
        <item x="482"/>
        <item x="483"/>
        <item x="542"/>
        <item x="484"/>
        <item x="485"/>
        <item x="486"/>
        <item x="487"/>
        <item x="488"/>
        <item x="489"/>
        <item x="490"/>
        <item x="491"/>
        <item x="530"/>
        <item x="543"/>
        <item x="531"/>
        <item x="532"/>
        <item x="544"/>
        <item x="545"/>
        <item x="546"/>
        <item x="533"/>
        <item x="547"/>
        <item x="492"/>
        <item x="493"/>
        <item x="494"/>
        <item x="495"/>
        <item x="496"/>
        <item x="497"/>
        <item x="498"/>
        <item x="499"/>
        <item x="500"/>
        <item x="377"/>
        <item x="378"/>
        <item x="379"/>
        <item x="380"/>
        <item x="381"/>
        <item x="382"/>
        <item x="383"/>
        <item x="384"/>
        <item x="550"/>
        <item x="338"/>
        <item x="417"/>
        <item x="418"/>
        <item x="339"/>
        <item x="419"/>
        <item x="340"/>
        <item x="341"/>
        <item x="436"/>
        <item x="420"/>
        <item x="421"/>
        <item x="422"/>
        <item x="423"/>
        <item x="424"/>
        <item x="425"/>
        <item x="426"/>
        <item x="362"/>
        <item x="363"/>
        <item x="364"/>
        <item x="365"/>
        <item x="366"/>
        <item x="367"/>
        <item x="368"/>
        <item x="369"/>
        <item x="393"/>
        <item x="394"/>
        <item x="395"/>
        <item x="396"/>
        <item x="397"/>
        <item x="398"/>
        <item x="399"/>
        <item x="400"/>
        <item x="385"/>
        <item x="386"/>
        <item x="387"/>
        <item x="388"/>
        <item x="389"/>
        <item x="390"/>
        <item x="391"/>
        <item x="392"/>
        <item x="403"/>
        <item x="404"/>
        <item x="405"/>
        <item x="406"/>
        <item x="407"/>
        <item x="408"/>
        <item x="409"/>
        <item x="410"/>
        <item x="411"/>
        <item x="401"/>
        <item x="412"/>
        <item x="402"/>
        <item x="413"/>
        <item x="414"/>
        <item x="415"/>
        <item x="416"/>
        <item x="437"/>
        <item x="438"/>
        <item x="439"/>
        <item x="440"/>
        <item x="441"/>
        <item x="442"/>
        <item x="443"/>
        <item x="444"/>
        <item x="92"/>
        <item x="93"/>
        <item x="94"/>
        <item x="95"/>
        <item x="96"/>
        <item x="515"/>
        <item x="516"/>
        <item x="517"/>
        <item x="337"/>
        <item x="535"/>
        <item x="551"/>
        <item x="375"/>
        <item x="376"/>
        <item x="232"/>
        <item x="220"/>
        <item x="97"/>
        <item x="253"/>
        <item x="98"/>
        <item x="99"/>
        <item x="100"/>
        <item x="101"/>
        <item x="102"/>
        <item x="103"/>
        <item x="104"/>
        <item x="105"/>
        <item x="106"/>
        <item x="231"/>
        <item x="107"/>
        <item x="108"/>
        <item x="109"/>
        <item x="110"/>
        <item x="111"/>
        <item x="112"/>
        <item x="276"/>
        <item x="113"/>
        <item x="558"/>
        <item x="568"/>
        <item x="114"/>
        <item x="115"/>
        <item x="116"/>
        <item x="117"/>
        <item x="118"/>
        <item x="119"/>
        <item x="120"/>
        <item x="121"/>
        <item x="303"/>
        <item x="548"/>
        <item x="122"/>
        <item x="258"/>
        <item x="123"/>
        <item x="124"/>
        <item x="125"/>
        <item x="126"/>
        <item x="266"/>
        <item x="267"/>
        <item x="127"/>
        <item x="128"/>
        <item x="250"/>
        <item x="447"/>
        <item x="448"/>
        <item x="596"/>
        <item x="576"/>
        <item x="129"/>
        <item x="130"/>
        <item x="305"/>
        <item x="263"/>
        <item x="245"/>
        <item x="131"/>
        <item x="254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290"/>
        <item x="144"/>
        <item x="259"/>
        <item x="244"/>
        <item x="278"/>
        <item x="597"/>
        <item x="145"/>
        <item x="146"/>
        <item x="274"/>
        <item x="273"/>
        <item x="147"/>
        <item x="228"/>
        <item x="227"/>
        <item x="229"/>
        <item x="230"/>
        <item x="307"/>
        <item x="148"/>
        <item x="149"/>
        <item x="150"/>
        <item x="151"/>
        <item x="152"/>
        <item x="153"/>
        <item x="221"/>
        <item x="222"/>
        <item x="154"/>
        <item x="261"/>
        <item x="292"/>
        <item x="155"/>
        <item x="156"/>
        <item x="248"/>
        <item x="157"/>
        <item x="226"/>
        <item x="158"/>
        <item x="249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298"/>
        <item x="358"/>
        <item x="357"/>
        <item x="334"/>
        <item x="299"/>
        <item x="329"/>
        <item x="300"/>
        <item x="321"/>
        <item x="318"/>
        <item x="319"/>
        <item x="313"/>
        <item x="314"/>
        <item x="315"/>
        <item x="316"/>
        <item x="317"/>
        <item x="322"/>
        <item x="335"/>
        <item x="336"/>
        <item x="320"/>
        <item x="572"/>
        <item x="575"/>
        <item x="574"/>
        <item x="573"/>
        <item x="595"/>
        <item m="1" x="604"/>
        <item x="177"/>
        <item x="178"/>
        <item x="179"/>
        <item x="180"/>
        <item x="181"/>
        <item x="182"/>
        <item x="183"/>
        <item m="1" x="608"/>
        <item x="184"/>
        <item x="185"/>
        <item x="562"/>
        <item x="186"/>
        <item x="188"/>
        <item x="187"/>
        <item x="189"/>
        <item x="560"/>
        <item x="190"/>
        <item x="561"/>
        <item x="191"/>
        <item x="241"/>
        <item x="240"/>
        <item x="355"/>
        <item x="564"/>
        <item x="565"/>
        <item x="567"/>
        <item x="566"/>
        <item x="563"/>
        <item x="587"/>
        <item x="582"/>
        <item x="585"/>
        <item x="581"/>
        <item x="598"/>
        <item x="599"/>
        <item x="600"/>
        <item x="601"/>
        <item x="192"/>
        <item x="291"/>
        <item x="311"/>
        <item x="247"/>
        <item x="242"/>
        <item x="297"/>
        <item x="193"/>
        <item x="333"/>
        <item x="324"/>
        <item x="325"/>
        <item x="326"/>
        <item x="577"/>
        <item x="345"/>
        <item x="344"/>
        <item x="343"/>
        <item x="352"/>
        <item x="353"/>
        <item x="354"/>
        <item x="349"/>
        <item x="350"/>
        <item x="351"/>
        <item x="559"/>
        <item x="591"/>
        <item x="584"/>
        <item x="589"/>
        <item x="590"/>
        <item x="583"/>
        <item x="588"/>
        <item x="592"/>
        <item x="593"/>
        <item x="252"/>
        <item x="194"/>
        <item x="328"/>
        <item x="217"/>
        <item x="218"/>
        <item x="332"/>
        <item x="301"/>
        <item x="257"/>
        <item x="262"/>
        <item x="255"/>
        <item x="570"/>
        <item x="571"/>
        <item x="195"/>
        <item x="196"/>
        <item x="197"/>
        <item x="198"/>
        <item x="199"/>
        <item x="200"/>
        <item x="256"/>
        <item x="201"/>
        <item x="246"/>
        <item x="578"/>
        <item x="579"/>
        <item x="580"/>
        <item x="202"/>
        <item x="203"/>
        <item x="204"/>
        <item x="205"/>
        <item x="206"/>
        <item x="207"/>
        <item n="710003-000939-5000" x="208"/>
        <item x="243"/>
        <item x="209"/>
        <item x="210"/>
        <item x="211"/>
        <item x="212"/>
        <item x="213"/>
        <item x="272"/>
        <item x="271"/>
        <item x="251"/>
        <item x="234"/>
        <item x="214"/>
        <item x="225"/>
        <item x="215"/>
        <item x="549"/>
        <item x="216"/>
        <item x="586"/>
        <item m="1" x="603"/>
        <item x="323"/>
        <item m="1" x="606"/>
        <item m="1" x="602"/>
        <item x="347"/>
        <item x="348"/>
        <item x="346"/>
        <item x="293"/>
        <item x="283"/>
        <item x="285"/>
        <item x="286"/>
        <item x="287"/>
        <item x="288"/>
        <item x="289"/>
        <item x="279"/>
        <item x="280"/>
        <item x="281"/>
        <item x="282"/>
        <item x="284"/>
        <item x="306"/>
        <item x="594"/>
      </items>
    </pivotField>
    <pivotField compact="0" outline="0" subtotalTop="0" showAll="0" includeNewItemsInFilter="1"/>
    <pivotField dataField="1" compact="0" outline="0" subtotalTop="0" showAll="0" includeNewItemsInFilter="1"/>
  </pivotFields>
  <rowFields count="2">
    <field x="4"/>
    <field x="3"/>
  </rowFields>
  <rowItems count="604">
    <i>
      <x/>
      <x v="329"/>
    </i>
    <i>
      <x v="1"/>
      <x v="330"/>
    </i>
    <i>
      <x v="2"/>
      <x v="320"/>
    </i>
    <i>
      <x v="3"/>
      <x v="328"/>
    </i>
    <i>
      <x v="4"/>
      <x v="469"/>
    </i>
    <i>
      <x v="5"/>
      <x v="77"/>
    </i>
    <i>
      <x v="6"/>
      <x v="32"/>
    </i>
    <i>
      <x v="7"/>
      <x v="35"/>
    </i>
    <i>
      <x v="8"/>
      <x v="606"/>
    </i>
    <i>
      <x v="9"/>
      <x v="486"/>
    </i>
    <i>
      <x v="10"/>
      <x v="43"/>
    </i>
    <i>
      <x v="11"/>
      <x v="16"/>
    </i>
    <i>
      <x v="12"/>
      <x v="426"/>
    </i>
    <i>
      <x v="13"/>
      <x v="425"/>
    </i>
    <i>
      <x v="14"/>
      <x v="574"/>
    </i>
    <i>
      <x v="15"/>
      <x v="57"/>
    </i>
    <i>
      <x v="16"/>
      <x v="390"/>
    </i>
    <i>
      <x v="17"/>
      <x v="54"/>
    </i>
    <i>
      <x v="18"/>
      <x v="460"/>
    </i>
    <i>
      <x v="19"/>
      <x v="337"/>
    </i>
    <i>
      <x v="20"/>
      <x v="336"/>
    </i>
    <i>
      <x v="21"/>
      <x v="335"/>
    </i>
    <i>
      <x v="22"/>
      <x v="353"/>
    </i>
    <i>
      <x v="23"/>
      <x v="357"/>
    </i>
    <i>
      <x v="24"/>
      <x v="346"/>
    </i>
    <i>
      <x v="25"/>
      <x v="350"/>
    </i>
    <i>
      <x v="26"/>
      <x v="339"/>
    </i>
    <i>
      <x v="27"/>
      <x v="344"/>
    </i>
    <i>
      <x v="28"/>
      <x v="347"/>
    </i>
    <i>
      <x v="29"/>
      <x v="348"/>
    </i>
    <i>
      <x v="30"/>
      <x v="354"/>
    </i>
    <i>
      <x v="31"/>
      <x v="358"/>
    </i>
    <i>
      <x v="32"/>
      <x v="359"/>
    </i>
    <i>
      <x v="33"/>
      <x v="345"/>
    </i>
    <i>
      <x v="34"/>
      <x v="349"/>
    </i>
    <i>
      <x v="35"/>
      <x v="352"/>
    </i>
    <i>
      <x v="36"/>
      <x v="355"/>
    </i>
    <i>
      <x v="37"/>
      <x v="342"/>
    </i>
    <i>
      <x v="38"/>
      <x v="38"/>
    </i>
    <i>
      <x v="39"/>
      <x v="1"/>
    </i>
    <i>
      <x v="40"/>
      <x v="333"/>
    </i>
    <i>
      <x v="41"/>
      <x v="325"/>
    </i>
    <i>
      <x v="42"/>
      <x v="429"/>
    </i>
    <i>
      <x v="43"/>
      <x v="314"/>
    </i>
    <i>
      <x v="44"/>
      <x v="484"/>
    </i>
    <i>
      <x v="45"/>
      <x v="150"/>
    </i>
    <i>
      <x v="46"/>
      <x v="452"/>
    </i>
    <i>
      <x v="47"/>
      <x v="454"/>
    </i>
    <i>
      <x v="48"/>
      <x v="455"/>
    </i>
    <i>
      <x v="49"/>
      <x v="456"/>
    </i>
    <i>
      <x v="50"/>
      <x v="459"/>
    </i>
    <i>
      <x v="51"/>
      <x v="457"/>
    </i>
    <i>
      <x v="52"/>
      <x v="458"/>
    </i>
    <i>
      <x v="53"/>
      <x v="521"/>
    </i>
    <i>
      <x v="54"/>
      <x v="533"/>
    </i>
    <i>
      <x v="55"/>
      <x v="527"/>
    </i>
    <i>
      <x v="56"/>
      <x v="538"/>
    </i>
    <i>
      <x v="57"/>
      <x v="550"/>
    </i>
    <i>
      <x v="58"/>
      <x v="522"/>
    </i>
    <i>
      <x v="59"/>
      <x v="534"/>
    </i>
    <i>
      <x v="60"/>
      <x v="546"/>
    </i>
    <i>
      <x v="61"/>
      <x v="542"/>
    </i>
    <i>
      <x v="62"/>
      <x v="553"/>
    </i>
    <i>
      <x v="63"/>
      <x v="545"/>
    </i>
    <i>
      <x v="64"/>
      <x v="530"/>
    </i>
    <i>
      <x v="65"/>
      <x v="541"/>
    </i>
    <i>
      <x v="66"/>
      <x v="531"/>
    </i>
    <i>
      <x v="67"/>
      <x v="543"/>
    </i>
    <i>
      <x v="68"/>
      <x v="554"/>
    </i>
    <i>
      <x v="69"/>
      <x v="529"/>
    </i>
    <i>
      <x v="70"/>
      <x v="552"/>
    </i>
    <i>
      <x v="71"/>
      <x v="540"/>
    </i>
    <i>
      <x v="72"/>
      <x v="532"/>
    </i>
    <i>
      <x v="73"/>
      <x v="544"/>
    </i>
    <i>
      <x v="74"/>
      <x v="555"/>
    </i>
    <i>
      <x v="75"/>
      <x v="525"/>
    </i>
    <i>
      <x v="76"/>
      <x v="537"/>
    </i>
    <i>
      <x v="77"/>
      <x v="549"/>
    </i>
    <i>
      <x v="78"/>
      <x v="524"/>
    </i>
    <i>
      <x v="79"/>
      <x v="536"/>
    </i>
    <i>
      <x v="80"/>
      <x v="548"/>
    </i>
    <i>
      <x v="81"/>
      <x v="523"/>
    </i>
    <i>
      <x v="82"/>
      <x v="535"/>
    </i>
    <i>
      <x v="83"/>
      <x v="547"/>
    </i>
    <i>
      <x v="84"/>
      <x v="503"/>
    </i>
    <i>
      <x v="86"/>
      <x v="507"/>
    </i>
    <i>
      <x v="88"/>
      <x v="510"/>
    </i>
    <i>
      <x v="90"/>
      <x v="502"/>
    </i>
    <i>
      <x v="91"/>
      <x v="506"/>
    </i>
    <i>
      <x v="92"/>
      <x v="509"/>
    </i>
    <i>
      <x v="93"/>
      <x v="505"/>
    </i>
    <i>
      <x v="94"/>
      <x v="492"/>
    </i>
    <i>
      <x v="95"/>
      <x v="496"/>
    </i>
    <i>
      <x v="96"/>
      <x v="499"/>
    </i>
    <i>
      <x v="98"/>
      <x v="491"/>
    </i>
    <i>
      <x v="99"/>
      <x v="495"/>
    </i>
    <i>
      <x v="100"/>
      <x v="498"/>
    </i>
    <i>
      <x v="101"/>
      <x v="494"/>
    </i>
    <i>
      <x v="102"/>
      <x v="528"/>
    </i>
    <i>
      <x v="103"/>
      <x v="539"/>
    </i>
    <i>
      <x v="104"/>
      <x v="551"/>
    </i>
    <i>
      <x v="105"/>
      <x v="500"/>
    </i>
    <i>
      <x v="106"/>
      <x v="511"/>
    </i>
    <i>
      <x v="107"/>
      <x v="501"/>
    </i>
    <i>
      <x v="108"/>
      <x v="504"/>
    </i>
    <i>
      <x v="109"/>
      <x v="508"/>
    </i>
    <i>
      <x v="110"/>
      <x v="490"/>
    </i>
    <i>
      <x v="111"/>
      <x v="493"/>
    </i>
    <i>
      <x v="112"/>
      <x v="497"/>
    </i>
    <i>
      <x v="113"/>
      <x v="487"/>
    </i>
    <i>
      <x v="114"/>
      <x v="488"/>
    </i>
    <i>
      <x v="115"/>
      <x v="489"/>
    </i>
    <i>
      <x v="116"/>
      <x v="513"/>
    </i>
    <i>
      <x v="117"/>
      <x v="515"/>
    </i>
    <i>
      <x v="118"/>
      <x v="517"/>
    </i>
    <i>
      <x v="119"/>
      <x v="512"/>
    </i>
    <i>
      <x v="120"/>
      <x v="514"/>
    </i>
    <i>
      <x v="121"/>
      <x v="516"/>
    </i>
    <i>
      <x v="122"/>
      <x v="222"/>
    </i>
    <i>
      <x v="123"/>
      <x v="231"/>
    </i>
    <i>
      <x v="124"/>
      <x v="239"/>
    </i>
    <i>
      <x v="125"/>
      <x v="246"/>
    </i>
    <i>
      <x v="126"/>
      <x v="253"/>
    </i>
    <i>
      <x v="127"/>
      <x v="262"/>
    </i>
    <i>
      <x v="128"/>
      <x v="267"/>
    </i>
    <i>
      <x v="129"/>
      <x v="274"/>
    </i>
    <i>
      <x v="130"/>
      <x v="281"/>
    </i>
    <i>
      <x v="131"/>
      <x v="288"/>
    </i>
    <i>
      <x v="132"/>
      <x v="221"/>
    </i>
    <i>
      <x v="133"/>
      <x v="230"/>
    </i>
    <i>
      <x v="134"/>
      <x v="237"/>
    </i>
    <i>
      <x v="135"/>
      <x v="244"/>
    </i>
    <i>
      <x v="136"/>
      <x v="252"/>
    </i>
    <i>
      <x v="137"/>
      <x v="260"/>
    </i>
    <i>
      <x v="138"/>
      <x v="266"/>
    </i>
    <i>
      <x v="139"/>
      <x v="273"/>
    </i>
    <i>
      <x v="140"/>
      <x v="280"/>
    </i>
    <i>
      <x v="141"/>
      <x v="287"/>
    </i>
    <i>
      <x v="142"/>
      <x v="217"/>
    </i>
    <i>
      <x v="143"/>
      <x v="225"/>
    </i>
    <i>
      <x v="144"/>
      <x v="240"/>
    </i>
    <i>
      <x v="145"/>
      <x v="247"/>
    </i>
    <i>
      <x v="146"/>
      <x v="256"/>
    </i>
    <i>
      <x v="147"/>
      <x v="276"/>
    </i>
    <i>
      <x v="148"/>
      <x v="284"/>
    </i>
    <i>
      <x v="149"/>
      <x v="130"/>
    </i>
    <i>
      <x v="150"/>
      <x v="137"/>
    </i>
    <i>
      <x v="151"/>
      <x v="140"/>
    </i>
    <i>
      <x v="152"/>
      <x v="142"/>
    </i>
    <i>
      <x v="153"/>
      <x v="145"/>
    </i>
    <i>
      <x v="154"/>
      <x v="146"/>
    </i>
    <i>
      <x v="155"/>
      <x v="227"/>
    </i>
    <i>
      <x v="156"/>
      <x v="233"/>
    </i>
    <i>
      <x v="157"/>
      <x v="255"/>
    </i>
    <i>
      <x v="158"/>
      <x v="219"/>
    </i>
    <i>
      <x v="159"/>
      <x v="228"/>
    </i>
    <i>
      <x v="160"/>
      <x v="242"/>
    </i>
    <i>
      <x v="161"/>
      <x v="250"/>
    </i>
    <i>
      <x v="162"/>
      <x v="258"/>
    </i>
    <i>
      <x v="163"/>
      <x v="264"/>
    </i>
    <i>
      <x v="164"/>
      <x v="271"/>
    </i>
    <i>
      <x v="165"/>
      <x v="278"/>
    </i>
    <i>
      <x v="166"/>
      <x v="286"/>
    </i>
    <i>
      <x v="167"/>
      <x v="235"/>
    </i>
    <i>
      <x v="169"/>
      <x v="249"/>
    </i>
    <i>
      <x v="170"/>
      <x v="270"/>
    </i>
    <i>
      <x v="171"/>
      <x v="285"/>
    </i>
    <i>
      <x v="172"/>
      <x v="133"/>
    </i>
    <i>
      <x v="173"/>
      <x v="136"/>
    </i>
    <i>
      <x v="174"/>
      <x v="147"/>
    </i>
    <i>
      <x v="175"/>
      <x v="148"/>
    </i>
    <i>
      <x v="176"/>
      <x v="129"/>
    </i>
    <i>
      <x v="177"/>
      <x v="132"/>
    </i>
    <i>
      <x v="178"/>
      <x v="135"/>
    </i>
    <i>
      <x v="179"/>
      <x v="139"/>
    </i>
    <i>
      <x v="180"/>
      <x v="144"/>
    </i>
    <i>
      <x v="181"/>
      <x v="134"/>
    </i>
    <i>
      <x v="182"/>
      <x v="224"/>
    </i>
    <i>
      <x v="183"/>
      <x v="232"/>
    </i>
    <i>
      <x v="184"/>
      <x v="238"/>
    </i>
    <i>
      <x v="185"/>
      <x v="245"/>
    </i>
    <i>
      <x v="186"/>
      <x v="254"/>
    </i>
    <i>
      <x v="187"/>
      <x v="261"/>
    </i>
    <i>
      <x v="188"/>
      <x v="268"/>
    </i>
    <i>
      <x v="189"/>
      <x v="275"/>
    </i>
    <i>
      <x v="190"/>
      <x v="283"/>
    </i>
    <i>
      <x v="191"/>
      <x v="218"/>
    </i>
    <i>
      <x v="192"/>
      <x v="226"/>
    </i>
    <i>
      <x v="193"/>
      <x v="234"/>
    </i>
    <i>
      <x v="194"/>
      <x v="241"/>
    </i>
    <i>
      <x v="195"/>
      <x v="248"/>
    </i>
    <i>
      <x v="196"/>
      <x v="257"/>
    </i>
    <i>
      <x v="197"/>
      <x v="263"/>
    </i>
    <i>
      <x v="198"/>
      <x v="269"/>
    </i>
    <i>
      <x v="199"/>
      <x v="277"/>
    </i>
    <i>
      <x v="200"/>
      <x v="220"/>
    </i>
    <i>
      <x v="201"/>
      <x v="229"/>
    </i>
    <i>
      <x v="202"/>
      <x v="236"/>
    </i>
    <i>
      <x v="203"/>
      <x v="243"/>
    </i>
    <i>
      <x v="204"/>
      <x v="251"/>
    </i>
    <i>
      <x v="205"/>
      <x v="259"/>
    </i>
    <i>
      <x v="206"/>
      <x v="265"/>
    </i>
    <i>
      <x v="207"/>
      <x v="272"/>
    </i>
    <i>
      <x v="208"/>
      <x v="279"/>
    </i>
    <i>
      <x v="209"/>
      <x v="131"/>
    </i>
    <i>
      <x v="210"/>
      <x v="138"/>
    </i>
    <i>
      <x v="211"/>
      <x v="141"/>
    </i>
    <i>
      <x v="212"/>
      <x v="143"/>
    </i>
    <i>
      <x v="213"/>
      <x v="200"/>
    </i>
    <i>
      <x v="214"/>
      <x v="202"/>
    </i>
    <i>
      <x v="215"/>
      <x v="204"/>
    </i>
    <i>
      <x v="216"/>
      <x v="206"/>
    </i>
    <i>
      <x v="217"/>
      <x v="208"/>
    </i>
    <i>
      <x v="218"/>
      <x v="210"/>
    </i>
    <i>
      <x v="219"/>
      <x v="212"/>
    </i>
    <i>
      <x v="220"/>
      <x v="214"/>
    </i>
    <i>
      <x v="221"/>
      <x v="216"/>
    </i>
    <i>
      <x v="222"/>
      <x v="199"/>
    </i>
    <i>
      <x v="223"/>
      <x v="201"/>
    </i>
    <i>
      <x v="224"/>
      <x v="203"/>
    </i>
    <i>
      <x v="225"/>
      <x v="205"/>
    </i>
    <i>
      <x v="226"/>
      <x v="207"/>
    </i>
    <i>
      <x v="227"/>
      <x v="209"/>
    </i>
    <i>
      <x v="228"/>
      <x v="211"/>
    </i>
    <i>
      <x v="229"/>
      <x v="213"/>
    </i>
    <i>
      <x v="230"/>
      <x v="215"/>
    </i>
    <i>
      <x v="231"/>
      <x v="79"/>
    </i>
    <i>
      <x v="232"/>
      <x v="81"/>
    </i>
    <i>
      <x v="233"/>
      <x v="83"/>
    </i>
    <i>
      <x v="234"/>
      <x v="85"/>
    </i>
    <i>
      <x v="235"/>
      <x v="87"/>
    </i>
    <i>
      <x v="236"/>
      <x v="89"/>
    </i>
    <i>
      <x v="237"/>
      <x v="91"/>
    </i>
    <i>
      <x v="238"/>
      <x v="93"/>
    </i>
    <i>
      <x v="239"/>
      <x v="95"/>
    </i>
    <i>
      <x v="240"/>
      <x v="78"/>
    </i>
    <i>
      <x v="241"/>
      <x v="80"/>
    </i>
    <i>
      <x v="242"/>
      <x v="82"/>
    </i>
    <i>
      <x v="243"/>
      <x v="84"/>
    </i>
    <i>
      <x v="244"/>
      <x v="86"/>
    </i>
    <i>
      <x v="245"/>
      <x v="88"/>
    </i>
    <i>
      <x v="246"/>
      <x v="90"/>
    </i>
    <i>
      <x v="247"/>
      <x v="92"/>
    </i>
    <i>
      <x v="248"/>
      <x v="94"/>
    </i>
    <i>
      <x v="249"/>
      <x v="99"/>
    </i>
    <i>
      <x v="250"/>
      <x v="103"/>
    </i>
    <i>
      <x v="251"/>
      <x v="106"/>
    </i>
    <i>
      <x v="252"/>
      <x v="109"/>
    </i>
    <i>
      <x v="253"/>
      <x v="114"/>
    </i>
    <i>
      <x v="254"/>
      <x v="118"/>
    </i>
    <i>
      <x v="255"/>
      <x v="121"/>
    </i>
    <i>
      <x v="256"/>
      <x v="124"/>
    </i>
    <i>
      <x v="257"/>
      <x v="97"/>
    </i>
    <i>
      <x v="258"/>
      <x v="101"/>
    </i>
    <i>
      <x v="259"/>
      <x v="105"/>
    </i>
    <i>
      <x v="260"/>
      <x v="108"/>
    </i>
    <i>
      <x v="261"/>
      <x v="112"/>
    </i>
    <i>
      <x v="262"/>
      <x v="116"/>
    </i>
    <i>
      <x v="263"/>
      <x v="120"/>
    </i>
    <i>
      <x v="264"/>
      <x v="123"/>
    </i>
    <i>
      <x v="265"/>
      <x v="96"/>
    </i>
    <i>
      <x v="266"/>
      <x v="100"/>
    </i>
    <i>
      <x v="267"/>
      <x v="104"/>
    </i>
    <i>
      <x v="268"/>
      <x v="107"/>
    </i>
    <i>
      <x v="269"/>
      <x v="111"/>
    </i>
    <i>
      <x v="270"/>
      <x v="115"/>
    </i>
    <i>
      <x v="271"/>
      <x v="119"/>
    </i>
    <i>
      <x v="272"/>
      <x v="122"/>
    </i>
    <i>
      <x v="273"/>
      <x v="153"/>
    </i>
    <i>
      <x v="274"/>
      <x v="156"/>
    </i>
    <i>
      <x v="275"/>
      <x v="159"/>
    </i>
    <i>
      <x v="276"/>
      <x v="162"/>
    </i>
    <i>
      <x v="277"/>
      <x v="165"/>
    </i>
    <i>
      <x v="278"/>
      <x v="168"/>
    </i>
    <i>
      <x v="279"/>
      <x v="171"/>
    </i>
    <i>
      <x v="280"/>
      <x v="174"/>
    </i>
    <i>
      <x v="281"/>
      <x v="152"/>
    </i>
    <i>
      <x v="282"/>
      <x v="155"/>
    </i>
    <i>
      <x v="283"/>
      <x v="158"/>
    </i>
    <i>
      <x v="284"/>
      <x v="161"/>
    </i>
    <i>
      <x v="285"/>
      <x v="164"/>
    </i>
    <i>
      <x v="286"/>
      <x v="167"/>
    </i>
    <i>
      <x v="287"/>
      <x v="170"/>
    </i>
    <i>
      <x v="288"/>
      <x v="173"/>
    </i>
    <i>
      <x v="289"/>
      <x v="151"/>
    </i>
    <i>
      <x v="290"/>
      <x v="154"/>
    </i>
    <i>
      <x v="291"/>
      <x v="157"/>
    </i>
    <i>
      <x v="292"/>
      <x v="160"/>
    </i>
    <i>
      <x v="293"/>
      <x v="163"/>
    </i>
    <i>
      <x v="294"/>
      <x v="166"/>
    </i>
    <i>
      <x v="295"/>
      <x v="169"/>
    </i>
    <i>
      <x v="296"/>
      <x v="172"/>
    </i>
    <i>
      <x v="297"/>
      <x v="177"/>
    </i>
    <i>
      <x v="298"/>
      <x v="180"/>
    </i>
    <i>
      <x v="299"/>
      <x v="183"/>
    </i>
    <i>
      <x v="300"/>
      <x v="186"/>
    </i>
    <i>
      <x v="301"/>
      <x v="189"/>
    </i>
    <i>
      <x v="302"/>
      <x v="192"/>
    </i>
    <i>
      <x v="303"/>
      <x v="195"/>
    </i>
    <i>
      <x v="304"/>
      <x v="198"/>
    </i>
    <i>
      <x v="305"/>
      <x v="176"/>
    </i>
    <i>
      <x v="306"/>
      <x v="179"/>
    </i>
    <i>
      <x v="307"/>
      <x v="182"/>
    </i>
    <i>
      <x v="308"/>
      <x v="185"/>
    </i>
    <i>
      <x v="309"/>
      <x v="188"/>
    </i>
    <i>
      <x v="310"/>
      <x v="191"/>
    </i>
    <i>
      <x v="311"/>
      <x v="194"/>
    </i>
    <i>
      <x v="312"/>
      <x v="197"/>
    </i>
    <i>
      <x v="313"/>
      <x v="175"/>
    </i>
    <i>
      <x v="314"/>
      <x v="178"/>
    </i>
    <i>
      <x v="315"/>
      <x v="181"/>
    </i>
    <i>
      <x v="316"/>
      <x v="184"/>
    </i>
    <i>
      <x v="317"/>
      <x v="187"/>
    </i>
    <i>
      <x v="318"/>
      <x v="190"/>
    </i>
    <i>
      <x v="319"/>
      <x v="193"/>
    </i>
    <i>
      <x v="320"/>
      <x v="196"/>
    </i>
    <i>
      <x v="321"/>
      <x v="308"/>
    </i>
    <i>
      <x v="322"/>
      <x v="306"/>
    </i>
    <i>
      <x v="323"/>
      <x v="307"/>
    </i>
    <i>
      <x v="324"/>
      <x v="310"/>
    </i>
    <i>
      <x v="325"/>
      <x v="309"/>
    </i>
    <i>
      <x v="326"/>
      <x v="303"/>
    </i>
    <i>
      <x v="327"/>
      <x v="301"/>
    </i>
    <i>
      <x v="328"/>
      <x v="302"/>
    </i>
    <i>
      <x v="329"/>
      <x v="304"/>
    </i>
    <i>
      <x v="330"/>
      <x v="305"/>
    </i>
    <i>
      <x v="331"/>
      <x v="300"/>
    </i>
    <i>
      <x v="332"/>
      <x v="299"/>
    </i>
    <i>
      <x v="333"/>
      <x v="298"/>
    </i>
    <i>
      <x v="334"/>
      <x v="407"/>
    </i>
    <i>
      <x v="335"/>
      <x v="406"/>
    </i>
    <i>
      <x v="336"/>
      <x v="394"/>
    </i>
    <i>
      <x v="337"/>
      <x v="72"/>
    </i>
    <i>
      <x v="338"/>
      <x v="64"/>
    </i>
    <i>
      <x v="339"/>
      <x v="65"/>
    </i>
    <i>
      <x v="340"/>
      <x v="66"/>
    </i>
    <i>
      <x v="341"/>
      <x v="67"/>
    </i>
    <i>
      <x v="342"/>
      <x v="69"/>
    </i>
    <i>
      <x v="343"/>
      <x v="70"/>
    </i>
    <i>
      <x v="344"/>
      <x v="71"/>
    </i>
    <i>
      <x v="345"/>
      <x v="73"/>
    </i>
    <i>
      <x v="346"/>
      <x v="68"/>
    </i>
    <i>
      <x v="347"/>
      <x v="397"/>
    </i>
    <i>
      <x v="348"/>
      <x v="396"/>
    </i>
    <i>
      <x v="349"/>
      <x v="62"/>
    </i>
    <i>
      <x v="350"/>
      <x v="74"/>
    </i>
    <i>
      <x v="351"/>
      <x v="75"/>
    </i>
    <i>
      <x v="352"/>
      <x v="76"/>
    </i>
    <i>
      <x v="353"/>
      <x v="58"/>
    </i>
    <i r="1">
      <x v="59"/>
    </i>
    <i>
      <x v="354"/>
      <x/>
    </i>
    <i>
      <x v="355"/>
      <x v="63"/>
    </i>
    <i>
      <x v="356"/>
      <x v="60"/>
    </i>
    <i>
      <x v="357"/>
      <x v="15"/>
    </i>
    <i>
      <x v="358"/>
      <x v="290"/>
    </i>
    <i>
      <x v="359"/>
      <x v="291"/>
    </i>
    <i>
      <x v="360"/>
      <x v="340"/>
    </i>
    <i>
      <x v="361"/>
      <x v="343"/>
    </i>
    <i>
      <x v="362"/>
      <x v="343"/>
    </i>
    <i>
      <x v="363"/>
      <x v="351"/>
    </i>
    <i>
      <x v="364"/>
      <x v="341"/>
    </i>
    <i>
      <x v="365"/>
      <x v="356"/>
    </i>
    <i>
      <x v="366"/>
      <x v="360"/>
    </i>
    <i>
      <x v="367"/>
      <x v="42"/>
    </i>
    <i>
      <x v="368"/>
      <x v="289"/>
    </i>
    <i>
      <x v="369"/>
      <x v="44"/>
    </i>
    <i>
      <x v="370"/>
      <x v="52"/>
    </i>
    <i>
      <x v="371"/>
      <x v="51"/>
    </i>
    <i>
      <x v="372"/>
      <x v="46"/>
    </i>
    <i>
      <x v="373"/>
      <x v="49"/>
    </i>
    <i>
      <x v="374"/>
      <x v="55"/>
    </i>
    <i>
      <x v="375"/>
      <x v="56"/>
    </i>
    <i>
      <x v="376"/>
      <x v="47"/>
    </i>
    <i>
      <x v="377"/>
      <x v="50"/>
    </i>
    <i>
      <x v="378"/>
      <x v="485"/>
    </i>
    <i>
      <x v="379"/>
      <x v="45"/>
    </i>
    <i>
      <x v="380"/>
      <x v="48"/>
    </i>
    <i>
      <x v="381"/>
      <x v="53"/>
    </i>
    <i>
      <x v="382"/>
      <x v="61"/>
    </i>
    <i>
      <x v="383"/>
      <x v="518"/>
    </i>
    <i>
      <x v="384"/>
      <x v="520"/>
    </i>
    <i>
      <x v="385"/>
      <x v="519"/>
    </i>
    <i>
      <x v="386"/>
      <x v="480"/>
    </i>
    <i>
      <x v="387"/>
      <x v="476"/>
    </i>
    <i>
      <x v="388"/>
      <x v="477"/>
    </i>
    <i>
      <x v="389"/>
      <x v="481"/>
    </i>
    <i>
      <x v="390"/>
      <x v="479"/>
    </i>
    <i>
      <x v="391"/>
      <x v="12"/>
    </i>
    <i>
      <x v="392"/>
      <x v="14"/>
    </i>
    <i>
      <x v="393"/>
      <x v="13"/>
    </i>
    <i>
      <x v="394"/>
      <x v="483"/>
    </i>
    <i>
      <x v="395"/>
      <x v="482"/>
    </i>
    <i>
      <x v="396"/>
      <x v="605"/>
    </i>
    <i>
      <x v="397"/>
      <x v="603"/>
    </i>
    <i>
      <x v="398"/>
      <x v="602"/>
    </i>
    <i>
      <x v="399"/>
      <x v="478"/>
    </i>
    <i>
      <x v="400"/>
      <x v="560"/>
    </i>
    <i>
      <x v="401"/>
      <x v="604"/>
    </i>
    <i>
      <x v="402"/>
      <x v="461"/>
    </i>
    <i>
      <x v="403"/>
      <x v="41"/>
    </i>
    <i>
      <x v="404"/>
      <x v="617"/>
    </i>
    <i>
      <x v="405"/>
      <x v="577"/>
    </i>
    <i>
      <x v="406"/>
      <x v="388"/>
    </i>
    <i>
      <x v="407"/>
      <x v="578"/>
    </i>
    <i>
      <x v="408"/>
      <x v="40"/>
    </i>
    <i>
      <x v="409"/>
      <x v="39"/>
    </i>
    <i>
      <x v="410"/>
      <x v="421"/>
    </i>
    <i>
      <x v="411"/>
      <x v="420"/>
    </i>
    <i>
      <x v="412"/>
      <x v="619"/>
    </i>
    <i>
      <x v="413"/>
      <x v="416"/>
    </i>
    <i>
      <x v="414"/>
      <x v="417"/>
    </i>
    <i>
      <x v="415"/>
      <x v="419"/>
    </i>
    <i>
      <x v="416"/>
      <x v="418"/>
    </i>
    <i>
      <x v="417"/>
      <x v="395"/>
    </i>
    <i>
      <x v="418"/>
      <x v="411"/>
    </i>
    <i>
      <x v="419"/>
      <x v="410"/>
    </i>
    <i>
      <x v="420"/>
      <x v="413"/>
    </i>
    <i>
      <x v="421"/>
      <x v="412"/>
    </i>
    <i>
      <x v="422"/>
      <x v="409"/>
    </i>
    <i>
      <x v="423"/>
      <x v="408"/>
    </i>
    <i>
      <x v="424"/>
      <x v="415"/>
    </i>
    <i>
      <x v="425"/>
      <x v="414"/>
    </i>
    <i>
      <x v="426"/>
      <x v="401"/>
    </i>
    <i>
      <x v="427"/>
      <x v="402"/>
    </i>
    <i>
      <x v="428"/>
      <x v="423"/>
    </i>
    <i>
      <x v="429"/>
      <x v="424"/>
    </i>
    <i>
      <x v="430"/>
      <x v="399"/>
    </i>
    <i>
      <x v="431"/>
      <x v="405"/>
    </i>
    <i>
      <x v="432"/>
      <x v="422"/>
    </i>
    <i>
      <x v="433"/>
      <x v="607"/>
    </i>
    <i>
      <x v="434"/>
      <x v="608"/>
    </i>
    <i>
      <x v="435"/>
      <x v="613"/>
    </i>
    <i>
      <x v="436"/>
      <x v="615"/>
    </i>
    <i>
      <x v="437"/>
      <x v="614"/>
    </i>
    <i>
      <x v="438"/>
      <x v="556"/>
    </i>
    <i>
      <x v="439"/>
      <x v="557"/>
    </i>
    <i>
      <x v="440"/>
      <x v="558"/>
    </i>
    <i>
      <x v="441"/>
      <x v="562"/>
    </i>
    <i>
      <x v="442"/>
      <x v="575"/>
    </i>
    <i>
      <x v="443"/>
      <x v="437"/>
    </i>
    <i>
      <x v="444"/>
      <x v="441"/>
    </i>
    <i>
      <x v="445"/>
      <x v="432"/>
    </i>
    <i>
      <x v="446"/>
      <x v="434"/>
    </i>
    <i>
      <x v="447"/>
      <x v="435"/>
    </i>
    <i>
      <x v="448"/>
      <x v="445"/>
    </i>
    <i>
      <x v="449"/>
      <x v="447"/>
    </i>
    <i>
      <x v="450"/>
      <x v="362"/>
    </i>
    <i>
      <x v="451"/>
      <x v="443"/>
    </i>
    <i>
      <x v="452"/>
      <x v="438"/>
    </i>
    <i>
      <x v="453"/>
      <x v="363"/>
    </i>
    <i>
      <x v="454"/>
      <x v="436"/>
    </i>
    <i>
      <x v="455"/>
      <x v="361"/>
    </i>
    <i>
      <x v="456"/>
      <x v="440"/>
    </i>
    <i>
      <x v="457"/>
      <x v="430"/>
    </i>
    <i>
      <x v="458"/>
      <x v="433"/>
    </i>
    <i>
      <x v="459"/>
      <x v="449"/>
    </i>
    <i>
      <x v="460"/>
      <x v="431"/>
    </i>
    <i>
      <x v="461"/>
      <x v="19"/>
    </i>
    <i>
      <x v="462"/>
      <x v="20"/>
    </i>
    <i>
      <x v="463"/>
      <x v="21"/>
    </i>
    <i>
      <x v="464"/>
      <x v="22"/>
    </i>
    <i>
      <x v="465"/>
      <x v="23"/>
    </i>
    <i>
      <x v="466"/>
      <x v="25"/>
    </i>
    <i>
      <x v="467"/>
      <x v="24"/>
    </i>
    <i>
      <x v="468"/>
      <x v="26"/>
    </i>
    <i>
      <x v="469"/>
      <x v="28"/>
    </i>
    <i>
      <x v="470"/>
      <x v="462"/>
    </i>
    <i>
      <x v="471"/>
      <x v="17"/>
    </i>
    <i>
      <x v="472"/>
      <x v="18"/>
    </i>
    <i>
      <x v="473"/>
      <x v="439"/>
    </i>
    <i>
      <x v="474"/>
      <x v="442"/>
    </i>
    <i>
      <x v="475"/>
      <x v="444"/>
    </i>
    <i>
      <x v="476"/>
      <x v="446"/>
    </i>
    <i>
      <x v="477"/>
      <x v="448"/>
    </i>
    <i>
      <x v="479"/>
      <x v="609"/>
    </i>
    <i>
      <x v="480"/>
      <x v="563"/>
    </i>
    <i>
      <x v="481"/>
      <x v="616"/>
    </i>
    <i>
      <x v="482"/>
      <x v="559"/>
    </i>
    <i>
      <x v="483"/>
      <x v="576"/>
    </i>
    <i>
      <x v="484"/>
      <x v="366"/>
    </i>
    <i>
      <x v="485"/>
      <x v="367"/>
    </i>
    <i>
      <x v="487"/>
      <x v="382"/>
    </i>
    <i>
      <x v="488"/>
      <x v="370"/>
    </i>
    <i>
      <x v="489"/>
      <x v="385"/>
    </i>
    <i>
      <x v="490"/>
      <x v="381"/>
    </i>
    <i>
      <x v="491"/>
      <x v="368"/>
    </i>
    <i>
      <x v="492"/>
      <x v="372"/>
    </i>
    <i>
      <x v="493"/>
      <x v="377"/>
    </i>
    <i>
      <x v="494"/>
      <x v="378"/>
    </i>
    <i>
      <x v="495"/>
      <x v="373"/>
    </i>
    <i>
      <x v="496"/>
      <x v="375"/>
    </i>
    <i>
      <x v="497"/>
      <x v="384"/>
    </i>
    <i>
      <x v="498"/>
      <x v="365"/>
    </i>
    <i>
      <x v="499"/>
      <x v="364"/>
    </i>
    <i>
      <x v="500"/>
      <x v="380"/>
    </i>
    <i>
      <x v="501"/>
      <x v="371"/>
    </i>
    <i>
      <x v="502"/>
      <x v="376"/>
    </i>
    <i>
      <x v="503"/>
      <x v="379"/>
    </i>
    <i>
      <x v="504"/>
      <x v="383"/>
    </i>
    <i>
      <x v="505"/>
      <x v="387"/>
    </i>
    <i>
      <x v="506"/>
      <x v="581"/>
    </i>
    <i>
      <x v="507"/>
      <x v="582"/>
    </i>
    <i>
      <x v="508"/>
      <x v="590"/>
    </i>
    <i>
      <x v="509"/>
      <x v="591"/>
    </i>
    <i>
      <x v="510"/>
      <x v="585"/>
    </i>
    <i>
      <x v="511"/>
      <x v="586"/>
    </i>
    <i>
      <x v="512"/>
      <x v="596"/>
    </i>
    <i>
      <x v="513"/>
      <x v="597"/>
    </i>
    <i>
      <x v="514"/>
      <x v="311"/>
    </i>
    <i>
      <x v="515"/>
      <x v="292"/>
    </i>
    <i>
      <x v="516"/>
      <x v="296"/>
    </i>
    <i>
      <x v="517"/>
      <x v="293"/>
    </i>
    <i>
      <x v="518"/>
      <x v="294"/>
    </i>
    <i>
      <x v="519"/>
      <x v="295"/>
    </i>
    <i>
      <x v="520"/>
      <x v="428"/>
    </i>
    <i>
      <x v="521"/>
      <x v="312"/>
    </i>
    <i>
      <x v="522"/>
      <x v="595"/>
    </i>
    <i>
      <x v="523"/>
      <x v="580"/>
    </i>
    <i>
      <x v="524"/>
      <x v="588"/>
    </i>
    <i>
      <x v="525"/>
      <x v="427"/>
    </i>
    <i>
      <x v="526"/>
      <x v="579"/>
    </i>
    <i>
      <x v="527"/>
      <x v="594"/>
    </i>
    <i>
      <x v="528"/>
      <x v="587"/>
    </i>
    <i>
      <x v="529"/>
      <x v="583"/>
    </i>
    <i>
      <x v="530"/>
      <x v="592"/>
    </i>
    <i>
      <x v="531"/>
      <x v="598"/>
    </i>
    <i>
      <x v="532"/>
      <x v="584"/>
    </i>
    <i>
      <x v="533"/>
      <x v="593"/>
    </i>
    <i>
      <x v="534"/>
      <x v="599"/>
    </i>
    <i>
      <x v="535"/>
      <x v="600"/>
    </i>
    <i>
      <x v="536"/>
      <x v="601"/>
    </i>
    <i>
      <x v="537"/>
      <x v="565"/>
    </i>
    <i>
      <x v="538"/>
      <x v="566"/>
    </i>
    <i>
      <x v="539"/>
      <x v="569"/>
    </i>
    <i>
      <x v="540"/>
      <x v="570"/>
    </i>
    <i>
      <x v="541"/>
      <x v="572"/>
    </i>
    <i>
      <x v="542"/>
      <x v="567"/>
    </i>
    <i>
      <x v="543"/>
      <x v="571"/>
    </i>
    <i>
      <x v="544"/>
      <x v="618"/>
    </i>
    <i>
      <x v="545"/>
      <x v="561"/>
    </i>
    <i>
      <x v="546"/>
      <x v="27"/>
    </i>
    <i>
      <x v="547"/>
      <x v="127"/>
    </i>
    <i>
      <x v="548"/>
      <x v="125"/>
    </i>
    <i>
      <x v="549"/>
      <x v="126"/>
    </i>
    <i>
      <x v="550"/>
      <x v="389"/>
    </i>
    <i>
      <x v="551"/>
      <x v="610"/>
    </i>
    <i>
      <x v="552"/>
      <x v="611"/>
    </i>
    <i>
      <x v="553"/>
      <x v="612"/>
    </i>
    <i>
      <x v="554"/>
      <x v="568"/>
    </i>
    <i>
      <x v="555"/>
      <x v="573"/>
    </i>
    <i>
      <x v="556"/>
      <x v="321"/>
    </i>
    <i>
      <x v="557"/>
      <x v="326"/>
    </i>
    <i>
      <x v="558"/>
      <x v="327"/>
    </i>
    <i>
      <x v="559"/>
      <x v="324"/>
    </i>
    <i>
      <x v="560"/>
      <x v="322"/>
    </i>
    <i>
      <x v="561"/>
      <x v="323"/>
    </i>
    <i>
      <x v="562"/>
      <x v="338"/>
    </i>
    <i>
      <x v="563"/>
      <x v="331"/>
    </i>
    <i>
      <x v="564"/>
      <x v="334"/>
    </i>
    <i>
      <x v="565"/>
      <x v="317"/>
    </i>
    <i>
      <x v="566"/>
      <x v="319"/>
    </i>
    <i>
      <x v="567"/>
      <x v="468"/>
    </i>
    <i>
      <x v="568"/>
      <x v="475"/>
    </i>
    <i>
      <x v="569"/>
      <x v="474"/>
    </i>
    <i>
      <x v="570"/>
      <x v="463"/>
    </i>
    <i>
      <x v="571"/>
      <x v="466"/>
    </i>
    <i>
      <x v="572"/>
      <x v="465"/>
    </i>
    <i>
      <x v="573"/>
      <x v="464"/>
    </i>
    <i>
      <x v="574"/>
      <x v="470"/>
    </i>
    <i>
      <x v="575"/>
      <x v="467"/>
    </i>
    <i>
      <x v="576"/>
      <x v="472"/>
    </i>
    <i>
      <x v="577"/>
      <x v="473"/>
    </i>
    <i>
      <x v="578"/>
      <x v="315"/>
    </i>
    <i>
      <x v="579"/>
      <x v="316"/>
    </i>
    <i>
      <x v="580"/>
      <x v="471"/>
    </i>
    <i>
      <x v="581"/>
      <x v="404"/>
    </i>
    <i>
      <x v="582"/>
      <x v="403"/>
    </i>
    <i>
      <x v="583"/>
      <x v="398"/>
    </i>
    <i>
      <x v="584"/>
      <x v="450"/>
    </i>
    <i>
      <x v="585"/>
      <x v="453"/>
    </i>
    <i>
      <x v="586"/>
      <x v="451"/>
    </i>
    <i>
      <x v="587"/>
      <x v="313"/>
    </i>
    <i>
      <x v="588"/>
      <x v="149"/>
    </i>
    <i>
      <x v="589"/>
      <x v="400"/>
    </i>
    <i>
      <x v="590"/>
      <x v="29"/>
    </i>
    <i>
      <x v="592"/>
      <x v="31"/>
    </i>
    <i>
      <x v="595"/>
      <x v="391"/>
    </i>
    <i>
      <x v="596"/>
      <x v="392"/>
    </i>
    <i>
      <x v="597"/>
      <x v="393"/>
    </i>
    <i>
      <x v="598"/>
      <x v="564"/>
    </i>
    <i>
      <x v="599"/>
      <x v="3"/>
    </i>
    <i>
      <x v="600"/>
      <x v="5"/>
    </i>
    <i>
      <x v="601"/>
      <x v="7"/>
    </i>
    <i>
      <x v="602"/>
      <x v="10"/>
    </i>
    <i>
      <x v="603"/>
      <x v="2"/>
    </i>
    <i>
      <x v="604"/>
      <x v="9"/>
    </i>
    <i>
      <x v="605"/>
      <x v="4"/>
    </i>
    <i>
      <x v="606"/>
      <x v="6"/>
    </i>
    <i>
      <x v="607"/>
      <x v="8"/>
    </i>
    <i>
      <x v="608"/>
      <x v="11"/>
    </i>
    <i>
      <x v="609"/>
      <x v="3"/>
    </i>
    <i>
      <x v="610"/>
      <x v="297"/>
    </i>
    <i>
      <x v="611"/>
      <x v="620"/>
    </i>
    <i t="grand">
      <x/>
    </i>
  </rowItems>
  <colItems count="1">
    <i/>
  </colItems>
  <dataFields count="1">
    <dataField name="Sum of Stock in/Out qty" fld="6" baseField="4" baseItem="97"/>
  </dataFields>
  <formats count="92">
    <format dxfId="614">
      <pivotArea outline="0" fieldPosition="0">
        <references count="1">
          <reference field="3" count="0" selected="0"/>
        </references>
      </pivotArea>
    </format>
    <format dxfId="615">
      <pivotArea dataOnly="0" grandCol="1" outline="0" axis="axisCol" fieldPosition="0"/>
    </format>
    <format dxfId="616">
      <pivotArea outline="0" fieldPosition="0">
        <references count="1">
          <reference field="4" count="0" selected="0"/>
        </references>
      </pivotArea>
    </format>
    <format dxfId="617">
      <pivotArea dataOnly="0" labelOnly="1" outline="0" fieldPosition="0">
        <references count="1">
          <reference field="4" count="0"/>
        </references>
      </pivotArea>
    </format>
    <format dxfId="618">
      <pivotArea dataOnly="0" labelOnly="1" outline="0" fieldPosition="0">
        <references count="2">
          <reference field="3" count="1">
            <x v="366"/>
          </reference>
          <reference field="4" count="1" selected="0">
            <x v="484"/>
          </reference>
        </references>
      </pivotArea>
    </format>
    <format dxfId="619">
      <pivotArea dataOnly="0" labelOnly="1" outline="0" fieldPosition="0">
        <references count="2">
          <reference field="3" count="1">
            <x v="367"/>
          </reference>
          <reference field="4" count="1" selected="0">
            <x v="485"/>
          </reference>
        </references>
      </pivotArea>
    </format>
    <format dxfId="620">
      <pivotArea dataOnly="0" labelOnly="1" outline="0" fieldPosition="0">
        <references count="2">
          <reference field="3" count="1">
            <x v="382"/>
          </reference>
          <reference field="4" count="1" selected="0">
            <x v="487"/>
          </reference>
        </references>
      </pivotArea>
    </format>
    <format dxfId="621">
      <pivotArea dataOnly="0" labelOnly="1" outline="0" fieldPosition="0">
        <references count="2">
          <reference field="3" count="1">
            <x v="381"/>
          </reference>
          <reference field="4" count="1" selected="0">
            <x v="490"/>
          </reference>
        </references>
      </pivotArea>
    </format>
    <format dxfId="622">
      <pivotArea dataOnly="0" labelOnly="1" outline="0" fieldPosition="0">
        <references count="2">
          <reference field="3" count="1">
            <x v="368"/>
          </reference>
          <reference field="4" count="1" selected="0">
            <x v="491"/>
          </reference>
        </references>
      </pivotArea>
    </format>
    <format dxfId="623">
      <pivotArea dataOnly="0" labelOnly="1" outline="0" fieldPosition="0">
        <references count="2">
          <reference field="3" count="1">
            <x v="372"/>
          </reference>
          <reference field="4" count="1" selected="0">
            <x v="492"/>
          </reference>
        </references>
      </pivotArea>
    </format>
    <format dxfId="624">
      <pivotArea dataOnly="0" labelOnly="1" outline="0" fieldPosition="0">
        <references count="2">
          <reference field="3" count="1">
            <x v="377"/>
          </reference>
          <reference field="4" count="1" selected="0">
            <x v="493"/>
          </reference>
        </references>
      </pivotArea>
    </format>
    <format dxfId="625">
      <pivotArea dataOnly="0" labelOnly="1" outline="0" fieldPosition="0">
        <references count="2">
          <reference field="3" count="1">
            <x v="373"/>
          </reference>
          <reference field="4" count="1" selected="0">
            <x v="495"/>
          </reference>
        </references>
      </pivotArea>
    </format>
    <format dxfId="626">
      <pivotArea dataOnly="0" labelOnly="1" outline="0" fieldPosition="0">
        <references count="2">
          <reference field="3" count="1">
            <x v="384"/>
          </reference>
          <reference field="4" count="1" selected="0">
            <x v="497"/>
          </reference>
        </references>
      </pivotArea>
    </format>
    <format dxfId="627">
      <pivotArea outline="0" fieldPosition="0">
        <references count="2">
          <reference field="3" count="1" selected="0">
            <x v="370"/>
          </reference>
          <reference field="4" count="1" selected="0">
            <x v="488"/>
          </reference>
        </references>
      </pivotArea>
    </format>
    <format dxfId="628">
      <pivotArea type="origin" dataOnly="0" labelOnly="1" outline="0" fieldPosition="0"/>
    </format>
    <format dxfId="629">
      <pivotArea field="4" type="button" dataOnly="0" labelOnly="1" outline="0" axis="axisRow" fieldPosition="0"/>
    </format>
    <format dxfId="630">
      <pivotArea dataOnly="0" labelOnly="1" outline="0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631">
      <pivotArea dataOnly="0" labelOnly="1" outline="0" fieldPosition="0">
        <references count="1">
          <reference field="4" count="4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</reference>
        </references>
      </pivotArea>
    </format>
    <format dxfId="632">
      <pivotArea dataOnly="0" labelOnly="1" outline="0" fieldPosition="0">
        <references count="1">
          <reference field="4" count="1">
            <x v="91"/>
          </reference>
        </references>
      </pivotArea>
    </format>
    <format dxfId="633">
      <pivotArea dataOnly="0" labelOnly="1" outline="0" fieldPosition="0">
        <references count="1">
          <reference field="4" count="50"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</reference>
        </references>
      </pivotArea>
    </format>
    <format dxfId="634">
      <pivotArea dataOnly="0" labelOnly="1" outline="0" fieldPosition="0">
        <references count="1">
          <reference field="4" count="50"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</reference>
        </references>
      </pivotArea>
    </format>
    <format dxfId="635">
      <pivotArea dataOnly="0" labelOnly="1" outline="0" fieldPosition="0">
        <references count="1">
          <reference field="4" count="50"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</reference>
        </references>
      </pivotArea>
    </format>
    <format dxfId="636">
      <pivotArea dataOnly="0" labelOnly="1" outline="0" fieldPosition="0">
        <references count="1">
          <reference field="4" count="50"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</reference>
        </references>
      </pivotArea>
    </format>
    <format dxfId="637">
      <pivotArea dataOnly="0" labelOnly="1" outline="0" fieldPosition="0">
        <references count="1">
          <reference field="4" count="50"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</reference>
        </references>
      </pivotArea>
    </format>
    <format dxfId="638">
      <pivotArea dataOnly="0" labelOnly="1" outline="0" fieldPosition="0">
        <references count="1">
          <reference field="4" count="50"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</reference>
        </references>
      </pivotArea>
    </format>
    <format dxfId="639">
      <pivotArea dataOnly="0" labelOnly="1" outline="0" fieldPosition="0">
        <references count="1">
          <reference field="4" count="50"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</reference>
        </references>
      </pivotArea>
    </format>
    <format dxfId="640">
      <pivotArea dataOnly="0" labelOnly="1" outline="0" fieldPosition="0">
        <references count="1">
          <reference field="4" count="50"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9"/>
            <x v="480"/>
            <x v="481"/>
            <x v="482"/>
            <x v="483"/>
            <x v="484"/>
            <x v="485"/>
            <x v="487"/>
            <x v="488"/>
            <x v="490"/>
            <x v="491"/>
            <x v="492"/>
            <x v="493"/>
            <x v="495"/>
            <x v="497"/>
            <x v="498"/>
            <x v="499"/>
            <x v="500"/>
            <x v="514"/>
            <x v="515"/>
            <x v="516"/>
            <x v="517"/>
            <x v="518"/>
            <x v="519"/>
          </reference>
        </references>
      </pivotArea>
    </format>
    <format dxfId="641">
      <pivotArea dataOnly="0" labelOnly="1" outline="0" fieldPosition="0">
        <references count="1">
          <reference field="4" count="50">
            <x v="520"/>
            <x v="521"/>
            <x v="522"/>
            <x v="523"/>
            <x v="524"/>
            <x v="526"/>
            <x v="527"/>
            <x v="528"/>
            <x v="529"/>
            <x v="530"/>
            <x v="531"/>
            <x v="532"/>
            <x v="533"/>
            <x v="534"/>
            <x v="535"/>
            <x v="544"/>
            <x v="545"/>
            <x v="546"/>
            <x v="547"/>
            <x v="548"/>
            <x v="549"/>
            <x v="550"/>
            <x v="551"/>
            <x v="552"/>
            <x v="553"/>
            <x v="556"/>
            <x v="557"/>
            <x v="558"/>
            <x v="559"/>
            <x v="560"/>
            <x v="561"/>
            <x v="562"/>
            <x v="563"/>
            <x v="564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</reference>
        </references>
      </pivotArea>
    </format>
    <format dxfId="642">
      <pivotArea dataOnly="0" labelOnly="1" outline="0" fieldPosition="0">
        <references count="1">
          <reference field="4" count="23">
            <x v="584"/>
            <x v="585"/>
            <x v="586"/>
            <x v="587"/>
            <x v="588"/>
            <x v="589"/>
            <x v="592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</reference>
        </references>
      </pivotArea>
    </format>
    <format dxfId="643">
      <pivotArea dataOnly="0" labelOnly="1" grandRow="1" outline="0" fieldPosition="0"/>
    </format>
    <format dxfId="644">
      <pivotArea type="all" dataOnly="0" outline="0" fieldPosition="0"/>
    </format>
    <format dxfId="645">
      <pivotArea dataOnly="0" labelOnly="1" outline="0" offset="IV256" fieldPosition="0">
        <references count="1">
          <reference field="4" count="1">
            <x v="91"/>
          </reference>
        </references>
      </pivotArea>
    </format>
    <format dxfId="646">
      <pivotArea dataOnly="0" labelOnly="1" outline="0" fieldPosition="0">
        <references count="2">
          <reference field="3" count="1">
            <x v="523"/>
          </reference>
          <reference field="4" count="1" selected="0">
            <x v="81"/>
          </reference>
        </references>
      </pivotArea>
    </format>
    <format dxfId="647">
      <pivotArea dataOnly="0" labelOnly="1" outline="0" fieldPosition="0">
        <references count="2">
          <reference field="3" count="1">
            <x v="535"/>
          </reference>
          <reference field="4" count="1" selected="0">
            <x v="82"/>
          </reference>
        </references>
      </pivotArea>
    </format>
    <format dxfId="648">
      <pivotArea dataOnly="0" labelOnly="1" outline="0" fieldPosition="0">
        <references count="2">
          <reference field="3" count="1">
            <x v="547"/>
          </reference>
          <reference field="4" count="1" selected="0">
            <x v="83"/>
          </reference>
        </references>
      </pivotArea>
    </format>
    <format dxfId="649">
      <pivotArea dataOnly="0" labelOnly="1" outline="0" fieldPosition="0">
        <references count="2">
          <reference field="3" count="1">
            <x v="503"/>
          </reference>
          <reference field="4" count="1" selected="0">
            <x v="85"/>
          </reference>
        </references>
      </pivotArea>
    </format>
    <format dxfId="650">
      <pivotArea dataOnly="0" labelOnly="1" outline="0" fieldPosition="0">
        <references count="2">
          <reference field="3" count="1">
            <x v="507"/>
          </reference>
          <reference field="4" count="1" selected="0">
            <x v="86"/>
          </reference>
        </references>
      </pivotArea>
    </format>
    <format dxfId="651">
      <pivotArea dataOnly="0" labelOnly="1" outline="0" fieldPosition="0">
        <references count="2">
          <reference field="3" count="1">
            <x v="507"/>
          </reference>
          <reference field="4" count="1" selected="0">
            <x v="87"/>
          </reference>
        </references>
      </pivotArea>
    </format>
    <format dxfId="652">
      <pivotArea dataOnly="0" labelOnly="1" outline="0" fieldPosition="0">
        <references count="2">
          <reference field="3" count="1">
            <x v="510"/>
          </reference>
          <reference field="4" count="1" selected="0">
            <x v="88"/>
          </reference>
        </references>
      </pivotArea>
    </format>
    <format dxfId="653">
      <pivotArea dataOnly="0" labelOnly="1" outline="0" fieldPosition="0">
        <references count="2">
          <reference field="3" count="1">
            <x v="510"/>
          </reference>
          <reference field="4" count="1" selected="0">
            <x v="89"/>
          </reference>
        </references>
      </pivotArea>
    </format>
    <format dxfId="654">
      <pivotArea dataOnly="0" labelOnly="1" outline="0" fieldPosition="0">
        <references count="2">
          <reference field="3" count="1">
            <x v="502"/>
          </reference>
          <reference field="4" count="1" selected="0">
            <x v="90"/>
          </reference>
        </references>
      </pivotArea>
    </format>
    <format dxfId="655">
      <pivotArea dataOnly="0" labelOnly="1" outline="0" fieldPosition="0">
        <references count="2">
          <reference field="3" count="1">
            <x v="509"/>
          </reference>
          <reference field="4" count="1" selected="0">
            <x v="92"/>
          </reference>
        </references>
      </pivotArea>
    </format>
    <format dxfId="656">
      <pivotArea dataOnly="0" labelOnly="1" outline="0" fieldPosition="0">
        <references count="2">
          <reference field="3" count="1">
            <x v="505"/>
          </reference>
          <reference field="4" count="1" selected="0">
            <x v="93"/>
          </reference>
        </references>
      </pivotArea>
    </format>
    <format dxfId="657">
      <pivotArea dataOnly="0" labelOnly="1" outline="0" fieldPosition="0">
        <references count="2">
          <reference field="3" count="1">
            <x v="492"/>
          </reference>
          <reference field="4" count="1" selected="0">
            <x v="94"/>
          </reference>
        </references>
      </pivotArea>
    </format>
    <format dxfId="658">
      <pivotArea dataOnly="0" labelOnly="1" outline="0" fieldPosition="0">
        <references count="2">
          <reference field="3" count="1">
            <x v="492"/>
          </reference>
          <reference field="4" count="1" selected="0">
            <x v="95"/>
          </reference>
        </references>
      </pivotArea>
    </format>
    <format dxfId="659">
      <pivotArea dataOnly="0" labelOnly="1" outline="0" fieldPosition="0">
        <references count="2">
          <reference field="3" count="1">
            <x v="492"/>
          </reference>
          <reference field="4" count="1" selected="0">
            <x v="96"/>
          </reference>
        </references>
      </pivotArea>
    </format>
    <format dxfId="660">
      <pivotArea dataOnly="0" labelOnly="1" outline="0" fieldPosition="0">
        <references count="2">
          <reference field="3" count="1">
            <x v="499"/>
          </reference>
          <reference field="4" count="1" selected="0">
            <x v="97"/>
          </reference>
        </references>
      </pivotArea>
    </format>
    <format dxfId="661">
      <pivotArea dataOnly="0" labelOnly="1" outline="0" fieldPosition="0">
        <references count="2">
          <reference field="3" count="1">
            <x v="491"/>
          </reference>
          <reference field="4" count="1" selected="0">
            <x v="98"/>
          </reference>
        </references>
      </pivotArea>
    </format>
    <format dxfId="662">
      <pivotArea dataOnly="0" labelOnly="1" outline="0" fieldPosition="0">
        <references count="2">
          <reference field="3" count="1">
            <x v="495"/>
          </reference>
          <reference field="4" count="1" selected="0">
            <x v="99"/>
          </reference>
        </references>
      </pivotArea>
    </format>
    <format dxfId="663">
      <pivotArea dataOnly="0" labelOnly="1" outline="0" fieldPosition="0">
        <references count="2">
          <reference field="3" count="1">
            <x v="498"/>
          </reference>
          <reference field="4" count="1" selected="0">
            <x v="100"/>
          </reference>
        </references>
      </pivotArea>
    </format>
    <format dxfId="664">
      <pivotArea dataOnly="0" labelOnly="1" outline="0" fieldPosition="0">
        <references count="2">
          <reference field="3" count="1">
            <x v="494"/>
          </reference>
          <reference field="4" count="1" selected="0">
            <x v="101"/>
          </reference>
        </references>
      </pivotArea>
    </format>
    <format dxfId="665">
      <pivotArea dataOnly="0" labelOnly="1" outline="0" fieldPosition="0">
        <references count="2">
          <reference field="3" count="1">
            <x v="503"/>
          </reference>
          <reference field="4" count="1" selected="0">
            <x v="84"/>
          </reference>
        </references>
      </pivotArea>
    </format>
    <format dxfId="666">
      <pivotArea dataOnly="0" labelOnly="1" outline="0" fieldPosition="0">
        <references count="2">
          <reference field="3" count="1">
            <x v="133"/>
          </reference>
          <reference field="4" count="1" selected="0">
            <x v="172"/>
          </reference>
        </references>
      </pivotArea>
    </format>
    <format dxfId="667">
      <pivotArea dataOnly="0" labelOnly="1" outline="0" fieldPosition="0">
        <references count="2">
          <reference field="3" count="1">
            <x v="136"/>
          </reference>
          <reference field="4" count="1" selected="0">
            <x v="173"/>
          </reference>
        </references>
      </pivotArea>
    </format>
    <format dxfId="668">
      <pivotArea dataOnly="0" labelOnly="1" outline="0" fieldPosition="0">
        <references count="2">
          <reference field="3" count="1">
            <x v="147"/>
          </reference>
          <reference field="4" count="1" selected="0">
            <x v="174"/>
          </reference>
        </references>
      </pivotArea>
    </format>
    <format dxfId="669">
      <pivotArea dataOnly="0" labelOnly="1" outline="0" fieldPosition="0">
        <references count="2">
          <reference field="3" count="1">
            <x v="148"/>
          </reference>
          <reference field="4" count="1" selected="0">
            <x v="175"/>
          </reference>
        </references>
      </pivotArea>
    </format>
    <format dxfId="670">
      <pivotArea dataOnly="0" labelOnly="1" outline="0" fieldPosition="0">
        <references count="2">
          <reference field="3" count="1">
            <x v="129"/>
          </reference>
          <reference field="4" count="1" selected="0">
            <x v="176"/>
          </reference>
        </references>
      </pivotArea>
    </format>
    <format dxfId="671">
      <pivotArea dataOnly="0" labelOnly="1" outline="0" fieldPosition="0">
        <references count="2">
          <reference field="3" count="1">
            <x v="132"/>
          </reference>
          <reference field="4" count="1" selected="0">
            <x v="177"/>
          </reference>
        </references>
      </pivotArea>
    </format>
    <format dxfId="672">
      <pivotArea dataOnly="0" labelOnly="1" outline="0" fieldPosition="0">
        <references count="2">
          <reference field="3" count="1">
            <x v="135"/>
          </reference>
          <reference field="4" count="1" selected="0">
            <x v="178"/>
          </reference>
        </references>
      </pivotArea>
    </format>
    <format dxfId="673">
      <pivotArea dataOnly="0" labelOnly="1" outline="0" fieldPosition="0">
        <references count="2">
          <reference field="3" count="1">
            <x v="139"/>
          </reference>
          <reference field="4" count="1" selected="0">
            <x v="179"/>
          </reference>
        </references>
      </pivotArea>
    </format>
    <format dxfId="674">
      <pivotArea dataOnly="0" labelOnly="1" outline="0" fieldPosition="0">
        <references count="2">
          <reference field="3" count="1">
            <x v="144"/>
          </reference>
          <reference field="4" count="1" selected="0">
            <x v="180"/>
          </reference>
        </references>
      </pivotArea>
    </format>
    <format dxfId="675">
      <pivotArea dataOnly="0" labelOnly="1" outline="0" fieldPosition="0">
        <references count="2">
          <reference field="3" count="1">
            <x v="134"/>
          </reference>
          <reference field="4" count="1" selected="0">
            <x v="181"/>
          </reference>
        </references>
      </pivotArea>
    </format>
    <format dxfId="676">
      <pivotArea dataOnly="0" labelOnly="1" outline="0" fieldPosition="0">
        <references count="2">
          <reference field="3" count="1">
            <x v="131"/>
          </reference>
          <reference field="4" count="1" selected="0">
            <x v="209"/>
          </reference>
        </references>
      </pivotArea>
    </format>
    <format dxfId="677">
      <pivotArea dataOnly="0" labelOnly="1" outline="0" fieldPosition="0">
        <references count="2">
          <reference field="3" count="1">
            <x v="138"/>
          </reference>
          <reference field="4" count="1" selected="0">
            <x v="210"/>
          </reference>
        </references>
      </pivotArea>
    </format>
    <format dxfId="678">
      <pivotArea dataOnly="0" labelOnly="1" outline="0" fieldPosition="0">
        <references count="2">
          <reference field="3" count="1">
            <x v="141"/>
          </reference>
          <reference field="4" count="1" selected="0">
            <x v="211"/>
          </reference>
        </references>
      </pivotArea>
    </format>
    <format dxfId="679">
      <pivotArea dataOnly="0" labelOnly="1" outline="0" fieldPosition="0">
        <references count="2">
          <reference field="3" count="1">
            <x v="143"/>
          </reference>
          <reference field="4" count="1" selected="0">
            <x v="212"/>
          </reference>
        </references>
      </pivotArea>
    </format>
    <format dxfId="680">
      <pivotArea dataOnly="0" labelOnly="1" outline="0" fieldPosition="0">
        <references count="2">
          <reference field="3" count="1">
            <x v="200"/>
          </reference>
          <reference field="4" count="1" selected="0">
            <x v="213"/>
          </reference>
        </references>
      </pivotArea>
    </format>
    <format dxfId="681">
      <pivotArea dataOnly="0" labelOnly="1" outline="0" fieldPosition="0">
        <references count="2">
          <reference field="3" count="1">
            <x v="202"/>
          </reference>
          <reference field="4" count="1" selected="0">
            <x v="214"/>
          </reference>
        </references>
      </pivotArea>
    </format>
    <format dxfId="682">
      <pivotArea dataOnly="0" labelOnly="1" outline="0" fieldPosition="0">
        <references count="2">
          <reference field="3" count="1">
            <x v="204"/>
          </reference>
          <reference field="4" count="1" selected="0">
            <x v="215"/>
          </reference>
        </references>
      </pivotArea>
    </format>
    <format dxfId="683">
      <pivotArea dataOnly="0" labelOnly="1" outline="0" fieldPosition="0">
        <references count="2">
          <reference field="3" count="1">
            <x v="206"/>
          </reference>
          <reference field="4" count="1" selected="0">
            <x v="216"/>
          </reference>
        </references>
      </pivotArea>
    </format>
    <format dxfId="684">
      <pivotArea dataOnly="0" labelOnly="1" outline="0" fieldPosition="0">
        <references count="2">
          <reference field="3" count="1">
            <x v="208"/>
          </reference>
          <reference field="4" count="1" selected="0">
            <x v="217"/>
          </reference>
        </references>
      </pivotArea>
    </format>
    <format dxfId="685">
      <pivotArea dataOnly="0" labelOnly="1" outline="0" fieldPosition="0">
        <references count="2">
          <reference field="3" count="1">
            <x v="210"/>
          </reference>
          <reference field="4" count="1" selected="0">
            <x v="218"/>
          </reference>
        </references>
      </pivotArea>
    </format>
    <format dxfId="686">
      <pivotArea dataOnly="0" labelOnly="1" outline="0" fieldPosition="0">
        <references count="2">
          <reference field="3" count="1">
            <x v="212"/>
          </reference>
          <reference field="4" count="1" selected="0">
            <x v="219"/>
          </reference>
        </references>
      </pivotArea>
    </format>
    <format dxfId="687">
      <pivotArea dataOnly="0" labelOnly="1" outline="0" fieldPosition="0">
        <references count="2">
          <reference field="3" count="1">
            <x v="214"/>
          </reference>
          <reference field="4" count="1" selected="0">
            <x v="220"/>
          </reference>
        </references>
      </pivotArea>
    </format>
    <format dxfId="688">
      <pivotArea dataOnly="0" labelOnly="1" outline="0" fieldPosition="0">
        <references count="2">
          <reference field="3" count="1">
            <x v="216"/>
          </reference>
          <reference field="4" count="1" selected="0">
            <x v="221"/>
          </reference>
        </references>
      </pivotArea>
    </format>
    <format dxfId="689">
      <pivotArea dataOnly="0" labelOnly="1" outline="0" fieldPosition="0">
        <references count="2">
          <reference field="3" count="1">
            <x v="199"/>
          </reference>
          <reference field="4" count="1" selected="0">
            <x v="222"/>
          </reference>
        </references>
      </pivotArea>
    </format>
    <format dxfId="690">
      <pivotArea dataOnly="0" labelOnly="1" outline="0" fieldPosition="0">
        <references count="2">
          <reference field="3" count="1">
            <x v="201"/>
          </reference>
          <reference field="4" count="1" selected="0">
            <x v="223"/>
          </reference>
        </references>
      </pivotArea>
    </format>
    <format dxfId="691">
      <pivotArea dataOnly="0" labelOnly="1" outline="0" fieldPosition="0">
        <references count="2">
          <reference field="3" count="1">
            <x v="203"/>
          </reference>
          <reference field="4" count="1" selected="0">
            <x v="224"/>
          </reference>
        </references>
      </pivotArea>
    </format>
    <format dxfId="692">
      <pivotArea dataOnly="0" labelOnly="1" outline="0" fieldPosition="0">
        <references count="2">
          <reference field="3" count="1">
            <x v="205"/>
          </reference>
          <reference field="4" count="1" selected="0">
            <x v="225"/>
          </reference>
        </references>
      </pivotArea>
    </format>
    <format dxfId="693">
      <pivotArea dataOnly="0" labelOnly="1" outline="0" fieldPosition="0">
        <references count="2">
          <reference field="3" count="1">
            <x v="207"/>
          </reference>
          <reference field="4" count="1" selected="0">
            <x v="226"/>
          </reference>
        </references>
      </pivotArea>
    </format>
    <format dxfId="694">
      <pivotArea dataOnly="0" labelOnly="1" outline="0" fieldPosition="0">
        <references count="2">
          <reference field="3" count="1">
            <x v="209"/>
          </reference>
          <reference field="4" count="1" selected="0">
            <x v="227"/>
          </reference>
        </references>
      </pivotArea>
    </format>
    <format dxfId="695">
      <pivotArea dataOnly="0" labelOnly="1" outline="0" fieldPosition="0">
        <references count="2">
          <reference field="3" count="1">
            <x v="211"/>
          </reference>
          <reference field="4" count="1" selected="0">
            <x v="228"/>
          </reference>
        </references>
      </pivotArea>
    </format>
    <format dxfId="696">
      <pivotArea dataOnly="0" labelOnly="1" outline="0" fieldPosition="0">
        <references count="2">
          <reference field="3" count="1">
            <x v="213"/>
          </reference>
          <reference field="4" count="1" selected="0">
            <x v="229"/>
          </reference>
        </references>
      </pivotArea>
    </format>
    <format dxfId="697">
      <pivotArea dataOnly="0" labelOnly="1" outline="0" fieldPosition="0">
        <references count="2">
          <reference field="3" count="1">
            <x v="215"/>
          </reference>
          <reference field="4" count="1" selected="0">
            <x v="230"/>
          </reference>
        </references>
      </pivotArea>
    </format>
    <format dxfId="698">
      <pivotArea outline="0" collapsedLevelsAreSubtotals="1" fieldPosition="0">
        <references count="2">
          <reference field="3" count="4" selected="0">
            <x v="3"/>
            <x v="11"/>
            <x v="297"/>
            <x v="620"/>
          </reference>
          <reference field="4" count="4" selected="0">
            <x v="608"/>
            <x v="609"/>
            <x v="610"/>
            <x v="611"/>
          </reference>
        </references>
      </pivotArea>
    </format>
    <format dxfId="699">
      <pivotArea grandRow="1" outline="0" collapsedLevelsAreSubtotals="1" fieldPosition="0"/>
    </format>
    <format dxfId="700">
      <pivotArea dataOnly="0" labelOnly="1" outline="0" fieldPosition="0">
        <references count="1">
          <reference field="4" count="4">
            <x v="608"/>
            <x v="609"/>
            <x v="610"/>
            <x v="611"/>
          </reference>
        </references>
      </pivotArea>
    </format>
    <format dxfId="701">
      <pivotArea dataOnly="0" labelOnly="1" grandRow="1" outline="0" fieldPosition="0"/>
    </format>
    <format dxfId="702">
      <pivotArea dataOnly="0" labelOnly="1" outline="0" fieldPosition="0">
        <references count="2">
          <reference field="3" count="1">
            <x v="11"/>
          </reference>
          <reference field="4" count="1" selected="0">
            <x v="608"/>
          </reference>
        </references>
      </pivotArea>
    </format>
    <format dxfId="703">
      <pivotArea dataOnly="0" labelOnly="1" outline="0" fieldPosition="0">
        <references count="2">
          <reference field="3" count="1">
            <x v="3"/>
          </reference>
          <reference field="4" count="1" selected="0">
            <x v="609"/>
          </reference>
        </references>
      </pivotArea>
    </format>
    <format dxfId="704">
      <pivotArea dataOnly="0" labelOnly="1" outline="0" fieldPosition="0">
        <references count="2">
          <reference field="3" count="1">
            <x v="297"/>
          </reference>
          <reference field="4" count="1" selected="0">
            <x v="610"/>
          </reference>
        </references>
      </pivotArea>
    </format>
    <format dxfId="705">
      <pivotArea dataOnly="0" labelOnly="1" outline="0" fieldPosition="0">
        <references count="2">
          <reference field="3" count="1">
            <x v="620"/>
          </reference>
          <reference field="4" count="1" selected="0">
            <x v="611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U6014"/>
  <sheetViews>
    <sheetView showGridLines="0" tabSelected="1" zoomScale="80" zoomScaleNormal="80" zoomScaleSheetLayoutView="55" zoomScalePageLayoutView="40" workbookViewId="0">
      <pane ySplit="435" topLeftCell="A4214" activePane="bottomLeft"/>
      <selection activeCell="S1" sqref="S1:S65536"/>
      <selection pane="bottomLeft" activeCell="C4247" sqref="C4247"/>
    </sheetView>
  </sheetViews>
  <sheetFormatPr defaultColWidth="9.140625" defaultRowHeight="12.75"/>
  <cols>
    <col min="1" max="1" width="18.5703125" style="74" bestFit="1" customWidth="1"/>
    <col min="2" max="2" width="28.5703125" style="74" bestFit="1" customWidth="1"/>
    <col min="3" max="3" width="26.42578125" style="74" bestFit="1" customWidth="1"/>
    <col min="4" max="4" width="59.28515625" style="74" bestFit="1" customWidth="1"/>
    <col min="5" max="5" width="30.85546875" style="74" bestFit="1" customWidth="1"/>
    <col min="6" max="6" width="24.140625" style="75" customWidth="1"/>
    <col min="7" max="7" width="21.140625" style="76" bestFit="1" customWidth="1"/>
    <col min="8" max="8" width="24.5703125" style="74" hidden="1" customWidth="1"/>
    <col min="9" max="9" width="20.7109375" style="77" hidden="1" customWidth="1"/>
    <col min="10" max="10" width="21.140625" style="78" hidden="1" customWidth="1"/>
    <col min="11" max="11" width="26" style="79" hidden="1" customWidth="1"/>
    <col min="12" max="12" width="23.7109375" style="79" hidden="1" customWidth="1"/>
    <col min="13" max="13" width="103.42578125" style="80" hidden="1" customWidth="1"/>
    <col min="14" max="15" width="0" style="45" hidden="1" customWidth="1"/>
    <col min="16" max="28" width="9.140625" style="45"/>
    <col min="29" max="16384" width="9.140625" style="46"/>
  </cols>
  <sheetData>
    <row r="1" spans="1:255" ht="10.5" customHeight="1">
      <c r="A1" s="38" t="s">
        <v>507</v>
      </c>
      <c r="B1" s="38" t="s">
        <v>508</v>
      </c>
      <c r="C1" s="38" t="s">
        <v>509</v>
      </c>
      <c r="D1" s="38" t="s">
        <v>510</v>
      </c>
      <c r="E1" s="38" t="s">
        <v>511</v>
      </c>
      <c r="F1" s="39" t="s">
        <v>512</v>
      </c>
      <c r="G1" s="40" t="s">
        <v>513</v>
      </c>
      <c r="H1" s="38" t="s">
        <v>514</v>
      </c>
      <c r="I1" s="41" t="s">
        <v>515</v>
      </c>
      <c r="J1" s="42" t="s">
        <v>516</v>
      </c>
      <c r="K1" s="43" t="s">
        <v>517</v>
      </c>
      <c r="L1" s="43" t="s">
        <v>518</v>
      </c>
      <c r="M1" s="44" t="s">
        <v>519</v>
      </c>
    </row>
    <row r="2" spans="1:255" s="53" customFormat="1">
      <c r="A2" s="47" t="s">
        <v>520</v>
      </c>
      <c r="B2" s="47" t="s">
        <v>520</v>
      </c>
      <c r="C2" s="47" t="s">
        <v>521</v>
      </c>
      <c r="D2" s="47" t="s">
        <v>337</v>
      </c>
      <c r="E2" s="47" t="s">
        <v>243</v>
      </c>
      <c r="F2" s="48">
        <v>42005</v>
      </c>
      <c r="G2" s="49">
        <v>20</v>
      </c>
      <c r="H2" s="47"/>
      <c r="I2" s="50"/>
      <c r="J2" s="51">
        <f>-(G2*I2)</f>
        <v>0</v>
      </c>
      <c r="K2" s="50"/>
      <c r="L2" s="50">
        <f>-(G2*K2)</f>
        <v>0</v>
      </c>
      <c r="M2" s="52"/>
    </row>
    <row r="3" spans="1:255" s="53" customFormat="1">
      <c r="A3" s="47" t="s">
        <v>520</v>
      </c>
      <c r="B3" s="47" t="s">
        <v>520</v>
      </c>
      <c r="C3" s="47" t="s">
        <v>521</v>
      </c>
      <c r="D3" s="47" t="s">
        <v>338</v>
      </c>
      <c r="E3" s="54" t="s">
        <v>242</v>
      </c>
      <c r="F3" s="48">
        <v>42005</v>
      </c>
      <c r="G3" s="49">
        <v>20</v>
      </c>
      <c r="H3" s="47"/>
      <c r="I3" s="50"/>
      <c r="J3" s="51">
        <f>-(G3*I3)</f>
        <v>0</v>
      </c>
      <c r="K3" s="50"/>
      <c r="L3" s="50">
        <f>-(G3*K3)</f>
        <v>0</v>
      </c>
      <c r="M3" s="52"/>
    </row>
    <row r="4" spans="1:255" s="53" customFormat="1">
      <c r="A4" s="47" t="s">
        <v>520</v>
      </c>
      <c r="B4" s="47" t="s">
        <v>520</v>
      </c>
      <c r="C4" s="47" t="s">
        <v>521</v>
      </c>
      <c r="D4" s="47" t="s">
        <v>339</v>
      </c>
      <c r="E4" s="47" t="s">
        <v>235</v>
      </c>
      <c r="F4" s="48">
        <v>42005</v>
      </c>
      <c r="G4" s="49">
        <v>20</v>
      </c>
      <c r="H4" s="47"/>
      <c r="I4" s="50"/>
      <c r="J4" s="51">
        <f>-(G4*I4)</f>
        <v>0</v>
      </c>
      <c r="K4" s="50"/>
      <c r="L4" s="50">
        <f>-(G4*K4)</f>
        <v>0</v>
      </c>
      <c r="M4" s="52"/>
    </row>
    <row r="5" spans="1:255" s="53" customFormat="1">
      <c r="A5" s="47" t="s">
        <v>520</v>
      </c>
      <c r="B5" s="47" t="s">
        <v>520</v>
      </c>
      <c r="C5" s="47" t="s">
        <v>521</v>
      </c>
      <c r="D5" s="47" t="s">
        <v>340</v>
      </c>
      <c r="E5" s="47" t="s">
        <v>241</v>
      </c>
      <c r="F5" s="48">
        <v>42005</v>
      </c>
      <c r="G5" s="49">
        <v>20</v>
      </c>
      <c r="H5" s="47"/>
      <c r="I5" s="50"/>
      <c r="J5" s="51">
        <f>-(G5*I5)</f>
        <v>0</v>
      </c>
      <c r="K5" s="50"/>
      <c r="L5" s="50">
        <f>-(G5*K5)</f>
        <v>0</v>
      </c>
      <c r="M5" s="52"/>
    </row>
    <row r="6" spans="1:255" s="53" customFormat="1">
      <c r="A6" s="47" t="s">
        <v>520</v>
      </c>
      <c r="B6" s="47" t="s">
        <v>520</v>
      </c>
      <c r="C6" s="47" t="s">
        <v>521</v>
      </c>
      <c r="D6" s="47" t="s">
        <v>341</v>
      </c>
      <c r="E6" s="47" t="s">
        <v>282</v>
      </c>
      <c r="F6" s="48">
        <v>42005</v>
      </c>
      <c r="G6" s="49">
        <v>20</v>
      </c>
      <c r="H6" s="47"/>
      <c r="I6" s="50"/>
      <c r="J6" s="51">
        <f>-(G6*I6)</f>
        <v>0</v>
      </c>
      <c r="K6" s="50"/>
      <c r="L6" s="50">
        <f>-(G6*K6)</f>
        <v>0</v>
      </c>
      <c r="M6" s="52"/>
    </row>
    <row r="7" spans="1:255" s="53" customFormat="1">
      <c r="A7" s="47" t="s">
        <v>520</v>
      </c>
      <c r="B7" s="47" t="s">
        <v>520</v>
      </c>
      <c r="C7" s="47" t="s">
        <v>521</v>
      </c>
      <c r="D7" s="47" t="s">
        <v>343</v>
      </c>
      <c r="E7" s="47" t="s">
        <v>342</v>
      </c>
      <c r="F7" s="48">
        <v>42005</v>
      </c>
      <c r="G7" s="49">
        <v>48</v>
      </c>
      <c r="H7" s="47"/>
      <c r="I7" s="50"/>
      <c r="J7" s="51"/>
      <c r="K7" s="50"/>
      <c r="L7" s="50"/>
      <c r="M7" s="52"/>
    </row>
    <row r="8" spans="1:255" s="53" customFormat="1">
      <c r="A8" s="47" t="s">
        <v>520</v>
      </c>
      <c r="B8" s="47" t="s">
        <v>520</v>
      </c>
      <c r="C8" s="47" t="s">
        <v>521</v>
      </c>
      <c r="D8" s="47" t="s">
        <v>291</v>
      </c>
      <c r="E8" s="47" t="s">
        <v>61</v>
      </c>
      <c r="F8" s="48">
        <v>42005</v>
      </c>
      <c r="G8" s="49">
        <v>4</v>
      </c>
      <c r="H8" s="47"/>
      <c r="I8" s="50"/>
      <c r="J8" s="51">
        <f t="shared" ref="J8:J19" si="0">-(G8*I8)</f>
        <v>0</v>
      </c>
      <c r="K8" s="50"/>
      <c r="L8" s="50">
        <f t="shared" ref="L8:L19" si="1">-(G8*K8)</f>
        <v>0</v>
      </c>
      <c r="M8" s="52"/>
    </row>
    <row r="9" spans="1:255" s="53" customFormat="1">
      <c r="A9" s="47" t="s">
        <v>520</v>
      </c>
      <c r="B9" s="47" t="s">
        <v>520</v>
      </c>
      <c r="C9" s="47" t="s">
        <v>521</v>
      </c>
      <c r="D9" s="47" t="s">
        <v>345</v>
      </c>
      <c r="E9" s="47" t="s">
        <v>344</v>
      </c>
      <c r="F9" s="48">
        <v>42005</v>
      </c>
      <c r="G9" s="49">
        <v>12</v>
      </c>
      <c r="H9" s="47"/>
      <c r="I9" s="50"/>
      <c r="J9" s="51">
        <f t="shared" si="0"/>
        <v>0</v>
      </c>
      <c r="K9" s="50"/>
      <c r="L9" s="50">
        <f t="shared" si="1"/>
        <v>0</v>
      </c>
      <c r="M9" s="52"/>
    </row>
    <row r="10" spans="1:255" s="53" customFormat="1">
      <c r="A10" s="47" t="s">
        <v>520</v>
      </c>
      <c r="B10" s="47" t="s">
        <v>520</v>
      </c>
      <c r="C10" s="47" t="s">
        <v>521</v>
      </c>
      <c r="D10" s="47" t="s">
        <v>265</v>
      </c>
      <c r="E10" s="47" t="s">
        <v>266</v>
      </c>
      <c r="F10" s="48">
        <v>42005</v>
      </c>
      <c r="G10" s="49">
        <v>5</v>
      </c>
      <c r="H10" s="47"/>
      <c r="I10" s="50"/>
      <c r="J10" s="51">
        <f t="shared" si="0"/>
        <v>0</v>
      </c>
      <c r="K10" s="50"/>
      <c r="L10" s="50">
        <f t="shared" si="1"/>
        <v>0</v>
      </c>
      <c r="M10" s="52"/>
    </row>
    <row r="11" spans="1:255" s="53" customFormat="1">
      <c r="A11" s="47" t="s">
        <v>520</v>
      </c>
      <c r="B11" s="47" t="s">
        <v>520</v>
      </c>
      <c r="C11" s="47" t="s">
        <v>521</v>
      </c>
      <c r="D11" s="47" t="s">
        <v>271</v>
      </c>
      <c r="E11" s="47" t="s">
        <v>272</v>
      </c>
      <c r="F11" s="48">
        <v>42005</v>
      </c>
      <c r="G11" s="49">
        <v>5</v>
      </c>
      <c r="H11" s="47"/>
      <c r="I11" s="50"/>
      <c r="J11" s="51">
        <f t="shared" si="0"/>
        <v>0</v>
      </c>
      <c r="K11" s="50"/>
      <c r="L11" s="50">
        <f t="shared" si="1"/>
        <v>0</v>
      </c>
      <c r="M11" s="52"/>
    </row>
    <row r="12" spans="1:255" s="53" customFormat="1">
      <c r="A12" s="47" t="s">
        <v>520</v>
      </c>
      <c r="B12" s="47" t="s">
        <v>520</v>
      </c>
      <c r="C12" s="47" t="s">
        <v>521</v>
      </c>
      <c r="D12" s="47" t="s">
        <v>251</v>
      </c>
      <c r="E12" s="47" t="s">
        <v>252</v>
      </c>
      <c r="F12" s="48">
        <v>42005</v>
      </c>
      <c r="G12" s="49">
        <v>2</v>
      </c>
      <c r="H12" s="47"/>
      <c r="I12" s="50"/>
      <c r="J12" s="51">
        <f t="shared" si="0"/>
        <v>0</v>
      </c>
      <c r="K12" s="50"/>
      <c r="L12" s="50">
        <f t="shared" si="1"/>
        <v>0</v>
      </c>
      <c r="M12" s="52"/>
    </row>
    <row r="13" spans="1:255" s="53" customFormat="1">
      <c r="A13" s="47" t="s">
        <v>520</v>
      </c>
      <c r="B13" s="47" t="s">
        <v>520</v>
      </c>
      <c r="C13" s="47" t="s">
        <v>521</v>
      </c>
      <c r="D13" s="47" t="s">
        <v>259</v>
      </c>
      <c r="E13" s="47" t="s">
        <v>260</v>
      </c>
      <c r="F13" s="48">
        <v>42005</v>
      </c>
      <c r="G13" s="49">
        <v>1</v>
      </c>
      <c r="H13" s="55"/>
      <c r="I13" s="56"/>
      <c r="J13" s="57">
        <f t="shared" si="0"/>
        <v>0</v>
      </c>
      <c r="K13" s="56"/>
      <c r="L13" s="56">
        <f t="shared" si="1"/>
        <v>0</v>
      </c>
      <c r="M13" s="58"/>
      <c r="IN13" s="47"/>
      <c r="IO13" s="47"/>
      <c r="IP13" s="47"/>
      <c r="IQ13" s="59"/>
      <c r="IR13" s="59"/>
      <c r="IS13" s="48"/>
      <c r="IT13" s="49"/>
      <c r="IU13" s="60"/>
    </row>
    <row r="14" spans="1:255" s="53" customFormat="1">
      <c r="A14" s="47" t="s">
        <v>520</v>
      </c>
      <c r="B14" s="47" t="s">
        <v>520</v>
      </c>
      <c r="C14" s="47" t="s">
        <v>521</v>
      </c>
      <c r="D14" s="61" t="s">
        <v>244</v>
      </c>
      <c r="E14" s="47" t="s">
        <v>245</v>
      </c>
      <c r="F14" s="48">
        <v>42005</v>
      </c>
      <c r="G14" s="49">
        <v>5</v>
      </c>
      <c r="H14" s="47"/>
      <c r="I14" s="50"/>
      <c r="J14" s="51">
        <f t="shared" si="0"/>
        <v>0</v>
      </c>
      <c r="K14" s="50"/>
      <c r="L14" s="50">
        <f t="shared" si="1"/>
        <v>0</v>
      </c>
      <c r="M14" s="62"/>
    </row>
    <row r="15" spans="1:255" s="53" customFormat="1">
      <c r="A15" s="47" t="s">
        <v>520</v>
      </c>
      <c r="B15" s="47" t="s">
        <v>520</v>
      </c>
      <c r="C15" s="47" t="s">
        <v>521</v>
      </c>
      <c r="D15" s="47" t="s">
        <v>248</v>
      </c>
      <c r="E15" s="47" t="s">
        <v>249</v>
      </c>
      <c r="F15" s="48">
        <v>42005</v>
      </c>
      <c r="G15" s="49">
        <v>10</v>
      </c>
      <c r="H15" s="47"/>
      <c r="I15" s="50"/>
      <c r="J15" s="51">
        <f t="shared" si="0"/>
        <v>0</v>
      </c>
      <c r="K15" s="50"/>
      <c r="L15" s="50">
        <f t="shared" si="1"/>
        <v>0</v>
      </c>
      <c r="M15" s="52"/>
    </row>
    <row r="16" spans="1:255" s="53" customFormat="1">
      <c r="A16" s="47" t="s">
        <v>520</v>
      </c>
      <c r="B16" s="47" t="s">
        <v>520</v>
      </c>
      <c r="C16" s="47" t="s">
        <v>521</v>
      </c>
      <c r="D16" s="47" t="s">
        <v>253</v>
      </c>
      <c r="E16" s="47" t="s">
        <v>254</v>
      </c>
      <c r="F16" s="48">
        <v>42005</v>
      </c>
      <c r="G16" s="49">
        <v>5</v>
      </c>
      <c r="H16" s="47"/>
      <c r="I16" s="50"/>
      <c r="J16" s="51">
        <f t="shared" si="0"/>
        <v>0</v>
      </c>
      <c r="K16" s="50"/>
      <c r="L16" s="50">
        <f t="shared" si="1"/>
        <v>0</v>
      </c>
      <c r="M16" s="52"/>
    </row>
    <row r="17" spans="1:13" s="53" customFormat="1">
      <c r="A17" s="47" t="s">
        <v>520</v>
      </c>
      <c r="B17" s="47" t="s">
        <v>520</v>
      </c>
      <c r="C17" s="47" t="s">
        <v>521</v>
      </c>
      <c r="D17" s="47" t="s">
        <v>255</v>
      </c>
      <c r="E17" s="47" t="s">
        <v>256</v>
      </c>
      <c r="F17" s="48">
        <v>42005</v>
      </c>
      <c r="G17" s="49">
        <v>5</v>
      </c>
      <c r="H17" s="47"/>
      <c r="I17" s="50"/>
      <c r="J17" s="51">
        <f t="shared" si="0"/>
        <v>0</v>
      </c>
      <c r="K17" s="50"/>
      <c r="L17" s="50">
        <f t="shared" si="1"/>
        <v>0</v>
      </c>
      <c r="M17" s="52"/>
    </row>
    <row r="18" spans="1:13" s="53" customFormat="1">
      <c r="A18" s="47" t="s">
        <v>520</v>
      </c>
      <c r="B18" s="47" t="s">
        <v>520</v>
      </c>
      <c r="C18" s="47" t="s">
        <v>521</v>
      </c>
      <c r="D18" s="47" t="s">
        <v>267</v>
      </c>
      <c r="E18" s="47" t="s">
        <v>268</v>
      </c>
      <c r="F18" s="48">
        <v>42005</v>
      </c>
      <c r="G18" s="49">
        <v>3</v>
      </c>
      <c r="H18" s="47"/>
      <c r="I18" s="50"/>
      <c r="J18" s="51">
        <f t="shared" si="0"/>
        <v>0</v>
      </c>
      <c r="K18" s="50"/>
      <c r="L18" s="50">
        <f t="shared" si="1"/>
        <v>0</v>
      </c>
      <c r="M18" s="52"/>
    </row>
    <row r="19" spans="1:13" s="53" customFormat="1">
      <c r="A19" s="47" t="s">
        <v>520</v>
      </c>
      <c r="B19" s="47" t="s">
        <v>520</v>
      </c>
      <c r="C19" s="47" t="s">
        <v>521</v>
      </c>
      <c r="D19" s="47" t="s">
        <v>273</v>
      </c>
      <c r="E19" s="47" t="s">
        <v>274</v>
      </c>
      <c r="F19" s="48">
        <v>42005</v>
      </c>
      <c r="G19" s="49">
        <v>2</v>
      </c>
      <c r="H19" s="47"/>
      <c r="I19" s="50"/>
      <c r="J19" s="51">
        <f t="shared" si="0"/>
        <v>0</v>
      </c>
      <c r="K19" s="50"/>
      <c r="L19" s="50">
        <f t="shared" si="1"/>
        <v>0</v>
      </c>
      <c r="M19" s="52"/>
    </row>
    <row r="20" spans="1:13" s="53" customFormat="1">
      <c r="A20" s="47" t="s">
        <v>520</v>
      </c>
      <c r="B20" s="47" t="s">
        <v>520</v>
      </c>
      <c r="C20" s="47" t="s">
        <v>521</v>
      </c>
      <c r="D20" s="47" t="s">
        <v>275</v>
      </c>
      <c r="E20" s="47" t="s">
        <v>276</v>
      </c>
      <c r="F20" s="48">
        <v>42005</v>
      </c>
      <c r="G20" s="49">
        <v>2</v>
      </c>
      <c r="H20" s="47"/>
      <c r="I20" s="50"/>
      <c r="J20" s="51"/>
      <c r="K20" s="50"/>
      <c r="L20" s="50"/>
      <c r="M20" s="52"/>
    </row>
    <row r="21" spans="1:13" s="53" customFormat="1">
      <c r="A21" s="47" t="s">
        <v>520</v>
      </c>
      <c r="B21" s="47" t="s">
        <v>520</v>
      </c>
      <c r="C21" s="47" t="s">
        <v>521</v>
      </c>
      <c r="D21" s="47" t="s">
        <v>250</v>
      </c>
      <c r="E21" s="47" t="s">
        <v>45</v>
      </c>
      <c r="F21" s="48">
        <v>42005</v>
      </c>
      <c r="G21" s="49">
        <v>70</v>
      </c>
      <c r="H21" s="47"/>
      <c r="I21" s="50"/>
      <c r="J21" s="51"/>
      <c r="K21" s="50"/>
      <c r="L21" s="50"/>
      <c r="M21" s="52"/>
    </row>
    <row r="22" spans="1:13" s="53" customFormat="1">
      <c r="A22" s="47" t="s">
        <v>520</v>
      </c>
      <c r="B22" s="47" t="s">
        <v>520</v>
      </c>
      <c r="C22" s="47" t="s">
        <v>521</v>
      </c>
      <c r="D22" s="47" t="s">
        <v>257</v>
      </c>
      <c r="E22" s="47" t="s">
        <v>258</v>
      </c>
      <c r="F22" s="48">
        <v>42005</v>
      </c>
      <c r="G22" s="49">
        <v>20</v>
      </c>
      <c r="H22" s="47"/>
      <c r="I22" s="50"/>
      <c r="J22" s="51">
        <f>-(G22*I22)</f>
        <v>0</v>
      </c>
      <c r="K22" s="50"/>
      <c r="L22" s="50">
        <f>-(G22*K22)</f>
        <v>0</v>
      </c>
      <c r="M22" s="52"/>
    </row>
    <row r="23" spans="1:13" s="53" customFormat="1">
      <c r="A23" s="47" t="s">
        <v>520</v>
      </c>
      <c r="B23" s="47" t="s">
        <v>520</v>
      </c>
      <c r="C23" s="47" t="s">
        <v>521</v>
      </c>
      <c r="D23" s="47" t="s">
        <v>263</v>
      </c>
      <c r="E23" s="47" t="s">
        <v>264</v>
      </c>
      <c r="F23" s="48">
        <v>42005</v>
      </c>
      <c r="G23" s="49">
        <v>5</v>
      </c>
      <c r="H23" s="47"/>
      <c r="I23" s="50"/>
      <c r="J23" s="51"/>
      <c r="K23" s="50"/>
      <c r="L23" s="50"/>
      <c r="M23" s="52"/>
    </row>
    <row r="24" spans="1:13" s="53" customFormat="1">
      <c r="A24" s="47" t="s">
        <v>520</v>
      </c>
      <c r="B24" s="47" t="s">
        <v>520</v>
      </c>
      <c r="C24" s="47" t="s">
        <v>521</v>
      </c>
      <c r="D24" s="47" t="s">
        <v>68</v>
      </c>
      <c r="E24" s="47" t="s">
        <v>269</v>
      </c>
      <c r="F24" s="48">
        <v>42005</v>
      </c>
      <c r="G24" s="49">
        <v>3</v>
      </c>
      <c r="H24" s="63"/>
      <c r="I24" s="63"/>
      <c r="J24" s="63">
        <f t="shared" ref="J24:J87" si="2">-(G24*I24)</f>
        <v>0</v>
      </c>
      <c r="K24" s="63"/>
      <c r="L24" s="63">
        <f t="shared" ref="L24:L58" si="3">-(G24*K24)</f>
        <v>0</v>
      </c>
      <c r="M24" s="63"/>
    </row>
    <row r="25" spans="1:13" s="53" customFormat="1">
      <c r="A25" s="47" t="s">
        <v>520</v>
      </c>
      <c r="B25" s="47" t="s">
        <v>520</v>
      </c>
      <c r="C25" s="47" t="s">
        <v>521</v>
      </c>
      <c r="D25" s="47" t="s">
        <v>69</v>
      </c>
      <c r="E25" s="47" t="s">
        <v>346</v>
      </c>
      <c r="F25" s="48">
        <v>42005</v>
      </c>
      <c r="G25" s="49">
        <v>76</v>
      </c>
      <c r="H25" s="49"/>
      <c r="I25" s="50"/>
      <c r="J25" s="51">
        <f t="shared" si="2"/>
        <v>0</v>
      </c>
      <c r="K25" s="50"/>
      <c r="L25" s="50">
        <f t="shared" si="3"/>
        <v>0</v>
      </c>
      <c r="M25" s="52"/>
    </row>
    <row r="26" spans="1:13" s="53" customFormat="1">
      <c r="A26" s="47" t="s">
        <v>520</v>
      </c>
      <c r="B26" s="47" t="s">
        <v>520</v>
      </c>
      <c r="C26" s="47" t="s">
        <v>521</v>
      </c>
      <c r="D26" s="47" t="s">
        <v>522</v>
      </c>
      <c r="E26" s="47" t="s">
        <v>1064</v>
      </c>
      <c r="F26" s="48">
        <v>42005</v>
      </c>
      <c r="G26" s="49">
        <v>20</v>
      </c>
      <c r="H26" s="49"/>
      <c r="I26" s="50"/>
      <c r="J26" s="51">
        <f t="shared" si="2"/>
        <v>0</v>
      </c>
      <c r="K26" s="50"/>
      <c r="L26" s="50">
        <f t="shared" si="3"/>
        <v>0</v>
      </c>
      <c r="M26" s="52"/>
    </row>
    <row r="27" spans="1:13" s="53" customFormat="1">
      <c r="A27" s="47" t="s">
        <v>520</v>
      </c>
      <c r="B27" s="47" t="s">
        <v>520</v>
      </c>
      <c r="C27" s="47" t="s">
        <v>521</v>
      </c>
      <c r="D27" s="47" t="s">
        <v>347</v>
      </c>
      <c r="E27" s="47" t="s">
        <v>51</v>
      </c>
      <c r="F27" s="48">
        <v>42005</v>
      </c>
      <c r="G27" s="49">
        <v>4</v>
      </c>
      <c r="H27" s="47"/>
      <c r="I27" s="50"/>
      <c r="J27" s="51">
        <f t="shared" si="2"/>
        <v>0</v>
      </c>
      <c r="K27" s="50"/>
      <c r="L27" s="50">
        <f t="shared" si="3"/>
        <v>0</v>
      </c>
      <c r="M27" s="52"/>
    </row>
    <row r="28" spans="1:13" s="53" customFormat="1">
      <c r="A28" s="47" t="s">
        <v>520</v>
      </c>
      <c r="B28" s="47" t="s">
        <v>520</v>
      </c>
      <c r="C28" s="47" t="s">
        <v>521</v>
      </c>
      <c r="D28" s="47" t="s">
        <v>349</v>
      </c>
      <c r="E28" s="47" t="s">
        <v>348</v>
      </c>
      <c r="F28" s="48">
        <v>42005</v>
      </c>
      <c r="G28" s="49">
        <v>13</v>
      </c>
      <c r="H28" s="47"/>
      <c r="I28" s="50"/>
      <c r="J28" s="51">
        <f t="shared" si="2"/>
        <v>0</v>
      </c>
      <c r="K28" s="50"/>
      <c r="L28" s="50">
        <f t="shared" si="3"/>
        <v>0</v>
      </c>
      <c r="M28" s="52"/>
    </row>
    <row r="29" spans="1:13" s="53" customFormat="1">
      <c r="A29" s="47" t="s">
        <v>520</v>
      </c>
      <c r="B29" s="47" t="s">
        <v>520</v>
      </c>
      <c r="C29" s="47" t="s">
        <v>521</v>
      </c>
      <c r="D29" s="47" t="s">
        <v>351</v>
      </c>
      <c r="E29" s="47" t="s">
        <v>350</v>
      </c>
      <c r="F29" s="48">
        <v>42005</v>
      </c>
      <c r="G29" s="49">
        <v>13</v>
      </c>
      <c r="H29" s="47"/>
      <c r="I29" s="50"/>
      <c r="J29" s="51">
        <f t="shared" si="2"/>
        <v>0</v>
      </c>
      <c r="K29" s="50"/>
      <c r="L29" s="50">
        <f t="shared" si="3"/>
        <v>0</v>
      </c>
      <c r="M29" s="52"/>
    </row>
    <row r="30" spans="1:13" s="53" customFormat="1">
      <c r="A30" s="47" t="s">
        <v>520</v>
      </c>
      <c r="B30" s="47" t="s">
        <v>520</v>
      </c>
      <c r="C30" s="47" t="s">
        <v>521</v>
      </c>
      <c r="D30" s="47" t="s">
        <v>353</v>
      </c>
      <c r="E30" s="47" t="s">
        <v>352</v>
      </c>
      <c r="F30" s="48">
        <v>42005</v>
      </c>
      <c r="G30" s="49">
        <v>13</v>
      </c>
      <c r="H30" s="47"/>
      <c r="I30" s="50"/>
      <c r="J30" s="51">
        <f t="shared" si="2"/>
        <v>0</v>
      </c>
      <c r="K30" s="50"/>
      <c r="L30" s="50">
        <f t="shared" si="3"/>
        <v>0</v>
      </c>
      <c r="M30" s="52"/>
    </row>
    <row r="31" spans="1:13" s="53" customFormat="1" ht="12" customHeight="1">
      <c r="A31" s="47" t="s">
        <v>520</v>
      </c>
      <c r="B31" s="47" t="s">
        <v>520</v>
      </c>
      <c r="C31" s="47" t="s">
        <v>521</v>
      </c>
      <c r="D31" s="47" t="s">
        <v>355</v>
      </c>
      <c r="E31" s="47" t="s">
        <v>354</v>
      </c>
      <c r="F31" s="48">
        <v>42005</v>
      </c>
      <c r="G31" s="49">
        <v>13</v>
      </c>
      <c r="H31" s="47"/>
      <c r="I31" s="50"/>
      <c r="J31" s="51">
        <f t="shared" si="2"/>
        <v>0</v>
      </c>
      <c r="K31" s="50"/>
      <c r="L31" s="50">
        <f t="shared" si="3"/>
        <v>0</v>
      </c>
      <c r="M31" s="52"/>
    </row>
    <row r="32" spans="1:13" s="53" customFormat="1">
      <c r="A32" s="47" t="s">
        <v>520</v>
      </c>
      <c r="B32" s="47" t="s">
        <v>520</v>
      </c>
      <c r="C32" s="47" t="s">
        <v>521</v>
      </c>
      <c r="D32" s="47" t="s">
        <v>13</v>
      </c>
      <c r="E32" s="47" t="s">
        <v>52</v>
      </c>
      <c r="F32" s="48">
        <v>42005</v>
      </c>
      <c r="G32" s="49">
        <v>389</v>
      </c>
      <c r="H32" s="47"/>
      <c r="I32" s="50"/>
      <c r="J32" s="51">
        <f t="shared" si="2"/>
        <v>0</v>
      </c>
      <c r="K32" s="50"/>
      <c r="L32" s="50">
        <f t="shared" si="3"/>
        <v>0</v>
      </c>
      <c r="M32" s="52"/>
    </row>
    <row r="33" spans="1:28" s="53" customFormat="1">
      <c r="A33" s="47" t="s">
        <v>520</v>
      </c>
      <c r="B33" s="47" t="s">
        <v>520</v>
      </c>
      <c r="C33" s="47" t="s">
        <v>521</v>
      </c>
      <c r="D33" s="47" t="s">
        <v>14</v>
      </c>
      <c r="E33" s="47" t="s">
        <v>54</v>
      </c>
      <c r="F33" s="48">
        <v>42005</v>
      </c>
      <c r="G33" s="49">
        <v>246</v>
      </c>
      <c r="H33" s="47"/>
      <c r="I33" s="50"/>
      <c r="J33" s="51">
        <f t="shared" si="2"/>
        <v>0</v>
      </c>
      <c r="K33" s="50"/>
      <c r="L33" s="50">
        <f t="shared" si="3"/>
        <v>0</v>
      </c>
      <c r="M33" s="52"/>
    </row>
    <row r="34" spans="1:28" s="53" customFormat="1">
      <c r="A34" s="47" t="s">
        <v>520</v>
      </c>
      <c r="B34" s="47" t="s">
        <v>520</v>
      </c>
      <c r="C34" s="47" t="s">
        <v>521</v>
      </c>
      <c r="D34" s="47" t="s">
        <v>356</v>
      </c>
      <c r="E34" s="47" t="s">
        <v>53</v>
      </c>
      <c r="F34" s="48">
        <v>42005</v>
      </c>
      <c r="G34" s="49">
        <v>126</v>
      </c>
      <c r="H34" s="47"/>
      <c r="I34" s="50"/>
      <c r="J34" s="51">
        <f t="shared" si="2"/>
        <v>0</v>
      </c>
      <c r="K34" s="50"/>
      <c r="L34" s="50">
        <f t="shared" si="3"/>
        <v>0</v>
      </c>
      <c r="M34" s="52"/>
    </row>
    <row r="35" spans="1:28" s="53" customFormat="1">
      <c r="A35" s="47" t="s">
        <v>520</v>
      </c>
      <c r="B35" s="47" t="s">
        <v>520</v>
      </c>
      <c r="C35" s="47" t="s">
        <v>521</v>
      </c>
      <c r="D35" s="47" t="s">
        <v>356</v>
      </c>
      <c r="E35" s="47" t="s">
        <v>53</v>
      </c>
      <c r="F35" s="48">
        <v>42005</v>
      </c>
      <c r="G35" s="49">
        <v>177</v>
      </c>
      <c r="H35" s="47"/>
      <c r="I35" s="50"/>
      <c r="J35" s="51">
        <f t="shared" si="2"/>
        <v>0</v>
      </c>
      <c r="K35" s="50"/>
      <c r="L35" s="50">
        <f t="shared" si="3"/>
        <v>0</v>
      </c>
      <c r="M35" s="52"/>
    </row>
    <row r="36" spans="1:28" s="53" customFormat="1">
      <c r="A36" s="47" t="s">
        <v>520</v>
      </c>
      <c r="B36" s="47" t="s">
        <v>520</v>
      </c>
      <c r="C36" s="47" t="s">
        <v>521</v>
      </c>
      <c r="D36" s="47" t="s">
        <v>357</v>
      </c>
      <c r="E36" s="47" t="s">
        <v>55</v>
      </c>
      <c r="F36" s="48">
        <v>42005</v>
      </c>
      <c r="G36" s="49">
        <v>163</v>
      </c>
      <c r="H36" s="47"/>
      <c r="I36" s="50"/>
      <c r="J36" s="51">
        <f t="shared" si="2"/>
        <v>0</v>
      </c>
      <c r="K36" s="50"/>
      <c r="L36" s="50">
        <f t="shared" si="3"/>
        <v>0</v>
      </c>
      <c r="M36" s="52"/>
    </row>
    <row r="37" spans="1:28" s="53" customFormat="1">
      <c r="A37" s="47" t="s">
        <v>520</v>
      </c>
      <c r="B37" s="47" t="s">
        <v>520</v>
      </c>
      <c r="C37" s="47" t="s">
        <v>521</v>
      </c>
      <c r="D37" s="47" t="s">
        <v>358</v>
      </c>
      <c r="E37" s="47" t="s">
        <v>58</v>
      </c>
      <c r="F37" s="48">
        <v>42005</v>
      </c>
      <c r="G37" s="49">
        <v>189</v>
      </c>
      <c r="H37" s="47"/>
      <c r="I37" s="50"/>
      <c r="J37" s="51">
        <f t="shared" si="2"/>
        <v>0</v>
      </c>
      <c r="K37" s="50"/>
      <c r="L37" s="50">
        <f t="shared" si="3"/>
        <v>0</v>
      </c>
      <c r="M37" s="52"/>
    </row>
    <row r="38" spans="1:28" s="53" customFormat="1">
      <c r="A38" s="47" t="s">
        <v>520</v>
      </c>
      <c r="B38" s="47" t="s">
        <v>520</v>
      </c>
      <c r="C38" s="47" t="s">
        <v>521</v>
      </c>
      <c r="D38" s="47" t="s">
        <v>359</v>
      </c>
      <c r="E38" s="47" t="s">
        <v>288</v>
      </c>
      <c r="F38" s="48">
        <v>42005</v>
      </c>
      <c r="G38" s="49">
        <v>5</v>
      </c>
      <c r="H38" s="47"/>
      <c r="I38" s="50"/>
      <c r="J38" s="51">
        <f t="shared" si="2"/>
        <v>0</v>
      </c>
      <c r="K38" s="50"/>
      <c r="L38" s="50">
        <f t="shared" si="3"/>
        <v>0</v>
      </c>
      <c r="M38" s="52"/>
    </row>
    <row r="39" spans="1:28" s="53" customFormat="1">
      <c r="A39" s="47" t="s">
        <v>520</v>
      </c>
      <c r="B39" s="47" t="s">
        <v>520</v>
      </c>
      <c r="C39" s="47" t="s">
        <v>521</v>
      </c>
      <c r="D39" s="47" t="s">
        <v>360</v>
      </c>
      <c r="E39" s="47" t="s">
        <v>289</v>
      </c>
      <c r="F39" s="48">
        <v>42005</v>
      </c>
      <c r="G39" s="49">
        <v>5</v>
      </c>
      <c r="H39" s="47"/>
      <c r="I39" s="50"/>
      <c r="J39" s="51">
        <f t="shared" si="2"/>
        <v>0</v>
      </c>
      <c r="K39" s="50"/>
      <c r="L39" s="50">
        <f t="shared" si="3"/>
        <v>0</v>
      </c>
      <c r="M39" s="52"/>
    </row>
    <row r="40" spans="1:28" s="53" customFormat="1">
      <c r="A40" s="47" t="s">
        <v>520</v>
      </c>
      <c r="B40" s="47" t="s">
        <v>520</v>
      </c>
      <c r="C40" s="47" t="s">
        <v>521</v>
      </c>
      <c r="D40" s="47" t="s">
        <v>361</v>
      </c>
      <c r="E40" s="47" t="s">
        <v>290</v>
      </c>
      <c r="F40" s="48">
        <v>42005</v>
      </c>
      <c r="G40" s="49">
        <v>5</v>
      </c>
      <c r="H40" s="47"/>
      <c r="I40" s="50"/>
      <c r="J40" s="51">
        <f t="shared" si="2"/>
        <v>0</v>
      </c>
      <c r="K40" s="50"/>
      <c r="L40" s="50">
        <f t="shared" si="3"/>
        <v>0</v>
      </c>
      <c r="M40" s="52"/>
    </row>
    <row r="41" spans="1:28" s="53" customFormat="1">
      <c r="A41" s="47" t="s">
        <v>520</v>
      </c>
      <c r="B41" s="47" t="s">
        <v>520</v>
      </c>
      <c r="C41" s="47" t="s">
        <v>521</v>
      </c>
      <c r="D41" s="47" t="s">
        <v>362</v>
      </c>
      <c r="E41" s="47" t="s">
        <v>56</v>
      </c>
      <c r="F41" s="48">
        <v>42005</v>
      </c>
      <c r="G41" s="49">
        <v>41</v>
      </c>
      <c r="H41" s="47"/>
      <c r="I41" s="50"/>
      <c r="J41" s="51">
        <f t="shared" si="2"/>
        <v>0</v>
      </c>
      <c r="K41" s="50"/>
      <c r="L41" s="50">
        <f t="shared" si="3"/>
        <v>0</v>
      </c>
      <c r="M41" s="52"/>
    </row>
    <row r="42" spans="1:28" s="53" customFormat="1">
      <c r="A42" s="47" t="s">
        <v>520</v>
      </c>
      <c r="B42" s="47" t="s">
        <v>520</v>
      </c>
      <c r="C42" s="47" t="s">
        <v>521</v>
      </c>
      <c r="D42" s="47" t="s">
        <v>363</v>
      </c>
      <c r="E42" s="47" t="s">
        <v>60</v>
      </c>
      <c r="F42" s="48">
        <v>42005</v>
      </c>
      <c r="G42" s="49">
        <v>19</v>
      </c>
      <c r="H42" s="47"/>
      <c r="I42" s="50"/>
      <c r="J42" s="51">
        <f t="shared" si="2"/>
        <v>0</v>
      </c>
      <c r="K42" s="50"/>
      <c r="L42" s="50">
        <f t="shared" si="3"/>
        <v>0</v>
      </c>
      <c r="M42" s="52"/>
    </row>
    <row r="43" spans="1:28" s="53" customFormat="1">
      <c r="A43" s="47" t="s">
        <v>520</v>
      </c>
      <c r="B43" s="47" t="s">
        <v>520</v>
      </c>
      <c r="C43" s="47" t="s">
        <v>521</v>
      </c>
      <c r="D43" s="47" t="s">
        <v>15</v>
      </c>
      <c r="E43" s="47" t="s">
        <v>57</v>
      </c>
      <c r="F43" s="48">
        <v>42005</v>
      </c>
      <c r="G43" s="49">
        <v>50</v>
      </c>
      <c r="H43" s="47"/>
      <c r="I43" s="50"/>
      <c r="J43" s="51">
        <f t="shared" si="2"/>
        <v>0</v>
      </c>
      <c r="K43" s="50"/>
      <c r="L43" s="50">
        <f t="shared" si="3"/>
        <v>0</v>
      </c>
      <c r="M43" s="52"/>
    </row>
    <row r="44" spans="1:28" s="53" customFormat="1">
      <c r="A44" s="47" t="s">
        <v>520</v>
      </c>
      <c r="B44" s="47" t="s">
        <v>520</v>
      </c>
      <c r="C44" s="47" t="s">
        <v>521</v>
      </c>
      <c r="D44" s="47" t="s">
        <v>314</v>
      </c>
      <c r="E44" s="47" t="s">
        <v>137</v>
      </c>
      <c r="F44" s="48">
        <v>42005</v>
      </c>
      <c r="G44" s="49">
        <v>980</v>
      </c>
      <c r="H44" s="47"/>
      <c r="I44" s="50"/>
      <c r="J44" s="51">
        <f t="shared" si="2"/>
        <v>0</v>
      </c>
      <c r="K44" s="50"/>
      <c r="L44" s="50">
        <f t="shared" si="3"/>
        <v>0</v>
      </c>
      <c r="M44" s="52"/>
    </row>
    <row r="45" spans="1:28" s="53" customFormat="1">
      <c r="A45" s="47" t="s">
        <v>520</v>
      </c>
      <c r="B45" s="47" t="s">
        <v>520</v>
      </c>
      <c r="C45" s="47" t="s">
        <v>521</v>
      </c>
      <c r="D45" s="47" t="s">
        <v>315</v>
      </c>
      <c r="E45" s="47" t="s">
        <v>59</v>
      </c>
      <c r="F45" s="48">
        <v>42005</v>
      </c>
      <c r="G45" s="49">
        <v>221</v>
      </c>
      <c r="H45" s="47"/>
      <c r="I45" s="50"/>
      <c r="J45" s="51">
        <f t="shared" si="2"/>
        <v>0</v>
      </c>
      <c r="K45" s="50"/>
      <c r="L45" s="50">
        <f t="shared" si="3"/>
        <v>0</v>
      </c>
      <c r="M45" s="52"/>
    </row>
    <row r="46" spans="1:28" s="64" customFormat="1">
      <c r="A46" s="47" t="s">
        <v>520</v>
      </c>
      <c r="B46" s="47" t="s">
        <v>520</v>
      </c>
      <c r="C46" s="47" t="s">
        <v>521</v>
      </c>
      <c r="D46" s="47" t="s">
        <v>316</v>
      </c>
      <c r="E46" s="47" t="s">
        <v>138</v>
      </c>
      <c r="F46" s="48">
        <v>42005</v>
      </c>
      <c r="G46" s="49">
        <v>791</v>
      </c>
      <c r="H46" s="47"/>
      <c r="I46" s="50"/>
      <c r="J46" s="51">
        <f t="shared" si="2"/>
        <v>0</v>
      </c>
      <c r="K46" s="50"/>
      <c r="L46" s="50">
        <f t="shared" si="3"/>
        <v>0</v>
      </c>
      <c r="M46" s="52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spans="1:28" s="64" customFormat="1">
      <c r="A47" s="47" t="s">
        <v>520</v>
      </c>
      <c r="B47" s="47" t="s">
        <v>520</v>
      </c>
      <c r="C47" s="47" t="s">
        <v>521</v>
      </c>
      <c r="D47" s="47" t="s">
        <v>317</v>
      </c>
      <c r="E47" s="47" t="s">
        <v>159</v>
      </c>
      <c r="F47" s="48">
        <v>42005</v>
      </c>
      <c r="G47" s="49">
        <v>100</v>
      </c>
      <c r="H47" s="47"/>
      <c r="I47" s="50"/>
      <c r="J47" s="51">
        <f t="shared" si="2"/>
        <v>0</v>
      </c>
      <c r="K47" s="50"/>
      <c r="L47" s="50">
        <f t="shared" si="3"/>
        <v>0</v>
      </c>
      <c r="M47" s="52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spans="1:28" s="64" customFormat="1">
      <c r="A48" s="47" t="s">
        <v>520</v>
      </c>
      <c r="B48" s="47" t="s">
        <v>520</v>
      </c>
      <c r="C48" s="47" t="s">
        <v>521</v>
      </c>
      <c r="D48" s="47" t="s">
        <v>318</v>
      </c>
      <c r="E48" s="47" t="s">
        <v>133</v>
      </c>
      <c r="F48" s="48">
        <v>42005</v>
      </c>
      <c r="G48" s="49">
        <v>958</v>
      </c>
      <c r="H48" s="47"/>
      <c r="I48" s="50"/>
      <c r="J48" s="51">
        <f t="shared" si="2"/>
        <v>0</v>
      </c>
      <c r="K48" s="50"/>
      <c r="L48" s="50">
        <f t="shared" si="3"/>
        <v>0</v>
      </c>
      <c r="M48" s="62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spans="1:28" s="64" customFormat="1">
      <c r="A49" s="47" t="s">
        <v>520</v>
      </c>
      <c r="B49" s="47" t="s">
        <v>520</v>
      </c>
      <c r="C49" s="47" t="s">
        <v>521</v>
      </c>
      <c r="D49" s="47" t="s">
        <v>162</v>
      </c>
      <c r="E49" s="47" t="s">
        <v>163</v>
      </c>
      <c r="F49" s="48">
        <v>42005</v>
      </c>
      <c r="G49" s="49">
        <v>100</v>
      </c>
      <c r="H49" s="47"/>
      <c r="I49" s="50"/>
      <c r="J49" s="51">
        <f t="shared" si="2"/>
        <v>0</v>
      </c>
      <c r="K49" s="50"/>
      <c r="L49" s="50">
        <f t="shared" si="3"/>
        <v>0</v>
      </c>
      <c r="M49" s="52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spans="1:28" s="64" customFormat="1">
      <c r="A50" s="47" t="s">
        <v>520</v>
      </c>
      <c r="B50" s="47" t="s">
        <v>520</v>
      </c>
      <c r="C50" s="47" t="s">
        <v>521</v>
      </c>
      <c r="D50" s="47" t="s">
        <v>164</v>
      </c>
      <c r="E50" s="47" t="s">
        <v>134</v>
      </c>
      <c r="F50" s="48">
        <v>42005</v>
      </c>
      <c r="G50" s="49">
        <v>100</v>
      </c>
      <c r="H50" s="47"/>
      <c r="I50" s="50"/>
      <c r="J50" s="51">
        <f t="shared" si="2"/>
        <v>0</v>
      </c>
      <c r="K50" s="50"/>
      <c r="L50" s="50">
        <f t="shared" si="3"/>
        <v>0</v>
      </c>
      <c r="M50" s="52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spans="1:28" s="64" customFormat="1">
      <c r="A51" s="47" t="s">
        <v>520</v>
      </c>
      <c r="B51" s="47" t="s">
        <v>520</v>
      </c>
      <c r="C51" s="47" t="s">
        <v>521</v>
      </c>
      <c r="D51" s="47" t="s">
        <v>319</v>
      </c>
      <c r="E51" s="47" t="s">
        <v>135</v>
      </c>
      <c r="F51" s="48">
        <v>42005</v>
      </c>
      <c r="G51" s="49">
        <v>755</v>
      </c>
      <c r="H51" s="47"/>
      <c r="I51" s="50"/>
      <c r="J51" s="51">
        <f t="shared" si="2"/>
        <v>0</v>
      </c>
      <c r="K51" s="50"/>
      <c r="L51" s="50">
        <f t="shared" si="3"/>
        <v>0</v>
      </c>
      <c r="M51" s="52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spans="1:28" s="53" customFormat="1">
      <c r="A52" s="47" t="s">
        <v>520</v>
      </c>
      <c r="B52" s="47" t="s">
        <v>520</v>
      </c>
      <c r="C52" s="47" t="s">
        <v>521</v>
      </c>
      <c r="D52" s="47" t="s">
        <v>166</v>
      </c>
      <c r="E52" s="47" t="s">
        <v>136</v>
      </c>
      <c r="F52" s="48">
        <v>42005</v>
      </c>
      <c r="G52" s="49">
        <v>99</v>
      </c>
      <c r="H52" s="47"/>
      <c r="I52" s="50"/>
      <c r="J52" s="51">
        <f t="shared" si="2"/>
        <v>0</v>
      </c>
      <c r="K52" s="50"/>
      <c r="L52" s="50">
        <f t="shared" si="3"/>
        <v>0</v>
      </c>
      <c r="M52" s="62"/>
    </row>
    <row r="53" spans="1:28" s="53" customFormat="1">
      <c r="A53" s="47" t="s">
        <v>520</v>
      </c>
      <c r="B53" s="47" t="s">
        <v>520</v>
      </c>
      <c r="C53" s="47" t="s">
        <v>521</v>
      </c>
      <c r="D53" s="47" t="s">
        <v>320</v>
      </c>
      <c r="E53" s="47" t="s">
        <v>86</v>
      </c>
      <c r="F53" s="48">
        <v>42005</v>
      </c>
      <c r="G53" s="49">
        <v>125</v>
      </c>
      <c r="H53" s="47"/>
      <c r="I53" s="50"/>
      <c r="J53" s="51">
        <f t="shared" si="2"/>
        <v>0</v>
      </c>
      <c r="K53" s="50"/>
      <c r="L53" s="50">
        <f t="shared" si="3"/>
        <v>0</v>
      </c>
      <c r="M53" s="52"/>
    </row>
    <row r="54" spans="1:28" s="53" customFormat="1">
      <c r="A54" s="47" t="s">
        <v>520</v>
      </c>
      <c r="B54" s="47" t="s">
        <v>520</v>
      </c>
      <c r="C54" s="47" t="s">
        <v>521</v>
      </c>
      <c r="D54" s="47" t="s">
        <v>321</v>
      </c>
      <c r="E54" s="47" t="s">
        <v>83</v>
      </c>
      <c r="F54" s="48">
        <v>42005</v>
      </c>
      <c r="G54" s="49">
        <v>88</v>
      </c>
      <c r="H54" s="47"/>
      <c r="I54" s="50"/>
      <c r="J54" s="51">
        <f t="shared" si="2"/>
        <v>0</v>
      </c>
      <c r="K54" s="50"/>
      <c r="L54" s="50">
        <f t="shared" si="3"/>
        <v>0</v>
      </c>
      <c r="M54" s="52"/>
    </row>
    <row r="55" spans="1:28" s="53" customFormat="1">
      <c r="A55" s="47" t="s">
        <v>520</v>
      </c>
      <c r="B55" s="47" t="s">
        <v>520</v>
      </c>
      <c r="C55" s="47" t="s">
        <v>521</v>
      </c>
      <c r="D55" s="47" t="s">
        <v>322</v>
      </c>
      <c r="E55" s="47" t="s">
        <v>84</v>
      </c>
      <c r="F55" s="48">
        <v>42005</v>
      </c>
      <c r="G55" s="49">
        <v>150</v>
      </c>
      <c r="H55" s="47"/>
      <c r="I55" s="50"/>
      <c r="J55" s="51">
        <f t="shared" si="2"/>
        <v>0</v>
      </c>
      <c r="K55" s="50"/>
      <c r="L55" s="50">
        <f t="shared" si="3"/>
        <v>0</v>
      </c>
      <c r="M55" s="52"/>
    </row>
    <row r="56" spans="1:28" s="53" customFormat="1">
      <c r="A56" s="47" t="s">
        <v>520</v>
      </c>
      <c r="B56" s="47" t="s">
        <v>520</v>
      </c>
      <c r="C56" s="47" t="s">
        <v>521</v>
      </c>
      <c r="D56" s="47" t="s">
        <v>323</v>
      </c>
      <c r="E56" s="47" t="s">
        <v>85</v>
      </c>
      <c r="F56" s="48">
        <v>42005</v>
      </c>
      <c r="G56" s="49">
        <v>150</v>
      </c>
      <c r="H56" s="47"/>
      <c r="I56" s="50"/>
      <c r="J56" s="51">
        <f t="shared" si="2"/>
        <v>0</v>
      </c>
      <c r="K56" s="50"/>
      <c r="L56" s="50">
        <f t="shared" si="3"/>
        <v>0</v>
      </c>
      <c r="M56" s="62"/>
    </row>
    <row r="57" spans="1:28" s="53" customFormat="1">
      <c r="A57" s="47" t="s">
        <v>520</v>
      </c>
      <c r="B57" s="47" t="s">
        <v>520</v>
      </c>
      <c r="C57" s="47" t="s">
        <v>521</v>
      </c>
      <c r="D57" s="47" t="s">
        <v>223</v>
      </c>
      <c r="E57" s="47" t="s">
        <v>20</v>
      </c>
      <c r="F57" s="48">
        <v>42005</v>
      </c>
      <c r="G57" s="49">
        <v>163</v>
      </c>
      <c r="H57" s="47"/>
      <c r="I57" s="50"/>
      <c r="J57" s="51">
        <f t="shared" si="2"/>
        <v>0</v>
      </c>
      <c r="K57" s="50"/>
      <c r="L57" s="50">
        <f t="shared" si="3"/>
        <v>0</v>
      </c>
      <c r="M57" s="62"/>
    </row>
    <row r="58" spans="1:28" s="53" customFormat="1">
      <c r="A58" s="47" t="s">
        <v>520</v>
      </c>
      <c r="B58" s="47" t="s">
        <v>520</v>
      </c>
      <c r="C58" s="47" t="s">
        <v>521</v>
      </c>
      <c r="D58" s="47" t="s">
        <v>1</v>
      </c>
      <c r="E58" s="47" t="s">
        <v>22</v>
      </c>
      <c r="F58" s="48">
        <v>42005</v>
      </c>
      <c r="G58" s="49">
        <v>8</v>
      </c>
      <c r="H58" s="47"/>
      <c r="I58" s="50"/>
      <c r="J58" s="51">
        <f t="shared" si="2"/>
        <v>0</v>
      </c>
      <c r="K58" s="50"/>
      <c r="L58" s="50">
        <f t="shared" si="3"/>
        <v>0</v>
      </c>
      <c r="M58" s="62"/>
    </row>
    <row r="59" spans="1:28" s="53" customFormat="1">
      <c r="A59" s="47" t="s">
        <v>520</v>
      </c>
      <c r="B59" s="47" t="s">
        <v>520</v>
      </c>
      <c r="C59" s="47" t="s">
        <v>521</v>
      </c>
      <c r="D59" s="47" t="s">
        <v>1</v>
      </c>
      <c r="E59" s="47" t="s">
        <v>22</v>
      </c>
      <c r="F59" s="48">
        <v>42005</v>
      </c>
      <c r="G59" s="49">
        <v>615</v>
      </c>
      <c r="H59" s="47"/>
      <c r="I59" s="50"/>
      <c r="J59" s="51">
        <f t="shared" si="2"/>
        <v>0</v>
      </c>
      <c r="K59" s="50"/>
      <c r="L59" s="50">
        <f t="shared" ref="L59:L120" si="4">+(G59*K59)</f>
        <v>0</v>
      </c>
      <c r="M59" s="62"/>
    </row>
    <row r="60" spans="1:28" s="53" customFormat="1" ht="12" customHeight="1">
      <c r="A60" s="47" t="s">
        <v>520</v>
      </c>
      <c r="B60" s="47" t="s">
        <v>520</v>
      </c>
      <c r="C60" s="47" t="s">
        <v>521</v>
      </c>
      <c r="D60" s="47" t="s">
        <v>23</v>
      </c>
      <c r="E60" s="47" t="s">
        <v>24</v>
      </c>
      <c r="F60" s="48">
        <v>42005</v>
      </c>
      <c r="G60" s="49">
        <v>19</v>
      </c>
      <c r="H60" s="47"/>
      <c r="I60" s="50"/>
      <c r="J60" s="51">
        <f t="shared" si="2"/>
        <v>0</v>
      </c>
      <c r="K60" s="50"/>
      <c r="L60" s="50">
        <f t="shared" si="4"/>
        <v>0</v>
      </c>
      <c r="M60" s="52"/>
    </row>
    <row r="61" spans="1:28" s="53" customFormat="1">
      <c r="A61" s="47" t="s">
        <v>520</v>
      </c>
      <c r="B61" s="47" t="s">
        <v>520</v>
      </c>
      <c r="C61" s="47" t="s">
        <v>521</v>
      </c>
      <c r="D61" s="47" t="s">
        <v>228</v>
      </c>
      <c r="E61" s="47" t="s">
        <v>25</v>
      </c>
      <c r="F61" s="48">
        <v>42005</v>
      </c>
      <c r="G61" s="49">
        <v>56</v>
      </c>
      <c r="H61" s="47"/>
      <c r="I61" s="50"/>
      <c r="J61" s="51">
        <f t="shared" si="2"/>
        <v>0</v>
      </c>
      <c r="K61" s="50"/>
      <c r="L61" s="50">
        <f t="shared" si="4"/>
        <v>0</v>
      </c>
      <c r="M61" s="62"/>
    </row>
    <row r="62" spans="1:28" s="53" customFormat="1">
      <c r="A62" s="47" t="s">
        <v>520</v>
      </c>
      <c r="B62" s="47" t="s">
        <v>520</v>
      </c>
      <c r="C62" s="47" t="s">
        <v>521</v>
      </c>
      <c r="D62" s="47" t="s">
        <v>2</v>
      </c>
      <c r="E62" s="47" t="s">
        <v>62</v>
      </c>
      <c r="F62" s="48">
        <v>42005</v>
      </c>
      <c r="G62" s="49">
        <v>5</v>
      </c>
      <c r="H62" s="47"/>
      <c r="I62" s="50"/>
      <c r="J62" s="51">
        <f t="shared" si="2"/>
        <v>0</v>
      </c>
      <c r="K62" s="50"/>
      <c r="L62" s="50">
        <f t="shared" si="4"/>
        <v>0</v>
      </c>
      <c r="M62" s="62"/>
    </row>
    <row r="63" spans="1:28" s="64" customFormat="1">
      <c r="A63" s="47" t="s">
        <v>520</v>
      </c>
      <c r="B63" s="47" t="s">
        <v>520</v>
      </c>
      <c r="C63" s="47" t="s">
        <v>521</v>
      </c>
      <c r="D63" s="47" t="s">
        <v>2</v>
      </c>
      <c r="E63" s="47" t="s">
        <v>62</v>
      </c>
      <c r="F63" s="48">
        <v>42005</v>
      </c>
      <c r="G63" s="49">
        <v>153</v>
      </c>
      <c r="H63" s="47"/>
      <c r="I63" s="50"/>
      <c r="J63" s="51">
        <f t="shared" si="2"/>
        <v>0</v>
      </c>
      <c r="K63" s="50"/>
      <c r="L63" s="50">
        <f t="shared" si="4"/>
        <v>0</v>
      </c>
      <c r="M63" s="62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spans="1:28" s="64" customFormat="1">
      <c r="A64" s="47" t="s">
        <v>520</v>
      </c>
      <c r="B64" s="47" t="s">
        <v>520</v>
      </c>
      <c r="C64" s="47" t="s">
        <v>521</v>
      </c>
      <c r="D64" s="47" t="s">
        <v>76</v>
      </c>
      <c r="E64" s="47" t="s">
        <v>77</v>
      </c>
      <c r="F64" s="48">
        <v>42005</v>
      </c>
      <c r="G64" s="49">
        <v>23</v>
      </c>
      <c r="H64" s="47"/>
      <c r="I64" s="50"/>
      <c r="J64" s="51">
        <f t="shared" si="2"/>
        <v>0</v>
      </c>
      <c r="K64" s="50"/>
      <c r="L64" s="50">
        <f t="shared" si="4"/>
        <v>0</v>
      </c>
      <c r="M64" s="65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spans="1:28" s="64" customFormat="1">
      <c r="A65" s="47" t="s">
        <v>520</v>
      </c>
      <c r="B65" s="47" t="s">
        <v>520</v>
      </c>
      <c r="C65" s="47" t="s">
        <v>521</v>
      </c>
      <c r="D65" s="47" t="s">
        <v>3</v>
      </c>
      <c r="E65" s="47" t="s">
        <v>29</v>
      </c>
      <c r="F65" s="48">
        <v>42005</v>
      </c>
      <c r="G65" s="49">
        <v>63</v>
      </c>
      <c r="H65" s="47"/>
      <c r="I65" s="50"/>
      <c r="J65" s="51">
        <f t="shared" si="2"/>
        <v>0</v>
      </c>
      <c r="K65" s="50"/>
      <c r="L65" s="50">
        <f t="shared" si="4"/>
        <v>0</v>
      </c>
      <c r="M65" s="62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spans="1:28" s="64" customFormat="1">
      <c r="A66" s="47" t="s">
        <v>520</v>
      </c>
      <c r="B66" s="47" t="s">
        <v>520</v>
      </c>
      <c r="C66" s="47" t="s">
        <v>521</v>
      </c>
      <c r="D66" s="47" t="s">
        <v>3</v>
      </c>
      <c r="E66" s="47" t="s">
        <v>29</v>
      </c>
      <c r="F66" s="48">
        <v>42005</v>
      </c>
      <c r="G66" s="49">
        <v>70</v>
      </c>
      <c r="H66" s="47"/>
      <c r="I66" s="50"/>
      <c r="J66" s="51">
        <f t="shared" si="2"/>
        <v>0</v>
      </c>
      <c r="K66" s="50"/>
      <c r="L66" s="50">
        <f t="shared" si="4"/>
        <v>0</v>
      </c>
      <c r="M66" s="65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spans="1:28" s="64" customFormat="1">
      <c r="A67" s="47" t="s">
        <v>520</v>
      </c>
      <c r="B67" s="47" t="s">
        <v>520</v>
      </c>
      <c r="C67" s="47" t="s">
        <v>521</v>
      </c>
      <c r="D67" s="47" t="s">
        <v>4</v>
      </c>
      <c r="E67" s="47" t="s">
        <v>31</v>
      </c>
      <c r="F67" s="48">
        <v>42005</v>
      </c>
      <c r="G67" s="49">
        <v>84</v>
      </c>
      <c r="H67" s="47"/>
      <c r="I67" s="50"/>
      <c r="J67" s="51">
        <f t="shared" si="2"/>
        <v>0</v>
      </c>
      <c r="K67" s="50"/>
      <c r="L67" s="50">
        <f t="shared" si="4"/>
        <v>0</v>
      </c>
      <c r="M67" s="65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spans="1:28" s="64" customFormat="1">
      <c r="A68" s="47" t="s">
        <v>520</v>
      </c>
      <c r="B68" s="47" t="s">
        <v>520</v>
      </c>
      <c r="C68" s="47" t="s">
        <v>521</v>
      </c>
      <c r="D68" s="47" t="s">
        <v>4</v>
      </c>
      <c r="E68" s="47" t="s">
        <v>31</v>
      </c>
      <c r="F68" s="48">
        <v>42005</v>
      </c>
      <c r="G68" s="49">
        <v>199</v>
      </c>
      <c r="H68" s="47"/>
      <c r="I68" s="50"/>
      <c r="J68" s="51">
        <f t="shared" si="2"/>
        <v>0</v>
      </c>
      <c r="K68" s="50"/>
      <c r="L68" s="50">
        <f t="shared" si="4"/>
        <v>0</v>
      </c>
      <c r="M68" s="65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spans="1:28" s="64" customFormat="1">
      <c r="A69" s="47" t="s">
        <v>520</v>
      </c>
      <c r="B69" s="47" t="s">
        <v>520</v>
      </c>
      <c r="C69" s="47" t="s">
        <v>521</v>
      </c>
      <c r="D69" s="47" t="s">
        <v>5</v>
      </c>
      <c r="E69" s="47" t="s">
        <v>33</v>
      </c>
      <c r="F69" s="48">
        <v>42005</v>
      </c>
      <c r="G69" s="49">
        <v>209</v>
      </c>
      <c r="H69" s="47"/>
      <c r="I69" s="50"/>
      <c r="J69" s="51">
        <f t="shared" si="2"/>
        <v>0</v>
      </c>
      <c r="K69" s="50"/>
      <c r="L69" s="50">
        <f t="shared" si="4"/>
        <v>0</v>
      </c>
      <c r="M69" s="65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spans="1:28" s="64" customFormat="1">
      <c r="A70" s="47" t="s">
        <v>520</v>
      </c>
      <c r="B70" s="47" t="s">
        <v>520</v>
      </c>
      <c r="C70" s="47" t="s">
        <v>521</v>
      </c>
      <c r="D70" s="47" t="s">
        <v>234</v>
      </c>
      <c r="E70" s="47" t="s">
        <v>37</v>
      </c>
      <c r="F70" s="48">
        <v>42005</v>
      </c>
      <c r="G70" s="49">
        <v>198</v>
      </c>
      <c r="H70" s="47"/>
      <c r="I70" s="50"/>
      <c r="J70" s="51">
        <f t="shared" si="2"/>
        <v>0</v>
      </c>
      <c r="K70" s="50"/>
      <c r="L70" s="50">
        <f t="shared" si="4"/>
        <v>0</v>
      </c>
      <c r="M70" s="65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spans="1:28" s="64" customFormat="1">
      <c r="A71" s="47" t="s">
        <v>520</v>
      </c>
      <c r="B71" s="47" t="s">
        <v>520</v>
      </c>
      <c r="C71" s="47" t="s">
        <v>521</v>
      </c>
      <c r="D71" s="47" t="s">
        <v>222</v>
      </c>
      <c r="E71" s="47" t="s">
        <v>19</v>
      </c>
      <c r="F71" s="48">
        <v>42005</v>
      </c>
      <c r="G71" s="49">
        <v>10</v>
      </c>
      <c r="H71" s="47"/>
      <c r="I71" s="50"/>
      <c r="J71" s="51">
        <f t="shared" si="2"/>
        <v>0</v>
      </c>
      <c r="K71" s="50"/>
      <c r="L71" s="50">
        <f t="shared" si="4"/>
        <v>0</v>
      </c>
      <c r="M71" s="65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spans="1:28" s="64" customFormat="1">
      <c r="A72" s="47" t="s">
        <v>520</v>
      </c>
      <c r="B72" s="47" t="s">
        <v>520</v>
      </c>
      <c r="C72" s="47" t="s">
        <v>521</v>
      </c>
      <c r="D72" s="47" t="s">
        <v>224</v>
      </c>
      <c r="E72" s="47" t="s">
        <v>225</v>
      </c>
      <c r="F72" s="48">
        <v>42005</v>
      </c>
      <c r="G72" s="49">
        <v>5</v>
      </c>
      <c r="H72" s="47"/>
      <c r="I72" s="50"/>
      <c r="J72" s="51">
        <f t="shared" si="2"/>
        <v>0</v>
      </c>
      <c r="K72" s="50"/>
      <c r="L72" s="50">
        <f t="shared" si="4"/>
        <v>0</v>
      </c>
      <c r="M72" s="65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spans="1:28" s="53" customFormat="1">
      <c r="A73" s="47" t="s">
        <v>520</v>
      </c>
      <c r="B73" s="47" t="s">
        <v>520</v>
      </c>
      <c r="C73" s="47" t="s">
        <v>521</v>
      </c>
      <c r="D73" s="47" t="s">
        <v>226</v>
      </c>
      <c r="E73" s="47" t="s">
        <v>227</v>
      </c>
      <c r="F73" s="48">
        <v>42005</v>
      </c>
      <c r="G73" s="49">
        <v>2</v>
      </c>
      <c r="H73" s="47"/>
      <c r="I73" s="50"/>
      <c r="J73" s="51">
        <f t="shared" si="2"/>
        <v>0</v>
      </c>
      <c r="K73" s="50"/>
      <c r="L73" s="50">
        <f t="shared" si="4"/>
        <v>0</v>
      </c>
      <c r="M73" s="65"/>
    </row>
    <row r="74" spans="1:28" s="53" customFormat="1">
      <c r="A74" s="47" t="s">
        <v>520</v>
      </c>
      <c r="B74" s="47" t="s">
        <v>520</v>
      </c>
      <c r="C74" s="47" t="s">
        <v>521</v>
      </c>
      <c r="D74" s="47" t="s">
        <v>229</v>
      </c>
      <c r="E74" s="47" t="s">
        <v>26</v>
      </c>
      <c r="F74" s="48">
        <v>42005</v>
      </c>
      <c r="G74" s="49">
        <v>5</v>
      </c>
      <c r="H74" s="47"/>
      <c r="I74" s="50"/>
      <c r="J74" s="51">
        <f t="shared" si="2"/>
        <v>0</v>
      </c>
      <c r="K74" s="50"/>
      <c r="L74" s="50">
        <f t="shared" si="4"/>
        <v>0</v>
      </c>
      <c r="M74" s="65"/>
    </row>
    <row r="75" spans="1:28" s="53" customFormat="1">
      <c r="A75" s="47" t="s">
        <v>520</v>
      </c>
      <c r="B75" s="47" t="s">
        <v>520</v>
      </c>
      <c r="C75" s="47" t="s">
        <v>521</v>
      </c>
      <c r="D75" s="47" t="s">
        <v>230</v>
      </c>
      <c r="E75" s="47" t="s">
        <v>231</v>
      </c>
      <c r="F75" s="48">
        <v>42005</v>
      </c>
      <c r="G75" s="49">
        <v>2</v>
      </c>
      <c r="H75" s="47"/>
      <c r="I75" s="50"/>
      <c r="J75" s="51">
        <f t="shared" si="2"/>
        <v>0</v>
      </c>
      <c r="K75" s="50"/>
      <c r="L75" s="50">
        <f t="shared" si="4"/>
        <v>0</v>
      </c>
      <c r="M75" s="65"/>
    </row>
    <row r="76" spans="1:28" s="53" customFormat="1">
      <c r="A76" s="47" t="s">
        <v>520</v>
      </c>
      <c r="B76" s="47" t="s">
        <v>520</v>
      </c>
      <c r="C76" s="47" t="s">
        <v>521</v>
      </c>
      <c r="D76" s="47" t="s">
        <v>232</v>
      </c>
      <c r="E76" s="47" t="s">
        <v>233</v>
      </c>
      <c r="F76" s="48">
        <v>42005</v>
      </c>
      <c r="G76" s="49">
        <v>5</v>
      </c>
      <c r="H76" s="47"/>
      <c r="I76" s="50"/>
      <c r="J76" s="51">
        <f t="shared" si="2"/>
        <v>0</v>
      </c>
      <c r="K76" s="50"/>
      <c r="L76" s="50">
        <f t="shared" si="4"/>
        <v>0</v>
      </c>
      <c r="M76" s="65"/>
    </row>
    <row r="77" spans="1:28" s="53" customFormat="1">
      <c r="A77" s="47" t="s">
        <v>520</v>
      </c>
      <c r="B77" s="47" t="s">
        <v>520</v>
      </c>
      <c r="C77" s="47" t="s">
        <v>521</v>
      </c>
      <c r="D77" s="47" t="s">
        <v>34</v>
      </c>
      <c r="E77" s="47" t="s">
        <v>35</v>
      </c>
      <c r="F77" s="48">
        <v>42005</v>
      </c>
      <c r="G77" s="49">
        <v>3</v>
      </c>
      <c r="H77" s="47"/>
      <c r="I77" s="50"/>
      <c r="J77" s="51">
        <f t="shared" si="2"/>
        <v>0</v>
      </c>
      <c r="K77" s="50"/>
      <c r="L77" s="50">
        <f t="shared" si="4"/>
        <v>0</v>
      </c>
      <c r="M77" s="65"/>
    </row>
    <row r="78" spans="1:28" s="53" customFormat="1">
      <c r="A78" s="47" t="s">
        <v>520</v>
      </c>
      <c r="B78" s="47" t="s">
        <v>520</v>
      </c>
      <c r="C78" s="47" t="s">
        <v>521</v>
      </c>
      <c r="D78" s="47" t="s">
        <v>364</v>
      </c>
      <c r="E78" s="47" t="s">
        <v>216</v>
      </c>
      <c r="F78" s="48">
        <v>42005</v>
      </c>
      <c r="G78" s="49">
        <v>10</v>
      </c>
      <c r="H78" s="47"/>
      <c r="I78" s="50"/>
      <c r="J78" s="51">
        <f t="shared" si="2"/>
        <v>0</v>
      </c>
      <c r="K78" s="50"/>
      <c r="L78" s="50">
        <f t="shared" si="4"/>
        <v>0</v>
      </c>
      <c r="M78" s="65"/>
    </row>
    <row r="79" spans="1:28" s="53" customFormat="1">
      <c r="A79" s="47" t="s">
        <v>520</v>
      </c>
      <c r="B79" s="47" t="s">
        <v>520</v>
      </c>
      <c r="C79" s="47" t="s">
        <v>521</v>
      </c>
      <c r="D79" s="66" t="s">
        <v>365</v>
      </c>
      <c r="E79" s="47" t="s">
        <v>217</v>
      </c>
      <c r="F79" s="48">
        <v>42005</v>
      </c>
      <c r="G79" s="49">
        <v>20</v>
      </c>
      <c r="H79" s="47"/>
      <c r="I79" s="50"/>
      <c r="J79" s="51">
        <f t="shared" si="2"/>
        <v>0</v>
      </c>
      <c r="K79" s="50"/>
      <c r="L79" s="50">
        <f t="shared" si="4"/>
        <v>0</v>
      </c>
      <c r="M79" s="65"/>
    </row>
    <row r="80" spans="1:28" s="53" customFormat="1">
      <c r="A80" s="47" t="s">
        <v>520</v>
      </c>
      <c r="B80" s="47" t="s">
        <v>520</v>
      </c>
      <c r="C80" s="47" t="s">
        <v>521</v>
      </c>
      <c r="D80" s="47" t="s">
        <v>366</v>
      </c>
      <c r="E80" s="47" t="s">
        <v>218</v>
      </c>
      <c r="F80" s="48">
        <v>42005</v>
      </c>
      <c r="G80" s="49">
        <v>20</v>
      </c>
      <c r="H80" s="47"/>
      <c r="I80" s="50"/>
      <c r="J80" s="51">
        <f t="shared" si="2"/>
        <v>0</v>
      </c>
      <c r="K80" s="50"/>
      <c r="L80" s="50">
        <f t="shared" si="4"/>
        <v>0</v>
      </c>
      <c r="M80" s="65"/>
    </row>
    <row r="81" spans="1:28" s="64" customFormat="1">
      <c r="A81" s="47" t="s">
        <v>520</v>
      </c>
      <c r="B81" s="47" t="s">
        <v>520</v>
      </c>
      <c r="C81" s="47" t="s">
        <v>521</v>
      </c>
      <c r="D81" s="47" t="s">
        <v>367</v>
      </c>
      <c r="E81" s="47" t="s">
        <v>219</v>
      </c>
      <c r="F81" s="48">
        <v>42005</v>
      </c>
      <c r="G81" s="49">
        <v>10</v>
      </c>
      <c r="H81" s="47"/>
      <c r="I81" s="50"/>
      <c r="J81" s="51">
        <f t="shared" si="2"/>
        <v>0</v>
      </c>
      <c r="K81" s="50"/>
      <c r="L81" s="50">
        <f t="shared" si="4"/>
        <v>0</v>
      </c>
      <c r="M81" s="65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spans="1:28" s="64" customFormat="1">
      <c r="A82" s="47" t="s">
        <v>520</v>
      </c>
      <c r="B82" s="47" t="s">
        <v>520</v>
      </c>
      <c r="C82" s="47" t="s">
        <v>521</v>
      </c>
      <c r="D82" s="47" t="s">
        <v>368</v>
      </c>
      <c r="E82" s="47" t="s">
        <v>220</v>
      </c>
      <c r="F82" s="48">
        <v>42005</v>
      </c>
      <c r="G82" s="49">
        <v>10</v>
      </c>
      <c r="H82" s="47"/>
      <c r="I82" s="50"/>
      <c r="J82" s="51">
        <f t="shared" si="2"/>
        <v>0</v>
      </c>
      <c r="K82" s="50"/>
      <c r="L82" s="50">
        <f t="shared" si="4"/>
        <v>0</v>
      </c>
      <c r="M82" s="65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spans="1:28" s="64" customFormat="1">
      <c r="A83" s="47" t="s">
        <v>520</v>
      </c>
      <c r="B83" s="47" t="s">
        <v>520</v>
      </c>
      <c r="C83" s="47" t="s">
        <v>521</v>
      </c>
      <c r="D83" s="47" t="s">
        <v>369</v>
      </c>
      <c r="E83" s="47" t="s">
        <v>221</v>
      </c>
      <c r="F83" s="48">
        <v>42005</v>
      </c>
      <c r="G83" s="49">
        <v>10</v>
      </c>
      <c r="H83" s="47"/>
      <c r="I83" s="50"/>
      <c r="J83" s="51">
        <f t="shared" si="2"/>
        <v>0</v>
      </c>
      <c r="K83" s="50"/>
      <c r="L83" s="50">
        <f t="shared" si="4"/>
        <v>0</v>
      </c>
      <c r="M83" s="65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spans="1:28" s="64" customFormat="1">
      <c r="A84" s="47" t="s">
        <v>520</v>
      </c>
      <c r="B84" s="47" t="s">
        <v>520</v>
      </c>
      <c r="C84" s="47" t="s">
        <v>521</v>
      </c>
      <c r="D84" s="47" t="s">
        <v>324</v>
      </c>
      <c r="E84" s="47" t="s">
        <v>78</v>
      </c>
      <c r="F84" s="48">
        <v>42005</v>
      </c>
      <c r="G84" s="49">
        <v>3</v>
      </c>
      <c r="H84" s="47"/>
      <c r="I84" s="50"/>
      <c r="J84" s="51">
        <f t="shared" si="2"/>
        <v>0</v>
      </c>
      <c r="K84" s="50"/>
      <c r="L84" s="50">
        <f t="shared" si="4"/>
        <v>0</v>
      </c>
      <c r="M84" s="65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spans="1:28" s="64" customFormat="1">
      <c r="A85" s="47" t="s">
        <v>520</v>
      </c>
      <c r="B85" s="47" t="s">
        <v>520</v>
      </c>
      <c r="C85" s="47" t="s">
        <v>521</v>
      </c>
      <c r="D85" s="47" t="s">
        <v>127</v>
      </c>
      <c r="E85" s="47" t="s">
        <v>325</v>
      </c>
      <c r="F85" s="48">
        <v>42005</v>
      </c>
      <c r="G85" s="49">
        <v>2</v>
      </c>
      <c r="H85" s="67"/>
      <c r="I85" s="68"/>
      <c r="J85" s="51">
        <f t="shared" si="2"/>
        <v>0</v>
      </c>
      <c r="K85" s="68"/>
      <c r="L85" s="50">
        <f t="shared" si="4"/>
        <v>0</v>
      </c>
      <c r="M85" s="69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spans="1:28" s="64" customFormat="1">
      <c r="A86" s="47" t="s">
        <v>520</v>
      </c>
      <c r="B86" s="47" t="s">
        <v>520</v>
      </c>
      <c r="C86" s="47" t="s">
        <v>521</v>
      </c>
      <c r="D86" s="47" t="s">
        <v>178</v>
      </c>
      <c r="E86" s="47" t="s">
        <v>326</v>
      </c>
      <c r="F86" s="48">
        <v>42005</v>
      </c>
      <c r="G86" s="49">
        <v>100</v>
      </c>
      <c r="H86" s="47"/>
      <c r="I86" s="50"/>
      <c r="J86" s="51">
        <f t="shared" si="2"/>
        <v>0</v>
      </c>
      <c r="K86" s="50"/>
      <c r="L86" s="50">
        <f t="shared" si="4"/>
        <v>0</v>
      </c>
      <c r="M86" s="65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spans="1:28" s="64" customFormat="1">
      <c r="A87" s="47" t="s">
        <v>520</v>
      </c>
      <c r="B87" s="47" t="s">
        <v>520</v>
      </c>
      <c r="C87" s="47" t="s">
        <v>521</v>
      </c>
      <c r="D87" s="47" t="s">
        <v>6</v>
      </c>
      <c r="E87" s="47" t="s">
        <v>21</v>
      </c>
      <c r="F87" s="48">
        <v>42005</v>
      </c>
      <c r="G87" s="49">
        <v>297</v>
      </c>
      <c r="H87" s="47"/>
      <c r="I87" s="50"/>
      <c r="J87" s="51">
        <f t="shared" si="2"/>
        <v>0</v>
      </c>
      <c r="K87" s="50"/>
      <c r="L87" s="50">
        <f t="shared" si="4"/>
        <v>0</v>
      </c>
      <c r="M87" s="65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spans="1:28" s="64" customFormat="1">
      <c r="A88" s="47" t="s">
        <v>520</v>
      </c>
      <c r="B88" s="47" t="s">
        <v>520</v>
      </c>
      <c r="C88" s="47" t="s">
        <v>521</v>
      </c>
      <c r="D88" s="47" t="s">
        <v>181</v>
      </c>
      <c r="E88" s="47" t="s">
        <v>293</v>
      </c>
      <c r="F88" s="48">
        <v>42005</v>
      </c>
      <c r="G88" s="49">
        <v>100</v>
      </c>
      <c r="H88" s="47"/>
      <c r="I88" s="50"/>
      <c r="J88" s="51">
        <f t="shared" ref="J88:J118" si="5">-(G88*I88)</f>
        <v>0</v>
      </c>
      <c r="K88" s="50"/>
      <c r="L88" s="50">
        <f t="shared" si="4"/>
        <v>0</v>
      </c>
      <c r="M88" s="65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spans="1:28" s="64" customFormat="1">
      <c r="A89" s="47" t="s">
        <v>520</v>
      </c>
      <c r="B89" s="47" t="s">
        <v>520</v>
      </c>
      <c r="C89" s="47" t="s">
        <v>521</v>
      </c>
      <c r="D89" s="47" t="s">
        <v>7</v>
      </c>
      <c r="E89" s="47" t="s">
        <v>27</v>
      </c>
      <c r="F89" s="48">
        <v>42005</v>
      </c>
      <c r="G89" s="49">
        <v>155</v>
      </c>
      <c r="H89" s="47"/>
      <c r="I89" s="50"/>
      <c r="J89" s="51">
        <f t="shared" si="5"/>
        <v>0</v>
      </c>
      <c r="K89" s="50"/>
      <c r="L89" s="50">
        <f t="shared" si="4"/>
        <v>0</v>
      </c>
      <c r="M89" s="65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spans="1:28" s="64" customFormat="1">
      <c r="A90" s="47" t="s">
        <v>520</v>
      </c>
      <c r="B90" s="47" t="s">
        <v>520</v>
      </c>
      <c r="C90" s="47" t="s">
        <v>521</v>
      </c>
      <c r="D90" s="47" t="s">
        <v>183</v>
      </c>
      <c r="E90" s="47" t="s">
        <v>294</v>
      </c>
      <c r="F90" s="48">
        <v>42005</v>
      </c>
      <c r="G90" s="49">
        <v>100</v>
      </c>
      <c r="H90" s="47"/>
      <c r="I90" s="50"/>
      <c r="J90" s="51">
        <f t="shared" si="5"/>
        <v>0</v>
      </c>
      <c r="K90" s="50"/>
      <c r="L90" s="50">
        <f t="shared" si="4"/>
        <v>0</v>
      </c>
      <c r="M90" s="62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spans="1:28" s="64" customFormat="1">
      <c r="A91" s="47" t="s">
        <v>520</v>
      </c>
      <c r="B91" s="47" t="s">
        <v>520</v>
      </c>
      <c r="C91" s="47" t="s">
        <v>521</v>
      </c>
      <c r="D91" s="47" t="s">
        <v>8</v>
      </c>
      <c r="E91" s="47" t="s">
        <v>28</v>
      </c>
      <c r="F91" s="48">
        <v>42005</v>
      </c>
      <c r="G91" s="49">
        <v>50</v>
      </c>
      <c r="H91" s="47"/>
      <c r="I91" s="50"/>
      <c r="J91" s="51">
        <f t="shared" si="5"/>
        <v>0</v>
      </c>
      <c r="K91" s="50"/>
      <c r="L91" s="50">
        <f t="shared" si="4"/>
        <v>0</v>
      </c>
      <c r="M91" s="52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spans="1:28" s="64" customFormat="1">
      <c r="A92" s="47" t="s">
        <v>520</v>
      </c>
      <c r="B92" s="47" t="s">
        <v>520</v>
      </c>
      <c r="C92" s="47" t="s">
        <v>521</v>
      </c>
      <c r="D92" s="70" t="s">
        <v>9</v>
      </c>
      <c r="E92" s="70" t="s">
        <v>30</v>
      </c>
      <c r="F92" s="48">
        <v>42005</v>
      </c>
      <c r="G92" s="49">
        <v>125</v>
      </c>
      <c r="H92" s="47"/>
      <c r="I92" s="50"/>
      <c r="J92" s="51">
        <f t="shared" si="5"/>
        <v>0</v>
      </c>
      <c r="K92" s="50"/>
      <c r="L92" s="50">
        <f t="shared" si="4"/>
        <v>0</v>
      </c>
      <c r="M92" s="62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spans="1:28" s="64" customFormat="1">
      <c r="A93" s="47" t="s">
        <v>520</v>
      </c>
      <c r="B93" s="47" t="s">
        <v>520</v>
      </c>
      <c r="C93" s="47" t="s">
        <v>521</v>
      </c>
      <c r="D93" s="47" t="s">
        <v>10</v>
      </c>
      <c r="E93" s="47" t="s">
        <v>32</v>
      </c>
      <c r="F93" s="48">
        <v>42005</v>
      </c>
      <c r="G93" s="49">
        <v>50</v>
      </c>
      <c r="H93" s="47"/>
      <c r="I93" s="50"/>
      <c r="J93" s="51">
        <f t="shared" si="5"/>
        <v>0</v>
      </c>
      <c r="K93" s="50"/>
      <c r="L93" s="50">
        <f t="shared" si="4"/>
        <v>0</v>
      </c>
      <c r="M93" s="65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spans="1:28" s="64" customFormat="1">
      <c r="A94" s="47" t="s">
        <v>520</v>
      </c>
      <c r="B94" s="47" t="s">
        <v>520</v>
      </c>
      <c r="C94" s="47" t="s">
        <v>521</v>
      </c>
      <c r="D94" s="70" t="s">
        <v>11</v>
      </c>
      <c r="E94" s="70" t="s">
        <v>36</v>
      </c>
      <c r="F94" s="48">
        <v>42005</v>
      </c>
      <c r="G94" s="49">
        <v>50</v>
      </c>
      <c r="H94" s="47"/>
      <c r="I94" s="50"/>
      <c r="J94" s="51">
        <f t="shared" si="5"/>
        <v>0</v>
      </c>
      <c r="K94" s="50"/>
      <c r="L94" s="50">
        <f t="shared" si="4"/>
        <v>0</v>
      </c>
      <c r="M94" s="62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spans="1:28" s="64" customFormat="1">
      <c r="A95" s="47" t="s">
        <v>520</v>
      </c>
      <c r="B95" s="47" t="s">
        <v>520</v>
      </c>
      <c r="C95" s="47" t="s">
        <v>521</v>
      </c>
      <c r="D95" s="47" t="s">
        <v>180</v>
      </c>
      <c r="E95" s="47" t="s">
        <v>295</v>
      </c>
      <c r="F95" s="48">
        <v>42005</v>
      </c>
      <c r="G95" s="49">
        <v>100</v>
      </c>
      <c r="H95" s="47"/>
      <c r="I95" s="50"/>
      <c r="J95" s="51">
        <f t="shared" si="5"/>
        <v>0</v>
      </c>
      <c r="K95" s="50"/>
      <c r="L95" s="50">
        <f t="shared" si="4"/>
        <v>0</v>
      </c>
      <c r="M95" s="65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spans="1:28" s="64" customFormat="1">
      <c r="A96" s="47" t="s">
        <v>520</v>
      </c>
      <c r="B96" s="47" t="s">
        <v>520</v>
      </c>
      <c r="C96" s="47" t="s">
        <v>521</v>
      </c>
      <c r="D96" s="47" t="s">
        <v>328</v>
      </c>
      <c r="E96" s="47" t="s">
        <v>327</v>
      </c>
      <c r="F96" s="48">
        <v>42005</v>
      </c>
      <c r="G96" s="49">
        <v>44</v>
      </c>
      <c r="H96" s="47"/>
      <c r="I96" s="50"/>
      <c r="J96" s="51">
        <f t="shared" si="5"/>
        <v>0</v>
      </c>
      <c r="K96" s="50"/>
      <c r="L96" s="50">
        <f t="shared" si="4"/>
        <v>0</v>
      </c>
      <c r="M96" s="62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spans="1:28" s="64" customFormat="1">
      <c r="A97" s="47" t="s">
        <v>520</v>
      </c>
      <c r="B97" s="47" t="s">
        <v>520</v>
      </c>
      <c r="C97" s="47" t="s">
        <v>521</v>
      </c>
      <c r="D97" s="47" t="s">
        <v>330</v>
      </c>
      <c r="E97" s="47" t="s">
        <v>329</v>
      </c>
      <c r="F97" s="48">
        <v>42005</v>
      </c>
      <c r="G97" s="49">
        <v>25</v>
      </c>
      <c r="H97" s="47"/>
      <c r="I97" s="50"/>
      <c r="J97" s="51">
        <f t="shared" si="5"/>
        <v>0</v>
      </c>
      <c r="K97" s="50"/>
      <c r="L97" s="50">
        <f t="shared" si="4"/>
        <v>0</v>
      </c>
      <c r="M97" s="62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spans="1:28" s="64" customFormat="1">
      <c r="A98" s="47" t="s">
        <v>520</v>
      </c>
      <c r="B98" s="47" t="s">
        <v>520</v>
      </c>
      <c r="C98" s="47" t="s">
        <v>521</v>
      </c>
      <c r="D98" s="47" t="s">
        <v>332</v>
      </c>
      <c r="E98" s="47" t="s">
        <v>331</v>
      </c>
      <c r="F98" s="48">
        <v>42005</v>
      </c>
      <c r="G98" s="49">
        <v>25</v>
      </c>
      <c r="H98" s="47"/>
      <c r="I98" s="50"/>
      <c r="J98" s="51">
        <f t="shared" si="5"/>
        <v>0</v>
      </c>
      <c r="K98" s="50"/>
      <c r="L98" s="50">
        <f t="shared" si="4"/>
        <v>0</v>
      </c>
      <c r="M98" s="65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spans="1:28" s="64" customFormat="1">
      <c r="A99" s="47" t="s">
        <v>520</v>
      </c>
      <c r="B99" s="47" t="s">
        <v>520</v>
      </c>
      <c r="C99" s="47" t="s">
        <v>521</v>
      </c>
      <c r="D99" s="47" t="s">
        <v>370</v>
      </c>
      <c r="E99" s="47" t="s">
        <v>40</v>
      </c>
      <c r="F99" s="48">
        <v>42005</v>
      </c>
      <c r="G99" s="49">
        <v>36</v>
      </c>
      <c r="H99" s="47"/>
      <c r="I99" s="50"/>
      <c r="J99" s="51">
        <f t="shared" si="5"/>
        <v>0</v>
      </c>
      <c r="K99" s="50"/>
      <c r="L99" s="50">
        <f t="shared" si="4"/>
        <v>0</v>
      </c>
      <c r="M99" s="52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spans="1:28" s="64" customFormat="1">
      <c r="A100" s="47" t="s">
        <v>520</v>
      </c>
      <c r="B100" s="47" t="s">
        <v>520</v>
      </c>
      <c r="C100" s="47" t="s">
        <v>521</v>
      </c>
      <c r="D100" s="47" t="s">
        <v>370</v>
      </c>
      <c r="E100" s="47" t="s">
        <v>40</v>
      </c>
      <c r="F100" s="48">
        <v>42005</v>
      </c>
      <c r="G100" s="49">
        <v>88</v>
      </c>
      <c r="H100" s="47"/>
      <c r="I100" s="50"/>
      <c r="J100" s="51">
        <f t="shared" si="5"/>
        <v>0</v>
      </c>
      <c r="K100" s="50"/>
      <c r="L100" s="50">
        <f t="shared" si="4"/>
        <v>0</v>
      </c>
      <c r="M100" s="52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spans="1:28" s="64" customFormat="1">
      <c r="A101" s="47" t="s">
        <v>520</v>
      </c>
      <c r="B101" s="47" t="s">
        <v>520</v>
      </c>
      <c r="C101" s="47" t="s">
        <v>521</v>
      </c>
      <c r="D101" s="47" t="s">
        <v>371</v>
      </c>
      <c r="E101" s="47" t="s">
        <v>38</v>
      </c>
      <c r="F101" s="48">
        <v>42005</v>
      </c>
      <c r="G101" s="49">
        <v>19</v>
      </c>
      <c r="H101" s="47"/>
      <c r="I101" s="50"/>
      <c r="J101" s="51">
        <f t="shared" si="5"/>
        <v>0</v>
      </c>
      <c r="K101" s="50"/>
      <c r="L101" s="50">
        <f t="shared" si="4"/>
        <v>0</v>
      </c>
      <c r="M101" s="52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spans="1:28" s="64" customFormat="1">
      <c r="A102" s="47" t="s">
        <v>520</v>
      </c>
      <c r="B102" s="47" t="s">
        <v>520</v>
      </c>
      <c r="C102" s="47" t="s">
        <v>521</v>
      </c>
      <c r="D102" s="47" t="s">
        <v>12</v>
      </c>
      <c r="E102" s="54" t="s">
        <v>39</v>
      </c>
      <c r="F102" s="48">
        <v>42005</v>
      </c>
      <c r="G102" s="49">
        <v>383</v>
      </c>
      <c r="H102" s="47"/>
      <c r="I102" s="50"/>
      <c r="J102" s="51">
        <f t="shared" si="5"/>
        <v>0</v>
      </c>
      <c r="K102" s="50"/>
      <c r="L102" s="50">
        <f t="shared" si="4"/>
        <v>0</v>
      </c>
      <c r="M102" s="52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spans="1:28" s="64" customFormat="1">
      <c r="A103" s="47" t="s">
        <v>520</v>
      </c>
      <c r="B103" s="47" t="s">
        <v>520</v>
      </c>
      <c r="C103" s="47" t="s">
        <v>521</v>
      </c>
      <c r="D103" s="47" t="s">
        <v>0</v>
      </c>
      <c r="E103" s="47" t="s">
        <v>333</v>
      </c>
      <c r="F103" s="48">
        <v>42005</v>
      </c>
      <c r="G103" s="49">
        <v>34</v>
      </c>
      <c r="H103" s="47"/>
      <c r="I103" s="50"/>
      <c r="J103" s="51">
        <f t="shared" si="5"/>
        <v>0</v>
      </c>
      <c r="K103" s="50"/>
      <c r="L103" s="50">
        <f t="shared" si="4"/>
        <v>0</v>
      </c>
      <c r="M103" s="52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spans="1:28" s="64" customFormat="1">
      <c r="A104" s="47" t="s">
        <v>520</v>
      </c>
      <c r="B104" s="47" t="s">
        <v>520</v>
      </c>
      <c r="C104" s="47" t="s">
        <v>521</v>
      </c>
      <c r="D104" s="47" t="s">
        <v>334</v>
      </c>
      <c r="E104" s="47" t="s">
        <v>174</v>
      </c>
      <c r="F104" s="48">
        <v>42005</v>
      </c>
      <c r="G104" s="49">
        <v>240</v>
      </c>
      <c r="H104" s="47"/>
      <c r="I104" s="71"/>
      <c r="J104" s="51">
        <f t="shared" si="5"/>
        <v>0</v>
      </c>
      <c r="K104" s="50"/>
      <c r="L104" s="50">
        <f t="shared" si="4"/>
        <v>0</v>
      </c>
      <c r="M104" s="52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spans="1:28" s="64" customFormat="1">
      <c r="A105" s="47" t="s">
        <v>520</v>
      </c>
      <c r="B105" s="47" t="s">
        <v>520</v>
      </c>
      <c r="C105" s="47" t="s">
        <v>521</v>
      </c>
      <c r="D105" s="47" t="s">
        <v>373</v>
      </c>
      <c r="E105" s="47" t="s">
        <v>372</v>
      </c>
      <c r="F105" s="48">
        <v>42005</v>
      </c>
      <c r="G105" s="49">
        <v>14</v>
      </c>
      <c r="H105" s="47"/>
      <c r="I105" s="50"/>
      <c r="J105" s="51">
        <f t="shared" si="5"/>
        <v>0</v>
      </c>
      <c r="K105" s="50"/>
      <c r="L105" s="50">
        <f t="shared" si="4"/>
        <v>0</v>
      </c>
      <c r="M105" s="62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spans="1:28" s="64" customFormat="1">
      <c r="A106" s="47" t="s">
        <v>520</v>
      </c>
      <c r="B106" s="47" t="s">
        <v>520</v>
      </c>
      <c r="C106" s="47" t="s">
        <v>521</v>
      </c>
      <c r="D106" s="47" t="s">
        <v>374</v>
      </c>
      <c r="E106" s="47" t="s">
        <v>208</v>
      </c>
      <c r="F106" s="48">
        <v>42005</v>
      </c>
      <c r="G106" s="49">
        <v>3</v>
      </c>
      <c r="H106" s="47"/>
      <c r="I106" s="50"/>
      <c r="J106" s="51">
        <f t="shared" si="5"/>
        <v>0</v>
      </c>
      <c r="K106" s="50"/>
      <c r="L106" s="50">
        <f t="shared" si="4"/>
        <v>0</v>
      </c>
      <c r="M106" s="52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spans="1:28" s="64" customFormat="1">
      <c r="A107" s="47" t="s">
        <v>520</v>
      </c>
      <c r="B107" s="47" t="s">
        <v>520</v>
      </c>
      <c r="C107" s="47" t="s">
        <v>521</v>
      </c>
      <c r="D107" s="47" t="s">
        <v>375</v>
      </c>
      <c r="E107" s="47" t="s">
        <v>209</v>
      </c>
      <c r="F107" s="48">
        <v>42005</v>
      </c>
      <c r="G107" s="49">
        <v>5</v>
      </c>
      <c r="H107" s="47"/>
      <c r="I107" s="71"/>
      <c r="J107" s="51">
        <f t="shared" si="5"/>
        <v>0</v>
      </c>
      <c r="K107" s="50"/>
      <c r="L107" s="50">
        <f t="shared" si="4"/>
        <v>0</v>
      </c>
      <c r="M107" s="52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spans="1:28" s="64" customFormat="1">
      <c r="A108" s="47" t="s">
        <v>520</v>
      </c>
      <c r="B108" s="47" t="s">
        <v>520</v>
      </c>
      <c r="C108" s="47" t="s">
        <v>521</v>
      </c>
      <c r="D108" s="47" t="s">
        <v>376</v>
      </c>
      <c r="E108" s="47" t="s">
        <v>210</v>
      </c>
      <c r="F108" s="48">
        <v>42005</v>
      </c>
      <c r="G108" s="49">
        <v>5</v>
      </c>
      <c r="H108" s="47"/>
      <c r="I108" s="71"/>
      <c r="J108" s="51">
        <f t="shared" si="5"/>
        <v>0</v>
      </c>
      <c r="K108" s="50"/>
      <c r="L108" s="50">
        <f t="shared" si="4"/>
        <v>0</v>
      </c>
      <c r="M108" s="52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spans="1:28" s="64" customFormat="1">
      <c r="A109" s="47" t="s">
        <v>520</v>
      </c>
      <c r="B109" s="47" t="s">
        <v>520</v>
      </c>
      <c r="C109" s="47" t="s">
        <v>521</v>
      </c>
      <c r="D109" s="47" t="s">
        <v>377</v>
      </c>
      <c r="E109" s="72" t="s">
        <v>211</v>
      </c>
      <c r="F109" s="48">
        <v>42005</v>
      </c>
      <c r="G109" s="49">
        <v>3</v>
      </c>
      <c r="H109" s="47"/>
      <c r="I109" s="50"/>
      <c r="J109" s="51">
        <f t="shared" si="5"/>
        <v>0</v>
      </c>
      <c r="K109" s="50"/>
      <c r="L109" s="50">
        <f t="shared" si="4"/>
        <v>0</v>
      </c>
      <c r="M109" s="52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spans="1:28" s="64" customFormat="1">
      <c r="A110" s="47" t="s">
        <v>520</v>
      </c>
      <c r="B110" s="47" t="s">
        <v>520</v>
      </c>
      <c r="C110" s="47" t="s">
        <v>521</v>
      </c>
      <c r="D110" s="47" t="s">
        <v>378</v>
      </c>
      <c r="E110" s="47" t="s">
        <v>212</v>
      </c>
      <c r="F110" s="48">
        <v>42005</v>
      </c>
      <c r="G110" s="49">
        <v>3</v>
      </c>
      <c r="H110" s="47"/>
      <c r="I110" s="50"/>
      <c r="J110" s="51">
        <f t="shared" si="5"/>
        <v>0</v>
      </c>
      <c r="K110" s="50"/>
      <c r="L110" s="50">
        <f t="shared" si="4"/>
        <v>0</v>
      </c>
      <c r="M110" s="52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spans="1:28" s="64" customFormat="1">
      <c r="A111" s="47" t="s">
        <v>520</v>
      </c>
      <c r="B111" s="47" t="s">
        <v>520</v>
      </c>
      <c r="C111" s="47" t="s">
        <v>521</v>
      </c>
      <c r="D111" s="47" t="s">
        <v>379</v>
      </c>
      <c r="E111" s="47" t="s">
        <v>213</v>
      </c>
      <c r="F111" s="48">
        <v>42005</v>
      </c>
      <c r="G111" s="49">
        <v>10</v>
      </c>
      <c r="H111" s="47"/>
      <c r="I111" s="50"/>
      <c r="J111" s="51">
        <f t="shared" si="5"/>
        <v>0</v>
      </c>
      <c r="K111" s="50"/>
      <c r="L111" s="50">
        <f t="shared" si="4"/>
        <v>0</v>
      </c>
      <c r="M111" s="52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spans="1:28" s="64" customFormat="1">
      <c r="A112" s="47" t="s">
        <v>520</v>
      </c>
      <c r="B112" s="47" t="s">
        <v>520</v>
      </c>
      <c r="C112" s="47" t="s">
        <v>521</v>
      </c>
      <c r="D112" s="47" t="s">
        <v>380</v>
      </c>
      <c r="E112" s="47" t="s">
        <v>214</v>
      </c>
      <c r="F112" s="48">
        <v>42005</v>
      </c>
      <c r="G112" s="49">
        <v>10</v>
      </c>
      <c r="H112" s="47"/>
      <c r="I112" s="50"/>
      <c r="J112" s="51">
        <f t="shared" si="5"/>
        <v>0</v>
      </c>
      <c r="K112" s="50"/>
      <c r="L112" s="50">
        <f t="shared" si="4"/>
        <v>0</v>
      </c>
      <c r="M112" s="52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spans="1:28" s="64" customFormat="1">
      <c r="A113" s="47" t="s">
        <v>520</v>
      </c>
      <c r="B113" s="47" t="s">
        <v>520</v>
      </c>
      <c r="C113" s="47" t="s">
        <v>521</v>
      </c>
      <c r="D113" s="47" t="s">
        <v>381</v>
      </c>
      <c r="E113" s="47" t="s">
        <v>215</v>
      </c>
      <c r="F113" s="48">
        <v>42005</v>
      </c>
      <c r="G113" s="49">
        <v>10</v>
      </c>
      <c r="H113" s="47"/>
      <c r="I113" s="50"/>
      <c r="J113" s="51">
        <f t="shared" si="5"/>
        <v>0</v>
      </c>
      <c r="K113" s="50"/>
      <c r="L113" s="50">
        <f t="shared" si="4"/>
        <v>0</v>
      </c>
      <c r="M113" s="65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spans="1:28" s="53" customFormat="1">
      <c r="A114" s="47" t="s">
        <v>520</v>
      </c>
      <c r="B114" s="47" t="s">
        <v>520</v>
      </c>
      <c r="C114" s="47" t="s">
        <v>521</v>
      </c>
      <c r="D114" s="47" t="s">
        <v>382</v>
      </c>
      <c r="E114" s="47" t="s">
        <v>17</v>
      </c>
      <c r="F114" s="48">
        <v>42005</v>
      </c>
      <c r="G114" s="49">
        <v>8</v>
      </c>
      <c r="H114" s="47"/>
      <c r="I114" s="50"/>
      <c r="J114" s="51">
        <f t="shared" si="5"/>
        <v>0</v>
      </c>
      <c r="K114" s="50"/>
      <c r="L114" s="50">
        <f t="shared" si="4"/>
        <v>0</v>
      </c>
      <c r="M114" s="73"/>
    </row>
    <row r="115" spans="1:28" s="64" customFormat="1">
      <c r="A115" s="47" t="s">
        <v>520</v>
      </c>
      <c r="B115" s="47" t="s">
        <v>520</v>
      </c>
      <c r="C115" s="47" t="s">
        <v>521</v>
      </c>
      <c r="D115" s="47" t="s">
        <v>384</v>
      </c>
      <c r="E115" s="47" t="s">
        <v>383</v>
      </c>
      <c r="F115" s="48">
        <v>42005</v>
      </c>
      <c r="G115" s="49">
        <v>12</v>
      </c>
      <c r="H115" s="47"/>
      <c r="I115" s="50"/>
      <c r="J115" s="51">
        <f t="shared" si="5"/>
        <v>0</v>
      </c>
      <c r="K115" s="50"/>
      <c r="L115" s="50">
        <f t="shared" si="4"/>
        <v>0</v>
      </c>
      <c r="M115" s="65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spans="1:28" s="64" customFormat="1">
      <c r="A116" s="47" t="s">
        <v>520</v>
      </c>
      <c r="B116" s="47" t="s">
        <v>520</v>
      </c>
      <c r="C116" s="47" t="s">
        <v>521</v>
      </c>
      <c r="D116" s="47" t="s">
        <v>63</v>
      </c>
      <c r="E116" s="47" t="s">
        <v>70</v>
      </c>
      <c r="F116" s="48">
        <v>42005</v>
      </c>
      <c r="G116" s="49">
        <v>204</v>
      </c>
      <c r="H116" s="47"/>
      <c r="I116" s="50"/>
      <c r="J116" s="51">
        <f t="shared" si="5"/>
        <v>0</v>
      </c>
      <c r="K116" s="50"/>
      <c r="L116" s="50">
        <f t="shared" si="4"/>
        <v>0</v>
      </c>
      <c r="M116" s="65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spans="1:28" s="64" customFormat="1">
      <c r="A117" s="47" t="s">
        <v>520</v>
      </c>
      <c r="B117" s="47" t="s">
        <v>520</v>
      </c>
      <c r="C117" s="47" t="s">
        <v>521</v>
      </c>
      <c r="D117" s="47" t="s">
        <v>386</v>
      </c>
      <c r="E117" s="47" t="s">
        <v>385</v>
      </c>
      <c r="F117" s="48">
        <v>42005</v>
      </c>
      <c r="G117" s="49">
        <v>115</v>
      </c>
      <c r="H117" s="47"/>
      <c r="I117" s="50"/>
      <c r="J117" s="51">
        <f t="shared" si="5"/>
        <v>0</v>
      </c>
      <c r="K117" s="50"/>
      <c r="L117" s="50">
        <f t="shared" si="4"/>
        <v>0</v>
      </c>
      <c r="M117" s="65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spans="1:28" s="64" customFormat="1">
      <c r="A118" s="47" t="s">
        <v>520</v>
      </c>
      <c r="B118" s="47" t="s">
        <v>520</v>
      </c>
      <c r="C118" s="47" t="s">
        <v>521</v>
      </c>
      <c r="D118" s="47" t="s">
        <v>16</v>
      </c>
      <c r="E118" s="47" t="s">
        <v>18</v>
      </c>
      <c r="F118" s="48">
        <v>42005</v>
      </c>
      <c r="G118" s="49">
        <v>117</v>
      </c>
      <c r="H118" s="47"/>
      <c r="I118" s="50"/>
      <c r="J118" s="51">
        <f t="shared" si="5"/>
        <v>0</v>
      </c>
      <c r="K118" s="50"/>
      <c r="L118" s="50">
        <f t="shared" si="4"/>
        <v>0</v>
      </c>
      <c r="M118" s="65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spans="1:28" s="53" customFormat="1">
      <c r="A119" s="47" t="s">
        <v>520</v>
      </c>
      <c r="B119" s="47" t="s">
        <v>520</v>
      </c>
      <c r="C119" s="47" t="s">
        <v>521</v>
      </c>
      <c r="D119" s="47" t="s">
        <v>72</v>
      </c>
      <c r="E119" s="47" t="s">
        <v>73</v>
      </c>
      <c r="F119" s="48">
        <v>42005</v>
      </c>
      <c r="G119" s="49">
        <v>67</v>
      </c>
      <c r="H119" s="47"/>
      <c r="I119" s="50"/>
      <c r="J119" s="51">
        <f>-(G119*I119)</f>
        <v>0</v>
      </c>
      <c r="K119" s="50"/>
      <c r="L119" s="50">
        <f t="shared" si="4"/>
        <v>0</v>
      </c>
      <c r="M119" s="65"/>
    </row>
    <row r="120" spans="1:28" s="53" customFormat="1">
      <c r="A120" s="47" t="s">
        <v>520</v>
      </c>
      <c r="B120" s="47" t="s">
        <v>520</v>
      </c>
      <c r="C120" s="47" t="s">
        <v>521</v>
      </c>
      <c r="D120" s="47" t="s">
        <v>74</v>
      </c>
      <c r="E120" s="47" t="s">
        <v>75</v>
      </c>
      <c r="F120" s="48">
        <v>42005</v>
      </c>
      <c r="G120" s="49">
        <v>56</v>
      </c>
      <c r="H120" s="47"/>
      <c r="I120" s="50"/>
      <c r="J120" s="51">
        <f>-(G120*I120)</f>
        <v>0</v>
      </c>
      <c r="K120" s="50"/>
      <c r="L120" s="50">
        <f t="shared" si="4"/>
        <v>0</v>
      </c>
      <c r="M120" s="65"/>
    </row>
    <row r="121" spans="1:28" s="53" customFormat="1">
      <c r="A121" s="47" t="s">
        <v>520</v>
      </c>
      <c r="B121" s="47" t="s">
        <v>520</v>
      </c>
      <c r="C121" s="47" t="s">
        <v>521</v>
      </c>
      <c r="D121" s="47" t="s">
        <v>388</v>
      </c>
      <c r="E121" s="47" t="s">
        <v>387</v>
      </c>
      <c r="F121" s="48">
        <v>42005</v>
      </c>
      <c r="G121" s="49">
        <v>4</v>
      </c>
      <c r="H121" s="47"/>
      <c r="I121" s="71"/>
      <c r="J121" s="51"/>
      <c r="K121" s="50"/>
      <c r="L121" s="50"/>
      <c r="M121" s="52"/>
    </row>
    <row r="122" spans="1:28">
      <c r="A122" s="47" t="s">
        <v>520</v>
      </c>
      <c r="B122" s="47" t="s">
        <v>520</v>
      </c>
      <c r="C122" s="47" t="s">
        <v>521</v>
      </c>
      <c r="D122" s="74" t="s">
        <v>79</v>
      </c>
      <c r="E122" s="47" t="s">
        <v>80</v>
      </c>
      <c r="F122" s="75">
        <v>42005</v>
      </c>
      <c r="G122" s="76">
        <v>8</v>
      </c>
    </row>
    <row r="123" spans="1:28" s="53" customFormat="1">
      <c r="A123" s="47" t="s">
        <v>520</v>
      </c>
      <c r="B123" s="47" t="s">
        <v>520</v>
      </c>
      <c r="C123" s="47" t="s">
        <v>521</v>
      </c>
      <c r="D123" s="47" t="s">
        <v>81</v>
      </c>
      <c r="E123" s="74" t="s">
        <v>82</v>
      </c>
      <c r="F123" s="75">
        <v>42005</v>
      </c>
      <c r="G123" s="76">
        <v>8</v>
      </c>
      <c r="H123" s="74"/>
      <c r="I123" s="77"/>
      <c r="J123" s="78"/>
      <c r="K123" s="79"/>
      <c r="L123" s="79"/>
      <c r="M123" s="80"/>
    </row>
    <row r="124" spans="1:28">
      <c r="A124" s="47" t="s">
        <v>520</v>
      </c>
      <c r="B124" s="47" t="s">
        <v>520</v>
      </c>
      <c r="C124" s="47" t="s">
        <v>521</v>
      </c>
      <c r="D124" s="47" t="s">
        <v>390</v>
      </c>
      <c r="E124" s="70" t="s">
        <v>389</v>
      </c>
      <c r="F124" s="48">
        <v>42005</v>
      </c>
      <c r="G124" s="49">
        <v>197</v>
      </c>
      <c r="H124" s="47"/>
      <c r="I124" s="71"/>
      <c r="J124" s="51"/>
      <c r="K124" s="50"/>
      <c r="L124" s="50"/>
      <c r="M124" s="52"/>
    </row>
    <row r="125" spans="1:28">
      <c r="A125" s="47" t="s">
        <v>520</v>
      </c>
      <c r="B125" s="47" t="s">
        <v>520</v>
      </c>
      <c r="C125" s="47" t="s">
        <v>521</v>
      </c>
      <c r="D125" s="74" t="s">
        <v>391</v>
      </c>
      <c r="E125" s="47" t="s">
        <v>43</v>
      </c>
      <c r="F125" s="48">
        <v>42005</v>
      </c>
      <c r="G125" s="49">
        <v>10</v>
      </c>
      <c r="H125" s="47"/>
      <c r="I125" s="71"/>
      <c r="J125" s="51"/>
      <c r="K125" s="50"/>
      <c r="L125" s="50"/>
      <c r="M125" s="52"/>
    </row>
    <row r="126" spans="1:28" s="53" customFormat="1">
      <c r="A126" s="47" t="s">
        <v>520</v>
      </c>
      <c r="B126" s="47" t="s">
        <v>520</v>
      </c>
      <c r="C126" s="47" t="s">
        <v>521</v>
      </c>
      <c r="D126" s="47" t="s">
        <v>391</v>
      </c>
      <c r="E126" s="70" t="s">
        <v>44</v>
      </c>
      <c r="F126" s="48">
        <v>42005</v>
      </c>
      <c r="G126" s="49">
        <v>187</v>
      </c>
      <c r="H126" s="47"/>
      <c r="I126" s="71"/>
      <c r="J126" s="51"/>
      <c r="K126" s="50"/>
      <c r="L126" s="50"/>
      <c r="M126" s="52"/>
    </row>
    <row r="127" spans="1:28" s="53" customFormat="1">
      <c r="A127" s="47" t="s">
        <v>520</v>
      </c>
      <c r="B127" s="47" t="s">
        <v>520</v>
      </c>
      <c r="C127" s="47" t="s">
        <v>521</v>
      </c>
      <c r="D127" s="47" t="s">
        <v>261</v>
      </c>
      <c r="E127" s="47" t="s">
        <v>262</v>
      </c>
      <c r="F127" s="48">
        <v>42005</v>
      </c>
      <c r="G127" s="49">
        <v>2</v>
      </c>
      <c r="H127" s="47"/>
      <c r="I127" s="71"/>
      <c r="J127" s="51"/>
      <c r="K127" s="50"/>
      <c r="L127" s="50"/>
      <c r="M127" s="52"/>
    </row>
    <row r="128" spans="1:28" s="53" customFormat="1">
      <c r="A128" s="47" t="s">
        <v>520</v>
      </c>
      <c r="B128" s="47" t="s">
        <v>520</v>
      </c>
      <c r="C128" s="47" t="s">
        <v>521</v>
      </c>
      <c r="D128" s="47" t="s">
        <v>246</v>
      </c>
      <c r="E128" s="47" t="s">
        <v>247</v>
      </c>
      <c r="F128" s="48">
        <v>42005</v>
      </c>
      <c r="G128" s="49">
        <v>10</v>
      </c>
      <c r="H128" s="47"/>
      <c r="I128" s="71"/>
      <c r="J128" s="51"/>
      <c r="K128" s="50"/>
      <c r="L128" s="50"/>
      <c r="M128" s="52"/>
    </row>
    <row r="129" spans="1:28" s="53" customFormat="1">
      <c r="A129" s="47" t="s">
        <v>520</v>
      </c>
      <c r="B129" s="47" t="s">
        <v>520</v>
      </c>
      <c r="C129" s="47" t="s">
        <v>521</v>
      </c>
      <c r="D129" s="47" t="s">
        <v>270</v>
      </c>
      <c r="E129" s="47" t="s">
        <v>46</v>
      </c>
      <c r="F129" s="48">
        <v>42005</v>
      </c>
      <c r="G129" s="49">
        <v>2</v>
      </c>
      <c r="H129" s="47"/>
      <c r="I129" s="50"/>
      <c r="J129" s="51">
        <f>-(G129*I129)</f>
        <v>0</v>
      </c>
      <c r="K129" s="50"/>
      <c r="L129" s="50">
        <f>+(G129*K129)</f>
        <v>0</v>
      </c>
      <c r="M129" s="65"/>
    </row>
    <row r="130" spans="1:28" s="53" customFormat="1">
      <c r="A130" s="47" t="s">
        <v>520</v>
      </c>
      <c r="B130" s="47" t="s">
        <v>520</v>
      </c>
      <c r="C130" s="47" t="s">
        <v>521</v>
      </c>
      <c r="D130" s="47" t="s">
        <v>393</v>
      </c>
      <c r="E130" s="47" t="s">
        <v>392</v>
      </c>
      <c r="F130" s="48">
        <v>42005</v>
      </c>
      <c r="G130" s="49">
        <v>28</v>
      </c>
      <c r="H130" s="47"/>
      <c r="I130" s="50"/>
      <c r="J130" s="51">
        <f>-(G130*I130)</f>
        <v>0</v>
      </c>
      <c r="K130" s="50"/>
      <c r="L130" s="50">
        <f>+(G130*K130)</f>
        <v>0</v>
      </c>
      <c r="M130" s="65"/>
    </row>
    <row r="131" spans="1:28" s="53" customFormat="1">
      <c r="A131" s="47" t="s">
        <v>520</v>
      </c>
      <c r="B131" s="47" t="s">
        <v>520</v>
      </c>
      <c r="C131" s="47" t="s">
        <v>521</v>
      </c>
      <c r="D131" s="47" t="s">
        <v>395</v>
      </c>
      <c r="E131" s="47" t="s">
        <v>394</v>
      </c>
      <c r="F131" s="48">
        <v>42005</v>
      </c>
      <c r="G131" s="49">
        <v>4</v>
      </c>
      <c r="H131" s="47"/>
      <c r="I131" s="50"/>
      <c r="J131" s="51">
        <f>-(G131*I131)</f>
        <v>0</v>
      </c>
      <c r="K131" s="50"/>
      <c r="L131" s="50">
        <f>+(G131*K131)</f>
        <v>0</v>
      </c>
      <c r="M131" s="65"/>
    </row>
    <row r="132" spans="1:28" s="64" customFormat="1">
      <c r="A132" s="47" t="s">
        <v>520</v>
      </c>
      <c r="B132" s="47" t="s">
        <v>520</v>
      </c>
      <c r="C132" s="47" t="s">
        <v>521</v>
      </c>
      <c r="D132" s="74" t="s">
        <v>397</v>
      </c>
      <c r="E132" s="74" t="s">
        <v>396</v>
      </c>
      <c r="F132" s="75">
        <v>42005</v>
      </c>
      <c r="G132" s="76">
        <v>4</v>
      </c>
      <c r="H132" s="74"/>
      <c r="I132" s="77"/>
      <c r="J132" s="78"/>
      <c r="K132" s="79"/>
      <c r="L132" s="79"/>
      <c r="M132" s="80"/>
    </row>
    <row r="133" spans="1:28" s="64" customFormat="1">
      <c r="A133" s="47" t="s">
        <v>520</v>
      </c>
      <c r="B133" s="47" t="s">
        <v>520</v>
      </c>
      <c r="C133" s="47" t="s">
        <v>521</v>
      </c>
      <c r="D133" s="47" t="s">
        <v>399</v>
      </c>
      <c r="E133" s="47" t="s">
        <v>398</v>
      </c>
      <c r="F133" s="48">
        <v>42005</v>
      </c>
      <c r="G133" s="49">
        <v>10</v>
      </c>
      <c r="H133" s="47"/>
      <c r="I133" s="50"/>
      <c r="J133" s="51">
        <f>-(G133*I133)</f>
        <v>0</v>
      </c>
      <c r="K133" s="50"/>
      <c r="L133" s="50">
        <f>+(G133*K133)</f>
        <v>0</v>
      </c>
      <c r="M133" s="65"/>
    </row>
    <row r="134" spans="1:28" s="64" customFormat="1">
      <c r="A134" s="47" t="s">
        <v>520</v>
      </c>
      <c r="B134" s="47" t="s">
        <v>520</v>
      </c>
      <c r="C134" s="47" t="s">
        <v>521</v>
      </c>
      <c r="D134" s="47" t="s">
        <v>401</v>
      </c>
      <c r="E134" s="47" t="s">
        <v>400</v>
      </c>
      <c r="F134" s="48">
        <v>42005</v>
      </c>
      <c r="G134" s="49">
        <v>10</v>
      </c>
      <c r="H134" s="47"/>
      <c r="I134" s="71"/>
      <c r="J134" s="51"/>
      <c r="K134" s="50"/>
      <c r="L134" s="50"/>
      <c r="M134" s="52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spans="1:28" s="64" customFormat="1">
      <c r="A135" s="47" t="s">
        <v>520</v>
      </c>
      <c r="B135" s="47" t="s">
        <v>520</v>
      </c>
      <c r="C135" s="47" t="s">
        <v>521</v>
      </c>
      <c r="D135" s="47" t="s">
        <v>403</v>
      </c>
      <c r="E135" s="47" t="s">
        <v>402</v>
      </c>
      <c r="F135" s="48">
        <v>42005</v>
      </c>
      <c r="G135" s="49">
        <v>10</v>
      </c>
      <c r="H135" s="47"/>
      <c r="I135" s="50"/>
      <c r="J135" s="51">
        <f t="shared" ref="J135:J168" si="6">-(G135*I135)</f>
        <v>0</v>
      </c>
      <c r="K135" s="50"/>
      <c r="L135" s="50">
        <f t="shared" ref="L135:L168" si="7">+(G135*K135)</f>
        <v>0</v>
      </c>
      <c r="M135" s="65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spans="1:28" s="64" customFormat="1">
      <c r="A136" s="47" t="s">
        <v>520</v>
      </c>
      <c r="B136" s="47" t="s">
        <v>520</v>
      </c>
      <c r="C136" s="47" t="s">
        <v>521</v>
      </c>
      <c r="D136" s="47" t="s">
        <v>405</v>
      </c>
      <c r="E136" s="47" t="s">
        <v>404</v>
      </c>
      <c r="F136" s="48">
        <v>42005</v>
      </c>
      <c r="G136" s="49">
        <v>10</v>
      </c>
      <c r="H136" s="47"/>
      <c r="I136" s="50"/>
      <c r="J136" s="51">
        <f t="shared" si="6"/>
        <v>0</v>
      </c>
      <c r="K136" s="50"/>
      <c r="L136" s="50">
        <f t="shared" si="7"/>
        <v>0</v>
      </c>
      <c r="M136" s="65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spans="1:28" s="64" customFormat="1">
      <c r="A137" s="47" t="s">
        <v>520</v>
      </c>
      <c r="B137" s="47" t="s">
        <v>520</v>
      </c>
      <c r="C137" s="47" t="s">
        <v>521</v>
      </c>
      <c r="D137" s="47" t="s">
        <v>98</v>
      </c>
      <c r="E137" s="74" t="s">
        <v>95</v>
      </c>
      <c r="F137" s="48">
        <v>42005</v>
      </c>
      <c r="G137" s="49">
        <v>5</v>
      </c>
      <c r="H137" s="47"/>
      <c r="I137" s="50"/>
      <c r="J137" s="51">
        <f t="shared" si="6"/>
        <v>0</v>
      </c>
      <c r="K137" s="50"/>
      <c r="L137" s="50">
        <f t="shared" si="7"/>
        <v>0</v>
      </c>
      <c r="M137" s="65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spans="1:28" s="64" customFormat="1">
      <c r="A138" s="47" t="s">
        <v>520</v>
      </c>
      <c r="B138" s="47" t="s">
        <v>520</v>
      </c>
      <c r="C138" s="47" t="s">
        <v>521</v>
      </c>
      <c r="D138" s="47" t="s">
        <v>98</v>
      </c>
      <c r="E138" s="70" t="s">
        <v>95</v>
      </c>
      <c r="F138" s="48">
        <v>42005</v>
      </c>
      <c r="G138" s="49">
        <v>43</v>
      </c>
      <c r="H138" s="47"/>
      <c r="I138" s="50"/>
      <c r="J138" s="51">
        <f t="shared" si="6"/>
        <v>0</v>
      </c>
      <c r="K138" s="50"/>
      <c r="L138" s="50">
        <f t="shared" si="7"/>
        <v>0</v>
      </c>
      <c r="M138" s="65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spans="1:28" s="64" customFormat="1">
      <c r="A139" s="47" t="s">
        <v>520</v>
      </c>
      <c r="B139" s="47" t="s">
        <v>520</v>
      </c>
      <c r="C139" s="47" t="s">
        <v>521</v>
      </c>
      <c r="D139" s="47" t="s">
        <v>97</v>
      </c>
      <c r="E139" s="47" t="s">
        <v>96</v>
      </c>
      <c r="F139" s="48">
        <v>42005</v>
      </c>
      <c r="G139" s="49">
        <v>54</v>
      </c>
      <c r="H139" s="47"/>
      <c r="I139" s="50"/>
      <c r="J139" s="51">
        <f t="shared" si="6"/>
        <v>0</v>
      </c>
      <c r="K139" s="50"/>
      <c r="L139" s="50">
        <f t="shared" si="7"/>
        <v>0</v>
      </c>
      <c r="M139" s="65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spans="1:28" s="64" customFormat="1">
      <c r="A140" s="47" t="s">
        <v>520</v>
      </c>
      <c r="B140" s="47" t="s">
        <v>520</v>
      </c>
      <c r="C140" s="47" t="s">
        <v>521</v>
      </c>
      <c r="D140" s="47" t="s">
        <v>407</v>
      </c>
      <c r="E140" s="47" t="s">
        <v>406</v>
      </c>
      <c r="F140" s="48">
        <v>42005</v>
      </c>
      <c r="G140" s="49">
        <v>1</v>
      </c>
      <c r="H140" s="47"/>
      <c r="I140" s="50"/>
      <c r="J140" s="51">
        <f t="shared" si="6"/>
        <v>0</v>
      </c>
      <c r="K140" s="50"/>
      <c r="L140" s="50">
        <f t="shared" si="7"/>
        <v>0</v>
      </c>
      <c r="M140" s="65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spans="1:28" s="64" customFormat="1">
      <c r="A141" s="47" t="s">
        <v>520</v>
      </c>
      <c r="B141" s="47" t="s">
        <v>520</v>
      </c>
      <c r="C141" s="47" t="s">
        <v>521</v>
      </c>
      <c r="D141" s="47" t="s">
        <v>409</v>
      </c>
      <c r="E141" s="47" t="s">
        <v>408</v>
      </c>
      <c r="F141" s="48">
        <v>42005</v>
      </c>
      <c r="G141" s="49">
        <v>7</v>
      </c>
      <c r="H141" s="47"/>
      <c r="I141" s="50"/>
      <c r="J141" s="51">
        <f t="shared" si="6"/>
        <v>0</v>
      </c>
      <c r="K141" s="50"/>
      <c r="L141" s="50">
        <f t="shared" si="7"/>
        <v>0</v>
      </c>
      <c r="M141" s="65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spans="1:28" s="53" customFormat="1">
      <c r="A142" s="47" t="s">
        <v>520</v>
      </c>
      <c r="B142" s="47" t="s">
        <v>520</v>
      </c>
      <c r="C142" s="47" t="s">
        <v>521</v>
      </c>
      <c r="D142" s="47" t="s">
        <v>411</v>
      </c>
      <c r="E142" s="54" t="s">
        <v>410</v>
      </c>
      <c r="F142" s="48">
        <v>42005</v>
      </c>
      <c r="G142" s="49">
        <v>8</v>
      </c>
      <c r="H142" s="47"/>
      <c r="I142" s="50"/>
      <c r="J142" s="51">
        <f t="shared" si="6"/>
        <v>0</v>
      </c>
      <c r="K142" s="50"/>
      <c r="L142" s="50">
        <f t="shared" si="7"/>
        <v>0</v>
      </c>
      <c r="M142" s="65"/>
    </row>
    <row r="143" spans="1:28" s="53" customFormat="1">
      <c r="A143" s="47" t="s">
        <v>520</v>
      </c>
      <c r="B143" s="47" t="s">
        <v>520</v>
      </c>
      <c r="C143" s="47" t="s">
        <v>521</v>
      </c>
      <c r="D143" s="47" t="s">
        <v>413</v>
      </c>
      <c r="E143" s="47" t="s">
        <v>412</v>
      </c>
      <c r="F143" s="48">
        <v>42005</v>
      </c>
      <c r="G143" s="49">
        <v>2</v>
      </c>
      <c r="H143" s="47"/>
      <c r="I143" s="50"/>
      <c r="J143" s="51">
        <f t="shared" si="6"/>
        <v>0</v>
      </c>
      <c r="K143" s="50"/>
      <c r="L143" s="50">
        <f t="shared" si="7"/>
        <v>0</v>
      </c>
      <c r="M143" s="65"/>
    </row>
    <row r="144" spans="1:28" s="53" customFormat="1">
      <c r="A144" s="47" t="s">
        <v>520</v>
      </c>
      <c r="B144" s="47" t="s">
        <v>520</v>
      </c>
      <c r="C144" s="47" t="s">
        <v>521</v>
      </c>
      <c r="D144" s="47" t="s">
        <v>336</v>
      </c>
      <c r="E144" s="47" t="s">
        <v>335</v>
      </c>
      <c r="F144" s="48">
        <v>42005</v>
      </c>
      <c r="G144" s="49">
        <v>20</v>
      </c>
      <c r="H144" s="47"/>
      <c r="I144" s="50"/>
      <c r="J144" s="51">
        <f t="shared" si="6"/>
        <v>0</v>
      </c>
      <c r="K144" s="50"/>
      <c r="L144" s="50">
        <f t="shared" si="7"/>
        <v>0</v>
      </c>
      <c r="M144" s="65"/>
    </row>
    <row r="145" spans="1:28" s="64" customFormat="1">
      <c r="A145" s="47" t="s">
        <v>520</v>
      </c>
      <c r="B145" s="47" t="s">
        <v>520</v>
      </c>
      <c r="C145" s="47" t="s">
        <v>521</v>
      </c>
      <c r="D145" s="47" t="s">
        <v>111</v>
      </c>
      <c r="E145" s="47" t="s">
        <v>87</v>
      </c>
      <c r="F145" s="48">
        <v>42005</v>
      </c>
      <c r="G145" s="49">
        <v>30</v>
      </c>
      <c r="H145" s="47"/>
      <c r="I145" s="50"/>
      <c r="J145" s="51">
        <f t="shared" si="6"/>
        <v>0</v>
      </c>
      <c r="K145" s="50"/>
      <c r="L145" s="50">
        <f t="shared" si="7"/>
        <v>0</v>
      </c>
      <c r="M145" s="65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spans="1:28" s="64" customFormat="1">
      <c r="A146" s="47" t="s">
        <v>520</v>
      </c>
      <c r="B146" s="47" t="s">
        <v>520</v>
      </c>
      <c r="C146" s="47" t="s">
        <v>521</v>
      </c>
      <c r="D146" s="47" t="s">
        <v>111</v>
      </c>
      <c r="E146" s="47" t="s">
        <v>87</v>
      </c>
      <c r="F146" s="48">
        <v>42005</v>
      </c>
      <c r="G146" s="49">
        <v>86</v>
      </c>
      <c r="H146" s="47"/>
      <c r="I146" s="50"/>
      <c r="J146" s="51">
        <f t="shared" si="6"/>
        <v>0</v>
      </c>
      <c r="K146" s="50"/>
      <c r="L146" s="50">
        <f t="shared" si="7"/>
        <v>0</v>
      </c>
      <c r="M146" s="65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spans="1:28" s="64" customFormat="1">
      <c r="A147" s="47" t="s">
        <v>520</v>
      </c>
      <c r="B147" s="47" t="s">
        <v>520</v>
      </c>
      <c r="C147" s="47" t="s">
        <v>521</v>
      </c>
      <c r="D147" s="47" t="s">
        <v>89</v>
      </c>
      <c r="E147" s="54" t="s">
        <v>88</v>
      </c>
      <c r="F147" s="48">
        <v>42005</v>
      </c>
      <c r="G147" s="49">
        <v>36</v>
      </c>
      <c r="H147" s="47"/>
      <c r="I147" s="50"/>
      <c r="J147" s="51">
        <f t="shared" si="6"/>
        <v>0</v>
      </c>
      <c r="K147" s="50"/>
      <c r="L147" s="50">
        <f t="shared" si="7"/>
        <v>0</v>
      </c>
      <c r="M147" s="65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spans="1:28" s="64" customFormat="1">
      <c r="A148" s="47" t="s">
        <v>520</v>
      </c>
      <c r="B148" s="47" t="s">
        <v>520</v>
      </c>
      <c r="C148" s="47" t="s">
        <v>521</v>
      </c>
      <c r="D148" s="47" t="s">
        <v>89</v>
      </c>
      <c r="E148" s="47" t="s">
        <v>88</v>
      </c>
      <c r="F148" s="48">
        <v>42005</v>
      </c>
      <c r="G148" s="49">
        <v>105</v>
      </c>
      <c r="H148" s="47"/>
      <c r="I148" s="50"/>
      <c r="J148" s="51">
        <f t="shared" si="6"/>
        <v>0</v>
      </c>
      <c r="K148" s="50"/>
      <c r="L148" s="50">
        <f t="shared" si="7"/>
        <v>0</v>
      </c>
      <c r="M148" s="65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spans="1:28" s="53" customFormat="1">
      <c r="A149" s="47" t="s">
        <v>520</v>
      </c>
      <c r="B149" s="47" t="s">
        <v>520</v>
      </c>
      <c r="C149" s="47" t="s">
        <v>521</v>
      </c>
      <c r="D149" s="47" t="s">
        <v>99</v>
      </c>
      <c r="E149" s="47" t="s">
        <v>94</v>
      </c>
      <c r="F149" s="48">
        <v>42005</v>
      </c>
      <c r="G149" s="49">
        <v>1</v>
      </c>
      <c r="H149" s="47"/>
      <c r="I149" s="50"/>
      <c r="J149" s="51">
        <f t="shared" si="6"/>
        <v>0</v>
      </c>
      <c r="K149" s="50"/>
      <c r="L149" s="50">
        <f t="shared" si="7"/>
        <v>0</v>
      </c>
      <c r="M149" s="65"/>
    </row>
    <row r="150" spans="1:28" s="53" customFormat="1">
      <c r="A150" s="47" t="s">
        <v>520</v>
      </c>
      <c r="B150" s="47" t="s">
        <v>520</v>
      </c>
      <c r="C150" s="47" t="s">
        <v>521</v>
      </c>
      <c r="D150" s="47" t="s">
        <v>99</v>
      </c>
      <c r="E150" s="47" t="s">
        <v>94</v>
      </c>
      <c r="F150" s="48">
        <v>42005</v>
      </c>
      <c r="G150" s="49">
        <v>17</v>
      </c>
      <c r="H150" s="47"/>
      <c r="I150" s="50"/>
      <c r="J150" s="51">
        <f t="shared" si="6"/>
        <v>0</v>
      </c>
      <c r="K150" s="50"/>
      <c r="L150" s="50">
        <f t="shared" si="7"/>
        <v>0</v>
      </c>
      <c r="M150" s="65"/>
    </row>
    <row r="151" spans="1:28" s="53" customFormat="1">
      <c r="A151" s="47" t="s">
        <v>520</v>
      </c>
      <c r="B151" s="47" t="s">
        <v>520</v>
      </c>
      <c r="C151" s="47" t="s">
        <v>521</v>
      </c>
      <c r="D151" s="47" t="s">
        <v>100</v>
      </c>
      <c r="E151" s="47" t="s">
        <v>93</v>
      </c>
      <c r="F151" s="48">
        <v>42005</v>
      </c>
      <c r="G151" s="49">
        <v>12</v>
      </c>
      <c r="H151" s="47"/>
      <c r="I151" s="50"/>
      <c r="J151" s="51">
        <f t="shared" si="6"/>
        <v>0</v>
      </c>
      <c r="K151" s="50"/>
      <c r="L151" s="50">
        <f t="shared" si="7"/>
        <v>0</v>
      </c>
      <c r="M151" s="65"/>
    </row>
    <row r="152" spans="1:28" s="53" customFormat="1">
      <c r="A152" s="47" t="s">
        <v>520</v>
      </c>
      <c r="B152" s="47" t="s">
        <v>520</v>
      </c>
      <c r="C152" s="47" t="s">
        <v>521</v>
      </c>
      <c r="D152" s="47" t="s">
        <v>101</v>
      </c>
      <c r="E152" s="47" t="s">
        <v>92</v>
      </c>
      <c r="F152" s="48">
        <v>42005</v>
      </c>
      <c r="G152" s="49">
        <v>15</v>
      </c>
      <c r="H152" s="47"/>
      <c r="I152" s="50"/>
      <c r="J152" s="51">
        <f t="shared" si="6"/>
        <v>0</v>
      </c>
      <c r="K152" s="50"/>
      <c r="L152" s="50">
        <f t="shared" si="7"/>
        <v>0</v>
      </c>
      <c r="M152" s="65"/>
    </row>
    <row r="153" spans="1:28" s="53" customFormat="1">
      <c r="A153" s="47" t="s">
        <v>520</v>
      </c>
      <c r="B153" s="47" t="s">
        <v>520</v>
      </c>
      <c r="C153" s="47" t="s">
        <v>521</v>
      </c>
      <c r="D153" s="47" t="s">
        <v>415</v>
      </c>
      <c r="E153" s="47" t="s">
        <v>414</v>
      </c>
      <c r="F153" s="48">
        <v>42005</v>
      </c>
      <c r="G153" s="49">
        <v>5</v>
      </c>
      <c r="H153" s="47"/>
      <c r="I153" s="50"/>
      <c r="J153" s="51">
        <f t="shared" si="6"/>
        <v>0</v>
      </c>
      <c r="K153" s="50"/>
      <c r="L153" s="50">
        <f t="shared" si="7"/>
        <v>0</v>
      </c>
      <c r="M153" s="65"/>
    </row>
    <row r="154" spans="1:28" s="53" customFormat="1">
      <c r="A154" s="47" t="s">
        <v>520</v>
      </c>
      <c r="B154" s="47" t="s">
        <v>520</v>
      </c>
      <c r="C154" s="47" t="s">
        <v>521</v>
      </c>
      <c r="D154" s="47" t="s">
        <v>417</v>
      </c>
      <c r="E154" s="47" t="s">
        <v>416</v>
      </c>
      <c r="F154" s="48">
        <v>42005</v>
      </c>
      <c r="G154" s="49">
        <v>65</v>
      </c>
      <c r="H154" s="47"/>
      <c r="I154" s="50"/>
      <c r="J154" s="51">
        <f t="shared" si="6"/>
        <v>0</v>
      </c>
      <c r="K154" s="50"/>
      <c r="L154" s="50">
        <f t="shared" si="7"/>
        <v>0</v>
      </c>
      <c r="M154" s="65"/>
    </row>
    <row r="155" spans="1:28" s="53" customFormat="1">
      <c r="A155" s="47" t="s">
        <v>520</v>
      </c>
      <c r="B155" s="47" t="s">
        <v>520</v>
      </c>
      <c r="C155" s="47" t="s">
        <v>521</v>
      </c>
      <c r="D155" s="47" t="s">
        <v>91</v>
      </c>
      <c r="E155" s="47" t="s">
        <v>90</v>
      </c>
      <c r="F155" s="48">
        <v>42005</v>
      </c>
      <c r="G155" s="49">
        <v>22</v>
      </c>
      <c r="H155" s="47"/>
      <c r="I155" s="50"/>
      <c r="J155" s="51">
        <f t="shared" si="6"/>
        <v>0</v>
      </c>
      <c r="K155" s="50"/>
      <c r="L155" s="50">
        <f t="shared" si="7"/>
        <v>0</v>
      </c>
      <c r="M155" s="65"/>
    </row>
    <row r="156" spans="1:28" s="53" customFormat="1">
      <c r="A156" s="47" t="s">
        <v>520</v>
      </c>
      <c r="B156" s="47" t="s">
        <v>520</v>
      </c>
      <c r="C156" s="47" t="s">
        <v>521</v>
      </c>
      <c r="D156" s="47" t="s">
        <v>419</v>
      </c>
      <c r="E156" s="47" t="s">
        <v>418</v>
      </c>
      <c r="F156" s="48">
        <v>42005</v>
      </c>
      <c r="G156" s="49">
        <v>7</v>
      </c>
      <c r="H156" s="47"/>
      <c r="I156" s="50"/>
      <c r="J156" s="51">
        <f t="shared" si="6"/>
        <v>0</v>
      </c>
      <c r="K156" s="50"/>
      <c r="L156" s="50">
        <f t="shared" si="7"/>
        <v>0</v>
      </c>
      <c r="M156" s="65"/>
    </row>
    <row r="157" spans="1:28" s="64" customFormat="1">
      <c r="A157" s="47" t="s">
        <v>520</v>
      </c>
      <c r="B157" s="47" t="s">
        <v>520</v>
      </c>
      <c r="C157" s="47" t="s">
        <v>521</v>
      </c>
      <c r="D157" s="47" t="s">
        <v>206</v>
      </c>
      <c r="E157" s="47" t="s">
        <v>207</v>
      </c>
      <c r="F157" s="48">
        <v>42005</v>
      </c>
      <c r="G157" s="49">
        <v>25</v>
      </c>
      <c r="H157" s="47"/>
      <c r="I157" s="50"/>
      <c r="J157" s="51">
        <f t="shared" si="6"/>
        <v>0</v>
      </c>
      <c r="K157" s="50"/>
      <c r="L157" s="50">
        <f t="shared" si="7"/>
        <v>0</v>
      </c>
      <c r="M157" s="65"/>
    </row>
    <row r="158" spans="1:28" s="53" customFormat="1">
      <c r="A158" s="47" t="s">
        <v>520</v>
      </c>
      <c r="B158" s="47" t="s">
        <v>520</v>
      </c>
      <c r="C158" s="47" t="s">
        <v>521</v>
      </c>
      <c r="D158" s="47" t="s">
        <v>420</v>
      </c>
      <c r="E158" s="47" t="s">
        <v>298</v>
      </c>
      <c r="F158" s="48">
        <v>42005</v>
      </c>
      <c r="G158" s="49">
        <v>2</v>
      </c>
      <c r="H158" s="47"/>
      <c r="I158" s="50"/>
      <c r="J158" s="51">
        <f t="shared" si="6"/>
        <v>0</v>
      </c>
      <c r="K158" s="50"/>
      <c r="L158" s="50">
        <f t="shared" si="7"/>
        <v>0</v>
      </c>
      <c r="M158" s="65"/>
    </row>
    <row r="159" spans="1:28" s="53" customFormat="1">
      <c r="A159" s="47" t="s">
        <v>520</v>
      </c>
      <c r="B159" s="47" t="s">
        <v>520</v>
      </c>
      <c r="C159" s="47" t="s">
        <v>521</v>
      </c>
      <c r="D159" s="47" t="s">
        <v>422</v>
      </c>
      <c r="E159" s="47" t="s">
        <v>421</v>
      </c>
      <c r="F159" s="48">
        <v>42005</v>
      </c>
      <c r="G159" s="49">
        <v>2</v>
      </c>
      <c r="H159" s="67"/>
      <c r="I159" s="68"/>
      <c r="J159" s="51">
        <f t="shared" si="6"/>
        <v>0</v>
      </c>
      <c r="K159" s="68"/>
      <c r="L159" s="50">
        <f t="shared" si="7"/>
        <v>0</v>
      </c>
      <c r="M159" s="62"/>
    </row>
    <row r="160" spans="1:28" s="64" customFormat="1">
      <c r="A160" s="47" t="s">
        <v>520</v>
      </c>
      <c r="B160" s="47" t="s">
        <v>520</v>
      </c>
      <c r="C160" s="47" t="s">
        <v>521</v>
      </c>
      <c r="D160" s="47" t="s">
        <v>424</v>
      </c>
      <c r="E160" s="47" t="s">
        <v>423</v>
      </c>
      <c r="F160" s="48">
        <v>42005</v>
      </c>
      <c r="G160" s="49">
        <v>5</v>
      </c>
      <c r="H160" s="67"/>
      <c r="I160" s="68"/>
      <c r="J160" s="51">
        <f t="shared" si="6"/>
        <v>0</v>
      </c>
      <c r="K160" s="68"/>
      <c r="L160" s="50">
        <f t="shared" si="7"/>
        <v>0</v>
      </c>
      <c r="M160" s="62"/>
    </row>
    <row r="161" spans="1:28" s="53" customFormat="1">
      <c r="A161" s="47" t="s">
        <v>520</v>
      </c>
      <c r="B161" s="47" t="s">
        <v>520</v>
      </c>
      <c r="C161" s="47" t="s">
        <v>521</v>
      </c>
      <c r="D161" s="47" t="s">
        <v>426</v>
      </c>
      <c r="E161" s="54" t="s">
        <v>425</v>
      </c>
      <c r="F161" s="48">
        <v>42005</v>
      </c>
      <c r="G161" s="49">
        <v>4</v>
      </c>
      <c r="H161" s="47"/>
      <c r="I161" s="50"/>
      <c r="J161" s="51">
        <f t="shared" si="6"/>
        <v>0</v>
      </c>
      <c r="K161" s="50"/>
      <c r="L161" s="50">
        <f t="shared" si="7"/>
        <v>0</v>
      </c>
      <c r="M161" s="65"/>
    </row>
    <row r="162" spans="1:28" s="53" customFormat="1">
      <c r="A162" s="47" t="s">
        <v>520</v>
      </c>
      <c r="B162" s="47" t="s">
        <v>520</v>
      </c>
      <c r="C162" s="47" t="s">
        <v>521</v>
      </c>
      <c r="D162" s="47" t="s">
        <v>428</v>
      </c>
      <c r="E162" s="54" t="s">
        <v>427</v>
      </c>
      <c r="F162" s="48">
        <v>42005</v>
      </c>
      <c r="G162" s="49">
        <v>2</v>
      </c>
      <c r="H162" s="47"/>
      <c r="I162" s="50"/>
      <c r="J162" s="51">
        <f t="shared" si="6"/>
        <v>0</v>
      </c>
      <c r="K162" s="50"/>
      <c r="L162" s="50">
        <f t="shared" si="7"/>
        <v>0</v>
      </c>
      <c r="M162" s="65"/>
    </row>
    <row r="163" spans="1:28" s="53" customFormat="1">
      <c r="A163" s="47" t="s">
        <v>520</v>
      </c>
      <c r="B163" s="47" t="s">
        <v>520</v>
      </c>
      <c r="C163" s="47" t="s">
        <v>521</v>
      </c>
      <c r="D163" s="47" t="s">
        <v>430</v>
      </c>
      <c r="E163" s="54" t="s">
        <v>429</v>
      </c>
      <c r="F163" s="48">
        <v>42005</v>
      </c>
      <c r="G163" s="49">
        <v>2</v>
      </c>
      <c r="H163" s="47"/>
      <c r="I163" s="50"/>
      <c r="J163" s="51">
        <f t="shared" si="6"/>
        <v>0</v>
      </c>
      <c r="K163" s="50"/>
      <c r="L163" s="50">
        <f t="shared" si="7"/>
        <v>0</v>
      </c>
      <c r="M163" s="65"/>
    </row>
    <row r="164" spans="1:28" s="53" customFormat="1">
      <c r="A164" s="47" t="s">
        <v>520</v>
      </c>
      <c r="B164" s="47" t="s">
        <v>520</v>
      </c>
      <c r="C164" s="47" t="s">
        <v>521</v>
      </c>
      <c r="D164" s="47" t="s">
        <v>432</v>
      </c>
      <c r="E164" s="54" t="s">
        <v>431</v>
      </c>
      <c r="F164" s="48">
        <v>42005</v>
      </c>
      <c r="G164" s="49">
        <v>8</v>
      </c>
      <c r="H164" s="47"/>
      <c r="I164" s="50"/>
      <c r="J164" s="51">
        <f t="shared" si="6"/>
        <v>0</v>
      </c>
      <c r="K164" s="50"/>
      <c r="L164" s="50">
        <f t="shared" si="7"/>
        <v>0</v>
      </c>
      <c r="M164" s="65"/>
    </row>
    <row r="165" spans="1:28" s="64" customFormat="1">
      <c r="A165" s="47" t="s">
        <v>520</v>
      </c>
      <c r="B165" s="47" t="s">
        <v>520</v>
      </c>
      <c r="C165" s="47" t="s">
        <v>521</v>
      </c>
      <c r="D165" s="47" t="s">
        <v>434</v>
      </c>
      <c r="E165" s="47" t="s">
        <v>433</v>
      </c>
      <c r="F165" s="48">
        <v>42005</v>
      </c>
      <c r="G165" s="49">
        <v>8</v>
      </c>
      <c r="H165" s="67"/>
      <c r="I165" s="68"/>
      <c r="J165" s="51">
        <f t="shared" si="6"/>
        <v>0</v>
      </c>
      <c r="K165" s="68"/>
      <c r="L165" s="50">
        <f t="shared" si="7"/>
        <v>0</v>
      </c>
      <c r="M165" s="62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spans="1:28" s="64" customFormat="1">
      <c r="A166" s="47" t="s">
        <v>520</v>
      </c>
      <c r="B166" s="47" t="s">
        <v>520</v>
      </c>
      <c r="C166" s="47" t="s">
        <v>521</v>
      </c>
      <c r="D166" s="47" t="s">
        <v>113</v>
      </c>
      <c r="E166" s="47" t="s">
        <v>114</v>
      </c>
      <c r="F166" s="48">
        <v>42005</v>
      </c>
      <c r="G166" s="49">
        <v>4</v>
      </c>
      <c r="H166" s="67"/>
      <c r="I166" s="68"/>
      <c r="J166" s="51">
        <f t="shared" si="6"/>
        <v>0</v>
      </c>
      <c r="K166" s="68"/>
      <c r="L166" s="50">
        <f t="shared" si="7"/>
        <v>0</v>
      </c>
      <c r="M166" s="62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spans="1:28" s="64" customFormat="1">
      <c r="A167" s="47" t="s">
        <v>520</v>
      </c>
      <c r="B167" s="47" t="s">
        <v>520</v>
      </c>
      <c r="C167" s="47" t="s">
        <v>521</v>
      </c>
      <c r="D167" s="47" t="s">
        <v>436</v>
      </c>
      <c r="E167" s="47" t="s">
        <v>435</v>
      </c>
      <c r="F167" s="48">
        <v>42005</v>
      </c>
      <c r="G167" s="49">
        <v>2</v>
      </c>
      <c r="H167" s="47"/>
      <c r="I167" s="50"/>
      <c r="J167" s="51">
        <f t="shared" si="6"/>
        <v>0</v>
      </c>
      <c r="K167" s="50"/>
      <c r="L167" s="50">
        <f t="shared" si="7"/>
        <v>0</v>
      </c>
      <c r="M167" s="65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spans="1:28" s="64" customFormat="1">
      <c r="A168" s="47" t="s">
        <v>520</v>
      </c>
      <c r="B168" s="47" t="s">
        <v>520</v>
      </c>
      <c r="C168" s="47" t="s">
        <v>521</v>
      </c>
      <c r="D168" s="47" t="s">
        <v>438</v>
      </c>
      <c r="E168" s="47" t="s">
        <v>437</v>
      </c>
      <c r="F168" s="48">
        <v>42005</v>
      </c>
      <c r="G168" s="49">
        <v>1</v>
      </c>
      <c r="H168" s="47"/>
      <c r="I168" s="50"/>
      <c r="J168" s="51">
        <f t="shared" si="6"/>
        <v>0</v>
      </c>
      <c r="K168" s="50"/>
      <c r="L168" s="50">
        <f t="shared" si="7"/>
        <v>0</v>
      </c>
      <c r="M168" s="65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spans="1:28" s="53" customFormat="1">
      <c r="A169" s="47" t="s">
        <v>520</v>
      </c>
      <c r="B169" s="47" t="s">
        <v>520</v>
      </c>
      <c r="C169" s="47" t="s">
        <v>521</v>
      </c>
      <c r="D169" s="47" t="s">
        <v>440</v>
      </c>
      <c r="E169" s="47" t="s">
        <v>439</v>
      </c>
      <c r="F169" s="48">
        <v>42005</v>
      </c>
      <c r="G169" s="49">
        <v>6</v>
      </c>
    </row>
    <row r="170" spans="1:28" s="53" customFormat="1">
      <c r="A170" s="47" t="s">
        <v>520</v>
      </c>
      <c r="B170" s="47" t="s">
        <v>520</v>
      </c>
      <c r="C170" s="47" t="s">
        <v>521</v>
      </c>
      <c r="D170" s="47" t="s">
        <v>442</v>
      </c>
      <c r="E170" s="47" t="s">
        <v>441</v>
      </c>
      <c r="F170" s="48">
        <v>42005</v>
      </c>
      <c r="G170" s="49">
        <v>6</v>
      </c>
      <c r="H170" s="67"/>
      <c r="I170" s="68"/>
      <c r="J170" s="51">
        <f t="shared" ref="J170:J227" si="8">-(G170*I170)</f>
        <v>0</v>
      </c>
      <c r="K170" s="68"/>
      <c r="L170" s="50">
        <f t="shared" ref="L170:L227" si="9">+(G170*K170)</f>
        <v>0</v>
      </c>
      <c r="M170" s="81"/>
    </row>
    <row r="171" spans="1:28" s="53" customFormat="1">
      <c r="A171" s="47" t="s">
        <v>520</v>
      </c>
      <c r="B171" s="47" t="s">
        <v>520</v>
      </c>
      <c r="C171" s="47" t="s">
        <v>521</v>
      </c>
      <c r="D171" s="47" t="s">
        <v>443</v>
      </c>
      <c r="E171" s="47" t="s">
        <v>65</v>
      </c>
      <c r="F171" s="48">
        <v>42005</v>
      </c>
      <c r="G171" s="49">
        <v>5</v>
      </c>
      <c r="H171" s="67"/>
      <c r="I171" s="68"/>
      <c r="J171" s="51">
        <f t="shared" si="8"/>
        <v>0</v>
      </c>
      <c r="K171" s="68"/>
      <c r="L171" s="50">
        <f t="shared" si="9"/>
        <v>0</v>
      </c>
      <c r="M171" s="82"/>
    </row>
    <row r="172" spans="1:28" s="53" customFormat="1">
      <c r="A172" s="47" t="s">
        <v>520</v>
      </c>
      <c r="B172" s="47" t="s">
        <v>520</v>
      </c>
      <c r="C172" s="47" t="s">
        <v>521</v>
      </c>
      <c r="D172" s="47" t="s">
        <v>500</v>
      </c>
      <c r="E172" s="47" t="s">
        <v>64</v>
      </c>
      <c r="F172" s="48">
        <v>42005</v>
      </c>
      <c r="G172" s="49">
        <v>1</v>
      </c>
      <c r="H172" s="67"/>
      <c r="I172" s="68"/>
      <c r="J172" s="51"/>
      <c r="K172" s="68"/>
      <c r="L172" s="50"/>
      <c r="M172" s="82"/>
    </row>
    <row r="173" spans="1:28" s="53" customFormat="1">
      <c r="A173" s="47" t="s">
        <v>520</v>
      </c>
      <c r="B173" s="47" t="s">
        <v>520</v>
      </c>
      <c r="C173" s="47" t="s">
        <v>521</v>
      </c>
      <c r="D173" s="47" t="s">
        <v>445</v>
      </c>
      <c r="E173" s="47" t="s">
        <v>444</v>
      </c>
      <c r="F173" s="48">
        <v>42005</v>
      </c>
      <c r="G173" s="49">
        <v>7</v>
      </c>
      <c r="H173" s="47"/>
      <c r="I173" s="50"/>
      <c r="J173" s="51">
        <f t="shared" si="8"/>
        <v>0</v>
      </c>
      <c r="K173" s="50"/>
      <c r="L173" s="50">
        <f t="shared" si="9"/>
        <v>0</v>
      </c>
      <c r="M173" s="83"/>
    </row>
    <row r="174" spans="1:28" s="53" customFormat="1">
      <c r="A174" s="47" t="s">
        <v>520</v>
      </c>
      <c r="B174" s="47" t="s">
        <v>520</v>
      </c>
      <c r="C174" s="47" t="s">
        <v>521</v>
      </c>
      <c r="D174" s="47" t="s">
        <v>447</v>
      </c>
      <c r="E174" s="47" t="s">
        <v>446</v>
      </c>
      <c r="F174" s="48">
        <v>42005</v>
      </c>
      <c r="G174" s="49">
        <v>14</v>
      </c>
      <c r="H174" s="47"/>
      <c r="I174" s="50"/>
      <c r="J174" s="51">
        <f t="shared" si="8"/>
        <v>0</v>
      </c>
      <c r="K174" s="50"/>
      <c r="L174" s="50">
        <f t="shared" si="9"/>
        <v>0</v>
      </c>
      <c r="M174" s="84"/>
    </row>
    <row r="175" spans="1:28" s="64" customFormat="1">
      <c r="A175" s="47" t="s">
        <v>520</v>
      </c>
      <c r="B175" s="47" t="s">
        <v>520</v>
      </c>
      <c r="C175" s="47" t="s">
        <v>521</v>
      </c>
      <c r="D175" s="47" t="s">
        <v>449</v>
      </c>
      <c r="E175" s="47" t="s">
        <v>448</v>
      </c>
      <c r="F175" s="48">
        <v>42005</v>
      </c>
      <c r="G175" s="49">
        <v>7</v>
      </c>
      <c r="H175" s="47"/>
      <c r="I175" s="50"/>
      <c r="J175" s="51">
        <f t="shared" si="8"/>
        <v>0</v>
      </c>
      <c r="K175" s="50"/>
      <c r="L175" s="50">
        <f t="shared" si="9"/>
        <v>0</v>
      </c>
      <c r="M175" s="65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spans="1:28" s="64" customFormat="1">
      <c r="A176" s="47" t="s">
        <v>520</v>
      </c>
      <c r="B176" s="47" t="s">
        <v>520</v>
      </c>
      <c r="C176" s="47" t="s">
        <v>521</v>
      </c>
      <c r="D176" s="47" t="s">
        <v>451</v>
      </c>
      <c r="E176" s="47" t="s">
        <v>450</v>
      </c>
      <c r="F176" s="48">
        <v>42005</v>
      </c>
      <c r="G176" s="49">
        <v>1</v>
      </c>
      <c r="H176" s="47"/>
      <c r="I176" s="50"/>
      <c r="J176" s="51">
        <f t="shared" si="8"/>
        <v>0</v>
      </c>
      <c r="K176" s="50"/>
      <c r="L176" s="50">
        <f t="shared" si="9"/>
        <v>0</v>
      </c>
      <c r="M176" s="65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spans="1:28" s="64" customFormat="1">
      <c r="A177" s="47" t="s">
        <v>520</v>
      </c>
      <c r="B177" s="47" t="s">
        <v>520</v>
      </c>
      <c r="C177" s="47" t="s">
        <v>521</v>
      </c>
      <c r="D177" s="47" t="s">
        <v>453</v>
      </c>
      <c r="E177" s="47" t="s">
        <v>452</v>
      </c>
      <c r="F177" s="48">
        <v>42005</v>
      </c>
      <c r="G177" s="49">
        <v>1</v>
      </c>
      <c r="H177" s="47"/>
      <c r="I177" s="50"/>
      <c r="J177" s="51">
        <f t="shared" si="8"/>
        <v>0</v>
      </c>
      <c r="K177" s="50"/>
      <c r="L177" s="50">
        <f t="shared" si="9"/>
        <v>0</v>
      </c>
      <c r="M177" s="84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spans="1:28" s="53" customFormat="1">
      <c r="A178" s="47" t="s">
        <v>520</v>
      </c>
      <c r="B178" s="47" t="s">
        <v>520</v>
      </c>
      <c r="C178" s="47" t="s">
        <v>521</v>
      </c>
      <c r="D178" s="47" t="s">
        <v>454</v>
      </c>
      <c r="E178" s="47" t="s">
        <v>122</v>
      </c>
      <c r="F178" s="48">
        <v>42005</v>
      </c>
      <c r="G178" s="49">
        <v>11</v>
      </c>
      <c r="H178" s="47"/>
      <c r="I178" s="50"/>
      <c r="J178" s="51">
        <f t="shared" si="8"/>
        <v>0</v>
      </c>
      <c r="K178" s="50"/>
      <c r="L178" s="50">
        <f t="shared" si="9"/>
        <v>0</v>
      </c>
      <c r="M178" s="65"/>
    </row>
    <row r="179" spans="1:28" s="53" customFormat="1">
      <c r="A179" s="47" t="s">
        <v>520</v>
      </c>
      <c r="B179" s="47" t="s">
        <v>520</v>
      </c>
      <c r="C179" s="47" t="s">
        <v>521</v>
      </c>
      <c r="D179" s="47" t="s">
        <v>306</v>
      </c>
      <c r="E179" s="47" t="s">
        <v>117</v>
      </c>
      <c r="F179" s="48">
        <v>42005</v>
      </c>
      <c r="G179" s="49">
        <v>13</v>
      </c>
      <c r="H179" s="47"/>
      <c r="I179" s="50"/>
      <c r="J179" s="51">
        <f t="shared" si="8"/>
        <v>0</v>
      </c>
      <c r="K179" s="50"/>
      <c r="L179" s="50">
        <f t="shared" si="9"/>
        <v>0</v>
      </c>
      <c r="M179" s="84"/>
    </row>
    <row r="180" spans="1:28" s="53" customFormat="1">
      <c r="A180" s="47" t="s">
        <v>520</v>
      </c>
      <c r="B180" s="47" t="s">
        <v>520</v>
      </c>
      <c r="C180" s="47" t="s">
        <v>521</v>
      </c>
      <c r="D180" s="47" t="s">
        <v>307</v>
      </c>
      <c r="E180" s="47" t="s">
        <v>120</v>
      </c>
      <c r="F180" s="48">
        <v>42005</v>
      </c>
      <c r="G180" s="49">
        <v>41</v>
      </c>
      <c r="H180" s="47"/>
      <c r="I180" s="50"/>
      <c r="J180" s="51">
        <f t="shared" si="8"/>
        <v>0</v>
      </c>
      <c r="K180" s="50"/>
      <c r="L180" s="50">
        <f t="shared" si="9"/>
        <v>0</v>
      </c>
      <c r="M180" s="65"/>
    </row>
    <row r="181" spans="1:28" s="85" customFormat="1">
      <c r="A181" s="47" t="s">
        <v>520</v>
      </c>
      <c r="B181" s="47" t="s">
        <v>520</v>
      </c>
      <c r="C181" s="47" t="s">
        <v>521</v>
      </c>
      <c r="D181" s="47" t="s">
        <v>278</v>
      </c>
      <c r="E181" s="47" t="s">
        <v>121</v>
      </c>
      <c r="F181" s="48">
        <v>42005</v>
      </c>
      <c r="G181" s="49">
        <f>22+1+1</f>
        <v>24</v>
      </c>
      <c r="H181" s="47"/>
      <c r="I181" s="50"/>
      <c r="J181" s="51">
        <f t="shared" si="8"/>
        <v>0</v>
      </c>
      <c r="K181" s="50"/>
      <c r="L181" s="50">
        <f t="shared" si="9"/>
        <v>0</v>
      </c>
      <c r="M181" s="65"/>
    </row>
    <row r="182" spans="1:28" s="53" customFormat="1">
      <c r="A182" s="47" t="s">
        <v>520</v>
      </c>
      <c r="B182" s="47" t="s">
        <v>520</v>
      </c>
      <c r="C182" s="47" t="s">
        <v>521</v>
      </c>
      <c r="D182" s="47" t="s">
        <v>205</v>
      </c>
      <c r="E182" s="47" t="s">
        <v>115</v>
      </c>
      <c r="F182" s="48">
        <v>42005</v>
      </c>
      <c r="G182" s="49">
        <v>25</v>
      </c>
      <c r="H182" s="67"/>
      <c r="I182" s="68"/>
      <c r="J182" s="51">
        <f t="shared" si="8"/>
        <v>0</v>
      </c>
      <c r="K182" s="68"/>
      <c r="L182" s="50">
        <f t="shared" si="9"/>
        <v>0</v>
      </c>
      <c r="M182" s="62"/>
    </row>
    <row r="183" spans="1:28" s="53" customFormat="1">
      <c r="A183" s="47" t="s">
        <v>520</v>
      </c>
      <c r="B183" s="47" t="s">
        <v>520</v>
      </c>
      <c r="C183" s="47" t="s">
        <v>521</v>
      </c>
      <c r="D183" s="47" t="s">
        <v>308</v>
      </c>
      <c r="E183" s="47" t="s">
        <v>123</v>
      </c>
      <c r="F183" s="48">
        <v>42005</v>
      </c>
      <c r="G183" s="49">
        <v>23</v>
      </c>
      <c r="H183" s="47"/>
      <c r="I183" s="50"/>
      <c r="J183" s="51">
        <f t="shared" si="8"/>
        <v>0</v>
      </c>
      <c r="K183" s="50"/>
      <c r="L183" s="50">
        <f t="shared" si="9"/>
        <v>0</v>
      </c>
      <c r="M183" s="84"/>
    </row>
    <row r="184" spans="1:28" s="53" customFormat="1">
      <c r="A184" s="47" t="s">
        <v>520</v>
      </c>
      <c r="B184" s="47" t="s">
        <v>520</v>
      </c>
      <c r="C184" s="47" t="s">
        <v>521</v>
      </c>
      <c r="D184" s="47" t="s">
        <v>309</v>
      </c>
      <c r="E184" s="47" t="s">
        <v>125</v>
      </c>
      <c r="F184" s="48">
        <v>42005</v>
      </c>
      <c r="G184" s="49">
        <v>10</v>
      </c>
      <c r="H184" s="47"/>
      <c r="I184" s="50"/>
      <c r="J184" s="51">
        <f t="shared" si="8"/>
        <v>0</v>
      </c>
      <c r="K184" s="50"/>
      <c r="L184" s="50">
        <f t="shared" si="9"/>
        <v>0</v>
      </c>
      <c r="M184" s="84"/>
    </row>
    <row r="185" spans="1:28" s="53" customFormat="1">
      <c r="A185" s="47" t="s">
        <v>520</v>
      </c>
      <c r="B185" s="47" t="s">
        <v>520</v>
      </c>
      <c r="C185" s="47" t="s">
        <v>521</v>
      </c>
      <c r="D185" s="47" t="s">
        <v>455</v>
      </c>
      <c r="E185" s="47" t="s">
        <v>118</v>
      </c>
      <c r="F185" s="48">
        <v>42005</v>
      </c>
      <c r="G185" s="49">
        <v>99</v>
      </c>
      <c r="H185" s="47"/>
      <c r="I185" s="50"/>
      <c r="J185" s="51">
        <f t="shared" si="8"/>
        <v>0</v>
      </c>
      <c r="K185" s="50"/>
      <c r="L185" s="50">
        <f t="shared" si="9"/>
        <v>0</v>
      </c>
      <c r="M185" s="65"/>
    </row>
    <row r="186" spans="1:28" s="53" customFormat="1">
      <c r="A186" s="47" t="s">
        <v>520</v>
      </c>
      <c r="B186" s="47" t="s">
        <v>520</v>
      </c>
      <c r="C186" s="47" t="s">
        <v>521</v>
      </c>
      <c r="D186" s="47" t="s">
        <v>310</v>
      </c>
      <c r="E186" s="47" t="s">
        <v>116</v>
      </c>
      <c r="F186" s="48">
        <v>42005</v>
      </c>
      <c r="G186" s="49">
        <v>18</v>
      </c>
      <c r="H186" s="47"/>
      <c r="I186" s="50"/>
      <c r="J186" s="51">
        <f t="shared" si="8"/>
        <v>0</v>
      </c>
      <c r="K186" s="50"/>
      <c r="L186" s="50">
        <f t="shared" si="9"/>
        <v>0</v>
      </c>
      <c r="M186" s="84"/>
    </row>
    <row r="187" spans="1:28" s="53" customFormat="1" ht="15" customHeight="1">
      <c r="A187" s="47" t="s">
        <v>520</v>
      </c>
      <c r="B187" s="47" t="s">
        <v>520</v>
      </c>
      <c r="C187" s="47" t="s">
        <v>521</v>
      </c>
      <c r="D187" s="47" t="s">
        <v>456</v>
      </c>
      <c r="E187" s="47" t="s">
        <v>124</v>
      </c>
      <c r="F187" s="48">
        <v>42005</v>
      </c>
      <c r="G187" s="49">
        <v>24</v>
      </c>
      <c r="H187" s="47"/>
      <c r="I187" s="71"/>
      <c r="J187" s="51">
        <f t="shared" si="8"/>
        <v>0</v>
      </c>
      <c r="K187" s="50"/>
      <c r="L187" s="50">
        <f t="shared" si="9"/>
        <v>0</v>
      </c>
      <c r="M187" s="65"/>
    </row>
    <row r="188" spans="1:28" s="64" customFormat="1">
      <c r="A188" s="47" t="s">
        <v>520</v>
      </c>
      <c r="B188" s="47" t="s">
        <v>520</v>
      </c>
      <c r="C188" s="47" t="s">
        <v>521</v>
      </c>
      <c r="D188" s="47" t="s">
        <v>277</v>
      </c>
      <c r="E188" s="47" t="s">
        <v>119</v>
      </c>
      <c r="F188" s="48">
        <v>42005</v>
      </c>
      <c r="G188" s="49">
        <v>108</v>
      </c>
      <c r="H188" s="47"/>
      <c r="I188" s="50"/>
      <c r="J188" s="51">
        <f t="shared" si="8"/>
        <v>0</v>
      </c>
      <c r="K188" s="50"/>
      <c r="L188" s="50">
        <f t="shared" si="9"/>
        <v>0</v>
      </c>
      <c r="M188" s="65"/>
    </row>
    <row r="189" spans="1:28" s="64" customFormat="1">
      <c r="A189" s="47" t="s">
        <v>520</v>
      </c>
      <c r="B189" s="47" t="s">
        <v>520</v>
      </c>
      <c r="C189" s="47" t="s">
        <v>521</v>
      </c>
      <c r="D189" s="47" t="s">
        <v>458</v>
      </c>
      <c r="E189" s="47" t="s">
        <v>457</v>
      </c>
      <c r="F189" s="48">
        <v>42005</v>
      </c>
      <c r="G189" s="49">
        <v>8</v>
      </c>
      <c r="H189" s="47"/>
      <c r="I189" s="50"/>
      <c r="J189" s="51">
        <f t="shared" si="8"/>
        <v>0</v>
      </c>
      <c r="K189" s="50"/>
      <c r="L189" s="50">
        <f t="shared" si="9"/>
        <v>0</v>
      </c>
      <c r="M189" s="65"/>
    </row>
    <row r="190" spans="1:28" s="64" customFormat="1">
      <c r="A190" s="47" t="s">
        <v>520</v>
      </c>
      <c r="B190" s="47" t="s">
        <v>520</v>
      </c>
      <c r="C190" s="47" t="s">
        <v>521</v>
      </c>
      <c r="D190" s="47" t="s">
        <v>460</v>
      </c>
      <c r="E190" s="47" t="s">
        <v>459</v>
      </c>
      <c r="F190" s="48">
        <v>42005</v>
      </c>
      <c r="G190" s="49">
        <v>2</v>
      </c>
      <c r="H190" s="47"/>
      <c r="I190" s="50"/>
      <c r="J190" s="51">
        <f t="shared" si="8"/>
        <v>0</v>
      </c>
      <c r="K190" s="50"/>
      <c r="L190" s="50">
        <f t="shared" si="9"/>
        <v>0</v>
      </c>
      <c r="M190" s="65"/>
    </row>
    <row r="191" spans="1:28" s="64" customFormat="1">
      <c r="A191" s="47" t="s">
        <v>520</v>
      </c>
      <c r="B191" s="47" t="s">
        <v>520</v>
      </c>
      <c r="C191" s="47" t="s">
        <v>521</v>
      </c>
      <c r="D191" s="47" t="s">
        <v>66</v>
      </c>
      <c r="E191" s="47" t="s">
        <v>67</v>
      </c>
      <c r="F191" s="48">
        <v>42005</v>
      </c>
      <c r="G191" s="49">
        <v>7</v>
      </c>
      <c r="H191" s="47"/>
      <c r="I191" s="50"/>
      <c r="J191" s="51">
        <f t="shared" si="8"/>
        <v>0</v>
      </c>
      <c r="K191" s="50"/>
      <c r="L191" s="50">
        <f t="shared" si="9"/>
        <v>0</v>
      </c>
      <c r="M191" s="65"/>
    </row>
    <row r="192" spans="1:28" s="64" customFormat="1">
      <c r="A192" s="47" t="s">
        <v>520</v>
      </c>
      <c r="B192" s="47" t="s">
        <v>520</v>
      </c>
      <c r="C192" s="47" t="s">
        <v>521</v>
      </c>
      <c r="D192" s="47" t="s">
        <v>462</v>
      </c>
      <c r="E192" s="47" t="s">
        <v>461</v>
      </c>
      <c r="F192" s="48">
        <v>42005</v>
      </c>
      <c r="G192" s="49">
        <v>14</v>
      </c>
      <c r="H192" s="47"/>
      <c r="I192" s="50"/>
      <c r="J192" s="51">
        <f t="shared" si="8"/>
        <v>0</v>
      </c>
      <c r="K192" s="50"/>
      <c r="L192" s="50">
        <f t="shared" si="9"/>
        <v>0</v>
      </c>
      <c r="M192" s="65"/>
    </row>
    <row r="193" spans="1:13" s="64" customFormat="1">
      <c r="A193" s="47" t="s">
        <v>520</v>
      </c>
      <c r="B193" s="47" t="s">
        <v>520</v>
      </c>
      <c r="C193" s="47" t="s">
        <v>521</v>
      </c>
      <c r="D193" s="47" t="s">
        <v>463</v>
      </c>
      <c r="E193" s="47" t="s">
        <v>112</v>
      </c>
      <c r="F193" s="48">
        <v>42005</v>
      </c>
      <c r="G193" s="49">
        <v>2</v>
      </c>
      <c r="H193" s="47"/>
      <c r="I193" s="50"/>
      <c r="J193" s="51">
        <f t="shared" si="8"/>
        <v>0</v>
      </c>
      <c r="K193" s="50"/>
      <c r="L193" s="50">
        <f t="shared" si="9"/>
        <v>0</v>
      </c>
      <c r="M193" s="65"/>
    </row>
    <row r="194" spans="1:13" s="64" customFormat="1">
      <c r="A194" s="47" t="s">
        <v>520</v>
      </c>
      <c r="B194" s="47" t="s">
        <v>520</v>
      </c>
      <c r="C194" s="47" t="s">
        <v>521</v>
      </c>
      <c r="D194" s="47" t="s">
        <v>464</v>
      </c>
      <c r="E194" s="47" t="s">
        <v>106</v>
      </c>
      <c r="F194" s="48">
        <v>42005</v>
      </c>
      <c r="G194" s="49">
        <v>13</v>
      </c>
      <c r="H194" s="47"/>
      <c r="I194" s="50"/>
      <c r="J194" s="51">
        <f t="shared" si="8"/>
        <v>0</v>
      </c>
      <c r="K194" s="50"/>
      <c r="L194" s="50">
        <f t="shared" si="9"/>
        <v>0</v>
      </c>
      <c r="M194" s="65"/>
    </row>
    <row r="195" spans="1:13" s="64" customFormat="1">
      <c r="A195" s="47" t="s">
        <v>520</v>
      </c>
      <c r="B195" s="47" t="s">
        <v>520</v>
      </c>
      <c r="C195" s="47" t="s">
        <v>521</v>
      </c>
      <c r="D195" s="47" t="s">
        <v>465</v>
      </c>
      <c r="E195" s="47" t="s">
        <v>107</v>
      </c>
      <c r="F195" s="48">
        <v>42005</v>
      </c>
      <c r="G195" s="49">
        <v>13</v>
      </c>
      <c r="H195" s="47"/>
      <c r="I195" s="50"/>
      <c r="J195" s="51">
        <f t="shared" si="8"/>
        <v>0</v>
      </c>
      <c r="K195" s="50"/>
      <c r="L195" s="50">
        <f t="shared" si="9"/>
        <v>0</v>
      </c>
      <c r="M195" s="65"/>
    </row>
    <row r="196" spans="1:13" s="64" customFormat="1">
      <c r="A196" s="47" t="s">
        <v>520</v>
      </c>
      <c r="B196" s="47" t="s">
        <v>520</v>
      </c>
      <c r="C196" s="47" t="s">
        <v>521</v>
      </c>
      <c r="D196" s="47" t="s">
        <v>466</v>
      </c>
      <c r="E196" s="47" t="s">
        <v>108</v>
      </c>
      <c r="F196" s="48">
        <v>42005</v>
      </c>
      <c r="G196" s="49">
        <v>8</v>
      </c>
      <c r="H196" s="67"/>
      <c r="I196" s="68"/>
      <c r="J196" s="51">
        <f t="shared" si="8"/>
        <v>0</v>
      </c>
      <c r="K196" s="68"/>
      <c r="L196" s="50">
        <f t="shared" si="9"/>
        <v>0</v>
      </c>
      <c r="M196" s="62"/>
    </row>
    <row r="197" spans="1:13" s="53" customFormat="1">
      <c r="A197" s="47" t="s">
        <v>520</v>
      </c>
      <c r="B197" s="47" t="s">
        <v>520</v>
      </c>
      <c r="C197" s="47" t="s">
        <v>521</v>
      </c>
      <c r="D197" s="47" t="s">
        <v>467</v>
      </c>
      <c r="E197" s="47" t="s">
        <v>109</v>
      </c>
      <c r="F197" s="48">
        <v>42005</v>
      </c>
      <c r="G197" s="49">
        <v>10</v>
      </c>
      <c r="H197" s="67"/>
      <c r="I197" s="68"/>
      <c r="J197" s="51">
        <f t="shared" si="8"/>
        <v>0</v>
      </c>
      <c r="K197" s="68"/>
      <c r="L197" s="50">
        <f t="shared" si="9"/>
        <v>0</v>
      </c>
      <c r="M197" s="62"/>
    </row>
    <row r="198" spans="1:13" s="53" customFormat="1">
      <c r="A198" s="47" t="s">
        <v>520</v>
      </c>
      <c r="B198" s="47" t="s">
        <v>520</v>
      </c>
      <c r="C198" s="47" t="s">
        <v>521</v>
      </c>
      <c r="D198" s="47" t="s">
        <v>468</v>
      </c>
      <c r="E198" s="47" t="s">
        <v>312</v>
      </c>
      <c r="F198" s="48">
        <v>42019</v>
      </c>
      <c r="G198" s="49">
        <v>3</v>
      </c>
      <c r="H198" s="67"/>
      <c r="I198" s="68"/>
      <c r="J198" s="51">
        <f t="shared" si="8"/>
        <v>0</v>
      </c>
      <c r="K198" s="68"/>
      <c r="L198" s="50">
        <f t="shared" si="9"/>
        <v>0</v>
      </c>
      <c r="M198" s="62"/>
    </row>
    <row r="199" spans="1:13" s="53" customFormat="1">
      <c r="A199" s="47" t="s">
        <v>520</v>
      </c>
      <c r="B199" s="47" t="s">
        <v>520</v>
      </c>
      <c r="C199" s="47" t="s">
        <v>521</v>
      </c>
      <c r="D199" s="47" t="s">
        <v>470</v>
      </c>
      <c r="E199" s="47" t="s">
        <v>313</v>
      </c>
      <c r="F199" s="48">
        <v>42005</v>
      </c>
      <c r="G199" s="49">
        <v>4</v>
      </c>
      <c r="H199" s="67"/>
      <c r="I199" s="68"/>
      <c r="J199" s="51">
        <f t="shared" si="8"/>
        <v>0</v>
      </c>
      <c r="K199" s="68"/>
      <c r="L199" s="50">
        <f t="shared" si="9"/>
        <v>0</v>
      </c>
      <c r="M199" s="62"/>
    </row>
    <row r="200" spans="1:13" s="53" customFormat="1">
      <c r="A200" s="47" t="s">
        <v>520</v>
      </c>
      <c r="B200" s="47" t="s">
        <v>520</v>
      </c>
      <c r="C200" s="47" t="s">
        <v>521</v>
      </c>
      <c r="D200" s="47" t="s">
        <v>469</v>
      </c>
      <c r="E200" s="47" t="s">
        <v>311</v>
      </c>
      <c r="F200" s="48">
        <v>42005</v>
      </c>
      <c r="G200" s="49">
        <v>3</v>
      </c>
      <c r="H200" s="47"/>
      <c r="I200" s="50"/>
      <c r="J200" s="51">
        <f t="shared" si="8"/>
        <v>0</v>
      </c>
      <c r="K200" s="50"/>
      <c r="L200" s="50">
        <f t="shared" si="9"/>
        <v>0</v>
      </c>
      <c r="M200" s="65"/>
    </row>
    <row r="201" spans="1:13" s="53" customFormat="1">
      <c r="A201" s="47" t="s">
        <v>520</v>
      </c>
      <c r="B201" s="47" t="s">
        <v>520</v>
      </c>
      <c r="C201" s="47" t="s">
        <v>521</v>
      </c>
      <c r="D201" s="47" t="s">
        <v>300</v>
      </c>
      <c r="E201" s="47" t="s">
        <v>302</v>
      </c>
      <c r="F201" s="48">
        <v>42005</v>
      </c>
      <c r="G201" s="49">
        <v>12</v>
      </c>
      <c r="H201" s="47"/>
      <c r="I201" s="50"/>
      <c r="J201" s="51">
        <f t="shared" si="8"/>
        <v>0</v>
      </c>
      <c r="K201" s="50"/>
      <c r="L201" s="50">
        <f t="shared" si="9"/>
        <v>0</v>
      </c>
      <c r="M201" s="65"/>
    </row>
    <row r="202" spans="1:13" s="53" customFormat="1">
      <c r="A202" s="47" t="s">
        <v>520</v>
      </c>
      <c r="B202" s="47" t="s">
        <v>520</v>
      </c>
      <c r="C202" s="47" t="s">
        <v>521</v>
      </c>
      <c r="D202" s="47" t="s">
        <v>301</v>
      </c>
      <c r="E202" s="47" t="s">
        <v>299</v>
      </c>
      <c r="F202" s="48">
        <v>42005</v>
      </c>
      <c r="G202" s="49">
        <v>12</v>
      </c>
      <c r="H202" s="47"/>
      <c r="I202" s="50"/>
      <c r="J202" s="51">
        <f t="shared" si="8"/>
        <v>0</v>
      </c>
      <c r="K202" s="50"/>
      <c r="L202" s="50">
        <f t="shared" si="9"/>
        <v>0</v>
      </c>
      <c r="M202" s="65"/>
    </row>
    <row r="203" spans="1:13" s="53" customFormat="1">
      <c r="A203" s="47" t="s">
        <v>520</v>
      </c>
      <c r="B203" s="47" t="s">
        <v>520</v>
      </c>
      <c r="C203" s="47" t="s">
        <v>521</v>
      </c>
      <c r="D203" s="47" t="s">
        <v>504</v>
      </c>
      <c r="E203" s="47" t="s">
        <v>303</v>
      </c>
      <c r="F203" s="48">
        <v>42005</v>
      </c>
      <c r="G203" s="49">
        <v>12</v>
      </c>
      <c r="H203" s="47"/>
      <c r="I203" s="50"/>
      <c r="J203" s="51">
        <f t="shared" si="8"/>
        <v>0</v>
      </c>
      <c r="K203" s="50"/>
      <c r="L203" s="50">
        <f t="shared" si="9"/>
        <v>0</v>
      </c>
      <c r="M203" s="65"/>
    </row>
    <row r="204" spans="1:13" s="53" customFormat="1">
      <c r="A204" s="47" t="s">
        <v>520</v>
      </c>
      <c r="B204" s="47" t="s">
        <v>520</v>
      </c>
      <c r="C204" s="47" t="s">
        <v>521</v>
      </c>
      <c r="D204" s="47" t="s">
        <v>472</v>
      </c>
      <c r="E204" s="47" t="s">
        <v>471</v>
      </c>
      <c r="F204" s="48">
        <v>42005</v>
      </c>
      <c r="G204" s="49">
        <v>3</v>
      </c>
      <c r="H204" s="47"/>
      <c r="I204" s="50"/>
      <c r="J204" s="51">
        <f t="shared" si="8"/>
        <v>0</v>
      </c>
      <c r="K204" s="50"/>
      <c r="L204" s="50">
        <f t="shared" si="9"/>
        <v>0</v>
      </c>
      <c r="M204" s="52"/>
    </row>
    <row r="205" spans="1:13" s="53" customFormat="1">
      <c r="A205" s="47" t="s">
        <v>520</v>
      </c>
      <c r="B205" s="47" t="s">
        <v>520</v>
      </c>
      <c r="C205" s="47" t="s">
        <v>521</v>
      </c>
      <c r="D205" s="47" t="s">
        <v>296</v>
      </c>
      <c r="E205" s="47" t="s">
        <v>297</v>
      </c>
      <c r="F205" s="48">
        <v>42005</v>
      </c>
      <c r="G205" s="49">
        <v>9</v>
      </c>
      <c r="H205" s="47"/>
      <c r="I205" s="50"/>
      <c r="J205" s="51">
        <f t="shared" si="8"/>
        <v>0</v>
      </c>
      <c r="K205" s="50"/>
      <c r="L205" s="50">
        <f t="shared" si="9"/>
        <v>0</v>
      </c>
      <c r="M205" s="52"/>
    </row>
    <row r="206" spans="1:13" s="53" customFormat="1">
      <c r="A206" s="47" t="s">
        <v>520</v>
      </c>
      <c r="B206" s="47" t="s">
        <v>520</v>
      </c>
      <c r="C206" s="47" t="s">
        <v>521</v>
      </c>
      <c r="D206" s="47" t="s">
        <v>474</v>
      </c>
      <c r="E206" s="47" t="s">
        <v>473</v>
      </c>
      <c r="F206" s="48">
        <v>42005</v>
      </c>
      <c r="G206" s="49">
        <v>7</v>
      </c>
      <c r="H206" s="47"/>
      <c r="I206" s="50"/>
      <c r="J206" s="51">
        <f t="shared" si="8"/>
        <v>0</v>
      </c>
      <c r="K206" s="50"/>
      <c r="L206" s="50">
        <f t="shared" si="9"/>
        <v>0</v>
      </c>
      <c r="M206" s="52"/>
    </row>
    <row r="207" spans="1:13" s="53" customFormat="1">
      <c r="A207" s="47" t="s">
        <v>520</v>
      </c>
      <c r="B207" s="47" t="s">
        <v>520</v>
      </c>
      <c r="C207" s="47" t="s">
        <v>521</v>
      </c>
      <c r="D207" s="47" t="s">
        <v>475</v>
      </c>
      <c r="E207" s="47" t="s">
        <v>236</v>
      </c>
      <c r="F207" s="48">
        <v>42005</v>
      </c>
      <c r="G207" s="49">
        <v>20</v>
      </c>
      <c r="H207" s="47"/>
      <c r="I207" s="50"/>
      <c r="J207" s="51">
        <f t="shared" si="8"/>
        <v>0</v>
      </c>
      <c r="K207" s="50"/>
      <c r="L207" s="50">
        <f t="shared" si="9"/>
        <v>0</v>
      </c>
      <c r="M207" s="52"/>
    </row>
    <row r="208" spans="1:13" s="53" customFormat="1">
      <c r="A208" s="47" t="s">
        <v>520</v>
      </c>
      <c r="B208" s="47" t="s">
        <v>520</v>
      </c>
      <c r="C208" s="47" t="s">
        <v>521</v>
      </c>
      <c r="D208" s="47" t="s">
        <v>476</v>
      </c>
      <c r="E208" s="47" t="s">
        <v>240</v>
      </c>
      <c r="F208" s="48">
        <v>42005</v>
      </c>
      <c r="G208" s="49">
        <v>20</v>
      </c>
      <c r="H208" s="47"/>
      <c r="I208" s="71"/>
      <c r="J208" s="51">
        <f t="shared" si="8"/>
        <v>0</v>
      </c>
      <c r="K208" s="50"/>
      <c r="L208" s="50">
        <f t="shared" si="9"/>
        <v>0</v>
      </c>
      <c r="M208" s="52"/>
    </row>
    <row r="209" spans="1:14" s="53" customFormat="1">
      <c r="A209" s="47" t="s">
        <v>520</v>
      </c>
      <c r="B209" s="47" t="s">
        <v>520</v>
      </c>
      <c r="C209" s="47" t="s">
        <v>521</v>
      </c>
      <c r="D209" s="47" t="s">
        <v>477</v>
      </c>
      <c r="E209" s="47" t="s">
        <v>71</v>
      </c>
      <c r="F209" s="48">
        <v>42005</v>
      </c>
      <c r="G209" s="49">
        <v>40</v>
      </c>
      <c r="H209" s="47"/>
      <c r="I209" s="71"/>
      <c r="J209" s="51">
        <f t="shared" si="8"/>
        <v>0</v>
      </c>
      <c r="K209" s="50"/>
      <c r="L209" s="50">
        <f t="shared" si="9"/>
        <v>0</v>
      </c>
      <c r="M209" s="52"/>
    </row>
    <row r="210" spans="1:14" s="53" customFormat="1">
      <c r="A210" s="47" t="s">
        <v>520</v>
      </c>
      <c r="B210" s="47" t="s">
        <v>520</v>
      </c>
      <c r="C210" s="47" t="s">
        <v>521</v>
      </c>
      <c r="D210" s="47" t="s">
        <v>478</v>
      </c>
      <c r="E210" s="86" t="s">
        <v>239</v>
      </c>
      <c r="F210" s="48">
        <v>42005</v>
      </c>
      <c r="G210" s="49">
        <v>19</v>
      </c>
      <c r="H210" s="47"/>
      <c r="I210" s="50"/>
      <c r="J210" s="51">
        <f t="shared" si="8"/>
        <v>0</v>
      </c>
      <c r="K210" s="50"/>
      <c r="L210" s="50">
        <f t="shared" si="9"/>
        <v>0</v>
      </c>
      <c r="M210" s="65"/>
    </row>
    <row r="211" spans="1:14" s="53" customFormat="1">
      <c r="A211" s="47" t="s">
        <v>520</v>
      </c>
      <c r="B211" s="47" t="s">
        <v>520</v>
      </c>
      <c r="C211" s="47" t="s">
        <v>521</v>
      </c>
      <c r="D211" s="47" t="s">
        <v>479</v>
      </c>
      <c r="E211" s="86" t="s">
        <v>237</v>
      </c>
      <c r="F211" s="48">
        <v>42005</v>
      </c>
      <c r="G211" s="49">
        <v>20</v>
      </c>
      <c r="H211" s="47"/>
      <c r="I211" s="50"/>
      <c r="J211" s="51">
        <f t="shared" si="8"/>
        <v>0</v>
      </c>
      <c r="K211" s="50"/>
      <c r="L211" s="50">
        <f t="shared" si="9"/>
        <v>0</v>
      </c>
      <c r="M211" s="52"/>
    </row>
    <row r="212" spans="1:14" s="53" customFormat="1">
      <c r="A212" s="47" t="s">
        <v>520</v>
      </c>
      <c r="B212" s="47" t="s">
        <v>520</v>
      </c>
      <c r="C212" s="47" t="s">
        <v>521</v>
      </c>
      <c r="D212" s="47" t="s">
        <v>480</v>
      </c>
      <c r="E212" s="47" t="s">
        <v>238</v>
      </c>
      <c r="F212" s="48">
        <v>42005</v>
      </c>
      <c r="G212" s="49">
        <v>20</v>
      </c>
      <c r="H212" s="47"/>
      <c r="I212" s="50"/>
      <c r="J212" s="51">
        <f t="shared" si="8"/>
        <v>0</v>
      </c>
      <c r="K212" s="50"/>
      <c r="L212" s="50">
        <f t="shared" si="9"/>
        <v>0</v>
      </c>
      <c r="M212" s="52"/>
    </row>
    <row r="213" spans="1:14" s="53" customFormat="1">
      <c r="A213" s="47" t="s">
        <v>520</v>
      </c>
      <c r="B213" s="47" t="s">
        <v>520</v>
      </c>
      <c r="C213" s="47" t="s">
        <v>521</v>
      </c>
      <c r="D213" s="47" t="s">
        <v>41</v>
      </c>
      <c r="E213" s="47" t="s">
        <v>42</v>
      </c>
      <c r="F213" s="48">
        <v>42005</v>
      </c>
      <c r="G213" s="49">
        <v>158</v>
      </c>
      <c r="H213" s="47"/>
      <c r="I213" s="50"/>
      <c r="J213" s="51">
        <f t="shared" si="8"/>
        <v>0</v>
      </c>
      <c r="K213" s="50"/>
      <c r="L213" s="50">
        <f t="shared" si="9"/>
        <v>0</v>
      </c>
      <c r="M213" s="52"/>
      <c r="N213" s="87"/>
    </row>
    <row r="214" spans="1:14" s="53" customFormat="1">
      <c r="A214" s="47" t="s">
        <v>520</v>
      </c>
      <c r="B214" s="47" t="s">
        <v>520</v>
      </c>
      <c r="C214" s="47" t="s">
        <v>521</v>
      </c>
      <c r="D214" s="47" t="s">
        <v>481</v>
      </c>
      <c r="E214" s="47" t="s">
        <v>287</v>
      </c>
      <c r="F214" s="48">
        <v>42005</v>
      </c>
      <c r="G214" s="49">
        <v>5</v>
      </c>
      <c r="H214" s="47"/>
      <c r="I214" s="71"/>
      <c r="J214" s="51">
        <f t="shared" si="8"/>
        <v>0</v>
      </c>
      <c r="K214" s="50"/>
      <c r="L214" s="50">
        <f t="shared" si="9"/>
        <v>0</v>
      </c>
      <c r="M214" s="52"/>
    </row>
    <row r="215" spans="1:14" s="53" customFormat="1">
      <c r="A215" s="47" t="s">
        <v>520</v>
      </c>
      <c r="B215" s="47" t="s">
        <v>520</v>
      </c>
      <c r="C215" s="47" t="s">
        <v>521</v>
      </c>
      <c r="D215" s="47" t="s">
        <v>482</v>
      </c>
      <c r="E215" s="47" t="s">
        <v>286</v>
      </c>
      <c r="F215" s="48">
        <v>42005</v>
      </c>
      <c r="G215" s="49">
        <v>5</v>
      </c>
      <c r="H215" s="47"/>
      <c r="I215" s="71"/>
      <c r="J215" s="51">
        <f t="shared" si="8"/>
        <v>0</v>
      </c>
      <c r="K215" s="50"/>
      <c r="L215" s="50">
        <f t="shared" si="9"/>
        <v>0</v>
      </c>
      <c r="M215" s="52"/>
    </row>
    <row r="216" spans="1:14" s="53" customFormat="1">
      <c r="A216" s="47" t="s">
        <v>520</v>
      </c>
      <c r="B216" s="47" t="s">
        <v>520</v>
      </c>
      <c r="C216" s="47" t="s">
        <v>521</v>
      </c>
      <c r="D216" s="47" t="s">
        <v>483</v>
      </c>
      <c r="E216" s="47" t="s">
        <v>279</v>
      </c>
      <c r="F216" s="48">
        <v>42005</v>
      </c>
      <c r="G216" s="49">
        <v>10</v>
      </c>
      <c r="H216" s="47"/>
      <c r="I216" s="71"/>
      <c r="J216" s="51">
        <f t="shared" si="8"/>
        <v>0</v>
      </c>
      <c r="K216" s="50"/>
      <c r="L216" s="50">
        <f t="shared" si="9"/>
        <v>0</v>
      </c>
      <c r="M216" s="52"/>
    </row>
    <row r="217" spans="1:14" s="53" customFormat="1">
      <c r="A217" s="47" t="s">
        <v>520</v>
      </c>
      <c r="B217" s="47" t="s">
        <v>520</v>
      </c>
      <c r="C217" s="47" t="s">
        <v>521</v>
      </c>
      <c r="D217" s="47" t="s">
        <v>484</v>
      </c>
      <c r="E217" s="47" t="s">
        <v>281</v>
      </c>
      <c r="F217" s="48">
        <v>42005</v>
      </c>
      <c r="G217" s="49">
        <v>2</v>
      </c>
      <c r="H217" s="47"/>
      <c r="I217" s="50"/>
      <c r="J217" s="51">
        <f t="shared" si="8"/>
        <v>0</v>
      </c>
      <c r="K217" s="50"/>
      <c r="L217" s="50">
        <f t="shared" si="9"/>
        <v>0</v>
      </c>
      <c r="M217" s="52"/>
    </row>
    <row r="218" spans="1:14" s="53" customFormat="1">
      <c r="A218" s="47" t="s">
        <v>520</v>
      </c>
      <c r="B218" s="47" t="s">
        <v>520</v>
      </c>
      <c r="C218" s="47" t="s">
        <v>521</v>
      </c>
      <c r="D218" s="47" t="s">
        <v>485</v>
      </c>
      <c r="E218" s="47" t="s">
        <v>280</v>
      </c>
      <c r="F218" s="48">
        <v>42005</v>
      </c>
      <c r="G218" s="49">
        <v>2</v>
      </c>
      <c r="H218" s="47"/>
      <c r="I218" s="71"/>
      <c r="J218" s="51">
        <f t="shared" si="8"/>
        <v>0</v>
      </c>
      <c r="K218" s="50"/>
      <c r="L218" s="50">
        <f t="shared" si="9"/>
        <v>0</v>
      </c>
      <c r="M218" s="52"/>
    </row>
    <row r="219" spans="1:14" s="53" customFormat="1">
      <c r="A219" s="47" t="s">
        <v>520</v>
      </c>
      <c r="B219" s="47" t="s">
        <v>520</v>
      </c>
      <c r="C219" s="47" t="s">
        <v>521</v>
      </c>
      <c r="D219" s="47" t="s">
        <v>486</v>
      </c>
      <c r="E219" s="47" t="s">
        <v>47</v>
      </c>
      <c r="F219" s="48">
        <v>42005</v>
      </c>
      <c r="G219" s="49">
        <v>10</v>
      </c>
      <c r="H219" s="88"/>
      <c r="I219" s="89"/>
      <c r="J219" s="51">
        <f t="shared" si="8"/>
        <v>0</v>
      </c>
      <c r="K219" s="89"/>
      <c r="L219" s="50">
        <f t="shared" si="9"/>
        <v>0</v>
      </c>
      <c r="M219" s="52"/>
    </row>
    <row r="220" spans="1:14" s="53" customFormat="1">
      <c r="A220" s="47" t="s">
        <v>520</v>
      </c>
      <c r="B220" s="47" t="s">
        <v>520</v>
      </c>
      <c r="C220" s="47" t="s">
        <v>521</v>
      </c>
      <c r="D220" s="47" t="s">
        <v>487</v>
      </c>
      <c r="E220" s="47" t="s">
        <v>48</v>
      </c>
      <c r="F220" s="48">
        <v>42005</v>
      </c>
      <c r="G220" s="49">
        <v>26</v>
      </c>
      <c r="H220" s="88"/>
      <c r="I220" s="89"/>
      <c r="J220" s="51">
        <f t="shared" si="8"/>
        <v>0</v>
      </c>
      <c r="K220" s="89"/>
      <c r="L220" s="50">
        <f t="shared" si="9"/>
        <v>0</v>
      </c>
      <c r="M220" s="52"/>
    </row>
    <row r="221" spans="1:14" s="53" customFormat="1">
      <c r="A221" s="47" t="s">
        <v>520</v>
      </c>
      <c r="B221" s="47" t="s">
        <v>520</v>
      </c>
      <c r="C221" s="47" t="s">
        <v>521</v>
      </c>
      <c r="D221" s="47" t="s">
        <v>488</v>
      </c>
      <c r="E221" s="47" t="s">
        <v>284</v>
      </c>
      <c r="F221" s="48">
        <v>42005</v>
      </c>
      <c r="G221" s="49">
        <v>2</v>
      </c>
      <c r="H221" s="88"/>
      <c r="I221" s="89"/>
      <c r="J221" s="51">
        <f t="shared" si="8"/>
        <v>0</v>
      </c>
      <c r="K221" s="89"/>
      <c r="L221" s="50">
        <f t="shared" si="9"/>
        <v>0</v>
      </c>
      <c r="M221" s="52"/>
    </row>
    <row r="222" spans="1:14" s="53" customFormat="1">
      <c r="A222" s="47" t="s">
        <v>520</v>
      </c>
      <c r="B222" s="47" t="s">
        <v>520</v>
      </c>
      <c r="C222" s="47" t="s">
        <v>521</v>
      </c>
      <c r="D222" s="47" t="s">
        <v>489</v>
      </c>
      <c r="E222" s="47" t="s">
        <v>285</v>
      </c>
      <c r="F222" s="48">
        <v>42005</v>
      </c>
      <c r="G222" s="49">
        <v>2</v>
      </c>
      <c r="H222" s="88"/>
      <c r="I222" s="89"/>
      <c r="J222" s="51">
        <f t="shared" si="8"/>
        <v>0</v>
      </c>
      <c r="K222" s="89"/>
      <c r="L222" s="50">
        <f t="shared" si="9"/>
        <v>0</v>
      </c>
      <c r="M222" s="52"/>
    </row>
    <row r="223" spans="1:14" s="53" customFormat="1">
      <c r="A223" s="47" t="s">
        <v>520</v>
      </c>
      <c r="B223" s="47" t="s">
        <v>520</v>
      </c>
      <c r="C223" s="47" t="s">
        <v>521</v>
      </c>
      <c r="D223" s="47" t="s">
        <v>709</v>
      </c>
      <c r="E223" s="47" t="s">
        <v>283</v>
      </c>
      <c r="F223" s="48">
        <v>42005</v>
      </c>
      <c r="G223" s="49">
        <v>2</v>
      </c>
      <c r="H223" s="88"/>
      <c r="I223" s="89"/>
      <c r="J223" s="51">
        <f t="shared" si="8"/>
        <v>0</v>
      </c>
      <c r="K223" s="89"/>
      <c r="L223" s="50">
        <f t="shared" si="9"/>
        <v>0</v>
      </c>
      <c r="M223" s="52"/>
    </row>
    <row r="224" spans="1:14" s="53" customFormat="1">
      <c r="A224" s="47" t="s">
        <v>520</v>
      </c>
      <c r="B224" s="47" t="s">
        <v>520</v>
      </c>
      <c r="C224" s="47" t="s">
        <v>521</v>
      </c>
      <c r="D224" s="47" t="s">
        <v>305</v>
      </c>
      <c r="E224" s="47" t="s">
        <v>304</v>
      </c>
      <c r="F224" s="48">
        <v>42005</v>
      </c>
      <c r="G224" s="49">
        <v>100</v>
      </c>
      <c r="H224" s="88"/>
      <c r="I224" s="89"/>
      <c r="J224" s="51">
        <f t="shared" si="8"/>
        <v>0</v>
      </c>
      <c r="K224" s="89"/>
      <c r="L224" s="50">
        <f t="shared" si="9"/>
        <v>0</v>
      </c>
      <c r="M224" s="52"/>
    </row>
    <row r="225" spans="1:28" s="53" customFormat="1">
      <c r="A225" s="47" t="s">
        <v>520</v>
      </c>
      <c r="B225" s="47" t="s">
        <v>520</v>
      </c>
      <c r="C225" s="47" t="s">
        <v>521</v>
      </c>
      <c r="D225" s="47" t="s">
        <v>49</v>
      </c>
      <c r="E225" s="47" t="s">
        <v>50</v>
      </c>
      <c r="F225" s="48">
        <v>42005</v>
      </c>
      <c r="G225" s="49">
        <v>111</v>
      </c>
      <c r="H225" s="47"/>
      <c r="I225" s="50"/>
      <c r="J225" s="51">
        <f t="shared" si="8"/>
        <v>0</v>
      </c>
      <c r="K225" s="50"/>
      <c r="L225" s="50">
        <f t="shared" si="9"/>
        <v>0</v>
      </c>
      <c r="M225" s="52"/>
    </row>
    <row r="226" spans="1:28" s="53" customFormat="1">
      <c r="A226" s="47" t="s">
        <v>520</v>
      </c>
      <c r="B226" s="47" t="s">
        <v>520</v>
      </c>
      <c r="C226" s="47" t="s">
        <v>521</v>
      </c>
      <c r="D226" s="47" t="s">
        <v>493</v>
      </c>
      <c r="E226" s="47" t="s">
        <v>492</v>
      </c>
      <c r="F226" s="48">
        <v>42005</v>
      </c>
      <c r="G226" s="49">
        <v>13</v>
      </c>
      <c r="H226" s="88"/>
      <c r="I226" s="89"/>
      <c r="J226" s="51">
        <f t="shared" si="8"/>
        <v>0</v>
      </c>
      <c r="K226" s="89"/>
      <c r="L226" s="50">
        <f t="shared" si="9"/>
        <v>0</v>
      </c>
      <c r="M226" s="52"/>
    </row>
    <row r="227" spans="1:28" s="53" customFormat="1">
      <c r="A227" s="47" t="s">
        <v>520</v>
      </c>
      <c r="B227" s="47" t="s">
        <v>520</v>
      </c>
      <c r="C227" s="47" t="s">
        <v>521</v>
      </c>
      <c r="D227" s="47" t="s">
        <v>495</v>
      </c>
      <c r="E227" s="47" t="s">
        <v>494</v>
      </c>
      <c r="F227" s="48">
        <v>42005</v>
      </c>
      <c r="G227" s="49">
        <v>4</v>
      </c>
      <c r="H227" s="47"/>
      <c r="I227" s="50"/>
      <c r="J227" s="51">
        <f t="shared" si="8"/>
        <v>0</v>
      </c>
      <c r="K227" s="50"/>
      <c r="L227" s="50">
        <f t="shared" si="9"/>
        <v>0</v>
      </c>
      <c r="M227" s="52"/>
    </row>
    <row r="228" spans="1:28" s="64" customFormat="1">
      <c r="A228" s="47" t="s">
        <v>520</v>
      </c>
      <c r="B228" s="47" t="s">
        <v>520</v>
      </c>
      <c r="C228" s="47" t="s">
        <v>521</v>
      </c>
      <c r="D228" s="47" t="s">
        <v>497</v>
      </c>
      <c r="E228" s="47" t="s">
        <v>496</v>
      </c>
      <c r="F228" s="48">
        <v>42005</v>
      </c>
      <c r="G228" s="49">
        <v>2</v>
      </c>
      <c r="H228" s="47"/>
      <c r="I228" s="50"/>
      <c r="J228" s="51">
        <f>-(G228*I228)</f>
        <v>0</v>
      </c>
      <c r="K228" s="50"/>
      <c r="L228" s="50">
        <f>+(G228*K228)</f>
        <v>0</v>
      </c>
      <c r="M228" s="52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spans="1:28" s="64" customFormat="1">
      <c r="A229" s="47" t="s">
        <v>520</v>
      </c>
      <c r="B229" s="47" t="s">
        <v>520</v>
      </c>
      <c r="C229" s="47" t="s">
        <v>521</v>
      </c>
      <c r="D229" s="47" t="s">
        <v>588</v>
      </c>
      <c r="E229" s="47" t="s">
        <v>505</v>
      </c>
      <c r="F229" s="48">
        <v>42019</v>
      </c>
      <c r="G229" s="49">
        <v>3</v>
      </c>
      <c r="H229" s="47"/>
      <c r="I229" s="50"/>
      <c r="J229" s="51">
        <f>-(G229*I229)</f>
        <v>0</v>
      </c>
      <c r="K229" s="50"/>
      <c r="L229" s="50">
        <f>+(G229*K229)</f>
        <v>0</v>
      </c>
      <c r="M229" s="52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spans="1:28" s="64" customFormat="1">
      <c r="A230" s="47" t="s">
        <v>520</v>
      </c>
      <c r="B230" s="47" t="s">
        <v>520</v>
      </c>
      <c r="C230" s="47" t="s">
        <v>521</v>
      </c>
      <c r="D230" s="47" t="s">
        <v>589</v>
      </c>
      <c r="E230" s="47" t="s">
        <v>506</v>
      </c>
      <c r="F230" s="48">
        <v>42019</v>
      </c>
      <c r="G230" s="49">
        <v>4</v>
      </c>
      <c r="H230" s="47"/>
      <c r="I230" s="50"/>
      <c r="J230" s="51">
        <f>-(G230*I230)</f>
        <v>0</v>
      </c>
      <c r="K230" s="50"/>
      <c r="L230" s="50">
        <f>+(G230*K230)</f>
        <v>0</v>
      </c>
      <c r="M230" s="52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spans="1:28" s="53" customFormat="1">
      <c r="A231" s="114" t="s">
        <v>610</v>
      </c>
      <c r="B231" s="47" t="s">
        <v>613</v>
      </c>
      <c r="C231" s="47" t="s">
        <v>498</v>
      </c>
      <c r="D231" s="47" t="s">
        <v>343</v>
      </c>
      <c r="E231" s="47" t="s">
        <v>342</v>
      </c>
      <c r="F231" s="48">
        <v>42006</v>
      </c>
      <c r="G231" s="49">
        <v>-16</v>
      </c>
      <c r="H231" s="88"/>
      <c r="I231" s="89"/>
      <c r="J231" s="51">
        <f>-(G231*I231)</f>
        <v>0</v>
      </c>
      <c r="K231" s="89"/>
      <c r="L231" s="50">
        <f>+(G231*K231)</f>
        <v>0</v>
      </c>
      <c r="M231" s="52"/>
    </row>
    <row r="232" spans="1:28" s="53" customFormat="1" ht="12" customHeight="1">
      <c r="A232" s="114" t="s">
        <v>610</v>
      </c>
      <c r="B232" s="47" t="s">
        <v>613</v>
      </c>
      <c r="C232" s="47" t="s">
        <v>498</v>
      </c>
      <c r="D232" s="47" t="s">
        <v>345</v>
      </c>
      <c r="E232" s="47" t="s">
        <v>344</v>
      </c>
      <c r="F232" s="48">
        <v>42006</v>
      </c>
      <c r="G232" s="49">
        <v>-4</v>
      </c>
      <c r="H232" s="88"/>
      <c r="I232" s="89"/>
      <c r="J232" s="51">
        <f>-(G232*I232)</f>
        <v>0</v>
      </c>
      <c r="K232" s="89"/>
      <c r="L232" s="50">
        <f>+(G232*K232)</f>
        <v>0</v>
      </c>
      <c r="M232" s="52"/>
    </row>
    <row r="233" spans="1:28" s="53" customFormat="1">
      <c r="A233" s="114" t="s">
        <v>610</v>
      </c>
      <c r="B233" s="47" t="s">
        <v>613</v>
      </c>
      <c r="C233" s="47" t="s">
        <v>498</v>
      </c>
      <c r="D233" s="47" t="s">
        <v>373</v>
      </c>
      <c r="E233" s="47" t="s">
        <v>372</v>
      </c>
      <c r="F233" s="48">
        <v>42006</v>
      </c>
      <c r="G233" s="49">
        <v>-4</v>
      </c>
      <c r="H233" s="88"/>
      <c r="I233" s="89"/>
      <c r="J233" s="51"/>
      <c r="K233" s="89"/>
      <c r="L233" s="50"/>
      <c r="M233" s="52"/>
    </row>
    <row r="234" spans="1:28" s="53" customFormat="1">
      <c r="A234" s="114" t="s">
        <v>610</v>
      </c>
      <c r="B234" s="47" t="s">
        <v>613</v>
      </c>
      <c r="C234" s="47" t="s">
        <v>498</v>
      </c>
      <c r="D234" s="47" t="s">
        <v>384</v>
      </c>
      <c r="E234" s="47" t="s">
        <v>383</v>
      </c>
      <c r="F234" s="48">
        <v>42006</v>
      </c>
      <c r="G234" s="49">
        <v>-4</v>
      </c>
      <c r="H234" s="88"/>
      <c r="I234" s="89"/>
      <c r="J234" s="51"/>
      <c r="K234" s="89"/>
      <c r="L234" s="50"/>
      <c r="M234" s="52"/>
    </row>
    <row r="235" spans="1:28" s="53" customFormat="1">
      <c r="A235" s="114" t="s">
        <v>610</v>
      </c>
      <c r="B235" s="47" t="s">
        <v>613</v>
      </c>
      <c r="C235" s="47" t="s">
        <v>498</v>
      </c>
      <c r="D235" s="47" t="s">
        <v>434</v>
      </c>
      <c r="E235" s="47" t="s">
        <v>433</v>
      </c>
      <c r="F235" s="48">
        <v>42006</v>
      </c>
      <c r="G235" s="49">
        <v>-4</v>
      </c>
      <c r="H235" s="88"/>
      <c r="I235" s="89"/>
      <c r="J235" s="51"/>
      <c r="K235" s="89"/>
      <c r="L235" s="50"/>
      <c r="M235" s="52"/>
    </row>
    <row r="236" spans="1:28" s="53" customFormat="1">
      <c r="A236" s="114" t="s">
        <v>610</v>
      </c>
      <c r="B236" s="47" t="s">
        <v>613</v>
      </c>
      <c r="C236" s="47" t="s">
        <v>498</v>
      </c>
      <c r="D236" s="47" t="s">
        <v>432</v>
      </c>
      <c r="E236" s="47" t="s">
        <v>431</v>
      </c>
      <c r="F236" s="48">
        <v>42006</v>
      </c>
      <c r="G236" s="49">
        <v>-4</v>
      </c>
      <c r="H236" s="104"/>
      <c r="I236" s="105"/>
      <c r="J236" s="51">
        <f t="shared" ref="J236:J272" si="10">G236*I236</f>
        <v>0</v>
      </c>
      <c r="K236" s="105"/>
      <c r="L236" s="50">
        <f t="shared" ref="L236:L272" si="11">G236*K236</f>
        <v>0</v>
      </c>
      <c r="M236" s="106"/>
    </row>
    <row r="237" spans="1:28" s="53" customFormat="1">
      <c r="A237" s="114" t="s">
        <v>610</v>
      </c>
      <c r="B237" s="47" t="s">
        <v>613</v>
      </c>
      <c r="C237" s="47" t="s">
        <v>498</v>
      </c>
      <c r="D237" s="47" t="s">
        <v>440</v>
      </c>
      <c r="E237" s="47" t="s">
        <v>439</v>
      </c>
      <c r="F237" s="48">
        <v>42006</v>
      </c>
      <c r="G237" s="49">
        <v>-2</v>
      </c>
      <c r="H237" s="47"/>
      <c r="I237" s="50"/>
      <c r="J237" s="51">
        <f t="shared" si="10"/>
        <v>0</v>
      </c>
      <c r="K237" s="50"/>
      <c r="L237" s="50">
        <f t="shared" si="11"/>
        <v>0</v>
      </c>
      <c r="M237" s="52"/>
    </row>
    <row r="238" spans="1:28" s="53" customFormat="1">
      <c r="A238" s="114" t="s">
        <v>610</v>
      </c>
      <c r="B238" s="47" t="s">
        <v>613</v>
      </c>
      <c r="C238" s="47" t="s">
        <v>498</v>
      </c>
      <c r="D238" s="47" t="s">
        <v>349</v>
      </c>
      <c r="E238" s="47" t="s">
        <v>348</v>
      </c>
      <c r="F238" s="48">
        <v>42006</v>
      </c>
      <c r="G238" s="49">
        <v>-4</v>
      </c>
      <c r="H238" s="101"/>
      <c r="I238" s="102"/>
      <c r="J238" s="51">
        <f t="shared" si="10"/>
        <v>0</v>
      </c>
      <c r="K238" s="50"/>
      <c r="L238" s="50">
        <f t="shared" si="11"/>
        <v>0</v>
      </c>
      <c r="M238" s="52"/>
    </row>
    <row r="239" spans="1:28" s="53" customFormat="1">
      <c r="A239" s="114" t="s">
        <v>610</v>
      </c>
      <c r="B239" s="47" t="s">
        <v>613</v>
      </c>
      <c r="C239" s="47" t="s">
        <v>498</v>
      </c>
      <c r="D239" s="47" t="s">
        <v>351</v>
      </c>
      <c r="E239" s="47" t="s">
        <v>350</v>
      </c>
      <c r="F239" s="48">
        <v>42006</v>
      </c>
      <c r="G239" s="49">
        <v>-4</v>
      </c>
      <c r="H239" s="101"/>
      <c r="I239" s="102"/>
      <c r="J239" s="51">
        <f t="shared" si="10"/>
        <v>0</v>
      </c>
      <c r="K239" s="102"/>
      <c r="L239" s="50">
        <f t="shared" si="11"/>
        <v>0</v>
      </c>
      <c r="M239" s="52"/>
    </row>
    <row r="240" spans="1:28" s="53" customFormat="1">
      <c r="A240" s="114" t="s">
        <v>610</v>
      </c>
      <c r="B240" s="47" t="s">
        <v>613</v>
      </c>
      <c r="C240" s="47" t="s">
        <v>498</v>
      </c>
      <c r="D240" s="47" t="s">
        <v>353</v>
      </c>
      <c r="E240" s="47" t="s">
        <v>352</v>
      </c>
      <c r="F240" s="48">
        <v>42006</v>
      </c>
      <c r="G240" s="49">
        <v>-4</v>
      </c>
      <c r="H240" s="101"/>
      <c r="I240" s="102"/>
      <c r="J240" s="51">
        <f t="shared" si="10"/>
        <v>0</v>
      </c>
      <c r="K240" s="50"/>
      <c r="L240" s="50">
        <f t="shared" si="11"/>
        <v>0</v>
      </c>
      <c r="M240" s="52"/>
    </row>
    <row r="241" spans="1:28" s="53" customFormat="1">
      <c r="A241" s="114" t="s">
        <v>610</v>
      </c>
      <c r="B241" s="47" t="s">
        <v>613</v>
      </c>
      <c r="C241" s="47" t="s">
        <v>498</v>
      </c>
      <c r="D241" s="47" t="s">
        <v>355</v>
      </c>
      <c r="E241" s="47" t="s">
        <v>354</v>
      </c>
      <c r="F241" s="48">
        <v>42006</v>
      </c>
      <c r="G241" s="49">
        <v>-4</v>
      </c>
      <c r="H241" s="47"/>
      <c r="I241" s="50"/>
      <c r="J241" s="51">
        <f t="shared" si="10"/>
        <v>0</v>
      </c>
      <c r="K241" s="50"/>
      <c r="L241" s="50">
        <f t="shared" si="11"/>
        <v>0</v>
      </c>
      <c r="M241" s="52"/>
    </row>
    <row r="242" spans="1:28" s="53" customFormat="1">
      <c r="A242" s="114" t="s">
        <v>610</v>
      </c>
      <c r="B242" s="47" t="s">
        <v>613</v>
      </c>
      <c r="C242" s="47" t="s">
        <v>498</v>
      </c>
      <c r="D242" s="47" t="s">
        <v>493</v>
      </c>
      <c r="E242" s="47" t="s">
        <v>492</v>
      </c>
      <c r="F242" s="48">
        <v>42006</v>
      </c>
      <c r="G242" s="49">
        <v>-4</v>
      </c>
      <c r="H242" s="47"/>
      <c r="I242" s="50"/>
      <c r="J242" s="51">
        <f t="shared" si="10"/>
        <v>0</v>
      </c>
      <c r="K242" s="50"/>
      <c r="L242" s="50">
        <f t="shared" si="11"/>
        <v>0</v>
      </c>
      <c r="M242" s="52"/>
    </row>
    <row r="243" spans="1:28" s="53" customFormat="1">
      <c r="A243" s="114" t="s">
        <v>610</v>
      </c>
      <c r="B243" s="47" t="s">
        <v>613</v>
      </c>
      <c r="C243" s="47" t="s">
        <v>498</v>
      </c>
      <c r="D243" s="47" t="s">
        <v>442</v>
      </c>
      <c r="E243" s="47" t="s">
        <v>441</v>
      </c>
      <c r="F243" s="48">
        <v>42006</v>
      </c>
      <c r="G243" s="49">
        <v>-2</v>
      </c>
      <c r="H243" s="47"/>
      <c r="I243" s="50"/>
      <c r="J243" s="51">
        <f t="shared" si="10"/>
        <v>0</v>
      </c>
      <c r="K243" s="50"/>
      <c r="L243" s="50">
        <f t="shared" si="11"/>
        <v>0</v>
      </c>
      <c r="M243" s="52"/>
    </row>
    <row r="244" spans="1:28" s="53" customFormat="1">
      <c r="A244" s="47" t="s">
        <v>611</v>
      </c>
      <c r="B244" s="47" t="s">
        <v>612</v>
      </c>
      <c r="C244" s="47" t="s">
        <v>498</v>
      </c>
      <c r="D244" s="47" t="s">
        <v>343</v>
      </c>
      <c r="E244" s="47" t="s">
        <v>342</v>
      </c>
      <c r="F244" s="48">
        <v>42006</v>
      </c>
      <c r="G244" s="49">
        <v>-16</v>
      </c>
      <c r="H244" s="47"/>
      <c r="I244" s="50"/>
      <c r="J244" s="51">
        <f t="shared" si="10"/>
        <v>0</v>
      </c>
      <c r="K244" s="50"/>
      <c r="L244" s="50">
        <f t="shared" si="11"/>
        <v>0</v>
      </c>
      <c r="M244" s="52"/>
    </row>
    <row r="245" spans="1:28" s="53" customFormat="1">
      <c r="A245" s="47" t="s">
        <v>611</v>
      </c>
      <c r="B245" s="47" t="s">
        <v>612</v>
      </c>
      <c r="C245" s="47" t="s">
        <v>498</v>
      </c>
      <c r="D245" s="47" t="s">
        <v>345</v>
      </c>
      <c r="E245" s="47" t="s">
        <v>344</v>
      </c>
      <c r="F245" s="48">
        <v>42006</v>
      </c>
      <c r="G245" s="49">
        <v>-4</v>
      </c>
      <c r="H245" s="47"/>
      <c r="I245" s="50"/>
      <c r="J245" s="51">
        <f t="shared" si="10"/>
        <v>0</v>
      </c>
      <c r="K245" s="50"/>
      <c r="L245" s="50">
        <f t="shared" si="11"/>
        <v>0</v>
      </c>
      <c r="M245" s="52"/>
    </row>
    <row r="246" spans="1:28" s="64" customFormat="1">
      <c r="A246" s="47" t="s">
        <v>611</v>
      </c>
      <c r="B246" s="47" t="s">
        <v>612</v>
      </c>
      <c r="C246" s="47" t="s">
        <v>498</v>
      </c>
      <c r="D246" s="47" t="s">
        <v>373</v>
      </c>
      <c r="E246" s="47" t="s">
        <v>372</v>
      </c>
      <c r="F246" s="48">
        <v>42006</v>
      </c>
      <c r="G246" s="49">
        <v>-4</v>
      </c>
      <c r="H246" s="47"/>
      <c r="I246" s="50"/>
      <c r="J246" s="51">
        <f t="shared" si="10"/>
        <v>0</v>
      </c>
      <c r="K246" s="50"/>
      <c r="L246" s="50">
        <f t="shared" si="11"/>
        <v>0</v>
      </c>
      <c r="M246" s="52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 spans="1:28" s="53" customFormat="1">
      <c r="A247" s="47" t="s">
        <v>611</v>
      </c>
      <c r="B247" s="47" t="s">
        <v>612</v>
      </c>
      <c r="C247" s="47" t="s">
        <v>498</v>
      </c>
      <c r="D247" s="47" t="s">
        <v>384</v>
      </c>
      <c r="E247" s="47" t="s">
        <v>383</v>
      </c>
      <c r="F247" s="48">
        <v>42006</v>
      </c>
      <c r="G247" s="49">
        <v>-4</v>
      </c>
      <c r="H247" s="47"/>
      <c r="I247" s="50"/>
      <c r="J247" s="51">
        <f t="shared" si="10"/>
        <v>0</v>
      </c>
      <c r="K247" s="50"/>
      <c r="L247" s="50">
        <f t="shared" si="11"/>
        <v>0</v>
      </c>
      <c r="M247" s="52"/>
    </row>
    <row r="248" spans="1:28" s="53" customFormat="1">
      <c r="A248" s="47" t="s">
        <v>611</v>
      </c>
      <c r="B248" s="47" t="s">
        <v>612</v>
      </c>
      <c r="C248" s="47" t="s">
        <v>498</v>
      </c>
      <c r="D248" s="47" t="s">
        <v>434</v>
      </c>
      <c r="E248" s="47" t="s">
        <v>433</v>
      </c>
      <c r="F248" s="48">
        <v>42006</v>
      </c>
      <c r="G248" s="49">
        <v>-4</v>
      </c>
      <c r="H248" s="47"/>
      <c r="I248" s="50"/>
      <c r="J248" s="51">
        <f t="shared" si="10"/>
        <v>0</v>
      </c>
      <c r="K248" s="50"/>
      <c r="L248" s="50">
        <f t="shared" si="11"/>
        <v>0</v>
      </c>
      <c r="M248" s="52"/>
    </row>
    <row r="249" spans="1:28" s="53" customFormat="1">
      <c r="A249" s="47" t="s">
        <v>611</v>
      </c>
      <c r="B249" s="47" t="s">
        <v>612</v>
      </c>
      <c r="C249" s="47" t="s">
        <v>498</v>
      </c>
      <c r="D249" s="47" t="s">
        <v>432</v>
      </c>
      <c r="E249" s="47" t="s">
        <v>431</v>
      </c>
      <c r="F249" s="48">
        <v>42006</v>
      </c>
      <c r="G249" s="49">
        <v>-4</v>
      </c>
      <c r="H249" s="47"/>
      <c r="I249" s="50"/>
      <c r="J249" s="51">
        <f t="shared" si="10"/>
        <v>0</v>
      </c>
      <c r="K249" s="50"/>
      <c r="L249" s="50">
        <f t="shared" si="11"/>
        <v>0</v>
      </c>
      <c r="M249" s="52"/>
    </row>
    <row r="250" spans="1:28" s="53" customFormat="1">
      <c r="A250" s="47" t="s">
        <v>611</v>
      </c>
      <c r="B250" s="47" t="s">
        <v>612</v>
      </c>
      <c r="C250" s="47" t="s">
        <v>498</v>
      </c>
      <c r="D250" s="47" t="s">
        <v>440</v>
      </c>
      <c r="E250" s="47" t="s">
        <v>439</v>
      </c>
      <c r="F250" s="48">
        <v>42006</v>
      </c>
      <c r="G250" s="49">
        <v>-2</v>
      </c>
      <c r="H250" s="47"/>
      <c r="I250" s="50"/>
      <c r="J250" s="51">
        <f t="shared" si="10"/>
        <v>0</v>
      </c>
      <c r="K250" s="50"/>
      <c r="L250" s="50">
        <f t="shared" si="11"/>
        <v>0</v>
      </c>
      <c r="M250" s="52"/>
    </row>
    <row r="251" spans="1:28" s="53" customFormat="1">
      <c r="A251" s="47" t="s">
        <v>611</v>
      </c>
      <c r="B251" s="47" t="s">
        <v>612</v>
      </c>
      <c r="C251" s="47" t="s">
        <v>498</v>
      </c>
      <c r="D251" s="47" t="s">
        <v>349</v>
      </c>
      <c r="E251" s="47" t="s">
        <v>348</v>
      </c>
      <c r="F251" s="48">
        <v>42006</v>
      </c>
      <c r="G251" s="49">
        <v>-4</v>
      </c>
      <c r="H251" s="47"/>
      <c r="I251" s="50"/>
      <c r="J251" s="51">
        <f t="shared" si="10"/>
        <v>0</v>
      </c>
      <c r="K251" s="50"/>
      <c r="L251" s="50">
        <f t="shared" si="11"/>
        <v>0</v>
      </c>
      <c r="M251" s="65"/>
    </row>
    <row r="252" spans="1:28" s="64" customFormat="1">
      <c r="A252" s="47" t="s">
        <v>611</v>
      </c>
      <c r="B252" s="47" t="s">
        <v>612</v>
      </c>
      <c r="C252" s="47" t="s">
        <v>498</v>
      </c>
      <c r="D252" s="47" t="s">
        <v>351</v>
      </c>
      <c r="E252" s="47" t="s">
        <v>350</v>
      </c>
      <c r="F252" s="48">
        <v>42006</v>
      </c>
      <c r="G252" s="49">
        <v>-4</v>
      </c>
      <c r="H252" s="47"/>
      <c r="I252" s="71"/>
      <c r="J252" s="51">
        <f t="shared" si="10"/>
        <v>0</v>
      </c>
      <c r="K252" s="50"/>
      <c r="L252" s="50">
        <f t="shared" si="11"/>
        <v>0</v>
      </c>
      <c r="M252" s="52"/>
    </row>
    <row r="253" spans="1:28" s="64" customFormat="1">
      <c r="A253" s="47" t="s">
        <v>611</v>
      </c>
      <c r="B253" s="47" t="s">
        <v>612</v>
      </c>
      <c r="C253" s="47" t="s">
        <v>498</v>
      </c>
      <c r="D253" s="47" t="s">
        <v>353</v>
      </c>
      <c r="E253" s="47" t="s">
        <v>352</v>
      </c>
      <c r="F253" s="48">
        <v>42006</v>
      </c>
      <c r="G253" s="49">
        <v>-4</v>
      </c>
      <c r="H253" s="47"/>
      <c r="I253" s="50"/>
      <c r="J253" s="51">
        <f t="shared" si="10"/>
        <v>0</v>
      </c>
      <c r="K253" s="50"/>
      <c r="L253" s="50">
        <f t="shared" si="11"/>
        <v>0</v>
      </c>
      <c r="M253" s="52"/>
    </row>
    <row r="254" spans="1:28" s="53" customFormat="1">
      <c r="A254" s="47" t="s">
        <v>611</v>
      </c>
      <c r="B254" s="47" t="s">
        <v>612</v>
      </c>
      <c r="C254" s="47" t="s">
        <v>498</v>
      </c>
      <c r="D254" s="47" t="s">
        <v>355</v>
      </c>
      <c r="E254" s="47" t="s">
        <v>354</v>
      </c>
      <c r="F254" s="48">
        <v>42006</v>
      </c>
      <c r="G254" s="49">
        <v>-4</v>
      </c>
      <c r="H254" s="47"/>
      <c r="I254" s="50"/>
      <c r="J254" s="51">
        <f t="shared" si="10"/>
        <v>0</v>
      </c>
      <c r="K254" s="50"/>
      <c r="L254" s="50">
        <f t="shared" si="11"/>
        <v>0</v>
      </c>
      <c r="M254" s="52"/>
    </row>
    <row r="255" spans="1:28" s="53" customFormat="1">
      <c r="A255" s="47" t="s">
        <v>611</v>
      </c>
      <c r="B255" s="47" t="s">
        <v>612</v>
      </c>
      <c r="C255" s="47" t="s">
        <v>498</v>
      </c>
      <c r="D255" s="47" t="s">
        <v>493</v>
      </c>
      <c r="E255" s="47" t="s">
        <v>492</v>
      </c>
      <c r="F255" s="48">
        <v>42006</v>
      </c>
      <c r="G255" s="49">
        <v>-4</v>
      </c>
      <c r="H255" s="47"/>
      <c r="I255" s="50"/>
      <c r="J255" s="51">
        <f t="shared" si="10"/>
        <v>0</v>
      </c>
      <c r="K255" s="50"/>
      <c r="L255" s="50">
        <f t="shared" si="11"/>
        <v>0</v>
      </c>
      <c r="M255" s="52"/>
    </row>
    <row r="256" spans="1:28" s="53" customFormat="1">
      <c r="A256" s="47" t="s">
        <v>611</v>
      </c>
      <c r="B256" s="47" t="s">
        <v>612</v>
      </c>
      <c r="C256" s="47" t="s">
        <v>498</v>
      </c>
      <c r="D256" s="47" t="s">
        <v>442</v>
      </c>
      <c r="E256" s="47" t="s">
        <v>441</v>
      </c>
      <c r="F256" s="48">
        <v>42006</v>
      </c>
      <c r="G256" s="49">
        <v>-2</v>
      </c>
      <c r="H256" s="47"/>
      <c r="I256" s="50"/>
      <c r="J256" s="51">
        <f t="shared" si="10"/>
        <v>0</v>
      </c>
      <c r="K256" s="50"/>
      <c r="L256" s="50">
        <f t="shared" si="11"/>
        <v>0</v>
      </c>
      <c r="M256" s="52"/>
    </row>
    <row r="257" spans="1:13" s="53" customFormat="1">
      <c r="A257" s="47" t="s">
        <v>614</v>
      </c>
      <c r="B257" s="47" t="s">
        <v>615</v>
      </c>
      <c r="C257" s="47" t="s">
        <v>498</v>
      </c>
      <c r="D257" s="47" t="s">
        <v>343</v>
      </c>
      <c r="E257" s="47" t="s">
        <v>342</v>
      </c>
      <c r="F257" s="48">
        <v>42006</v>
      </c>
      <c r="G257" s="49">
        <v>-16</v>
      </c>
      <c r="H257" s="47"/>
      <c r="I257" s="50"/>
      <c r="J257" s="51">
        <f t="shared" si="10"/>
        <v>0</v>
      </c>
      <c r="K257" s="50"/>
      <c r="L257" s="50">
        <f t="shared" si="11"/>
        <v>0</v>
      </c>
      <c r="M257" s="52"/>
    </row>
    <row r="258" spans="1:13" s="53" customFormat="1">
      <c r="A258" s="47" t="s">
        <v>614</v>
      </c>
      <c r="B258" s="47" t="s">
        <v>615</v>
      </c>
      <c r="C258" s="47" t="s">
        <v>498</v>
      </c>
      <c r="D258" s="47" t="s">
        <v>345</v>
      </c>
      <c r="E258" s="47" t="s">
        <v>344</v>
      </c>
      <c r="F258" s="48">
        <v>42006</v>
      </c>
      <c r="G258" s="49">
        <v>-4</v>
      </c>
      <c r="H258" s="88"/>
      <c r="I258" s="50"/>
      <c r="J258" s="51">
        <f t="shared" si="10"/>
        <v>0</v>
      </c>
      <c r="K258" s="102"/>
      <c r="L258" s="50">
        <f t="shared" si="11"/>
        <v>0</v>
      </c>
      <c r="M258" s="52"/>
    </row>
    <row r="259" spans="1:13" s="53" customFormat="1">
      <c r="A259" s="47" t="s">
        <v>614</v>
      </c>
      <c r="B259" s="47" t="s">
        <v>615</v>
      </c>
      <c r="C259" s="47" t="s">
        <v>498</v>
      </c>
      <c r="D259" s="47" t="s">
        <v>373</v>
      </c>
      <c r="E259" s="47" t="s">
        <v>372</v>
      </c>
      <c r="F259" s="48">
        <v>42006</v>
      </c>
      <c r="G259" s="49">
        <v>-4</v>
      </c>
      <c r="H259" s="67"/>
      <c r="I259" s="68"/>
      <c r="J259" s="51">
        <f t="shared" si="10"/>
        <v>0</v>
      </c>
      <c r="K259" s="68"/>
      <c r="L259" s="50">
        <f t="shared" si="11"/>
        <v>0</v>
      </c>
      <c r="M259" s="62"/>
    </row>
    <row r="260" spans="1:13" s="53" customFormat="1">
      <c r="A260" s="47" t="s">
        <v>614</v>
      </c>
      <c r="B260" s="47" t="s">
        <v>615</v>
      </c>
      <c r="C260" s="47" t="s">
        <v>498</v>
      </c>
      <c r="D260" s="47" t="s">
        <v>384</v>
      </c>
      <c r="E260" s="47" t="s">
        <v>383</v>
      </c>
      <c r="F260" s="48">
        <v>42006</v>
      </c>
      <c r="G260" s="49">
        <v>-4</v>
      </c>
      <c r="H260" s="67"/>
      <c r="I260" s="68"/>
      <c r="J260" s="51">
        <f t="shared" si="10"/>
        <v>0</v>
      </c>
      <c r="K260" s="68"/>
      <c r="L260" s="50">
        <f t="shared" si="11"/>
        <v>0</v>
      </c>
      <c r="M260" s="107"/>
    </row>
    <row r="261" spans="1:13" s="53" customFormat="1">
      <c r="A261" s="47" t="s">
        <v>614</v>
      </c>
      <c r="B261" s="47" t="s">
        <v>615</v>
      </c>
      <c r="C261" s="47" t="s">
        <v>498</v>
      </c>
      <c r="D261" s="47" t="s">
        <v>426</v>
      </c>
      <c r="E261" s="47" t="s">
        <v>425</v>
      </c>
      <c r="F261" s="48">
        <v>42006</v>
      </c>
      <c r="G261" s="49">
        <v>-2</v>
      </c>
      <c r="H261" s="47"/>
      <c r="I261" s="50"/>
      <c r="J261" s="51">
        <f t="shared" si="10"/>
        <v>0</v>
      </c>
      <c r="K261" s="50"/>
      <c r="L261" s="50">
        <f t="shared" si="11"/>
        <v>0</v>
      </c>
      <c r="M261" s="52"/>
    </row>
    <row r="262" spans="1:13" s="53" customFormat="1">
      <c r="A262" s="47" t="s">
        <v>614</v>
      </c>
      <c r="B262" s="47" t="s">
        <v>615</v>
      </c>
      <c r="C262" s="47" t="s">
        <v>498</v>
      </c>
      <c r="D262" s="47" t="s">
        <v>424</v>
      </c>
      <c r="E262" s="47" t="s">
        <v>423</v>
      </c>
      <c r="F262" s="48">
        <v>42006</v>
      </c>
      <c r="G262" s="49">
        <v>-2</v>
      </c>
      <c r="H262" s="47"/>
      <c r="I262" s="50"/>
      <c r="J262" s="51">
        <f t="shared" si="10"/>
        <v>0</v>
      </c>
      <c r="K262" s="50"/>
      <c r="L262" s="50">
        <f t="shared" si="11"/>
        <v>0</v>
      </c>
      <c r="M262" s="52"/>
    </row>
    <row r="263" spans="1:13" s="53" customFormat="1">
      <c r="A263" s="47" t="s">
        <v>614</v>
      </c>
      <c r="B263" s="47" t="s">
        <v>615</v>
      </c>
      <c r="C263" s="47" t="s">
        <v>498</v>
      </c>
      <c r="D263" s="47" t="s">
        <v>424</v>
      </c>
      <c r="E263" s="47" t="s">
        <v>423</v>
      </c>
      <c r="F263" s="48">
        <v>42006</v>
      </c>
      <c r="G263" s="49">
        <v>-1</v>
      </c>
      <c r="H263" s="47"/>
      <c r="I263" s="50"/>
      <c r="J263" s="51">
        <f t="shared" si="10"/>
        <v>0</v>
      </c>
      <c r="K263" s="50"/>
      <c r="L263" s="50">
        <f t="shared" si="11"/>
        <v>0</v>
      </c>
      <c r="M263" s="52"/>
    </row>
    <row r="264" spans="1:13" s="53" customFormat="1">
      <c r="A264" s="47" t="s">
        <v>614</v>
      </c>
      <c r="B264" s="47" t="s">
        <v>615</v>
      </c>
      <c r="C264" s="47" t="s">
        <v>498</v>
      </c>
      <c r="D264" s="47" t="s">
        <v>430</v>
      </c>
      <c r="E264" s="47" t="s">
        <v>429</v>
      </c>
      <c r="F264" s="48">
        <v>42006</v>
      </c>
      <c r="G264" s="49">
        <v>-2</v>
      </c>
      <c r="H264" s="47"/>
      <c r="I264" s="50"/>
      <c r="J264" s="51">
        <f t="shared" si="10"/>
        <v>0</v>
      </c>
      <c r="K264" s="50"/>
      <c r="L264" s="50">
        <f t="shared" si="11"/>
        <v>0</v>
      </c>
      <c r="M264" s="52"/>
    </row>
    <row r="265" spans="1:13" s="53" customFormat="1">
      <c r="A265" s="47" t="s">
        <v>614</v>
      </c>
      <c r="B265" s="47" t="s">
        <v>615</v>
      </c>
      <c r="C265" s="47" t="s">
        <v>498</v>
      </c>
      <c r="D265" s="47" t="s">
        <v>428</v>
      </c>
      <c r="E265" s="47" t="s">
        <v>427</v>
      </c>
      <c r="F265" s="48">
        <v>42006</v>
      </c>
      <c r="G265" s="49">
        <v>-2</v>
      </c>
      <c r="H265" s="88"/>
      <c r="I265" s="50"/>
      <c r="J265" s="51">
        <f t="shared" si="10"/>
        <v>0</v>
      </c>
      <c r="K265" s="102"/>
      <c r="L265" s="50">
        <f t="shared" si="11"/>
        <v>0</v>
      </c>
      <c r="M265" s="52"/>
    </row>
    <row r="266" spans="1:13" s="53" customFormat="1">
      <c r="A266" s="47" t="s">
        <v>614</v>
      </c>
      <c r="B266" s="47" t="s">
        <v>615</v>
      </c>
      <c r="C266" s="47" t="s">
        <v>498</v>
      </c>
      <c r="D266" s="47" t="s">
        <v>440</v>
      </c>
      <c r="E266" s="47" t="s">
        <v>439</v>
      </c>
      <c r="F266" s="48">
        <v>42006</v>
      </c>
      <c r="G266" s="49">
        <v>-2</v>
      </c>
      <c r="H266" s="47"/>
      <c r="I266" s="50"/>
      <c r="J266" s="51">
        <f t="shared" si="10"/>
        <v>0</v>
      </c>
      <c r="K266" s="50"/>
      <c r="L266" s="50">
        <f t="shared" si="11"/>
        <v>0</v>
      </c>
      <c r="M266" s="52"/>
    </row>
    <row r="267" spans="1:13" s="53" customFormat="1">
      <c r="A267" s="47" t="s">
        <v>614</v>
      </c>
      <c r="B267" s="47" t="s">
        <v>615</v>
      </c>
      <c r="C267" s="47" t="s">
        <v>498</v>
      </c>
      <c r="D267" s="47" t="s">
        <v>349</v>
      </c>
      <c r="E267" s="47" t="s">
        <v>348</v>
      </c>
      <c r="F267" s="48">
        <v>42006</v>
      </c>
      <c r="G267" s="49">
        <v>-5</v>
      </c>
      <c r="H267" s="47"/>
      <c r="I267" s="50"/>
      <c r="J267" s="51">
        <f t="shared" si="10"/>
        <v>0</v>
      </c>
      <c r="K267" s="50"/>
      <c r="L267" s="50">
        <f t="shared" si="11"/>
        <v>0</v>
      </c>
      <c r="M267" s="103"/>
    </row>
    <row r="268" spans="1:13" s="53" customFormat="1">
      <c r="A268" s="47" t="s">
        <v>614</v>
      </c>
      <c r="B268" s="47" t="s">
        <v>615</v>
      </c>
      <c r="C268" s="47" t="s">
        <v>498</v>
      </c>
      <c r="D268" s="47" t="s">
        <v>351</v>
      </c>
      <c r="E268" s="47" t="s">
        <v>350</v>
      </c>
      <c r="F268" s="48">
        <v>42006</v>
      </c>
      <c r="G268" s="49">
        <v>-5</v>
      </c>
      <c r="H268" s="47"/>
      <c r="I268" s="50"/>
      <c r="J268" s="51">
        <f t="shared" si="10"/>
        <v>0</v>
      </c>
      <c r="K268" s="50"/>
      <c r="L268" s="50">
        <f t="shared" si="11"/>
        <v>0</v>
      </c>
      <c r="M268" s="52"/>
    </row>
    <row r="269" spans="1:13" s="53" customFormat="1">
      <c r="A269" s="47" t="s">
        <v>614</v>
      </c>
      <c r="B269" s="47" t="s">
        <v>615</v>
      </c>
      <c r="C269" s="47" t="s">
        <v>498</v>
      </c>
      <c r="D269" s="47" t="s">
        <v>353</v>
      </c>
      <c r="E269" s="47" t="s">
        <v>352</v>
      </c>
      <c r="F269" s="48">
        <v>42006</v>
      </c>
      <c r="G269" s="49">
        <v>-5</v>
      </c>
      <c r="H269" s="47"/>
      <c r="I269" s="50"/>
      <c r="J269" s="51">
        <f t="shared" si="10"/>
        <v>0</v>
      </c>
      <c r="K269" s="50"/>
      <c r="L269" s="50">
        <f t="shared" si="11"/>
        <v>0</v>
      </c>
      <c r="M269" s="52"/>
    </row>
    <row r="270" spans="1:13" s="53" customFormat="1">
      <c r="A270" s="47" t="s">
        <v>614</v>
      </c>
      <c r="B270" s="47" t="s">
        <v>615</v>
      </c>
      <c r="C270" s="47" t="s">
        <v>498</v>
      </c>
      <c r="D270" s="47" t="s">
        <v>355</v>
      </c>
      <c r="E270" s="47" t="s">
        <v>354</v>
      </c>
      <c r="F270" s="48">
        <v>42006</v>
      </c>
      <c r="G270" s="49">
        <v>-5</v>
      </c>
      <c r="H270" s="47"/>
      <c r="I270" s="50"/>
      <c r="J270" s="51">
        <f t="shared" si="10"/>
        <v>0</v>
      </c>
      <c r="K270" s="50"/>
      <c r="L270" s="50">
        <f t="shared" si="11"/>
        <v>0</v>
      </c>
      <c r="M270" s="52"/>
    </row>
    <row r="271" spans="1:13" s="53" customFormat="1">
      <c r="A271" s="47" t="s">
        <v>614</v>
      </c>
      <c r="B271" s="47" t="s">
        <v>615</v>
      </c>
      <c r="C271" s="47" t="s">
        <v>498</v>
      </c>
      <c r="D271" s="47" t="s">
        <v>493</v>
      </c>
      <c r="E271" s="47" t="s">
        <v>492</v>
      </c>
      <c r="F271" s="48">
        <v>42006</v>
      </c>
      <c r="G271" s="49">
        <v>-5</v>
      </c>
      <c r="H271" s="47"/>
      <c r="I271" s="50"/>
      <c r="J271" s="51">
        <f t="shared" si="10"/>
        <v>0</v>
      </c>
      <c r="K271" s="50"/>
      <c r="L271" s="50">
        <f t="shared" si="11"/>
        <v>0</v>
      </c>
      <c r="M271" s="52"/>
    </row>
    <row r="272" spans="1:13" s="53" customFormat="1">
      <c r="A272" s="47" t="s">
        <v>614</v>
      </c>
      <c r="B272" s="47" t="s">
        <v>615</v>
      </c>
      <c r="C272" s="47" t="s">
        <v>498</v>
      </c>
      <c r="D272" s="47" t="s">
        <v>442</v>
      </c>
      <c r="E272" s="47" t="s">
        <v>441</v>
      </c>
      <c r="F272" s="48">
        <v>42006</v>
      </c>
      <c r="G272" s="49">
        <v>-2</v>
      </c>
      <c r="H272" s="47"/>
      <c r="I272" s="50"/>
      <c r="J272" s="51">
        <f t="shared" si="10"/>
        <v>0</v>
      </c>
      <c r="K272" s="50"/>
      <c r="L272" s="50">
        <f t="shared" si="11"/>
        <v>0</v>
      </c>
      <c r="M272" s="52"/>
    </row>
    <row r="273" spans="1:28" s="64" customFormat="1">
      <c r="A273" s="47" t="s">
        <v>526</v>
      </c>
      <c r="B273" s="47" t="s">
        <v>526</v>
      </c>
      <c r="C273" s="47" t="s">
        <v>608</v>
      </c>
      <c r="D273" s="47" t="s">
        <v>388</v>
      </c>
      <c r="E273" s="47" t="s">
        <v>387</v>
      </c>
      <c r="F273" s="48">
        <v>42016</v>
      </c>
      <c r="G273" s="49">
        <v>-1</v>
      </c>
      <c r="H273" s="47"/>
      <c r="I273" s="50"/>
      <c r="J273" s="51">
        <f t="shared" ref="J273:J293" si="12">-(G273*I273)</f>
        <v>0</v>
      </c>
      <c r="K273" s="50"/>
      <c r="L273" s="50">
        <f t="shared" ref="L273:L293" si="13">+(G273*K273)</f>
        <v>0</v>
      </c>
      <c r="M273" s="52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 spans="1:28" s="64" customFormat="1">
      <c r="A274" s="47" t="s">
        <v>523</v>
      </c>
      <c r="B274" s="47" t="s">
        <v>524</v>
      </c>
      <c r="C274" s="47" t="s">
        <v>525</v>
      </c>
      <c r="D274" s="47" t="s">
        <v>306</v>
      </c>
      <c r="E274" s="47" t="s">
        <v>117</v>
      </c>
      <c r="F274" s="48">
        <v>42023</v>
      </c>
      <c r="G274" s="49">
        <v>-1</v>
      </c>
      <c r="H274" s="47"/>
      <c r="I274" s="50"/>
      <c r="J274" s="51">
        <f t="shared" si="12"/>
        <v>0</v>
      </c>
      <c r="K274" s="50"/>
      <c r="L274" s="50">
        <f t="shared" si="13"/>
        <v>0</v>
      </c>
      <c r="M274" s="52"/>
      <c r="N274" s="87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 spans="1:28" s="64" customFormat="1">
      <c r="A275" s="47" t="s">
        <v>523</v>
      </c>
      <c r="B275" s="47" t="s">
        <v>524</v>
      </c>
      <c r="C275" s="47" t="s">
        <v>525</v>
      </c>
      <c r="D275" s="47" t="s">
        <v>307</v>
      </c>
      <c r="E275" s="47" t="s">
        <v>120</v>
      </c>
      <c r="F275" s="48">
        <v>42023</v>
      </c>
      <c r="G275" s="49">
        <v>-2</v>
      </c>
      <c r="H275" s="47"/>
      <c r="I275" s="50"/>
      <c r="J275" s="51">
        <f t="shared" si="12"/>
        <v>0</v>
      </c>
      <c r="K275" s="50"/>
      <c r="L275" s="50">
        <f t="shared" si="13"/>
        <v>0</v>
      </c>
      <c r="M275" s="52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 spans="1:28" s="93" customFormat="1">
      <c r="A276" s="47" t="s">
        <v>523</v>
      </c>
      <c r="B276" s="47" t="s">
        <v>524</v>
      </c>
      <c r="C276" s="47" t="s">
        <v>525</v>
      </c>
      <c r="D276" s="47" t="s">
        <v>278</v>
      </c>
      <c r="E276" s="47" t="s">
        <v>121</v>
      </c>
      <c r="F276" s="48">
        <v>42023</v>
      </c>
      <c r="G276" s="49">
        <v>-1</v>
      </c>
      <c r="H276" s="90"/>
      <c r="I276" s="91"/>
      <c r="J276" s="51">
        <f t="shared" si="12"/>
        <v>0</v>
      </c>
      <c r="K276" s="91"/>
      <c r="L276" s="50">
        <f t="shared" si="13"/>
        <v>0</v>
      </c>
      <c r="M276" s="92"/>
    </row>
    <row r="277" spans="1:28" s="93" customFormat="1">
      <c r="A277" s="47" t="s">
        <v>523</v>
      </c>
      <c r="B277" s="47" t="s">
        <v>524</v>
      </c>
      <c r="C277" s="47" t="s">
        <v>525</v>
      </c>
      <c r="D277" s="47" t="s">
        <v>205</v>
      </c>
      <c r="E277" s="47" t="s">
        <v>115</v>
      </c>
      <c r="F277" s="48">
        <v>42023</v>
      </c>
      <c r="G277" s="49">
        <v>-1</v>
      </c>
      <c r="H277" s="47"/>
      <c r="I277" s="71"/>
      <c r="J277" s="51">
        <f t="shared" si="12"/>
        <v>0</v>
      </c>
      <c r="K277" s="50"/>
      <c r="L277" s="50">
        <f t="shared" si="13"/>
        <v>0</v>
      </c>
      <c r="M277" s="52"/>
    </row>
    <row r="278" spans="1:28" s="53" customFormat="1">
      <c r="A278" s="47" t="s">
        <v>523</v>
      </c>
      <c r="B278" s="47" t="s">
        <v>524</v>
      </c>
      <c r="C278" s="47" t="s">
        <v>525</v>
      </c>
      <c r="D278" s="47" t="s">
        <v>308</v>
      </c>
      <c r="E278" s="47" t="s">
        <v>123</v>
      </c>
      <c r="F278" s="48">
        <v>42023</v>
      </c>
      <c r="G278" s="49">
        <v>-2</v>
      </c>
      <c r="H278" s="47"/>
      <c r="I278" s="71"/>
      <c r="J278" s="51">
        <f t="shared" si="12"/>
        <v>0</v>
      </c>
      <c r="K278" s="50"/>
      <c r="L278" s="50">
        <f t="shared" si="13"/>
        <v>0</v>
      </c>
      <c r="M278" s="52"/>
    </row>
    <row r="279" spans="1:28" s="53" customFormat="1">
      <c r="A279" s="47" t="s">
        <v>523</v>
      </c>
      <c r="B279" s="47" t="s">
        <v>524</v>
      </c>
      <c r="C279" s="47" t="s">
        <v>525</v>
      </c>
      <c r="D279" s="47" t="s">
        <v>309</v>
      </c>
      <c r="E279" s="47" t="s">
        <v>125</v>
      </c>
      <c r="F279" s="48">
        <v>42023</v>
      </c>
      <c r="G279" s="49">
        <v>-2</v>
      </c>
      <c r="H279" s="90"/>
      <c r="I279" s="91"/>
      <c r="J279" s="51">
        <f t="shared" si="12"/>
        <v>0</v>
      </c>
      <c r="K279" s="91"/>
      <c r="L279" s="50">
        <f t="shared" si="13"/>
        <v>0</v>
      </c>
      <c r="M279" s="92"/>
    </row>
    <row r="280" spans="1:28" s="53" customFormat="1">
      <c r="A280" s="47" t="s">
        <v>523</v>
      </c>
      <c r="B280" s="47" t="s">
        <v>524</v>
      </c>
      <c r="C280" s="47" t="s">
        <v>525</v>
      </c>
      <c r="D280" s="47" t="s">
        <v>455</v>
      </c>
      <c r="E280" s="47" t="s">
        <v>118</v>
      </c>
      <c r="F280" s="48">
        <v>42023</v>
      </c>
      <c r="G280" s="49">
        <v>-7</v>
      </c>
      <c r="H280" s="90"/>
      <c r="I280" s="91"/>
      <c r="J280" s="51">
        <f t="shared" si="12"/>
        <v>0</v>
      </c>
      <c r="K280" s="91"/>
      <c r="L280" s="50">
        <f t="shared" si="13"/>
        <v>0</v>
      </c>
      <c r="M280" s="92"/>
    </row>
    <row r="281" spans="1:28" s="93" customFormat="1">
      <c r="A281" s="47" t="s">
        <v>523</v>
      </c>
      <c r="B281" s="47" t="s">
        <v>524</v>
      </c>
      <c r="C281" s="47" t="s">
        <v>525</v>
      </c>
      <c r="D281" s="47" t="s">
        <v>310</v>
      </c>
      <c r="E281" s="47" t="s">
        <v>116</v>
      </c>
      <c r="F281" s="48">
        <v>42023</v>
      </c>
      <c r="G281" s="49">
        <v>-1</v>
      </c>
      <c r="H281" s="90"/>
      <c r="I281" s="94"/>
      <c r="J281" s="51">
        <f t="shared" si="12"/>
        <v>0</v>
      </c>
      <c r="K281" s="91"/>
      <c r="L281" s="50">
        <f t="shared" si="13"/>
        <v>0</v>
      </c>
      <c r="M281" s="92"/>
    </row>
    <row r="282" spans="1:28" s="93" customFormat="1">
      <c r="A282" s="47" t="s">
        <v>523</v>
      </c>
      <c r="B282" s="47" t="s">
        <v>524</v>
      </c>
      <c r="C282" s="47" t="s">
        <v>525</v>
      </c>
      <c r="D282" s="47" t="s">
        <v>456</v>
      </c>
      <c r="E282" s="47" t="s">
        <v>124</v>
      </c>
      <c r="F282" s="48">
        <v>42023</v>
      </c>
      <c r="G282" s="49">
        <v>-2</v>
      </c>
      <c r="H282" s="90"/>
      <c r="I282" s="91"/>
      <c r="J282" s="51">
        <f t="shared" si="12"/>
        <v>0</v>
      </c>
      <c r="K282" s="91"/>
      <c r="L282" s="50">
        <f t="shared" si="13"/>
        <v>0</v>
      </c>
      <c r="M282" s="92"/>
    </row>
    <row r="283" spans="1:28" s="93" customFormat="1">
      <c r="A283" s="47" t="s">
        <v>523</v>
      </c>
      <c r="B283" s="47" t="s">
        <v>524</v>
      </c>
      <c r="C283" s="47" t="s">
        <v>525</v>
      </c>
      <c r="D283" s="47" t="s">
        <v>277</v>
      </c>
      <c r="E283" s="47" t="s">
        <v>119</v>
      </c>
      <c r="F283" s="48">
        <v>42023</v>
      </c>
      <c r="G283" s="49">
        <v>-7</v>
      </c>
      <c r="H283" s="90"/>
      <c r="I283" s="94"/>
      <c r="J283" s="51">
        <f t="shared" si="12"/>
        <v>0</v>
      </c>
      <c r="K283" s="91"/>
      <c r="L283" s="50">
        <f t="shared" si="13"/>
        <v>0</v>
      </c>
      <c r="M283" s="92"/>
    </row>
    <row r="284" spans="1:28" s="93" customFormat="1">
      <c r="A284" s="47" t="s">
        <v>523</v>
      </c>
      <c r="B284" s="47" t="s">
        <v>524</v>
      </c>
      <c r="C284" s="47" t="s">
        <v>525</v>
      </c>
      <c r="D284" s="47" t="s">
        <v>464</v>
      </c>
      <c r="E284" s="47" t="s">
        <v>106</v>
      </c>
      <c r="F284" s="48">
        <v>42023</v>
      </c>
      <c r="G284" s="49">
        <v>-3</v>
      </c>
      <c r="H284" s="88"/>
      <c r="I284" s="89"/>
      <c r="J284" s="51">
        <f t="shared" si="12"/>
        <v>0</v>
      </c>
      <c r="K284" s="89"/>
      <c r="L284" s="50">
        <f t="shared" si="13"/>
        <v>0</v>
      </c>
      <c r="M284" s="52"/>
    </row>
    <row r="285" spans="1:28" s="93" customFormat="1">
      <c r="A285" s="47" t="s">
        <v>523</v>
      </c>
      <c r="B285" s="47" t="s">
        <v>524</v>
      </c>
      <c r="C285" s="47" t="s">
        <v>525</v>
      </c>
      <c r="D285" s="47" t="s">
        <v>465</v>
      </c>
      <c r="E285" s="47" t="s">
        <v>107</v>
      </c>
      <c r="F285" s="48">
        <v>42023</v>
      </c>
      <c r="G285" s="49">
        <v>-3</v>
      </c>
      <c r="H285" s="90"/>
      <c r="I285" s="91"/>
      <c r="J285" s="51">
        <f t="shared" si="12"/>
        <v>0</v>
      </c>
      <c r="K285" s="91"/>
      <c r="L285" s="50">
        <f t="shared" si="13"/>
        <v>0</v>
      </c>
      <c r="M285" s="92"/>
    </row>
    <row r="286" spans="1:28" s="93" customFormat="1">
      <c r="A286" s="47" t="s">
        <v>523</v>
      </c>
      <c r="B286" s="47" t="s">
        <v>524</v>
      </c>
      <c r="C286" s="47" t="s">
        <v>525</v>
      </c>
      <c r="D286" s="47" t="s">
        <v>468</v>
      </c>
      <c r="E286" s="47" t="s">
        <v>312</v>
      </c>
      <c r="F286" s="48">
        <v>42023</v>
      </c>
      <c r="G286" s="49">
        <v>-2</v>
      </c>
      <c r="H286" s="47"/>
      <c r="I286" s="50"/>
      <c r="J286" s="51">
        <f t="shared" si="12"/>
        <v>0</v>
      </c>
      <c r="K286" s="50"/>
      <c r="L286" s="50">
        <f t="shared" si="13"/>
        <v>0</v>
      </c>
      <c r="M286" s="52"/>
    </row>
    <row r="287" spans="1:28" s="53" customFormat="1">
      <c r="A287" s="47" t="s">
        <v>523</v>
      </c>
      <c r="B287" s="47" t="s">
        <v>524</v>
      </c>
      <c r="C287" s="47" t="s">
        <v>525</v>
      </c>
      <c r="D287" s="47" t="s">
        <v>469</v>
      </c>
      <c r="E287" s="47" t="s">
        <v>311</v>
      </c>
      <c r="F287" s="48">
        <v>42023</v>
      </c>
      <c r="G287" s="49">
        <v>-2</v>
      </c>
      <c r="H287" s="47"/>
      <c r="I287" s="71"/>
      <c r="J287" s="51">
        <f t="shared" si="12"/>
        <v>0</v>
      </c>
      <c r="K287" s="50"/>
      <c r="L287" s="50">
        <f t="shared" si="13"/>
        <v>0</v>
      </c>
      <c r="M287" s="52"/>
    </row>
    <row r="288" spans="1:28" s="53" customFormat="1">
      <c r="A288" s="47" t="s">
        <v>523</v>
      </c>
      <c r="B288" s="47" t="s">
        <v>524</v>
      </c>
      <c r="C288" s="47" t="s">
        <v>525</v>
      </c>
      <c r="D288" s="47" t="s">
        <v>300</v>
      </c>
      <c r="E288" s="47" t="s">
        <v>302</v>
      </c>
      <c r="F288" s="48">
        <v>42023</v>
      </c>
      <c r="G288" s="49">
        <v>-1</v>
      </c>
      <c r="H288" s="88"/>
      <c r="I288" s="89"/>
      <c r="J288" s="51">
        <f t="shared" si="12"/>
        <v>0</v>
      </c>
      <c r="K288" s="89"/>
      <c r="L288" s="50">
        <f t="shared" si="13"/>
        <v>0</v>
      </c>
      <c r="M288" s="52"/>
    </row>
    <row r="289" spans="1:13" s="53" customFormat="1">
      <c r="A289" s="47" t="s">
        <v>523</v>
      </c>
      <c r="B289" s="47" t="s">
        <v>524</v>
      </c>
      <c r="C289" s="47" t="s">
        <v>525</v>
      </c>
      <c r="D289" s="47" t="s">
        <v>301</v>
      </c>
      <c r="E289" s="47" t="s">
        <v>299</v>
      </c>
      <c r="F289" s="48">
        <v>42023</v>
      </c>
      <c r="G289" s="49">
        <v>-1</v>
      </c>
      <c r="H289" s="88"/>
      <c r="I289" s="89"/>
      <c r="J289" s="51">
        <f t="shared" si="12"/>
        <v>0</v>
      </c>
      <c r="K289" s="89"/>
      <c r="L289" s="50">
        <f t="shared" si="13"/>
        <v>0</v>
      </c>
      <c r="M289" s="52"/>
    </row>
    <row r="290" spans="1:13" s="53" customFormat="1">
      <c r="A290" s="47" t="s">
        <v>523</v>
      </c>
      <c r="B290" s="47" t="s">
        <v>524</v>
      </c>
      <c r="C290" s="47" t="s">
        <v>525</v>
      </c>
      <c r="D290" s="47" t="s">
        <v>504</v>
      </c>
      <c r="E290" s="47" t="s">
        <v>303</v>
      </c>
      <c r="F290" s="48">
        <v>42023</v>
      </c>
      <c r="G290" s="49">
        <v>-2</v>
      </c>
      <c r="H290" s="47"/>
      <c r="I290" s="50"/>
      <c r="J290" s="51">
        <f t="shared" si="12"/>
        <v>0</v>
      </c>
      <c r="K290" s="50"/>
      <c r="L290" s="50">
        <f t="shared" si="13"/>
        <v>0</v>
      </c>
      <c r="M290" s="84"/>
    </row>
    <row r="291" spans="1:13" s="53" customFormat="1">
      <c r="A291" s="47" t="s">
        <v>526</v>
      </c>
      <c r="B291" s="47" t="s">
        <v>526</v>
      </c>
      <c r="C291" s="47" t="s">
        <v>501</v>
      </c>
      <c r="D291" s="47" t="s">
        <v>16</v>
      </c>
      <c r="E291" s="47" t="s">
        <v>18</v>
      </c>
      <c r="F291" s="48">
        <v>42016</v>
      </c>
      <c r="G291" s="49">
        <v>-1</v>
      </c>
      <c r="H291" s="47"/>
      <c r="I291" s="50"/>
      <c r="J291" s="51">
        <f t="shared" si="12"/>
        <v>0</v>
      </c>
      <c r="K291" s="50"/>
      <c r="L291" s="50">
        <f t="shared" si="13"/>
        <v>0</v>
      </c>
      <c r="M291" s="52"/>
    </row>
    <row r="292" spans="1:13" s="53" customFormat="1">
      <c r="A292" s="47" t="s">
        <v>526</v>
      </c>
      <c r="B292" s="47" t="s">
        <v>526</v>
      </c>
      <c r="C292" s="47" t="s">
        <v>501</v>
      </c>
      <c r="D292" s="47" t="s">
        <v>388</v>
      </c>
      <c r="E292" s="47" t="s">
        <v>387</v>
      </c>
      <c r="F292" s="48">
        <v>42016</v>
      </c>
      <c r="G292" s="49">
        <v>-1</v>
      </c>
      <c r="H292" s="90"/>
      <c r="I292" s="94"/>
      <c r="J292" s="51">
        <f t="shared" si="12"/>
        <v>0</v>
      </c>
      <c r="K292" s="91"/>
      <c r="L292" s="50">
        <f t="shared" si="13"/>
        <v>0</v>
      </c>
      <c r="M292" s="92"/>
    </row>
    <row r="293" spans="1:13" s="53" customFormat="1">
      <c r="A293" s="47" t="s">
        <v>526</v>
      </c>
      <c r="B293" s="47" t="s">
        <v>526</v>
      </c>
      <c r="C293" s="47" t="s">
        <v>501</v>
      </c>
      <c r="D293" s="47" t="s">
        <v>12</v>
      </c>
      <c r="E293" s="47" t="s">
        <v>39</v>
      </c>
      <c r="F293" s="48">
        <v>42016</v>
      </c>
      <c r="G293" s="49">
        <v>-1</v>
      </c>
      <c r="H293" s="88"/>
      <c r="I293" s="89"/>
      <c r="J293" s="51">
        <f t="shared" si="12"/>
        <v>0</v>
      </c>
      <c r="K293" s="89"/>
      <c r="L293" s="50">
        <f t="shared" si="13"/>
        <v>0</v>
      </c>
      <c r="M293" s="52"/>
    </row>
    <row r="294" spans="1:13" s="53" customFormat="1">
      <c r="A294" s="47" t="s">
        <v>526</v>
      </c>
      <c r="B294" s="47" t="s">
        <v>526</v>
      </c>
      <c r="C294" s="47" t="s">
        <v>525</v>
      </c>
      <c r="D294" s="47" t="s">
        <v>388</v>
      </c>
      <c r="E294" s="47" t="s">
        <v>387</v>
      </c>
      <c r="F294" s="48">
        <v>42017</v>
      </c>
      <c r="G294" s="49">
        <v>-1</v>
      </c>
      <c r="H294" s="88"/>
      <c r="I294" s="89"/>
      <c r="J294" s="51"/>
      <c r="K294" s="89"/>
      <c r="L294" s="50"/>
      <c r="M294" s="52"/>
    </row>
    <row r="295" spans="1:13" s="53" customFormat="1">
      <c r="A295" s="47" t="s">
        <v>526</v>
      </c>
      <c r="B295" s="47" t="s">
        <v>526</v>
      </c>
      <c r="C295" s="47" t="s">
        <v>528</v>
      </c>
      <c r="D295" s="47" t="s">
        <v>589</v>
      </c>
      <c r="E295" s="47" t="s">
        <v>506</v>
      </c>
      <c r="F295" s="48">
        <v>42017</v>
      </c>
      <c r="G295" s="49">
        <v>-1</v>
      </c>
      <c r="H295" s="47"/>
      <c r="I295" s="50"/>
      <c r="J295" s="51">
        <f>-(G295*I295)</f>
        <v>0</v>
      </c>
      <c r="K295" s="50"/>
      <c r="L295" s="50">
        <f>+(G295*K295)</f>
        <v>0</v>
      </c>
      <c r="M295" s="52"/>
    </row>
    <row r="296" spans="1:13" s="53" customFormat="1">
      <c r="A296" s="47" t="s">
        <v>526</v>
      </c>
      <c r="B296" s="47" t="s">
        <v>526</v>
      </c>
      <c r="C296" s="47" t="s">
        <v>528</v>
      </c>
      <c r="D296" s="47" t="s">
        <v>588</v>
      </c>
      <c r="E296" s="47" t="s">
        <v>505</v>
      </c>
      <c r="F296" s="48">
        <v>42017</v>
      </c>
      <c r="G296" s="49">
        <v>-1</v>
      </c>
      <c r="H296" s="47"/>
      <c r="I296" s="71"/>
      <c r="J296" s="51">
        <f>-(G296*I296)</f>
        <v>0</v>
      </c>
      <c r="K296" s="50"/>
      <c r="L296" s="50">
        <f>+(G296*K296)</f>
        <v>0</v>
      </c>
      <c r="M296" s="52"/>
    </row>
    <row r="297" spans="1:13" s="53" customFormat="1">
      <c r="A297" s="47" t="s">
        <v>526</v>
      </c>
      <c r="B297" s="47" t="s">
        <v>526</v>
      </c>
      <c r="C297" s="47" t="s">
        <v>528</v>
      </c>
      <c r="D297" s="47" t="s">
        <v>391</v>
      </c>
      <c r="E297" s="47" t="s">
        <v>44</v>
      </c>
      <c r="F297" s="48">
        <v>42017</v>
      </c>
      <c r="G297" s="49">
        <v>-10</v>
      </c>
      <c r="H297" s="90"/>
      <c r="I297" s="91"/>
      <c r="J297" s="51">
        <f>-(G297*I297)</f>
        <v>0</v>
      </c>
      <c r="K297" s="91"/>
      <c r="L297" s="50">
        <f>+(G297*K297)</f>
        <v>0</v>
      </c>
      <c r="M297" s="95"/>
    </row>
    <row r="298" spans="1:13" s="53" customFormat="1">
      <c r="A298" s="47" t="s">
        <v>527</v>
      </c>
      <c r="B298" s="47" t="s">
        <v>540</v>
      </c>
      <c r="C298" s="47" t="s">
        <v>528</v>
      </c>
      <c r="D298" s="47" t="s">
        <v>63</v>
      </c>
      <c r="E298" s="47" t="s">
        <v>70</v>
      </c>
      <c r="F298" s="48">
        <v>42017</v>
      </c>
      <c r="G298" s="49">
        <v>-10</v>
      </c>
      <c r="H298" s="47"/>
      <c r="I298" s="50"/>
      <c r="J298" s="51"/>
      <c r="K298" s="50"/>
      <c r="L298" s="50"/>
      <c r="M298" s="52"/>
    </row>
    <row r="299" spans="1:13" s="53" customFormat="1">
      <c r="A299" s="47" t="s">
        <v>529</v>
      </c>
      <c r="B299" s="47" t="s">
        <v>530</v>
      </c>
      <c r="C299" s="47" t="s">
        <v>531</v>
      </c>
      <c r="D299" s="47" t="s">
        <v>98</v>
      </c>
      <c r="E299" s="47" t="s">
        <v>95</v>
      </c>
      <c r="F299" s="48">
        <v>42020</v>
      </c>
      <c r="G299" s="49">
        <v>-18</v>
      </c>
      <c r="H299" s="90"/>
      <c r="I299" s="91"/>
      <c r="J299" s="51">
        <f>-(G299*I299)</f>
        <v>0</v>
      </c>
      <c r="K299" s="91"/>
      <c r="L299" s="50">
        <f>+(G299*K299)</f>
        <v>0</v>
      </c>
      <c r="M299" s="95"/>
    </row>
    <row r="300" spans="1:13" s="53" customFormat="1">
      <c r="A300" s="47" t="s">
        <v>529</v>
      </c>
      <c r="B300" s="47" t="s">
        <v>530</v>
      </c>
      <c r="C300" s="47" t="s">
        <v>531</v>
      </c>
      <c r="D300" s="47" t="s">
        <v>91</v>
      </c>
      <c r="E300" s="47" t="s">
        <v>90</v>
      </c>
      <c r="F300" s="48">
        <v>42020</v>
      </c>
      <c r="G300" s="49">
        <v>-3</v>
      </c>
      <c r="H300" s="90"/>
      <c r="I300" s="91"/>
      <c r="J300" s="51">
        <f>-(G300*I300)</f>
        <v>0</v>
      </c>
      <c r="K300" s="91"/>
      <c r="L300" s="50">
        <f>+(G300*K300)</f>
        <v>0</v>
      </c>
      <c r="M300" s="95"/>
    </row>
    <row r="301" spans="1:13" s="53" customFormat="1">
      <c r="A301" s="47" t="s">
        <v>529</v>
      </c>
      <c r="B301" s="47" t="s">
        <v>530</v>
      </c>
      <c r="C301" s="47" t="s">
        <v>531</v>
      </c>
      <c r="D301" s="47" t="s">
        <v>101</v>
      </c>
      <c r="E301" s="47" t="s">
        <v>92</v>
      </c>
      <c r="F301" s="48">
        <v>42020</v>
      </c>
      <c r="G301" s="49">
        <v>-3</v>
      </c>
      <c r="H301" s="90"/>
      <c r="I301" s="91"/>
      <c r="J301" s="51">
        <f>-(G301*I301)</f>
        <v>0</v>
      </c>
      <c r="K301" s="91"/>
      <c r="L301" s="50">
        <f>+(G301*K301)</f>
        <v>0</v>
      </c>
      <c r="M301" s="95"/>
    </row>
    <row r="302" spans="1:13" s="53" customFormat="1">
      <c r="A302" s="47" t="s">
        <v>529</v>
      </c>
      <c r="B302" s="47" t="s">
        <v>530</v>
      </c>
      <c r="C302" s="47" t="s">
        <v>531</v>
      </c>
      <c r="D302" s="47" t="s">
        <v>89</v>
      </c>
      <c r="E302" s="47" t="s">
        <v>88</v>
      </c>
      <c r="F302" s="48">
        <v>42020</v>
      </c>
      <c r="G302" s="49">
        <v>-18</v>
      </c>
      <c r="H302" s="90"/>
      <c r="I302" s="91"/>
      <c r="J302" s="51">
        <f>-(G302*I302)</f>
        <v>0</v>
      </c>
      <c r="K302" s="91"/>
      <c r="L302" s="50">
        <f>+(G302*K302)</f>
        <v>0</v>
      </c>
      <c r="M302" s="95"/>
    </row>
    <row r="303" spans="1:13" s="53" customFormat="1">
      <c r="A303" s="47" t="s">
        <v>529</v>
      </c>
      <c r="B303" s="47" t="s">
        <v>530</v>
      </c>
      <c r="C303" s="47" t="s">
        <v>531</v>
      </c>
      <c r="D303" s="47" t="s">
        <v>522</v>
      </c>
      <c r="E303" s="47" t="s">
        <v>1064</v>
      </c>
      <c r="F303" s="48">
        <v>42020</v>
      </c>
      <c r="G303" s="49">
        <v>-3</v>
      </c>
      <c r="H303" s="47"/>
      <c r="I303" s="50"/>
      <c r="J303" s="51">
        <f>-(G303*I303)</f>
        <v>0</v>
      </c>
      <c r="K303" s="50"/>
      <c r="L303" s="50">
        <f>+(G303*K303)</f>
        <v>0</v>
      </c>
      <c r="M303" s="52"/>
    </row>
    <row r="304" spans="1:13" s="53" customFormat="1">
      <c r="A304" s="47" t="s">
        <v>523</v>
      </c>
      <c r="B304" s="47" t="s">
        <v>524</v>
      </c>
      <c r="C304" s="47" t="s">
        <v>525</v>
      </c>
      <c r="D304" s="47" t="s">
        <v>390</v>
      </c>
      <c r="E304" s="47" t="s">
        <v>389</v>
      </c>
      <c r="F304" s="48">
        <v>42023</v>
      </c>
      <c r="G304" s="49">
        <v>-3</v>
      </c>
      <c r="H304" s="47"/>
      <c r="I304" s="50"/>
      <c r="J304" s="51"/>
      <c r="K304" s="50"/>
      <c r="L304" s="50"/>
      <c r="M304" s="52"/>
    </row>
    <row r="305" spans="1:13" s="53" customFormat="1">
      <c r="A305" s="47" t="s">
        <v>523</v>
      </c>
      <c r="B305" s="47" t="s">
        <v>524</v>
      </c>
      <c r="C305" s="47" t="s">
        <v>525</v>
      </c>
      <c r="D305" s="47" t="s">
        <v>63</v>
      </c>
      <c r="E305" s="47" t="s">
        <v>70</v>
      </c>
      <c r="F305" s="48">
        <v>42023</v>
      </c>
      <c r="G305" s="49">
        <v>-3</v>
      </c>
      <c r="H305" s="47"/>
      <c r="I305" s="50"/>
      <c r="J305" s="51"/>
      <c r="K305" s="50"/>
      <c r="L305" s="50"/>
      <c r="M305" s="52"/>
    </row>
    <row r="306" spans="1:13" s="64" customFormat="1">
      <c r="A306" s="47" t="s">
        <v>526</v>
      </c>
      <c r="B306" s="47" t="s">
        <v>526</v>
      </c>
      <c r="C306" s="47" t="s">
        <v>501</v>
      </c>
      <c r="D306" s="47" t="s">
        <v>589</v>
      </c>
      <c r="E306" s="47" t="s">
        <v>506</v>
      </c>
      <c r="F306" s="48">
        <v>42024</v>
      </c>
      <c r="G306" s="49">
        <v>-1</v>
      </c>
      <c r="H306" s="47"/>
      <c r="I306" s="50"/>
      <c r="J306" s="51">
        <f>-(G306*I306)</f>
        <v>0</v>
      </c>
      <c r="K306" s="50"/>
      <c r="L306" s="50">
        <f t="shared" ref="L306:L363" si="14">G306*K306</f>
        <v>0</v>
      </c>
      <c r="M306" s="52"/>
    </row>
    <row r="307" spans="1:13" s="53" customFormat="1">
      <c r="A307" s="47" t="s">
        <v>526</v>
      </c>
      <c r="B307" s="47" t="s">
        <v>526</v>
      </c>
      <c r="C307" s="47" t="s">
        <v>532</v>
      </c>
      <c r="D307" s="47" t="s">
        <v>588</v>
      </c>
      <c r="E307" s="47" t="s">
        <v>505</v>
      </c>
      <c r="F307" s="48">
        <v>42024</v>
      </c>
      <c r="G307" s="49">
        <v>-1</v>
      </c>
      <c r="H307" s="96"/>
      <c r="I307" s="97"/>
      <c r="J307" s="51">
        <f>-(G307*I307)</f>
        <v>0</v>
      </c>
      <c r="K307" s="97"/>
      <c r="L307" s="50">
        <f t="shared" si="14"/>
        <v>0</v>
      </c>
      <c r="M307" s="98"/>
    </row>
    <row r="308" spans="1:13" s="53" customFormat="1">
      <c r="A308" s="47" t="s">
        <v>533</v>
      </c>
      <c r="B308" s="47" t="s">
        <v>534</v>
      </c>
      <c r="C308" s="47" t="s">
        <v>521</v>
      </c>
      <c r="D308" s="47" t="s">
        <v>72</v>
      </c>
      <c r="E308" s="47" t="s">
        <v>73</v>
      </c>
      <c r="F308" s="48">
        <v>42026</v>
      </c>
      <c r="G308" s="49">
        <v>80</v>
      </c>
      <c r="H308" s="88"/>
      <c r="I308" s="89"/>
      <c r="J308" s="51">
        <f>-(G308*I308)</f>
        <v>0</v>
      </c>
      <c r="K308" s="89"/>
      <c r="L308" s="50">
        <f t="shared" si="14"/>
        <v>0</v>
      </c>
      <c r="M308" s="52"/>
    </row>
    <row r="309" spans="1:13" s="53" customFormat="1">
      <c r="A309" s="47" t="s">
        <v>542</v>
      </c>
      <c r="B309" s="47" t="s">
        <v>543</v>
      </c>
      <c r="C309" s="47" t="s">
        <v>541</v>
      </c>
      <c r="D309" s="47" t="s">
        <v>49</v>
      </c>
      <c r="E309" s="47" t="s">
        <v>50</v>
      </c>
      <c r="F309" s="48">
        <v>42032</v>
      </c>
      <c r="G309" s="49">
        <v>-10</v>
      </c>
      <c r="H309" s="47"/>
      <c r="I309" s="50"/>
      <c r="J309" s="51"/>
      <c r="K309" s="50"/>
      <c r="L309" s="50"/>
      <c r="M309" s="52"/>
    </row>
    <row r="310" spans="1:13" s="53" customFormat="1">
      <c r="A310" s="47" t="s">
        <v>527</v>
      </c>
      <c r="B310" s="47" t="s">
        <v>540</v>
      </c>
      <c r="C310" s="47" t="s">
        <v>528</v>
      </c>
      <c r="D310" s="47" t="s">
        <v>391</v>
      </c>
      <c r="E310" s="47" t="s">
        <v>44</v>
      </c>
      <c r="F310" s="48">
        <v>42033</v>
      </c>
      <c r="G310" s="49">
        <v>-2</v>
      </c>
      <c r="H310" s="96"/>
      <c r="I310" s="97"/>
      <c r="J310" s="51">
        <f t="shared" ref="J310:J321" si="15">-(G310*I310)</f>
        <v>0</v>
      </c>
      <c r="K310" s="97"/>
      <c r="L310" s="50">
        <f t="shared" si="14"/>
        <v>0</v>
      </c>
      <c r="M310" s="98"/>
    </row>
    <row r="311" spans="1:13" s="53" customFormat="1">
      <c r="A311" s="47" t="s">
        <v>533</v>
      </c>
      <c r="B311" s="47" t="s">
        <v>544</v>
      </c>
      <c r="C311" s="47" t="s">
        <v>521</v>
      </c>
      <c r="D311" s="47" t="s">
        <v>74</v>
      </c>
      <c r="E311" s="47" t="s">
        <v>75</v>
      </c>
      <c r="F311" s="48">
        <v>42037</v>
      </c>
      <c r="G311" s="49">
        <v>29</v>
      </c>
      <c r="H311" s="96"/>
      <c r="I311" s="97"/>
      <c r="J311" s="51">
        <f t="shared" si="15"/>
        <v>0</v>
      </c>
      <c r="K311" s="97"/>
      <c r="L311" s="50">
        <f t="shared" si="14"/>
        <v>0</v>
      </c>
      <c r="M311" s="98"/>
    </row>
    <row r="312" spans="1:13" s="53" customFormat="1">
      <c r="A312" s="47" t="s">
        <v>526</v>
      </c>
      <c r="B312" s="47" t="s">
        <v>526</v>
      </c>
      <c r="C312" s="47" t="s">
        <v>581</v>
      </c>
      <c r="D312" s="47" t="s">
        <v>465</v>
      </c>
      <c r="E312" s="47" t="s">
        <v>107</v>
      </c>
      <c r="F312" s="48">
        <v>42037</v>
      </c>
      <c r="G312" s="49">
        <v>-1</v>
      </c>
      <c r="H312" s="96"/>
      <c r="I312" s="97"/>
      <c r="J312" s="51">
        <f t="shared" si="15"/>
        <v>0</v>
      </c>
      <c r="K312" s="97"/>
      <c r="L312" s="50">
        <f t="shared" si="14"/>
        <v>0</v>
      </c>
      <c r="M312" s="98"/>
    </row>
    <row r="313" spans="1:13" s="53" customFormat="1">
      <c r="A313" s="47" t="s">
        <v>526</v>
      </c>
      <c r="B313" s="47" t="s">
        <v>526</v>
      </c>
      <c r="C313" s="47" t="s">
        <v>581</v>
      </c>
      <c r="D313" s="47" t="s">
        <v>464</v>
      </c>
      <c r="E313" s="47" t="s">
        <v>106</v>
      </c>
      <c r="F313" s="48">
        <v>42037</v>
      </c>
      <c r="G313" s="49">
        <v>-1</v>
      </c>
      <c r="H313" s="96"/>
      <c r="I313" s="97"/>
      <c r="J313" s="51">
        <f t="shared" si="15"/>
        <v>0</v>
      </c>
      <c r="K313" s="97"/>
      <c r="L313" s="50">
        <f t="shared" si="14"/>
        <v>0</v>
      </c>
      <c r="M313" s="98"/>
    </row>
    <row r="314" spans="1:13" s="53" customFormat="1">
      <c r="A314" s="47" t="s">
        <v>526</v>
      </c>
      <c r="B314" s="47" t="s">
        <v>526</v>
      </c>
      <c r="C314" s="47" t="s">
        <v>581</v>
      </c>
      <c r="D314" s="47" t="s">
        <v>468</v>
      </c>
      <c r="E314" s="47" t="s">
        <v>312</v>
      </c>
      <c r="F314" s="48">
        <v>42037</v>
      </c>
      <c r="G314" s="49">
        <v>-1</v>
      </c>
      <c r="H314" s="96"/>
      <c r="I314" s="97"/>
      <c r="J314" s="51">
        <f t="shared" si="15"/>
        <v>0</v>
      </c>
      <c r="K314" s="97"/>
      <c r="L314" s="50">
        <f t="shared" si="14"/>
        <v>0</v>
      </c>
      <c r="M314" s="98"/>
    </row>
    <row r="315" spans="1:13" s="53" customFormat="1">
      <c r="A315" s="47" t="s">
        <v>526</v>
      </c>
      <c r="B315" s="47" t="s">
        <v>526</v>
      </c>
      <c r="C315" s="47" t="s">
        <v>581</v>
      </c>
      <c r="D315" s="47" t="s">
        <v>469</v>
      </c>
      <c r="E315" s="47" t="s">
        <v>311</v>
      </c>
      <c r="F315" s="48">
        <v>42037</v>
      </c>
      <c r="G315" s="49">
        <v>-1</v>
      </c>
      <c r="H315" s="96"/>
      <c r="I315" s="97"/>
      <c r="J315" s="51">
        <f t="shared" si="15"/>
        <v>0</v>
      </c>
      <c r="K315" s="97"/>
      <c r="L315" s="50">
        <f t="shared" si="14"/>
        <v>0</v>
      </c>
      <c r="M315" s="98"/>
    </row>
    <row r="316" spans="1:13" s="53" customFormat="1">
      <c r="A316" s="47" t="s">
        <v>526</v>
      </c>
      <c r="B316" s="47" t="s">
        <v>526</v>
      </c>
      <c r="C316" s="47" t="s">
        <v>581</v>
      </c>
      <c r="D316" s="47" t="s">
        <v>504</v>
      </c>
      <c r="E316" s="47" t="s">
        <v>303</v>
      </c>
      <c r="F316" s="48">
        <v>42037</v>
      </c>
      <c r="G316" s="49">
        <v>-1</v>
      </c>
      <c r="H316" s="96"/>
      <c r="I316" s="97"/>
      <c r="J316" s="51">
        <f t="shared" si="15"/>
        <v>0</v>
      </c>
      <c r="K316" s="97"/>
      <c r="L316" s="50">
        <f t="shared" si="14"/>
        <v>0</v>
      </c>
      <c r="M316" s="98"/>
    </row>
    <row r="317" spans="1:13" s="53" customFormat="1">
      <c r="A317" s="47" t="s">
        <v>526</v>
      </c>
      <c r="B317" s="47" t="s">
        <v>526</v>
      </c>
      <c r="C317" s="47" t="s">
        <v>581</v>
      </c>
      <c r="D317" s="47" t="s">
        <v>300</v>
      </c>
      <c r="E317" s="47" t="s">
        <v>302</v>
      </c>
      <c r="F317" s="48">
        <v>42037</v>
      </c>
      <c r="G317" s="49">
        <v>-1</v>
      </c>
      <c r="H317" s="96"/>
      <c r="I317" s="97"/>
      <c r="J317" s="51">
        <f t="shared" si="15"/>
        <v>0</v>
      </c>
      <c r="K317" s="97"/>
      <c r="L317" s="50">
        <f t="shared" si="14"/>
        <v>0</v>
      </c>
      <c r="M317" s="98"/>
    </row>
    <row r="318" spans="1:13" s="53" customFormat="1">
      <c r="A318" s="47" t="s">
        <v>533</v>
      </c>
      <c r="B318" s="47" t="s">
        <v>544</v>
      </c>
      <c r="C318" s="47" t="s">
        <v>521</v>
      </c>
      <c r="D318" s="47" t="s">
        <v>74</v>
      </c>
      <c r="E318" s="47" t="s">
        <v>75</v>
      </c>
      <c r="F318" s="48">
        <v>42038</v>
      </c>
      <c r="G318" s="49">
        <v>1</v>
      </c>
      <c r="H318" s="96"/>
      <c r="I318" s="97"/>
      <c r="J318" s="51">
        <f t="shared" si="15"/>
        <v>0</v>
      </c>
      <c r="K318" s="97"/>
      <c r="L318" s="50">
        <f>G318*K318</f>
        <v>0</v>
      </c>
      <c r="M318" s="98"/>
    </row>
    <row r="319" spans="1:13" s="53" customFormat="1">
      <c r="A319" s="47" t="s">
        <v>563</v>
      </c>
      <c r="B319" s="47" t="s">
        <v>562</v>
      </c>
      <c r="C319" s="47" t="s">
        <v>521</v>
      </c>
      <c r="D319" s="47" t="s">
        <v>546</v>
      </c>
      <c r="E319" s="47" t="s">
        <v>547</v>
      </c>
      <c r="F319" s="48">
        <v>42039</v>
      </c>
      <c r="G319" s="49">
        <v>2</v>
      </c>
      <c r="H319" s="47"/>
      <c r="I319" s="50"/>
      <c r="J319" s="51">
        <f t="shared" si="15"/>
        <v>0</v>
      </c>
      <c r="K319" s="50"/>
      <c r="L319" s="50">
        <f t="shared" si="14"/>
        <v>0</v>
      </c>
      <c r="M319" s="52"/>
    </row>
    <row r="320" spans="1:13" s="93" customFormat="1">
      <c r="A320" s="47" t="s">
        <v>563</v>
      </c>
      <c r="B320" s="47" t="s">
        <v>562</v>
      </c>
      <c r="C320" s="47" t="s">
        <v>521</v>
      </c>
      <c r="D320" s="47" t="s">
        <v>548</v>
      </c>
      <c r="E320" s="47" t="s">
        <v>549</v>
      </c>
      <c r="F320" s="48">
        <v>42039</v>
      </c>
      <c r="G320" s="49">
        <v>2</v>
      </c>
      <c r="H320" s="47"/>
      <c r="I320" s="50"/>
      <c r="J320" s="51">
        <f t="shared" si="15"/>
        <v>0</v>
      </c>
      <c r="K320" s="50"/>
      <c r="L320" s="50">
        <f t="shared" si="14"/>
        <v>0</v>
      </c>
      <c r="M320" s="52"/>
    </row>
    <row r="321" spans="1:13" s="93" customFormat="1">
      <c r="A321" s="47" t="s">
        <v>563</v>
      </c>
      <c r="B321" s="47" t="s">
        <v>562</v>
      </c>
      <c r="C321" s="47" t="s">
        <v>521</v>
      </c>
      <c r="D321" s="47" t="s">
        <v>551</v>
      </c>
      <c r="E321" s="47" t="s">
        <v>550</v>
      </c>
      <c r="F321" s="48">
        <v>42039</v>
      </c>
      <c r="G321" s="49">
        <v>1</v>
      </c>
      <c r="H321" s="47"/>
      <c r="I321" s="50"/>
      <c r="J321" s="51">
        <f t="shared" si="15"/>
        <v>0</v>
      </c>
      <c r="K321" s="50"/>
      <c r="L321" s="50">
        <f t="shared" si="14"/>
        <v>0</v>
      </c>
      <c r="M321" s="52"/>
    </row>
    <row r="322" spans="1:13" s="93" customFormat="1">
      <c r="A322" s="47" t="s">
        <v>563</v>
      </c>
      <c r="B322" s="47" t="s">
        <v>562</v>
      </c>
      <c r="C322" s="47" t="s">
        <v>521</v>
      </c>
      <c r="D322" s="47" t="s">
        <v>553</v>
      </c>
      <c r="E322" s="47" t="s">
        <v>552</v>
      </c>
      <c r="F322" s="48">
        <v>42039</v>
      </c>
      <c r="G322" s="49">
        <v>1</v>
      </c>
      <c r="H322" s="88"/>
      <c r="I322" s="89"/>
      <c r="J322" s="51">
        <f t="shared" ref="J322:J334" si="16">-(G322*I322)</f>
        <v>0</v>
      </c>
      <c r="K322" s="89"/>
      <c r="L322" s="50">
        <f t="shared" si="14"/>
        <v>0</v>
      </c>
      <c r="M322" s="52"/>
    </row>
    <row r="323" spans="1:13" s="93" customFormat="1" ht="13.5" customHeight="1">
      <c r="A323" s="47" t="s">
        <v>563</v>
      </c>
      <c r="B323" s="47" t="s">
        <v>562</v>
      </c>
      <c r="C323" s="47" t="s">
        <v>521</v>
      </c>
      <c r="D323" s="47" t="s">
        <v>440</v>
      </c>
      <c r="E323" s="47" t="s">
        <v>439</v>
      </c>
      <c r="F323" s="48">
        <v>42039</v>
      </c>
      <c r="G323" s="49">
        <v>1</v>
      </c>
      <c r="H323" s="47"/>
      <c r="I323" s="71"/>
      <c r="J323" s="51">
        <f t="shared" si="16"/>
        <v>0</v>
      </c>
      <c r="K323" s="50"/>
      <c r="L323" s="50">
        <f t="shared" si="14"/>
        <v>0</v>
      </c>
      <c r="M323" s="52"/>
    </row>
    <row r="324" spans="1:13" s="53" customFormat="1">
      <c r="A324" s="47" t="s">
        <v>563</v>
      </c>
      <c r="B324" s="47" t="s">
        <v>562</v>
      </c>
      <c r="C324" s="47" t="s">
        <v>521</v>
      </c>
      <c r="D324" s="47" t="s">
        <v>554</v>
      </c>
      <c r="E324" s="47" t="s">
        <v>555</v>
      </c>
      <c r="F324" s="48">
        <v>42039</v>
      </c>
      <c r="G324" s="49">
        <v>2</v>
      </c>
      <c r="H324" s="47"/>
      <c r="I324" s="71"/>
      <c r="J324" s="51">
        <f t="shared" si="16"/>
        <v>0</v>
      </c>
      <c r="K324" s="50"/>
      <c r="L324" s="50">
        <f t="shared" si="14"/>
        <v>0</v>
      </c>
      <c r="M324" s="52"/>
    </row>
    <row r="325" spans="1:13" s="53" customFormat="1">
      <c r="A325" s="47" t="s">
        <v>563</v>
      </c>
      <c r="B325" s="47" t="s">
        <v>562</v>
      </c>
      <c r="C325" s="47" t="s">
        <v>521</v>
      </c>
      <c r="D325" s="47" t="s">
        <v>556</v>
      </c>
      <c r="E325" s="47" t="s">
        <v>557</v>
      </c>
      <c r="F325" s="48">
        <v>42039</v>
      </c>
      <c r="G325" s="49">
        <v>2</v>
      </c>
      <c r="H325" s="47"/>
      <c r="I325" s="50"/>
      <c r="J325" s="51">
        <f t="shared" si="16"/>
        <v>0</v>
      </c>
      <c r="K325" s="50"/>
      <c r="L325" s="50">
        <f t="shared" si="14"/>
        <v>0</v>
      </c>
      <c r="M325" s="58"/>
    </row>
    <row r="326" spans="1:13" s="53" customFormat="1">
      <c r="A326" s="47" t="s">
        <v>563</v>
      </c>
      <c r="B326" s="47" t="s">
        <v>562</v>
      </c>
      <c r="C326" s="47" t="s">
        <v>521</v>
      </c>
      <c r="D326" s="47" t="s">
        <v>558</v>
      </c>
      <c r="E326" s="47" t="s">
        <v>559</v>
      </c>
      <c r="F326" s="48">
        <v>42039</v>
      </c>
      <c r="G326" s="49">
        <v>2</v>
      </c>
      <c r="H326" s="47"/>
      <c r="I326" s="50"/>
      <c r="J326" s="51">
        <f t="shared" si="16"/>
        <v>0</v>
      </c>
      <c r="K326" s="50"/>
      <c r="L326" s="50">
        <f t="shared" si="14"/>
        <v>0</v>
      </c>
      <c r="M326" s="58"/>
    </row>
    <row r="327" spans="1:13" s="53" customFormat="1">
      <c r="A327" s="47" t="s">
        <v>563</v>
      </c>
      <c r="B327" s="47" t="s">
        <v>562</v>
      </c>
      <c r="C327" s="47" t="s">
        <v>521</v>
      </c>
      <c r="D327" s="47" t="s">
        <v>560</v>
      </c>
      <c r="E327" s="47" t="s">
        <v>561</v>
      </c>
      <c r="F327" s="48">
        <v>42039</v>
      </c>
      <c r="G327" s="49">
        <v>1</v>
      </c>
      <c r="H327" s="47"/>
      <c r="I327" s="71"/>
      <c r="J327" s="51">
        <f t="shared" si="16"/>
        <v>0</v>
      </c>
      <c r="K327" s="50"/>
      <c r="L327" s="50">
        <f t="shared" si="14"/>
        <v>0</v>
      </c>
      <c r="M327" s="58"/>
    </row>
    <row r="328" spans="1:13" s="53" customFormat="1">
      <c r="A328" s="47" t="s">
        <v>564</v>
      </c>
      <c r="B328" s="47" t="s">
        <v>580</v>
      </c>
      <c r="C328" s="47" t="s">
        <v>498</v>
      </c>
      <c r="D328" s="47" t="s">
        <v>546</v>
      </c>
      <c r="E328" s="47" t="s">
        <v>547</v>
      </c>
      <c r="F328" s="48">
        <v>42039</v>
      </c>
      <c r="G328" s="49">
        <v>-2</v>
      </c>
      <c r="H328" s="90"/>
      <c r="I328" s="91"/>
      <c r="J328" s="51">
        <f t="shared" si="16"/>
        <v>0</v>
      </c>
      <c r="K328" s="91"/>
      <c r="L328" s="50">
        <f t="shared" si="14"/>
        <v>0</v>
      </c>
      <c r="M328" s="99"/>
    </row>
    <row r="329" spans="1:13" s="53" customFormat="1">
      <c r="A329" s="47" t="s">
        <v>564</v>
      </c>
      <c r="B329" s="47" t="s">
        <v>580</v>
      </c>
      <c r="C329" s="47" t="s">
        <v>498</v>
      </c>
      <c r="D329" s="47" t="s">
        <v>548</v>
      </c>
      <c r="E329" s="47" t="s">
        <v>549</v>
      </c>
      <c r="F329" s="48">
        <v>42039</v>
      </c>
      <c r="G329" s="49">
        <v>-2</v>
      </c>
      <c r="H329" s="47"/>
      <c r="I329" s="50"/>
      <c r="J329" s="51">
        <f t="shared" si="16"/>
        <v>0</v>
      </c>
      <c r="K329" s="50"/>
      <c r="L329" s="50">
        <f t="shared" si="14"/>
        <v>0</v>
      </c>
      <c r="M329" s="58"/>
    </row>
    <row r="330" spans="1:13" s="53" customFormat="1">
      <c r="A330" s="47" t="s">
        <v>564</v>
      </c>
      <c r="B330" s="47" t="s">
        <v>580</v>
      </c>
      <c r="C330" s="47" t="s">
        <v>498</v>
      </c>
      <c r="D330" s="47" t="s">
        <v>551</v>
      </c>
      <c r="E330" s="47" t="s">
        <v>550</v>
      </c>
      <c r="F330" s="48">
        <v>42039</v>
      </c>
      <c r="G330" s="49">
        <v>-1</v>
      </c>
      <c r="H330" s="90"/>
      <c r="I330" s="91"/>
      <c r="J330" s="51">
        <f t="shared" si="16"/>
        <v>0</v>
      </c>
      <c r="K330" s="91"/>
      <c r="L330" s="50">
        <f t="shared" si="14"/>
        <v>0</v>
      </c>
      <c r="M330" s="92"/>
    </row>
    <row r="331" spans="1:13" s="53" customFormat="1">
      <c r="A331" s="47" t="s">
        <v>564</v>
      </c>
      <c r="B331" s="47" t="s">
        <v>580</v>
      </c>
      <c r="C331" s="47" t="s">
        <v>498</v>
      </c>
      <c r="D331" s="47" t="s">
        <v>553</v>
      </c>
      <c r="E331" s="47" t="s">
        <v>552</v>
      </c>
      <c r="F331" s="48">
        <v>42039</v>
      </c>
      <c r="G331" s="49">
        <v>-1</v>
      </c>
      <c r="H331" s="47"/>
      <c r="I331" s="50"/>
      <c r="J331" s="51">
        <f t="shared" si="16"/>
        <v>0</v>
      </c>
      <c r="K331" s="50"/>
      <c r="L331" s="50">
        <f t="shared" si="14"/>
        <v>0</v>
      </c>
      <c r="M331" s="52"/>
    </row>
    <row r="332" spans="1:13" s="53" customFormat="1">
      <c r="A332" s="47" t="s">
        <v>564</v>
      </c>
      <c r="B332" s="47" t="s">
        <v>580</v>
      </c>
      <c r="C332" s="47" t="s">
        <v>498</v>
      </c>
      <c r="D332" s="47" t="s">
        <v>440</v>
      </c>
      <c r="E332" s="47" t="s">
        <v>439</v>
      </c>
      <c r="F332" s="48">
        <v>42039</v>
      </c>
      <c r="G332" s="49">
        <v>-1</v>
      </c>
      <c r="H332" s="47"/>
      <c r="I332" s="50"/>
      <c r="J332" s="51">
        <f t="shared" si="16"/>
        <v>0</v>
      </c>
      <c r="K332" s="50"/>
      <c r="L332" s="50">
        <f t="shared" si="14"/>
        <v>0</v>
      </c>
      <c r="M332" s="52"/>
    </row>
    <row r="333" spans="1:13" s="53" customFormat="1">
      <c r="A333" s="47" t="s">
        <v>564</v>
      </c>
      <c r="B333" s="47" t="s">
        <v>580</v>
      </c>
      <c r="C333" s="47" t="s">
        <v>498</v>
      </c>
      <c r="D333" s="47" t="s">
        <v>554</v>
      </c>
      <c r="E333" s="47" t="s">
        <v>555</v>
      </c>
      <c r="F333" s="48">
        <v>42039</v>
      </c>
      <c r="G333" s="49">
        <v>-2</v>
      </c>
      <c r="H333" s="90"/>
      <c r="I333" s="91"/>
      <c r="J333" s="51">
        <f t="shared" si="16"/>
        <v>0</v>
      </c>
      <c r="K333" s="91"/>
      <c r="L333" s="50">
        <f t="shared" si="14"/>
        <v>0</v>
      </c>
      <c r="M333" s="92"/>
    </row>
    <row r="334" spans="1:13" s="53" customFormat="1">
      <c r="A334" s="47" t="s">
        <v>564</v>
      </c>
      <c r="B334" s="47" t="s">
        <v>580</v>
      </c>
      <c r="C334" s="47" t="s">
        <v>498</v>
      </c>
      <c r="D334" s="47" t="s">
        <v>556</v>
      </c>
      <c r="E334" s="47" t="s">
        <v>557</v>
      </c>
      <c r="F334" s="48">
        <v>42039</v>
      </c>
      <c r="G334" s="49">
        <v>-2</v>
      </c>
      <c r="H334" s="90"/>
      <c r="I334" s="91"/>
      <c r="J334" s="51">
        <f t="shared" si="16"/>
        <v>0</v>
      </c>
      <c r="K334" s="91"/>
      <c r="L334" s="50">
        <f t="shared" si="14"/>
        <v>0</v>
      </c>
      <c r="M334" s="92"/>
    </row>
    <row r="335" spans="1:13" s="53" customFormat="1">
      <c r="A335" s="47" t="s">
        <v>564</v>
      </c>
      <c r="B335" s="47" t="s">
        <v>580</v>
      </c>
      <c r="C335" s="47" t="s">
        <v>498</v>
      </c>
      <c r="D335" s="47" t="s">
        <v>558</v>
      </c>
      <c r="E335" s="47" t="s">
        <v>559</v>
      </c>
      <c r="F335" s="48">
        <v>42039</v>
      </c>
      <c r="G335" s="49">
        <v>-2</v>
      </c>
      <c r="H335" s="47"/>
      <c r="I335" s="50"/>
      <c r="J335" s="51">
        <f t="shared" ref="J335:J379" si="17">G335*I335</f>
        <v>0</v>
      </c>
      <c r="K335" s="50"/>
      <c r="L335" s="50">
        <f t="shared" si="14"/>
        <v>0</v>
      </c>
      <c r="M335" s="84"/>
    </row>
    <row r="336" spans="1:13" s="53" customFormat="1">
      <c r="A336" s="47" t="s">
        <v>564</v>
      </c>
      <c r="B336" s="47" t="s">
        <v>580</v>
      </c>
      <c r="C336" s="47" t="s">
        <v>498</v>
      </c>
      <c r="D336" s="47" t="s">
        <v>560</v>
      </c>
      <c r="E336" s="47" t="s">
        <v>561</v>
      </c>
      <c r="F336" s="48">
        <v>42039</v>
      </c>
      <c r="G336" s="49">
        <v>-1</v>
      </c>
      <c r="H336" s="47"/>
      <c r="I336" s="50"/>
      <c r="J336" s="51">
        <f t="shared" si="17"/>
        <v>0</v>
      </c>
      <c r="K336" s="50"/>
      <c r="L336" s="50">
        <f t="shared" si="14"/>
        <v>0</v>
      </c>
      <c r="M336" s="84"/>
    </row>
    <row r="337" spans="1:13" s="53" customFormat="1">
      <c r="A337" s="47" t="s">
        <v>526</v>
      </c>
      <c r="B337" s="47" t="s">
        <v>526</v>
      </c>
      <c r="C337" s="47" t="s">
        <v>582</v>
      </c>
      <c r="D337" s="47" t="s">
        <v>314</v>
      </c>
      <c r="E337" s="47" t="s">
        <v>137</v>
      </c>
      <c r="F337" s="48">
        <v>42047</v>
      </c>
      <c r="G337" s="49">
        <v>-25</v>
      </c>
      <c r="H337" s="47"/>
      <c r="I337" s="50"/>
      <c r="J337" s="51">
        <f t="shared" si="17"/>
        <v>0</v>
      </c>
      <c r="K337" s="50"/>
      <c r="L337" s="50">
        <f t="shared" si="14"/>
        <v>0</v>
      </c>
      <c r="M337" s="84"/>
    </row>
    <row r="338" spans="1:13" s="53" customFormat="1">
      <c r="A338" s="47" t="s">
        <v>526</v>
      </c>
      <c r="B338" s="47" t="s">
        <v>526</v>
      </c>
      <c r="C338" s="47" t="s">
        <v>582</v>
      </c>
      <c r="D338" s="47" t="s">
        <v>316</v>
      </c>
      <c r="E338" s="47" t="s">
        <v>138</v>
      </c>
      <c r="F338" s="48">
        <v>42047</v>
      </c>
      <c r="G338" s="49">
        <v>-10</v>
      </c>
      <c r="H338" s="47"/>
      <c r="I338" s="50"/>
      <c r="J338" s="51">
        <f t="shared" si="17"/>
        <v>0</v>
      </c>
      <c r="K338" s="50"/>
      <c r="L338" s="50">
        <f t="shared" si="14"/>
        <v>0</v>
      </c>
      <c r="M338" s="84"/>
    </row>
    <row r="339" spans="1:13" s="53" customFormat="1">
      <c r="A339" s="47" t="s">
        <v>584</v>
      </c>
      <c r="B339" s="47" t="s">
        <v>585</v>
      </c>
      <c r="C339" s="47" t="s">
        <v>583</v>
      </c>
      <c r="D339" s="47" t="s">
        <v>465</v>
      </c>
      <c r="E339" s="47" t="s">
        <v>107</v>
      </c>
      <c r="F339" s="48">
        <v>42052</v>
      </c>
      <c r="G339" s="49">
        <v>-1</v>
      </c>
      <c r="H339" s="47"/>
      <c r="I339" s="50"/>
      <c r="J339" s="51">
        <f t="shared" si="17"/>
        <v>0</v>
      </c>
      <c r="K339" s="50"/>
      <c r="L339" s="50">
        <f t="shared" si="14"/>
        <v>0</v>
      </c>
      <c r="M339" s="84"/>
    </row>
    <row r="340" spans="1:13" s="53" customFormat="1">
      <c r="A340" s="47" t="s">
        <v>584</v>
      </c>
      <c r="B340" s="47" t="s">
        <v>585</v>
      </c>
      <c r="C340" s="47" t="s">
        <v>583</v>
      </c>
      <c r="D340" s="47" t="s">
        <v>464</v>
      </c>
      <c r="E340" s="47" t="s">
        <v>106</v>
      </c>
      <c r="F340" s="48">
        <v>42052</v>
      </c>
      <c r="G340" s="49">
        <v>-1</v>
      </c>
      <c r="H340" s="47"/>
      <c r="I340" s="50"/>
      <c r="J340" s="51">
        <f t="shared" si="17"/>
        <v>0</v>
      </c>
      <c r="K340" s="50"/>
      <c r="L340" s="50">
        <f t="shared" si="14"/>
        <v>0</v>
      </c>
      <c r="M340" s="52"/>
    </row>
    <row r="341" spans="1:13" s="53" customFormat="1">
      <c r="A341" s="47" t="s">
        <v>584</v>
      </c>
      <c r="B341" s="47" t="s">
        <v>585</v>
      </c>
      <c r="C341" s="47" t="s">
        <v>583</v>
      </c>
      <c r="D341" s="47" t="s">
        <v>467</v>
      </c>
      <c r="E341" s="47" t="s">
        <v>109</v>
      </c>
      <c r="F341" s="48">
        <v>42052</v>
      </c>
      <c r="G341" s="49">
        <v>-1</v>
      </c>
      <c r="H341" s="47"/>
      <c r="I341" s="50"/>
      <c r="J341" s="51">
        <f t="shared" si="17"/>
        <v>0</v>
      </c>
      <c r="K341" s="50"/>
      <c r="L341" s="50">
        <f t="shared" si="14"/>
        <v>0</v>
      </c>
      <c r="M341" s="52"/>
    </row>
    <row r="342" spans="1:13" s="53" customFormat="1">
      <c r="A342" s="47" t="s">
        <v>545</v>
      </c>
      <c r="B342" s="47" t="s">
        <v>587</v>
      </c>
      <c r="C342" s="47" t="s">
        <v>521</v>
      </c>
      <c r="D342" s="47" t="s">
        <v>588</v>
      </c>
      <c r="E342" s="47" t="s">
        <v>505</v>
      </c>
      <c r="F342" s="48">
        <v>42055</v>
      </c>
      <c r="G342" s="49">
        <v>10</v>
      </c>
      <c r="H342" s="47"/>
      <c r="I342" s="50"/>
      <c r="J342" s="51">
        <f t="shared" si="17"/>
        <v>0</v>
      </c>
      <c r="K342" s="50"/>
      <c r="L342" s="50">
        <f t="shared" si="14"/>
        <v>0</v>
      </c>
      <c r="M342" s="58"/>
    </row>
    <row r="343" spans="1:13" s="53" customFormat="1">
      <c r="A343" s="47" t="s">
        <v>545</v>
      </c>
      <c r="B343" s="47" t="s">
        <v>587</v>
      </c>
      <c r="C343" s="47" t="s">
        <v>521</v>
      </c>
      <c r="D343" s="47" t="s">
        <v>589</v>
      </c>
      <c r="E343" s="47" t="s">
        <v>506</v>
      </c>
      <c r="F343" s="48">
        <v>42055</v>
      </c>
      <c r="G343" s="49">
        <v>10</v>
      </c>
      <c r="H343" s="47"/>
      <c r="I343" s="50"/>
      <c r="J343" s="51">
        <f t="shared" si="17"/>
        <v>0</v>
      </c>
      <c r="K343" s="50"/>
      <c r="L343" s="50">
        <f t="shared" si="14"/>
        <v>0</v>
      </c>
      <c r="M343" s="58"/>
    </row>
    <row r="344" spans="1:13" s="53" customFormat="1">
      <c r="A344" s="47" t="s">
        <v>599</v>
      </c>
      <c r="B344" s="47" t="s">
        <v>596</v>
      </c>
      <c r="C344" s="47" t="s">
        <v>592</v>
      </c>
      <c r="D344" s="47" t="s">
        <v>49</v>
      </c>
      <c r="E344" s="47" t="s">
        <v>50</v>
      </c>
      <c r="F344" s="48">
        <v>42059</v>
      </c>
      <c r="G344" s="49">
        <v>-36</v>
      </c>
    </row>
    <row r="345" spans="1:13" s="53" customFormat="1">
      <c r="A345" s="47" t="s">
        <v>597</v>
      </c>
      <c r="B345" s="47" t="s">
        <v>593</v>
      </c>
      <c r="C345" s="47" t="s">
        <v>521</v>
      </c>
      <c r="D345" s="47" t="s">
        <v>465</v>
      </c>
      <c r="E345" s="47" t="s">
        <v>107</v>
      </c>
      <c r="F345" s="48">
        <v>42060</v>
      </c>
      <c r="G345" s="49">
        <v>12</v>
      </c>
      <c r="H345" s="47"/>
      <c r="I345" s="50"/>
      <c r="J345" s="51">
        <f t="shared" si="17"/>
        <v>0</v>
      </c>
      <c r="K345" s="50"/>
      <c r="L345" s="50">
        <f t="shared" si="14"/>
        <v>0</v>
      </c>
      <c r="M345" s="58"/>
    </row>
    <row r="346" spans="1:13" s="53" customFormat="1">
      <c r="A346" s="47" t="s">
        <v>597</v>
      </c>
      <c r="B346" s="47" t="s">
        <v>593</v>
      </c>
      <c r="C346" s="47" t="s">
        <v>521</v>
      </c>
      <c r="D346" s="47" t="s">
        <v>469</v>
      </c>
      <c r="E346" s="47" t="s">
        <v>311</v>
      </c>
      <c r="F346" s="48">
        <v>42060</v>
      </c>
      <c r="G346" s="49">
        <v>12</v>
      </c>
      <c r="H346" s="47"/>
      <c r="I346" s="50"/>
      <c r="J346" s="51">
        <f t="shared" si="17"/>
        <v>0</v>
      </c>
      <c r="K346" s="50"/>
      <c r="L346" s="50">
        <f t="shared" si="14"/>
        <v>0</v>
      </c>
      <c r="M346" s="58"/>
    </row>
    <row r="347" spans="1:13" s="53" customFormat="1">
      <c r="A347" s="47" t="s">
        <v>597</v>
      </c>
      <c r="B347" s="47" t="s">
        <v>593</v>
      </c>
      <c r="C347" s="47" t="s">
        <v>521</v>
      </c>
      <c r="D347" s="47" t="s">
        <v>464</v>
      </c>
      <c r="E347" s="47" t="s">
        <v>106</v>
      </c>
      <c r="F347" s="48">
        <v>42060</v>
      </c>
      <c r="G347" s="49">
        <v>12</v>
      </c>
      <c r="H347" s="47"/>
      <c r="I347" s="50"/>
      <c r="J347" s="51">
        <f t="shared" si="17"/>
        <v>0</v>
      </c>
      <c r="K347" s="50"/>
      <c r="L347" s="50">
        <f t="shared" si="14"/>
        <v>0</v>
      </c>
      <c r="M347" s="100"/>
    </row>
    <row r="348" spans="1:13" s="53" customFormat="1">
      <c r="A348" s="47" t="s">
        <v>597</v>
      </c>
      <c r="B348" s="47" t="s">
        <v>593</v>
      </c>
      <c r="C348" s="47" t="s">
        <v>521</v>
      </c>
      <c r="D348" s="47" t="s">
        <v>468</v>
      </c>
      <c r="E348" s="47" t="s">
        <v>312</v>
      </c>
      <c r="F348" s="48">
        <v>42060</v>
      </c>
      <c r="G348" s="49">
        <v>12</v>
      </c>
      <c r="H348" s="47"/>
      <c r="I348" s="50"/>
      <c r="J348" s="51">
        <f t="shared" si="17"/>
        <v>0</v>
      </c>
      <c r="K348" s="50"/>
      <c r="L348" s="50">
        <f t="shared" si="14"/>
        <v>0</v>
      </c>
      <c r="M348" s="52"/>
    </row>
    <row r="349" spans="1:13" s="53" customFormat="1">
      <c r="A349" s="47" t="s">
        <v>597</v>
      </c>
      <c r="B349" s="47" t="s">
        <v>593</v>
      </c>
      <c r="C349" s="47" t="s">
        <v>521</v>
      </c>
      <c r="D349" s="47" t="s">
        <v>470</v>
      </c>
      <c r="E349" s="47" t="s">
        <v>313</v>
      </c>
      <c r="F349" s="48">
        <v>42060</v>
      </c>
      <c r="G349" s="49">
        <v>12</v>
      </c>
      <c r="H349" s="47"/>
      <c r="I349" s="50"/>
      <c r="J349" s="51">
        <f t="shared" si="17"/>
        <v>0</v>
      </c>
      <c r="K349" s="50"/>
      <c r="L349" s="50">
        <f t="shared" si="14"/>
        <v>0</v>
      </c>
      <c r="M349" s="58"/>
    </row>
    <row r="350" spans="1:13" s="53" customFormat="1">
      <c r="A350" s="47" t="s">
        <v>597</v>
      </c>
      <c r="B350" s="47" t="s">
        <v>593</v>
      </c>
      <c r="C350" s="47" t="s">
        <v>521</v>
      </c>
      <c r="D350" s="47" t="s">
        <v>504</v>
      </c>
      <c r="E350" s="47" t="s">
        <v>303</v>
      </c>
      <c r="F350" s="48">
        <v>42060</v>
      </c>
      <c r="G350" s="49">
        <v>8</v>
      </c>
      <c r="H350" s="47"/>
      <c r="I350" s="50"/>
      <c r="J350" s="51">
        <f t="shared" si="17"/>
        <v>0</v>
      </c>
      <c r="K350" s="50"/>
      <c r="L350" s="50">
        <f t="shared" si="14"/>
        <v>0</v>
      </c>
      <c r="M350" s="100"/>
    </row>
    <row r="351" spans="1:13" s="53" customFormat="1">
      <c r="A351" s="47" t="s">
        <v>597</v>
      </c>
      <c r="B351" s="47" t="s">
        <v>593</v>
      </c>
      <c r="C351" s="47" t="s">
        <v>521</v>
      </c>
      <c r="D351" s="47" t="s">
        <v>301</v>
      </c>
      <c r="E351" s="47" t="s">
        <v>299</v>
      </c>
      <c r="F351" s="48">
        <v>42060</v>
      </c>
      <c r="G351" s="49">
        <v>7</v>
      </c>
      <c r="H351" s="47"/>
      <c r="I351" s="50"/>
      <c r="J351" s="51">
        <f t="shared" si="17"/>
        <v>0</v>
      </c>
      <c r="K351" s="50"/>
      <c r="L351" s="50">
        <f t="shared" si="14"/>
        <v>0</v>
      </c>
      <c r="M351" s="58"/>
    </row>
    <row r="352" spans="1:13" s="53" customFormat="1">
      <c r="A352" s="47" t="s">
        <v>597</v>
      </c>
      <c r="B352" s="47" t="s">
        <v>593</v>
      </c>
      <c r="C352" s="47" t="s">
        <v>521</v>
      </c>
      <c r="D352" s="47" t="s">
        <v>300</v>
      </c>
      <c r="E352" s="47" t="s">
        <v>302</v>
      </c>
      <c r="F352" s="48">
        <v>42060</v>
      </c>
      <c r="G352" s="49">
        <v>12</v>
      </c>
      <c r="H352" s="47"/>
      <c r="I352" s="50"/>
      <c r="J352" s="51">
        <f t="shared" si="17"/>
        <v>0</v>
      </c>
      <c r="K352" s="50"/>
      <c r="L352" s="50">
        <f t="shared" si="14"/>
        <v>0</v>
      </c>
      <c r="M352" s="58"/>
    </row>
    <row r="353" spans="1:13" s="53" customFormat="1">
      <c r="A353" s="47" t="s">
        <v>598</v>
      </c>
      <c r="B353" s="47" t="s">
        <v>594</v>
      </c>
      <c r="C353" s="47" t="s">
        <v>521</v>
      </c>
      <c r="D353" s="47" t="s">
        <v>296</v>
      </c>
      <c r="E353" s="47" t="s">
        <v>297</v>
      </c>
      <c r="F353" s="48">
        <v>42060</v>
      </c>
      <c r="G353" s="49">
        <v>20</v>
      </c>
      <c r="H353" s="47"/>
      <c r="I353" s="50"/>
      <c r="J353" s="51">
        <f t="shared" si="17"/>
        <v>0</v>
      </c>
      <c r="K353" s="50"/>
      <c r="L353" s="50">
        <f t="shared" si="14"/>
        <v>0</v>
      </c>
      <c r="M353" s="100"/>
    </row>
    <row r="354" spans="1:13" s="53" customFormat="1">
      <c r="A354" s="47" t="s">
        <v>598</v>
      </c>
      <c r="B354" s="47" t="s">
        <v>594</v>
      </c>
      <c r="C354" s="47" t="s">
        <v>521</v>
      </c>
      <c r="D354" s="47" t="s">
        <v>277</v>
      </c>
      <c r="E354" s="47" t="s">
        <v>119</v>
      </c>
      <c r="F354" s="48">
        <v>42060</v>
      </c>
      <c r="G354" s="49">
        <v>20</v>
      </c>
      <c r="H354" s="90"/>
      <c r="I354" s="94"/>
      <c r="J354" s="51">
        <f t="shared" si="17"/>
        <v>0</v>
      </c>
      <c r="K354" s="91"/>
      <c r="L354" s="50">
        <f t="shared" si="14"/>
        <v>0</v>
      </c>
      <c r="M354" s="92"/>
    </row>
    <row r="355" spans="1:13" s="53" customFormat="1">
      <c r="A355" s="47" t="s">
        <v>600</v>
      </c>
      <c r="B355" s="47" t="s">
        <v>595</v>
      </c>
      <c r="C355" s="47" t="s">
        <v>528</v>
      </c>
      <c r="D355" s="47" t="s">
        <v>314</v>
      </c>
      <c r="E355" s="47" t="s">
        <v>137</v>
      </c>
      <c r="F355" s="48">
        <v>42060</v>
      </c>
      <c r="G355" s="49">
        <v>-4</v>
      </c>
      <c r="H355" s="47"/>
      <c r="I355" s="50"/>
      <c r="J355" s="51">
        <f t="shared" si="17"/>
        <v>0</v>
      </c>
      <c r="K355" s="50"/>
      <c r="L355" s="50">
        <f t="shared" si="14"/>
        <v>0</v>
      </c>
      <c r="M355" s="52"/>
    </row>
    <row r="356" spans="1:13" s="53" customFormat="1">
      <c r="A356" s="47" t="s">
        <v>600</v>
      </c>
      <c r="B356" s="47" t="s">
        <v>658</v>
      </c>
      <c r="C356" s="47" t="s">
        <v>528</v>
      </c>
      <c r="D356" s="47" t="s">
        <v>469</v>
      </c>
      <c r="E356" s="47" t="s">
        <v>311</v>
      </c>
      <c r="F356" s="48">
        <v>42062</v>
      </c>
      <c r="G356" s="49">
        <v>-1</v>
      </c>
      <c r="H356" s="47"/>
      <c r="I356" s="50"/>
      <c r="J356" s="51">
        <f t="shared" si="17"/>
        <v>0</v>
      </c>
      <c r="K356" s="50"/>
      <c r="L356" s="50">
        <f t="shared" si="14"/>
        <v>0</v>
      </c>
      <c r="M356" s="84"/>
    </row>
    <row r="357" spans="1:13" s="53" customFormat="1">
      <c r="A357" s="47" t="s">
        <v>600</v>
      </c>
      <c r="B357" s="47" t="s">
        <v>658</v>
      </c>
      <c r="C357" s="47" t="s">
        <v>528</v>
      </c>
      <c r="D357" s="47" t="s">
        <v>468</v>
      </c>
      <c r="E357" s="47" t="s">
        <v>312</v>
      </c>
      <c r="F357" s="48">
        <v>42062</v>
      </c>
      <c r="G357" s="49">
        <v>-1</v>
      </c>
      <c r="H357" s="47"/>
      <c r="I357" s="50"/>
      <c r="J357" s="51">
        <f t="shared" si="17"/>
        <v>0</v>
      </c>
      <c r="K357" s="50"/>
      <c r="L357" s="50">
        <f t="shared" si="14"/>
        <v>0</v>
      </c>
      <c r="M357" s="52"/>
    </row>
    <row r="358" spans="1:13" s="53" customFormat="1">
      <c r="A358" s="47" t="s">
        <v>600</v>
      </c>
      <c r="B358" s="47" t="s">
        <v>658</v>
      </c>
      <c r="C358" s="47" t="s">
        <v>528</v>
      </c>
      <c r="D358" s="47" t="s">
        <v>465</v>
      </c>
      <c r="E358" s="47" t="s">
        <v>107</v>
      </c>
      <c r="F358" s="48">
        <v>42062</v>
      </c>
      <c r="G358" s="49">
        <v>-1</v>
      </c>
      <c r="H358" s="47"/>
      <c r="I358" s="50"/>
      <c r="J358" s="51">
        <f t="shared" si="17"/>
        <v>0</v>
      </c>
      <c r="K358" s="50"/>
      <c r="L358" s="50">
        <f t="shared" si="14"/>
        <v>0</v>
      </c>
      <c r="M358" s="52"/>
    </row>
    <row r="359" spans="1:13" s="53" customFormat="1">
      <c r="A359" s="47" t="s">
        <v>600</v>
      </c>
      <c r="B359" s="47" t="s">
        <v>658</v>
      </c>
      <c r="C359" s="47" t="s">
        <v>528</v>
      </c>
      <c r="D359" s="47" t="s">
        <v>464</v>
      </c>
      <c r="E359" s="47" t="s">
        <v>106</v>
      </c>
      <c r="F359" s="48">
        <v>42062</v>
      </c>
      <c r="G359" s="49">
        <v>-1</v>
      </c>
      <c r="H359" s="47"/>
      <c r="I359" s="50"/>
      <c r="J359" s="51">
        <f t="shared" si="17"/>
        <v>0</v>
      </c>
      <c r="K359" s="50"/>
      <c r="L359" s="50">
        <f t="shared" si="14"/>
        <v>0</v>
      </c>
      <c r="M359" s="84"/>
    </row>
    <row r="360" spans="1:13" s="53" customFormat="1">
      <c r="A360" s="47" t="s">
        <v>601</v>
      </c>
      <c r="B360" s="47" t="s">
        <v>602</v>
      </c>
      <c r="C360" s="47" t="s">
        <v>528</v>
      </c>
      <c r="D360" s="47" t="s">
        <v>63</v>
      </c>
      <c r="E360" s="47" t="s">
        <v>70</v>
      </c>
      <c r="F360" s="48">
        <v>42066</v>
      </c>
      <c r="G360" s="49">
        <v>-5</v>
      </c>
      <c r="H360" s="47"/>
      <c r="I360" s="50"/>
      <c r="J360" s="51">
        <f t="shared" si="17"/>
        <v>0</v>
      </c>
      <c r="K360" s="50"/>
      <c r="L360" s="50">
        <f t="shared" si="14"/>
        <v>0</v>
      </c>
      <c r="M360" s="84"/>
    </row>
    <row r="361" spans="1:13" s="53" customFormat="1">
      <c r="A361" s="47" t="s">
        <v>599</v>
      </c>
      <c r="B361" s="47" t="s">
        <v>603</v>
      </c>
      <c r="C361" s="47" t="s">
        <v>592</v>
      </c>
      <c r="D361" s="47" t="s">
        <v>49</v>
      </c>
      <c r="E361" s="47" t="s">
        <v>50</v>
      </c>
      <c r="F361" s="48">
        <v>42068</v>
      </c>
      <c r="G361" s="49">
        <v>-57</v>
      </c>
      <c r="H361" s="47"/>
      <c r="I361" s="50"/>
      <c r="J361" s="51">
        <f t="shared" si="17"/>
        <v>0</v>
      </c>
      <c r="K361" s="50"/>
      <c r="L361" s="50">
        <f t="shared" si="14"/>
        <v>0</v>
      </c>
      <c r="M361" s="84"/>
    </row>
    <row r="362" spans="1:13" s="53" customFormat="1">
      <c r="A362" s="47" t="s">
        <v>605</v>
      </c>
      <c r="B362" s="47" t="s">
        <v>605</v>
      </c>
      <c r="C362" s="47" t="s">
        <v>604</v>
      </c>
      <c r="D362" s="47" t="s">
        <v>72</v>
      </c>
      <c r="E362" s="47" t="s">
        <v>73</v>
      </c>
      <c r="F362" s="48">
        <v>42068</v>
      </c>
      <c r="G362" s="49">
        <v>-1</v>
      </c>
      <c r="H362" s="47"/>
      <c r="I362" s="50"/>
      <c r="J362" s="51">
        <f t="shared" si="17"/>
        <v>0</v>
      </c>
      <c r="K362" s="50"/>
      <c r="L362" s="50">
        <f t="shared" si="14"/>
        <v>0</v>
      </c>
      <c r="M362" s="84"/>
    </row>
    <row r="363" spans="1:13" s="53" customFormat="1">
      <c r="A363" s="47" t="s">
        <v>526</v>
      </c>
      <c r="B363" s="47" t="s">
        <v>526</v>
      </c>
      <c r="C363" s="47" t="s">
        <v>606</v>
      </c>
      <c r="D363" s="47" t="s">
        <v>465</v>
      </c>
      <c r="E363" s="47" t="s">
        <v>107</v>
      </c>
      <c r="F363" s="48">
        <v>42069</v>
      </c>
      <c r="G363" s="49">
        <v>-1</v>
      </c>
      <c r="H363" s="47"/>
      <c r="I363" s="50"/>
      <c r="J363" s="51">
        <f t="shared" si="17"/>
        <v>0</v>
      </c>
      <c r="K363" s="50"/>
      <c r="L363" s="50">
        <f t="shared" si="14"/>
        <v>0</v>
      </c>
      <c r="M363" s="84"/>
    </row>
    <row r="364" spans="1:13" s="53" customFormat="1">
      <c r="A364" s="47" t="s">
        <v>526</v>
      </c>
      <c r="B364" s="47" t="s">
        <v>526</v>
      </c>
      <c r="C364" s="47" t="s">
        <v>606</v>
      </c>
      <c r="D364" s="47" t="s">
        <v>464</v>
      </c>
      <c r="E364" s="47" t="s">
        <v>106</v>
      </c>
      <c r="F364" s="48">
        <v>42069</v>
      </c>
      <c r="G364" s="49">
        <v>-1</v>
      </c>
      <c r="H364" s="47"/>
      <c r="I364" s="71"/>
      <c r="J364" s="51"/>
      <c r="K364" s="50"/>
      <c r="L364" s="50"/>
      <c r="M364" s="52"/>
    </row>
    <row r="365" spans="1:13" s="53" customFormat="1">
      <c r="A365" s="47" t="s">
        <v>526</v>
      </c>
      <c r="B365" s="47" t="s">
        <v>526</v>
      </c>
      <c r="C365" s="47" t="s">
        <v>606</v>
      </c>
      <c r="D365" s="47" t="s">
        <v>468</v>
      </c>
      <c r="E365" s="47" t="s">
        <v>312</v>
      </c>
      <c r="F365" s="48">
        <v>42069</v>
      </c>
      <c r="G365" s="49">
        <v>-1</v>
      </c>
      <c r="H365" s="47"/>
      <c r="I365" s="50"/>
      <c r="J365" s="51">
        <f t="shared" si="17"/>
        <v>0</v>
      </c>
      <c r="K365" s="50"/>
      <c r="L365" s="50">
        <f t="shared" ref="L365:L387" si="18">G365*K365</f>
        <v>0</v>
      </c>
      <c r="M365" s="52"/>
    </row>
    <row r="366" spans="1:13" s="53" customFormat="1">
      <c r="A366" s="47" t="s">
        <v>526</v>
      </c>
      <c r="B366" s="47" t="s">
        <v>526</v>
      </c>
      <c r="C366" s="47" t="s">
        <v>606</v>
      </c>
      <c r="D366" s="47" t="s">
        <v>469</v>
      </c>
      <c r="E366" s="47" t="s">
        <v>311</v>
      </c>
      <c r="F366" s="48">
        <v>42069</v>
      </c>
      <c r="G366" s="49">
        <v>-1</v>
      </c>
      <c r="H366" s="47"/>
      <c r="I366" s="50"/>
      <c r="J366" s="51">
        <f t="shared" si="17"/>
        <v>0</v>
      </c>
      <c r="K366" s="50"/>
      <c r="L366" s="50">
        <f t="shared" si="18"/>
        <v>0</v>
      </c>
      <c r="M366" s="52"/>
    </row>
    <row r="367" spans="1:13" s="53" customFormat="1">
      <c r="A367" s="47" t="s">
        <v>526</v>
      </c>
      <c r="B367" s="47" t="s">
        <v>526</v>
      </c>
      <c r="C367" s="47" t="s">
        <v>607</v>
      </c>
      <c r="D367" s="47" t="s">
        <v>465</v>
      </c>
      <c r="E367" s="47" t="s">
        <v>107</v>
      </c>
      <c r="F367" s="48">
        <v>42069</v>
      </c>
      <c r="G367" s="49">
        <v>-1</v>
      </c>
      <c r="H367" s="47"/>
      <c r="I367" s="71"/>
      <c r="J367" s="51">
        <f t="shared" si="17"/>
        <v>0</v>
      </c>
      <c r="K367" s="50"/>
      <c r="L367" s="50">
        <f t="shared" si="18"/>
        <v>0</v>
      </c>
      <c r="M367" s="52"/>
    </row>
    <row r="368" spans="1:13" s="53" customFormat="1">
      <c r="A368" s="47" t="s">
        <v>526</v>
      </c>
      <c r="B368" s="47" t="s">
        <v>526</v>
      </c>
      <c r="C368" s="47" t="s">
        <v>607</v>
      </c>
      <c r="D368" s="47" t="s">
        <v>464</v>
      </c>
      <c r="E368" s="47" t="s">
        <v>106</v>
      </c>
      <c r="F368" s="48">
        <v>42069</v>
      </c>
      <c r="G368" s="49">
        <v>-1</v>
      </c>
      <c r="H368" s="47"/>
      <c r="I368" s="50"/>
      <c r="J368" s="51">
        <f t="shared" si="17"/>
        <v>0</v>
      </c>
      <c r="K368" s="50"/>
      <c r="L368" s="50">
        <f t="shared" si="18"/>
        <v>0</v>
      </c>
      <c r="M368" s="52"/>
    </row>
    <row r="369" spans="1:13" s="53" customFormat="1">
      <c r="A369" s="47" t="s">
        <v>526</v>
      </c>
      <c r="B369" s="47" t="s">
        <v>526</v>
      </c>
      <c r="C369" s="47" t="s">
        <v>607</v>
      </c>
      <c r="D369" s="47" t="s">
        <v>468</v>
      </c>
      <c r="E369" s="47" t="s">
        <v>312</v>
      </c>
      <c r="F369" s="48">
        <v>42069</v>
      </c>
      <c r="G369" s="49">
        <v>-1</v>
      </c>
      <c r="H369" s="47"/>
      <c r="I369" s="50"/>
      <c r="J369" s="51">
        <f t="shared" si="17"/>
        <v>0</v>
      </c>
      <c r="K369" s="50"/>
      <c r="L369" s="50">
        <f t="shared" si="18"/>
        <v>0</v>
      </c>
      <c r="M369" s="52"/>
    </row>
    <row r="370" spans="1:13" s="53" customFormat="1">
      <c r="A370" s="47" t="s">
        <v>526</v>
      </c>
      <c r="B370" s="47" t="s">
        <v>526</v>
      </c>
      <c r="C370" s="47" t="s">
        <v>607</v>
      </c>
      <c r="D370" s="47" t="s">
        <v>469</v>
      </c>
      <c r="E370" s="47" t="s">
        <v>311</v>
      </c>
      <c r="F370" s="48">
        <v>42069</v>
      </c>
      <c r="G370" s="49">
        <v>-1</v>
      </c>
      <c r="H370" s="47"/>
      <c r="I370" s="50"/>
      <c r="J370" s="51">
        <f t="shared" si="17"/>
        <v>0</v>
      </c>
      <c r="K370" s="50"/>
      <c r="L370" s="50">
        <f t="shared" si="18"/>
        <v>0</v>
      </c>
      <c r="M370" s="52"/>
    </row>
    <row r="371" spans="1:13" s="53" customFormat="1">
      <c r="A371" s="47" t="s">
        <v>526</v>
      </c>
      <c r="B371" s="47" t="s">
        <v>526</v>
      </c>
      <c r="C371" s="47" t="s">
        <v>607</v>
      </c>
      <c r="D371" s="47" t="s">
        <v>300</v>
      </c>
      <c r="E371" s="47" t="s">
        <v>302</v>
      </c>
      <c r="F371" s="48">
        <v>42069</v>
      </c>
      <c r="G371" s="49">
        <v>-1</v>
      </c>
      <c r="H371" s="47"/>
      <c r="I371" s="50"/>
      <c r="J371" s="51">
        <f t="shared" si="17"/>
        <v>0</v>
      </c>
      <c r="K371" s="50"/>
      <c r="L371" s="50">
        <f t="shared" si="18"/>
        <v>0</v>
      </c>
      <c r="M371" s="52"/>
    </row>
    <row r="372" spans="1:13" s="53" customFormat="1">
      <c r="A372" s="47" t="s">
        <v>526</v>
      </c>
      <c r="B372" s="47" t="s">
        <v>526</v>
      </c>
      <c r="C372" s="47" t="s">
        <v>607</v>
      </c>
      <c r="D372" s="47" t="s">
        <v>278</v>
      </c>
      <c r="E372" s="47" t="s">
        <v>121</v>
      </c>
      <c r="F372" s="48">
        <v>42069</v>
      </c>
      <c r="G372" s="49">
        <v>-1</v>
      </c>
      <c r="H372" s="47"/>
      <c r="I372" s="50"/>
      <c r="J372" s="51">
        <f t="shared" si="17"/>
        <v>0</v>
      </c>
      <c r="K372" s="50"/>
      <c r="L372" s="50">
        <f t="shared" si="18"/>
        <v>0</v>
      </c>
      <c r="M372" s="52"/>
    </row>
    <row r="373" spans="1:13" s="53" customFormat="1">
      <c r="A373" s="47" t="s">
        <v>526</v>
      </c>
      <c r="B373" s="47" t="s">
        <v>526</v>
      </c>
      <c r="C373" s="47" t="s">
        <v>607</v>
      </c>
      <c r="D373" s="47" t="s">
        <v>205</v>
      </c>
      <c r="E373" s="47" t="s">
        <v>115</v>
      </c>
      <c r="F373" s="48">
        <v>42069</v>
      </c>
      <c r="G373" s="49">
        <v>-1</v>
      </c>
      <c r="H373" s="101"/>
      <c r="I373" s="102"/>
      <c r="J373" s="51">
        <f t="shared" si="17"/>
        <v>0</v>
      </c>
      <c r="K373" s="102"/>
      <c r="L373" s="50">
        <f t="shared" si="18"/>
        <v>0</v>
      </c>
      <c r="M373" s="52"/>
    </row>
    <row r="374" spans="1:13" s="53" customFormat="1">
      <c r="A374" s="47"/>
      <c r="B374" s="47" t="s">
        <v>526</v>
      </c>
      <c r="C374" s="47" t="s">
        <v>607</v>
      </c>
      <c r="D374" s="47" t="s">
        <v>307</v>
      </c>
      <c r="E374" s="47" t="s">
        <v>120</v>
      </c>
      <c r="F374" s="48">
        <v>42069</v>
      </c>
      <c r="G374" s="49">
        <v>-1</v>
      </c>
      <c r="H374" s="101"/>
      <c r="I374" s="102"/>
      <c r="J374" s="51">
        <f t="shared" si="17"/>
        <v>0</v>
      </c>
      <c r="K374" s="102"/>
      <c r="L374" s="50">
        <f t="shared" si="18"/>
        <v>0</v>
      </c>
      <c r="M374" s="52"/>
    </row>
    <row r="375" spans="1:13" s="53" customFormat="1">
      <c r="A375" s="47" t="s">
        <v>526</v>
      </c>
      <c r="B375" s="47" t="s">
        <v>526</v>
      </c>
      <c r="C375" s="47" t="s">
        <v>607</v>
      </c>
      <c r="D375" s="47" t="s">
        <v>308</v>
      </c>
      <c r="E375" s="47" t="s">
        <v>123</v>
      </c>
      <c r="F375" s="48">
        <v>42069</v>
      </c>
      <c r="G375" s="49">
        <v>-1</v>
      </c>
      <c r="H375" s="47"/>
      <c r="I375" s="50"/>
      <c r="J375" s="51">
        <f t="shared" si="17"/>
        <v>0</v>
      </c>
      <c r="K375" s="50"/>
      <c r="L375" s="50">
        <f t="shared" si="18"/>
        <v>0</v>
      </c>
      <c r="M375" s="52"/>
    </row>
    <row r="376" spans="1:13" s="53" customFormat="1">
      <c r="A376" s="47" t="s">
        <v>526</v>
      </c>
      <c r="B376" s="47" t="s">
        <v>526</v>
      </c>
      <c r="C376" s="47" t="s">
        <v>607</v>
      </c>
      <c r="D376" s="47" t="s">
        <v>310</v>
      </c>
      <c r="E376" s="47" t="s">
        <v>116</v>
      </c>
      <c r="F376" s="48">
        <v>42069</v>
      </c>
      <c r="G376" s="49">
        <v>-1</v>
      </c>
      <c r="H376" s="47"/>
      <c r="I376" s="50"/>
      <c r="J376" s="51">
        <f t="shared" si="17"/>
        <v>0</v>
      </c>
      <c r="K376" s="50"/>
      <c r="L376" s="50">
        <f t="shared" si="18"/>
        <v>0</v>
      </c>
      <c r="M376" s="52"/>
    </row>
    <row r="377" spans="1:13" s="53" customFormat="1">
      <c r="A377" s="47" t="s">
        <v>526</v>
      </c>
      <c r="B377" s="47" t="s">
        <v>526</v>
      </c>
      <c r="C377" s="47" t="s">
        <v>607</v>
      </c>
      <c r="D377" s="47" t="s">
        <v>456</v>
      </c>
      <c r="E377" s="47" t="s">
        <v>124</v>
      </c>
      <c r="F377" s="48">
        <v>42069</v>
      </c>
      <c r="G377" s="49">
        <v>-1</v>
      </c>
      <c r="H377" s="47"/>
      <c r="I377" s="50"/>
      <c r="J377" s="51">
        <f t="shared" si="17"/>
        <v>0</v>
      </c>
      <c r="K377" s="50"/>
      <c r="L377" s="50">
        <f t="shared" si="18"/>
        <v>0</v>
      </c>
      <c r="M377" s="52"/>
    </row>
    <row r="378" spans="1:13" s="53" customFormat="1">
      <c r="A378" s="47" t="s">
        <v>526</v>
      </c>
      <c r="B378" s="47" t="s">
        <v>526</v>
      </c>
      <c r="C378" s="47" t="s">
        <v>607</v>
      </c>
      <c r="D378" s="47" t="s">
        <v>455</v>
      </c>
      <c r="E378" s="47" t="s">
        <v>118</v>
      </c>
      <c r="F378" s="48">
        <v>42069</v>
      </c>
      <c r="G378" s="49">
        <v>-1</v>
      </c>
      <c r="H378" s="47"/>
      <c r="I378" s="50"/>
      <c r="J378" s="51">
        <f t="shared" si="17"/>
        <v>0</v>
      </c>
      <c r="K378" s="50"/>
      <c r="L378" s="50">
        <f t="shared" si="18"/>
        <v>0</v>
      </c>
      <c r="M378" s="52"/>
    </row>
    <row r="379" spans="1:13" s="53" customFormat="1">
      <c r="A379" s="47" t="s">
        <v>526</v>
      </c>
      <c r="B379" s="47" t="s">
        <v>526</v>
      </c>
      <c r="C379" s="47" t="s">
        <v>607</v>
      </c>
      <c r="D379" s="47" t="s">
        <v>277</v>
      </c>
      <c r="E379" s="47" t="s">
        <v>119</v>
      </c>
      <c r="F379" s="48">
        <v>42069</v>
      </c>
      <c r="G379" s="49">
        <v>-1</v>
      </c>
      <c r="H379" s="47"/>
      <c r="I379" s="50"/>
      <c r="J379" s="51">
        <f t="shared" si="17"/>
        <v>0</v>
      </c>
      <c r="K379" s="50"/>
      <c r="L379" s="50">
        <f t="shared" si="18"/>
        <v>0</v>
      </c>
      <c r="M379" s="52"/>
    </row>
    <row r="380" spans="1:13" s="53" customFormat="1">
      <c r="A380" s="47" t="s">
        <v>616</v>
      </c>
      <c r="B380" s="47" t="s">
        <v>617</v>
      </c>
      <c r="C380" s="47" t="s">
        <v>521</v>
      </c>
      <c r="D380" s="47" t="s">
        <v>493</v>
      </c>
      <c r="E380" s="47" t="s">
        <v>492</v>
      </c>
      <c r="F380" s="48">
        <v>42075</v>
      </c>
      <c r="G380" s="49">
        <v>4</v>
      </c>
    </row>
    <row r="381" spans="1:13" s="53" customFormat="1">
      <c r="A381" s="47" t="s">
        <v>616</v>
      </c>
      <c r="B381" s="47" t="s">
        <v>617</v>
      </c>
      <c r="C381" s="47" t="s">
        <v>521</v>
      </c>
      <c r="D381" s="47" t="s">
        <v>619</v>
      </c>
      <c r="E381" s="47" t="s">
        <v>620</v>
      </c>
      <c r="F381" s="48">
        <v>42075</v>
      </c>
      <c r="G381" s="49">
        <v>2</v>
      </c>
      <c r="H381" s="47"/>
      <c r="I381" s="50"/>
      <c r="J381" s="51">
        <f t="shared" ref="J381:J422" si="19">G381*I381</f>
        <v>0</v>
      </c>
      <c r="K381" s="50"/>
      <c r="L381" s="50">
        <f t="shared" si="18"/>
        <v>0</v>
      </c>
      <c r="M381" s="52"/>
    </row>
    <row r="382" spans="1:13" s="53" customFormat="1">
      <c r="A382" s="47" t="s">
        <v>616</v>
      </c>
      <c r="B382" s="47" t="s">
        <v>617</v>
      </c>
      <c r="C382" s="47" t="s">
        <v>521</v>
      </c>
      <c r="D382" s="47" t="s">
        <v>618</v>
      </c>
      <c r="E382" s="47" t="s">
        <v>621</v>
      </c>
      <c r="F382" s="48">
        <v>42075</v>
      </c>
      <c r="G382" s="49">
        <v>2</v>
      </c>
      <c r="H382" s="47"/>
      <c r="I382" s="50"/>
      <c r="J382" s="51">
        <f t="shared" si="19"/>
        <v>0</v>
      </c>
      <c r="K382" s="50"/>
      <c r="L382" s="50">
        <f t="shared" si="18"/>
        <v>0</v>
      </c>
      <c r="M382" s="52"/>
    </row>
    <row r="383" spans="1:13" s="53" customFormat="1">
      <c r="A383" s="47" t="s">
        <v>616</v>
      </c>
      <c r="B383" s="47" t="s">
        <v>617</v>
      </c>
      <c r="C383" s="47" t="s">
        <v>521</v>
      </c>
      <c r="D383" s="47" t="s">
        <v>622</v>
      </c>
      <c r="E383" s="47" t="s">
        <v>623</v>
      </c>
      <c r="F383" s="48">
        <v>42075</v>
      </c>
      <c r="G383" s="49">
        <v>2</v>
      </c>
      <c r="H383" s="47"/>
      <c r="I383" s="50"/>
      <c r="J383" s="51">
        <f t="shared" si="19"/>
        <v>0</v>
      </c>
      <c r="K383" s="50"/>
      <c r="L383" s="50">
        <f t="shared" si="18"/>
        <v>0</v>
      </c>
      <c r="M383" s="52"/>
    </row>
    <row r="384" spans="1:13" s="53" customFormat="1">
      <c r="A384" s="47" t="s">
        <v>616</v>
      </c>
      <c r="B384" s="47" t="s">
        <v>617</v>
      </c>
      <c r="C384" s="47" t="s">
        <v>521</v>
      </c>
      <c r="D384" s="47" t="s">
        <v>624</v>
      </c>
      <c r="E384" s="47" t="s">
        <v>625</v>
      </c>
      <c r="F384" s="48">
        <v>42075</v>
      </c>
      <c r="G384" s="49">
        <v>2</v>
      </c>
      <c r="H384" s="47"/>
      <c r="I384" s="50"/>
      <c r="J384" s="51">
        <f t="shared" si="19"/>
        <v>0</v>
      </c>
      <c r="K384" s="50"/>
      <c r="L384" s="50">
        <f t="shared" si="18"/>
        <v>0</v>
      </c>
      <c r="M384" s="52"/>
    </row>
    <row r="385" spans="1:13" s="53" customFormat="1">
      <c r="A385" s="47" t="s">
        <v>616</v>
      </c>
      <c r="B385" s="47" t="s">
        <v>617</v>
      </c>
      <c r="C385" s="47" t="s">
        <v>521</v>
      </c>
      <c r="D385" s="47" t="s">
        <v>442</v>
      </c>
      <c r="E385" s="47" t="s">
        <v>441</v>
      </c>
      <c r="F385" s="48">
        <v>42075</v>
      </c>
      <c r="G385" s="49">
        <v>2</v>
      </c>
      <c r="H385" s="47"/>
      <c r="I385" s="50"/>
      <c r="J385" s="51">
        <f t="shared" si="19"/>
        <v>0</v>
      </c>
      <c r="K385" s="50"/>
      <c r="L385" s="50">
        <f t="shared" si="18"/>
        <v>0</v>
      </c>
      <c r="M385" s="52"/>
    </row>
    <row r="386" spans="1:13" s="53" customFormat="1">
      <c r="A386" s="47" t="s">
        <v>616</v>
      </c>
      <c r="B386" s="47" t="s">
        <v>617</v>
      </c>
      <c r="C386" s="47" t="s">
        <v>521</v>
      </c>
      <c r="D386" s="47" t="s">
        <v>345</v>
      </c>
      <c r="E386" s="47" t="s">
        <v>344</v>
      </c>
      <c r="F386" s="48">
        <v>42075</v>
      </c>
      <c r="G386" s="49">
        <v>4</v>
      </c>
      <c r="H386" s="47"/>
      <c r="I386" s="50"/>
      <c r="J386" s="51">
        <f t="shared" si="19"/>
        <v>0</v>
      </c>
      <c r="K386" s="50"/>
      <c r="L386" s="50">
        <f t="shared" si="18"/>
        <v>0</v>
      </c>
      <c r="M386" s="52"/>
    </row>
    <row r="387" spans="1:13" s="53" customFormat="1">
      <c r="A387" s="47" t="s">
        <v>616</v>
      </c>
      <c r="B387" s="47" t="s">
        <v>617</v>
      </c>
      <c r="C387" s="47" t="s">
        <v>521</v>
      </c>
      <c r="D387" s="47" t="s">
        <v>349</v>
      </c>
      <c r="E387" s="47" t="s">
        <v>348</v>
      </c>
      <c r="F387" s="48">
        <v>42075</v>
      </c>
      <c r="G387" s="49">
        <v>4</v>
      </c>
      <c r="H387" s="47"/>
      <c r="I387" s="50"/>
      <c r="J387" s="51">
        <f t="shared" si="19"/>
        <v>0</v>
      </c>
      <c r="K387" s="50"/>
      <c r="L387" s="50">
        <f t="shared" si="18"/>
        <v>0</v>
      </c>
      <c r="M387" s="52"/>
    </row>
    <row r="388" spans="1:13" s="53" customFormat="1">
      <c r="A388" s="47" t="s">
        <v>616</v>
      </c>
      <c r="B388" s="47" t="s">
        <v>617</v>
      </c>
      <c r="C388" s="47" t="s">
        <v>521</v>
      </c>
      <c r="D388" s="47" t="s">
        <v>353</v>
      </c>
      <c r="E388" s="47" t="s">
        <v>352</v>
      </c>
      <c r="F388" s="48">
        <v>42075</v>
      </c>
      <c r="G388" s="49">
        <v>4</v>
      </c>
      <c r="H388" s="47"/>
      <c r="I388" s="50"/>
      <c r="J388" s="51">
        <f t="shared" si="19"/>
        <v>0</v>
      </c>
      <c r="K388" s="50"/>
      <c r="L388" s="50">
        <f t="shared" ref="L388:L426" si="20">G388*K388</f>
        <v>0</v>
      </c>
      <c r="M388" s="52"/>
    </row>
    <row r="389" spans="1:13" s="53" customFormat="1">
      <c r="A389" s="47" t="s">
        <v>616</v>
      </c>
      <c r="B389" s="47" t="s">
        <v>617</v>
      </c>
      <c r="C389" s="47" t="s">
        <v>521</v>
      </c>
      <c r="D389" s="47" t="s">
        <v>351</v>
      </c>
      <c r="E389" s="47" t="s">
        <v>350</v>
      </c>
      <c r="F389" s="48">
        <v>42075</v>
      </c>
      <c r="G389" s="49">
        <v>4</v>
      </c>
      <c r="H389" s="47"/>
      <c r="I389" s="50"/>
      <c r="J389" s="51">
        <f t="shared" si="19"/>
        <v>0</v>
      </c>
      <c r="K389" s="50"/>
      <c r="L389" s="50">
        <f t="shared" si="20"/>
        <v>0</v>
      </c>
      <c r="M389" s="52"/>
    </row>
    <row r="390" spans="1:13" s="53" customFormat="1">
      <c r="A390" s="47" t="s">
        <v>616</v>
      </c>
      <c r="B390" s="47" t="s">
        <v>617</v>
      </c>
      <c r="C390" s="47" t="s">
        <v>521</v>
      </c>
      <c r="D390" s="47" t="s">
        <v>355</v>
      </c>
      <c r="E390" s="47" t="s">
        <v>354</v>
      </c>
      <c r="F390" s="48">
        <v>42075</v>
      </c>
      <c r="G390" s="49">
        <v>4</v>
      </c>
      <c r="H390" s="47"/>
      <c r="I390" s="50"/>
      <c r="J390" s="51">
        <f t="shared" si="19"/>
        <v>0</v>
      </c>
      <c r="K390" s="50"/>
      <c r="L390" s="50">
        <f t="shared" si="20"/>
        <v>0</v>
      </c>
      <c r="M390" s="52"/>
    </row>
    <row r="391" spans="1:13" s="53" customFormat="1">
      <c r="A391" s="47" t="s">
        <v>616</v>
      </c>
      <c r="B391" s="47" t="s">
        <v>617</v>
      </c>
      <c r="C391" s="47" t="s">
        <v>521</v>
      </c>
      <c r="D391" s="47" t="s">
        <v>626</v>
      </c>
      <c r="E391" s="47" t="s">
        <v>627</v>
      </c>
      <c r="F391" s="48">
        <v>42075</v>
      </c>
      <c r="G391" s="49">
        <v>4</v>
      </c>
      <c r="H391" s="47"/>
      <c r="I391" s="50"/>
      <c r="J391" s="51">
        <f t="shared" si="19"/>
        <v>0</v>
      </c>
      <c r="K391" s="50"/>
      <c r="L391" s="50">
        <f t="shared" si="20"/>
        <v>0</v>
      </c>
      <c r="M391" s="52"/>
    </row>
    <row r="392" spans="1:13" s="53" customFormat="1">
      <c r="A392" s="47" t="s">
        <v>616</v>
      </c>
      <c r="B392" s="47" t="s">
        <v>617</v>
      </c>
      <c r="C392" s="47" t="s">
        <v>521</v>
      </c>
      <c r="D392" s="47" t="s">
        <v>628</v>
      </c>
      <c r="E392" s="47" t="s">
        <v>629</v>
      </c>
      <c r="F392" s="48">
        <v>42075</v>
      </c>
      <c r="G392" s="49">
        <v>4</v>
      </c>
      <c r="H392" s="47"/>
      <c r="I392" s="50"/>
      <c r="J392" s="51">
        <f t="shared" si="19"/>
        <v>0</v>
      </c>
      <c r="K392" s="50"/>
      <c r="L392" s="50">
        <f t="shared" si="20"/>
        <v>0</v>
      </c>
      <c r="M392" s="52"/>
    </row>
    <row r="393" spans="1:13" s="53" customFormat="1">
      <c r="A393" s="47" t="s">
        <v>652</v>
      </c>
      <c r="B393" s="47" t="s">
        <v>630</v>
      </c>
      <c r="C393" s="47" t="s">
        <v>498</v>
      </c>
      <c r="D393" s="47" t="s">
        <v>493</v>
      </c>
      <c r="E393" s="47" t="s">
        <v>492</v>
      </c>
      <c r="F393" s="48">
        <v>42076</v>
      </c>
      <c r="G393" s="49">
        <v>-4</v>
      </c>
      <c r="H393" s="47"/>
      <c r="I393" s="50"/>
      <c r="J393" s="51">
        <f t="shared" si="19"/>
        <v>0</v>
      </c>
      <c r="K393" s="50"/>
      <c r="L393" s="50">
        <f t="shared" si="20"/>
        <v>0</v>
      </c>
      <c r="M393" s="52"/>
    </row>
    <row r="394" spans="1:13" s="53" customFormat="1">
      <c r="A394" s="47" t="s">
        <v>652</v>
      </c>
      <c r="B394" s="47" t="s">
        <v>630</v>
      </c>
      <c r="C394" s="47" t="s">
        <v>498</v>
      </c>
      <c r="D394" s="47" t="s">
        <v>619</v>
      </c>
      <c r="E394" s="86" t="s">
        <v>620</v>
      </c>
      <c r="F394" s="48">
        <v>42076</v>
      </c>
      <c r="G394" s="49">
        <v>-2</v>
      </c>
      <c r="H394" s="47"/>
      <c r="I394" s="50"/>
      <c r="J394" s="51">
        <f t="shared" si="19"/>
        <v>0</v>
      </c>
      <c r="K394" s="50"/>
      <c r="L394" s="50">
        <f t="shared" si="20"/>
        <v>0</v>
      </c>
      <c r="M394" s="52"/>
    </row>
    <row r="395" spans="1:13" s="53" customFormat="1">
      <c r="A395" s="47" t="s">
        <v>652</v>
      </c>
      <c r="B395" s="47" t="s">
        <v>630</v>
      </c>
      <c r="C395" s="47" t="s">
        <v>498</v>
      </c>
      <c r="D395" s="47" t="s">
        <v>618</v>
      </c>
      <c r="E395" s="47" t="s">
        <v>621</v>
      </c>
      <c r="F395" s="48">
        <v>42076</v>
      </c>
      <c r="G395" s="49">
        <v>-2</v>
      </c>
      <c r="H395" s="47"/>
      <c r="I395" s="50"/>
      <c r="J395" s="51">
        <f t="shared" si="19"/>
        <v>0</v>
      </c>
      <c r="K395" s="50"/>
      <c r="L395" s="50">
        <f t="shared" si="20"/>
        <v>0</v>
      </c>
      <c r="M395" s="52"/>
    </row>
    <row r="396" spans="1:13" s="53" customFormat="1">
      <c r="A396" s="47" t="s">
        <v>652</v>
      </c>
      <c r="B396" s="47" t="s">
        <v>630</v>
      </c>
      <c r="C396" s="47" t="s">
        <v>498</v>
      </c>
      <c r="D396" s="47" t="s">
        <v>622</v>
      </c>
      <c r="E396" s="47" t="s">
        <v>623</v>
      </c>
      <c r="F396" s="48">
        <v>42076</v>
      </c>
      <c r="G396" s="49">
        <v>-2</v>
      </c>
      <c r="H396" s="47"/>
      <c r="I396" s="50"/>
      <c r="J396" s="51">
        <f t="shared" si="19"/>
        <v>0</v>
      </c>
      <c r="K396" s="50"/>
      <c r="L396" s="50">
        <f t="shared" si="20"/>
        <v>0</v>
      </c>
      <c r="M396" s="52"/>
    </row>
    <row r="397" spans="1:13" s="53" customFormat="1">
      <c r="A397" s="47" t="s">
        <v>652</v>
      </c>
      <c r="B397" s="47" t="s">
        <v>630</v>
      </c>
      <c r="C397" s="47" t="s">
        <v>498</v>
      </c>
      <c r="D397" s="47" t="s">
        <v>624</v>
      </c>
      <c r="E397" s="47" t="s">
        <v>625</v>
      </c>
      <c r="F397" s="48">
        <v>42076</v>
      </c>
      <c r="G397" s="49">
        <v>-2</v>
      </c>
      <c r="H397" s="47"/>
      <c r="I397" s="50"/>
      <c r="J397" s="51">
        <f t="shared" si="19"/>
        <v>0</v>
      </c>
      <c r="K397" s="50"/>
      <c r="L397" s="50">
        <f t="shared" si="20"/>
        <v>0</v>
      </c>
      <c r="M397" s="52"/>
    </row>
    <row r="398" spans="1:13" s="53" customFormat="1">
      <c r="A398" s="47" t="s">
        <v>652</v>
      </c>
      <c r="B398" s="47" t="s">
        <v>630</v>
      </c>
      <c r="C398" s="47" t="s">
        <v>498</v>
      </c>
      <c r="D398" s="47" t="s">
        <v>442</v>
      </c>
      <c r="E398" s="47" t="s">
        <v>441</v>
      </c>
      <c r="F398" s="48">
        <v>42076</v>
      </c>
      <c r="G398" s="49">
        <v>-2</v>
      </c>
      <c r="H398" s="47"/>
      <c r="I398" s="50"/>
      <c r="J398" s="51">
        <f t="shared" si="19"/>
        <v>0</v>
      </c>
      <c r="K398" s="50"/>
      <c r="L398" s="50">
        <f t="shared" si="20"/>
        <v>0</v>
      </c>
      <c r="M398" s="52"/>
    </row>
    <row r="399" spans="1:13" s="53" customFormat="1">
      <c r="A399" s="47" t="s">
        <v>652</v>
      </c>
      <c r="B399" s="47" t="s">
        <v>630</v>
      </c>
      <c r="C399" s="47" t="s">
        <v>498</v>
      </c>
      <c r="D399" s="47" t="s">
        <v>345</v>
      </c>
      <c r="E399" s="47" t="s">
        <v>344</v>
      </c>
      <c r="F399" s="48">
        <v>42076</v>
      </c>
      <c r="G399" s="49">
        <v>-4</v>
      </c>
      <c r="H399" s="47"/>
      <c r="I399" s="50"/>
      <c r="J399" s="51">
        <f t="shared" si="19"/>
        <v>0</v>
      </c>
      <c r="K399" s="50"/>
      <c r="L399" s="50">
        <f t="shared" si="20"/>
        <v>0</v>
      </c>
      <c r="M399" s="52"/>
    </row>
    <row r="400" spans="1:13" s="53" customFormat="1">
      <c r="A400" s="47" t="s">
        <v>652</v>
      </c>
      <c r="B400" s="47" t="s">
        <v>630</v>
      </c>
      <c r="C400" s="47" t="s">
        <v>498</v>
      </c>
      <c r="D400" s="47" t="s">
        <v>349</v>
      </c>
      <c r="E400" s="47" t="s">
        <v>348</v>
      </c>
      <c r="F400" s="48">
        <v>42076</v>
      </c>
      <c r="G400" s="49">
        <v>-4</v>
      </c>
      <c r="H400" s="47"/>
      <c r="I400" s="50"/>
      <c r="J400" s="51">
        <f t="shared" si="19"/>
        <v>0</v>
      </c>
      <c r="K400" s="50"/>
      <c r="L400" s="50">
        <f t="shared" si="20"/>
        <v>0</v>
      </c>
      <c r="M400" s="52"/>
    </row>
    <row r="401" spans="1:13" s="53" customFormat="1">
      <c r="A401" s="47" t="s">
        <v>652</v>
      </c>
      <c r="B401" s="47" t="s">
        <v>630</v>
      </c>
      <c r="C401" s="47" t="s">
        <v>498</v>
      </c>
      <c r="D401" s="47" t="s">
        <v>353</v>
      </c>
      <c r="E401" s="47" t="s">
        <v>352</v>
      </c>
      <c r="F401" s="48">
        <v>42076</v>
      </c>
      <c r="G401" s="49">
        <v>-4</v>
      </c>
      <c r="H401" s="104"/>
      <c r="I401" s="105"/>
      <c r="J401" s="51">
        <f t="shared" si="19"/>
        <v>0</v>
      </c>
      <c r="K401" s="105"/>
      <c r="L401" s="50">
        <f t="shared" si="20"/>
        <v>0</v>
      </c>
      <c r="M401" s="106"/>
    </row>
    <row r="402" spans="1:13" s="53" customFormat="1">
      <c r="A402" s="47" t="s">
        <v>652</v>
      </c>
      <c r="B402" s="47" t="s">
        <v>630</v>
      </c>
      <c r="C402" s="47" t="s">
        <v>498</v>
      </c>
      <c r="D402" s="47" t="s">
        <v>351</v>
      </c>
      <c r="E402" s="47" t="s">
        <v>350</v>
      </c>
      <c r="F402" s="48">
        <v>42076</v>
      </c>
      <c r="G402" s="49">
        <v>-4</v>
      </c>
      <c r="H402" s="104"/>
      <c r="I402" s="105"/>
      <c r="J402" s="51">
        <f t="shared" si="19"/>
        <v>0</v>
      </c>
      <c r="K402" s="105"/>
      <c r="L402" s="50">
        <f t="shared" si="20"/>
        <v>0</v>
      </c>
      <c r="M402" s="106"/>
    </row>
    <row r="403" spans="1:13" s="53" customFormat="1">
      <c r="A403" s="47" t="s">
        <v>652</v>
      </c>
      <c r="B403" s="47" t="s">
        <v>630</v>
      </c>
      <c r="C403" s="47" t="s">
        <v>498</v>
      </c>
      <c r="D403" s="47" t="s">
        <v>355</v>
      </c>
      <c r="E403" s="47" t="s">
        <v>354</v>
      </c>
      <c r="F403" s="48">
        <v>42076</v>
      </c>
      <c r="G403" s="49">
        <v>-4</v>
      </c>
      <c r="H403" s="104"/>
      <c r="I403" s="105"/>
      <c r="J403" s="51">
        <f t="shared" si="19"/>
        <v>0</v>
      </c>
      <c r="K403" s="105"/>
      <c r="L403" s="50">
        <f t="shared" si="20"/>
        <v>0</v>
      </c>
      <c r="M403" s="106"/>
    </row>
    <row r="404" spans="1:13" s="53" customFormat="1" ht="15" customHeight="1">
      <c r="A404" s="47" t="s">
        <v>652</v>
      </c>
      <c r="B404" s="47" t="s">
        <v>630</v>
      </c>
      <c r="C404" s="47" t="s">
        <v>498</v>
      </c>
      <c r="D404" s="47" t="s">
        <v>626</v>
      </c>
      <c r="E404" s="47" t="s">
        <v>627</v>
      </c>
      <c r="F404" s="48">
        <v>42076</v>
      </c>
      <c r="G404" s="49">
        <v>-4</v>
      </c>
      <c r="H404" s="104"/>
      <c r="I404" s="105"/>
      <c r="J404" s="51">
        <f t="shared" si="19"/>
        <v>0</v>
      </c>
      <c r="K404" s="105"/>
      <c r="L404" s="50">
        <f t="shared" si="20"/>
        <v>0</v>
      </c>
      <c r="M404" s="106"/>
    </row>
    <row r="405" spans="1:13" s="53" customFormat="1" ht="15" customHeight="1">
      <c r="A405" s="47" t="s">
        <v>652</v>
      </c>
      <c r="B405" s="47" t="s">
        <v>630</v>
      </c>
      <c r="C405" s="47" t="s">
        <v>498</v>
      </c>
      <c r="D405" s="47" t="s">
        <v>628</v>
      </c>
      <c r="E405" s="47" t="s">
        <v>629</v>
      </c>
      <c r="F405" s="48">
        <v>42076</v>
      </c>
      <c r="G405" s="49">
        <v>-4</v>
      </c>
      <c r="H405" s="47"/>
      <c r="I405" s="71"/>
      <c r="J405" s="51">
        <f t="shared" si="19"/>
        <v>0</v>
      </c>
      <c r="K405" s="50"/>
      <c r="L405" s="50">
        <f t="shared" si="20"/>
        <v>0</v>
      </c>
      <c r="M405" s="52"/>
    </row>
    <row r="406" spans="1:13" s="53" customFormat="1" ht="15" customHeight="1">
      <c r="A406" s="47" t="s">
        <v>655</v>
      </c>
      <c r="B406" s="47" t="s">
        <v>656</v>
      </c>
      <c r="C406" s="47" t="s">
        <v>657</v>
      </c>
      <c r="D406" s="47" t="s">
        <v>49</v>
      </c>
      <c r="E406" s="47" t="s">
        <v>50</v>
      </c>
      <c r="F406" s="48">
        <v>42076</v>
      </c>
      <c r="G406" s="49">
        <v>-1</v>
      </c>
      <c r="H406" s="47"/>
      <c r="I406" s="71"/>
      <c r="J406" s="51">
        <f t="shared" si="19"/>
        <v>0</v>
      </c>
      <c r="K406" s="50"/>
      <c r="L406" s="50">
        <f t="shared" si="20"/>
        <v>0</v>
      </c>
      <c r="M406" s="52"/>
    </row>
    <row r="407" spans="1:13" s="53" customFormat="1" ht="15" customHeight="1">
      <c r="A407" s="47"/>
      <c r="B407" s="47" t="s">
        <v>631</v>
      </c>
      <c r="C407" s="47" t="s">
        <v>521</v>
      </c>
      <c r="D407" s="47" t="s">
        <v>589</v>
      </c>
      <c r="E407" s="47" t="s">
        <v>506</v>
      </c>
      <c r="F407" s="48">
        <v>42076</v>
      </c>
      <c r="G407" s="49">
        <v>15</v>
      </c>
      <c r="H407" s="47"/>
      <c r="I407" s="50"/>
      <c r="J407" s="51">
        <f t="shared" si="19"/>
        <v>0</v>
      </c>
      <c r="K407" s="50"/>
      <c r="L407" s="50">
        <f t="shared" si="20"/>
        <v>0</v>
      </c>
      <c r="M407" s="52"/>
    </row>
    <row r="408" spans="1:13" s="53" customFormat="1" ht="15" customHeight="1">
      <c r="A408" s="47"/>
      <c r="B408" s="47" t="s">
        <v>631</v>
      </c>
      <c r="C408" s="47" t="s">
        <v>521</v>
      </c>
      <c r="D408" s="47" t="s">
        <v>588</v>
      </c>
      <c r="E408" s="47" t="s">
        <v>505</v>
      </c>
      <c r="F408" s="48">
        <v>42076</v>
      </c>
      <c r="G408" s="49">
        <v>40</v>
      </c>
      <c r="H408" s="47"/>
      <c r="I408" s="50"/>
      <c r="J408" s="51">
        <f t="shared" si="19"/>
        <v>0</v>
      </c>
      <c r="K408" s="50"/>
      <c r="L408" s="50">
        <f t="shared" si="20"/>
        <v>0</v>
      </c>
      <c r="M408" s="52"/>
    </row>
    <row r="409" spans="1:13" s="53" customFormat="1" ht="15" customHeight="1">
      <c r="A409" s="47"/>
      <c r="B409" s="47" t="s">
        <v>632</v>
      </c>
      <c r="C409" s="47" t="s">
        <v>521</v>
      </c>
      <c r="D409" s="47" t="s">
        <v>633</v>
      </c>
      <c r="E409" s="47" t="s">
        <v>634</v>
      </c>
      <c r="F409" s="48">
        <v>42079</v>
      </c>
      <c r="G409" s="49">
        <v>440</v>
      </c>
      <c r="H409" s="47"/>
      <c r="I409" s="50"/>
      <c r="J409" s="51">
        <f t="shared" si="19"/>
        <v>0</v>
      </c>
      <c r="K409" s="50"/>
      <c r="L409" s="50">
        <f t="shared" si="20"/>
        <v>0</v>
      </c>
      <c r="M409" s="52"/>
    </row>
    <row r="410" spans="1:13" s="53" customFormat="1" ht="15" customHeight="1">
      <c r="A410" s="47"/>
      <c r="B410" s="47" t="s">
        <v>635</v>
      </c>
      <c r="C410" s="47" t="s">
        <v>521</v>
      </c>
      <c r="D410" s="47" t="s">
        <v>636</v>
      </c>
      <c r="E410" s="47" t="s">
        <v>637</v>
      </c>
      <c r="F410" s="48">
        <v>42079</v>
      </c>
      <c r="G410" s="49">
        <v>2</v>
      </c>
      <c r="H410" s="47"/>
      <c r="I410" s="50"/>
      <c r="J410" s="51">
        <f t="shared" si="19"/>
        <v>0</v>
      </c>
      <c r="K410" s="50"/>
      <c r="L410" s="50">
        <f t="shared" si="20"/>
        <v>0</v>
      </c>
      <c r="M410" s="52"/>
    </row>
    <row r="411" spans="1:13" s="53" customFormat="1" ht="15" customHeight="1">
      <c r="A411" s="47"/>
      <c r="B411" s="47" t="s">
        <v>635</v>
      </c>
      <c r="C411" s="47" t="s">
        <v>521</v>
      </c>
      <c r="D411" s="47" t="s">
        <v>638</v>
      </c>
      <c r="E411" s="47" t="s">
        <v>639</v>
      </c>
      <c r="F411" s="48">
        <v>42079</v>
      </c>
      <c r="G411" s="49">
        <v>2</v>
      </c>
      <c r="H411" s="47"/>
      <c r="I411" s="50"/>
      <c r="J411" s="51">
        <f t="shared" si="19"/>
        <v>0</v>
      </c>
      <c r="K411" s="50"/>
      <c r="L411" s="50">
        <f t="shared" si="20"/>
        <v>0</v>
      </c>
      <c r="M411" s="52"/>
    </row>
    <row r="412" spans="1:13" s="53" customFormat="1" ht="15" customHeight="1">
      <c r="A412" s="47"/>
      <c r="B412" s="47" t="s">
        <v>640</v>
      </c>
      <c r="C412" s="47" t="s">
        <v>521</v>
      </c>
      <c r="D412" s="47" t="s">
        <v>343</v>
      </c>
      <c r="E412" s="47" t="s">
        <v>342</v>
      </c>
      <c r="F412" s="48">
        <v>42079</v>
      </c>
      <c r="G412" s="49">
        <v>16</v>
      </c>
      <c r="H412" s="47"/>
      <c r="I412" s="50"/>
      <c r="J412" s="51">
        <f t="shared" si="19"/>
        <v>0</v>
      </c>
      <c r="K412" s="50"/>
      <c r="L412" s="50">
        <f t="shared" si="20"/>
        <v>0</v>
      </c>
      <c r="M412" s="52"/>
    </row>
    <row r="413" spans="1:13" s="53" customFormat="1">
      <c r="A413" s="47"/>
      <c r="B413" s="47" t="s">
        <v>640</v>
      </c>
      <c r="C413" s="47" t="s">
        <v>521</v>
      </c>
      <c r="D413" s="47" t="s">
        <v>546</v>
      </c>
      <c r="E413" s="86" t="s">
        <v>547</v>
      </c>
      <c r="F413" s="48">
        <v>42079</v>
      </c>
      <c r="G413" s="49">
        <v>8</v>
      </c>
      <c r="H413" s="47"/>
      <c r="I413" s="50"/>
      <c r="J413" s="51">
        <f t="shared" si="19"/>
        <v>0</v>
      </c>
      <c r="K413" s="50"/>
      <c r="L413" s="50">
        <f t="shared" si="20"/>
        <v>0</v>
      </c>
      <c r="M413" s="52"/>
    </row>
    <row r="414" spans="1:13" s="53" customFormat="1">
      <c r="A414" s="47"/>
      <c r="B414" s="47" t="s">
        <v>640</v>
      </c>
      <c r="C414" s="47" t="s">
        <v>521</v>
      </c>
      <c r="D414" s="47" t="s">
        <v>345</v>
      </c>
      <c r="E414" s="47" t="s">
        <v>344</v>
      </c>
      <c r="F414" s="48">
        <v>42079</v>
      </c>
      <c r="G414" s="49">
        <v>4</v>
      </c>
      <c r="H414" s="47"/>
      <c r="I414" s="50"/>
      <c r="J414" s="51">
        <f t="shared" si="19"/>
        <v>0</v>
      </c>
      <c r="K414" s="50"/>
      <c r="L414" s="50">
        <f t="shared" si="20"/>
        <v>0</v>
      </c>
      <c r="M414" s="52"/>
    </row>
    <row r="415" spans="1:13" s="53" customFormat="1">
      <c r="A415" s="47"/>
      <c r="B415" s="47" t="s">
        <v>640</v>
      </c>
      <c r="C415" s="47" t="s">
        <v>521</v>
      </c>
      <c r="D415" s="47" t="s">
        <v>642</v>
      </c>
      <c r="E415" s="47" t="s">
        <v>643</v>
      </c>
      <c r="F415" s="48">
        <v>42079</v>
      </c>
      <c r="G415" s="49">
        <v>8</v>
      </c>
      <c r="H415" s="47"/>
      <c r="I415" s="50"/>
      <c r="J415" s="51">
        <f t="shared" si="19"/>
        <v>0</v>
      </c>
      <c r="K415" s="50"/>
      <c r="L415" s="50">
        <f t="shared" si="20"/>
        <v>0</v>
      </c>
      <c r="M415" s="52"/>
    </row>
    <row r="416" spans="1:13" s="53" customFormat="1" ht="15" customHeight="1">
      <c r="A416" s="47"/>
      <c r="B416" s="47" t="s">
        <v>640</v>
      </c>
      <c r="C416" s="47" t="s">
        <v>521</v>
      </c>
      <c r="D416" s="47" t="s">
        <v>626</v>
      </c>
      <c r="E416" s="47" t="s">
        <v>627</v>
      </c>
      <c r="F416" s="48">
        <v>42079</v>
      </c>
      <c r="G416" s="49">
        <v>4</v>
      </c>
      <c r="H416" s="47"/>
      <c r="I416" s="50"/>
      <c r="J416" s="51">
        <f t="shared" si="19"/>
        <v>0</v>
      </c>
      <c r="K416" s="50"/>
      <c r="L416" s="50">
        <f t="shared" si="20"/>
        <v>0</v>
      </c>
      <c r="M416" s="52"/>
    </row>
    <row r="417" spans="1:13" s="53" customFormat="1">
      <c r="A417" s="47"/>
      <c r="B417" s="47" t="s">
        <v>640</v>
      </c>
      <c r="C417" s="47" t="s">
        <v>521</v>
      </c>
      <c r="D417" s="47" t="s">
        <v>628</v>
      </c>
      <c r="E417" s="47" t="s">
        <v>629</v>
      </c>
      <c r="F417" s="48">
        <v>42079</v>
      </c>
      <c r="G417" s="49">
        <v>4</v>
      </c>
      <c r="H417" s="47"/>
      <c r="I417" s="50"/>
      <c r="J417" s="51">
        <f t="shared" si="19"/>
        <v>0</v>
      </c>
      <c r="K417" s="50"/>
      <c r="L417" s="50">
        <f t="shared" si="20"/>
        <v>0</v>
      </c>
      <c r="M417" s="52"/>
    </row>
    <row r="418" spans="1:13" s="53" customFormat="1">
      <c r="A418" s="47"/>
      <c r="B418" s="47" t="s">
        <v>640</v>
      </c>
      <c r="C418" s="47" t="s">
        <v>521</v>
      </c>
      <c r="D418" s="47" t="s">
        <v>618</v>
      </c>
      <c r="E418" s="47" t="s">
        <v>621</v>
      </c>
      <c r="F418" s="48">
        <v>42079</v>
      </c>
      <c r="G418" s="49">
        <v>4</v>
      </c>
      <c r="H418" s="47"/>
      <c r="I418" s="50"/>
      <c r="J418" s="51">
        <f t="shared" si="19"/>
        <v>0</v>
      </c>
      <c r="K418" s="50"/>
      <c r="L418" s="50">
        <f t="shared" si="20"/>
        <v>0</v>
      </c>
      <c r="M418" s="52"/>
    </row>
    <row r="419" spans="1:13" s="53" customFormat="1">
      <c r="A419" s="47"/>
      <c r="B419" s="47" t="s">
        <v>640</v>
      </c>
      <c r="C419" s="47" t="s">
        <v>521</v>
      </c>
      <c r="D419" s="47" t="s">
        <v>619</v>
      </c>
      <c r="E419" s="47" t="s">
        <v>620</v>
      </c>
      <c r="F419" s="48">
        <v>42079</v>
      </c>
      <c r="G419" s="49">
        <v>4</v>
      </c>
      <c r="H419" s="47"/>
      <c r="I419" s="50"/>
      <c r="J419" s="51">
        <f t="shared" si="19"/>
        <v>0</v>
      </c>
      <c r="K419" s="50"/>
      <c r="L419" s="50">
        <f t="shared" si="20"/>
        <v>0</v>
      </c>
      <c r="M419" s="52"/>
    </row>
    <row r="420" spans="1:13" s="53" customFormat="1">
      <c r="A420" s="47"/>
      <c r="B420" s="47" t="s">
        <v>640</v>
      </c>
      <c r="C420" s="47" t="s">
        <v>521</v>
      </c>
      <c r="D420" s="47" t="s">
        <v>440</v>
      </c>
      <c r="E420" s="47" t="s">
        <v>439</v>
      </c>
      <c r="F420" s="48">
        <v>42079</v>
      </c>
      <c r="G420" s="49">
        <v>2</v>
      </c>
      <c r="H420" s="47"/>
      <c r="I420" s="50"/>
      <c r="J420" s="51">
        <f t="shared" si="19"/>
        <v>0</v>
      </c>
      <c r="K420" s="50"/>
      <c r="L420" s="50">
        <f t="shared" si="20"/>
        <v>0</v>
      </c>
      <c r="M420" s="52"/>
    </row>
    <row r="421" spans="1:13" s="53" customFormat="1">
      <c r="A421" s="47"/>
      <c r="B421" s="47" t="s">
        <v>640</v>
      </c>
      <c r="C421" s="47" t="s">
        <v>521</v>
      </c>
      <c r="D421" s="47" t="s">
        <v>644</v>
      </c>
      <c r="E421" s="47" t="s">
        <v>645</v>
      </c>
      <c r="F421" s="48">
        <v>42079</v>
      </c>
      <c r="G421" s="49">
        <v>4</v>
      </c>
      <c r="H421" s="47"/>
      <c r="I421" s="50"/>
      <c r="J421" s="51">
        <f t="shared" si="19"/>
        <v>0</v>
      </c>
      <c r="K421" s="50"/>
      <c r="L421" s="50">
        <f t="shared" si="20"/>
        <v>0</v>
      </c>
      <c r="M421" s="52"/>
    </row>
    <row r="422" spans="1:13" s="53" customFormat="1">
      <c r="A422" s="47"/>
      <c r="B422" s="47" t="s">
        <v>640</v>
      </c>
      <c r="C422" s="47" t="s">
        <v>521</v>
      </c>
      <c r="D422" s="47" t="s">
        <v>351</v>
      </c>
      <c r="E422" s="47" t="s">
        <v>350</v>
      </c>
      <c r="F422" s="48">
        <v>42079</v>
      </c>
      <c r="G422" s="49">
        <v>5</v>
      </c>
      <c r="H422" s="67"/>
      <c r="I422" s="68"/>
      <c r="J422" s="51">
        <f t="shared" si="19"/>
        <v>0</v>
      </c>
      <c r="K422" s="68"/>
      <c r="L422" s="50">
        <f t="shared" si="20"/>
        <v>0</v>
      </c>
      <c r="M422" s="62"/>
    </row>
    <row r="423" spans="1:13" s="53" customFormat="1">
      <c r="A423" s="47"/>
      <c r="B423" s="47" t="s">
        <v>640</v>
      </c>
      <c r="C423" s="47" t="s">
        <v>521</v>
      </c>
      <c r="D423" s="47" t="s">
        <v>646</v>
      </c>
      <c r="E423" s="47" t="s">
        <v>647</v>
      </c>
      <c r="F423" s="48">
        <v>42079</v>
      </c>
      <c r="G423" s="49">
        <v>5</v>
      </c>
      <c r="H423" s="47"/>
      <c r="I423" s="50"/>
      <c r="J423" s="51">
        <f t="shared" ref="J423:J486" si="21">G423*I423</f>
        <v>0</v>
      </c>
      <c r="K423" s="50"/>
      <c r="L423" s="50">
        <f t="shared" si="20"/>
        <v>0</v>
      </c>
      <c r="M423" s="52"/>
    </row>
    <row r="424" spans="1:13" s="53" customFormat="1">
      <c r="A424" s="47"/>
      <c r="B424" s="47" t="s">
        <v>640</v>
      </c>
      <c r="C424" s="47" t="s">
        <v>521</v>
      </c>
      <c r="D424" s="47" t="s">
        <v>353</v>
      </c>
      <c r="E424" s="47" t="s">
        <v>352</v>
      </c>
      <c r="F424" s="48">
        <v>42079</v>
      </c>
      <c r="G424" s="49">
        <v>5</v>
      </c>
      <c r="H424" s="104"/>
      <c r="I424" s="105"/>
      <c r="J424" s="51">
        <f t="shared" si="21"/>
        <v>0</v>
      </c>
      <c r="K424" s="105"/>
      <c r="L424" s="50">
        <f t="shared" si="20"/>
        <v>0</v>
      </c>
      <c r="M424" s="52"/>
    </row>
    <row r="425" spans="1:13" s="53" customFormat="1">
      <c r="A425" s="47"/>
      <c r="B425" s="47" t="s">
        <v>640</v>
      </c>
      <c r="C425" s="47" t="s">
        <v>521</v>
      </c>
      <c r="D425" s="47" t="s">
        <v>355</v>
      </c>
      <c r="E425" s="47" t="s">
        <v>354</v>
      </c>
      <c r="F425" s="48">
        <v>42079</v>
      </c>
      <c r="G425" s="49">
        <v>5</v>
      </c>
      <c r="H425" s="104"/>
      <c r="I425" s="105"/>
      <c r="J425" s="51">
        <f t="shared" si="21"/>
        <v>0</v>
      </c>
      <c r="K425" s="105"/>
      <c r="L425" s="50">
        <f t="shared" si="20"/>
        <v>0</v>
      </c>
      <c r="M425" s="52"/>
    </row>
    <row r="426" spans="1:13" s="53" customFormat="1">
      <c r="A426" s="47"/>
      <c r="B426" s="47" t="s">
        <v>640</v>
      </c>
      <c r="C426" s="47" t="s">
        <v>521</v>
      </c>
      <c r="D426" s="47" t="s">
        <v>648</v>
      </c>
      <c r="E426" s="47" t="s">
        <v>649</v>
      </c>
      <c r="F426" s="48">
        <v>42079</v>
      </c>
      <c r="G426" s="49">
        <v>5</v>
      </c>
      <c r="H426" s="47"/>
      <c r="I426" s="50"/>
      <c r="J426" s="51">
        <f t="shared" si="21"/>
        <v>0</v>
      </c>
      <c r="K426" s="50"/>
      <c r="L426" s="50">
        <f t="shared" si="20"/>
        <v>0</v>
      </c>
      <c r="M426" s="52"/>
    </row>
    <row r="427" spans="1:13" s="53" customFormat="1">
      <c r="A427" s="47"/>
      <c r="B427" s="47" t="s">
        <v>640</v>
      </c>
      <c r="C427" s="47" t="s">
        <v>521</v>
      </c>
      <c r="D427" s="47" t="s">
        <v>493</v>
      </c>
      <c r="E427" s="47" t="s">
        <v>492</v>
      </c>
      <c r="F427" s="48">
        <v>42079</v>
      </c>
      <c r="G427" s="49">
        <v>5</v>
      </c>
      <c r="H427" s="104"/>
      <c r="I427" s="105"/>
      <c r="J427" s="51">
        <f t="shared" si="21"/>
        <v>0</v>
      </c>
      <c r="K427" s="105"/>
      <c r="L427" s="105"/>
      <c r="M427" s="52"/>
    </row>
    <row r="428" spans="1:13" s="53" customFormat="1">
      <c r="A428" s="47"/>
      <c r="B428" s="47" t="s">
        <v>640</v>
      </c>
      <c r="C428" s="47" t="s">
        <v>521</v>
      </c>
      <c r="D428" s="47" t="s">
        <v>442</v>
      </c>
      <c r="E428" s="47" t="s">
        <v>441</v>
      </c>
      <c r="F428" s="48">
        <v>42079</v>
      </c>
      <c r="G428" s="49">
        <v>2</v>
      </c>
      <c r="H428" s="47"/>
      <c r="I428" s="50"/>
      <c r="J428" s="51">
        <f t="shared" si="21"/>
        <v>0</v>
      </c>
      <c r="K428" s="50"/>
      <c r="L428" s="50"/>
      <c r="M428" s="52"/>
    </row>
    <row r="429" spans="1:13" s="53" customFormat="1">
      <c r="A429" s="47" t="s">
        <v>651</v>
      </c>
      <c r="B429" s="47" t="s">
        <v>650</v>
      </c>
      <c r="C429" s="47" t="s">
        <v>498</v>
      </c>
      <c r="D429" s="47" t="s">
        <v>633</v>
      </c>
      <c r="E429" s="47" t="s">
        <v>634</v>
      </c>
      <c r="F429" s="48">
        <v>42079</v>
      </c>
      <c r="G429" s="49">
        <v>-440</v>
      </c>
      <c r="H429" s="47"/>
      <c r="I429" s="50"/>
      <c r="J429" s="51">
        <f t="shared" si="21"/>
        <v>0</v>
      </c>
      <c r="K429" s="50"/>
      <c r="L429" s="50"/>
      <c r="M429" s="52"/>
    </row>
    <row r="430" spans="1:13" s="53" customFormat="1">
      <c r="A430" s="47" t="s">
        <v>651</v>
      </c>
      <c r="B430" s="47" t="s">
        <v>650</v>
      </c>
      <c r="C430" s="47" t="s">
        <v>498</v>
      </c>
      <c r="D430" s="47" t="s">
        <v>636</v>
      </c>
      <c r="E430" s="47" t="s">
        <v>637</v>
      </c>
      <c r="F430" s="48">
        <v>42079</v>
      </c>
      <c r="G430" s="49">
        <v>-2</v>
      </c>
      <c r="H430" s="47"/>
      <c r="I430" s="50"/>
      <c r="J430" s="51">
        <f t="shared" si="21"/>
        <v>0</v>
      </c>
      <c r="K430" s="50"/>
      <c r="L430" s="50"/>
      <c r="M430" s="52"/>
    </row>
    <row r="431" spans="1:13" s="53" customFormat="1">
      <c r="A431" s="47" t="s">
        <v>651</v>
      </c>
      <c r="B431" s="47" t="s">
        <v>650</v>
      </c>
      <c r="C431" s="47" t="s">
        <v>498</v>
      </c>
      <c r="D431" s="47" t="s">
        <v>638</v>
      </c>
      <c r="E431" s="47" t="s">
        <v>639</v>
      </c>
      <c r="F431" s="48">
        <v>42079</v>
      </c>
      <c r="G431" s="49">
        <v>-2</v>
      </c>
      <c r="H431" s="47"/>
      <c r="I431" s="50"/>
      <c r="J431" s="51">
        <f t="shared" si="21"/>
        <v>0</v>
      </c>
      <c r="K431" s="50"/>
      <c r="L431" s="50"/>
      <c r="M431" s="52"/>
    </row>
    <row r="432" spans="1:13" s="53" customFormat="1">
      <c r="A432" s="47" t="s">
        <v>651</v>
      </c>
      <c r="B432" s="47" t="s">
        <v>650</v>
      </c>
      <c r="C432" s="47" t="s">
        <v>498</v>
      </c>
      <c r="D432" s="47" t="s">
        <v>343</v>
      </c>
      <c r="E432" s="47" t="s">
        <v>342</v>
      </c>
      <c r="F432" s="48">
        <v>42079</v>
      </c>
      <c r="G432" s="49">
        <v>-16</v>
      </c>
      <c r="H432" s="47"/>
      <c r="I432" s="50"/>
      <c r="J432" s="51">
        <f t="shared" si="21"/>
        <v>0</v>
      </c>
      <c r="K432" s="50"/>
      <c r="L432" s="50"/>
      <c r="M432" s="52"/>
    </row>
    <row r="433" spans="1:13" s="53" customFormat="1">
      <c r="A433" s="47" t="s">
        <v>651</v>
      </c>
      <c r="B433" s="47" t="s">
        <v>650</v>
      </c>
      <c r="C433" s="47" t="s">
        <v>498</v>
      </c>
      <c r="D433" s="47" t="s">
        <v>546</v>
      </c>
      <c r="E433" s="47" t="s">
        <v>547</v>
      </c>
      <c r="F433" s="48">
        <v>42079</v>
      </c>
      <c r="G433" s="49">
        <v>-8</v>
      </c>
      <c r="H433" s="47"/>
      <c r="I433" s="50"/>
      <c r="J433" s="51">
        <f t="shared" si="21"/>
        <v>0</v>
      </c>
      <c r="K433" s="50"/>
      <c r="L433" s="50"/>
      <c r="M433" s="52"/>
    </row>
    <row r="434" spans="1:13" s="53" customFormat="1">
      <c r="A434" s="47" t="s">
        <v>651</v>
      </c>
      <c r="B434" s="47" t="s">
        <v>650</v>
      </c>
      <c r="C434" s="47" t="s">
        <v>498</v>
      </c>
      <c r="D434" s="47" t="s">
        <v>345</v>
      </c>
      <c r="E434" s="47" t="s">
        <v>344</v>
      </c>
      <c r="F434" s="48">
        <v>42079</v>
      </c>
      <c r="G434" s="49">
        <v>-4</v>
      </c>
      <c r="H434" s="47"/>
      <c r="I434" s="50"/>
      <c r="J434" s="51">
        <f t="shared" si="21"/>
        <v>0</v>
      </c>
      <c r="K434" s="50"/>
      <c r="L434" s="50"/>
      <c r="M434" s="52"/>
    </row>
    <row r="435" spans="1:13" s="53" customFormat="1">
      <c r="A435" s="47" t="s">
        <v>651</v>
      </c>
      <c r="B435" s="47" t="s">
        <v>650</v>
      </c>
      <c r="C435" s="47" t="s">
        <v>498</v>
      </c>
      <c r="D435" s="47" t="s">
        <v>642</v>
      </c>
      <c r="E435" s="47" t="s">
        <v>643</v>
      </c>
      <c r="F435" s="48">
        <v>42079</v>
      </c>
      <c r="G435" s="49">
        <v>-8</v>
      </c>
      <c r="H435" s="47"/>
      <c r="I435" s="50"/>
      <c r="J435" s="51">
        <f t="shared" si="21"/>
        <v>0</v>
      </c>
      <c r="K435" s="50"/>
      <c r="L435" s="50"/>
      <c r="M435" s="52"/>
    </row>
    <row r="436" spans="1:13" s="53" customFormat="1">
      <c r="A436" s="47" t="s">
        <v>651</v>
      </c>
      <c r="B436" s="47" t="s">
        <v>650</v>
      </c>
      <c r="C436" s="47" t="s">
        <v>498</v>
      </c>
      <c r="D436" s="47" t="s">
        <v>626</v>
      </c>
      <c r="E436" s="47" t="s">
        <v>627</v>
      </c>
      <c r="F436" s="48">
        <v>42079</v>
      </c>
      <c r="G436" s="49">
        <v>-4</v>
      </c>
      <c r="H436" s="47"/>
      <c r="I436" s="50"/>
      <c r="J436" s="51">
        <f t="shared" si="21"/>
        <v>0</v>
      </c>
      <c r="K436" s="50"/>
      <c r="L436" s="50"/>
      <c r="M436" s="52"/>
    </row>
    <row r="437" spans="1:13" s="53" customFormat="1">
      <c r="A437" s="47" t="s">
        <v>651</v>
      </c>
      <c r="B437" s="47" t="s">
        <v>650</v>
      </c>
      <c r="C437" s="47" t="s">
        <v>498</v>
      </c>
      <c r="D437" s="47" t="s">
        <v>628</v>
      </c>
      <c r="E437" s="47" t="s">
        <v>629</v>
      </c>
      <c r="F437" s="48">
        <v>42079</v>
      </c>
      <c r="G437" s="49">
        <v>-4</v>
      </c>
      <c r="H437" s="47"/>
      <c r="I437" s="50"/>
      <c r="J437" s="51">
        <f t="shared" si="21"/>
        <v>0</v>
      </c>
      <c r="K437" s="50"/>
      <c r="L437" s="50"/>
      <c r="M437" s="52"/>
    </row>
    <row r="438" spans="1:13" s="53" customFormat="1">
      <c r="A438" s="47" t="s">
        <v>651</v>
      </c>
      <c r="B438" s="47" t="s">
        <v>650</v>
      </c>
      <c r="C438" s="47" t="s">
        <v>498</v>
      </c>
      <c r="D438" s="47" t="s">
        <v>618</v>
      </c>
      <c r="E438" s="47" t="s">
        <v>621</v>
      </c>
      <c r="F438" s="48">
        <v>42079</v>
      </c>
      <c r="G438" s="49">
        <v>-4</v>
      </c>
      <c r="H438" s="47"/>
      <c r="I438" s="50"/>
      <c r="J438" s="51">
        <f t="shared" si="21"/>
        <v>0</v>
      </c>
      <c r="K438" s="50"/>
      <c r="L438" s="50"/>
      <c r="M438" s="52"/>
    </row>
    <row r="439" spans="1:13" s="53" customFormat="1">
      <c r="A439" s="47" t="s">
        <v>651</v>
      </c>
      <c r="B439" s="47" t="s">
        <v>650</v>
      </c>
      <c r="C439" s="47" t="s">
        <v>498</v>
      </c>
      <c r="D439" s="47" t="s">
        <v>619</v>
      </c>
      <c r="E439" s="47" t="s">
        <v>620</v>
      </c>
      <c r="F439" s="48">
        <v>42079</v>
      </c>
      <c r="G439" s="49">
        <v>-4</v>
      </c>
      <c r="H439" s="47"/>
      <c r="I439" s="50"/>
      <c r="J439" s="51">
        <f t="shared" si="21"/>
        <v>0</v>
      </c>
      <c r="K439" s="50"/>
      <c r="L439" s="50"/>
      <c r="M439" s="52"/>
    </row>
    <row r="440" spans="1:13" s="53" customFormat="1">
      <c r="A440" s="47" t="s">
        <v>651</v>
      </c>
      <c r="B440" s="47" t="s">
        <v>650</v>
      </c>
      <c r="C440" s="47" t="s">
        <v>498</v>
      </c>
      <c r="D440" s="47" t="s">
        <v>440</v>
      </c>
      <c r="E440" s="47" t="s">
        <v>439</v>
      </c>
      <c r="F440" s="48">
        <v>42079</v>
      </c>
      <c r="G440" s="49">
        <v>-2</v>
      </c>
      <c r="H440" s="47"/>
      <c r="I440" s="50"/>
      <c r="J440" s="51">
        <f t="shared" si="21"/>
        <v>0</v>
      </c>
      <c r="K440" s="50"/>
      <c r="L440" s="50"/>
      <c r="M440" s="52"/>
    </row>
    <row r="441" spans="1:13" s="53" customFormat="1">
      <c r="A441" s="47" t="s">
        <v>651</v>
      </c>
      <c r="B441" s="47" t="s">
        <v>650</v>
      </c>
      <c r="C441" s="47" t="s">
        <v>498</v>
      </c>
      <c r="D441" s="47" t="s">
        <v>644</v>
      </c>
      <c r="E441" s="47" t="s">
        <v>645</v>
      </c>
      <c r="F441" s="48">
        <v>42079</v>
      </c>
      <c r="G441" s="49">
        <v>-4</v>
      </c>
      <c r="H441" s="47"/>
      <c r="I441" s="50"/>
      <c r="J441" s="51">
        <f t="shared" si="21"/>
        <v>0</v>
      </c>
      <c r="K441" s="50"/>
      <c r="L441" s="50"/>
      <c r="M441" s="52"/>
    </row>
    <row r="442" spans="1:13" s="53" customFormat="1">
      <c r="A442" s="47" t="s">
        <v>651</v>
      </c>
      <c r="B442" s="47" t="s">
        <v>650</v>
      </c>
      <c r="C442" s="47" t="s">
        <v>498</v>
      </c>
      <c r="D442" s="47" t="s">
        <v>351</v>
      </c>
      <c r="E442" s="47" t="s">
        <v>350</v>
      </c>
      <c r="F442" s="48">
        <v>42079</v>
      </c>
      <c r="G442" s="49">
        <v>-5</v>
      </c>
      <c r="H442" s="47"/>
      <c r="I442" s="50"/>
      <c r="J442" s="51">
        <f t="shared" si="21"/>
        <v>0</v>
      </c>
      <c r="K442" s="50"/>
      <c r="L442" s="50"/>
      <c r="M442" s="52"/>
    </row>
    <row r="443" spans="1:13" s="53" customFormat="1">
      <c r="A443" s="47" t="s">
        <v>651</v>
      </c>
      <c r="B443" s="47" t="s">
        <v>650</v>
      </c>
      <c r="C443" s="47" t="s">
        <v>498</v>
      </c>
      <c r="D443" s="47" t="s">
        <v>646</v>
      </c>
      <c r="E443" s="47" t="s">
        <v>647</v>
      </c>
      <c r="F443" s="48">
        <v>42079</v>
      </c>
      <c r="G443" s="49">
        <v>-5</v>
      </c>
      <c r="H443" s="47"/>
      <c r="I443" s="50"/>
      <c r="J443" s="51">
        <f t="shared" si="21"/>
        <v>0</v>
      </c>
      <c r="K443" s="50"/>
      <c r="L443" s="50"/>
      <c r="M443" s="52"/>
    </row>
    <row r="444" spans="1:13" s="53" customFormat="1">
      <c r="A444" s="47" t="s">
        <v>651</v>
      </c>
      <c r="B444" s="47" t="s">
        <v>650</v>
      </c>
      <c r="C444" s="47" t="s">
        <v>498</v>
      </c>
      <c r="D444" s="47" t="s">
        <v>353</v>
      </c>
      <c r="E444" s="47" t="s">
        <v>352</v>
      </c>
      <c r="F444" s="48">
        <v>42079</v>
      </c>
      <c r="G444" s="49">
        <v>-5</v>
      </c>
      <c r="H444" s="47"/>
      <c r="I444" s="50"/>
      <c r="J444" s="51">
        <f t="shared" si="21"/>
        <v>0</v>
      </c>
      <c r="K444" s="50"/>
      <c r="L444" s="50"/>
      <c r="M444" s="52"/>
    </row>
    <row r="445" spans="1:13" s="53" customFormat="1">
      <c r="A445" s="47" t="s">
        <v>651</v>
      </c>
      <c r="B445" s="47" t="s">
        <v>650</v>
      </c>
      <c r="C445" s="47" t="s">
        <v>498</v>
      </c>
      <c r="D445" s="47" t="s">
        <v>355</v>
      </c>
      <c r="E445" s="47" t="s">
        <v>354</v>
      </c>
      <c r="F445" s="48">
        <v>42079</v>
      </c>
      <c r="G445" s="49">
        <v>-5</v>
      </c>
      <c r="H445" s="47"/>
      <c r="I445" s="50"/>
      <c r="J445" s="51">
        <f t="shared" si="21"/>
        <v>0</v>
      </c>
      <c r="K445" s="50"/>
      <c r="L445" s="50"/>
      <c r="M445" s="52"/>
    </row>
    <row r="446" spans="1:13" s="53" customFormat="1">
      <c r="A446" s="47" t="s">
        <v>651</v>
      </c>
      <c r="B446" s="47" t="s">
        <v>650</v>
      </c>
      <c r="C446" s="47" t="s">
        <v>498</v>
      </c>
      <c r="D446" s="47" t="s">
        <v>648</v>
      </c>
      <c r="E446" s="47" t="s">
        <v>649</v>
      </c>
      <c r="F446" s="48">
        <v>42079</v>
      </c>
      <c r="G446" s="49">
        <v>-5</v>
      </c>
      <c r="H446" s="47"/>
      <c r="I446" s="50"/>
      <c r="J446" s="51">
        <f t="shared" si="21"/>
        <v>0</v>
      </c>
      <c r="K446" s="50"/>
      <c r="L446" s="50"/>
      <c r="M446" s="52"/>
    </row>
    <row r="447" spans="1:13" s="53" customFormat="1">
      <c r="A447" s="47" t="s">
        <v>651</v>
      </c>
      <c r="B447" s="47" t="s">
        <v>650</v>
      </c>
      <c r="C447" s="47" t="s">
        <v>498</v>
      </c>
      <c r="D447" s="47" t="s">
        <v>493</v>
      </c>
      <c r="E447" s="47" t="s">
        <v>492</v>
      </c>
      <c r="F447" s="48">
        <v>42079</v>
      </c>
      <c r="G447" s="49">
        <v>-5</v>
      </c>
      <c r="H447" s="47"/>
      <c r="I447" s="50"/>
      <c r="J447" s="51">
        <f t="shared" si="21"/>
        <v>0</v>
      </c>
      <c r="K447" s="50"/>
      <c r="L447" s="50"/>
      <c r="M447" s="52"/>
    </row>
    <row r="448" spans="1:13" s="53" customFormat="1">
      <c r="A448" s="47" t="s">
        <v>651</v>
      </c>
      <c r="B448" s="47" t="s">
        <v>650</v>
      </c>
      <c r="C448" s="47" t="s">
        <v>498</v>
      </c>
      <c r="D448" s="47" t="s">
        <v>442</v>
      </c>
      <c r="E448" s="47" t="s">
        <v>441</v>
      </c>
      <c r="F448" s="48">
        <v>42079</v>
      </c>
      <c r="G448" s="49">
        <v>-2</v>
      </c>
      <c r="H448" s="47"/>
      <c r="I448" s="50"/>
      <c r="J448" s="51">
        <f t="shared" si="21"/>
        <v>0</v>
      </c>
      <c r="K448" s="50"/>
      <c r="L448" s="50"/>
      <c r="M448" s="52"/>
    </row>
    <row r="449" spans="1:13" s="53" customFormat="1">
      <c r="A449" s="47" t="s">
        <v>653</v>
      </c>
      <c r="B449" s="47" t="s">
        <v>654</v>
      </c>
      <c r="C449" s="47" t="s">
        <v>592</v>
      </c>
      <c r="D449" s="47" t="s">
        <v>49</v>
      </c>
      <c r="E449" s="47" t="s">
        <v>50</v>
      </c>
      <c r="F449" s="48">
        <v>42080</v>
      </c>
      <c r="G449" s="49">
        <v>-7</v>
      </c>
      <c r="H449" s="47"/>
      <c r="I449" s="50"/>
      <c r="J449" s="51">
        <f t="shared" si="21"/>
        <v>0</v>
      </c>
      <c r="K449" s="50"/>
      <c r="L449" s="50"/>
      <c r="M449" s="52"/>
    </row>
    <row r="450" spans="1:13" s="53" customFormat="1">
      <c r="A450" s="47" t="s">
        <v>526</v>
      </c>
      <c r="B450" s="47" t="s">
        <v>526</v>
      </c>
      <c r="C450" s="47" t="s">
        <v>607</v>
      </c>
      <c r="D450" s="47" t="s">
        <v>454</v>
      </c>
      <c r="E450" s="47" t="s">
        <v>122</v>
      </c>
      <c r="F450" s="48">
        <v>42082</v>
      </c>
      <c r="G450" s="49">
        <v>-1</v>
      </c>
      <c r="H450" s="47"/>
      <c r="I450" s="50"/>
      <c r="J450" s="51">
        <f t="shared" si="21"/>
        <v>0</v>
      </c>
      <c r="K450" s="50"/>
      <c r="L450" s="50"/>
      <c r="M450" s="52"/>
    </row>
    <row r="451" spans="1:13" s="53" customFormat="1">
      <c r="A451" s="47" t="s">
        <v>526</v>
      </c>
      <c r="B451" s="47" t="s">
        <v>526</v>
      </c>
      <c r="C451" s="47" t="s">
        <v>607</v>
      </c>
      <c r="D451" s="47" t="s">
        <v>309</v>
      </c>
      <c r="E451" s="47" t="s">
        <v>125</v>
      </c>
      <c r="F451" s="48">
        <v>42082</v>
      </c>
      <c r="G451" s="49">
        <v>-1</v>
      </c>
      <c r="H451" s="47"/>
      <c r="I451" s="50"/>
      <c r="J451" s="51">
        <f t="shared" si="21"/>
        <v>0</v>
      </c>
      <c r="K451" s="50"/>
      <c r="L451" s="50"/>
      <c r="M451" s="52"/>
    </row>
    <row r="452" spans="1:13" s="53" customFormat="1">
      <c r="A452" s="47" t="s">
        <v>526</v>
      </c>
      <c r="B452" s="47" t="s">
        <v>526</v>
      </c>
      <c r="C452" s="47" t="s">
        <v>607</v>
      </c>
      <c r="D452" s="47" t="s">
        <v>504</v>
      </c>
      <c r="E452" s="86" t="s">
        <v>303</v>
      </c>
      <c r="F452" s="48">
        <v>42082</v>
      </c>
      <c r="G452" s="49">
        <v>-1</v>
      </c>
      <c r="H452" s="47"/>
      <c r="I452" s="50"/>
      <c r="J452" s="51">
        <f t="shared" si="21"/>
        <v>0</v>
      </c>
      <c r="K452" s="50"/>
      <c r="L452" s="50"/>
      <c r="M452" s="52"/>
    </row>
    <row r="453" spans="1:13" s="53" customFormat="1">
      <c r="A453" s="47" t="s">
        <v>526</v>
      </c>
      <c r="B453" s="47" t="s">
        <v>526</v>
      </c>
      <c r="C453" s="47" t="s">
        <v>606</v>
      </c>
      <c r="D453" s="47" t="s">
        <v>205</v>
      </c>
      <c r="E453" s="47" t="s">
        <v>115</v>
      </c>
      <c r="F453" s="48">
        <v>42090</v>
      </c>
      <c r="G453" s="49">
        <v>-1</v>
      </c>
      <c r="H453" s="47"/>
      <c r="I453" s="50"/>
      <c r="J453" s="51">
        <f t="shared" si="21"/>
        <v>0</v>
      </c>
      <c r="K453" s="50"/>
      <c r="L453" s="50"/>
      <c r="M453" s="52"/>
    </row>
    <row r="454" spans="1:13" s="53" customFormat="1">
      <c r="A454" s="47" t="s">
        <v>526</v>
      </c>
      <c r="B454" s="47" t="s">
        <v>526</v>
      </c>
      <c r="C454" s="47" t="s">
        <v>606</v>
      </c>
      <c r="D454" s="47" t="s">
        <v>278</v>
      </c>
      <c r="E454" s="47" t="s">
        <v>121</v>
      </c>
      <c r="F454" s="48">
        <v>42090</v>
      </c>
      <c r="G454" s="49">
        <v>-1</v>
      </c>
      <c r="H454" s="47"/>
      <c r="I454" s="50"/>
      <c r="J454" s="51">
        <f t="shared" si="21"/>
        <v>0</v>
      </c>
      <c r="K454" s="50"/>
      <c r="L454" s="50"/>
      <c r="M454" s="52"/>
    </row>
    <row r="455" spans="1:13" s="53" customFormat="1">
      <c r="A455" s="47" t="s">
        <v>526</v>
      </c>
      <c r="B455" s="47" t="s">
        <v>526</v>
      </c>
      <c r="C455" s="47" t="s">
        <v>606</v>
      </c>
      <c r="D455" s="47" t="s">
        <v>307</v>
      </c>
      <c r="E455" s="47" t="s">
        <v>120</v>
      </c>
      <c r="F455" s="48">
        <v>42090</v>
      </c>
      <c r="G455" s="49">
        <v>-1</v>
      </c>
      <c r="H455" s="47"/>
      <c r="I455" s="50"/>
      <c r="J455" s="51">
        <f t="shared" si="21"/>
        <v>0</v>
      </c>
      <c r="K455" s="50"/>
      <c r="L455" s="50"/>
      <c r="M455" s="52"/>
    </row>
    <row r="456" spans="1:13" s="53" customFormat="1">
      <c r="A456" s="47" t="s">
        <v>526</v>
      </c>
      <c r="B456" s="47" t="s">
        <v>526</v>
      </c>
      <c r="C456" s="47" t="s">
        <v>606</v>
      </c>
      <c r="D456" s="47" t="s">
        <v>308</v>
      </c>
      <c r="E456" s="47" t="s">
        <v>123</v>
      </c>
      <c r="F456" s="48">
        <v>42090</v>
      </c>
      <c r="G456" s="49">
        <v>-1</v>
      </c>
      <c r="H456" s="47"/>
      <c r="I456" s="50"/>
      <c r="J456" s="51">
        <f t="shared" si="21"/>
        <v>0</v>
      </c>
      <c r="K456" s="50"/>
      <c r="L456" s="50"/>
      <c r="M456" s="52"/>
    </row>
    <row r="457" spans="1:13" s="53" customFormat="1">
      <c r="A457" s="47" t="s">
        <v>526</v>
      </c>
      <c r="B457" s="47" t="s">
        <v>526</v>
      </c>
      <c r="C457" s="47" t="s">
        <v>606</v>
      </c>
      <c r="D457" s="47" t="s">
        <v>456</v>
      </c>
      <c r="E457" s="47" t="s">
        <v>124</v>
      </c>
      <c r="F457" s="48">
        <v>42090</v>
      </c>
      <c r="G457" s="49">
        <v>-1</v>
      </c>
      <c r="H457" s="47"/>
      <c r="I457" s="50"/>
      <c r="J457" s="51">
        <f t="shared" si="21"/>
        <v>0</v>
      </c>
      <c r="K457" s="50"/>
      <c r="L457" s="50"/>
      <c r="M457" s="52"/>
    </row>
    <row r="458" spans="1:13" s="53" customFormat="1">
      <c r="A458" s="47" t="s">
        <v>526</v>
      </c>
      <c r="B458" s="47" t="s">
        <v>526</v>
      </c>
      <c r="C458" s="47" t="s">
        <v>606</v>
      </c>
      <c r="D458" s="47" t="s">
        <v>309</v>
      </c>
      <c r="E458" s="47" t="s">
        <v>125</v>
      </c>
      <c r="F458" s="48">
        <v>42090</v>
      </c>
      <c r="G458" s="49">
        <v>-1</v>
      </c>
      <c r="H458" s="47"/>
      <c r="I458" s="50"/>
      <c r="J458" s="51">
        <f t="shared" si="21"/>
        <v>0</v>
      </c>
      <c r="K458" s="50"/>
      <c r="L458" s="50"/>
      <c r="M458" s="52"/>
    </row>
    <row r="459" spans="1:13" s="53" customFormat="1" ht="15.75" customHeight="1">
      <c r="A459" s="47" t="s">
        <v>526</v>
      </c>
      <c r="B459" s="47" t="s">
        <v>526</v>
      </c>
      <c r="C459" s="47" t="s">
        <v>606</v>
      </c>
      <c r="D459" s="47" t="s">
        <v>454</v>
      </c>
      <c r="E459" s="47" t="s">
        <v>122</v>
      </c>
      <c r="F459" s="48">
        <v>42090</v>
      </c>
      <c r="G459" s="49">
        <v>-1</v>
      </c>
      <c r="H459" s="47"/>
      <c r="I459" s="50"/>
      <c r="J459" s="51">
        <f t="shared" si="21"/>
        <v>0</v>
      </c>
      <c r="K459" s="50"/>
      <c r="L459" s="50"/>
      <c r="M459" s="52"/>
    </row>
    <row r="460" spans="1:13" s="53" customFormat="1">
      <c r="A460" s="47" t="s">
        <v>526</v>
      </c>
      <c r="B460" s="47" t="s">
        <v>526</v>
      </c>
      <c r="C460" s="47" t="s">
        <v>606</v>
      </c>
      <c r="D460" s="47" t="s">
        <v>455</v>
      </c>
      <c r="E460" s="47" t="s">
        <v>118</v>
      </c>
      <c r="F460" s="48">
        <v>42090</v>
      </c>
      <c r="G460" s="49">
        <v>-1</v>
      </c>
      <c r="H460" s="47"/>
      <c r="I460" s="50"/>
      <c r="J460" s="51">
        <f t="shared" si="21"/>
        <v>0</v>
      </c>
      <c r="K460" s="50"/>
      <c r="L460" s="50"/>
      <c r="M460" s="52"/>
    </row>
    <row r="461" spans="1:13" s="53" customFormat="1">
      <c r="A461" s="47" t="s">
        <v>526</v>
      </c>
      <c r="B461" s="47" t="s">
        <v>526</v>
      </c>
      <c r="C461" s="47" t="s">
        <v>606</v>
      </c>
      <c r="D461" s="47" t="s">
        <v>277</v>
      </c>
      <c r="E461" s="47" t="s">
        <v>119</v>
      </c>
      <c r="F461" s="48">
        <v>42090</v>
      </c>
      <c r="G461" s="49">
        <v>-1</v>
      </c>
      <c r="H461" s="47"/>
      <c r="I461" s="50"/>
      <c r="J461" s="51">
        <f t="shared" si="21"/>
        <v>0</v>
      </c>
      <c r="K461" s="50"/>
      <c r="L461" s="50"/>
      <c r="M461" s="52"/>
    </row>
    <row r="462" spans="1:13" s="53" customFormat="1">
      <c r="A462" s="47" t="s">
        <v>659</v>
      </c>
      <c r="B462" s="47" t="s">
        <v>660</v>
      </c>
      <c r="C462" s="47" t="s">
        <v>661</v>
      </c>
      <c r="D462" s="47" t="s">
        <v>205</v>
      </c>
      <c r="E462" s="47" t="s">
        <v>115</v>
      </c>
      <c r="F462" s="48">
        <v>42096</v>
      </c>
      <c r="G462" s="49">
        <v>-1</v>
      </c>
      <c r="H462" s="47"/>
      <c r="I462" s="50"/>
      <c r="J462" s="51">
        <f t="shared" si="21"/>
        <v>0</v>
      </c>
      <c r="K462" s="50"/>
      <c r="L462" s="50"/>
      <c r="M462" s="52"/>
    </row>
    <row r="463" spans="1:13" s="53" customFormat="1">
      <c r="A463" s="47" t="s">
        <v>659</v>
      </c>
      <c r="B463" s="47" t="s">
        <v>660</v>
      </c>
      <c r="C463" s="47" t="s">
        <v>661</v>
      </c>
      <c r="D463" s="47" t="s">
        <v>278</v>
      </c>
      <c r="E463" s="47" t="s">
        <v>121</v>
      </c>
      <c r="F463" s="48">
        <v>42096</v>
      </c>
      <c r="G463" s="49">
        <v>-1</v>
      </c>
      <c r="H463" s="47"/>
      <c r="I463" s="50"/>
      <c r="J463" s="51">
        <f t="shared" si="21"/>
        <v>0</v>
      </c>
      <c r="K463" s="50"/>
      <c r="L463" s="50"/>
      <c r="M463" s="52"/>
    </row>
    <row r="464" spans="1:13" s="53" customFormat="1">
      <c r="A464" s="47" t="s">
        <v>659</v>
      </c>
      <c r="B464" s="47" t="s">
        <v>660</v>
      </c>
      <c r="C464" s="47" t="s">
        <v>661</v>
      </c>
      <c r="D464" s="47" t="s">
        <v>307</v>
      </c>
      <c r="E464" s="47" t="s">
        <v>120</v>
      </c>
      <c r="F464" s="48">
        <v>42096</v>
      </c>
      <c r="G464" s="49">
        <v>-1</v>
      </c>
      <c r="H464" s="47"/>
      <c r="I464" s="50"/>
      <c r="J464" s="51">
        <f t="shared" si="21"/>
        <v>0</v>
      </c>
      <c r="K464" s="50"/>
      <c r="L464" s="50"/>
      <c r="M464" s="52"/>
    </row>
    <row r="465" spans="1:13" s="53" customFormat="1">
      <c r="A465" s="47" t="s">
        <v>659</v>
      </c>
      <c r="B465" s="47" t="s">
        <v>660</v>
      </c>
      <c r="C465" s="47" t="s">
        <v>661</v>
      </c>
      <c r="D465" s="47" t="s">
        <v>308</v>
      </c>
      <c r="E465" s="47" t="s">
        <v>123</v>
      </c>
      <c r="F465" s="48">
        <v>42096</v>
      </c>
      <c r="G465" s="49">
        <v>-1</v>
      </c>
      <c r="H465" s="47"/>
      <c r="I465" s="50"/>
      <c r="J465" s="51">
        <f t="shared" si="21"/>
        <v>0</v>
      </c>
      <c r="K465" s="50"/>
      <c r="L465" s="50"/>
      <c r="M465" s="52"/>
    </row>
    <row r="466" spans="1:13" s="53" customFormat="1">
      <c r="A466" s="47" t="s">
        <v>659</v>
      </c>
      <c r="B466" s="47" t="s">
        <v>660</v>
      </c>
      <c r="C466" s="47" t="s">
        <v>661</v>
      </c>
      <c r="D466" s="47" t="s">
        <v>456</v>
      </c>
      <c r="E466" s="47" t="s">
        <v>124</v>
      </c>
      <c r="F466" s="48">
        <v>42096</v>
      </c>
      <c r="G466" s="49">
        <v>-1</v>
      </c>
      <c r="H466" s="47"/>
      <c r="I466" s="50"/>
      <c r="J466" s="51">
        <f t="shared" si="21"/>
        <v>0</v>
      </c>
      <c r="K466" s="50"/>
      <c r="L466" s="50"/>
      <c r="M466" s="52"/>
    </row>
    <row r="467" spans="1:13" s="53" customFormat="1">
      <c r="A467" s="47" t="s">
        <v>659</v>
      </c>
      <c r="B467" s="47" t="s">
        <v>660</v>
      </c>
      <c r="C467" s="47" t="s">
        <v>661</v>
      </c>
      <c r="D467" s="47" t="s">
        <v>310</v>
      </c>
      <c r="E467" s="47" t="s">
        <v>116</v>
      </c>
      <c r="F467" s="48">
        <v>42096</v>
      </c>
      <c r="G467" s="49">
        <v>-1</v>
      </c>
      <c r="H467" s="47"/>
      <c r="I467" s="50"/>
      <c r="J467" s="51">
        <f t="shared" si="21"/>
        <v>0</v>
      </c>
      <c r="K467" s="50"/>
      <c r="L467" s="50"/>
      <c r="M467" s="52"/>
    </row>
    <row r="468" spans="1:13" s="53" customFormat="1">
      <c r="A468" s="47" t="s">
        <v>659</v>
      </c>
      <c r="B468" s="47" t="s">
        <v>660</v>
      </c>
      <c r="C468" s="47" t="s">
        <v>661</v>
      </c>
      <c r="D468" s="47" t="s">
        <v>306</v>
      </c>
      <c r="E468" s="47" t="s">
        <v>117</v>
      </c>
      <c r="F468" s="48">
        <v>42096</v>
      </c>
      <c r="G468" s="49">
        <v>-1</v>
      </c>
      <c r="H468" s="47"/>
      <c r="I468" s="50"/>
      <c r="J468" s="51">
        <f t="shared" si="21"/>
        <v>0</v>
      </c>
      <c r="K468" s="50"/>
      <c r="L468" s="50"/>
      <c r="M468" s="52"/>
    </row>
    <row r="469" spans="1:13" s="53" customFormat="1">
      <c r="A469" s="47" t="s">
        <v>659</v>
      </c>
      <c r="B469" s="47" t="s">
        <v>660</v>
      </c>
      <c r="C469" s="47" t="s">
        <v>661</v>
      </c>
      <c r="D469" s="47" t="s">
        <v>309</v>
      </c>
      <c r="E469" s="47" t="s">
        <v>125</v>
      </c>
      <c r="F469" s="48">
        <v>42096</v>
      </c>
      <c r="G469" s="49">
        <v>-1</v>
      </c>
      <c r="H469" s="47"/>
      <c r="I469" s="50"/>
      <c r="J469" s="51">
        <f t="shared" si="21"/>
        <v>0</v>
      </c>
      <c r="K469" s="50"/>
      <c r="L469" s="50"/>
      <c r="M469" s="52"/>
    </row>
    <row r="470" spans="1:13" s="53" customFormat="1">
      <c r="A470" s="47" t="s">
        <v>659</v>
      </c>
      <c r="B470" s="47" t="s">
        <v>660</v>
      </c>
      <c r="C470" s="47" t="s">
        <v>661</v>
      </c>
      <c r="D470" s="47" t="s">
        <v>455</v>
      </c>
      <c r="E470" s="47" t="s">
        <v>118</v>
      </c>
      <c r="F470" s="48">
        <v>42096</v>
      </c>
      <c r="G470" s="49">
        <v>-1</v>
      </c>
      <c r="H470" s="47"/>
      <c r="I470" s="50"/>
      <c r="J470" s="51">
        <f t="shared" si="21"/>
        <v>0</v>
      </c>
      <c r="K470" s="50"/>
      <c r="L470" s="50"/>
      <c r="M470" s="52"/>
    </row>
    <row r="471" spans="1:13" s="53" customFormat="1">
      <c r="A471" s="47" t="s">
        <v>659</v>
      </c>
      <c r="B471" s="47" t="s">
        <v>660</v>
      </c>
      <c r="C471" s="47" t="s">
        <v>661</v>
      </c>
      <c r="D471" s="47" t="s">
        <v>296</v>
      </c>
      <c r="E471" s="47" t="s">
        <v>297</v>
      </c>
      <c r="F471" s="48">
        <v>42096</v>
      </c>
      <c r="G471" s="49">
        <v>-2</v>
      </c>
      <c r="H471" s="47"/>
      <c r="I471" s="50"/>
      <c r="J471" s="51">
        <f t="shared" si="21"/>
        <v>0</v>
      </c>
      <c r="K471" s="50"/>
      <c r="L471" s="50"/>
      <c r="M471" s="52"/>
    </row>
    <row r="472" spans="1:13" s="53" customFormat="1">
      <c r="A472" s="47" t="s">
        <v>659</v>
      </c>
      <c r="B472" s="47" t="s">
        <v>660</v>
      </c>
      <c r="C472" s="47" t="s">
        <v>661</v>
      </c>
      <c r="D472" s="47" t="s">
        <v>277</v>
      </c>
      <c r="E472" s="47" t="s">
        <v>119</v>
      </c>
      <c r="F472" s="48">
        <v>42096</v>
      </c>
      <c r="G472" s="49">
        <v>-3</v>
      </c>
      <c r="H472" s="47"/>
      <c r="I472" s="50"/>
      <c r="J472" s="51">
        <f t="shared" si="21"/>
        <v>0</v>
      </c>
      <c r="K472" s="50"/>
      <c r="L472" s="50"/>
      <c r="M472" s="52"/>
    </row>
    <row r="473" spans="1:13" s="53" customFormat="1">
      <c r="A473" s="47" t="s">
        <v>659</v>
      </c>
      <c r="B473" s="47" t="s">
        <v>660</v>
      </c>
      <c r="C473" s="47" t="s">
        <v>661</v>
      </c>
      <c r="D473" s="47" t="s">
        <v>465</v>
      </c>
      <c r="E473" s="47" t="s">
        <v>107</v>
      </c>
      <c r="F473" s="48">
        <v>42096</v>
      </c>
      <c r="G473" s="49">
        <v>-4</v>
      </c>
      <c r="H473" s="47"/>
      <c r="I473" s="50"/>
      <c r="J473" s="51">
        <f t="shared" si="21"/>
        <v>0</v>
      </c>
      <c r="K473" s="50"/>
      <c r="L473" s="50"/>
      <c r="M473" s="52"/>
    </row>
    <row r="474" spans="1:13" s="53" customFormat="1">
      <c r="A474" s="47" t="s">
        <v>659</v>
      </c>
      <c r="B474" s="47" t="s">
        <v>660</v>
      </c>
      <c r="C474" s="47" t="s">
        <v>661</v>
      </c>
      <c r="D474" s="47" t="s">
        <v>464</v>
      </c>
      <c r="E474" s="47" t="s">
        <v>106</v>
      </c>
      <c r="F474" s="48">
        <v>42096</v>
      </c>
      <c r="G474" s="49">
        <v>-4</v>
      </c>
      <c r="H474" s="47"/>
      <c r="I474" s="50"/>
      <c r="J474" s="51">
        <f t="shared" si="21"/>
        <v>0</v>
      </c>
      <c r="K474" s="50"/>
      <c r="L474" s="50"/>
      <c r="M474" s="52"/>
    </row>
    <row r="475" spans="1:13" s="53" customFormat="1">
      <c r="A475" s="47" t="s">
        <v>659</v>
      </c>
      <c r="B475" s="47" t="s">
        <v>660</v>
      </c>
      <c r="C475" s="47" t="s">
        <v>661</v>
      </c>
      <c r="D475" s="47" t="s">
        <v>466</v>
      </c>
      <c r="E475" s="47" t="s">
        <v>108</v>
      </c>
      <c r="F475" s="48">
        <v>42096</v>
      </c>
      <c r="G475" s="49">
        <v>-2</v>
      </c>
      <c r="H475" s="47"/>
      <c r="I475" s="50"/>
      <c r="J475" s="51">
        <f t="shared" si="21"/>
        <v>0</v>
      </c>
      <c r="K475" s="50"/>
      <c r="L475" s="50"/>
      <c r="M475" s="52"/>
    </row>
    <row r="476" spans="1:13" s="53" customFormat="1">
      <c r="A476" s="47" t="s">
        <v>659</v>
      </c>
      <c r="B476" s="47" t="s">
        <v>660</v>
      </c>
      <c r="C476" s="47" t="s">
        <v>661</v>
      </c>
      <c r="D476" s="47" t="s">
        <v>467</v>
      </c>
      <c r="E476" s="47" t="s">
        <v>109</v>
      </c>
      <c r="F476" s="48">
        <v>42096</v>
      </c>
      <c r="G476" s="49">
        <v>-4</v>
      </c>
      <c r="H476" s="47"/>
      <c r="I476" s="50"/>
      <c r="J476" s="51">
        <f t="shared" si="21"/>
        <v>0</v>
      </c>
      <c r="K476" s="50"/>
      <c r="L476" s="50"/>
      <c r="M476" s="52"/>
    </row>
    <row r="477" spans="1:13" s="53" customFormat="1">
      <c r="A477" s="47" t="s">
        <v>659</v>
      </c>
      <c r="B477" s="47" t="s">
        <v>660</v>
      </c>
      <c r="C477" s="47" t="s">
        <v>661</v>
      </c>
      <c r="D477" s="47" t="s">
        <v>504</v>
      </c>
      <c r="E477" s="86" t="s">
        <v>303</v>
      </c>
      <c r="F477" s="48">
        <v>42096</v>
      </c>
      <c r="G477" s="49">
        <v>-2</v>
      </c>
      <c r="H477" s="47"/>
      <c r="I477" s="50"/>
      <c r="J477" s="51">
        <f t="shared" si="21"/>
        <v>0</v>
      </c>
      <c r="K477" s="50"/>
      <c r="L477" s="50"/>
      <c r="M477" s="52"/>
    </row>
    <row r="478" spans="1:13" s="53" customFormat="1">
      <c r="A478" s="47" t="s">
        <v>659</v>
      </c>
      <c r="B478" s="47" t="s">
        <v>660</v>
      </c>
      <c r="C478" s="47" t="s">
        <v>661</v>
      </c>
      <c r="D478" s="47" t="s">
        <v>301</v>
      </c>
      <c r="E478" s="47" t="s">
        <v>299</v>
      </c>
      <c r="F478" s="48">
        <v>42096</v>
      </c>
      <c r="G478" s="49">
        <v>-1</v>
      </c>
      <c r="H478" s="47"/>
      <c r="I478" s="50"/>
      <c r="J478" s="51">
        <f t="shared" si="21"/>
        <v>0</v>
      </c>
      <c r="K478" s="50"/>
      <c r="L478" s="50"/>
      <c r="M478" s="52"/>
    </row>
    <row r="479" spans="1:13" s="53" customFormat="1">
      <c r="A479" s="47" t="s">
        <v>659</v>
      </c>
      <c r="B479" s="47" t="s">
        <v>660</v>
      </c>
      <c r="C479" s="47" t="s">
        <v>661</v>
      </c>
      <c r="D479" s="47" t="s">
        <v>300</v>
      </c>
      <c r="E479" s="47" t="s">
        <v>302</v>
      </c>
      <c r="F479" s="48">
        <v>42096</v>
      </c>
      <c r="G479" s="49">
        <v>-1</v>
      </c>
      <c r="H479" s="47"/>
      <c r="I479" s="50"/>
      <c r="J479" s="51">
        <f t="shared" si="21"/>
        <v>0</v>
      </c>
      <c r="K479" s="50"/>
      <c r="L479" s="50"/>
      <c r="M479" s="52"/>
    </row>
    <row r="480" spans="1:13" s="53" customFormat="1">
      <c r="A480" s="47" t="s">
        <v>659</v>
      </c>
      <c r="B480" s="47" t="s">
        <v>660</v>
      </c>
      <c r="C480" s="47" t="s">
        <v>661</v>
      </c>
      <c r="D480" s="47" t="s">
        <v>663</v>
      </c>
      <c r="E480" s="47" t="s">
        <v>662</v>
      </c>
      <c r="F480" s="48">
        <v>42096</v>
      </c>
      <c r="G480" s="49">
        <v>-2</v>
      </c>
      <c r="H480" s="47"/>
      <c r="I480" s="50"/>
      <c r="J480" s="51">
        <f t="shared" si="21"/>
        <v>0</v>
      </c>
      <c r="K480" s="50"/>
      <c r="L480" s="50"/>
      <c r="M480" s="52"/>
    </row>
    <row r="481" spans="1:13" s="53" customFormat="1">
      <c r="A481" s="47" t="s">
        <v>659</v>
      </c>
      <c r="B481" s="47" t="s">
        <v>660</v>
      </c>
      <c r="C481" s="47" t="s">
        <v>661</v>
      </c>
      <c r="D481" s="47" t="s">
        <v>664</v>
      </c>
      <c r="E481" s="47" t="s">
        <v>665</v>
      </c>
      <c r="F481" s="48">
        <v>42096</v>
      </c>
      <c r="G481" s="49">
        <v>-2</v>
      </c>
      <c r="H481" s="47"/>
      <c r="I481" s="50"/>
      <c r="J481" s="51">
        <f t="shared" si="21"/>
        <v>0</v>
      </c>
      <c r="K481" s="50"/>
      <c r="L481" s="50"/>
      <c r="M481" s="52"/>
    </row>
    <row r="482" spans="1:13" s="53" customFormat="1">
      <c r="A482" s="47"/>
      <c r="B482" s="47"/>
      <c r="C482" s="47" t="s">
        <v>521</v>
      </c>
      <c r="D482" s="47" t="s">
        <v>663</v>
      </c>
      <c r="E482" s="47" t="s">
        <v>662</v>
      </c>
      <c r="F482" s="48">
        <v>42096</v>
      </c>
      <c r="G482" s="49">
        <v>5</v>
      </c>
      <c r="H482" s="47"/>
      <c r="I482" s="50"/>
      <c r="J482" s="51">
        <f t="shared" si="21"/>
        <v>0</v>
      </c>
      <c r="K482" s="50"/>
      <c r="L482" s="50"/>
      <c r="M482" s="52"/>
    </row>
    <row r="483" spans="1:13" s="53" customFormat="1">
      <c r="A483" s="47"/>
      <c r="B483" s="47"/>
      <c r="C483" s="47" t="s">
        <v>521</v>
      </c>
      <c r="D483" s="47" t="s">
        <v>664</v>
      </c>
      <c r="E483" s="47" t="s">
        <v>665</v>
      </c>
      <c r="F483" s="48">
        <v>42096</v>
      </c>
      <c r="G483" s="49">
        <v>5</v>
      </c>
      <c r="H483" s="47"/>
      <c r="I483" s="50"/>
      <c r="J483" s="51">
        <f t="shared" si="21"/>
        <v>0</v>
      </c>
      <c r="K483" s="50"/>
      <c r="L483" s="50"/>
      <c r="M483" s="52"/>
    </row>
    <row r="484" spans="1:13" s="53" customFormat="1">
      <c r="A484" s="47" t="s">
        <v>666</v>
      </c>
      <c r="B484" s="47" t="s">
        <v>667</v>
      </c>
      <c r="C484" s="47" t="s">
        <v>521</v>
      </c>
      <c r="D484" s="47" t="s">
        <v>74</v>
      </c>
      <c r="E484" s="47" t="s">
        <v>75</v>
      </c>
      <c r="F484" s="48">
        <v>42101</v>
      </c>
      <c r="G484" s="49">
        <v>50</v>
      </c>
      <c r="H484" s="47"/>
      <c r="I484" s="50"/>
      <c r="J484" s="51">
        <f t="shared" si="21"/>
        <v>0</v>
      </c>
      <c r="K484" s="50"/>
      <c r="L484" s="50"/>
      <c r="M484" s="52"/>
    </row>
    <row r="485" spans="1:13" s="53" customFormat="1">
      <c r="A485" s="47" t="s">
        <v>666</v>
      </c>
      <c r="B485" s="47" t="s">
        <v>667</v>
      </c>
      <c r="C485" s="47" t="s">
        <v>521</v>
      </c>
      <c r="D485" s="47" t="s">
        <v>669</v>
      </c>
      <c r="E485" s="47" t="s">
        <v>668</v>
      </c>
      <c r="F485" s="48">
        <v>42101</v>
      </c>
      <c r="G485" s="49">
        <v>4</v>
      </c>
      <c r="H485" s="47"/>
      <c r="I485" s="50"/>
      <c r="J485" s="51">
        <f t="shared" si="21"/>
        <v>0</v>
      </c>
      <c r="K485" s="50"/>
      <c r="L485" s="50"/>
      <c r="M485" s="52"/>
    </row>
    <row r="486" spans="1:13" s="53" customFormat="1">
      <c r="A486" s="47" t="s">
        <v>672</v>
      </c>
      <c r="B486" s="47" t="s">
        <v>671</v>
      </c>
      <c r="C486" s="47" t="s">
        <v>670</v>
      </c>
      <c r="D486" s="47" t="s">
        <v>63</v>
      </c>
      <c r="E486" s="47" t="s">
        <v>70</v>
      </c>
      <c r="F486" s="48">
        <v>42102</v>
      </c>
      <c r="G486" s="49">
        <v>-12</v>
      </c>
      <c r="H486" s="47"/>
      <c r="I486" s="50"/>
      <c r="J486" s="51">
        <f t="shared" si="21"/>
        <v>0</v>
      </c>
      <c r="K486" s="50"/>
      <c r="L486" s="50"/>
      <c r="M486" s="52"/>
    </row>
    <row r="487" spans="1:13" s="53" customFormat="1">
      <c r="A487" s="47" t="s">
        <v>677</v>
      </c>
      <c r="B487" s="47" t="s">
        <v>676</v>
      </c>
      <c r="C487" s="47" t="s">
        <v>501</v>
      </c>
      <c r="D487" s="47" t="s">
        <v>669</v>
      </c>
      <c r="E487" s="47" t="s">
        <v>668</v>
      </c>
      <c r="F487" s="48">
        <v>42121</v>
      </c>
      <c r="G487" s="49">
        <v>-1</v>
      </c>
      <c r="H487" s="47"/>
      <c r="I487" s="50"/>
      <c r="J487" s="51">
        <f t="shared" ref="J487:J541" si="22">G487*I487</f>
        <v>0</v>
      </c>
      <c r="K487" s="50"/>
      <c r="L487" s="50"/>
      <c r="M487" s="52"/>
    </row>
    <row r="488" spans="1:13" s="53" customFormat="1">
      <c r="A488" s="47" t="s">
        <v>678</v>
      </c>
      <c r="B488" s="47" t="s">
        <v>679</v>
      </c>
      <c r="C488" s="47" t="s">
        <v>501</v>
      </c>
      <c r="D488" s="47" t="s">
        <v>669</v>
      </c>
      <c r="E488" s="47" t="s">
        <v>668</v>
      </c>
      <c r="F488" s="48">
        <v>42124</v>
      </c>
      <c r="G488" s="49">
        <v>-3</v>
      </c>
      <c r="H488" s="47"/>
      <c r="I488" s="50"/>
      <c r="J488" s="51">
        <f t="shared" si="22"/>
        <v>0</v>
      </c>
      <c r="K488" s="50"/>
      <c r="L488" s="50"/>
      <c r="M488" s="52"/>
    </row>
    <row r="489" spans="1:13" s="53" customFormat="1">
      <c r="A489" s="47" t="s">
        <v>680</v>
      </c>
      <c r="B489" s="47" t="s">
        <v>681</v>
      </c>
      <c r="C489" s="47" t="s">
        <v>689</v>
      </c>
      <c r="D489" s="47" t="s">
        <v>370</v>
      </c>
      <c r="E489" s="47" t="s">
        <v>40</v>
      </c>
      <c r="F489" s="48">
        <v>42128</v>
      </c>
      <c r="G489" s="49">
        <v>-4</v>
      </c>
      <c r="H489" s="47"/>
      <c r="I489" s="50"/>
      <c r="J489" s="51">
        <f t="shared" si="22"/>
        <v>0</v>
      </c>
      <c r="K489" s="50"/>
      <c r="L489" s="50"/>
      <c r="M489" s="52"/>
    </row>
    <row r="490" spans="1:13" s="53" customFormat="1">
      <c r="A490" s="47"/>
      <c r="B490" s="47"/>
      <c r="C490" s="47" t="s">
        <v>521</v>
      </c>
      <c r="D490" s="47" t="s">
        <v>319</v>
      </c>
      <c r="E490" s="47" t="s">
        <v>135</v>
      </c>
      <c r="F490" s="48">
        <v>42129</v>
      </c>
      <c r="G490" s="49">
        <v>-5</v>
      </c>
      <c r="H490" s="47"/>
      <c r="I490" s="50"/>
      <c r="J490" s="51">
        <f t="shared" si="22"/>
        <v>0</v>
      </c>
      <c r="K490" s="50"/>
      <c r="L490" s="50"/>
      <c r="M490" s="52"/>
    </row>
    <row r="491" spans="1:13" s="53" customFormat="1">
      <c r="A491" s="47" t="s">
        <v>683</v>
      </c>
      <c r="B491" s="47" t="s">
        <v>682</v>
      </c>
      <c r="C491" s="47" t="s">
        <v>521</v>
      </c>
      <c r="D491" s="47" t="s">
        <v>493</v>
      </c>
      <c r="E491" s="47" t="s">
        <v>492</v>
      </c>
      <c r="F491" s="48">
        <v>42130</v>
      </c>
      <c r="G491" s="49">
        <v>4</v>
      </c>
      <c r="H491" s="47"/>
      <c r="I491" s="50"/>
      <c r="J491" s="51">
        <f t="shared" si="22"/>
        <v>0</v>
      </c>
      <c r="K491" s="50"/>
      <c r="L491" s="50"/>
      <c r="M491" s="52"/>
    </row>
    <row r="492" spans="1:13" s="53" customFormat="1">
      <c r="A492" s="47" t="s">
        <v>685</v>
      </c>
      <c r="B492" s="47" t="s">
        <v>684</v>
      </c>
      <c r="C492" s="47" t="s">
        <v>521</v>
      </c>
      <c r="D492" s="47" t="s">
        <v>49</v>
      </c>
      <c r="E492" s="47" t="s">
        <v>50</v>
      </c>
      <c r="F492" s="48">
        <v>42138</v>
      </c>
      <c r="G492" s="49">
        <v>7</v>
      </c>
      <c r="H492" s="47"/>
      <c r="I492" s="50"/>
      <c r="J492" s="51">
        <f t="shared" si="22"/>
        <v>0</v>
      </c>
      <c r="K492" s="50"/>
      <c r="L492" s="50"/>
      <c r="M492" s="52"/>
    </row>
    <row r="493" spans="1:13" s="53" customFormat="1">
      <c r="A493" s="47" t="s">
        <v>686</v>
      </c>
      <c r="B493" s="47" t="s">
        <v>945</v>
      </c>
      <c r="C493" s="47" t="s">
        <v>661</v>
      </c>
      <c r="D493" s="47" t="s">
        <v>63</v>
      </c>
      <c r="E493" s="47" t="s">
        <v>70</v>
      </c>
      <c r="F493" s="48">
        <v>42142</v>
      </c>
      <c r="G493" s="49">
        <v>-2</v>
      </c>
      <c r="H493" s="47"/>
      <c r="I493" s="50"/>
      <c r="J493" s="51">
        <f t="shared" si="22"/>
        <v>0</v>
      </c>
      <c r="K493" s="50"/>
      <c r="L493" s="50"/>
      <c r="M493" s="52"/>
    </row>
    <row r="494" spans="1:13" s="53" customFormat="1">
      <c r="A494" s="47" t="s">
        <v>673</v>
      </c>
      <c r="B494" s="47" t="s">
        <v>687</v>
      </c>
      <c r="C494" s="47" t="s">
        <v>521</v>
      </c>
      <c r="D494" s="47" t="s">
        <v>388</v>
      </c>
      <c r="E494" s="47" t="s">
        <v>387</v>
      </c>
      <c r="F494" s="48">
        <v>42142</v>
      </c>
      <c r="G494" s="49">
        <v>10</v>
      </c>
      <c r="H494" s="47"/>
      <c r="I494" s="50"/>
      <c r="J494" s="51">
        <f t="shared" si="22"/>
        <v>0</v>
      </c>
      <c r="K494" s="50"/>
      <c r="L494" s="50"/>
      <c r="M494" s="52"/>
    </row>
    <row r="495" spans="1:13" s="53" customFormat="1">
      <c r="A495" s="47" t="s">
        <v>675</v>
      </c>
      <c r="B495" s="47" t="s">
        <v>688</v>
      </c>
      <c r="C495" s="47" t="s">
        <v>521</v>
      </c>
      <c r="D495" s="47" t="s">
        <v>664</v>
      </c>
      <c r="E495" s="47" t="s">
        <v>665</v>
      </c>
      <c r="F495" s="48">
        <v>42150</v>
      </c>
      <c r="G495" s="49">
        <v>3</v>
      </c>
      <c r="H495" s="47"/>
      <c r="I495" s="50"/>
      <c r="J495" s="51">
        <f t="shared" si="22"/>
        <v>0</v>
      </c>
      <c r="K495" s="50"/>
      <c r="L495" s="50"/>
      <c r="M495" s="52"/>
    </row>
    <row r="496" spans="1:13" s="53" customFormat="1">
      <c r="A496" s="47" t="s">
        <v>675</v>
      </c>
      <c r="B496" s="47" t="s">
        <v>688</v>
      </c>
      <c r="C496" s="47" t="s">
        <v>521</v>
      </c>
      <c r="D496" s="47" t="s">
        <v>663</v>
      </c>
      <c r="E496" s="47" t="s">
        <v>662</v>
      </c>
      <c r="F496" s="48">
        <v>42150</v>
      </c>
      <c r="G496" s="49">
        <v>3</v>
      </c>
      <c r="H496" s="47"/>
      <c r="I496" s="50"/>
      <c r="J496" s="51">
        <f t="shared" si="22"/>
        <v>0</v>
      </c>
      <c r="K496" s="50"/>
      <c r="L496" s="50"/>
      <c r="M496" s="52"/>
    </row>
    <row r="497" spans="1:13" s="53" customFormat="1">
      <c r="A497" s="47" t="s">
        <v>691</v>
      </c>
      <c r="B497" s="47" t="s">
        <v>690</v>
      </c>
      <c r="C497" s="47" t="s">
        <v>689</v>
      </c>
      <c r="D497" s="47" t="s">
        <v>127</v>
      </c>
      <c r="E497" s="47" t="s">
        <v>325</v>
      </c>
      <c r="F497" s="48">
        <v>42153</v>
      </c>
      <c r="G497" s="49">
        <v>-2</v>
      </c>
      <c r="H497" s="47"/>
      <c r="I497" s="50"/>
      <c r="J497" s="51">
        <f t="shared" si="22"/>
        <v>0</v>
      </c>
      <c r="K497" s="50"/>
      <c r="L497" s="50"/>
      <c r="M497" s="52"/>
    </row>
    <row r="498" spans="1:13" s="53" customFormat="1">
      <c r="A498" s="47" t="s">
        <v>691</v>
      </c>
      <c r="B498" s="47" t="s">
        <v>690</v>
      </c>
      <c r="C498" s="47" t="s">
        <v>689</v>
      </c>
      <c r="D498" s="47" t="s">
        <v>318</v>
      </c>
      <c r="E498" s="47" t="s">
        <v>133</v>
      </c>
      <c r="F498" s="48">
        <v>42153</v>
      </c>
      <c r="G498" s="49">
        <v>-26</v>
      </c>
      <c r="H498" s="47"/>
      <c r="I498" s="50"/>
      <c r="J498" s="51">
        <f t="shared" si="22"/>
        <v>0</v>
      </c>
      <c r="K498" s="50"/>
      <c r="L498" s="50"/>
      <c r="M498" s="52"/>
    </row>
    <row r="499" spans="1:13" s="53" customFormat="1">
      <c r="A499" s="47" t="s">
        <v>691</v>
      </c>
      <c r="B499" s="47" t="s">
        <v>690</v>
      </c>
      <c r="C499" s="47" t="s">
        <v>689</v>
      </c>
      <c r="D499" s="47" t="s">
        <v>319</v>
      </c>
      <c r="E499" s="47" t="s">
        <v>135</v>
      </c>
      <c r="F499" s="48">
        <v>42153</v>
      </c>
      <c r="G499" s="49">
        <v>-4</v>
      </c>
      <c r="H499" s="47"/>
      <c r="I499" s="50"/>
      <c r="J499" s="51">
        <f t="shared" si="22"/>
        <v>0</v>
      </c>
      <c r="K499" s="50"/>
      <c r="L499" s="50"/>
      <c r="M499" s="52"/>
    </row>
    <row r="500" spans="1:13" s="53" customFormat="1">
      <c r="A500" s="47" t="s">
        <v>526</v>
      </c>
      <c r="B500" s="47" t="s">
        <v>526</v>
      </c>
      <c r="C500" s="47" t="s">
        <v>692</v>
      </c>
      <c r="D500" s="47" t="s">
        <v>588</v>
      </c>
      <c r="E500" s="47" t="s">
        <v>505</v>
      </c>
      <c r="F500" s="48">
        <v>42157</v>
      </c>
      <c r="G500" s="49">
        <v>-1</v>
      </c>
      <c r="H500" s="47"/>
      <c r="I500" s="50"/>
      <c r="J500" s="51">
        <f t="shared" si="22"/>
        <v>0</v>
      </c>
      <c r="K500" s="50"/>
      <c r="L500" s="50"/>
      <c r="M500" s="52"/>
    </row>
    <row r="501" spans="1:13" s="53" customFormat="1">
      <c r="A501" s="47" t="s">
        <v>526</v>
      </c>
      <c r="B501" s="47" t="s">
        <v>526</v>
      </c>
      <c r="C501" s="47" t="s">
        <v>692</v>
      </c>
      <c r="D501" s="47" t="s">
        <v>314</v>
      </c>
      <c r="E501" s="47" t="s">
        <v>137</v>
      </c>
      <c r="F501" s="48">
        <v>42157</v>
      </c>
      <c r="G501" s="49">
        <v>-1</v>
      </c>
      <c r="H501" s="47"/>
      <c r="I501" s="50"/>
      <c r="J501" s="51">
        <f t="shared" si="22"/>
        <v>0</v>
      </c>
      <c r="K501" s="50"/>
      <c r="L501" s="50"/>
      <c r="M501" s="52"/>
    </row>
    <row r="502" spans="1:13" s="53" customFormat="1">
      <c r="A502" s="47" t="s">
        <v>526</v>
      </c>
      <c r="B502" s="47" t="s">
        <v>526</v>
      </c>
      <c r="C502" s="47" t="s">
        <v>692</v>
      </c>
      <c r="D502" s="47" t="s">
        <v>318</v>
      </c>
      <c r="E502" s="47" t="s">
        <v>133</v>
      </c>
      <c r="F502" s="48">
        <v>42157</v>
      </c>
      <c r="G502" s="49">
        <v>-1</v>
      </c>
      <c r="H502" s="47"/>
      <c r="I502" s="50"/>
      <c r="J502" s="51">
        <f t="shared" si="22"/>
        <v>0</v>
      </c>
      <c r="K502" s="50"/>
      <c r="L502" s="50"/>
      <c r="M502" s="52"/>
    </row>
    <row r="503" spans="1:13" s="53" customFormat="1">
      <c r="A503" s="47" t="s">
        <v>526</v>
      </c>
      <c r="B503" s="47" t="s">
        <v>526</v>
      </c>
      <c r="C503" s="47" t="s">
        <v>692</v>
      </c>
      <c r="D503" s="47" t="s">
        <v>334</v>
      </c>
      <c r="E503" s="47" t="s">
        <v>174</v>
      </c>
      <c r="F503" s="48">
        <v>42157</v>
      </c>
      <c r="G503" s="49">
        <v>-1</v>
      </c>
      <c r="H503" s="47"/>
      <c r="I503" s="50"/>
      <c r="J503" s="51">
        <f t="shared" si="22"/>
        <v>0</v>
      </c>
      <c r="K503" s="50"/>
      <c r="L503" s="50"/>
      <c r="M503" s="52"/>
    </row>
    <row r="504" spans="1:13" s="53" customFormat="1">
      <c r="A504" s="47" t="s">
        <v>693</v>
      </c>
      <c r="B504" s="47" t="s">
        <v>694</v>
      </c>
      <c r="C504" s="47" t="s">
        <v>695</v>
      </c>
      <c r="D504" s="47" t="s">
        <v>74</v>
      </c>
      <c r="E504" s="47" t="s">
        <v>75</v>
      </c>
      <c r="F504" s="48">
        <v>42158</v>
      </c>
      <c r="G504" s="49">
        <v>-25</v>
      </c>
      <c r="H504" s="47"/>
      <c r="I504" s="50"/>
      <c r="J504" s="51">
        <f t="shared" si="22"/>
        <v>0</v>
      </c>
      <c r="K504" s="50"/>
      <c r="L504" s="50"/>
      <c r="M504" s="52"/>
    </row>
    <row r="505" spans="1:13" s="53" customFormat="1">
      <c r="A505" s="47" t="s">
        <v>696</v>
      </c>
      <c r="B505" s="47" t="s">
        <v>697</v>
      </c>
      <c r="C505" s="47" t="s">
        <v>670</v>
      </c>
      <c r="D505" s="47" t="s">
        <v>63</v>
      </c>
      <c r="E505" s="47" t="s">
        <v>70</v>
      </c>
      <c r="F505" s="48">
        <v>42159</v>
      </c>
      <c r="G505" s="49">
        <v>-8</v>
      </c>
      <c r="H505" s="47"/>
      <c r="I505" s="50"/>
      <c r="J505" s="51">
        <f t="shared" si="22"/>
        <v>0</v>
      </c>
      <c r="K505" s="50"/>
      <c r="L505" s="50"/>
      <c r="M505" s="52"/>
    </row>
    <row r="506" spans="1:13" s="53" customFormat="1">
      <c r="A506" s="47" t="s">
        <v>696</v>
      </c>
      <c r="B506" s="47" t="s">
        <v>697</v>
      </c>
      <c r="C506" s="47" t="s">
        <v>670</v>
      </c>
      <c r="D506" s="47" t="s">
        <v>13</v>
      </c>
      <c r="E506" s="47" t="s">
        <v>52</v>
      </c>
      <c r="F506" s="48">
        <v>42159</v>
      </c>
      <c r="G506" s="49">
        <v>-4</v>
      </c>
      <c r="H506" s="47"/>
      <c r="I506" s="50"/>
      <c r="J506" s="51">
        <f t="shared" si="22"/>
        <v>0</v>
      </c>
      <c r="K506" s="50"/>
      <c r="L506" s="50"/>
      <c r="M506" s="52"/>
    </row>
    <row r="507" spans="1:13" s="53" customFormat="1">
      <c r="A507" s="47" t="s">
        <v>696</v>
      </c>
      <c r="B507" s="47" t="s">
        <v>697</v>
      </c>
      <c r="C507" s="47" t="s">
        <v>670</v>
      </c>
      <c r="D507" s="47" t="s">
        <v>14</v>
      </c>
      <c r="E507" s="47" t="s">
        <v>54</v>
      </c>
      <c r="F507" s="48">
        <v>42159</v>
      </c>
      <c r="G507" s="49">
        <v>-4</v>
      </c>
      <c r="H507" s="47"/>
      <c r="I507" s="50"/>
      <c r="J507" s="51">
        <f t="shared" si="22"/>
        <v>0</v>
      </c>
      <c r="K507" s="50"/>
      <c r="L507" s="50"/>
      <c r="M507" s="52"/>
    </row>
    <row r="508" spans="1:13" s="53" customFormat="1">
      <c r="A508" s="47" t="s">
        <v>700</v>
      </c>
      <c r="B508" s="47" t="s">
        <v>699</v>
      </c>
      <c r="C508" s="47" t="s">
        <v>698</v>
      </c>
      <c r="D508" s="47" t="s">
        <v>318</v>
      </c>
      <c r="E508" s="47" t="s">
        <v>133</v>
      </c>
      <c r="F508" s="48">
        <v>42163</v>
      </c>
      <c r="G508" s="49">
        <v>-1</v>
      </c>
      <c r="H508" s="47"/>
      <c r="I508" s="50"/>
      <c r="J508" s="51">
        <f t="shared" si="22"/>
        <v>0</v>
      </c>
      <c r="K508" s="50"/>
      <c r="L508" s="50"/>
      <c r="M508" s="52"/>
    </row>
    <row r="509" spans="1:13" s="53" customFormat="1">
      <c r="A509" s="47" t="s">
        <v>703</v>
      </c>
      <c r="B509" s="47" t="s">
        <v>702</v>
      </c>
      <c r="C509" s="47" t="s">
        <v>701</v>
      </c>
      <c r="D509" s="47" t="s">
        <v>588</v>
      </c>
      <c r="E509" s="47" t="s">
        <v>505</v>
      </c>
      <c r="F509" s="48">
        <v>42163</v>
      </c>
      <c r="G509" s="49">
        <v>-2</v>
      </c>
      <c r="H509" s="47"/>
      <c r="I509" s="50"/>
      <c r="J509" s="51">
        <f t="shared" si="22"/>
        <v>0</v>
      </c>
      <c r="K509" s="50"/>
      <c r="L509" s="50"/>
      <c r="M509" s="52"/>
    </row>
    <row r="510" spans="1:13" s="53" customFormat="1">
      <c r="A510" s="47" t="s">
        <v>704</v>
      </c>
      <c r="B510" s="47" t="s">
        <v>729</v>
      </c>
      <c r="C510" s="47" t="s">
        <v>706</v>
      </c>
      <c r="D510" s="47" t="s">
        <v>316</v>
      </c>
      <c r="E510" s="47" t="s">
        <v>138</v>
      </c>
      <c r="F510" s="48">
        <v>42165</v>
      </c>
      <c r="G510" s="49">
        <v>-1</v>
      </c>
      <c r="H510" s="47"/>
      <c r="I510" s="50"/>
      <c r="J510" s="51">
        <f t="shared" si="22"/>
        <v>0</v>
      </c>
      <c r="K510" s="50"/>
      <c r="L510" s="50"/>
      <c r="M510" s="52"/>
    </row>
    <row r="511" spans="1:13" s="53" customFormat="1">
      <c r="A511" s="47" t="s">
        <v>705</v>
      </c>
      <c r="B511" s="47" t="s">
        <v>708</v>
      </c>
      <c r="C511" s="47" t="s">
        <v>707</v>
      </c>
      <c r="D511" s="47" t="s">
        <v>314</v>
      </c>
      <c r="E511" s="47" t="s">
        <v>137</v>
      </c>
      <c r="F511" s="48">
        <v>42165</v>
      </c>
      <c r="G511" s="49">
        <v>-10</v>
      </c>
      <c r="H511" s="47"/>
      <c r="I511" s="50"/>
      <c r="J511" s="51">
        <f t="shared" si="22"/>
        <v>0</v>
      </c>
      <c r="K511" s="50"/>
      <c r="L511" s="50"/>
      <c r="M511" s="52"/>
    </row>
    <row r="512" spans="1:13" s="53" customFormat="1">
      <c r="A512" s="47" t="s">
        <v>705</v>
      </c>
      <c r="B512" s="47" t="s">
        <v>708</v>
      </c>
      <c r="C512" s="47" t="s">
        <v>707</v>
      </c>
      <c r="D512" s="47" t="s">
        <v>316</v>
      </c>
      <c r="E512" s="47" t="s">
        <v>138</v>
      </c>
      <c r="F512" s="48">
        <v>42165</v>
      </c>
      <c r="G512" s="49">
        <v>-10</v>
      </c>
      <c r="H512" s="47"/>
      <c r="I512" s="50"/>
      <c r="J512" s="51">
        <f t="shared" si="22"/>
        <v>0</v>
      </c>
      <c r="K512" s="50"/>
      <c r="L512" s="50"/>
      <c r="M512" s="52"/>
    </row>
    <row r="513" spans="1:13" s="53" customFormat="1">
      <c r="A513" s="47" t="s">
        <v>705</v>
      </c>
      <c r="B513" s="47" t="s">
        <v>708</v>
      </c>
      <c r="C513" s="47" t="s">
        <v>707</v>
      </c>
      <c r="D513" s="47" t="s">
        <v>314</v>
      </c>
      <c r="E513" s="47" t="s">
        <v>137</v>
      </c>
      <c r="F513" s="48">
        <v>42166</v>
      </c>
      <c r="G513" s="49">
        <v>-30</v>
      </c>
      <c r="H513" s="47"/>
      <c r="I513" s="50"/>
      <c r="J513" s="51">
        <f t="shared" si="22"/>
        <v>0</v>
      </c>
      <c r="K513" s="50"/>
      <c r="L513" s="50"/>
      <c r="M513" s="52"/>
    </row>
    <row r="514" spans="1:13" s="53" customFormat="1">
      <c r="A514" s="47" t="s">
        <v>705</v>
      </c>
      <c r="B514" s="47" t="s">
        <v>708</v>
      </c>
      <c r="C514" s="47" t="s">
        <v>707</v>
      </c>
      <c r="D514" s="47" t="s">
        <v>316</v>
      </c>
      <c r="E514" s="47" t="s">
        <v>138</v>
      </c>
      <c r="F514" s="48">
        <v>42166</v>
      </c>
      <c r="G514" s="49">
        <v>-10</v>
      </c>
      <c r="H514" s="47"/>
      <c r="I514" s="50"/>
      <c r="J514" s="51">
        <f t="shared" si="22"/>
        <v>0</v>
      </c>
      <c r="K514" s="50"/>
      <c r="L514" s="50"/>
      <c r="M514" s="52"/>
    </row>
    <row r="515" spans="1:13" s="53" customFormat="1">
      <c r="A515" s="47"/>
      <c r="B515" s="47" t="s">
        <v>710</v>
      </c>
      <c r="C515" s="47" t="s">
        <v>498</v>
      </c>
      <c r="D515" s="47" t="s">
        <v>493</v>
      </c>
      <c r="E515" s="47" t="s">
        <v>492</v>
      </c>
      <c r="F515" s="48">
        <v>42170</v>
      </c>
      <c r="G515" s="49">
        <v>-2</v>
      </c>
      <c r="H515" s="47"/>
      <c r="I515" s="50"/>
      <c r="J515" s="51">
        <f t="shared" si="22"/>
        <v>0</v>
      </c>
      <c r="K515" s="50"/>
      <c r="L515" s="50"/>
      <c r="M515" s="52"/>
    </row>
    <row r="516" spans="1:13" s="53" customFormat="1">
      <c r="A516" s="47"/>
      <c r="B516" s="47" t="s">
        <v>779</v>
      </c>
      <c r="C516" s="47" t="s">
        <v>521</v>
      </c>
      <c r="D516" s="47" t="s">
        <v>318</v>
      </c>
      <c r="E516" s="47" t="s">
        <v>133</v>
      </c>
      <c r="F516" s="48">
        <v>42171</v>
      </c>
      <c r="G516" s="49">
        <v>-5</v>
      </c>
      <c r="H516" s="47"/>
      <c r="I516" s="50"/>
      <c r="J516" s="51">
        <f t="shared" si="22"/>
        <v>0</v>
      </c>
      <c r="K516" s="50"/>
      <c r="L516" s="50"/>
      <c r="M516" s="52"/>
    </row>
    <row r="517" spans="1:13" s="53" customFormat="1">
      <c r="A517" s="47"/>
      <c r="B517" s="47" t="s">
        <v>779</v>
      </c>
      <c r="C517" s="47" t="s">
        <v>521</v>
      </c>
      <c r="D517" s="47" t="s">
        <v>319</v>
      </c>
      <c r="E517" s="47" t="s">
        <v>135</v>
      </c>
      <c r="F517" s="48">
        <v>42171</v>
      </c>
      <c r="G517" s="49">
        <v>-6</v>
      </c>
      <c r="H517" s="47"/>
      <c r="I517" s="50"/>
      <c r="J517" s="51">
        <f t="shared" si="22"/>
        <v>0</v>
      </c>
      <c r="K517" s="50"/>
      <c r="L517" s="50"/>
      <c r="M517" s="52"/>
    </row>
    <row r="518" spans="1:13" s="53" customFormat="1">
      <c r="A518" s="47"/>
      <c r="B518" s="47" t="s">
        <v>779</v>
      </c>
      <c r="C518" s="47" t="s">
        <v>521</v>
      </c>
      <c r="D518" s="47" t="s">
        <v>321</v>
      </c>
      <c r="E518" s="47" t="s">
        <v>83</v>
      </c>
      <c r="F518" s="48">
        <v>42171</v>
      </c>
      <c r="G518" s="49">
        <v>50</v>
      </c>
      <c r="H518" s="47"/>
      <c r="I518" s="50"/>
      <c r="J518" s="51">
        <f t="shared" si="22"/>
        <v>0</v>
      </c>
      <c r="K518" s="50"/>
      <c r="L518" s="50"/>
      <c r="M518" s="52"/>
    </row>
    <row r="519" spans="1:13" s="53" customFormat="1">
      <c r="A519" s="47"/>
      <c r="B519" s="47" t="s">
        <v>779</v>
      </c>
      <c r="C519" s="47" t="s">
        <v>521</v>
      </c>
      <c r="D519" s="47" t="s">
        <v>314</v>
      </c>
      <c r="E519" s="47" t="s">
        <v>137</v>
      </c>
      <c r="F519" s="48">
        <v>42171</v>
      </c>
      <c r="G519" s="49">
        <v>43</v>
      </c>
      <c r="H519" s="47"/>
      <c r="I519" s="50"/>
      <c r="J519" s="51">
        <f t="shared" si="22"/>
        <v>0</v>
      </c>
      <c r="K519" s="50"/>
      <c r="L519" s="50"/>
      <c r="M519" s="52"/>
    </row>
    <row r="520" spans="1:13" s="53" customFormat="1">
      <c r="A520" s="47"/>
      <c r="B520" s="47" t="s">
        <v>779</v>
      </c>
      <c r="C520" s="47" t="s">
        <v>521</v>
      </c>
      <c r="D520" s="47" t="s">
        <v>316</v>
      </c>
      <c r="E520" s="47" t="s">
        <v>138</v>
      </c>
      <c r="F520" s="48">
        <v>42171</v>
      </c>
      <c r="G520" s="49">
        <v>21</v>
      </c>
      <c r="H520" s="47"/>
      <c r="I520" s="50"/>
      <c r="J520" s="51">
        <f t="shared" si="22"/>
        <v>0</v>
      </c>
      <c r="K520" s="50"/>
      <c r="L520" s="50"/>
      <c r="M520" s="52"/>
    </row>
    <row r="521" spans="1:13" s="53" customFormat="1">
      <c r="A521" s="47"/>
      <c r="B521" s="47" t="s">
        <v>779</v>
      </c>
      <c r="C521" s="47" t="s">
        <v>521</v>
      </c>
      <c r="D521" s="47" t="s">
        <v>334</v>
      </c>
      <c r="E521" s="47" t="s">
        <v>174</v>
      </c>
      <c r="F521" s="48">
        <v>42171</v>
      </c>
      <c r="G521" s="49">
        <v>34</v>
      </c>
      <c r="H521" s="47"/>
      <c r="I521" s="50"/>
      <c r="J521" s="51">
        <f t="shared" si="22"/>
        <v>0</v>
      </c>
      <c r="K521" s="50"/>
      <c r="L521" s="50"/>
      <c r="M521" s="52"/>
    </row>
    <row r="522" spans="1:13" s="53" customFormat="1">
      <c r="A522" s="47"/>
      <c r="B522" s="47" t="s">
        <v>779</v>
      </c>
      <c r="C522" s="47" t="s">
        <v>521</v>
      </c>
      <c r="D522" s="47" t="s">
        <v>588</v>
      </c>
      <c r="E522" s="47" t="s">
        <v>505</v>
      </c>
      <c r="F522" s="48">
        <v>42171</v>
      </c>
      <c r="G522" s="49">
        <v>2</v>
      </c>
      <c r="H522" s="47"/>
      <c r="I522" s="50"/>
      <c r="J522" s="51">
        <f t="shared" si="22"/>
        <v>0</v>
      </c>
      <c r="K522" s="50"/>
      <c r="L522" s="50"/>
      <c r="M522" s="52"/>
    </row>
    <row r="523" spans="1:13" s="53" customFormat="1">
      <c r="A523" s="47"/>
      <c r="B523" s="47" t="s">
        <v>779</v>
      </c>
      <c r="C523" s="47" t="s">
        <v>521</v>
      </c>
      <c r="D523" s="47" t="s">
        <v>41</v>
      </c>
      <c r="E523" s="47" t="s">
        <v>42</v>
      </c>
      <c r="F523" s="48">
        <v>42171</v>
      </c>
      <c r="G523" s="49">
        <v>39</v>
      </c>
      <c r="H523" s="47"/>
      <c r="I523" s="50"/>
      <c r="J523" s="51">
        <f t="shared" si="22"/>
        <v>0</v>
      </c>
      <c r="K523" s="50"/>
      <c r="L523" s="50"/>
      <c r="M523" s="52"/>
    </row>
    <row r="524" spans="1:13" s="53" customFormat="1">
      <c r="A524" s="47"/>
      <c r="B524" s="47" t="s">
        <v>779</v>
      </c>
      <c r="C524" s="47" t="s">
        <v>521</v>
      </c>
      <c r="D524" s="47" t="s">
        <v>6</v>
      </c>
      <c r="E524" s="47" t="s">
        <v>21</v>
      </c>
      <c r="F524" s="48">
        <v>42171</v>
      </c>
      <c r="G524" s="49">
        <v>2</v>
      </c>
      <c r="H524" s="47"/>
      <c r="I524" s="50"/>
      <c r="J524" s="51">
        <f t="shared" si="22"/>
        <v>0</v>
      </c>
      <c r="K524" s="50"/>
      <c r="L524" s="50"/>
      <c r="M524" s="52"/>
    </row>
    <row r="525" spans="1:13" s="53" customFormat="1">
      <c r="A525" s="47"/>
      <c r="B525" s="47" t="s">
        <v>779</v>
      </c>
      <c r="C525" s="47" t="s">
        <v>521</v>
      </c>
      <c r="D525" s="47" t="s">
        <v>7</v>
      </c>
      <c r="E525" s="47" t="s">
        <v>27</v>
      </c>
      <c r="F525" s="48">
        <v>42171</v>
      </c>
      <c r="G525" s="49">
        <v>20</v>
      </c>
      <c r="H525" s="47"/>
      <c r="I525" s="50"/>
      <c r="J525" s="51">
        <f t="shared" si="22"/>
        <v>0</v>
      </c>
      <c r="K525" s="50"/>
      <c r="L525" s="50"/>
      <c r="M525" s="52"/>
    </row>
    <row r="526" spans="1:13" s="53" customFormat="1">
      <c r="A526" s="47"/>
      <c r="B526" s="47" t="s">
        <v>779</v>
      </c>
      <c r="C526" s="47" t="s">
        <v>521</v>
      </c>
      <c r="D526" s="47" t="s">
        <v>13</v>
      </c>
      <c r="E526" s="47" t="s">
        <v>52</v>
      </c>
      <c r="F526" s="48">
        <v>42171</v>
      </c>
      <c r="G526" s="49">
        <v>5</v>
      </c>
      <c r="H526" s="47"/>
      <c r="I526" s="50"/>
      <c r="J526" s="51">
        <f t="shared" si="22"/>
        <v>0</v>
      </c>
      <c r="K526" s="50"/>
      <c r="L526" s="50"/>
      <c r="M526" s="52"/>
    </row>
    <row r="527" spans="1:13" s="53" customFormat="1">
      <c r="A527" s="47"/>
      <c r="B527" s="47" t="s">
        <v>779</v>
      </c>
      <c r="C527" s="47" t="s">
        <v>521</v>
      </c>
      <c r="D527" s="47" t="s">
        <v>14</v>
      </c>
      <c r="E527" s="47" t="s">
        <v>54</v>
      </c>
      <c r="F527" s="48">
        <v>42171</v>
      </c>
      <c r="G527" s="49">
        <v>6</v>
      </c>
      <c r="H527" s="47"/>
      <c r="I527" s="50"/>
      <c r="J527" s="51">
        <f t="shared" si="22"/>
        <v>0</v>
      </c>
      <c r="K527" s="50"/>
      <c r="L527" s="50"/>
      <c r="M527" s="52"/>
    </row>
    <row r="528" spans="1:13" s="53" customFormat="1">
      <c r="A528" s="47"/>
      <c r="B528" s="47" t="s">
        <v>779</v>
      </c>
      <c r="C528" s="47" t="s">
        <v>521</v>
      </c>
      <c r="D528" s="47" t="s">
        <v>16</v>
      </c>
      <c r="E528" s="47" t="s">
        <v>18</v>
      </c>
      <c r="F528" s="48">
        <v>42171</v>
      </c>
      <c r="G528" s="49">
        <v>3</v>
      </c>
      <c r="H528" s="47"/>
      <c r="I528" s="50"/>
      <c r="J528" s="51">
        <f t="shared" si="22"/>
        <v>0</v>
      </c>
      <c r="K528" s="50"/>
      <c r="L528" s="50"/>
      <c r="M528" s="52"/>
    </row>
    <row r="529" spans="1:13" s="53" customFormat="1">
      <c r="A529" s="47"/>
      <c r="B529" s="47" t="s">
        <v>779</v>
      </c>
      <c r="C529" s="47" t="s">
        <v>521</v>
      </c>
      <c r="D529" s="47" t="s">
        <v>74</v>
      </c>
      <c r="E529" s="47" t="s">
        <v>75</v>
      </c>
      <c r="F529" s="48">
        <v>42171</v>
      </c>
      <c r="G529" s="49">
        <v>-1</v>
      </c>
      <c r="H529" s="47"/>
      <c r="I529" s="50"/>
      <c r="J529" s="51">
        <f t="shared" si="22"/>
        <v>0</v>
      </c>
      <c r="K529" s="50"/>
      <c r="L529" s="50"/>
      <c r="M529" s="52"/>
    </row>
    <row r="530" spans="1:13" s="53" customFormat="1">
      <c r="A530" s="47"/>
      <c r="B530" s="47" t="s">
        <v>779</v>
      </c>
      <c r="C530" s="47" t="s">
        <v>521</v>
      </c>
      <c r="D530" s="47" t="s">
        <v>72</v>
      </c>
      <c r="E530" s="47" t="s">
        <v>73</v>
      </c>
      <c r="F530" s="48">
        <v>42171</v>
      </c>
      <c r="G530" s="49">
        <v>-2</v>
      </c>
      <c r="H530" s="47"/>
      <c r="I530" s="50"/>
      <c r="J530" s="51">
        <f t="shared" si="22"/>
        <v>0</v>
      </c>
      <c r="K530" s="50"/>
      <c r="L530" s="50"/>
      <c r="M530" s="52"/>
    </row>
    <row r="531" spans="1:13" s="53" customFormat="1">
      <c r="A531" s="47"/>
      <c r="B531" s="47" t="s">
        <v>779</v>
      </c>
      <c r="C531" s="47" t="s">
        <v>521</v>
      </c>
      <c r="D531" s="47" t="s">
        <v>63</v>
      </c>
      <c r="E531" s="47" t="s">
        <v>70</v>
      </c>
      <c r="F531" s="48">
        <v>42171</v>
      </c>
      <c r="G531" s="49">
        <v>13</v>
      </c>
      <c r="H531" s="47"/>
      <c r="I531" s="50"/>
      <c r="J531" s="51">
        <f t="shared" si="22"/>
        <v>0</v>
      </c>
      <c r="K531" s="50"/>
      <c r="L531" s="50"/>
      <c r="M531" s="52"/>
    </row>
    <row r="532" spans="1:13" s="53" customFormat="1">
      <c r="A532" s="47"/>
      <c r="B532" s="47" t="s">
        <v>779</v>
      </c>
      <c r="C532" s="47" t="s">
        <v>521</v>
      </c>
      <c r="D532" s="74" t="s">
        <v>79</v>
      </c>
      <c r="E532" s="47" t="s">
        <v>80</v>
      </c>
      <c r="F532" s="48">
        <v>42171</v>
      </c>
      <c r="G532" s="49">
        <v>-8</v>
      </c>
      <c r="H532" s="47"/>
      <c r="I532" s="50"/>
      <c r="J532" s="51">
        <f t="shared" si="22"/>
        <v>0</v>
      </c>
      <c r="K532" s="50"/>
      <c r="L532" s="50"/>
      <c r="M532" s="52"/>
    </row>
    <row r="533" spans="1:13" s="53" customFormat="1">
      <c r="A533" s="47"/>
      <c r="B533" s="47" t="s">
        <v>779</v>
      </c>
      <c r="C533" s="47" t="s">
        <v>521</v>
      </c>
      <c r="D533" s="47" t="s">
        <v>589</v>
      </c>
      <c r="E533" s="47" t="s">
        <v>506</v>
      </c>
      <c r="F533" s="48">
        <v>42171</v>
      </c>
      <c r="G533" s="49">
        <v>3</v>
      </c>
      <c r="H533" s="47"/>
      <c r="I533" s="50"/>
      <c r="J533" s="51">
        <f t="shared" si="22"/>
        <v>0</v>
      </c>
      <c r="K533" s="50"/>
      <c r="L533" s="50"/>
      <c r="M533" s="52"/>
    </row>
    <row r="534" spans="1:13">
      <c r="A534" s="74" t="s">
        <v>685</v>
      </c>
      <c r="B534" s="74" t="s">
        <v>711</v>
      </c>
      <c r="C534" s="47" t="s">
        <v>521</v>
      </c>
      <c r="D534" s="47" t="s">
        <v>49</v>
      </c>
      <c r="E534" s="47" t="s">
        <v>50</v>
      </c>
      <c r="F534" s="75">
        <v>42173</v>
      </c>
      <c r="G534" s="76">
        <v>45</v>
      </c>
      <c r="J534" s="78">
        <f t="shared" si="22"/>
        <v>0</v>
      </c>
    </row>
    <row r="535" spans="1:13">
      <c r="A535" s="74" t="s">
        <v>673</v>
      </c>
      <c r="B535" s="74" t="s">
        <v>712</v>
      </c>
      <c r="C535" s="47" t="s">
        <v>521</v>
      </c>
      <c r="D535" s="47" t="s">
        <v>388</v>
      </c>
      <c r="E535" s="47" t="s">
        <v>387</v>
      </c>
      <c r="F535" s="75">
        <v>42173</v>
      </c>
      <c r="G535" s="76">
        <v>20</v>
      </c>
      <c r="J535" s="78">
        <f t="shared" si="22"/>
        <v>0</v>
      </c>
    </row>
    <row r="536" spans="1:13">
      <c r="A536" s="74" t="s">
        <v>713</v>
      </c>
      <c r="B536" s="74" t="s">
        <v>714</v>
      </c>
      <c r="C536" s="47" t="s">
        <v>521</v>
      </c>
      <c r="D536" s="47" t="s">
        <v>669</v>
      </c>
      <c r="E536" s="47" t="s">
        <v>668</v>
      </c>
      <c r="F536" s="75">
        <v>42174</v>
      </c>
      <c r="G536" s="76">
        <v>4</v>
      </c>
      <c r="J536" s="78">
        <f t="shared" si="22"/>
        <v>0</v>
      </c>
    </row>
    <row r="537" spans="1:13" s="53" customFormat="1">
      <c r="A537" s="47" t="s">
        <v>717</v>
      </c>
      <c r="B537" s="47" t="s">
        <v>718</v>
      </c>
      <c r="C537" s="47" t="s">
        <v>521</v>
      </c>
      <c r="D537" s="47" t="s">
        <v>716</v>
      </c>
      <c r="E537" s="47" t="s">
        <v>715</v>
      </c>
      <c r="F537" s="48">
        <v>42177</v>
      </c>
      <c r="G537" s="49">
        <v>10</v>
      </c>
      <c r="H537" s="47"/>
      <c r="I537" s="50"/>
      <c r="J537" s="51">
        <f t="shared" si="22"/>
        <v>0</v>
      </c>
      <c r="K537" s="50"/>
      <c r="L537" s="50"/>
      <c r="M537" s="52"/>
    </row>
    <row r="538" spans="1:13" s="53" customFormat="1">
      <c r="A538" s="47" t="s">
        <v>526</v>
      </c>
      <c r="B538" s="47" t="s">
        <v>526</v>
      </c>
      <c r="C538" s="47" t="s">
        <v>732</v>
      </c>
      <c r="D538" s="47" t="s">
        <v>716</v>
      </c>
      <c r="E538" s="47" t="s">
        <v>715</v>
      </c>
      <c r="F538" s="48">
        <v>42177</v>
      </c>
      <c r="G538" s="49">
        <v>-1</v>
      </c>
      <c r="H538" s="47"/>
      <c r="I538" s="50"/>
      <c r="J538" s="51">
        <f t="shared" si="22"/>
        <v>0</v>
      </c>
      <c r="K538" s="50"/>
      <c r="L538" s="50"/>
      <c r="M538" s="52"/>
    </row>
    <row r="539" spans="1:13" s="53" customFormat="1">
      <c r="A539" s="47" t="s">
        <v>675</v>
      </c>
      <c r="B539" s="47" t="s">
        <v>719</v>
      </c>
      <c r="C539" s="47" t="s">
        <v>521</v>
      </c>
      <c r="D539" s="47" t="s">
        <v>664</v>
      </c>
      <c r="E539" s="47" t="s">
        <v>665</v>
      </c>
      <c r="F539" s="48">
        <v>42178</v>
      </c>
      <c r="G539" s="49">
        <v>2</v>
      </c>
      <c r="H539" s="47"/>
      <c r="I539" s="50"/>
      <c r="J539" s="51">
        <f t="shared" si="22"/>
        <v>0</v>
      </c>
      <c r="K539" s="50"/>
      <c r="L539" s="50"/>
      <c r="M539" s="52"/>
    </row>
    <row r="540" spans="1:13" s="53" customFormat="1">
      <c r="A540" s="47" t="s">
        <v>675</v>
      </c>
      <c r="B540" s="47" t="s">
        <v>719</v>
      </c>
      <c r="C540" s="47" t="s">
        <v>521</v>
      </c>
      <c r="D540" s="47" t="s">
        <v>663</v>
      </c>
      <c r="E540" s="47" t="s">
        <v>662</v>
      </c>
      <c r="F540" s="48">
        <v>42178</v>
      </c>
      <c r="G540" s="49">
        <v>2</v>
      </c>
      <c r="H540" s="47"/>
      <c r="I540" s="50"/>
      <c r="J540" s="51">
        <f t="shared" si="22"/>
        <v>0</v>
      </c>
      <c r="K540" s="50"/>
      <c r="L540" s="50"/>
      <c r="M540" s="52"/>
    </row>
    <row r="541" spans="1:13" s="53" customFormat="1">
      <c r="A541" s="47"/>
      <c r="B541" s="47" t="s">
        <v>720</v>
      </c>
      <c r="C541" s="47" t="s">
        <v>521</v>
      </c>
      <c r="D541" s="47" t="s">
        <v>722</v>
      </c>
      <c r="E541" s="47" t="s">
        <v>721</v>
      </c>
      <c r="F541" s="48">
        <v>42178</v>
      </c>
      <c r="G541" s="49">
        <v>10</v>
      </c>
      <c r="H541" s="47"/>
      <c r="I541" s="50"/>
      <c r="J541" s="51">
        <f t="shared" si="22"/>
        <v>0</v>
      </c>
      <c r="K541" s="50"/>
      <c r="L541" s="50"/>
      <c r="M541" s="52"/>
    </row>
    <row r="542" spans="1:13" s="53" customFormat="1">
      <c r="A542" s="47"/>
      <c r="B542" s="47" t="s">
        <v>723</v>
      </c>
      <c r="C542" s="47" t="s">
        <v>733</v>
      </c>
      <c r="D542" s="47" t="s">
        <v>669</v>
      </c>
      <c r="E542" s="47" t="s">
        <v>668</v>
      </c>
      <c r="F542" s="75">
        <v>42179</v>
      </c>
      <c r="G542" s="76">
        <v>-1</v>
      </c>
      <c r="H542" s="47"/>
      <c r="I542" s="50"/>
      <c r="J542" s="51"/>
      <c r="K542" s="50"/>
      <c r="L542" s="50"/>
      <c r="M542" s="52"/>
    </row>
    <row r="543" spans="1:13" s="53" customFormat="1">
      <c r="A543" s="47" t="s">
        <v>726</v>
      </c>
      <c r="B543" s="47" t="s">
        <v>725</v>
      </c>
      <c r="C543" s="47" t="s">
        <v>706</v>
      </c>
      <c r="D543" s="47" t="s">
        <v>315</v>
      </c>
      <c r="E543" s="47" t="s">
        <v>59</v>
      </c>
      <c r="F543" s="75">
        <v>42179</v>
      </c>
      <c r="G543" s="49">
        <v>-6</v>
      </c>
      <c r="H543" s="47"/>
      <c r="I543" s="50"/>
      <c r="J543" s="51"/>
      <c r="K543" s="50"/>
      <c r="L543" s="50"/>
      <c r="M543" s="52"/>
    </row>
    <row r="544" spans="1:13" s="53" customFormat="1">
      <c r="A544" s="47"/>
      <c r="B544" s="47" t="s">
        <v>727</v>
      </c>
      <c r="C544" s="47" t="s">
        <v>521</v>
      </c>
      <c r="D544" s="47" t="s">
        <v>722</v>
      </c>
      <c r="E544" s="47" t="s">
        <v>721</v>
      </c>
      <c r="F544" s="48">
        <v>42179</v>
      </c>
      <c r="G544" s="49">
        <v>20</v>
      </c>
      <c r="H544" s="47"/>
      <c r="I544" s="50"/>
      <c r="J544" s="51"/>
      <c r="K544" s="50"/>
      <c r="L544" s="50"/>
      <c r="M544" s="52"/>
    </row>
    <row r="545" spans="1:13" s="53" customFormat="1">
      <c r="A545" s="47"/>
      <c r="B545" s="47"/>
      <c r="C545" s="47" t="s">
        <v>521</v>
      </c>
      <c r="D545" s="47" t="s">
        <v>709</v>
      </c>
      <c r="E545" s="47" t="s">
        <v>283</v>
      </c>
      <c r="F545" s="48">
        <v>42179</v>
      </c>
      <c r="G545" s="49">
        <v>5</v>
      </c>
      <c r="H545" s="47"/>
      <c r="I545" s="50"/>
      <c r="J545" s="51"/>
      <c r="K545" s="50"/>
      <c r="L545" s="50"/>
      <c r="M545" s="52"/>
    </row>
    <row r="546" spans="1:13" s="53" customFormat="1">
      <c r="A546" s="47" t="s">
        <v>730</v>
      </c>
      <c r="B546" s="47" t="s">
        <v>728</v>
      </c>
      <c r="C546" s="47" t="s">
        <v>706</v>
      </c>
      <c r="D546" s="47" t="s">
        <v>465</v>
      </c>
      <c r="E546" s="47" t="s">
        <v>107</v>
      </c>
      <c r="F546" s="48">
        <v>42184</v>
      </c>
      <c r="G546" s="49">
        <v>-1</v>
      </c>
      <c r="H546" s="47"/>
      <c r="I546" s="50"/>
      <c r="J546" s="51"/>
      <c r="K546" s="50"/>
      <c r="L546" s="50"/>
      <c r="M546" s="52"/>
    </row>
    <row r="547" spans="1:13" s="53" customFormat="1">
      <c r="A547" s="47" t="s">
        <v>730</v>
      </c>
      <c r="B547" s="47" t="s">
        <v>728</v>
      </c>
      <c r="C547" s="47" t="s">
        <v>706</v>
      </c>
      <c r="D547" s="47" t="s">
        <v>205</v>
      </c>
      <c r="E547" s="47" t="s">
        <v>115</v>
      </c>
      <c r="F547" s="48">
        <v>42184</v>
      </c>
      <c r="G547" s="49">
        <v>-1</v>
      </c>
      <c r="H547" s="47"/>
      <c r="I547" s="50"/>
      <c r="J547" s="51"/>
      <c r="K547" s="50"/>
      <c r="L547" s="50"/>
      <c r="M547" s="52"/>
    </row>
    <row r="548" spans="1:13" s="53" customFormat="1">
      <c r="A548" s="47" t="s">
        <v>730</v>
      </c>
      <c r="B548" s="47" t="s">
        <v>728</v>
      </c>
      <c r="C548" s="47" t="s">
        <v>706</v>
      </c>
      <c r="D548" s="47" t="s">
        <v>296</v>
      </c>
      <c r="E548" s="47" t="s">
        <v>297</v>
      </c>
      <c r="F548" s="48">
        <v>42184</v>
      </c>
      <c r="G548" s="49">
        <v>-4</v>
      </c>
      <c r="H548" s="47"/>
      <c r="I548" s="50"/>
      <c r="J548" s="51"/>
      <c r="K548" s="50"/>
      <c r="L548" s="50"/>
      <c r="M548" s="52"/>
    </row>
    <row r="549" spans="1:13" s="53" customFormat="1">
      <c r="A549" s="47" t="s">
        <v>730</v>
      </c>
      <c r="B549" s="47" t="s">
        <v>728</v>
      </c>
      <c r="C549" s="47" t="s">
        <v>706</v>
      </c>
      <c r="D549" s="47" t="s">
        <v>277</v>
      </c>
      <c r="E549" s="47" t="s">
        <v>119</v>
      </c>
      <c r="F549" s="48">
        <v>42184</v>
      </c>
      <c r="G549" s="49">
        <v>-4</v>
      </c>
      <c r="H549" s="47"/>
      <c r="I549" s="50"/>
      <c r="J549" s="51"/>
      <c r="K549" s="50"/>
      <c r="L549" s="50"/>
      <c r="M549" s="52"/>
    </row>
    <row r="550" spans="1:13" s="53" customFormat="1">
      <c r="A550" s="47" t="s">
        <v>730</v>
      </c>
      <c r="B550" s="47" t="s">
        <v>728</v>
      </c>
      <c r="C550" s="47" t="s">
        <v>706</v>
      </c>
      <c r="D550" s="47" t="s">
        <v>456</v>
      </c>
      <c r="E550" s="47" t="s">
        <v>124</v>
      </c>
      <c r="F550" s="48">
        <v>42184</v>
      </c>
      <c r="G550" s="49">
        <v>-3</v>
      </c>
      <c r="H550" s="47"/>
      <c r="I550" s="50"/>
      <c r="J550" s="51"/>
      <c r="K550" s="50"/>
      <c r="L550" s="50"/>
      <c r="M550" s="52"/>
    </row>
    <row r="551" spans="1:13" s="53" customFormat="1">
      <c r="A551" s="47" t="s">
        <v>730</v>
      </c>
      <c r="B551" s="47" t="s">
        <v>728</v>
      </c>
      <c r="C551" s="47" t="s">
        <v>706</v>
      </c>
      <c r="D551" s="47" t="s">
        <v>63</v>
      </c>
      <c r="E551" s="47" t="s">
        <v>70</v>
      </c>
      <c r="F551" s="48">
        <v>42184</v>
      </c>
      <c r="G551" s="49">
        <v>-2</v>
      </c>
      <c r="H551" s="47"/>
      <c r="I551" s="50"/>
      <c r="J551" s="51"/>
      <c r="K551" s="50"/>
      <c r="L551" s="50"/>
      <c r="M551" s="52"/>
    </row>
    <row r="552" spans="1:13" s="53" customFormat="1">
      <c r="A552" s="47" t="s">
        <v>730</v>
      </c>
      <c r="B552" s="47" t="s">
        <v>728</v>
      </c>
      <c r="C552" s="47" t="s">
        <v>706</v>
      </c>
      <c r="D552" s="47" t="s">
        <v>469</v>
      </c>
      <c r="E552" s="47" t="s">
        <v>311</v>
      </c>
      <c r="F552" s="48">
        <v>42184</v>
      </c>
      <c r="G552" s="49">
        <v>-2</v>
      </c>
      <c r="H552" s="47"/>
      <c r="I552" s="50"/>
      <c r="J552" s="51"/>
      <c r="K552" s="50"/>
      <c r="L552" s="50"/>
      <c r="M552" s="52"/>
    </row>
    <row r="553" spans="1:13" s="53" customFormat="1">
      <c r="A553" s="47" t="s">
        <v>730</v>
      </c>
      <c r="B553" s="47" t="s">
        <v>728</v>
      </c>
      <c r="C553" s="47" t="s">
        <v>706</v>
      </c>
      <c r="D553" s="47" t="s">
        <v>504</v>
      </c>
      <c r="E553" s="47" t="s">
        <v>303</v>
      </c>
      <c r="F553" s="48">
        <v>42184</v>
      </c>
      <c r="G553" s="49">
        <v>-1</v>
      </c>
      <c r="H553" s="47"/>
      <c r="I553" s="50"/>
      <c r="J553" s="51"/>
      <c r="K553" s="50"/>
      <c r="L553" s="50"/>
      <c r="M553" s="52"/>
    </row>
    <row r="554" spans="1:13" s="53" customFormat="1">
      <c r="A554" s="47" t="s">
        <v>730</v>
      </c>
      <c r="B554" s="47" t="s">
        <v>728</v>
      </c>
      <c r="C554" s="47" t="s">
        <v>706</v>
      </c>
      <c r="D554" s="47" t="s">
        <v>308</v>
      </c>
      <c r="E554" s="47" t="s">
        <v>123</v>
      </c>
      <c r="F554" s="48">
        <v>42184</v>
      </c>
      <c r="G554" s="49">
        <v>-2</v>
      </c>
      <c r="H554" s="47"/>
      <c r="I554" s="50"/>
      <c r="J554" s="51"/>
      <c r="K554" s="50"/>
      <c r="L554" s="50"/>
      <c r="M554" s="52"/>
    </row>
    <row r="555" spans="1:13" s="53" customFormat="1">
      <c r="A555" s="47" t="s">
        <v>730</v>
      </c>
      <c r="B555" s="47" t="s">
        <v>728</v>
      </c>
      <c r="C555" s="47" t="s">
        <v>706</v>
      </c>
      <c r="D555" s="47" t="s">
        <v>309</v>
      </c>
      <c r="E555" s="47" t="s">
        <v>125</v>
      </c>
      <c r="F555" s="48">
        <v>42184</v>
      </c>
      <c r="G555" s="49">
        <v>-1</v>
      </c>
      <c r="H555" s="47"/>
      <c r="I555" s="50"/>
      <c r="J555" s="51"/>
      <c r="K555" s="50"/>
      <c r="L555" s="50"/>
      <c r="M555" s="52"/>
    </row>
    <row r="556" spans="1:13" s="53" customFormat="1">
      <c r="A556" s="47" t="s">
        <v>730</v>
      </c>
      <c r="B556" s="47" t="s">
        <v>728</v>
      </c>
      <c r="C556" s="47" t="s">
        <v>706</v>
      </c>
      <c r="D556" s="47" t="s">
        <v>278</v>
      </c>
      <c r="E556" s="47" t="s">
        <v>121</v>
      </c>
      <c r="F556" s="48">
        <v>42184</v>
      </c>
      <c r="G556" s="49">
        <v>-1</v>
      </c>
      <c r="H556" s="47"/>
      <c r="I556" s="50"/>
      <c r="J556" s="51"/>
      <c r="K556" s="50"/>
      <c r="L556" s="50"/>
      <c r="M556" s="52"/>
    </row>
    <row r="557" spans="1:13" s="53" customFormat="1">
      <c r="A557" s="47" t="s">
        <v>730</v>
      </c>
      <c r="B557" s="47" t="s">
        <v>728</v>
      </c>
      <c r="C557" s="47" t="s">
        <v>706</v>
      </c>
      <c r="D557" s="47" t="s">
        <v>454</v>
      </c>
      <c r="E557" s="47" t="s">
        <v>122</v>
      </c>
      <c r="F557" s="48">
        <v>42184</v>
      </c>
      <c r="G557" s="49">
        <v>-1</v>
      </c>
      <c r="H557" s="47"/>
      <c r="I557" s="50"/>
      <c r="J557" s="51"/>
      <c r="K557" s="50"/>
      <c r="L557" s="50"/>
      <c r="M557" s="52"/>
    </row>
    <row r="558" spans="1:13" s="53" customFormat="1">
      <c r="A558" s="47" t="s">
        <v>730</v>
      </c>
      <c r="B558" s="47" t="s">
        <v>728</v>
      </c>
      <c r="C558" s="47" t="s">
        <v>706</v>
      </c>
      <c r="D558" s="47" t="s">
        <v>310</v>
      </c>
      <c r="E558" s="47" t="s">
        <v>116</v>
      </c>
      <c r="F558" s="48">
        <v>42184</v>
      </c>
      <c r="G558" s="49">
        <v>-1</v>
      </c>
      <c r="H558" s="47"/>
      <c r="I558" s="50"/>
      <c r="J558" s="51"/>
      <c r="K558" s="50"/>
      <c r="L558" s="50"/>
      <c r="M558" s="52"/>
    </row>
    <row r="559" spans="1:13" s="53" customFormat="1">
      <c r="A559" s="47" t="s">
        <v>730</v>
      </c>
      <c r="B559" s="47" t="s">
        <v>728</v>
      </c>
      <c r="C559" s="47" t="s">
        <v>706</v>
      </c>
      <c r="D559" s="47" t="s">
        <v>307</v>
      </c>
      <c r="E559" s="47" t="s">
        <v>120</v>
      </c>
      <c r="F559" s="48">
        <v>42184</v>
      </c>
      <c r="G559" s="49">
        <v>-1</v>
      </c>
      <c r="H559" s="47"/>
      <c r="I559" s="50"/>
      <c r="J559" s="51"/>
      <c r="K559" s="50"/>
      <c r="L559" s="50"/>
      <c r="M559" s="52"/>
    </row>
    <row r="560" spans="1:13" s="53" customFormat="1">
      <c r="A560" s="47" t="s">
        <v>730</v>
      </c>
      <c r="B560" s="47" t="s">
        <v>728</v>
      </c>
      <c r="C560" s="47" t="s">
        <v>706</v>
      </c>
      <c r="D560" s="47" t="s">
        <v>464</v>
      </c>
      <c r="E560" s="47" t="s">
        <v>106</v>
      </c>
      <c r="F560" s="48">
        <v>42184</v>
      </c>
      <c r="G560" s="49">
        <v>-1</v>
      </c>
      <c r="H560" s="47"/>
      <c r="I560" s="50"/>
      <c r="J560" s="51"/>
      <c r="K560" s="50"/>
      <c r="L560" s="50"/>
      <c r="M560" s="52"/>
    </row>
    <row r="561" spans="1:13" s="53" customFormat="1">
      <c r="A561" s="47" t="s">
        <v>730</v>
      </c>
      <c r="B561" s="47" t="s">
        <v>728</v>
      </c>
      <c r="C561" s="47" t="s">
        <v>706</v>
      </c>
      <c r="D561" s="47" t="s">
        <v>41</v>
      </c>
      <c r="E561" s="47" t="s">
        <v>42</v>
      </c>
      <c r="F561" s="48">
        <v>42184</v>
      </c>
      <c r="G561" s="49">
        <v>-32</v>
      </c>
      <c r="H561" s="47"/>
      <c r="I561" s="50"/>
      <c r="J561" s="51"/>
      <c r="K561" s="50"/>
      <c r="L561" s="50"/>
      <c r="M561" s="52"/>
    </row>
    <row r="562" spans="1:13" s="53" customFormat="1">
      <c r="A562" s="47" t="s">
        <v>730</v>
      </c>
      <c r="B562" s="47" t="s">
        <v>728</v>
      </c>
      <c r="C562" s="47" t="s">
        <v>706</v>
      </c>
      <c r="D562" s="47" t="s">
        <v>709</v>
      </c>
      <c r="E562" s="47" t="s">
        <v>283</v>
      </c>
      <c r="F562" s="48">
        <v>42184</v>
      </c>
      <c r="G562" s="49">
        <v>-5</v>
      </c>
      <c r="H562" s="47"/>
      <c r="I562" s="50"/>
      <c r="J562" s="51"/>
      <c r="K562" s="50"/>
      <c r="L562" s="50"/>
      <c r="M562" s="52"/>
    </row>
    <row r="563" spans="1:13" s="53" customFormat="1">
      <c r="A563" s="47" t="s">
        <v>730</v>
      </c>
      <c r="B563" s="47" t="s">
        <v>728</v>
      </c>
      <c r="C563" s="47" t="s">
        <v>706</v>
      </c>
      <c r="D563" s="47" t="s">
        <v>1</v>
      </c>
      <c r="E563" s="47" t="s">
        <v>22</v>
      </c>
      <c r="F563" s="48">
        <v>42184</v>
      </c>
      <c r="G563" s="49">
        <v>-7</v>
      </c>
      <c r="H563" s="47"/>
      <c r="I563" s="50"/>
      <c r="J563" s="51"/>
      <c r="K563" s="50"/>
      <c r="L563" s="50"/>
      <c r="M563" s="52"/>
    </row>
    <row r="564" spans="1:13" s="53" customFormat="1">
      <c r="A564" s="47" t="s">
        <v>730</v>
      </c>
      <c r="B564" s="47" t="s">
        <v>728</v>
      </c>
      <c r="C564" s="47" t="s">
        <v>706</v>
      </c>
      <c r="D564" s="47" t="s">
        <v>3</v>
      </c>
      <c r="E564" s="47" t="s">
        <v>29</v>
      </c>
      <c r="F564" s="48">
        <v>42184</v>
      </c>
      <c r="G564" s="49">
        <v>-2</v>
      </c>
      <c r="H564" s="47"/>
      <c r="I564" s="50"/>
      <c r="J564" s="51"/>
      <c r="K564" s="50"/>
      <c r="L564" s="50"/>
      <c r="M564" s="52"/>
    </row>
    <row r="565" spans="1:13" s="53" customFormat="1">
      <c r="A565" s="47" t="s">
        <v>730</v>
      </c>
      <c r="B565" s="47" t="s">
        <v>728</v>
      </c>
      <c r="C565" s="47" t="s">
        <v>706</v>
      </c>
      <c r="D565" s="47" t="s">
        <v>356</v>
      </c>
      <c r="E565" s="47" t="s">
        <v>53</v>
      </c>
      <c r="F565" s="48">
        <v>42184</v>
      </c>
      <c r="G565" s="49">
        <v>-26</v>
      </c>
      <c r="H565" s="47"/>
      <c r="I565" s="50"/>
      <c r="J565" s="51"/>
      <c r="K565" s="50"/>
      <c r="L565" s="50"/>
      <c r="M565" s="52"/>
    </row>
    <row r="566" spans="1:13" s="53" customFormat="1">
      <c r="A566" s="47" t="s">
        <v>731</v>
      </c>
      <c r="B566" s="47" t="s">
        <v>734</v>
      </c>
      <c r="C566" s="47" t="s">
        <v>701</v>
      </c>
      <c r="D566" s="47" t="s">
        <v>588</v>
      </c>
      <c r="E566" s="47" t="s">
        <v>505</v>
      </c>
      <c r="F566" s="48">
        <v>42187</v>
      </c>
      <c r="G566" s="49">
        <v>-2</v>
      </c>
      <c r="H566" s="47"/>
      <c r="I566" s="50"/>
      <c r="J566" s="51"/>
      <c r="K566" s="50"/>
      <c r="L566" s="50"/>
      <c r="M566" s="52"/>
    </row>
    <row r="567" spans="1:13" s="53" customFormat="1">
      <c r="A567" s="47"/>
      <c r="B567" s="47"/>
      <c r="C567" s="47" t="s">
        <v>521</v>
      </c>
      <c r="D567" s="47" t="s">
        <v>742</v>
      </c>
      <c r="E567" s="47" t="s">
        <v>741</v>
      </c>
      <c r="F567" s="48">
        <v>42187</v>
      </c>
      <c r="G567" s="49">
        <v>5</v>
      </c>
      <c r="H567" s="47"/>
      <c r="I567" s="50"/>
      <c r="J567" s="51"/>
      <c r="K567" s="50"/>
      <c r="L567" s="50"/>
      <c r="M567" s="52"/>
    </row>
    <row r="568" spans="1:13" s="53" customFormat="1">
      <c r="A568" s="47" t="s">
        <v>744</v>
      </c>
      <c r="B568" s="47" t="s">
        <v>745</v>
      </c>
      <c r="C568" s="47" t="s">
        <v>743</v>
      </c>
      <c r="D568" s="47" t="s">
        <v>742</v>
      </c>
      <c r="E568" s="47" t="s">
        <v>741</v>
      </c>
      <c r="F568" s="48">
        <v>42191</v>
      </c>
      <c r="G568" s="49">
        <v>-5</v>
      </c>
      <c r="H568" s="47"/>
      <c r="I568" s="50"/>
      <c r="J568" s="51"/>
      <c r="K568" s="50"/>
      <c r="L568" s="50"/>
      <c r="M568" s="52"/>
    </row>
    <row r="569" spans="1:13" s="53" customFormat="1">
      <c r="A569" s="47" t="s">
        <v>749</v>
      </c>
      <c r="B569" s="47" t="s">
        <v>746</v>
      </c>
      <c r="C569" s="47" t="s">
        <v>521</v>
      </c>
      <c r="D569" s="47" t="s">
        <v>751</v>
      </c>
      <c r="E569" s="47" t="s">
        <v>750</v>
      </c>
      <c r="F569" s="48">
        <v>42191</v>
      </c>
      <c r="G569" s="49">
        <v>100</v>
      </c>
      <c r="H569" s="47"/>
      <c r="I569" s="50"/>
      <c r="J569" s="51"/>
      <c r="K569" s="50"/>
      <c r="L569" s="50"/>
      <c r="M569" s="52"/>
    </row>
    <row r="570" spans="1:13" s="53" customFormat="1">
      <c r="A570" s="47" t="s">
        <v>748</v>
      </c>
      <c r="B570" s="47" t="s">
        <v>747</v>
      </c>
      <c r="C570" s="47" t="s">
        <v>521</v>
      </c>
      <c r="D570" s="47" t="s">
        <v>15</v>
      </c>
      <c r="E570" s="47" t="s">
        <v>57</v>
      </c>
      <c r="F570" s="48">
        <v>42191</v>
      </c>
      <c r="G570" s="49">
        <v>50</v>
      </c>
      <c r="H570" s="47"/>
      <c r="I570" s="50"/>
      <c r="J570" s="51"/>
      <c r="K570" s="50"/>
      <c r="L570" s="50"/>
      <c r="M570" s="52"/>
    </row>
    <row r="571" spans="1:13" s="53" customFormat="1">
      <c r="A571" s="47"/>
      <c r="B571" s="47" t="s">
        <v>754</v>
      </c>
      <c r="C571" s="47" t="s">
        <v>521</v>
      </c>
      <c r="D571" s="47" t="s">
        <v>722</v>
      </c>
      <c r="E571" s="47" t="s">
        <v>721</v>
      </c>
      <c r="F571" s="48">
        <v>42193</v>
      </c>
      <c r="G571" s="49">
        <v>3</v>
      </c>
      <c r="H571" s="47"/>
      <c r="I571" s="50"/>
      <c r="J571" s="51"/>
      <c r="K571" s="50"/>
      <c r="L571" s="50"/>
      <c r="M571" s="52"/>
    </row>
    <row r="572" spans="1:13" s="53" customFormat="1">
      <c r="A572" s="47"/>
      <c r="B572" s="47" t="s">
        <v>753</v>
      </c>
      <c r="C572" s="47" t="s">
        <v>733</v>
      </c>
      <c r="D572" s="47" t="s">
        <v>722</v>
      </c>
      <c r="E572" s="47" t="s">
        <v>721</v>
      </c>
      <c r="F572" s="48">
        <v>42193</v>
      </c>
      <c r="G572" s="49">
        <v>-1</v>
      </c>
      <c r="H572" s="47"/>
      <c r="I572" s="50"/>
      <c r="J572" s="51"/>
      <c r="K572" s="50"/>
      <c r="L572" s="50"/>
      <c r="M572" s="52"/>
    </row>
    <row r="573" spans="1:13" s="53" customFormat="1">
      <c r="A573" s="47" t="s">
        <v>756</v>
      </c>
      <c r="B573" s="47" t="s">
        <v>755</v>
      </c>
      <c r="C573" s="47" t="s">
        <v>661</v>
      </c>
      <c r="D573" s="47" t="s">
        <v>465</v>
      </c>
      <c r="E573" s="47" t="s">
        <v>107</v>
      </c>
      <c r="F573" s="48">
        <v>42193</v>
      </c>
      <c r="G573" s="49">
        <v>-1</v>
      </c>
      <c r="H573" s="47"/>
      <c r="I573" s="50"/>
      <c r="J573" s="51"/>
      <c r="K573" s="50"/>
      <c r="L573" s="50"/>
      <c r="M573" s="52"/>
    </row>
    <row r="574" spans="1:13" s="53" customFormat="1">
      <c r="A574" s="47" t="s">
        <v>756</v>
      </c>
      <c r="B574" s="47" t="s">
        <v>755</v>
      </c>
      <c r="C574" s="47" t="s">
        <v>661</v>
      </c>
      <c r="D574" s="47" t="s">
        <v>464</v>
      </c>
      <c r="E574" s="47" t="s">
        <v>106</v>
      </c>
      <c r="F574" s="48">
        <v>42193</v>
      </c>
      <c r="G574" s="49">
        <v>-1</v>
      </c>
      <c r="H574" s="47"/>
      <c r="I574" s="50"/>
      <c r="J574" s="51"/>
      <c r="K574" s="50"/>
      <c r="L574" s="50"/>
      <c r="M574" s="52"/>
    </row>
    <row r="575" spans="1:13" s="53" customFormat="1">
      <c r="A575" s="47" t="s">
        <v>756</v>
      </c>
      <c r="B575" s="47" t="s">
        <v>755</v>
      </c>
      <c r="C575" s="47" t="s">
        <v>661</v>
      </c>
      <c r="D575" s="47" t="s">
        <v>663</v>
      </c>
      <c r="E575" s="47" t="s">
        <v>662</v>
      </c>
      <c r="F575" s="48">
        <v>42193</v>
      </c>
      <c r="G575" s="49">
        <v>-1</v>
      </c>
      <c r="H575" s="47"/>
      <c r="I575" s="50"/>
      <c r="J575" s="51"/>
      <c r="K575" s="50"/>
      <c r="L575" s="50"/>
      <c r="M575" s="52"/>
    </row>
    <row r="576" spans="1:13" s="53" customFormat="1">
      <c r="A576" s="47" t="s">
        <v>756</v>
      </c>
      <c r="B576" s="47" t="s">
        <v>755</v>
      </c>
      <c r="C576" s="47" t="s">
        <v>661</v>
      </c>
      <c r="D576" s="47" t="s">
        <v>664</v>
      </c>
      <c r="E576" s="47" t="s">
        <v>665</v>
      </c>
      <c r="F576" s="48">
        <v>42193</v>
      </c>
      <c r="G576" s="49">
        <v>-1</v>
      </c>
      <c r="H576" s="47"/>
      <c r="I576" s="50"/>
      <c r="J576" s="51"/>
      <c r="K576" s="50"/>
      <c r="L576" s="50"/>
      <c r="M576" s="52"/>
    </row>
    <row r="577" spans="1:13" s="53" customFormat="1">
      <c r="A577" s="47" t="s">
        <v>756</v>
      </c>
      <c r="B577" s="47" t="s">
        <v>755</v>
      </c>
      <c r="C577" s="47" t="s">
        <v>661</v>
      </c>
      <c r="D577" s="47" t="s">
        <v>466</v>
      </c>
      <c r="E577" s="47" t="s">
        <v>108</v>
      </c>
      <c r="F577" s="48">
        <v>42193</v>
      </c>
      <c r="G577" s="49">
        <v>-1</v>
      </c>
      <c r="H577" s="47"/>
      <c r="I577" s="50"/>
      <c r="J577" s="51"/>
      <c r="K577" s="50"/>
      <c r="L577" s="50"/>
      <c r="M577" s="52"/>
    </row>
    <row r="578" spans="1:13" s="53" customFormat="1">
      <c r="A578" s="47" t="s">
        <v>756</v>
      </c>
      <c r="B578" s="47" t="s">
        <v>755</v>
      </c>
      <c r="C578" s="47" t="s">
        <v>661</v>
      </c>
      <c r="D578" s="47" t="s">
        <v>467</v>
      </c>
      <c r="E578" s="47" t="s">
        <v>109</v>
      </c>
      <c r="F578" s="48">
        <v>42193</v>
      </c>
      <c r="G578" s="49">
        <v>-1</v>
      </c>
      <c r="H578" s="47"/>
      <c r="I578" s="50"/>
      <c r="J578" s="51"/>
      <c r="K578" s="50"/>
      <c r="L578" s="50"/>
      <c r="M578" s="52"/>
    </row>
    <row r="579" spans="1:13" s="53" customFormat="1">
      <c r="A579" s="47" t="s">
        <v>756</v>
      </c>
      <c r="B579" s="47" t="s">
        <v>755</v>
      </c>
      <c r="C579" s="47" t="s">
        <v>661</v>
      </c>
      <c r="D579" s="47" t="s">
        <v>300</v>
      </c>
      <c r="E579" s="47" t="s">
        <v>302</v>
      </c>
      <c r="F579" s="48">
        <v>42193</v>
      </c>
      <c r="G579" s="49">
        <v>-1</v>
      </c>
      <c r="H579" s="47"/>
      <c r="I579" s="50"/>
      <c r="J579" s="51"/>
      <c r="K579" s="50"/>
      <c r="L579" s="50"/>
      <c r="M579" s="52"/>
    </row>
    <row r="580" spans="1:13" s="53" customFormat="1">
      <c r="A580" s="47" t="s">
        <v>756</v>
      </c>
      <c r="B580" s="47" t="s">
        <v>755</v>
      </c>
      <c r="C580" s="47" t="s">
        <v>661</v>
      </c>
      <c r="D580" s="47" t="s">
        <v>504</v>
      </c>
      <c r="E580" s="47" t="s">
        <v>303</v>
      </c>
      <c r="F580" s="48">
        <v>42193</v>
      </c>
      <c r="G580" s="49">
        <v>-1</v>
      </c>
      <c r="H580" s="47"/>
      <c r="I580" s="50"/>
      <c r="J580" s="51"/>
      <c r="K580" s="50"/>
      <c r="L580" s="50"/>
      <c r="M580" s="52"/>
    </row>
    <row r="581" spans="1:13" s="53" customFormat="1">
      <c r="A581" s="47" t="s">
        <v>757</v>
      </c>
      <c r="B581" s="47" t="s">
        <v>758</v>
      </c>
      <c r="C581" s="47" t="s">
        <v>521</v>
      </c>
      <c r="D581" s="47" t="s">
        <v>742</v>
      </c>
      <c r="E581" s="47" t="s">
        <v>741</v>
      </c>
      <c r="F581" s="48">
        <v>42194</v>
      </c>
      <c r="G581" s="49">
        <v>6</v>
      </c>
      <c r="H581" s="47"/>
      <c r="I581" s="50"/>
      <c r="J581" s="51"/>
      <c r="K581" s="50"/>
      <c r="L581" s="50"/>
      <c r="M581" s="52"/>
    </row>
    <row r="582" spans="1:13" s="53" customFormat="1">
      <c r="A582" s="47" t="s">
        <v>759</v>
      </c>
      <c r="B582" s="47" t="s">
        <v>760</v>
      </c>
      <c r="C582" s="47" t="s">
        <v>521</v>
      </c>
      <c r="D582" s="47" t="s">
        <v>309</v>
      </c>
      <c r="E582" s="47" t="s">
        <v>125</v>
      </c>
      <c r="F582" s="48">
        <v>42200</v>
      </c>
      <c r="G582" s="49">
        <v>10</v>
      </c>
      <c r="H582" s="47"/>
      <c r="I582" s="50"/>
      <c r="J582" s="51"/>
      <c r="K582" s="50"/>
      <c r="L582" s="50"/>
      <c r="M582" s="52"/>
    </row>
    <row r="583" spans="1:13" s="53" customFormat="1">
      <c r="A583" s="47" t="s">
        <v>759</v>
      </c>
      <c r="B583" s="47" t="s">
        <v>760</v>
      </c>
      <c r="C583" s="47" t="s">
        <v>521</v>
      </c>
      <c r="D583" s="47" t="s">
        <v>454</v>
      </c>
      <c r="E583" s="47" t="s">
        <v>122</v>
      </c>
      <c r="F583" s="48">
        <v>42200</v>
      </c>
      <c r="G583" s="49">
        <v>5</v>
      </c>
      <c r="H583" s="47"/>
      <c r="I583" s="50"/>
      <c r="J583" s="51"/>
      <c r="K583" s="50"/>
      <c r="L583" s="50"/>
      <c r="M583" s="52"/>
    </row>
    <row r="584" spans="1:13" s="53" customFormat="1">
      <c r="A584" s="47" t="s">
        <v>761</v>
      </c>
      <c r="B584" s="47" t="s">
        <v>762</v>
      </c>
      <c r="C584" s="47" t="s">
        <v>706</v>
      </c>
      <c r="D584" s="47" t="s">
        <v>63</v>
      </c>
      <c r="E584" s="47" t="s">
        <v>70</v>
      </c>
      <c r="F584" s="48">
        <v>42200</v>
      </c>
      <c r="G584" s="49">
        <v>-2</v>
      </c>
      <c r="H584" s="47"/>
      <c r="I584" s="50"/>
      <c r="J584" s="51"/>
      <c r="K584" s="50"/>
      <c r="L584" s="50"/>
      <c r="M584" s="52"/>
    </row>
    <row r="585" spans="1:13" s="53" customFormat="1">
      <c r="A585" s="47"/>
      <c r="B585" s="47"/>
      <c r="C585" s="47" t="s">
        <v>521</v>
      </c>
      <c r="D585" s="47" t="s">
        <v>669</v>
      </c>
      <c r="E585" s="47" t="s">
        <v>668</v>
      </c>
      <c r="F585" s="48">
        <v>42200</v>
      </c>
      <c r="G585" s="49">
        <v>1</v>
      </c>
      <c r="H585" s="47"/>
      <c r="I585" s="50"/>
      <c r="J585" s="51"/>
      <c r="K585" s="50"/>
      <c r="L585" s="50"/>
      <c r="M585" s="52"/>
    </row>
    <row r="586" spans="1:13" s="53" customFormat="1">
      <c r="A586" s="47" t="s">
        <v>763</v>
      </c>
      <c r="B586" s="47" t="s">
        <v>764</v>
      </c>
      <c r="C586" s="47" t="s">
        <v>689</v>
      </c>
      <c r="D586" s="47" t="s">
        <v>314</v>
      </c>
      <c r="E586" s="47" t="s">
        <v>137</v>
      </c>
      <c r="F586" s="48">
        <v>42201</v>
      </c>
      <c r="G586" s="49">
        <v>-2</v>
      </c>
      <c r="H586" s="108"/>
      <c r="I586" s="109"/>
      <c r="J586" s="110"/>
      <c r="K586" s="109"/>
      <c r="L586" s="109"/>
      <c r="M586" s="62"/>
    </row>
    <row r="587" spans="1:13" s="53" customFormat="1">
      <c r="A587" s="47" t="s">
        <v>763</v>
      </c>
      <c r="B587" s="47" t="s">
        <v>764</v>
      </c>
      <c r="C587" s="47" t="s">
        <v>689</v>
      </c>
      <c r="D587" s="47" t="s">
        <v>316</v>
      </c>
      <c r="E587" s="47" t="s">
        <v>138</v>
      </c>
      <c r="F587" s="48">
        <v>42201</v>
      </c>
      <c r="G587" s="49">
        <v>-2</v>
      </c>
      <c r="H587" s="108"/>
      <c r="I587" s="109"/>
      <c r="J587" s="110"/>
      <c r="K587" s="109"/>
      <c r="L587" s="109"/>
      <c r="M587" s="62"/>
    </row>
    <row r="588" spans="1:13" s="53" customFormat="1">
      <c r="A588" s="47" t="s">
        <v>766</v>
      </c>
      <c r="B588" s="47" t="s">
        <v>765</v>
      </c>
      <c r="C588" s="47" t="s">
        <v>701</v>
      </c>
      <c r="D588" s="47" t="s">
        <v>588</v>
      </c>
      <c r="E588" s="47" t="s">
        <v>505</v>
      </c>
      <c r="F588" s="48">
        <v>42201</v>
      </c>
      <c r="G588" s="49">
        <v>-2</v>
      </c>
      <c r="H588" s="47"/>
      <c r="I588" s="50"/>
      <c r="J588" s="51"/>
      <c r="K588" s="50"/>
      <c r="L588" s="50"/>
      <c r="M588" s="52"/>
    </row>
    <row r="589" spans="1:13" s="53" customFormat="1">
      <c r="A589" s="47"/>
      <c r="B589" s="47" t="s">
        <v>605</v>
      </c>
      <c r="C589" s="47" t="s">
        <v>733</v>
      </c>
      <c r="D589" s="47" t="s">
        <v>722</v>
      </c>
      <c r="E589" s="47" t="s">
        <v>721</v>
      </c>
      <c r="F589" s="48">
        <v>42201</v>
      </c>
      <c r="G589" s="49">
        <v>-1</v>
      </c>
      <c r="H589" s="47"/>
      <c r="I589" s="50"/>
      <c r="J589" s="51"/>
      <c r="K589" s="50"/>
      <c r="L589" s="50"/>
      <c r="M589" s="52"/>
    </row>
    <row r="590" spans="1:13" s="53" customFormat="1">
      <c r="A590" s="47" t="s">
        <v>744</v>
      </c>
      <c r="B590" s="47" t="s">
        <v>745</v>
      </c>
      <c r="C590" s="47" t="s">
        <v>743</v>
      </c>
      <c r="D590" s="47" t="s">
        <v>742</v>
      </c>
      <c r="E590" s="47" t="s">
        <v>741</v>
      </c>
      <c r="F590" s="48">
        <v>42202</v>
      </c>
      <c r="G590" s="49">
        <v>-3</v>
      </c>
      <c r="H590" s="47"/>
      <c r="I590" s="50"/>
      <c r="J590" s="51"/>
      <c r="K590" s="50"/>
      <c r="L590" s="50"/>
      <c r="M590" s="52"/>
    </row>
    <row r="591" spans="1:13" s="53" customFormat="1">
      <c r="A591" s="47"/>
      <c r="B591" s="47" t="s">
        <v>605</v>
      </c>
      <c r="C591" s="47" t="s">
        <v>501</v>
      </c>
      <c r="D591" s="47" t="s">
        <v>722</v>
      </c>
      <c r="E591" s="47" t="s">
        <v>721</v>
      </c>
      <c r="F591" s="48">
        <v>42202</v>
      </c>
      <c r="G591" s="49">
        <v>-16</v>
      </c>
      <c r="H591" s="47"/>
      <c r="I591" s="50"/>
      <c r="J591" s="51"/>
      <c r="K591" s="50"/>
      <c r="L591" s="50"/>
      <c r="M591" s="52"/>
    </row>
    <row r="592" spans="1:13" s="53" customFormat="1">
      <c r="A592" s="47" t="s">
        <v>773</v>
      </c>
      <c r="B592" s="47" t="s">
        <v>771</v>
      </c>
      <c r="C592" s="47" t="s">
        <v>772</v>
      </c>
      <c r="D592" s="47" t="s">
        <v>49</v>
      </c>
      <c r="E592" s="47" t="s">
        <v>50</v>
      </c>
      <c r="F592" s="48">
        <v>42203</v>
      </c>
      <c r="G592" s="49">
        <v>-2</v>
      </c>
      <c r="H592" s="47"/>
      <c r="I592" s="50"/>
      <c r="J592" s="51"/>
      <c r="K592" s="50"/>
      <c r="L592" s="50"/>
      <c r="M592" s="52"/>
    </row>
    <row r="593" spans="1:13" s="53" customFormat="1">
      <c r="A593" s="47" t="s">
        <v>767</v>
      </c>
      <c r="B593" s="47" t="s">
        <v>768</v>
      </c>
      <c r="C593" s="47" t="s">
        <v>707</v>
      </c>
      <c r="D593" s="47" t="s">
        <v>318</v>
      </c>
      <c r="E593" s="47" t="s">
        <v>133</v>
      </c>
      <c r="F593" s="48">
        <v>42205</v>
      </c>
      <c r="G593" s="49">
        <v>-6</v>
      </c>
      <c r="H593" s="47"/>
      <c r="I593" s="50"/>
      <c r="J593" s="51"/>
      <c r="K593" s="50"/>
      <c r="L593" s="50"/>
      <c r="M593" s="52"/>
    </row>
    <row r="594" spans="1:13" s="53" customFormat="1">
      <c r="A594" s="47" t="s">
        <v>767</v>
      </c>
      <c r="B594" s="47" t="s">
        <v>768</v>
      </c>
      <c r="C594" s="47" t="s">
        <v>707</v>
      </c>
      <c r="D594" s="47" t="s">
        <v>319</v>
      </c>
      <c r="E594" s="47" t="s">
        <v>135</v>
      </c>
      <c r="F594" s="48">
        <v>42205</v>
      </c>
      <c r="G594" s="49">
        <v>-2</v>
      </c>
      <c r="H594" s="47"/>
      <c r="I594" s="50"/>
      <c r="J594" s="51"/>
      <c r="K594" s="50"/>
      <c r="L594" s="50"/>
      <c r="M594" s="52"/>
    </row>
    <row r="595" spans="1:13" s="53" customFormat="1">
      <c r="A595" s="47" t="s">
        <v>769</v>
      </c>
      <c r="B595" s="47" t="s">
        <v>770</v>
      </c>
      <c r="C595" s="47" t="s">
        <v>670</v>
      </c>
      <c r="D595" s="47" t="s">
        <v>16</v>
      </c>
      <c r="E595" s="47" t="s">
        <v>18</v>
      </c>
      <c r="F595" s="48">
        <v>42205</v>
      </c>
      <c r="G595" s="49">
        <v>-44</v>
      </c>
      <c r="H595" s="47"/>
      <c r="I595" s="50"/>
      <c r="J595" s="51"/>
      <c r="K595" s="50"/>
      <c r="L595" s="50"/>
      <c r="M595" s="52"/>
    </row>
    <row r="596" spans="1:13" s="53" customFormat="1">
      <c r="A596" s="47" t="s">
        <v>774</v>
      </c>
      <c r="B596" s="47" t="s">
        <v>775</v>
      </c>
      <c r="C596" s="47" t="s">
        <v>706</v>
      </c>
      <c r="D596" s="47" t="s">
        <v>314</v>
      </c>
      <c r="E596" s="47" t="s">
        <v>137</v>
      </c>
      <c r="F596" s="48">
        <v>42205</v>
      </c>
      <c r="G596" s="49">
        <v>-4</v>
      </c>
      <c r="H596" s="47"/>
      <c r="I596" s="50"/>
      <c r="J596" s="51"/>
      <c r="K596" s="50"/>
      <c r="L596" s="50"/>
      <c r="M596" s="52"/>
    </row>
    <row r="597" spans="1:13" s="53" customFormat="1">
      <c r="A597" s="47" t="s">
        <v>774</v>
      </c>
      <c r="B597" s="47" t="s">
        <v>775</v>
      </c>
      <c r="C597" s="47" t="s">
        <v>706</v>
      </c>
      <c r="D597" s="47" t="s">
        <v>315</v>
      </c>
      <c r="E597" s="47" t="s">
        <v>59</v>
      </c>
      <c r="F597" s="48">
        <v>42205</v>
      </c>
      <c r="G597" s="49">
        <v>-2</v>
      </c>
      <c r="H597" s="47"/>
      <c r="I597" s="50"/>
      <c r="J597" s="51"/>
      <c r="K597" s="50"/>
      <c r="L597" s="50"/>
      <c r="M597" s="52"/>
    </row>
    <row r="598" spans="1:13" s="53" customFormat="1">
      <c r="A598" s="47" t="s">
        <v>774</v>
      </c>
      <c r="B598" s="47" t="s">
        <v>775</v>
      </c>
      <c r="C598" s="47" t="s">
        <v>706</v>
      </c>
      <c r="D598" s="47" t="s">
        <v>63</v>
      </c>
      <c r="E598" s="47" t="s">
        <v>70</v>
      </c>
      <c r="F598" s="48">
        <v>42205</v>
      </c>
      <c r="G598" s="49">
        <v>-4</v>
      </c>
      <c r="H598" s="47"/>
      <c r="I598" s="50"/>
      <c r="J598" s="51"/>
      <c r="K598" s="50"/>
      <c r="L598" s="50"/>
      <c r="M598" s="52"/>
    </row>
    <row r="599" spans="1:13" s="53" customFormat="1">
      <c r="A599" s="47"/>
      <c r="B599" s="47" t="s">
        <v>776</v>
      </c>
      <c r="C599" s="47" t="s">
        <v>521</v>
      </c>
      <c r="D599" s="47" t="s">
        <v>777</v>
      </c>
      <c r="E599" s="47" t="s">
        <v>778</v>
      </c>
      <c r="F599" s="48">
        <v>42205</v>
      </c>
      <c r="G599" s="49">
        <v>2</v>
      </c>
      <c r="H599" s="47"/>
      <c r="I599" s="50"/>
      <c r="J599" s="51"/>
      <c r="K599" s="50"/>
      <c r="L599" s="50"/>
      <c r="M599" s="52"/>
    </row>
    <row r="600" spans="1:13" s="53" customFormat="1">
      <c r="A600" s="47" t="s">
        <v>785</v>
      </c>
      <c r="B600" s="47" t="s">
        <v>786</v>
      </c>
      <c r="C600" s="47" t="s">
        <v>706</v>
      </c>
      <c r="D600" s="47" t="s">
        <v>664</v>
      </c>
      <c r="E600" s="47" t="s">
        <v>665</v>
      </c>
      <c r="F600" s="48">
        <v>42209</v>
      </c>
      <c r="G600" s="49">
        <v>-1</v>
      </c>
      <c r="H600" s="47"/>
      <c r="I600" s="50"/>
      <c r="J600" s="51"/>
      <c r="K600" s="50"/>
      <c r="L600" s="50"/>
      <c r="M600" s="52"/>
    </row>
    <row r="601" spans="1:13" s="53" customFormat="1">
      <c r="A601" s="47" t="s">
        <v>785</v>
      </c>
      <c r="B601" s="47" t="s">
        <v>786</v>
      </c>
      <c r="C601" s="47" t="s">
        <v>706</v>
      </c>
      <c r="D601" s="47" t="s">
        <v>663</v>
      </c>
      <c r="E601" s="47" t="s">
        <v>662</v>
      </c>
      <c r="F601" s="48">
        <v>42209</v>
      </c>
      <c r="G601" s="49">
        <v>-1</v>
      </c>
      <c r="H601" s="47"/>
      <c r="I601" s="50"/>
      <c r="J601" s="51"/>
      <c r="K601" s="50"/>
      <c r="L601" s="50"/>
      <c r="M601" s="52"/>
    </row>
    <row r="602" spans="1:13" s="53" customFormat="1">
      <c r="A602" s="47" t="s">
        <v>785</v>
      </c>
      <c r="B602" s="47" t="s">
        <v>786</v>
      </c>
      <c r="C602" s="47" t="s">
        <v>706</v>
      </c>
      <c r="D602" s="47" t="s">
        <v>465</v>
      </c>
      <c r="E602" s="47" t="s">
        <v>107</v>
      </c>
      <c r="F602" s="48">
        <v>42209</v>
      </c>
      <c r="G602" s="49">
        <v>-1</v>
      </c>
      <c r="H602" s="47"/>
      <c r="I602" s="50"/>
      <c r="J602" s="51"/>
      <c r="K602" s="50"/>
      <c r="L602" s="50"/>
      <c r="M602" s="52"/>
    </row>
    <row r="603" spans="1:13" s="53" customFormat="1">
      <c r="A603" s="47" t="s">
        <v>785</v>
      </c>
      <c r="B603" s="47" t="s">
        <v>786</v>
      </c>
      <c r="C603" s="47" t="s">
        <v>706</v>
      </c>
      <c r="D603" s="47" t="s">
        <v>464</v>
      </c>
      <c r="E603" s="47" t="s">
        <v>106</v>
      </c>
      <c r="F603" s="48">
        <v>42209</v>
      </c>
      <c r="G603" s="49">
        <v>-1</v>
      </c>
      <c r="H603" s="47"/>
      <c r="I603" s="50"/>
      <c r="J603" s="51"/>
      <c r="K603" s="50"/>
      <c r="L603" s="50"/>
      <c r="M603" s="52"/>
    </row>
    <row r="604" spans="1:13" s="53" customFormat="1">
      <c r="A604" s="47" t="s">
        <v>785</v>
      </c>
      <c r="B604" s="47" t="s">
        <v>786</v>
      </c>
      <c r="C604" s="47" t="s">
        <v>706</v>
      </c>
      <c r="D604" s="47" t="s">
        <v>466</v>
      </c>
      <c r="E604" s="47" t="s">
        <v>108</v>
      </c>
      <c r="F604" s="48">
        <v>42209</v>
      </c>
      <c r="G604" s="49">
        <v>-1</v>
      </c>
      <c r="H604" s="47"/>
      <c r="I604" s="50"/>
      <c r="J604" s="51"/>
      <c r="K604" s="50"/>
      <c r="L604" s="50"/>
      <c r="M604" s="52"/>
    </row>
    <row r="605" spans="1:13" s="53" customFormat="1">
      <c r="A605" s="47" t="s">
        <v>785</v>
      </c>
      <c r="B605" s="47" t="s">
        <v>786</v>
      </c>
      <c r="C605" s="47" t="s">
        <v>706</v>
      </c>
      <c r="D605" s="47" t="s">
        <v>467</v>
      </c>
      <c r="E605" s="47" t="s">
        <v>109</v>
      </c>
      <c r="F605" s="48">
        <v>42209</v>
      </c>
      <c r="G605" s="49">
        <v>-1</v>
      </c>
      <c r="H605" s="47"/>
      <c r="I605" s="50"/>
      <c r="J605" s="51"/>
      <c r="K605" s="50"/>
      <c r="L605" s="50"/>
      <c r="M605" s="52"/>
    </row>
    <row r="606" spans="1:13" s="53" customFormat="1">
      <c r="A606" s="47" t="s">
        <v>785</v>
      </c>
      <c r="B606" s="47" t="s">
        <v>786</v>
      </c>
      <c r="C606" s="47" t="s">
        <v>706</v>
      </c>
      <c r="D606" s="47" t="s">
        <v>301</v>
      </c>
      <c r="E606" s="47" t="s">
        <v>299</v>
      </c>
      <c r="F606" s="48">
        <v>42209</v>
      </c>
      <c r="G606" s="49">
        <v>-1</v>
      </c>
      <c r="H606" s="47"/>
      <c r="I606" s="50"/>
      <c r="J606" s="51"/>
      <c r="K606" s="50"/>
      <c r="L606" s="50"/>
      <c r="M606" s="52"/>
    </row>
    <row r="607" spans="1:13" s="53" customFormat="1">
      <c r="A607" s="47" t="s">
        <v>785</v>
      </c>
      <c r="B607" s="47" t="s">
        <v>786</v>
      </c>
      <c r="C607" s="47" t="s">
        <v>706</v>
      </c>
      <c r="D607" s="47" t="s">
        <v>315</v>
      </c>
      <c r="E607" s="47" t="s">
        <v>59</v>
      </c>
      <c r="F607" s="48">
        <v>42209</v>
      </c>
      <c r="G607" s="49">
        <v>-1</v>
      </c>
      <c r="H607" s="47"/>
      <c r="I607" s="50"/>
      <c r="J607" s="51"/>
      <c r="K607" s="50"/>
      <c r="L607" s="50"/>
      <c r="M607" s="52"/>
    </row>
    <row r="608" spans="1:13" s="53" customFormat="1">
      <c r="A608" s="47"/>
      <c r="B608" s="47" t="s">
        <v>526</v>
      </c>
      <c r="C608" s="47" t="s">
        <v>861</v>
      </c>
      <c r="D608" s="47" t="s">
        <v>314</v>
      </c>
      <c r="E608" s="47" t="s">
        <v>137</v>
      </c>
      <c r="F608" s="48">
        <v>42212</v>
      </c>
      <c r="G608" s="49">
        <v>-1</v>
      </c>
      <c r="H608" s="47"/>
      <c r="I608" s="50"/>
      <c r="J608" s="51"/>
      <c r="K608" s="50"/>
      <c r="L608" s="50"/>
      <c r="M608" s="52"/>
    </row>
    <row r="609" spans="1:13" s="53" customFormat="1">
      <c r="A609" s="47"/>
      <c r="B609" s="47" t="s">
        <v>526</v>
      </c>
      <c r="C609" s="47" t="s">
        <v>861</v>
      </c>
      <c r="D609" s="47" t="s">
        <v>315</v>
      </c>
      <c r="E609" s="47" t="s">
        <v>59</v>
      </c>
      <c r="F609" s="48">
        <v>42212</v>
      </c>
      <c r="G609" s="49">
        <v>-1</v>
      </c>
      <c r="H609" s="47"/>
      <c r="I609" s="50"/>
      <c r="J609" s="51"/>
      <c r="K609" s="50"/>
      <c r="L609" s="50"/>
      <c r="M609" s="52"/>
    </row>
    <row r="610" spans="1:13" s="53" customFormat="1">
      <c r="A610" s="47"/>
      <c r="B610" s="47" t="s">
        <v>526</v>
      </c>
      <c r="C610" s="47" t="s">
        <v>861</v>
      </c>
      <c r="D610" s="47" t="s">
        <v>316</v>
      </c>
      <c r="E610" s="47" t="s">
        <v>138</v>
      </c>
      <c r="F610" s="48">
        <v>42212</v>
      </c>
      <c r="G610" s="49">
        <v>-1</v>
      </c>
      <c r="H610" s="47"/>
      <c r="I610" s="50"/>
      <c r="J610" s="51"/>
      <c r="K610" s="50"/>
      <c r="L610" s="50"/>
      <c r="M610" s="52"/>
    </row>
    <row r="611" spans="1:13" s="53" customFormat="1">
      <c r="A611" s="47"/>
      <c r="B611" s="47" t="s">
        <v>526</v>
      </c>
      <c r="C611" s="47" t="s">
        <v>861</v>
      </c>
      <c r="D611" s="47" t="s">
        <v>356</v>
      </c>
      <c r="E611" s="47" t="s">
        <v>53</v>
      </c>
      <c r="F611" s="48">
        <v>42212</v>
      </c>
      <c r="G611" s="49">
        <v>-1</v>
      </c>
      <c r="H611" s="47"/>
      <c r="I611" s="50"/>
      <c r="J611" s="51"/>
      <c r="K611" s="50"/>
      <c r="L611" s="50"/>
      <c r="M611" s="52"/>
    </row>
    <row r="612" spans="1:13" s="53" customFormat="1">
      <c r="A612" s="47"/>
      <c r="B612" s="47" t="s">
        <v>526</v>
      </c>
      <c r="C612" s="47" t="s">
        <v>861</v>
      </c>
      <c r="D612" s="47" t="s">
        <v>13</v>
      </c>
      <c r="E612" s="47" t="s">
        <v>52</v>
      </c>
      <c r="F612" s="48">
        <v>42212</v>
      </c>
      <c r="G612" s="49">
        <v>-1</v>
      </c>
      <c r="H612" s="47"/>
      <c r="I612" s="50"/>
      <c r="J612" s="51"/>
      <c r="K612" s="50"/>
      <c r="L612" s="50"/>
      <c r="M612" s="52"/>
    </row>
    <row r="613" spans="1:13" s="53" customFormat="1">
      <c r="A613" s="47"/>
      <c r="B613" s="47" t="s">
        <v>526</v>
      </c>
      <c r="C613" s="47" t="s">
        <v>861</v>
      </c>
      <c r="D613" s="47" t="s">
        <v>319</v>
      </c>
      <c r="E613" s="47" t="s">
        <v>135</v>
      </c>
      <c r="F613" s="48">
        <v>42212</v>
      </c>
      <c r="G613" s="49">
        <v>-1</v>
      </c>
      <c r="H613" s="47"/>
      <c r="I613" s="50"/>
      <c r="J613" s="51"/>
      <c r="K613" s="50"/>
      <c r="L613" s="50"/>
      <c r="M613" s="52"/>
    </row>
    <row r="614" spans="1:13" s="53" customFormat="1">
      <c r="A614" s="47"/>
      <c r="B614" s="47" t="s">
        <v>526</v>
      </c>
      <c r="C614" s="47" t="s">
        <v>861</v>
      </c>
      <c r="D614" s="47" t="s">
        <v>328</v>
      </c>
      <c r="E614" s="47" t="s">
        <v>327</v>
      </c>
      <c r="F614" s="48">
        <v>42212</v>
      </c>
      <c r="G614" s="49">
        <v>-1</v>
      </c>
      <c r="H614" s="47"/>
      <c r="I614" s="50"/>
      <c r="J614" s="51"/>
      <c r="K614" s="50"/>
      <c r="L614" s="50"/>
      <c r="M614" s="52"/>
    </row>
    <row r="615" spans="1:13" s="53" customFormat="1">
      <c r="A615" s="47"/>
      <c r="B615" s="47" t="s">
        <v>779</v>
      </c>
      <c r="C615" s="47" t="s">
        <v>521</v>
      </c>
      <c r="D615" s="117" t="s">
        <v>792</v>
      </c>
      <c r="E615" s="117" t="s">
        <v>787</v>
      </c>
      <c r="F615" s="48">
        <v>42214</v>
      </c>
      <c r="G615" s="49">
        <v>1</v>
      </c>
      <c r="H615" s="47"/>
      <c r="I615" s="50"/>
      <c r="J615" s="51"/>
      <c r="K615" s="50"/>
      <c r="L615" s="50"/>
      <c r="M615" s="52"/>
    </row>
    <row r="616" spans="1:13" s="53" customFormat="1">
      <c r="A616" s="47"/>
      <c r="B616" s="47" t="s">
        <v>779</v>
      </c>
      <c r="C616" s="47" t="s">
        <v>521</v>
      </c>
      <c r="D616" s="118" t="s">
        <v>793</v>
      </c>
      <c r="E616" s="118" t="s">
        <v>788</v>
      </c>
      <c r="F616" s="48">
        <v>42214</v>
      </c>
      <c r="G616" s="49">
        <v>5</v>
      </c>
      <c r="H616" s="47"/>
      <c r="I616" s="50"/>
      <c r="J616" s="51"/>
      <c r="K616" s="50"/>
      <c r="L616" s="50"/>
      <c r="M616" s="52"/>
    </row>
    <row r="617" spans="1:13" s="53" customFormat="1">
      <c r="A617" s="47"/>
      <c r="B617" s="47" t="s">
        <v>779</v>
      </c>
      <c r="C617" s="47" t="s">
        <v>521</v>
      </c>
      <c r="D617" s="118" t="s">
        <v>794</v>
      </c>
      <c r="E617" s="118" t="s">
        <v>789</v>
      </c>
      <c r="F617" s="48">
        <v>42214</v>
      </c>
      <c r="G617" s="49">
        <v>2</v>
      </c>
      <c r="H617" s="47"/>
      <c r="I617" s="50"/>
      <c r="J617" s="51"/>
      <c r="K617" s="50"/>
      <c r="L617" s="50"/>
      <c r="M617" s="52"/>
    </row>
    <row r="618" spans="1:13" s="53" customFormat="1">
      <c r="A618" s="47"/>
      <c r="B618" s="47" t="s">
        <v>779</v>
      </c>
      <c r="C618" s="47" t="s">
        <v>521</v>
      </c>
      <c r="D618" s="118" t="s">
        <v>560</v>
      </c>
      <c r="E618" s="118" t="s">
        <v>561</v>
      </c>
      <c r="F618" s="48">
        <v>42214</v>
      </c>
      <c r="G618" s="49">
        <v>2</v>
      </c>
      <c r="H618" s="47"/>
      <c r="I618" s="50"/>
      <c r="J618" s="51"/>
      <c r="K618" s="50"/>
      <c r="L618" s="50"/>
      <c r="M618" s="52"/>
    </row>
    <row r="619" spans="1:13" s="53" customFormat="1">
      <c r="A619" s="47"/>
      <c r="B619" s="47" t="s">
        <v>779</v>
      </c>
      <c r="C619" s="47" t="s">
        <v>521</v>
      </c>
      <c r="D619" s="118" t="s">
        <v>796</v>
      </c>
      <c r="E619" s="118" t="s">
        <v>790</v>
      </c>
      <c r="F619" s="48">
        <v>42214</v>
      </c>
      <c r="G619" s="49">
        <v>1</v>
      </c>
      <c r="H619" s="47"/>
      <c r="I619" s="50"/>
      <c r="J619" s="51"/>
      <c r="K619" s="50"/>
      <c r="L619" s="50"/>
      <c r="M619" s="52"/>
    </row>
    <row r="620" spans="1:13" s="53" customFormat="1">
      <c r="A620" s="47"/>
      <c r="B620" s="47" t="s">
        <v>779</v>
      </c>
      <c r="C620" s="47" t="s">
        <v>521</v>
      </c>
      <c r="D620" s="118" t="s">
        <v>797</v>
      </c>
      <c r="E620" s="118" t="s">
        <v>791</v>
      </c>
      <c r="F620" s="48">
        <v>42214</v>
      </c>
      <c r="G620" s="49">
        <v>1</v>
      </c>
      <c r="H620" s="47"/>
      <c r="I620" s="50"/>
      <c r="J620" s="51"/>
      <c r="K620" s="50"/>
      <c r="L620" s="50"/>
      <c r="M620" s="52"/>
    </row>
    <row r="621" spans="1:13" s="53" customFormat="1">
      <c r="A621" s="47"/>
      <c r="B621" s="47" t="s">
        <v>779</v>
      </c>
      <c r="C621" s="47" t="s">
        <v>521</v>
      </c>
      <c r="D621" s="118" t="s">
        <v>798</v>
      </c>
      <c r="E621" s="118" t="s">
        <v>799</v>
      </c>
      <c r="F621" s="48">
        <v>42214</v>
      </c>
      <c r="G621" s="49">
        <v>1</v>
      </c>
      <c r="H621" s="47"/>
      <c r="I621" s="50"/>
      <c r="J621" s="51"/>
      <c r="K621" s="50"/>
      <c r="L621" s="50"/>
      <c r="M621" s="52"/>
    </row>
    <row r="622" spans="1:13" s="53" customFormat="1">
      <c r="A622" s="47"/>
      <c r="B622" s="47" t="s">
        <v>779</v>
      </c>
      <c r="C622" s="47" t="s">
        <v>521</v>
      </c>
      <c r="D622" s="118" t="s">
        <v>800</v>
      </c>
      <c r="E622" s="118" t="s">
        <v>801</v>
      </c>
      <c r="F622" s="48">
        <v>42214</v>
      </c>
      <c r="G622" s="49">
        <v>3</v>
      </c>
      <c r="H622" s="47"/>
      <c r="I622" s="50"/>
      <c r="J622" s="51"/>
      <c r="K622" s="50"/>
      <c r="L622" s="50"/>
      <c r="M622" s="52"/>
    </row>
    <row r="623" spans="1:13" s="53" customFormat="1">
      <c r="A623" s="47"/>
      <c r="B623" s="47" t="s">
        <v>779</v>
      </c>
      <c r="C623" s="47" t="s">
        <v>521</v>
      </c>
      <c r="D623" s="118" t="s">
        <v>802</v>
      </c>
      <c r="E623" s="118" t="s">
        <v>886</v>
      </c>
      <c r="F623" s="48">
        <v>42214</v>
      </c>
      <c r="G623" s="49">
        <v>7</v>
      </c>
      <c r="H623" s="47"/>
      <c r="I623" s="50"/>
      <c r="J623" s="51"/>
      <c r="K623" s="50"/>
      <c r="L623" s="50"/>
      <c r="M623" s="52"/>
    </row>
    <row r="624" spans="1:13" s="53" customFormat="1">
      <c r="A624" s="47"/>
      <c r="B624" s="47" t="s">
        <v>779</v>
      </c>
      <c r="C624" s="47" t="s">
        <v>521</v>
      </c>
      <c r="D624" s="118" t="s">
        <v>803</v>
      </c>
      <c r="E624" s="118" t="s">
        <v>804</v>
      </c>
      <c r="F624" s="48">
        <v>42214</v>
      </c>
      <c r="G624" s="49">
        <v>40</v>
      </c>
      <c r="H624" s="47"/>
      <c r="I624" s="50"/>
      <c r="J624" s="51"/>
      <c r="K624" s="50"/>
      <c r="L624" s="50"/>
      <c r="M624" s="52"/>
    </row>
    <row r="625" spans="1:13" s="53" customFormat="1">
      <c r="A625" s="47"/>
      <c r="B625" s="47" t="s">
        <v>779</v>
      </c>
      <c r="C625" s="47" t="s">
        <v>521</v>
      </c>
      <c r="D625" s="118" t="s">
        <v>805</v>
      </c>
      <c r="E625" s="118" t="s">
        <v>853</v>
      </c>
      <c r="F625" s="48">
        <v>42214</v>
      </c>
      <c r="G625" s="49">
        <v>4</v>
      </c>
      <c r="H625" s="47"/>
      <c r="I625" s="50"/>
      <c r="J625" s="51"/>
      <c r="K625" s="50"/>
      <c r="L625" s="50"/>
      <c r="M625" s="52"/>
    </row>
    <row r="626" spans="1:13" s="53" customFormat="1">
      <c r="A626" s="47"/>
      <c r="B626" s="47" t="s">
        <v>779</v>
      </c>
      <c r="C626" s="47" t="s">
        <v>521</v>
      </c>
      <c r="D626" s="118" t="s">
        <v>806</v>
      </c>
      <c r="E626" s="118" t="s">
        <v>807</v>
      </c>
      <c r="F626" s="48">
        <v>42214</v>
      </c>
      <c r="G626" s="49">
        <v>8</v>
      </c>
      <c r="H626" s="47"/>
      <c r="I626" s="50"/>
      <c r="J626" s="51"/>
      <c r="K626" s="50"/>
      <c r="L626" s="50"/>
      <c r="M626" s="52"/>
    </row>
    <row r="627" spans="1:13" s="53" customFormat="1">
      <c r="A627" s="47"/>
      <c r="B627" s="47" t="s">
        <v>779</v>
      </c>
      <c r="C627" s="47" t="s">
        <v>521</v>
      </c>
      <c r="D627" s="118" t="s">
        <v>808</v>
      </c>
      <c r="E627" s="118" t="s">
        <v>809</v>
      </c>
      <c r="F627" s="48">
        <v>42214</v>
      </c>
      <c r="G627" s="49">
        <v>1</v>
      </c>
      <c r="H627" s="47"/>
      <c r="I627" s="50"/>
      <c r="J627" s="51"/>
      <c r="K627" s="50"/>
      <c r="L627" s="50"/>
      <c r="M627" s="52"/>
    </row>
    <row r="628" spans="1:13" s="53" customFormat="1">
      <c r="A628" s="47"/>
      <c r="B628" s="47" t="s">
        <v>779</v>
      </c>
      <c r="C628" s="47" t="s">
        <v>521</v>
      </c>
      <c r="D628" s="118" t="s">
        <v>810</v>
      </c>
      <c r="E628" s="118" t="s">
        <v>811</v>
      </c>
      <c r="F628" s="48">
        <v>42214</v>
      </c>
      <c r="G628" s="49">
        <v>3</v>
      </c>
      <c r="H628" s="47"/>
      <c r="I628" s="50"/>
      <c r="J628" s="51"/>
      <c r="K628" s="50"/>
      <c r="L628" s="50"/>
      <c r="M628" s="52"/>
    </row>
    <row r="629" spans="1:13" s="53" customFormat="1">
      <c r="A629" s="47"/>
      <c r="B629" s="47" t="s">
        <v>779</v>
      </c>
      <c r="C629" s="47" t="s">
        <v>521</v>
      </c>
      <c r="D629" s="47" t="s">
        <v>337</v>
      </c>
      <c r="E629" s="47" t="s">
        <v>243</v>
      </c>
      <c r="F629" s="48">
        <v>42214</v>
      </c>
      <c r="G629" s="126">
        <v>7</v>
      </c>
      <c r="H629" s="47"/>
      <c r="I629" s="50"/>
      <c r="J629" s="51"/>
      <c r="K629" s="50"/>
      <c r="L629" s="50"/>
      <c r="M629" s="52"/>
    </row>
    <row r="630" spans="1:13" s="53" customFormat="1">
      <c r="A630" s="47"/>
      <c r="B630" s="47" t="s">
        <v>779</v>
      </c>
      <c r="C630" s="47" t="s">
        <v>521</v>
      </c>
      <c r="D630" s="47" t="s">
        <v>338</v>
      </c>
      <c r="E630" s="54" t="s">
        <v>242</v>
      </c>
      <c r="F630" s="48">
        <v>42214</v>
      </c>
      <c r="G630" s="49">
        <v>-7</v>
      </c>
      <c r="H630" s="47"/>
      <c r="I630" s="50"/>
      <c r="J630" s="51"/>
      <c r="K630" s="50"/>
      <c r="L630" s="50"/>
      <c r="M630" s="52"/>
    </row>
    <row r="631" spans="1:13" s="53" customFormat="1">
      <c r="A631" s="47"/>
      <c r="B631" s="47" t="s">
        <v>779</v>
      </c>
      <c r="C631" s="47" t="s">
        <v>521</v>
      </c>
      <c r="D631" s="47" t="s">
        <v>68</v>
      </c>
      <c r="E631" s="47" t="s">
        <v>269</v>
      </c>
      <c r="F631" s="48">
        <v>42214</v>
      </c>
      <c r="G631" s="49">
        <v>-2</v>
      </c>
      <c r="H631" s="47"/>
      <c r="I631" s="71"/>
      <c r="J631" s="51"/>
      <c r="K631" s="50"/>
      <c r="L631" s="50"/>
      <c r="M631" s="52"/>
    </row>
    <row r="632" spans="1:13" s="53" customFormat="1">
      <c r="A632" s="47"/>
      <c r="B632" s="47" t="s">
        <v>779</v>
      </c>
      <c r="C632" s="47" t="s">
        <v>521</v>
      </c>
      <c r="D632" s="47" t="s">
        <v>14</v>
      </c>
      <c r="E632" s="47" t="s">
        <v>54</v>
      </c>
      <c r="F632" s="48">
        <v>42214</v>
      </c>
      <c r="G632" s="49">
        <v>1</v>
      </c>
      <c r="H632" s="47"/>
      <c r="I632" s="50"/>
      <c r="J632" s="51"/>
      <c r="K632" s="50"/>
      <c r="L632" s="50"/>
      <c r="M632" s="52"/>
    </row>
    <row r="633" spans="1:13" s="111" customFormat="1">
      <c r="A633" s="47"/>
      <c r="B633" s="47" t="s">
        <v>779</v>
      </c>
      <c r="C633" s="47" t="s">
        <v>521</v>
      </c>
      <c r="D633" s="47" t="s">
        <v>356</v>
      </c>
      <c r="E633" s="47" t="s">
        <v>53</v>
      </c>
      <c r="F633" s="48">
        <v>42214</v>
      </c>
      <c r="G633" s="49">
        <v>51</v>
      </c>
      <c r="H633" s="47"/>
      <c r="I633" s="50"/>
      <c r="J633" s="51"/>
      <c r="K633" s="50"/>
      <c r="L633" s="50"/>
      <c r="M633" s="52"/>
    </row>
    <row r="634" spans="1:13" s="111" customFormat="1">
      <c r="A634" s="47"/>
      <c r="B634" s="47" t="s">
        <v>779</v>
      </c>
      <c r="C634" s="47" t="s">
        <v>521</v>
      </c>
      <c r="D634" s="47" t="s">
        <v>357</v>
      </c>
      <c r="E634" s="47" t="s">
        <v>55</v>
      </c>
      <c r="F634" s="48">
        <v>42214</v>
      </c>
      <c r="G634" s="49">
        <v>26</v>
      </c>
      <c r="H634" s="47"/>
      <c r="I634" s="50"/>
      <c r="J634" s="51"/>
      <c r="K634" s="50"/>
      <c r="L634" s="50"/>
      <c r="M634" s="52"/>
    </row>
    <row r="635" spans="1:13" s="111" customFormat="1">
      <c r="A635" s="47"/>
      <c r="B635" s="47" t="s">
        <v>779</v>
      </c>
      <c r="C635" s="47" t="s">
        <v>521</v>
      </c>
      <c r="D635" s="47" t="s">
        <v>1</v>
      </c>
      <c r="E635" s="47" t="s">
        <v>22</v>
      </c>
      <c r="F635" s="48">
        <v>42214</v>
      </c>
      <c r="G635" s="49">
        <v>-10</v>
      </c>
      <c r="H635" s="108"/>
      <c r="I635" s="109"/>
      <c r="J635" s="110"/>
      <c r="K635" s="109"/>
      <c r="L635" s="109"/>
      <c r="M635" s="62"/>
    </row>
    <row r="636" spans="1:13" s="53" customFormat="1">
      <c r="A636" s="47"/>
      <c r="B636" s="47" t="s">
        <v>779</v>
      </c>
      <c r="C636" s="47" t="s">
        <v>521</v>
      </c>
      <c r="D636" s="47" t="s">
        <v>23</v>
      </c>
      <c r="E636" s="47" t="s">
        <v>24</v>
      </c>
      <c r="F636" s="48">
        <v>42214</v>
      </c>
      <c r="G636" s="49">
        <v>-1</v>
      </c>
      <c r="H636" s="47"/>
      <c r="I636" s="50"/>
      <c r="J636" s="51"/>
      <c r="K636" s="50"/>
      <c r="L636" s="50"/>
      <c r="M636" s="52"/>
    </row>
    <row r="637" spans="1:13" s="53" customFormat="1">
      <c r="A637" s="47"/>
      <c r="B637" s="47" t="s">
        <v>779</v>
      </c>
      <c r="C637" s="47" t="s">
        <v>521</v>
      </c>
      <c r="D637" s="47" t="s">
        <v>2</v>
      </c>
      <c r="E637" s="47" t="s">
        <v>62</v>
      </c>
      <c r="F637" s="48">
        <v>42214</v>
      </c>
      <c r="G637" s="49">
        <v>50</v>
      </c>
      <c r="H637" s="47"/>
      <c r="I637" s="50"/>
      <c r="J637" s="51"/>
      <c r="K637" s="50"/>
      <c r="L637" s="50"/>
      <c r="M637" s="52"/>
    </row>
    <row r="638" spans="1:13" s="53" customFormat="1">
      <c r="A638" s="47"/>
      <c r="B638" s="47" t="s">
        <v>779</v>
      </c>
      <c r="C638" s="47" t="s">
        <v>521</v>
      </c>
      <c r="D638" s="47" t="s">
        <v>4</v>
      </c>
      <c r="E638" s="47" t="s">
        <v>31</v>
      </c>
      <c r="F638" s="48">
        <v>42214</v>
      </c>
      <c r="G638" s="49">
        <v>-100</v>
      </c>
      <c r="H638" s="47"/>
      <c r="I638" s="50"/>
      <c r="J638" s="51"/>
      <c r="K638" s="50"/>
      <c r="L638" s="50"/>
      <c r="M638" s="52"/>
    </row>
    <row r="639" spans="1:13" s="53" customFormat="1">
      <c r="A639" s="47"/>
      <c r="B639" s="47" t="s">
        <v>779</v>
      </c>
      <c r="C639" s="47" t="s">
        <v>521</v>
      </c>
      <c r="D639" s="47" t="s">
        <v>5</v>
      </c>
      <c r="E639" s="47" t="s">
        <v>33</v>
      </c>
      <c r="F639" s="48">
        <v>42214</v>
      </c>
      <c r="G639" s="49">
        <v>-50</v>
      </c>
      <c r="H639" s="47"/>
      <c r="I639" s="50"/>
      <c r="J639" s="51"/>
      <c r="K639" s="50"/>
      <c r="L639" s="50"/>
      <c r="M639" s="52"/>
    </row>
    <row r="640" spans="1:13" s="53" customFormat="1">
      <c r="A640" s="47"/>
      <c r="B640" s="47" t="s">
        <v>779</v>
      </c>
      <c r="C640" s="47" t="s">
        <v>521</v>
      </c>
      <c r="D640" s="47" t="s">
        <v>234</v>
      </c>
      <c r="E640" s="47" t="s">
        <v>37</v>
      </c>
      <c r="F640" s="48">
        <v>42214</v>
      </c>
      <c r="G640" s="49">
        <v>-4</v>
      </c>
      <c r="H640" s="47"/>
      <c r="I640" s="50"/>
      <c r="J640" s="51"/>
      <c r="K640" s="50"/>
      <c r="L640" s="50"/>
      <c r="M640" s="52"/>
    </row>
    <row r="641" spans="1:13" s="53" customFormat="1">
      <c r="A641" s="47"/>
      <c r="B641" s="47" t="s">
        <v>779</v>
      </c>
      <c r="C641" s="47" t="s">
        <v>521</v>
      </c>
      <c r="D641" s="47" t="s">
        <v>113</v>
      </c>
      <c r="E641" s="47" t="s">
        <v>114</v>
      </c>
      <c r="F641" s="48">
        <v>42214</v>
      </c>
      <c r="G641" s="49">
        <v>-2</v>
      </c>
      <c r="H641" s="47"/>
      <c r="I641" s="50"/>
      <c r="J641" s="51"/>
      <c r="K641" s="50"/>
      <c r="L641" s="50"/>
      <c r="M641" s="52"/>
    </row>
    <row r="642" spans="1:13" s="53" customFormat="1">
      <c r="A642" s="47"/>
      <c r="B642" s="47" t="s">
        <v>779</v>
      </c>
      <c r="C642" s="47" t="s">
        <v>521</v>
      </c>
      <c r="D642" s="47" t="s">
        <v>476</v>
      </c>
      <c r="E642" s="47" t="s">
        <v>240</v>
      </c>
      <c r="F642" s="48">
        <v>42214</v>
      </c>
      <c r="G642" s="49">
        <v>2</v>
      </c>
      <c r="H642" s="47"/>
      <c r="I642" s="50"/>
      <c r="J642" s="51"/>
      <c r="K642" s="50"/>
      <c r="L642" s="50"/>
      <c r="M642" s="52"/>
    </row>
    <row r="643" spans="1:13" s="53" customFormat="1">
      <c r="A643" s="47"/>
      <c r="B643" s="47" t="s">
        <v>779</v>
      </c>
      <c r="C643" s="47" t="s">
        <v>521</v>
      </c>
      <c r="D643" s="47" t="s">
        <v>477</v>
      </c>
      <c r="E643" s="47" t="s">
        <v>71</v>
      </c>
      <c r="F643" s="48">
        <v>42214</v>
      </c>
      <c r="G643" s="49">
        <v>-17</v>
      </c>
      <c r="H643" s="47"/>
      <c r="I643" s="50"/>
      <c r="J643" s="51"/>
      <c r="K643" s="50"/>
      <c r="L643" s="50"/>
      <c r="M643" s="52"/>
    </row>
    <row r="644" spans="1:13" s="53" customFormat="1">
      <c r="A644" s="47"/>
      <c r="B644" s="47" t="s">
        <v>779</v>
      </c>
      <c r="C644" s="47" t="s">
        <v>521</v>
      </c>
      <c r="D644" s="47" t="s">
        <v>478</v>
      </c>
      <c r="E644" s="86" t="s">
        <v>239</v>
      </c>
      <c r="F644" s="48">
        <v>42214</v>
      </c>
      <c r="G644" s="49">
        <v>1</v>
      </c>
      <c r="H644" s="47"/>
      <c r="I644" s="50"/>
      <c r="J644" s="51"/>
      <c r="K644" s="50"/>
      <c r="L644" s="50"/>
      <c r="M644" s="52"/>
    </row>
    <row r="645" spans="1:13" s="53" customFormat="1">
      <c r="A645" s="47"/>
      <c r="B645" s="47" t="s">
        <v>779</v>
      </c>
      <c r="C645" s="47" t="s">
        <v>521</v>
      </c>
      <c r="D645" s="47" t="s">
        <v>479</v>
      </c>
      <c r="E645" s="86" t="s">
        <v>237</v>
      </c>
      <c r="F645" s="48">
        <v>42214</v>
      </c>
      <c r="G645" s="49">
        <v>-1</v>
      </c>
      <c r="H645" s="47"/>
      <c r="I645" s="50"/>
      <c r="J645" s="51"/>
      <c r="K645" s="50"/>
      <c r="L645" s="50"/>
      <c r="M645" s="52"/>
    </row>
    <row r="646" spans="1:13" s="53" customFormat="1">
      <c r="A646" s="47"/>
      <c r="B646" s="47" t="s">
        <v>779</v>
      </c>
      <c r="C646" s="47" t="s">
        <v>521</v>
      </c>
      <c r="D646" s="47" t="s">
        <v>480</v>
      </c>
      <c r="E646" s="47" t="s">
        <v>238</v>
      </c>
      <c r="F646" s="48">
        <v>42214</v>
      </c>
      <c r="G646" s="49">
        <v>17</v>
      </c>
      <c r="H646" s="47"/>
      <c r="I646" s="50"/>
      <c r="J646" s="51"/>
      <c r="K646" s="50"/>
      <c r="L646" s="50"/>
      <c r="M646" s="52"/>
    </row>
    <row r="647" spans="1:13" s="53" customFormat="1">
      <c r="A647" s="47"/>
      <c r="B647" s="47" t="s">
        <v>779</v>
      </c>
      <c r="C647" s="47" t="s">
        <v>521</v>
      </c>
      <c r="D647" s="47" t="s">
        <v>482</v>
      </c>
      <c r="E647" s="47" t="s">
        <v>286</v>
      </c>
      <c r="F647" s="48">
        <v>42214</v>
      </c>
      <c r="G647" s="49">
        <v>1</v>
      </c>
      <c r="H647" s="47"/>
      <c r="I647" s="50"/>
      <c r="J647" s="51"/>
      <c r="K647" s="50"/>
      <c r="L647" s="50"/>
      <c r="M647" s="52"/>
    </row>
    <row r="648" spans="1:13" s="53" customFormat="1">
      <c r="A648" s="47"/>
      <c r="B648" s="47" t="s">
        <v>779</v>
      </c>
      <c r="C648" s="47" t="s">
        <v>521</v>
      </c>
      <c r="D648" s="47" t="s">
        <v>483</v>
      </c>
      <c r="E648" s="47" t="s">
        <v>279</v>
      </c>
      <c r="F648" s="48">
        <v>42214</v>
      </c>
      <c r="G648" s="49">
        <v>-3</v>
      </c>
      <c r="H648" s="47"/>
      <c r="I648" s="50"/>
      <c r="J648" s="51"/>
      <c r="K648" s="50"/>
      <c r="L648" s="50"/>
      <c r="M648" s="52"/>
    </row>
    <row r="649" spans="1:13" s="53" customFormat="1">
      <c r="A649" s="47"/>
      <c r="B649" s="47" t="s">
        <v>779</v>
      </c>
      <c r="C649" s="47" t="s">
        <v>521</v>
      </c>
      <c r="D649" s="47" t="s">
        <v>486</v>
      </c>
      <c r="E649" s="47" t="s">
        <v>47</v>
      </c>
      <c r="F649" s="48">
        <v>42214</v>
      </c>
      <c r="G649" s="49">
        <v>3</v>
      </c>
      <c r="H649" s="47"/>
      <c r="I649" s="50"/>
      <c r="J649" s="51"/>
      <c r="K649" s="50"/>
      <c r="L649" s="50"/>
      <c r="M649" s="52"/>
    </row>
    <row r="650" spans="1:13" s="53" customFormat="1">
      <c r="A650" s="47"/>
      <c r="B650" s="47" t="s">
        <v>779</v>
      </c>
      <c r="C650" s="47" t="s">
        <v>521</v>
      </c>
      <c r="D650" s="47" t="s">
        <v>487</v>
      </c>
      <c r="E650" s="47" t="s">
        <v>48</v>
      </c>
      <c r="F650" s="48">
        <v>42214</v>
      </c>
      <c r="G650" s="49">
        <v>-12</v>
      </c>
      <c r="H650" s="47"/>
      <c r="I650" s="50"/>
      <c r="J650" s="51"/>
      <c r="K650" s="50"/>
      <c r="L650" s="50"/>
      <c r="M650" s="52"/>
    </row>
    <row r="651" spans="1:13" s="53" customFormat="1">
      <c r="A651" s="47"/>
      <c r="B651" s="47" t="s">
        <v>779</v>
      </c>
      <c r="C651" s="47" t="s">
        <v>521</v>
      </c>
      <c r="D651" s="47" t="s">
        <v>709</v>
      </c>
      <c r="E651" s="47" t="s">
        <v>283</v>
      </c>
      <c r="F651" s="48">
        <v>42214</v>
      </c>
      <c r="G651" s="49">
        <v>42</v>
      </c>
      <c r="H651" s="47"/>
      <c r="I651" s="50"/>
      <c r="J651" s="51"/>
      <c r="K651" s="50"/>
      <c r="L651" s="50"/>
      <c r="M651" s="52"/>
    </row>
    <row r="652" spans="1:13" s="53" customFormat="1">
      <c r="A652" s="47"/>
      <c r="B652" s="47" t="s">
        <v>779</v>
      </c>
      <c r="C652" s="47" t="s">
        <v>521</v>
      </c>
      <c r="D652" s="118" t="s">
        <v>851</v>
      </c>
      <c r="E652" s="118" t="s">
        <v>852</v>
      </c>
      <c r="F652" s="48">
        <v>42214</v>
      </c>
      <c r="G652" s="49">
        <v>2</v>
      </c>
      <c r="H652" s="47"/>
      <c r="I652" s="50"/>
      <c r="J652" s="51"/>
      <c r="K652" s="50"/>
      <c r="L652" s="50"/>
      <c r="M652" s="52"/>
    </row>
    <row r="653" spans="1:13" s="53" customFormat="1">
      <c r="A653" s="47"/>
      <c r="B653" s="47" t="s">
        <v>779</v>
      </c>
      <c r="C653" s="47" t="s">
        <v>521</v>
      </c>
      <c r="D653" s="118" t="s">
        <v>805</v>
      </c>
      <c r="E653" s="118" t="s">
        <v>853</v>
      </c>
      <c r="F653" s="48">
        <v>42214</v>
      </c>
      <c r="G653" s="49">
        <v>2</v>
      </c>
      <c r="H653" s="47"/>
      <c r="I653" s="50"/>
      <c r="J653" s="51"/>
      <c r="K653" s="50"/>
      <c r="L653" s="50"/>
      <c r="M653" s="52"/>
    </row>
    <row r="654" spans="1:13" s="53" customFormat="1">
      <c r="A654" s="47"/>
      <c r="B654" s="47" t="s">
        <v>779</v>
      </c>
      <c r="C654" s="47" t="s">
        <v>521</v>
      </c>
      <c r="D654" s="118" t="s">
        <v>854</v>
      </c>
      <c r="E654" s="118" t="s">
        <v>855</v>
      </c>
      <c r="F654" s="48">
        <v>42214</v>
      </c>
      <c r="G654" s="49">
        <v>10</v>
      </c>
      <c r="H654" s="47"/>
      <c r="I654" s="50"/>
      <c r="J654" s="51"/>
      <c r="K654" s="50"/>
      <c r="L654" s="50"/>
      <c r="M654" s="52"/>
    </row>
    <row r="655" spans="1:13" s="53" customFormat="1">
      <c r="A655" s="47"/>
      <c r="B655" s="47" t="s">
        <v>779</v>
      </c>
      <c r="C655" s="47" t="s">
        <v>521</v>
      </c>
      <c r="D655" s="118" t="s">
        <v>856</v>
      </c>
      <c r="E655" s="118" t="s">
        <v>857</v>
      </c>
      <c r="F655" s="48">
        <v>42214</v>
      </c>
      <c r="G655" s="49">
        <v>1</v>
      </c>
      <c r="H655" s="47"/>
      <c r="I655" s="50"/>
      <c r="J655" s="51"/>
      <c r="K655" s="50"/>
      <c r="L655" s="50"/>
      <c r="M655" s="52"/>
    </row>
    <row r="656" spans="1:13" s="53" customFormat="1">
      <c r="A656" s="47"/>
      <c r="B656" s="47" t="s">
        <v>779</v>
      </c>
      <c r="C656" s="47" t="s">
        <v>521</v>
      </c>
      <c r="D656" s="118" t="s">
        <v>862</v>
      </c>
      <c r="E656" s="118" t="s">
        <v>863</v>
      </c>
      <c r="F656" s="48">
        <v>42214</v>
      </c>
      <c r="G656" s="49">
        <v>15</v>
      </c>
      <c r="H656" s="47"/>
      <c r="I656" s="50"/>
      <c r="J656" s="51"/>
      <c r="K656" s="50"/>
      <c r="L656" s="50"/>
      <c r="M656" s="52"/>
    </row>
    <row r="657" spans="1:13" s="53" customFormat="1">
      <c r="A657" s="47"/>
      <c r="B657" s="47" t="s">
        <v>779</v>
      </c>
      <c r="C657" s="47" t="s">
        <v>521</v>
      </c>
      <c r="D657" s="47" t="s">
        <v>722</v>
      </c>
      <c r="E657" s="47" t="s">
        <v>721</v>
      </c>
      <c r="F657" s="48">
        <v>42215</v>
      </c>
      <c r="G657" s="49">
        <v>2</v>
      </c>
      <c r="H657" s="47"/>
      <c r="I657" s="50"/>
      <c r="J657" s="51"/>
      <c r="K657" s="50"/>
      <c r="L657" s="50"/>
      <c r="M657" s="52"/>
    </row>
    <row r="658" spans="1:13" s="53" customFormat="1">
      <c r="A658" s="47"/>
      <c r="B658" s="47" t="s">
        <v>865</v>
      </c>
      <c r="C658" s="47" t="s">
        <v>501</v>
      </c>
      <c r="D658" s="47" t="s">
        <v>722</v>
      </c>
      <c r="E658" s="47" t="s">
        <v>721</v>
      </c>
      <c r="F658" s="48">
        <v>42216</v>
      </c>
      <c r="G658" s="49">
        <v>-2</v>
      </c>
      <c r="H658" s="47"/>
      <c r="I658" s="50"/>
      <c r="J658" s="51"/>
      <c r="K658" s="50"/>
      <c r="L658" s="50"/>
      <c r="M658" s="52"/>
    </row>
    <row r="659" spans="1:13" s="53" customFormat="1">
      <c r="A659" s="47"/>
      <c r="B659" s="47" t="s">
        <v>605</v>
      </c>
      <c r="C659" s="47" t="s">
        <v>501</v>
      </c>
      <c r="D659" s="47" t="s">
        <v>722</v>
      </c>
      <c r="E659" s="47" t="s">
        <v>721</v>
      </c>
      <c r="F659" s="48">
        <v>42216</v>
      </c>
      <c r="G659" s="49">
        <v>-1</v>
      </c>
      <c r="H659" s="47"/>
      <c r="I659" s="50"/>
      <c r="J659" s="51"/>
      <c r="K659" s="50"/>
      <c r="L659" s="50"/>
      <c r="M659" s="52"/>
    </row>
    <row r="660" spans="1:13" s="53" customFormat="1">
      <c r="A660" s="47"/>
      <c r="B660" s="47" t="s">
        <v>871</v>
      </c>
      <c r="C660" s="47" t="s">
        <v>501</v>
      </c>
      <c r="D660" s="47" t="s">
        <v>722</v>
      </c>
      <c r="E660" s="47" t="s">
        <v>721</v>
      </c>
      <c r="F660" s="48">
        <v>42221</v>
      </c>
      <c r="G660" s="49">
        <v>-4</v>
      </c>
      <c r="H660" s="47"/>
      <c r="I660" s="50"/>
      <c r="J660" s="51"/>
      <c r="K660" s="50"/>
      <c r="L660" s="50"/>
      <c r="M660" s="52"/>
    </row>
    <row r="661" spans="1:13" s="53" customFormat="1">
      <c r="A661" s="47"/>
      <c r="B661" s="47" t="s">
        <v>779</v>
      </c>
      <c r="C661" s="47" t="s">
        <v>521</v>
      </c>
      <c r="D661" s="47" t="s">
        <v>69</v>
      </c>
      <c r="E661" s="47" t="s">
        <v>346</v>
      </c>
      <c r="F661" s="48">
        <v>42221</v>
      </c>
      <c r="G661" s="49">
        <v>-8</v>
      </c>
      <c r="H661" s="47"/>
      <c r="I661" s="50"/>
      <c r="J661" s="51"/>
      <c r="K661" s="50"/>
      <c r="L661" s="50"/>
      <c r="M661" s="52"/>
    </row>
    <row r="662" spans="1:13" s="53" customFormat="1">
      <c r="A662" s="47"/>
      <c r="B662" s="47" t="s">
        <v>779</v>
      </c>
      <c r="C662" s="47" t="s">
        <v>521</v>
      </c>
      <c r="D662" s="47" t="s">
        <v>874</v>
      </c>
      <c r="E662" s="47" t="s">
        <v>873</v>
      </c>
      <c r="F662" s="48">
        <v>42221</v>
      </c>
      <c r="G662" s="49">
        <v>1</v>
      </c>
      <c r="H662" s="47"/>
      <c r="I662" s="50"/>
      <c r="J662" s="51"/>
      <c r="K662" s="50"/>
      <c r="L662" s="50"/>
      <c r="M662" s="52"/>
    </row>
    <row r="663" spans="1:13" s="53" customFormat="1">
      <c r="A663" s="47"/>
      <c r="B663" s="47" t="s">
        <v>779</v>
      </c>
      <c r="C663" s="47" t="s">
        <v>521</v>
      </c>
      <c r="D663" s="47" t="s">
        <v>381</v>
      </c>
      <c r="E663" s="47" t="s">
        <v>215</v>
      </c>
      <c r="F663" s="48">
        <v>42221</v>
      </c>
      <c r="G663" s="49">
        <v>-1</v>
      </c>
      <c r="H663" s="47"/>
      <c r="I663" s="50"/>
      <c r="J663" s="51"/>
      <c r="K663" s="50"/>
      <c r="L663" s="50"/>
      <c r="M663" s="52"/>
    </row>
    <row r="664" spans="1:13" s="53" customFormat="1">
      <c r="A664" s="47"/>
      <c r="B664" s="47" t="s">
        <v>779</v>
      </c>
      <c r="C664" s="47" t="s">
        <v>521</v>
      </c>
      <c r="D664" s="47" t="s">
        <v>875</v>
      </c>
      <c r="E664" s="47" t="s">
        <v>877</v>
      </c>
      <c r="F664" s="48">
        <v>42221</v>
      </c>
      <c r="G664" s="49">
        <v>5</v>
      </c>
      <c r="H664" s="47"/>
      <c r="I664" s="50"/>
      <c r="J664" s="51"/>
      <c r="K664" s="50"/>
      <c r="L664" s="50"/>
      <c r="M664" s="52"/>
    </row>
    <row r="665" spans="1:13" s="53" customFormat="1">
      <c r="A665" s="47"/>
      <c r="B665" s="47" t="s">
        <v>779</v>
      </c>
      <c r="C665" s="47" t="s">
        <v>521</v>
      </c>
      <c r="D665" s="47" t="s">
        <v>876</v>
      </c>
      <c r="E665" s="47" t="s">
        <v>878</v>
      </c>
      <c r="F665" s="48">
        <v>42221</v>
      </c>
      <c r="G665" s="49">
        <v>5</v>
      </c>
      <c r="H665" s="47"/>
      <c r="I665" s="50"/>
      <c r="J665" s="51"/>
      <c r="K665" s="50"/>
      <c r="L665" s="50"/>
      <c r="M665" s="52"/>
    </row>
    <row r="666" spans="1:13" s="53" customFormat="1">
      <c r="A666" s="47" t="s">
        <v>885</v>
      </c>
      <c r="B666" s="47"/>
      <c r="C666" s="47" t="s">
        <v>521</v>
      </c>
      <c r="D666" s="47" t="s">
        <v>879</v>
      </c>
      <c r="E666" s="47" t="s">
        <v>880</v>
      </c>
      <c r="F666" s="48">
        <v>42221</v>
      </c>
      <c r="G666" s="49">
        <v>0</v>
      </c>
      <c r="H666" s="47"/>
      <c r="I666" s="50"/>
      <c r="J666" s="51"/>
      <c r="K666" s="50"/>
      <c r="L666" s="50"/>
      <c r="M666" s="52"/>
    </row>
    <row r="667" spans="1:13" s="53" customFormat="1">
      <c r="A667" s="47" t="s">
        <v>885</v>
      </c>
      <c r="B667" s="47"/>
      <c r="C667" s="47" t="s">
        <v>521</v>
      </c>
      <c r="D667" s="47" t="s">
        <v>881</v>
      </c>
      <c r="E667" s="47" t="s">
        <v>883</v>
      </c>
      <c r="F667" s="48">
        <v>42221</v>
      </c>
      <c r="G667" s="49">
        <v>1</v>
      </c>
      <c r="H667" s="47"/>
      <c r="I667" s="50"/>
      <c r="J667" s="51"/>
      <c r="K667" s="50"/>
      <c r="L667" s="50"/>
      <c r="M667" s="52"/>
    </row>
    <row r="668" spans="1:13" s="53" customFormat="1">
      <c r="A668" s="47" t="s">
        <v>885</v>
      </c>
      <c r="B668" s="47"/>
      <c r="C668" s="47" t="s">
        <v>521</v>
      </c>
      <c r="D668" s="47" t="s">
        <v>882</v>
      </c>
      <c r="E668" s="47" t="s">
        <v>884</v>
      </c>
      <c r="F668" s="48">
        <v>42221</v>
      </c>
      <c r="G668" s="49">
        <v>2</v>
      </c>
      <c r="H668" s="47"/>
      <c r="I668" s="50"/>
      <c r="J668" s="51"/>
      <c r="K668" s="50"/>
      <c r="L668" s="50"/>
      <c r="M668" s="52"/>
    </row>
    <row r="669" spans="1:13" s="53" customFormat="1">
      <c r="A669" s="47"/>
      <c r="B669" s="47" t="s">
        <v>888</v>
      </c>
      <c r="C669" s="47" t="s">
        <v>501</v>
      </c>
      <c r="D669" s="47" t="s">
        <v>722</v>
      </c>
      <c r="E669" s="47" t="s">
        <v>721</v>
      </c>
      <c r="F669" s="48">
        <v>42223</v>
      </c>
      <c r="G669" s="49">
        <v>-6</v>
      </c>
      <c r="H669" s="47"/>
      <c r="I669" s="50"/>
      <c r="J669" s="51"/>
      <c r="K669" s="50"/>
      <c r="L669" s="50"/>
      <c r="M669" s="52"/>
    </row>
    <row r="670" spans="1:13" s="53" customFormat="1">
      <c r="A670" s="47"/>
      <c r="B670" s="47" t="s">
        <v>779</v>
      </c>
      <c r="C670" s="47" t="s">
        <v>521</v>
      </c>
      <c r="D670" s="47" t="s">
        <v>413</v>
      </c>
      <c r="E670" s="47" t="s">
        <v>412</v>
      </c>
      <c r="F670" s="48">
        <v>42223</v>
      </c>
      <c r="G670" s="49">
        <v>-1</v>
      </c>
      <c r="H670" s="47"/>
      <c r="I670" s="50"/>
      <c r="J670" s="51"/>
      <c r="K670" s="50"/>
      <c r="L670" s="50"/>
      <c r="M670" s="52"/>
    </row>
    <row r="671" spans="1:13" s="53" customFormat="1">
      <c r="A671" s="47"/>
      <c r="B671" s="47" t="s">
        <v>779</v>
      </c>
      <c r="C671" s="47" t="s">
        <v>521</v>
      </c>
      <c r="D671" s="47" t="s">
        <v>336</v>
      </c>
      <c r="E671" s="47" t="s">
        <v>335</v>
      </c>
      <c r="F671" s="48">
        <v>42223</v>
      </c>
      <c r="G671" s="49">
        <v>-10</v>
      </c>
      <c r="H671" s="47"/>
      <c r="I671" s="50"/>
      <c r="J671" s="51"/>
      <c r="K671" s="50"/>
      <c r="L671" s="50"/>
      <c r="M671" s="52"/>
    </row>
    <row r="672" spans="1:13" s="53" customFormat="1">
      <c r="A672" s="47"/>
      <c r="B672" s="47" t="s">
        <v>779</v>
      </c>
      <c r="C672" s="47" t="s">
        <v>521</v>
      </c>
      <c r="D672" s="47" t="s">
        <v>440</v>
      </c>
      <c r="E672" s="47" t="s">
        <v>439</v>
      </c>
      <c r="F672" s="48">
        <v>42223</v>
      </c>
      <c r="G672" s="49">
        <v>2</v>
      </c>
      <c r="H672" s="47"/>
      <c r="I672" s="50"/>
      <c r="J672" s="51"/>
      <c r="K672" s="50"/>
      <c r="L672" s="50"/>
      <c r="M672" s="52"/>
    </row>
    <row r="673" spans="1:13" s="53" customFormat="1">
      <c r="A673" s="47"/>
      <c r="B673" s="47" t="s">
        <v>779</v>
      </c>
      <c r="C673" s="47" t="s">
        <v>521</v>
      </c>
      <c r="D673" s="118" t="s">
        <v>890</v>
      </c>
      <c r="E673" s="118" t="s">
        <v>894</v>
      </c>
      <c r="F673" s="48">
        <v>42223</v>
      </c>
      <c r="G673" s="49">
        <v>1</v>
      </c>
      <c r="H673" s="47"/>
      <c r="I673" s="50"/>
      <c r="J673" s="51"/>
      <c r="K673" s="50"/>
      <c r="L673" s="50"/>
      <c r="M673" s="52"/>
    </row>
    <row r="674" spans="1:13" s="53" customFormat="1">
      <c r="A674" s="47"/>
      <c r="B674" s="47" t="s">
        <v>779</v>
      </c>
      <c r="C674" s="47" t="s">
        <v>521</v>
      </c>
      <c r="D674" s="118" t="s">
        <v>891</v>
      </c>
      <c r="E674" s="118" t="s">
        <v>491</v>
      </c>
      <c r="F674" s="48">
        <v>42223</v>
      </c>
      <c r="G674" s="49">
        <v>1</v>
      </c>
      <c r="H674" s="47"/>
      <c r="I674" s="50"/>
      <c r="J674" s="51"/>
      <c r="K674" s="50"/>
      <c r="L674" s="50"/>
      <c r="M674" s="52"/>
    </row>
    <row r="675" spans="1:13" s="53" customFormat="1">
      <c r="A675" s="47"/>
      <c r="B675" s="47" t="s">
        <v>779</v>
      </c>
      <c r="C675" s="47" t="s">
        <v>521</v>
      </c>
      <c r="D675" s="118" t="s">
        <v>892</v>
      </c>
      <c r="E675" s="118" t="s">
        <v>895</v>
      </c>
      <c r="F675" s="48">
        <v>42223</v>
      </c>
      <c r="G675" s="49">
        <v>4</v>
      </c>
      <c r="H675" s="47"/>
      <c r="I675" s="50"/>
      <c r="J675" s="51"/>
      <c r="K675" s="50"/>
      <c r="L675" s="50"/>
      <c r="M675" s="52"/>
    </row>
    <row r="676" spans="1:13" s="53" customFormat="1">
      <c r="A676" s="47"/>
      <c r="B676" s="47" t="s">
        <v>779</v>
      </c>
      <c r="C676" s="47" t="s">
        <v>521</v>
      </c>
      <c r="D676" s="118" t="s">
        <v>893</v>
      </c>
      <c r="E676" s="118" t="s">
        <v>896</v>
      </c>
      <c r="F676" s="48">
        <v>42223</v>
      </c>
      <c r="G676" s="49">
        <v>2</v>
      </c>
      <c r="H676" s="47"/>
      <c r="I676" s="50"/>
      <c r="J676" s="51"/>
      <c r="K676" s="50"/>
      <c r="L676" s="50"/>
      <c r="M676" s="52"/>
    </row>
    <row r="677" spans="1:13" s="53" customFormat="1">
      <c r="A677" s="47"/>
      <c r="B677" s="47" t="s">
        <v>779</v>
      </c>
      <c r="C677" s="47" t="s">
        <v>521</v>
      </c>
      <c r="D677" s="118" t="s">
        <v>641</v>
      </c>
      <c r="E677" s="118" t="s">
        <v>897</v>
      </c>
      <c r="F677" s="48">
        <v>42223</v>
      </c>
      <c r="G677" s="49">
        <v>1</v>
      </c>
      <c r="H677" s="47"/>
      <c r="I677" s="50"/>
      <c r="J677" s="51"/>
      <c r="K677" s="50"/>
      <c r="L677" s="50"/>
      <c r="M677" s="52"/>
    </row>
    <row r="678" spans="1:13" s="53" customFormat="1">
      <c r="A678" s="47"/>
      <c r="B678" s="47" t="s">
        <v>888</v>
      </c>
      <c r="C678" s="47" t="s">
        <v>501</v>
      </c>
      <c r="D678" s="47" t="s">
        <v>722</v>
      </c>
      <c r="E678" s="47" t="s">
        <v>721</v>
      </c>
      <c r="F678" s="48">
        <v>42227</v>
      </c>
      <c r="G678" s="49">
        <v>-1</v>
      </c>
      <c r="H678" s="47"/>
      <c r="I678" s="50"/>
      <c r="J678" s="51"/>
      <c r="K678" s="50"/>
      <c r="L678" s="50"/>
      <c r="M678" s="52"/>
    </row>
    <row r="679" spans="1:13" s="53" customFormat="1">
      <c r="A679" s="47" t="s">
        <v>901</v>
      </c>
      <c r="B679" s="47" t="s">
        <v>902</v>
      </c>
      <c r="C679" s="47" t="s">
        <v>689</v>
      </c>
      <c r="D679" s="47" t="s">
        <v>13</v>
      </c>
      <c r="E679" s="47" t="s">
        <v>52</v>
      </c>
      <c r="F679" s="48">
        <v>42228</v>
      </c>
      <c r="G679" s="49">
        <v>-3</v>
      </c>
      <c r="H679" s="47"/>
      <c r="I679" s="50"/>
      <c r="J679" s="51"/>
      <c r="K679" s="50"/>
      <c r="L679" s="50"/>
      <c r="M679" s="52"/>
    </row>
    <row r="680" spans="1:13" s="53" customFormat="1">
      <c r="A680" s="47"/>
      <c r="B680" s="47" t="s">
        <v>526</v>
      </c>
      <c r="C680" s="47" t="s">
        <v>903</v>
      </c>
      <c r="D680" s="47" t="s">
        <v>663</v>
      </c>
      <c r="E680" s="47" t="s">
        <v>662</v>
      </c>
      <c r="F680" s="48">
        <v>42228</v>
      </c>
      <c r="G680" s="49">
        <v>-1</v>
      </c>
      <c r="H680" s="47"/>
      <c r="I680" s="50"/>
      <c r="J680" s="51"/>
      <c r="K680" s="50"/>
      <c r="L680" s="50"/>
      <c r="M680" s="52"/>
    </row>
    <row r="681" spans="1:13" s="53" customFormat="1">
      <c r="A681" s="47"/>
      <c r="B681" s="47" t="s">
        <v>526</v>
      </c>
      <c r="C681" s="47" t="s">
        <v>903</v>
      </c>
      <c r="D681" s="47" t="s">
        <v>664</v>
      </c>
      <c r="E681" s="47" t="s">
        <v>665</v>
      </c>
      <c r="F681" s="48">
        <v>42228</v>
      </c>
      <c r="G681" s="49">
        <v>-1</v>
      </c>
      <c r="H681" s="47"/>
      <c r="I681" s="50"/>
      <c r="J681" s="51"/>
      <c r="K681" s="50"/>
      <c r="L681" s="50"/>
      <c r="M681" s="52"/>
    </row>
    <row r="682" spans="1:13" s="53" customFormat="1">
      <c r="A682" s="47"/>
      <c r="B682" s="47" t="s">
        <v>526</v>
      </c>
      <c r="C682" s="47" t="s">
        <v>903</v>
      </c>
      <c r="D682" s="47" t="s">
        <v>41</v>
      </c>
      <c r="E682" s="47" t="s">
        <v>42</v>
      </c>
      <c r="F682" s="48">
        <v>42228</v>
      </c>
      <c r="G682" s="49">
        <v>-1</v>
      </c>
      <c r="H682" s="47"/>
      <c r="I682" s="50"/>
      <c r="J682" s="51"/>
      <c r="K682" s="50"/>
      <c r="L682" s="50"/>
      <c r="M682" s="52"/>
    </row>
    <row r="683" spans="1:13" s="53" customFormat="1">
      <c r="A683" s="47"/>
      <c r="B683" s="47" t="s">
        <v>526</v>
      </c>
      <c r="C683" s="47" t="s">
        <v>903</v>
      </c>
      <c r="D683" s="47" t="s">
        <v>1</v>
      </c>
      <c r="E683" s="47" t="s">
        <v>22</v>
      </c>
      <c r="F683" s="48">
        <v>42228</v>
      </c>
      <c r="G683" s="49">
        <v>-1</v>
      </c>
      <c r="H683" s="47"/>
      <c r="I683" s="50"/>
      <c r="J683" s="51"/>
      <c r="K683" s="50"/>
      <c r="L683" s="50"/>
      <c r="M683" s="52"/>
    </row>
    <row r="684" spans="1:13" s="53" customFormat="1">
      <c r="A684" s="47"/>
      <c r="B684" s="47" t="s">
        <v>526</v>
      </c>
      <c r="C684" s="47" t="s">
        <v>903</v>
      </c>
      <c r="D684" s="47" t="s">
        <v>356</v>
      </c>
      <c r="E684" s="47" t="s">
        <v>53</v>
      </c>
      <c r="F684" s="48">
        <v>42228</v>
      </c>
      <c r="G684" s="49">
        <v>-1</v>
      </c>
      <c r="H684" s="47"/>
      <c r="I684" s="50"/>
      <c r="J684" s="51"/>
      <c r="K684" s="50"/>
      <c r="L684" s="50"/>
      <c r="M684" s="52"/>
    </row>
    <row r="685" spans="1:13" s="53" customFormat="1">
      <c r="A685" s="47"/>
      <c r="B685" s="47" t="s">
        <v>526</v>
      </c>
      <c r="C685" s="47" t="s">
        <v>903</v>
      </c>
      <c r="D685" s="47" t="s">
        <v>370</v>
      </c>
      <c r="E685" s="47" t="s">
        <v>40</v>
      </c>
      <c r="F685" s="48">
        <v>42228</v>
      </c>
      <c r="G685" s="49">
        <v>-1</v>
      </c>
      <c r="H685" s="47"/>
      <c r="I685" s="50"/>
      <c r="J685" s="51"/>
      <c r="K685" s="50"/>
      <c r="L685" s="50"/>
      <c r="M685" s="52"/>
    </row>
    <row r="686" spans="1:13" s="53" customFormat="1">
      <c r="A686" s="47" t="s">
        <v>904</v>
      </c>
      <c r="B686" s="47" t="s">
        <v>905</v>
      </c>
      <c r="C686" s="47" t="s">
        <v>498</v>
      </c>
      <c r="D686" s="47" t="s">
        <v>373</v>
      </c>
      <c r="E686" s="47" t="s">
        <v>372</v>
      </c>
      <c r="F686" s="48">
        <v>42228</v>
      </c>
      <c r="G686" s="49">
        <v>-2</v>
      </c>
      <c r="H686" s="47"/>
      <c r="I686" s="50"/>
      <c r="J686" s="51"/>
      <c r="K686" s="50"/>
      <c r="L686" s="50"/>
      <c r="M686" s="52"/>
    </row>
    <row r="687" spans="1:13" s="53" customFormat="1">
      <c r="A687" s="47" t="s">
        <v>908</v>
      </c>
      <c r="B687" s="47" t="s">
        <v>909</v>
      </c>
      <c r="C687" s="47" t="s">
        <v>521</v>
      </c>
      <c r="D687" s="47" t="s">
        <v>907</v>
      </c>
      <c r="E687" s="47" t="s">
        <v>906</v>
      </c>
      <c r="F687" s="48">
        <v>42230</v>
      </c>
      <c r="G687" s="49">
        <v>2</v>
      </c>
      <c r="H687" s="47"/>
      <c r="I687" s="50"/>
      <c r="J687" s="51"/>
      <c r="K687" s="50"/>
      <c r="L687" s="50"/>
      <c r="M687" s="52"/>
    </row>
    <row r="688" spans="1:13" s="53" customFormat="1">
      <c r="A688" s="47"/>
      <c r="B688" s="47" t="s">
        <v>916</v>
      </c>
      <c r="C688" s="47" t="s">
        <v>521</v>
      </c>
      <c r="D688" s="47" t="s">
        <v>722</v>
      </c>
      <c r="E688" s="47" t="s">
        <v>721</v>
      </c>
      <c r="F688" s="48">
        <v>42233</v>
      </c>
      <c r="G688" s="49">
        <v>14</v>
      </c>
      <c r="H688" s="47"/>
      <c r="I688" s="50"/>
      <c r="J688" s="51"/>
      <c r="K688" s="50"/>
      <c r="L688" s="50"/>
      <c r="M688" s="52"/>
    </row>
    <row r="689" spans="1:13" s="53" customFormat="1">
      <c r="A689" s="47"/>
      <c r="B689" s="47" t="s">
        <v>916</v>
      </c>
      <c r="C689" s="47" t="s">
        <v>521</v>
      </c>
      <c r="D689" s="47" t="s">
        <v>912</v>
      </c>
      <c r="E689" s="47" t="s">
        <v>911</v>
      </c>
      <c r="F689" s="48">
        <v>42233</v>
      </c>
      <c r="G689" s="49">
        <v>14</v>
      </c>
      <c r="H689" s="47"/>
      <c r="I689" s="50"/>
      <c r="J689" s="51"/>
      <c r="K689" s="50"/>
      <c r="L689" s="50"/>
      <c r="M689" s="52"/>
    </row>
    <row r="690" spans="1:13" s="53" customFormat="1">
      <c r="A690" s="47" t="s">
        <v>913</v>
      </c>
      <c r="B690" s="47" t="s">
        <v>914</v>
      </c>
      <c r="C690" s="47" t="s">
        <v>521</v>
      </c>
      <c r="D690" s="47" t="s">
        <v>915</v>
      </c>
      <c r="E690" s="47" t="s">
        <v>917</v>
      </c>
      <c r="F690" s="48">
        <v>42233</v>
      </c>
      <c r="G690" s="49">
        <v>3</v>
      </c>
      <c r="H690" s="47"/>
      <c r="I690" s="50"/>
      <c r="J690" s="51"/>
      <c r="K690" s="50"/>
      <c r="L690" s="50"/>
      <c r="M690" s="52"/>
    </row>
    <row r="691" spans="1:13" s="53" customFormat="1">
      <c r="A691" s="47" t="s">
        <v>921</v>
      </c>
      <c r="B691" s="47" t="s">
        <v>920</v>
      </c>
      <c r="C691" s="47" t="s">
        <v>919</v>
      </c>
      <c r="D691" s="47" t="s">
        <v>915</v>
      </c>
      <c r="E691" s="47" t="s">
        <v>917</v>
      </c>
      <c r="F691" s="48">
        <v>42233</v>
      </c>
      <c r="G691" s="49">
        <v>-1</v>
      </c>
      <c r="H691" s="47"/>
      <c r="I691" s="50"/>
      <c r="J691" s="51"/>
      <c r="K691" s="50"/>
      <c r="L691" s="50"/>
      <c r="M691" s="52"/>
    </row>
    <row r="692" spans="1:13" s="53" customFormat="1">
      <c r="A692" s="47" t="s">
        <v>921</v>
      </c>
      <c r="B692" s="47" t="s">
        <v>920</v>
      </c>
      <c r="C692" s="47" t="s">
        <v>919</v>
      </c>
      <c r="D692" s="47" t="s">
        <v>465</v>
      </c>
      <c r="E692" s="47" t="s">
        <v>107</v>
      </c>
      <c r="F692" s="48">
        <v>42233</v>
      </c>
      <c r="G692" s="49">
        <v>-1</v>
      </c>
      <c r="H692" s="47"/>
      <c r="I692" s="50"/>
      <c r="J692" s="51"/>
      <c r="K692" s="50"/>
      <c r="L692" s="50"/>
      <c r="M692" s="52"/>
    </row>
    <row r="693" spans="1:13" s="53" customFormat="1">
      <c r="A693" s="47" t="s">
        <v>921</v>
      </c>
      <c r="B693" s="47" t="s">
        <v>920</v>
      </c>
      <c r="C693" s="47" t="s">
        <v>919</v>
      </c>
      <c r="D693" s="47" t="s">
        <v>464</v>
      </c>
      <c r="E693" s="47" t="s">
        <v>106</v>
      </c>
      <c r="F693" s="48">
        <v>42233</v>
      </c>
      <c r="G693" s="49">
        <v>-1</v>
      </c>
      <c r="H693" s="47"/>
      <c r="I693" s="50"/>
      <c r="J693" s="51"/>
      <c r="K693" s="50"/>
      <c r="L693" s="50"/>
      <c r="M693" s="52"/>
    </row>
    <row r="694" spans="1:13" s="53" customFormat="1">
      <c r="A694" s="47" t="s">
        <v>921</v>
      </c>
      <c r="B694" s="47" t="s">
        <v>920</v>
      </c>
      <c r="C694" s="47" t="s">
        <v>919</v>
      </c>
      <c r="D694" s="47" t="s">
        <v>466</v>
      </c>
      <c r="E694" s="47" t="s">
        <v>108</v>
      </c>
      <c r="F694" s="48">
        <v>42233</v>
      </c>
      <c r="G694" s="49">
        <v>-1</v>
      </c>
      <c r="H694" s="47"/>
      <c r="I694" s="50"/>
      <c r="J694" s="51"/>
      <c r="K694" s="50"/>
      <c r="L694" s="50"/>
      <c r="M694" s="52"/>
    </row>
    <row r="695" spans="1:13" s="53" customFormat="1">
      <c r="A695" s="47" t="s">
        <v>921</v>
      </c>
      <c r="B695" s="47" t="s">
        <v>920</v>
      </c>
      <c r="C695" s="47" t="s">
        <v>919</v>
      </c>
      <c r="D695" s="47" t="s">
        <v>469</v>
      </c>
      <c r="E695" s="47" t="s">
        <v>311</v>
      </c>
      <c r="F695" s="48">
        <v>42233</v>
      </c>
      <c r="G695" s="49">
        <v>-1</v>
      </c>
      <c r="H695" s="47"/>
      <c r="I695" s="50"/>
      <c r="J695" s="51"/>
      <c r="K695" s="50"/>
      <c r="L695" s="50"/>
      <c r="M695" s="52"/>
    </row>
    <row r="696" spans="1:13" s="53" customFormat="1">
      <c r="A696" s="47"/>
      <c r="B696" s="47"/>
      <c r="C696" s="47" t="s">
        <v>521</v>
      </c>
      <c r="D696" s="47" t="s">
        <v>924</v>
      </c>
      <c r="E696" s="47" t="s">
        <v>956</v>
      </c>
      <c r="F696" s="48">
        <v>42234</v>
      </c>
      <c r="G696" s="49">
        <v>9</v>
      </c>
      <c r="H696" s="47"/>
      <c r="I696" s="50"/>
      <c r="J696" s="51"/>
      <c r="K696" s="50"/>
      <c r="L696" s="50"/>
      <c r="M696" s="52"/>
    </row>
    <row r="697" spans="1:13" s="53" customFormat="1">
      <c r="A697" s="47"/>
      <c r="B697" s="47"/>
      <c r="C697" s="47" t="s">
        <v>521</v>
      </c>
      <c r="D697" s="47" t="s">
        <v>925</v>
      </c>
      <c r="E697" s="47" t="s">
        <v>957</v>
      </c>
      <c r="F697" s="48">
        <v>42234</v>
      </c>
      <c r="G697" s="49">
        <v>8</v>
      </c>
      <c r="H697" s="47"/>
      <c r="I697" s="50"/>
      <c r="J697" s="51"/>
      <c r="K697" s="50"/>
      <c r="L697" s="50"/>
      <c r="M697" s="52"/>
    </row>
    <row r="698" spans="1:13" s="53" customFormat="1">
      <c r="A698" s="47"/>
      <c r="B698" s="47"/>
      <c r="C698" s="47" t="s">
        <v>521</v>
      </c>
      <c r="D698" s="47" t="s">
        <v>926</v>
      </c>
      <c r="E698" s="47" t="s">
        <v>958</v>
      </c>
      <c r="F698" s="48">
        <v>42234</v>
      </c>
      <c r="G698" s="49">
        <v>10</v>
      </c>
      <c r="H698" s="47"/>
      <c r="I698" s="50"/>
      <c r="J698" s="51"/>
      <c r="K698" s="50"/>
      <c r="L698" s="50"/>
      <c r="M698" s="52"/>
    </row>
    <row r="699" spans="1:13" s="53" customFormat="1">
      <c r="A699" s="47"/>
      <c r="B699" s="47"/>
      <c r="C699" s="47" t="s">
        <v>521</v>
      </c>
      <c r="D699" s="47" t="s">
        <v>927</v>
      </c>
      <c r="E699" s="47" t="s">
        <v>959</v>
      </c>
      <c r="F699" s="48">
        <v>42234</v>
      </c>
      <c r="G699" s="49">
        <v>5</v>
      </c>
      <c r="H699" s="47"/>
      <c r="I699" s="50"/>
      <c r="J699" s="51"/>
      <c r="K699" s="50"/>
      <c r="L699" s="50"/>
      <c r="M699" s="52"/>
    </row>
    <row r="700" spans="1:13" s="53" customFormat="1">
      <c r="A700" s="47"/>
      <c r="B700" s="47"/>
      <c r="C700" s="47" t="s">
        <v>521</v>
      </c>
      <c r="D700" s="47" t="s">
        <v>928</v>
      </c>
      <c r="E700" s="47" t="s">
        <v>960</v>
      </c>
      <c r="F700" s="48">
        <v>42234</v>
      </c>
      <c r="G700" s="49">
        <v>4</v>
      </c>
      <c r="H700" s="47"/>
      <c r="I700" s="50"/>
      <c r="J700" s="51"/>
      <c r="K700" s="50"/>
      <c r="L700" s="50"/>
      <c r="M700" s="52"/>
    </row>
    <row r="701" spans="1:13" s="53" customFormat="1">
      <c r="A701" s="47"/>
      <c r="B701" s="47"/>
      <c r="C701" s="47" t="s">
        <v>521</v>
      </c>
      <c r="D701" s="47" t="s">
        <v>928</v>
      </c>
      <c r="E701" s="47" t="s">
        <v>961</v>
      </c>
      <c r="F701" s="48">
        <v>42234</v>
      </c>
      <c r="G701" s="49">
        <v>17</v>
      </c>
      <c r="H701" s="47"/>
      <c r="I701" s="50"/>
      <c r="J701" s="51"/>
      <c r="K701" s="50"/>
      <c r="L701" s="50"/>
      <c r="M701" s="52"/>
    </row>
    <row r="702" spans="1:13" s="53" customFormat="1">
      <c r="A702" s="47"/>
      <c r="B702" s="47"/>
      <c r="C702" s="47" t="s">
        <v>521</v>
      </c>
      <c r="D702" s="47" t="s">
        <v>929</v>
      </c>
      <c r="E702" s="47" t="s">
        <v>962</v>
      </c>
      <c r="F702" s="48">
        <v>42234</v>
      </c>
      <c r="G702" s="49">
        <v>10</v>
      </c>
      <c r="H702" s="47"/>
      <c r="I702" s="50"/>
      <c r="J702" s="51"/>
      <c r="K702" s="50"/>
      <c r="L702" s="50"/>
      <c r="M702" s="52"/>
    </row>
    <row r="703" spans="1:13" s="53" customFormat="1">
      <c r="A703" s="47"/>
      <c r="B703" s="47"/>
      <c r="C703" s="47" t="s">
        <v>521</v>
      </c>
      <c r="D703" s="47" t="s">
        <v>930</v>
      </c>
      <c r="E703" s="47" t="s">
        <v>963</v>
      </c>
      <c r="F703" s="48">
        <v>42234</v>
      </c>
      <c r="G703" s="49">
        <v>10</v>
      </c>
      <c r="H703" s="47"/>
      <c r="I703" s="50"/>
      <c r="J703" s="51"/>
      <c r="K703" s="50"/>
      <c r="L703" s="50"/>
      <c r="M703" s="52"/>
    </row>
    <row r="704" spans="1:13" s="53" customFormat="1">
      <c r="A704" s="47"/>
      <c r="B704" s="47"/>
      <c r="C704" s="47" t="s">
        <v>521</v>
      </c>
      <c r="D704" s="47" t="s">
        <v>931</v>
      </c>
      <c r="E704" s="47" t="s">
        <v>964</v>
      </c>
      <c r="F704" s="48">
        <v>42234</v>
      </c>
      <c r="G704" s="49">
        <v>5</v>
      </c>
      <c r="H704" s="47"/>
      <c r="I704" s="50"/>
      <c r="J704" s="51"/>
      <c r="K704" s="50"/>
      <c r="L704" s="50"/>
      <c r="M704" s="52"/>
    </row>
    <row r="705" spans="1:13" s="53" customFormat="1">
      <c r="A705" s="47"/>
      <c r="B705" s="47"/>
      <c r="C705" s="47" t="s">
        <v>521</v>
      </c>
      <c r="D705" s="47" t="s">
        <v>923</v>
      </c>
      <c r="E705" s="47" t="s">
        <v>965</v>
      </c>
      <c r="F705" s="48">
        <v>42234</v>
      </c>
      <c r="G705" s="49">
        <v>3</v>
      </c>
      <c r="H705" s="47"/>
      <c r="I705" s="50"/>
      <c r="J705" s="51"/>
      <c r="K705" s="50"/>
      <c r="L705" s="50"/>
      <c r="M705" s="52"/>
    </row>
    <row r="706" spans="1:13" s="53" customFormat="1">
      <c r="A706" s="47"/>
      <c r="B706" s="47"/>
      <c r="C706" s="47" t="s">
        <v>521</v>
      </c>
      <c r="D706" s="47" t="s">
        <v>922</v>
      </c>
      <c r="E706" s="47" t="s">
        <v>966</v>
      </c>
      <c r="F706" s="48">
        <v>42234</v>
      </c>
      <c r="G706" s="49">
        <v>3</v>
      </c>
      <c r="H706" s="47"/>
      <c r="I706" s="50"/>
      <c r="J706" s="51"/>
      <c r="K706" s="50"/>
      <c r="L706" s="50"/>
      <c r="M706" s="52"/>
    </row>
    <row r="707" spans="1:13" s="53" customFormat="1">
      <c r="A707" s="47" t="s">
        <v>932</v>
      </c>
      <c r="B707" s="47" t="s">
        <v>933</v>
      </c>
      <c r="C707" s="47" t="s">
        <v>661</v>
      </c>
      <c r="D707" s="47" t="s">
        <v>465</v>
      </c>
      <c r="E707" s="47" t="s">
        <v>107</v>
      </c>
      <c r="F707" s="48">
        <v>42235</v>
      </c>
      <c r="G707" s="49">
        <v>-1</v>
      </c>
      <c r="H707" s="47"/>
      <c r="I707" s="50"/>
      <c r="J707" s="51"/>
      <c r="K707" s="50"/>
      <c r="L707" s="50"/>
      <c r="M707" s="52"/>
    </row>
    <row r="708" spans="1:13" s="53" customFormat="1">
      <c r="A708" s="47" t="s">
        <v>932</v>
      </c>
      <c r="B708" s="47" t="s">
        <v>933</v>
      </c>
      <c r="C708" s="47" t="s">
        <v>661</v>
      </c>
      <c r="D708" s="47" t="s">
        <v>464</v>
      </c>
      <c r="E708" s="47" t="s">
        <v>106</v>
      </c>
      <c r="F708" s="48">
        <v>42235</v>
      </c>
      <c r="G708" s="49">
        <v>-1</v>
      </c>
      <c r="H708" s="47"/>
      <c r="I708" s="50"/>
      <c r="J708" s="51"/>
      <c r="K708" s="50"/>
      <c r="L708" s="50"/>
      <c r="M708" s="52"/>
    </row>
    <row r="709" spans="1:13" s="53" customFormat="1">
      <c r="A709" s="47" t="s">
        <v>932</v>
      </c>
      <c r="B709" s="47" t="s">
        <v>933</v>
      </c>
      <c r="C709" s="47" t="s">
        <v>661</v>
      </c>
      <c r="D709" s="47" t="s">
        <v>466</v>
      </c>
      <c r="E709" s="47" t="s">
        <v>108</v>
      </c>
      <c r="F709" s="48">
        <v>42235</v>
      </c>
      <c r="G709" s="49">
        <v>-1</v>
      </c>
      <c r="H709" s="47"/>
      <c r="I709" s="50"/>
      <c r="J709" s="51"/>
      <c r="K709" s="50"/>
      <c r="L709" s="50"/>
      <c r="M709" s="52"/>
    </row>
    <row r="710" spans="1:13" s="53" customFormat="1">
      <c r="A710" s="47" t="s">
        <v>932</v>
      </c>
      <c r="B710" s="47" t="s">
        <v>933</v>
      </c>
      <c r="C710" s="47" t="s">
        <v>661</v>
      </c>
      <c r="D710" s="47" t="s">
        <v>467</v>
      </c>
      <c r="E710" s="47" t="s">
        <v>109</v>
      </c>
      <c r="F710" s="48">
        <v>42235</v>
      </c>
      <c r="G710" s="49">
        <v>-1</v>
      </c>
      <c r="H710" s="47"/>
      <c r="I710" s="50"/>
      <c r="J710" s="51"/>
      <c r="K710" s="50"/>
      <c r="L710" s="50"/>
      <c r="M710" s="52"/>
    </row>
    <row r="711" spans="1:13" s="53" customFormat="1">
      <c r="A711" s="47" t="s">
        <v>932</v>
      </c>
      <c r="B711" s="47" t="s">
        <v>933</v>
      </c>
      <c r="C711" s="47" t="s">
        <v>661</v>
      </c>
      <c r="D711" s="47" t="s">
        <v>664</v>
      </c>
      <c r="E711" s="47" t="s">
        <v>665</v>
      </c>
      <c r="F711" s="48">
        <v>42235</v>
      </c>
      <c r="G711" s="49">
        <v>-1</v>
      </c>
      <c r="H711" s="47"/>
      <c r="I711" s="50"/>
      <c r="J711" s="51"/>
      <c r="K711" s="50"/>
      <c r="L711" s="50"/>
      <c r="M711" s="52"/>
    </row>
    <row r="712" spans="1:13" s="53" customFormat="1">
      <c r="A712" s="47" t="s">
        <v>932</v>
      </c>
      <c r="B712" s="47" t="s">
        <v>933</v>
      </c>
      <c r="C712" s="47" t="s">
        <v>661</v>
      </c>
      <c r="D712" s="47" t="s">
        <v>663</v>
      </c>
      <c r="E712" s="47" t="s">
        <v>662</v>
      </c>
      <c r="F712" s="48">
        <v>42235</v>
      </c>
      <c r="G712" s="49">
        <v>-1</v>
      </c>
      <c r="H712" s="47"/>
      <c r="I712" s="50"/>
      <c r="J712" s="51"/>
      <c r="K712" s="50"/>
      <c r="L712" s="50"/>
      <c r="M712" s="52"/>
    </row>
    <row r="713" spans="1:13" s="53" customFormat="1">
      <c r="A713" s="47"/>
      <c r="B713" s="47" t="s">
        <v>934</v>
      </c>
      <c r="C713" s="47" t="s">
        <v>501</v>
      </c>
      <c r="D713" s="47" t="s">
        <v>722</v>
      </c>
      <c r="E713" s="47" t="s">
        <v>721</v>
      </c>
      <c r="F713" s="48">
        <v>42237</v>
      </c>
      <c r="G713" s="49">
        <v>-8</v>
      </c>
      <c r="H713" s="47"/>
      <c r="I713" s="50"/>
      <c r="J713" s="51"/>
      <c r="K713" s="50"/>
      <c r="L713" s="50"/>
      <c r="M713" s="52"/>
    </row>
    <row r="714" spans="1:13" s="53" customFormat="1">
      <c r="A714" s="47"/>
      <c r="B714" s="47" t="s">
        <v>934</v>
      </c>
      <c r="C714" s="47" t="s">
        <v>501</v>
      </c>
      <c r="D714" s="47" t="s">
        <v>63</v>
      </c>
      <c r="E714" s="47" t="s">
        <v>70</v>
      </c>
      <c r="F714" s="48">
        <v>42237</v>
      </c>
      <c r="G714" s="49">
        <v>-1</v>
      </c>
      <c r="H714" s="47"/>
      <c r="I714" s="50"/>
      <c r="J714" s="51"/>
      <c r="K714" s="50"/>
      <c r="L714" s="50"/>
      <c r="M714" s="52"/>
    </row>
    <row r="715" spans="1:13" s="53" customFormat="1">
      <c r="A715" s="47" t="s">
        <v>935</v>
      </c>
      <c r="B715" s="47" t="s">
        <v>936</v>
      </c>
      <c r="C715" s="47" t="s">
        <v>701</v>
      </c>
      <c r="D715" s="47" t="s">
        <v>588</v>
      </c>
      <c r="E715" s="47" t="s">
        <v>505</v>
      </c>
      <c r="F715" s="48">
        <v>42240</v>
      </c>
      <c r="G715" s="49">
        <v>-2</v>
      </c>
      <c r="H715" s="47"/>
      <c r="I715" s="50"/>
      <c r="J715" s="51"/>
      <c r="K715" s="50"/>
      <c r="L715" s="50"/>
      <c r="M715" s="52"/>
    </row>
    <row r="716" spans="1:13" s="53" customFormat="1">
      <c r="A716" s="47" t="s">
        <v>597</v>
      </c>
      <c r="B716" s="47" t="s">
        <v>937</v>
      </c>
      <c r="C716" s="47" t="s">
        <v>521</v>
      </c>
      <c r="D716" s="47" t="s">
        <v>465</v>
      </c>
      <c r="E716" s="47" t="s">
        <v>107</v>
      </c>
      <c r="F716" s="48">
        <v>42240</v>
      </c>
      <c r="G716" s="49">
        <v>5</v>
      </c>
      <c r="H716" s="47"/>
      <c r="I716" s="50"/>
      <c r="J716" s="51"/>
      <c r="K716" s="50"/>
      <c r="L716" s="50"/>
      <c r="M716" s="52"/>
    </row>
    <row r="717" spans="1:13" s="53" customFormat="1">
      <c r="A717" s="47" t="s">
        <v>597</v>
      </c>
      <c r="B717" s="47" t="s">
        <v>937</v>
      </c>
      <c r="C717" s="47" t="s">
        <v>521</v>
      </c>
      <c r="D717" s="47" t="s">
        <v>464</v>
      </c>
      <c r="E717" s="47" t="s">
        <v>106</v>
      </c>
      <c r="F717" s="48">
        <v>42240</v>
      </c>
      <c r="G717" s="49">
        <v>5</v>
      </c>
      <c r="H717" s="47"/>
      <c r="I717" s="50"/>
      <c r="J717" s="51"/>
      <c r="K717" s="50"/>
      <c r="L717" s="50"/>
      <c r="M717" s="52"/>
    </row>
    <row r="718" spans="1:13" s="53" customFormat="1">
      <c r="A718" s="47" t="s">
        <v>597</v>
      </c>
      <c r="B718" s="47" t="s">
        <v>937</v>
      </c>
      <c r="C718" s="47" t="s">
        <v>521</v>
      </c>
      <c r="D718" s="47" t="s">
        <v>468</v>
      </c>
      <c r="E718" s="47" t="s">
        <v>312</v>
      </c>
      <c r="F718" s="48">
        <v>42240</v>
      </c>
      <c r="G718" s="49">
        <v>6</v>
      </c>
      <c r="H718" s="47"/>
      <c r="I718" s="50"/>
      <c r="J718" s="51"/>
      <c r="K718" s="50"/>
      <c r="L718" s="50"/>
      <c r="M718" s="52"/>
    </row>
    <row r="719" spans="1:13" s="53" customFormat="1">
      <c r="A719" s="47" t="s">
        <v>597</v>
      </c>
      <c r="B719" s="47" t="s">
        <v>937</v>
      </c>
      <c r="C719" s="47" t="s">
        <v>521</v>
      </c>
      <c r="D719" s="47" t="s">
        <v>469</v>
      </c>
      <c r="E719" s="47" t="s">
        <v>311</v>
      </c>
      <c r="F719" s="48">
        <v>42240</v>
      </c>
      <c r="G719" s="49">
        <v>6</v>
      </c>
      <c r="H719" s="47"/>
      <c r="I719" s="50"/>
      <c r="J719" s="51"/>
      <c r="K719" s="50"/>
      <c r="L719" s="50"/>
      <c r="M719" s="52"/>
    </row>
    <row r="720" spans="1:13" s="53" customFormat="1">
      <c r="A720" s="47"/>
      <c r="B720" s="47" t="s">
        <v>953</v>
      </c>
      <c r="C720" s="47" t="s">
        <v>501</v>
      </c>
      <c r="D720" s="47" t="s">
        <v>63</v>
      </c>
      <c r="E720" s="47" t="s">
        <v>70</v>
      </c>
      <c r="F720" s="48">
        <v>42240</v>
      </c>
      <c r="G720" s="49">
        <v>-1</v>
      </c>
      <c r="H720" s="47"/>
      <c r="I720" s="50"/>
      <c r="J720" s="51"/>
      <c r="K720" s="50"/>
      <c r="L720" s="50"/>
      <c r="M720" s="52"/>
    </row>
    <row r="721" spans="1:13" s="53" customFormat="1">
      <c r="A721" s="47" t="s">
        <v>938</v>
      </c>
      <c r="B721" s="47" t="s">
        <v>939</v>
      </c>
      <c r="C721" s="47" t="s">
        <v>521</v>
      </c>
      <c r="D721" s="47" t="s">
        <v>940</v>
      </c>
      <c r="E721" s="47" t="s">
        <v>941</v>
      </c>
      <c r="F721" s="48">
        <v>42241</v>
      </c>
      <c r="G721" s="49">
        <v>1</v>
      </c>
      <c r="H721" s="47"/>
      <c r="I721" s="50"/>
      <c r="J721" s="51"/>
      <c r="K721" s="50"/>
      <c r="L721" s="50"/>
      <c r="M721" s="52"/>
    </row>
    <row r="722" spans="1:13" s="53" customFormat="1">
      <c r="A722" s="47" t="s">
        <v>942</v>
      </c>
      <c r="B722" s="47" t="s">
        <v>943</v>
      </c>
      <c r="C722" s="47" t="s">
        <v>701</v>
      </c>
      <c r="D722" s="47" t="s">
        <v>588</v>
      </c>
      <c r="E722" s="47" t="s">
        <v>505</v>
      </c>
      <c r="F722" s="48">
        <v>42242</v>
      </c>
      <c r="G722" s="49">
        <v>-2</v>
      </c>
      <c r="H722" s="47"/>
      <c r="I722" s="50"/>
      <c r="J722" s="51"/>
      <c r="K722" s="50"/>
      <c r="L722" s="50"/>
      <c r="M722" s="52"/>
    </row>
    <row r="723" spans="1:13" s="53" customFormat="1">
      <c r="A723" s="47"/>
      <c r="B723" s="47" t="s">
        <v>944</v>
      </c>
      <c r="C723" s="47" t="s">
        <v>733</v>
      </c>
      <c r="D723" s="47" t="s">
        <v>669</v>
      </c>
      <c r="E723" s="47" t="s">
        <v>668</v>
      </c>
      <c r="F723" s="48">
        <v>42242</v>
      </c>
      <c r="G723" s="49">
        <v>-1</v>
      </c>
      <c r="H723" s="47"/>
      <c r="I723" s="50"/>
      <c r="J723" s="51"/>
      <c r="K723" s="50"/>
      <c r="L723" s="50"/>
      <c r="M723" s="52"/>
    </row>
    <row r="724" spans="1:13" s="53" customFormat="1">
      <c r="A724" s="47" t="s">
        <v>951</v>
      </c>
      <c r="B724" s="47" t="s">
        <v>952</v>
      </c>
      <c r="C724" s="47" t="s">
        <v>695</v>
      </c>
      <c r="D724" s="47" t="s">
        <v>907</v>
      </c>
      <c r="E724" s="47" t="s">
        <v>906</v>
      </c>
      <c r="F724" s="48">
        <v>42244</v>
      </c>
      <c r="G724" s="49">
        <v>-1</v>
      </c>
      <c r="H724" s="47"/>
      <c r="I724" s="50"/>
      <c r="J724" s="51"/>
      <c r="K724" s="50"/>
      <c r="L724" s="50"/>
      <c r="M724" s="52"/>
    </row>
    <row r="725" spans="1:13" s="53" customFormat="1">
      <c r="A725" s="47"/>
      <c r="B725" s="47" t="s">
        <v>953</v>
      </c>
      <c r="C725" s="47" t="s">
        <v>501</v>
      </c>
      <c r="D725" s="47" t="s">
        <v>777</v>
      </c>
      <c r="E725" s="47" t="s">
        <v>778</v>
      </c>
      <c r="F725" s="48">
        <v>42244</v>
      </c>
      <c r="G725" s="49">
        <v>-2</v>
      </c>
      <c r="H725" s="47"/>
      <c r="I725" s="50"/>
      <c r="J725" s="51"/>
      <c r="K725" s="50"/>
      <c r="L725" s="50"/>
      <c r="M725" s="52"/>
    </row>
    <row r="726" spans="1:13" s="53" customFormat="1">
      <c r="A726" s="47"/>
      <c r="B726" s="47" t="s">
        <v>526</v>
      </c>
      <c r="C726" s="47" t="s">
        <v>954</v>
      </c>
      <c r="D726" s="47" t="s">
        <v>664</v>
      </c>
      <c r="E726" s="47" t="s">
        <v>665</v>
      </c>
      <c r="F726" s="48">
        <v>42244</v>
      </c>
      <c r="G726" s="49">
        <v>-1</v>
      </c>
      <c r="H726" s="47"/>
      <c r="I726" s="50"/>
      <c r="J726" s="51"/>
      <c r="K726" s="50"/>
      <c r="L726" s="50"/>
      <c r="M726" s="52"/>
    </row>
    <row r="727" spans="1:13" s="53" customFormat="1">
      <c r="A727" s="47"/>
      <c r="B727" s="47" t="s">
        <v>526</v>
      </c>
      <c r="C727" s="47" t="s">
        <v>954</v>
      </c>
      <c r="D727" s="47" t="s">
        <v>663</v>
      </c>
      <c r="E727" s="47" t="s">
        <v>662</v>
      </c>
      <c r="F727" s="48">
        <v>42244</v>
      </c>
      <c r="G727" s="49">
        <v>-1</v>
      </c>
      <c r="H727" s="47"/>
      <c r="I727" s="50"/>
      <c r="J727" s="51"/>
      <c r="K727" s="50"/>
      <c r="L727" s="50"/>
      <c r="M727" s="52"/>
    </row>
    <row r="728" spans="1:13" s="53" customFormat="1">
      <c r="A728" s="47"/>
      <c r="B728" s="47" t="s">
        <v>526</v>
      </c>
      <c r="C728" s="47" t="s">
        <v>954</v>
      </c>
      <c r="D728" s="47" t="s">
        <v>41</v>
      </c>
      <c r="E728" s="47" t="s">
        <v>42</v>
      </c>
      <c r="F728" s="48">
        <v>42244</v>
      </c>
      <c r="G728" s="49">
        <v>-1</v>
      </c>
      <c r="H728" s="47"/>
      <c r="I728" s="50"/>
      <c r="J728" s="51"/>
      <c r="K728" s="50"/>
      <c r="L728" s="50"/>
      <c r="M728" s="52"/>
    </row>
    <row r="729" spans="1:13" s="53" customFormat="1">
      <c r="A729" s="47"/>
      <c r="B729" s="47" t="s">
        <v>526</v>
      </c>
      <c r="C729" s="47" t="s">
        <v>954</v>
      </c>
      <c r="D729" s="47" t="s">
        <v>301</v>
      </c>
      <c r="E729" s="47" t="s">
        <v>299</v>
      </c>
      <c r="F729" s="48">
        <v>42244</v>
      </c>
      <c r="G729" s="49">
        <v>-1</v>
      </c>
      <c r="H729" s="47"/>
      <c r="I729" s="50"/>
      <c r="J729" s="51"/>
      <c r="K729" s="50"/>
      <c r="L729" s="50"/>
      <c r="M729" s="52"/>
    </row>
    <row r="730" spans="1:13" s="53" customFormat="1">
      <c r="A730" s="47"/>
      <c r="B730" s="47" t="s">
        <v>526</v>
      </c>
      <c r="C730" s="47" t="s">
        <v>954</v>
      </c>
      <c r="D730" s="47" t="s">
        <v>469</v>
      </c>
      <c r="E730" s="47" t="s">
        <v>311</v>
      </c>
      <c r="F730" s="48">
        <v>42244</v>
      </c>
      <c r="G730" s="49">
        <v>-1</v>
      </c>
      <c r="H730" s="47"/>
      <c r="I730" s="50"/>
      <c r="J730" s="51"/>
      <c r="K730" s="50"/>
      <c r="L730" s="50"/>
      <c r="M730" s="52"/>
    </row>
    <row r="731" spans="1:13" s="53" customFormat="1">
      <c r="A731" s="47"/>
      <c r="B731" s="47" t="s">
        <v>526</v>
      </c>
      <c r="C731" s="47" t="s">
        <v>954</v>
      </c>
      <c r="D731" s="47" t="s">
        <v>504</v>
      </c>
      <c r="E731" s="47" t="s">
        <v>303</v>
      </c>
      <c r="F731" s="48">
        <v>42244</v>
      </c>
      <c r="G731" s="49">
        <v>-1</v>
      </c>
      <c r="H731" s="47"/>
      <c r="I731" s="50"/>
      <c r="J731" s="51"/>
      <c r="K731" s="50"/>
      <c r="L731" s="50"/>
      <c r="M731" s="52"/>
    </row>
    <row r="732" spans="1:13" s="53" customFormat="1">
      <c r="A732" s="47" t="s">
        <v>597</v>
      </c>
      <c r="B732" s="47" t="s">
        <v>955</v>
      </c>
      <c r="C732" s="47" t="s">
        <v>521</v>
      </c>
      <c r="D732" s="47" t="s">
        <v>465</v>
      </c>
      <c r="E732" s="47" t="s">
        <v>107</v>
      </c>
      <c r="F732" s="48">
        <v>42244</v>
      </c>
      <c r="G732" s="49">
        <v>5</v>
      </c>
      <c r="H732" s="47"/>
      <c r="I732" s="50"/>
      <c r="J732" s="51"/>
      <c r="K732" s="50"/>
      <c r="L732" s="50"/>
      <c r="M732" s="52"/>
    </row>
    <row r="733" spans="1:13" s="53" customFormat="1">
      <c r="A733" s="47" t="s">
        <v>597</v>
      </c>
      <c r="B733" s="47" t="s">
        <v>955</v>
      </c>
      <c r="C733" s="47" t="s">
        <v>521</v>
      </c>
      <c r="D733" s="47" t="s">
        <v>464</v>
      </c>
      <c r="E733" s="47" t="s">
        <v>106</v>
      </c>
      <c r="F733" s="48">
        <v>42244</v>
      </c>
      <c r="G733" s="49">
        <v>5</v>
      </c>
      <c r="H733" s="47"/>
      <c r="I733" s="50"/>
      <c r="J733" s="51"/>
      <c r="K733" s="50"/>
      <c r="L733" s="50"/>
      <c r="M733" s="52"/>
    </row>
    <row r="734" spans="1:13" s="53" customFormat="1">
      <c r="A734" s="47" t="s">
        <v>597</v>
      </c>
      <c r="B734" s="47" t="s">
        <v>955</v>
      </c>
      <c r="C734" s="47" t="s">
        <v>521</v>
      </c>
      <c r="D734" s="47" t="s">
        <v>468</v>
      </c>
      <c r="E734" s="47" t="s">
        <v>312</v>
      </c>
      <c r="F734" s="48">
        <v>42244</v>
      </c>
      <c r="G734" s="49">
        <v>12</v>
      </c>
      <c r="H734" s="47"/>
      <c r="I734" s="50"/>
      <c r="J734" s="51"/>
      <c r="K734" s="50"/>
      <c r="L734" s="50"/>
      <c r="M734" s="52"/>
    </row>
    <row r="735" spans="1:13" s="53" customFormat="1">
      <c r="A735" s="47" t="s">
        <v>597</v>
      </c>
      <c r="B735" s="47" t="s">
        <v>955</v>
      </c>
      <c r="C735" s="47" t="s">
        <v>521</v>
      </c>
      <c r="D735" s="47" t="s">
        <v>469</v>
      </c>
      <c r="E735" s="47" t="s">
        <v>311</v>
      </c>
      <c r="F735" s="48">
        <v>42244</v>
      </c>
      <c r="G735" s="49">
        <v>12</v>
      </c>
      <c r="H735" s="47"/>
      <c r="I735" s="50"/>
      <c r="J735" s="51"/>
      <c r="K735" s="50"/>
      <c r="L735" s="50"/>
      <c r="M735" s="52"/>
    </row>
    <row r="736" spans="1:13" s="53" customFormat="1">
      <c r="A736" s="47" t="s">
        <v>597</v>
      </c>
      <c r="B736" s="47" t="s">
        <v>955</v>
      </c>
      <c r="C736" s="47" t="s">
        <v>521</v>
      </c>
      <c r="D736" s="47" t="s">
        <v>300</v>
      </c>
      <c r="E736" s="47" t="s">
        <v>302</v>
      </c>
      <c r="F736" s="48">
        <v>42244</v>
      </c>
      <c r="G736" s="49">
        <v>5</v>
      </c>
      <c r="H736" s="47"/>
      <c r="I736" s="50"/>
      <c r="J736" s="51"/>
      <c r="K736" s="50"/>
      <c r="L736" s="50"/>
      <c r="M736" s="52"/>
    </row>
    <row r="737" spans="1:13" s="53" customFormat="1">
      <c r="A737" s="47"/>
      <c r="B737" s="47" t="s">
        <v>779</v>
      </c>
      <c r="C737" s="47" t="s">
        <v>521</v>
      </c>
      <c r="D737" s="47" t="s">
        <v>967</v>
      </c>
      <c r="E737" s="47" t="s">
        <v>969</v>
      </c>
      <c r="F737" s="48">
        <v>42247</v>
      </c>
      <c r="G737" s="49">
        <v>1</v>
      </c>
      <c r="H737" s="47"/>
      <c r="I737" s="50"/>
      <c r="J737" s="51"/>
      <c r="K737" s="50"/>
      <c r="L737" s="50"/>
      <c r="M737" s="52"/>
    </row>
    <row r="738" spans="1:13" s="53" customFormat="1">
      <c r="A738" s="47"/>
      <c r="B738" s="47" t="s">
        <v>968</v>
      </c>
      <c r="C738" s="47" t="s">
        <v>501</v>
      </c>
      <c r="D738" s="47" t="s">
        <v>967</v>
      </c>
      <c r="E738" s="47" t="s">
        <v>969</v>
      </c>
      <c r="F738" s="48">
        <v>42248</v>
      </c>
      <c r="G738" s="49">
        <v>-1</v>
      </c>
      <c r="H738" s="47"/>
      <c r="I738" s="50"/>
      <c r="J738" s="51"/>
      <c r="K738" s="50"/>
      <c r="L738" s="50"/>
      <c r="M738" s="52"/>
    </row>
    <row r="739" spans="1:13" s="53" customFormat="1">
      <c r="A739" s="47"/>
      <c r="B739" s="47" t="s">
        <v>972</v>
      </c>
      <c r="C739" s="47" t="s">
        <v>521</v>
      </c>
      <c r="D739" s="47" t="s">
        <v>722</v>
      </c>
      <c r="E739" s="47" t="s">
        <v>721</v>
      </c>
      <c r="F739" s="48">
        <v>42249</v>
      </c>
      <c r="G739" s="49">
        <v>59</v>
      </c>
      <c r="H739" s="47"/>
      <c r="I739" s="50"/>
      <c r="J739" s="51"/>
      <c r="K739" s="50"/>
      <c r="L739" s="50"/>
      <c r="M739" s="52"/>
    </row>
    <row r="740" spans="1:13" s="53" customFormat="1">
      <c r="A740" s="47" t="s">
        <v>988</v>
      </c>
      <c r="B740" s="47" t="s">
        <v>973</v>
      </c>
      <c r="C740" s="47" t="s">
        <v>706</v>
      </c>
      <c r="D740" s="47" t="s">
        <v>664</v>
      </c>
      <c r="E740" s="47" t="s">
        <v>665</v>
      </c>
      <c r="F740" s="48">
        <v>42250</v>
      </c>
      <c r="G740" s="49">
        <v>-1</v>
      </c>
      <c r="H740" s="47"/>
      <c r="I740" s="50"/>
      <c r="J740" s="51"/>
      <c r="K740" s="50"/>
      <c r="L740" s="50"/>
      <c r="M740" s="52"/>
    </row>
    <row r="741" spans="1:13" s="53" customFormat="1">
      <c r="A741" s="47" t="s">
        <v>988</v>
      </c>
      <c r="B741" s="47" t="s">
        <v>973</v>
      </c>
      <c r="C741" s="47" t="s">
        <v>706</v>
      </c>
      <c r="D741" s="47" t="s">
        <v>663</v>
      </c>
      <c r="E741" s="47" t="s">
        <v>662</v>
      </c>
      <c r="F741" s="48">
        <v>42250</v>
      </c>
      <c r="G741" s="49">
        <v>-1</v>
      </c>
      <c r="H741" s="47"/>
      <c r="I741" s="50"/>
      <c r="J741" s="51"/>
      <c r="K741" s="50"/>
      <c r="L741" s="50"/>
      <c r="M741" s="52"/>
    </row>
    <row r="742" spans="1:13" s="53" customFormat="1">
      <c r="A742" s="47" t="s">
        <v>988</v>
      </c>
      <c r="B742" s="47" t="s">
        <v>973</v>
      </c>
      <c r="C742" s="47" t="s">
        <v>706</v>
      </c>
      <c r="D742" s="47" t="s">
        <v>465</v>
      </c>
      <c r="E742" s="47" t="s">
        <v>107</v>
      </c>
      <c r="F742" s="48">
        <v>42250</v>
      </c>
      <c r="G742" s="49">
        <v>-1</v>
      </c>
      <c r="H742" s="47"/>
      <c r="I742" s="50"/>
      <c r="J742" s="51"/>
      <c r="K742" s="50"/>
      <c r="L742" s="50"/>
      <c r="M742" s="52"/>
    </row>
    <row r="743" spans="1:13" s="53" customFormat="1">
      <c r="A743" s="47" t="s">
        <v>988</v>
      </c>
      <c r="B743" s="47" t="s">
        <v>973</v>
      </c>
      <c r="C743" s="47" t="s">
        <v>706</v>
      </c>
      <c r="D743" s="47" t="s">
        <v>464</v>
      </c>
      <c r="E743" s="47" t="s">
        <v>106</v>
      </c>
      <c r="F743" s="48">
        <v>42250</v>
      </c>
      <c r="G743" s="49">
        <v>-1</v>
      </c>
      <c r="H743" s="47"/>
      <c r="I743" s="50"/>
      <c r="J743" s="51"/>
      <c r="K743" s="50"/>
      <c r="L743" s="50"/>
      <c r="M743" s="52"/>
    </row>
    <row r="744" spans="1:13" s="53" customFormat="1">
      <c r="A744" s="47" t="s">
        <v>988</v>
      </c>
      <c r="B744" s="47" t="s">
        <v>973</v>
      </c>
      <c r="C744" s="47" t="s">
        <v>706</v>
      </c>
      <c r="D744" s="47" t="s">
        <v>466</v>
      </c>
      <c r="E744" s="47" t="s">
        <v>108</v>
      </c>
      <c r="F744" s="48">
        <v>42250</v>
      </c>
      <c r="G744" s="49">
        <v>-1</v>
      </c>
      <c r="H744" s="47"/>
      <c r="I744" s="50"/>
      <c r="J744" s="51"/>
      <c r="K744" s="50"/>
      <c r="L744" s="50"/>
      <c r="M744" s="52"/>
    </row>
    <row r="745" spans="1:13" s="53" customFormat="1">
      <c r="A745" s="47" t="s">
        <v>988</v>
      </c>
      <c r="B745" s="47" t="s">
        <v>973</v>
      </c>
      <c r="C745" s="47" t="s">
        <v>706</v>
      </c>
      <c r="D745" s="47" t="s">
        <v>469</v>
      </c>
      <c r="E745" s="47" t="s">
        <v>311</v>
      </c>
      <c r="F745" s="48">
        <v>42250</v>
      </c>
      <c r="G745" s="49">
        <v>-1</v>
      </c>
      <c r="H745" s="47"/>
      <c r="I745" s="50"/>
      <c r="J745" s="51"/>
      <c r="K745" s="50"/>
      <c r="L745" s="50"/>
      <c r="M745" s="52"/>
    </row>
    <row r="746" spans="1:13" s="53" customFormat="1">
      <c r="A746" s="47" t="s">
        <v>988</v>
      </c>
      <c r="B746" s="47" t="s">
        <v>973</v>
      </c>
      <c r="C746" s="47" t="s">
        <v>706</v>
      </c>
      <c r="D746" s="47" t="s">
        <v>301</v>
      </c>
      <c r="E746" s="47" t="s">
        <v>299</v>
      </c>
      <c r="F746" s="48">
        <v>42250</v>
      </c>
      <c r="G746" s="49">
        <v>-1</v>
      </c>
      <c r="H746" s="47"/>
      <c r="I746" s="50"/>
      <c r="J746" s="51"/>
      <c r="K746" s="50"/>
      <c r="L746" s="50"/>
      <c r="M746" s="52"/>
    </row>
    <row r="747" spans="1:13" s="53" customFormat="1">
      <c r="A747" s="47" t="s">
        <v>988</v>
      </c>
      <c r="B747" s="47" t="s">
        <v>973</v>
      </c>
      <c r="C747" s="47" t="s">
        <v>706</v>
      </c>
      <c r="D747" s="47" t="s">
        <v>315</v>
      </c>
      <c r="E747" s="47" t="s">
        <v>59</v>
      </c>
      <c r="F747" s="48">
        <v>42250</v>
      </c>
      <c r="G747" s="49">
        <v>-1</v>
      </c>
      <c r="H747" s="47"/>
      <c r="I747" s="50"/>
      <c r="J747" s="51"/>
      <c r="K747" s="50"/>
      <c r="L747" s="50"/>
      <c r="M747" s="52"/>
    </row>
    <row r="748" spans="1:13" s="53" customFormat="1">
      <c r="A748" s="47" t="s">
        <v>988</v>
      </c>
      <c r="B748" s="47" t="s">
        <v>973</v>
      </c>
      <c r="C748" s="47" t="s">
        <v>706</v>
      </c>
      <c r="D748" s="47" t="s">
        <v>314</v>
      </c>
      <c r="E748" s="47" t="s">
        <v>137</v>
      </c>
      <c r="F748" s="48">
        <v>42250</v>
      </c>
      <c r="G748" s="49">
        <v>-2</v>
      </c>
      <c r="H748" s="47"/>
      <c r="I748" s="50"/>
      <c r="J748" s="51"/>
      <c r="K748" s="50"/>
      <c r="L748" s="50"/>
      <c r="M748" s="52"/>
    </row>
    <row r="749" spans="1:13" s="53" customFormat="1">
      <c r="A749" s="47" t="s">
        <v>988</v>
      </c>
      <c r="B749" s="47" t="s">
        <v>973</v>
      </c>
      <c r="C749" s="47" t="s">
        <v>706</v>
      </c>
      <c r="D749" s="47" t="s">
        <v>928</v>
      </c>
      <c r="E749" s="47" t="s">
        <v>961</v>
      </c>
      <c r="F749" s="48">
        <v>42250</v>
      </c>
      <c r="G749" s="49">
        <v>-6</v>
      </c>
      <c r="H749" s="47"/>
      <c r="I749" s="50"/>
      <c r="J749" s="51"/>
      <c r="K749" s="50"/>
      <c r="L749" s="50"/>
      <c r="M749" s="52"/>
    </row>
    <row r="750" spans="1:13" s="53" customFormat="1">
      <c r="A750" s="47"/>
      <c r="B750" s="47" t="s">
        <v>974</v>
      </c>
      <c r="C750" s="47" t="s">
        <v>706</v>
      </c>
      <c r="D750" s="47" t="s">
        <v>664</v>
      </c>
      <c r="E750" s="47" t="s">
        <v>665</v>
      </c>
      <c r="F750" s="48">
        <v>42250</v>
      </c>
      <c r="G750" s="49">
        <v>-1</v>
      </c>
      <c r="H750" s="47"/>
      <c r="I750" s="50"/>
      <c r="J750" s="51"/>
      <c r="K750" s="50"/>
      <c r="L750" s="50"/>
      <c r="M750" s="52"/>
    </row>
    <row r="751" spans="1:13" s="53" customFormat="1">
      <c r="A751" s="47"/>
      <c r="B751" s="47" t="s">
        <v>974</v>
      </c>
      <c r="C751" s="47" t="s">
        <v>706</v>
      </c>
      <c r="D751" s="47" t="s">
        <v>663</v>
      </c>
      <c r="E751" s="47" t="s">
        <v>662</v>
      </c>
      <c r="F751" s="48">
        <v>42250</v>
      </c>
      <c r="G751" s="49">
        <v>-1</v>
      </c>
      <c r="H751" s="47"/>
      <c r="I751" s="50"/>
      <c r="J751" s="51"/>
      <c r="K751" s="50"/>
      <c r="L751" s="50"/>
      <c r="M751" s="52"/>
    </row>
    <row r="752" spans="1:13" s="53" customFormat="1">
      <c r="A752" s="47"/>
      <c r="B752" s="47" t="s">
        <v>974</v>
      </c>
      <c r="C752" s="47" t="s">
        <v>706</v>
      </c>
      <c r="D752" s="47" t="s">
        <v>465</v>
      </c>
      <c r="E752" s="47" t="s">
        <v>107</v>
      </c>
      <c r="F752" s="48">
        <v>42250</v>
      </c>
      <c r="G752" s="49">
        <v>-1</v>
      </c>
      <c r="H752" s="47"/>
      <c r="I752" s="50"/>
      <c r="J752" s="51"/>
      <c r="K752" s="50"/>
      <c r="L752" s="50"/>
      <c r="M752" s="52"/>
    </row>
    <row r="753" spans="1:13" s="53" customFormat="1">
      <c r="A753" s="47"/>
      <c r="B753" s="47" t="s">
        <v>974</v>
      </c>
      <c r="C753" s="47" t="s">
        <v>706</v>
      </c>
      <c r="D753" s="47" t="s">
        <v>464</v>
      </c>
      <c r="E753" s="47" t="s">
        <v>106</v>
      </c>
      <c r="F753" s="48">
        <v>42250</v>
      </c>
      <c r="G753" s="49">
        <v>-1</v>
      </c>
      <c r="H753" s="47"/>
      <c r="I753" s="50"/>
      <c r="J753" s="51"/>
      <c r="K753" s="50"/>
      <c r="L753" s="50"/>
      <c r="M753" s="52"/>
    </row>
    <row r="754" spans="1:13" s="53" customFormat="1">
      <c r="A754" s="47"/>
      <c r="B754" s="47" t="s">
        <v>974</v>
      </c>
      <c r="C754" s="47" t="s">
        <v>706</v>
      </c>
      <c r="D754" s="47" t="s">
        <v>468</v>
      </c>
      <c r="E754" s="47" t="s">
        <v>312</v>
      </c>
      <c r="F754" s="48">
        <v>42250</v>
      </c>
      <c r="G754" s="49">
        <v>-1</v>
      </c>
      <c r="H754" s="47"/>
      <c r="I754" s="50"/>
      <c r="J754" s="51"/>
      <c r="K754" s="50"/>
      <c r="L754" s="50"/>
      <c r="M754" s="52"/>
    </row>
    <row r="755" spans="1:13" s="53" customFormat="1">
      <c r="A755" s="47"/>
      <c r="B755" s="47" t="s">
        <v>974</v>
      </c>
      <c r="C755" s="47" t="s">
        <v>706</v>
      </c>
      <c r="D755" s="47" t="s">
        <v>469</v>
      </c>
      <c r="E755" s="47" t="s">
        <v>311</v>
      </c>
      <c r="F755" s="48">
        <v>42250</v>
      </c>
      <c r="G755" s="49">
        <v>-1</v>
      </c>
      <c r="H755" s="47"/>
      <c r="I755" s="50"/>
      <c r="J755" s="51"/>
      <c r="K755" s="50"/>
      <c r="L755" s="50"/>
      <c r="M755" s="52"/>
    </row>
    <row r="756" spans="1:13" s="53" customFormat="1">
      <c r="A756" s="47"/>
      <c r="B756" s="47" t="s">
        <v>974</v>
      </c>
      <c r="C756" s="47" t="s">
        <v>706</v>
      </c>
      <c r="D756" s="47" t="s">
        <v>301</v>
      </c>
      <c r="E756" s="47" t="s">
        <v>299</v>
      </c>
      <c r="F756" s="48">
        <v>42250</v>
      </c>
      <c r="G756" s="49">
        <v>-1</v>
      </c>
      <c r="H756" s="47"/>
      <c r="I756" s="50"/>
      <c r="J756" s="51"/>
      <c r="K756" s="50"/>
      <c r="L756" s="50"/>
      <c r="M756" s="52"/>
    </row>
    <row r="757" spans="1:13" s="53" customFormat="1">
      <c r="A757" s="47"/>
      <c r="B757" s="47" t="s">
        <v>976</v>
      </c>
      <c r="C757" s="47" t="s">
        <v>521</v>
      </c>
      <c r="D757" s="47" t="s">
        <v>63</v>
      </c>
      <c r="E757" s="47" t="s">
        <v>70</v>
      </c>
      <c r="F757" s="48">
        <v>42251</v>
      </c>
      <c r="G757" s="49">
        <v>2</v>
      </c>
      <c r="H757" s="47"/>
      <c r="I757" s="50"/>
      <c r="J757" s="51"/>
      <c r="K757" s="50"/>
      <c r="L757" s="50"/>
      <c r="M757" s="52"/>
    </row>
    <row r="758" spans="1:13" s="53" customFormat="1">
      <c r="A758" s="47"/>
      <c r="B758" s="47" t="s">
        <v>976</v>
      </c>
      <c r="C758" s="47" t="s">
        <v>521</v>
      </c>
      <c r="D758" s="47" t="s">
        <v>722</v>
      </c>
      <c r="E758" s="47" t="s">
        <v>721</v>
      </c>
      <c r="F758" s="48">
        <v>42251</v>
      </c>
      <c r="G758" s="49">
        <v>3</v>
      </c>
      <c r="H758" s="47"/>
      <c r="I758" s="50"/>
      <c r="J758" s="51"/>
      <c r="K758" s="50"/>
      <c r="L758" s="50"/>
      <c r="M758" s="52"/>
    </row>
    <row r="759" spans="1:13" s="53" customFormat="1">
      <c r="A759" s="47"/>
      <c r="B759" s="47" t="s">
        <v>779</v>
      </c>
      <c r="C759" s="47" t="s">
        <v>521</v>
      </c>
      <c r="D759" s="47" t="s">
        <v>978</v>
      </c>
      <c r="E759" s="47" t="s">
        <v>977</v>
      </c>
      <c r="F759" s="48">
        <v>42251</v>
      </c>
      <c r="G759" s="49">
        <v>2</v>
      </c>
      <c r="H759" s="47"/>
      <c r="I759" s="50"/>
      <c r="J759" s="51"/>
      <c r="K759" s="50"/>
      <c r="L759" s="50"/>
      <c r="M759" s="52"/>
    </row>
    <row r="760" spans="1:13" s="53" customFormat="1">
      <c r="A760" s="47"/>
      <c r="B760" s="47" t="s">
        <v>980</v>
      </c>
      <c r="C760" s="47" t="s">
        <v>521</v>
      </c>
      <c r="D760" s="47" t="s">
        <v>979</v>
      </c>
      <c r="E760" s="47" t="s">
        <v>979</v>
      </c>
      <c r="F760" s="48">
        <v>42257</v>
      </c>
      <c r="G760" s="49">
        <v>50</v>
      </c>
      <c r="H760" s="47"/>
      <c r="I760" s="50"/>
      <c r="J760" s="51"/>
      <c r="K760" s="50"/>
      <c r="L760" s="50"/>
      <c r="M760" s="52"/>
    </row>
    <row r="761" spans="1:13" s="53" customFormat="1">
      <c r="A761" s="47"/>
      <c r="B761" s="47" t="s">
        <v>982</v>
      </c>
      <c r="C761" s="47" t="s">
        <v>501</v>
      </c>
      <c r="D761" s="47" t="s">
        <v>940</v>
      </c>
      <c r="E761" s="47" t="s">
        <v>941</v>
      </c>
      <c r="F761" s="48">
        <v>42258</v>
      </c>
      <c r="G761" s="49">
        <v>-1</v>
      </c>
      <c r="H761" s="47"/>
      <c r="I761" s="50"/>
      <c r="J761" s="51"/>
      <c r="K761" s="50"/>
      <c r="L761" s="50"/>
      <c r="M761" s="52"/>
    </row>
    <row r="762" spans="1:13" s="53" customFormat="1">
      <c r="A762" s="47"/>
      <c r="B762" s="47" t="s">
        <v>779</v>
      </c>
      <c r="C762" s="47" t="s">
        <v>521</v>
      </c>
      <c r="D762" s="47" t="s">
        <v>13</v>
      </c>
      <c r="E762" s="47" t="s">
        <v>52</v>
      </c>
      <c r="F762" s="48">
        <v>42258</v>
      </c>
      <c r="G762" s="49">
        <v>-4</v>
      </c>
      <c r="H762" s="47"/>
      <c r="I762" s="50"/>
      <c r="J762" s="51"/>
      <c r="K762" s="50"/>
      <c r="L762" s="50"/>
      <c r="M762" s="52"/>
    </row>
    <row r="763" spans="1:13" s="53" customFormat="1">
      <c r="A763" s="47"/>
      <c r="B763" s="47" t="s">
        <v>779</v>
      </c>
      <c r="C763" s="47" t="s">
        <v>521</v>
      </c>
      <c r="D763" s="47" t="s">
        <v>14</v>
      </c>
      <c r="E763" s="47" t="s">
        <v>54</v>
      </c>
      <c r="F763" s="48">
        <v>42258</v>
      </c>
      <c r="G763" s="49">
        <v>-14</v>
      </c>
      <c r="H763" s="47"/>
      <c r="I763" s="50"/>
      <c r="J763" s="51"/>
      <c r="K763" s="50"/>
      <c r="L763" s="50"/>
      <c r="M763" s="52"/>
    </row>
    <row r="764" spans="1:13" s="53" customFormat="1">
      <c r="A764" s="47"/>
      <c r="B764" s="47" t="s">
        <v>779</v>
      </c>
      <c r="C764" s="47" t="s">
        <v>521</v>
      </c>
      <c r="D764" s="47" t="s">
        <v>314</v>
      </c>
      <c r="E764" s="47" t="s">
        <v>137</v>
      </c>
      <c r="F764" s="48">
        <v>42261</v>
      </c>
      <c r="G764" s="49">
        <v>-50</v>
      </c>
      <c r="H764" s="47"/>
      <c r="I764" s="50"/>
      <c r="J764" s="51"/>
      <c r="K764" s="50"/>
      <c r="L764" s="50"/>
      <c r="M764" s="52"/>
    </row>
    <row r="765" spans="1:13" s="53" customFormat="1">
      <c r="A765" s="47"/>
      <c r="B765" s="47" t="s">
        <v>779</v>
      </c>
      <c r="C765" s="47" t="s">
        <v>521</v>
      </c>
      <c r="D765" s="47" t="s">
        <v>316</v>
      </c>
      <c r="E765" s="47" t="s">
        <v>138</v>
      </c>
      <c r="F765" s="48">
        <v>42261</v>
      </c>
      <c r="G765" s="49">
        <v>-39</v>
      </c>
      <c r="H765" s="47"/>
      <c r="I765" s="50"/>
      <c r="J765" s="51"/>
      <c r="K765" s="50"/>
      <c r="L765" s="50"/>
      <c r="M765" s="52"/>
    </row>
    <row r="766" spans="1:13" s="53" customFormat="1">
      <c r="A766" s="47"/>
      <c r="B766" s="47" t="s">
        <v>779</v>
      </c>
      <c r="C766" s="47" t="s">
        <v>521</v>
      </c>
      <c r="D766" s="47" t="s">
        <v>140</v>
      </c>
      <c r="E766" s="47" t="s">
        <v>984</v>
      </c>
      <c r="F766" s="48">
        <v>42261</v>
      </c>
      <c r="G766" s="49">
        <v>28</v>
      </c>
      <c r="H766" s="47"/>
      <c r="I766" s="50"/>
      <c r="J766" s="51"/>
      <c r="K766" s="50"/>
      <c r="L766" s="50"/>
      <c r="M766" s="52"/>
    </row>
    <row r="767" spans="1:13" s="53" customFormat="1">
      <c r="A767" s="47"/>
      <c r="B767" s="47" t="s">
        <v>779</v>
      </c>
      <c r="C767" s="47" t="s">
        <v>521</v>
      </c>
      <c r="D767" s="47" t="s">
        <v>139</v>
      </c>
      <c r="E767" s="47" t="s">
        <v>985</v>
      </c>
      <c r="F767" s="48">
        <v>42261</v>
      </c>
      <c r="G767" s="49">
        <v>40</v>
      </c>
      <c r="H767" s="47"/>
      <c r="I767" s="50"/>
      <c r="J767" s="51"/>
      <c r="K767" s="50"/>
      <c r="L767" s="50"/>
      <c r="M767" s="52"/>
    </row>
    <row r="768" spans="1:13" s="53" customFormat="1">
      <c r="A768" s="47"/>
      <c r="B768" s="47" t="s">
        <v>779</v>
      </c>
      <c r="C768" s="47" t="s">
        <v>521</v>
      </c>
      <c r="D768" s="175" t="s">
        <v>370</v>
      </c>
      <c r="E768" s="175" t="s">
        <v>40</v>
      </c>
      <c r="F768" s="48">
        <v>42261</v>
      </c>
      <c r="G768" s="49">
        <v>-31</v>
      </c>
      <c r="H768" s="47"/>
      <c r="I768" s="50"/>
      <c r="J768" s="51"/>
      <c r="K768" s="50"/>
      <c r="L768" s="50"/>
      <c r="M768" s="52"/>
    </row>
    <row r="769" spans="1:13" s="53" customFormat="1">
      <c r="A769" s="47"/>
      <c r="B769" s="47" t="s">
        <v>779</v>
      </c>
      <c r="C769" s="47" t="s">
        <v>521</v>
      </c>
      <c r="D769" s="175" t="s">
        <v>0</v>
      </c>
      <c r="E769" s="175" t="s">
        <v>333</v>
      </c>
      <c r="F769" s="48">
        <v>42261</v>
      </c>
      <c r="G769" s="49">
        <v>16</v>
      </c>
      <c r="H769" s="47"/>
      <c r="I769" s="50"/>
      <c r="J769" s="51"/>
      <c r="K769" s="50"/>
      <c r="L769" s="50"/>
      <c r="M769" s="52"/>
    </row>
    <row r="770" spans="1:13" s="53" customFormat="1">
      <c r="A770" s="47"/>
      <c r="B770" s="47" t="s">
        <v>779</v>
      </c>
      <c r="C770" s="47" t="s">
        <v>521</v>
      </c>
      <c r="D770" s="175" t="s">
        <v>334</v>
      </c>
      <c r="E770" s="175" t="s">
        <v>174</v>
      </c>
      <c r="F770" s="48">
        <v>42261</v>
      </c>
      <c r="G770" s="49">
        <v>-50</v>
      </c>
      <c r="H770" s="47"/>
      <c r="I770" s="50"/>
      <c r="J770" s="51"/>
      <c r="K770" s="50"/>
      <c r="L770" s="50"/>
      <c r="M770" s="52"/>
    </row>
    <row r="771" spans="1:13" s="53" customFormat="1">
      <c r="A771" s="47"/>
      <c r="B771" s="47" t="s">
        <v>779</v>
      </c>
      <c r="C771" s="47" t="s">
        <v>521</v>
      </c>
      <c r="D771" s="47" t="s">
        <v>74</v>
      </c>
      <c r="E771" s="47" t="s">
        <v>75</v>
      </c>
      <c r="F771" s="48">
        <v>42261</v>
      </c>
      <c r="G771" s="49">
        <v>-2</v>
      </c>
      <c r="H771" s="47"/>
      <c r="I771" s="50"/>
      <c r="J771" s="51"/>
      <c r="K771" s="50"/>
      <c r="L771" s="50"/>
      <c r="M771" s="52"/>
    </row>
    <row r="772" spans="1:13" s="53" customFormat="1">
      <c r="A772" s="47"/>
      <c r="B772" s="47" t="s">
        <v>779</v>
      </c>
      <c r="C772" s="47" t="s">
        <v>521</v>
      </c>
      <c r="D772" s="47" t="s">
        <v>16</v>
      </c>
      <c r="E772" s="47" t="s">
        <v>18</v>
      </c>
      <c r="F772" s="48">
        <v>42261</v>
      </c>
      <c r="G772" s="49">
        <v>3</v>
      </c>
      <c r="H772" s="47"/>
      <c r="I772" s="50"/>
      <c r="J772" s="51"/>
      <c r="K772" s="50"/>
      <c r="L772" s="50"/>
      <c r="M772" s="52"/>
    </row>
    <row r="773" spans="1:13" s="53" customFormat="1">
      <c r="A773" s="47"/>
      <c r="B773" s="47" t="s">
        <v>779</v>
      </c>
      <c r="C773" s="47" t="s">
        <v>521</v>
      </c>
      <c r="D773" s="47" t="s">
        <v>72</v>
      </c>
      <c r="E773" s="47" t="s">
        <v>73</v>
      </c>
      <c r="F773" s="48">
        <v>42261</v>
      </c>
      <c r="G773" s="49">
        <v>3</v>
      </c>
      <c r="H773" s="47"/>
      <c r="I773" s="50"/>
      <c r="J773" s="51"/>
      <c r="K773" s="50"/>
      <c r="L773" s="50"/>
      <c r="M773" s="52"/>
    </row>
    <row r="774" spans="1:13" s="53" customFormat="1">
      <c r="A774" s="47"/>
      <c r="B774" s="47" t="s">
        <v>779</v>
      </c>
      <c r="C774" s="47" t="s">
        <v>521</v>
      </c>
      <c r="D774" s="47" t="s">
        <v>388</v>
      </c>
      <c r="E774" s="47" t="s">
        <v>387</v>
      </c>
      <c r="F774" s="48">
        <v>42261</v>
      </c>
      <c r="G774" s="49">
        <v>10</v>
      </c>
      <c r="H774" s="47"/>
      <c r="I774" s="50"/>
      <c r="J774" s="51"/>
      <c r="K774" s="50"/>
      <c r="L774" s="50"/>
      <c r="M774" s="52"/>
    </row>
    <row r="775" spans="1:13" s="53" customFormat="1">
      <c r="A775" s="47"/>
      <c r="B775" s="47" t="s">
        <v>779</v>
      </c>
      <c r="C775" s="47" t="s">
        <v>521</v>
      </c>
      <c r="D775" s="47" t="s">
        <v>588</v>
      </c>
      <c r="E775" s="47" t="s">
        <v>505</v>
      </c>
      <c r="F775" s="48">
        <v>42261</v>
      </c>
      <c r="G775" s="49">
        <v>-3</v>
      </c>
      <c r="H775" s="47"/>
      <c r="I775" s="50"/>
      <c r="J775" s="51"/>
      <c r="K775" s="50"/>
      <c r="L775" s="50"/>
      <c r="M775" s="52"/>
    </row>
    <row r="776" spans="1:13" s="53" customFormat="1">
      <c r="A776" s="47"/>
      <c r="B776" s="47" t="s">
        <v>779</v>
      </c>
      <c r="C776" s="47" t="s">
        <v>521</v>
      </c>
      <c r="D776" s="47" t="s">
        <v>589</v>
      </c>
      <c r="E776" s="47" t="s">
        <v>506</v>
      </c>
      <c r="F776" s="48">
        <v>42261</v>
      </c>
      <c r="G776" s="49">
        <v>-4</v>
      </c>
      <c r="H776" s="47"/>
      <c r="I776" s="50"/>
      <c r="J776" s="51"/>
      <c r="K776" s="50"/>
      <c r="L776" s="50"/>
      <c r="M776" s="52"/>
    </row>
    <row r="777" spans="1:13" s="53" customFormat="1">
      <c r="A777" s="47"/>
      <c r="B777" s="47" t="s">
        <v>779</v>
      </c>
      <c r="C777" s="47" t="s">
        <v>521</v>
      </c>
      <c r="D777" s="47" t="s">
        <v>7</v>
      </c>
      <c r="E777" s="47" t="s">
        <v>27</v>
      </c>
      <c r="F777" s="48">
        <v>42262</v>
      </c>
      <c r="G777" s="49">
        <v>-20</v>
      </c>
      <c r="H777" s="47"/>
      <c r="I777" s="50"/>
      <c r="J777" s="51"/>
      <c r="K777" s="50"/>
      <c r="L777" s="50"/>
      <c r="M777" s="52"/>
    </row>
    <row r="778" spans="1:13" s="53" customFormat="1">
      <c r="A778" s="47"/>
      <c r="B778" s="47" t="s">
        <v>779</v>
      </c>
      <c r="C778" s="47" t="s">
        <v>521</v>
      </c>
      <c r="D778" s="47" t="s">
        <v>6</v>
      </c>
      <c r="E778" s="47" t="s">
        <v>21</v>
      </c>
      <c r="F778" s="48">
        <v>42262</v>
      </c>
      <c r="G778" s="49">
        <v>-3</v>
      </c>
      <c r="H778" s="47"/>
      <c r="I778" s="50"/>
      <c r="J778" s="51"/>
      <c r="K778" s="50"/>
      <c r="L778" s="50"/>
      <c r="M778" s="52"/>
    </row>
    <row r="779" spans="1:13" s="53" customFormat="1">
      <c r="A779" s="47"/>
      <c r="B779" s="47" t="s">
        <v>779</v>
      </c>
      <c r="C779" s="47" t="s">
        <v>521</v>
      </c>
      <c r="D779" s="47" t="s">
        <v>324</v>
      </c>
      <c r="E779" s="47" t="s">
        <v>78</v>
      </c>
      <c r="F779" s="48">
        <v>42262</v>
      </c>
      <c r="G779" s="49">
        <v>1</v>
      </c>
      <c r="H779" s="47"/>
      <c r="I779" s="50"/>
      <c r="J779" s="51"/>
      <c r="K779" s="50"/>
      <c r="L779" s="50"/>
      <c r="M779" s="52"/>
    </row>
    <row r="780" spans="1:13" s="53" customFormat="1">
      <c r="A780" s="47" t="s">
        <v>987</v>
      </c>
      <c r="B780" s="47" t="s">
        <v>989</v>
      </c>
      <c r="C780" s="47" t="s">
        <v>695</v>
      </c>
      <c r="D780" s="47" t="s">
        <v>74</v>
      </c>
      <c r="E780" s="47" t="s">
        <v>75</v>
      </c>
      <c r="F780" s="48">
        <v>42262</v>
      </c>
      <c r="G780" s="49">
        <v>-1</v>
      </c>
      <c r="H780" s="47"/>
      <c r="I780" s="50"/>
      <c r="J780" s="51"/>
      <c r="K780" s="50"/>
      <c r="L780" s="50"/>
      <c r="M780" s="52"/>
    </row>
    <row r="781" spans="1:13" s="53" customFormat="1">
      <c r="A781" s="47"/>
      <c r="B781" s="47" t="s">
        <v>990</v>
      </c>
      <c r="C781" s="47" t="s">
        <v>733</v>
      </c>
      <c r="D781" s="47" t="s">
        <v>669</v>
      </c>
      <c r="E781" s="47" t="s">
        <v>668</v>
      </c>
      <c r="F781" s="48">
        <v>42263</v>
      </c>
      <c r="G781" s="49">
        <v>-1</v>
      </c>
      <c r="H781" s="47"/>
      <c r="I781" s="50"/>
      <c r="J781" s="51"/>
      <c r="K781" s="50"/>
      <c r="L781" s="50"/>
      <c r="M781" s="52"/>
    </row>
    <row r="782" spans="1:13" s="53" customFormat="1">
      <c r="A782" s="47" t="s">
        <v>991</v>
      </c>
      <c r="B782" s="47" t="s">
        <v>992</v>
      </c>
      <c r="C782" s="47" t="s">
        <v>701</v>
      </c>
      <c r="D782" s="47" t="s">
        <v>588</v>
      </c>
      <c r="E782" s="47" t="s">
        <v>505</v>
      </c>
      <c r="F782" s="48">
        <v>42264</v>
      </c>
      <c r="G782" s="49">
        <v>-2</v>
      </c>
      <c r="H782" s="47"/>
      <c r="I782" s="50"/>
      <c r="J782" s="51"/>
      <c r="K782" s="50"/>
      <c r="L782" s="50"/>
      <c r="M782" s="52"/>
    </row>
    <row r="783" spans="1:13" s="53" customFormat="1">
      <c r="A783" s="47"/>
      <c r="B783" s="47" t="s">
        <v>779</v>
      </c>
      <c r="C783" s="47" t="s">
        <v>521</v>
      </c>
      <c r="D783" s="47" t="s">
        <v>318</v>
      </c>
      <c r="E783" s="47" t="s">
        <v>133</v>
      </c>
      <c r="F783" s="48">
        <v>42265</v>
      </c>
      <c r="G783" s="49">
        <v>-69</v>
      </c>
      <c r="H783" s="47"/>
      <c r="I783" s="50"/>
      <c r="J783" s="51"/>
      <c r="K783" s="50"/>
      <c r="L783" s="50"/>
      <c r="M783" s="52"/>
    </row>
    <row r="784" spans="1:13" s="53" customFormat="1">
      <c r="A784" s="47"/>
      <c r="B784" s="47" t="s">
        <v>779</v>
      </c>
      <c r="C784" s="47" t="s">
        <v>521</v>
      </c>
      <c r="D784" s="47" t="s">
        <v>319</v>
      </c>
      <c r="E784" s="47" t="s">
        <v>135</v>
      </c>
      <c r="F784" s="48">
        <v>42265</v>
      </c>
      <c r="G784" s="49">
        <v>-35</v>
      </c>
      <c r="H784" s="47"/>
      <c r="I784" s="50"/>
      <c r="J784" s="51"/>
      <c r="K784" s="50"/>
      <c r="L784" s="50"/>
      <c r="M784" s="52"/>
    </row>
    <row r="785" spans="1:13" s="53" customFormat="1">
      <c r="A785" s="47"/>
      <c r="B785" s="47" t="s">
        <v>779</v>
      </c>
      <c r="C785" s="47" t="s">
        <v>521</v>
      </c>
      <c r="D785" s="47" t="s">
        <v>127</v>
      </c>
      <c r="E785" s="47" t="s">
        <v>325</v>
      </c>
      <c r="F785" s="48">
        <v>42265</v>
      </c>
      <c r="G785" s="49">
        <v>75</v>
      </c>
      <c r="H785" s="47"/>
      <c r="I785" s="50"/>
      <c r="J785" s="51"/>
      <c r="K785" s="50"/>
      <c r="L785" s="50"/>
      <c r="M785" s="52"/>
    </row>
    <row r="786" spans="1:13" s="53" customFormat="1">
      <c r="A786" s="47"/>
      <c r="B786" s="47" t="s">
        <v>779</v>
      </c>
      <c r="C786" s="47" t="s">
        <v>521</v>
      </c>
      <c r="D786" s="47" t="s">
        <v>128</v>
      </c>
      <c r="E786" s="47" t="s">
        <v>993</v>
      </c>
      <c r="F786" s="48">
        <v>42265</v>
      </c>
      <c r="G786" s="49">
        <v>45</v>
      </c>
      <c r="H786" s="47"/>
      <c r="I786" s="50"/>
      <c r="J786" s="51"/>
      <c r="K786" s="50"/>
      <c r="L786" s="50"/>
      <c r="M786" s="52"/>
    </row>
    <row r="787" spans="1:13" s="53" customFormat="1">
      <c r="A787" s="47"/>
      <c r="B787" s="47" t="s">
        <v>998</v>
      </c>
      <c r="C787" s="47" t="s">
        <v>521</v>
      </c>
      <c r="D787" s="47" t="s">
        <v>912</v>
      </c>
      <c r="E787" s="47" t="s">
        <v>911</v>
      </c>
      <c r="F787" s="48">
        <v>42268</v>
      </c>
      <c r="G787" s="49">
        <v>51</v>
      </c>
      <c r="H787" s="47"/>
      <c r="I787" s="50"/>
      <c r="J787" s="51"/>
      <c r="K787" s="50"/>
      <c r="L787" s="50"/>
      <c r="M787" s="52"/>
    </row>
    <row r="788" spans="1:13" s="53" customFormat="1">
      <c r="A788" s="47"/>
      <c r="B788" s="47" t="s">
        <v>996</v>
      </c>
      <c r="C788" s="47" t="s">
        <v>521</v>
      </c>
      <c r="D788" s="47" t="s">
        <v>994</v>
      </c>
      <c r="E788" s="86" t="s">
        <v>995</v>
      </c>
      <c r="F788" s="48">
        <v>42270</v>
      </c>
      <c r="G788" s="49">
        <v>1</v>
      </c>
      <c r="H788" s="47"/>
      <c r="I788" s="50"/>
      <c r="J788" s="51"/>
      <c r="K788" s="50"/>
      <c r="L788" s="50"/>
      <c r="M788" s="52"/>
    </row>
    <row r="789" spans="1:13" s="53" customFormat="1">
      <c r="A789" s="47"/>
      <c r="B789" s="47" t="s">
        <v>997</v>
      </c>
      <c r="C789" s="47" t="s">
        <v>733</v>
      </c>
      <c r="D789" s="47" t="s">
        <v>722</v>
      </c>
      <c r="E789" s="47" t="s">
        <v>721</v>
      </c>
      <c r="F789" s="48">
        <v>42270</v>
      </c>
      <c r="G789" s="49">
        <v>-1</v>
      </c>
      <c r="H789" s="47"/>
      <c r="I789" s="50"/>
      <c r="J789" s="51"/>
      <c r="K789" s="50"/>
      <c r="L789" s="50"/>
      <c r="M789" s="52"/>
    </row>
    <row r="790" spans="1:13" s="53" customFormat="1">
      <c r="A790" s="47" t="s">
        <v>975</v>
      </c>
      <c r="B790" s="47" t="s">
        <v>999</v>
      </c>
      <c r="C790" s="47" t="s">
        <v>521</v>
      </c>
      <c r="D790" s="47" t="s">
        <v>664</v>
      </c>
      <c r="E790" s="47" t="s">
        <v>665</v>
      </c>
      <c r="F790" s="48">
        <v>42277</v>
      </c>
      <c r="G790" s="49">
        <v>6</v>
      </c>
      <c r="H790" s="47"/>
      <c r="I790" s="50"/>
      <c r="J790" s="51"/>
      <c r="K790" s="50"/>
      <c r="L790" s="50"/>
      <c r="M790" s="52"/>
    </row>
    <row r="791" spans="1:13" s="53" customFormat="1">
      <c r="A791" s="47" t="s">
        <v>975</v>
      </c>
      <c r="B791" s="47" t="s">
        <v>999</v>
      </c>
      <c r="C791" s="47" t="s">
        <v>521</v>
      </c>
      <c r="D791" s="47" t="s">
        <v>663</v>
      </c>
      <c r="E791" s="47" t="s">
        <v>662</v>
      </c>
      <c r="F791" s="48">
        <v>42277</v>
      </c>
      <c r="G791" s="49">
        <v>6</v>
      </c>
      <c r="H791" s="47"/>
      <c r="I791" s="50"/>
      <c r="J791" s="51"/>
      <c r="K791" s="50"/>
      <c r="L791" s="50"/>
      <c r="M791" s="52"/>
    </row>
    <row r="792" spans="1:13" s="53" customFormat="1">
      <c r="A792" s="47" t="s">
        <v>913</v>
      </c>
      <c r="B792" s="47" t="s">
        <v>1476</v>
      </c>
      <c r="C792" s="47" t="s">
        <v>521</v>
      </c>
      <c r="D792" s="47" t="s">
        <v>1468</v>
      </c>
      <c r="E792" s="47" t="s">
        <v>1470</v>
      </c>
      <c r="F792" s="48">
        <v>42277</v>
      </c>
      <c r="G792" s="49">
        <v>2</v>
      </c>
      <c r="H792" s="47"/>
      <c r="I792" s="50"/>
      <c r="J792" s="51"/>
      <c r="K792" s="50"/>
      <c r="L792" s="50"/>
      <c r="M792" s="52"/>
    </row>
    <row r="793" spans="1:13" s="53" customFormat="1">
      <c r="A793" s="47" t="s">
        <v>913</v>
      </c>
      <c r="B793" s="47" t="s">
        <v>1476</v>
      </c>
      <c r="C793" s="47" t="s">
        <v>521</v>
      </c>
      <c r="D793" s="47" t="s">
        <v>1469</v>
      </c>
      <c r="E793" s="47" t="s">
        <v>1471</v>
      </c>
      <c r="F793" s="48">
        <v>42277</v>
      </c>
      <c r="G793" s="49">
        <v>2</v>
      </c>
      <c r="H793" s="47"/>
      <c r="I793" s="50"/>
      <c r="J793" s="51"/>
      <c r="K793" s="50"/>
      <c r="L793" s="50"/>
      <c r="M793" s="52"/>
    </row>
    <row r="794" spans="1:13" s="53" customFormat="1">
      <c r="A794" s="47" t="s">
        <v>913</v>
      </c>
      <c r="B794" s="47" t="s">
        <v>1476</v>
      </c>
      <c r="C794" s="47" t="s">
        <v>521</v>
      </c>
      <c r="D794" s="47" t="s">
        <v>1474</v>
      </c>
      <c r="E794" s="47" t="s">
        <v>1472</v>
      </c>
      <c r="F794" s="48">
        <v>42277</v>
      </c>
      <c r="G794" s="49">
        <v>2</v>
      </c>
      <c r="H794" s="47"/>
      <c r="I794" s="50"/>
      <c r="J794" s="51"/>
      <c r="K794" s="50"/>
      <c r="L794" s="50"/>
      <c r="M794" s="52"/>
    </row>
    <row r="795" spans="1:13" s="53" customFormat="1">
      <c r="A795" s="47" t="s">
        <v>913</v>
      </c>
      <c r="B795" s="47" t="s">
        <v>1476</v>
      </c>
      <c r="C795" s="47" t="s">
        <v>521</v>
      </c>
      <c r="D795" s="47" t="s">
        <v>1475</v>
      </c>
      <c r="E795" s="47" t="s">
        <v>1473</v>
      </c>
      <c r="F795" s="48">
        <v>42277</v>
      </c>
      <c r="G795" s="49">
        <v>1</v>
      </c>
      <c r="H795" s="47"/>
      <c r="I795" s="50"/>
      <c r="J795" s="51"/>
      <c r="K795" s="50"/>
      <c r="L795" s="50"/>
      <c r="M795" s="52"/>
    </row>
    <row r="796" spans="1:13" s="53" customFormat="1">
      <c r="A796" s="47"/>
      <c r="B796" s="47" t="s">
        <v>976</v>
      </c>
      <c r="C796" s="47" t="s">
        <v>521</v>
      </c>
      <c r="D796" s="47" t="s">
        <v>664</v>
      </c>
      <c r="E796" s="47" t="s">
        <v>665</v>
      </c>
      <c r="F796" s="48">
        <v>42277</v>
      </c>
      <c r="G796" s="49">
        <v>1</v>
      </c>
      <c r="H796" s="47"/>
      <c r="I796" s="50"/>
      <c r="J796" s="51"/>
      <c r="K796" s="50"/>
      <c r="L796" s="50"/>
      <c r="M796" s="52"/>
    </row>
    <row r="797" spans="1:13" s="53" customFormat="1">
      <c r="A797" s="47"/>
      <c r="B797" s="47" t="s">
        <v>976</v>
      </c>
      <c r="C797" s="47" t="s">
        <v>521</v>
      </c>
      <c r="D797" s="47" t="s">
        <v>663</v>
      </c>
      <c r="E797" s="47" t="s">
        <v>662</v>
      </c>
      <c r="F797" s="48">
        <v>42277</v>
      </c>
      <c r="G797" s="49">
        <v>1</v>
      </c>
      <c r="H797" s="47"/>
      <c r="I797" s="50"/>
      <c r="J797" s="51"/>
      <c r="K797" s="50"/>
      <c r="L797" s="50"/>
      <c r="M797" s="52"/>
    </row>
    <row r="798" spans="1:13" s="53" customFormat="1">
      <c r="A798" s="47"/>
      <c r="B798" s="47" t="s">
        <v>976</v>
      </c>
      <c r="C798" s="47" t="s">
        <v>521</v>
      </c>
      <c r="D798" s="47" t="s">
        <v>716</v>
      </c>
      <c r="E798" s="47" t="s">
        <v>715</v>
      </c>
      <c r="F798" s="48">
        <v>42277</v>
      </c>
      <c r="G798" s="49">
        <v>1</v>
      </c>
      <c r="H798" s="47"/>
      <c r="I798" s="50"/>
      <c r="J798" s="51"/>
      <c r="K798" s="50"/>
      <c r="L798" s="50"/>
      <c r="M798" s="52"/>
    </row>
    <row r="799" spans="1:13" s="53" customFormat="1">
      <c r="A799" s="47" t="s">
        <v>1000</v>
      </c>
      <c r="B799" s="47" t="s">
        <v>1001</v>
      </c>
      <c r="C799" s="47" t="s">
        <v>1002</v>
      </c>
      <c r="D799" s="47" t="s">
        <v>716</v>
      </c>
      <c r="E799" s="47" t="s">
        <v>715</v>
      </c>
      <c r="F799" s="48">
        <v>42277</v>
      </c>
      <c r="G799" s="49">
        <v>-10</v>
      </c>
      <c r="H799" s="47"/>
      <c r="I799" s="50"/>
      <c r="J799" s="51"/>
      <c r="K799" s="50"/>
      <c r="L799" s="50"/>
      <c r="M799" s="52"/>
    </row>
    <row r="800" spans="1:13" s="53" customFormat="1">
      <c r="A800" s="47" t="s">
        <v>1000</v>
      </c>
      <c r="B800" s="47" t="s">
        <v>1001</v>
      </c>
      <c r="C800" s="47" t="s">
        <v>1002</v>
      </c>
      <c r="D800" s="47" t="s">
        <v>41</v>
      </c>
      <c r="E800" s="47" t="s">
        <v>42</v>
      </c>
      <c r="F800" s="48">
        <v>42277</v>
      </c>
      <c r="G800" s="49">
        <v>-158</v>
      </c>
      <c r="H800" s="47"/>
      <c r="I800" s="50"/>
      <c r="J800" s="51"/>
      <c r="K800" s="50"/>
      <c r="L800" s="50"/>
      <c r="M800" s="52"/>
    </row>
    <row r="801" spans="1:13" s="53" customFormat="1">
      <c r="A801" s="47" t="s">
        <v>1000</v>
      </c>
      <c r="B801" s="47" t="s">
        <v>1001</v>
      </c>
      <c r="C801" s="47" t="s">
        <v>1002</v>
      </c>
      <c r="D801" s="47" t="s">
        <v>314</v>
      </c>
      <c r="E801" s="47" t="s">
        <v>137</v>
      </c>
      <c r="F801" s="48">
        <v>42277</v>
      </c>
      <c r="G801" s="49">
        <v>-69</v>
      </c>
      <c r="H801" s="47"/>
      <c r="I801" s="50"/>
      <c r="J801" s="51"/>
      <c r="K801" s="50"/>
      <c r="L801" s="50"/>
      <c r="M801" s="52"/>
    </row>
    <row r="802" spans="1:13" s="53" customFormat="1">
      <c r="A802" s="47" t="s">
        <v>1000</v>
      </c>
      <c r="B802" s="47" t="s">
        <v>1001</v>
      </c>
      <c r="C802" s="47" t="s">
        <v>1002</v>
      </c>
      <c r="D802" s="47" t="s">
        <v>316</v>
      </c>
      <c r="E802" s="47" t="s">
        <v>138</v>
      </c>
      <c r="F802" s="48">
        <v>42277</v>
      </c>
      <c r="G802" s="49">
        <v>-14</v>
      </c>
      <c r="H802" s="47"/>
      <c r="I802" s="50"/>
      <c r="J802" s="51"/>
      <c r="K802" s="50"/>
      <c r="L802" s="50"/>
      <c r="M802" s="52"/>
    </row>
    <row r="803" spans="1:13" s="53" customFormat="1">
      <c r="A803" s="47" t="s">
        <v>1000</v>
      </c>
      <c r="B803" s="47" t="s">
        <v>1001</v>
      </c>
      <c r="C803" s="47" t="s">
        <v>1002</v>
      </c>
      <c r="D803" s="47" t="s">
        <v>317</v>
      </c>
      <c r="E803" s="47" t="s">
        <v>159</v>
      </c>
      <c r="F803" s="48">
        <v>42277</v>
      </c>
      <c r="G803" s="49">
        <v>-26</v>
      </c>
      <c r="H803" s="47"/>
      <c r="I803" s="50"/>
      <c r="J803" s="51"/>
      <c r="K803" s="50"/>
      <c r="L803" s="50"/>
      <c r="M803" s="52"/>
    </row>
    <row r="804" spans="1:13" s="53" customFormat="1">
      <c r="A804" s="47" t="s">
        <v>1000</v>
      </c>
      <c r="B804" s="47" t="s">
        <v>1001</v>
      </c>
      <c r="C804" s="47" t="s">
        <v>1002</v>
      </c>
      <c r="D804" s="47" t="s">
        <v>318</v>
      </c>
      <c r="E804" s="47" t="s">
        <v>133</v>
      </c>
      <c r="F804" s="48">
        <v>42277</v>
      </c>
      <c r="G804" s="49">
        <v>-14</v>
      </c>
      <c r="H804" s="47"/>
      <c r="I804" s="50"/>
      <c r="J804" s="51"/>
      <c r="K804" s="50"/>
      <c r="L804" s="50"/>
      <c r="M804" s="52"/>
    </row>
    <row r="805" spans="1:13" s="53" customFormat="1">
      <c r="A805" s="47" t="s">
        <v>1000</v>
      </c>
      <c r="B805" s="47" t="s">
        <v>1001</v>
      </c>
      <c r="C805" s="47" t="s">
        <v>1002</v>
      </c>
      <c r="D805" s="47" t="s">
        <v>162</v>
      </c>
      <c r="E805" s="47" t="s">
        <v>163</v>
      </c>
      <c r="F805" s="48">
        <v>42277</v>
      </c>
      <c r="G805" s="49">
        <v>-7</v>
      </c>
      <c r="H805" s="47"/>
      <c r="I805" s="50"/>
      <c r="J805" s="51"/>
      <c r="K805" s="50"/>
      <c r="L805" s="50"/>
      <c r="M805" s="52"/>
    </row>
    <row r="806" spans="1:13" s="53" customFormat="1">
      <c r="A806" s="47" t="s">
        <v>1000</v>
      </c>
      <c r="B806" s="47" t="s">
        <v>1001</v>
      </c>
      <c r="C806" s="47" t="s">
        <v>1002</v>
      </c>
      <c r="D806" s="47" t="s">
        <v>164</v>
      </c>
      <c r="E806" s="47" t="s">
        <v>134</v>
      </c>
      <c r="F806" s="48">
        <v>42277</v>
      </c>
      <c r="G806" s="49">
        <v>-8</v>
      </c>
      <c r="H806" s="47"/>
      <c r="I806" s="50"/>
      <c r="J806" s="51"/>
      <c r="K806" s="50"/>
      <c r="L806" s="50"/>
      <c r="M806" s="52"/>
    </row>
    <row r="807" spans="1:13" s="53" customFormat="1">
      <c r="A807" s="47" t="s">
        <v>1000</v>
      </c>
      <c r="B807" s="47" t="s">
        <v>1001</v>
      </c>
      <c r="C807" s="47" t="s">
        <v>1002</v>
      </c>
      <c r="D807" s="47" t="s">
        <v>319</v>
      </c>
      <c r="E807" s="47" t="s">
        <v>135</v>
      </c>
      <c r="F807" s="48">
        <v>42277</v>
      </c>
      <c r="G807" s="49">
        <v>-1</v>
      </c>
      <c r="H807" s="47"/>
      <c r="I807" s="50"/>
      <c r="J807" s="51"/>
      <c r="K807" s="50"/>
      <c r="L807" s="50"/>
      <c r="M807" s="52"/>
    </row>
    <row r="808" spans="1:13" s="53" customFormat="1">
      <c r="A808" s="47" t="s">
        <v>1000</v>
      </c>
      <c r="B808" s="47" t="s">
        <v>1001</v>
      </c>
      <c r="C808" s="47" t="s">
        <v>1002</v>
      </c>
      <c r="D808" s="47" t="s">
        <v>12</v>
      </c>
      <c r="E808" s="54" t="s">
        <v>39</v>
      </c>
      <c r="F808" s="48">
        <v>42277</v>
      </c>
      <c r="G808" s="49">
        <v>-3</v>
      </c>
      <c r="H808" s="47"/>
      <c r="I808" s="50"/>
      <c r="J808" s="51"/>
      <c r="K808" s="50"/>
      <c r="L808" s="50"/>
      <c r="M808" s="52"/>
    </row>
    <row r="809" spans="1:13" s="53" customFormat="1">
      <c r="A809" s="47" t="s">
        <v>1000</v>
      </c>
      <c r="B809" s="47" t="s">
        <v>1001</v>
      </c>
      <c r="C809" s="47" t="s">
        <v>1002</v>
      </c>
      <c r="D809" s="47" t="s">
        <v>465</v>
      </c>
      <c r="E809" s="47" t="s">
        <v>107</v>
      </c>
      <c r="F809" s="48">
        <v>42277</v>
      </c>
      <c r="G809" s="49">
        <v>-8</v>
      </c>
      <c r="H809" s="47"/>
      <c r="I809" s="50"/>
      <c r="J809" s="51"/>
      <c r="K809" s="50"/>
      <c r="L809" s="50"/>
      <c r="M809" s="52"/>
    </row>
    <row r="810" spans="1:13" s="53" customFormat="1">
      <c r="A810" s="47" t="s">
        <v>1000</v>
      </c>
      <c r="B810" s="47" t="s">
        <v>1001</v>
      </c>
      <c r="C810" s="47" t="s">
        <v>1002</v>
      </c>
      <c r="D810" s="47" t="s">
        <v>464</v>
      </c>
      <c r="E810" s="47" t="s">
        <v>106</v>
      </c>
      <c r="F810" s="48">
        <v>42277</v>
      </c>
      <c r="G810" s="49">
        <v>-8</v>
      </c>
      <c r="H810" s="47"/>
      <c r="I810" s="50"/>
      <c r="J810" s="51"/>
      <c r="K810" s="50"/>
      <c r="L810" s="50"/>
      <c r="M810" s="52"/>
    </row>
    <row r="811" spans="1:13" s="53" customFormat="1">
      <c r="A811" s="47" t="s">
        <v>1000</v>
      </c>
      <c r="B811" s="47" t="s">
        <v>1001</v>
      </c>
      <c r="C811" s="47" t="s">
        <v>1002</v>
      </c>
      <c r="D811" s="47" t="s">
        <v>469</v>
      </c>
      <c r="E811" s="47" t="s">
        <v>311</v>
      </c>
      <c r="F811" s="48">
        <v>42277</v>
      </c>
      <c r="G811" s="49">
        <v>-8</v>
      </c>
      <c r="H811" s="47"/>
      <c r="I811" s="50"/>
      <c r="J811" s="51"/>
      <c r="K811" s="50"/>
      <c r="L811" s="50"/>
      <c r="M811" s="52"/>
    </row>
    <row r="812" spans="1:13" s="53" customFormat="1">
      <c r="A812" s="47" t="s">
        <v>1000</v>
      </c>
      <c r="B812" s="47" t="s">
        <v>1001</v>
      </c>
      <c r="C812" s="47" t="s">
        <v>1002</v>
      </c>
      <c r="D812" s="47" t="s">
        <v>468</v>
      </c>
      <c r="E812" s="47" t="s">
        <v>312</v>
      </c>
      <c r="F812" s="48">
        <v>42277</v>
      </c>
      <c r="G812" s="49">
        <v>-8</v>
      </c>
      <c r="H812" s="47"/>
      <c r="I812" s="50"/>
      <c r="J812" s="51"/>
      <c r="K812" s="50"/>
      <c r="L812" s="50"/>
      <c r="M812" s="52"/>
    </row>
    <row r="813" spans="1:13" s="53" customFormat="1">
      <c r="A813" s="47" t="s">
        <v>1000</v>
      </c>
      <c r="B813" s="47" t="s">
        <v>1001</v>
      </c>
      <c r="C813" s="47" t="s">
        <v>1002</v>
      </c>
      <c r="D813" s="47" t="s">
        <v>301</v>
      </c>
      <c r="E813" s="47" t="s">
        <v>299</v>
      </c>
      <c r="F813" s="48">
        <v>42277</v>
      </c>
      <c r="G813" s="49">
        <v>-4</v>
      </c>
      <c r="H813" s="47"/>
      <c r="I813" s="50"/>
      <c r="J813" s="51"/>
      <c r="K813" s="50"/>
      <c r="L813" s="50"/>
      <c r="M813" s="52"/>
    </row>
    <row r="814" spans="1:13" s="53" customFormat="1">
      <c r="A814" s="47" t="s">
        <v>1000</v>
      </c>
      <c r="B814" s="47" t="s">
        <v>1001</v>
      </c>
      <c r="C814" s="47" t="s">
        <v>1002</v>
      </c>
      <c r="D814" s="47" t="s">
        <v>300</v>
      </c>
      <c r="E814" s="47" t="s">
        <v>302</v>
      </c>
      <c r="F814" s="48">
        <v>42277</v>
      </c>
      <c r="G814" s="49">
        <v>-4</v>
      </c>
      <c r="H814" s="47"/>
      <c r="I814" s="50"/>
      <c r="J814" s="51"/>
      <c r="K814" s="50"/>
      <c r="L814" s="50"/>
      <c r="M814" s="52"/>
    </row>
    <row r="815" spans="1:13" s="53" customFormat="1">
      <c r="A815" s="47" t="s">
        <v>1000</v>
      </c>
      <c r="B815" s="47" t="s">
        <v>1001</v>
      </c>
      <c r="C815" s="47" t="s">
        <v>1002</v>
      </c>
      <c r="D815" s="47" t="s">
        <v>504</v>
      </c>
      <c r="E815" s="47" t="s">
        <v>303</v>
      </c>
      <c r="F815" s="48">
        <v>42277</v>
      </c>
      <c r="G815" s="49">
        <v>-8</v>
      </c>
      <c r="H815" s="47"/>
      <c r="I815" s="50"/>
      <c r="J815" s="51"/>
      <c r="K815" s="50"/>
      <c r="L815" s="50"/>
      <c r="M815" s="52"/>
    </row>
    <row r="816" spans="1:13" s="53" customFormat="1">
      <c r="A816" s="47" t="s">
        <v>1000</v>
      </c>
      <c r="B816" s="47" t="s">
        <v>1001</v>
      </c>
      <c r="C816" s="47" t="s">
        <v>1002</v>
      </c>
      <c r="D816" s="47" t="s">
        <v>205</v>
      </c>
      <c r="E816" s="47" t="s">
        <v>115</v>
      </c>
      <c r="F816" s="48">
        <v>42277</v>
      </c>
      <c r="G816" s="49">
        <v>-2</v>
      </c>
      <c r="H816" s="47"/>
      <c r="I816" s="50"/>
      <c r="J816" s="51"/>
      <c r="K816" s="50"/>
      <c r="L816" s="50"/>
      <c r="M816" s="52"/>
    </row>
    <row r="817" spans="1:13" s="53" customFormat="1">
      <c r="A817" s="47" t="s">
        <v>1000</v>
      </c>
      <c r="B817" s="47" t="s">
        <v>1001</v>
      </c>
      <c r="C817" s="47" t="s">
        <v>1002</v>
      </c>
      <c r="D817" s="47" t="s">
        <v>277</v>
      </c>
      <c r="E817" s="47" t="s">
        <v>119</v>
      </c>
      <c r="F817" s="48">
        <v>42277</v>
      </c>
      <c r="G817" s="49">
        <v>-16</v>
      </c>
      <c r="H817" s="47"/>
      <c r="I817" s="50"/>
      <c r="J817" s="51"/>
      <c r="K817" s="50"/>
      <c r="L817" s="50"/>
      <c r="M817" s="52"/>
    </row>
    <row r="818" spans="1:13" s="53" customFormat="1">
      <c r="A818" s="47" t="s">
        <v>1000</v>
      </c>
      <c r="B818" s="47" t="s">
        <v>1001</v>
      </c>
      <c r="C818" s="47" t="s">
        <v>1002</v>
      </c>
      <c r="D818" s="47" t="s">
        <v>455</v>
      </c>
      <c r="E818" s="47" t="s">
        <v>118</v>
      </c>
      <c r="F818" s="48">
        <v>42277</v>
      </c>
      <c r="G818" s="49">
        <v>-6</v>
      </c>
      <c r="H818" s="47"/>
      <c r="I818" s="50"/>
      <c r="J818" s="51"/>
      <c r="K818" s="50"/>
      <c r="L818" s="50"/>
      <c r="M818" s="52"/>
    </row>
    <row r="819" spans="1:13" s="53" customFormat="1">
      <c r="A819" s="47" t="s">
        <v>1000</v>
      </c>
      <c r="B819" s="47" t="s">
        <v>1001</v>
      </c>
      <c r="C819" s="47" t="s">
        <v>1002</v>
      </c>
      <c r="D819" s="47" t="s">
        <v>296</v>
      </c>
      <c r="E819" s="47" t="s">
        <v>297</v>
      </c>
      <c r="F819" s="48">
        <v>42277</v>
      </c>
      <c r="G819" s="49">
        <v>-10</v>
      </c>
      <c r="H819" s="47"/>
      <c r="I819" s="50"/>
      <c r="J819" s="51"/>
      <c r="K819" s="50"/>
      <c r="L819" s="50"/>
      <c r="M819" s="52"/>
    </row>
    <row r="820" spans="1:13" s="53" customFormat="1">
      <c r="A820" s="47" t="s">
        <v>1000</v>
      </c>
      <c r="B820" s="47" t="s">
        <v>1001</v>
      </c>
      <c r="C820" s="47" t="s">
        <v>1002</v>
      </c>
      <c r="D820" s="47" t="s">
        <v>278</v>
      </c>
      <c r="E820" s="47" t="s">
        <v>121</v>
      </c>
      <c r="F820" s="48">
        <v>42277</v>
      </c>
      <c r="G820" s="49">
        <v>-2</v>
      </c>
      <c r="H820" s="47"/>
      <c r="I820" s="50"/>
      <c r="J820" s="51"/>
      <c r="K820" s="50"/>
      <c r="L820" s="50"/>
      <c r="M820" s="52"/>
    </row>
    <row r="821" spans="1:13" s="53" customFormat="1">
      <c r="A821" s="47" t="s">
        <v>1000</v>
      </c>
      <c r="B821" s="47" t="s">
        <v>1001</v>
      </c>
      <c r="C821" s="47" t="s">
        <v>1002</v>
      </c>
      <c r="D821" s="47" t="s">
        <v>307</v>
      </c>
      <c r="E821" s="47" t="s">
        <v>120</v>
      </c>
      <c r="F821" s="48">
        <v>42277</v>
      </c>
      <c r="G821" s="49">
        <v>-4</v>
      </c>
      <c r="H821" s="47"/>
      <c r="I821" s="50"/>
      <c r="J821" s="51"/>
      <c r="K821" s="50"/>
      <c r="L821" s="50"/>
      <c r="M821" s="52"/>
    </row>
    <row r="822" spans="1:13" s="53" customFormat="1">
      <c r="A822" s="47" t="s">
        <v>1000</v>
      </c>
      <c r="B822" s="47" t="s">
        <v>1001</v>
      </c>
      <c r="C822" s="47" t="s">
        <v>1002</v>
      </c>
      <c r="D822" s="47" t="s">
        <v>306</v>
      </c>
      <c r="E822" s="47" t="s">
        <v>117</v>
      </c>
      <c r="F822" s="48">
        <v>42277</v>
      </c>
      <c r="G822" s="49">
        <v>-2</v>
      </c>
      <c r="H822" s="47"/>
      <c r="I822" s="50"/>
      <c r="J822" s="51"/>
      <c r="K822" s="50"/>
      <c r="L822" s="50"/>
      <c r="M822" s="52"/>
    </row>
    <row r="823" spans="1:13" s="53" customFormat="1">
      <c r="A823" s="47" t="s">
        <v>1000</v>
      </c>
      <c r="B823" s="47" t="s">
        <v>1001</v>
      </c>
      <c r="C823" s="47" t="s">
        <v>1002</v>
      </c>
      <c r="D823" s="47" t="s">
        <v>310</v>
      </c>
      <c r="E823" s="47" t="s">
        <v>116</v>
      </c>
      <c r="F823" s="48">
        <v>42277</v>
      </c>
      <c r="G823" s="49">
        <v>-2</v>
      </c>
      <c r="H823" s="47"/>
      <c r="I823" s="50"/>
      <c r="J823" s="51"/>
      <c r="K823" s="50"/>
      <c r="L823" s="50"/>
      <c r="M823" s="52"/>
    </row>
    <row r="824" spans="1:13" s="53" customFormat="1">
      <c r="A824" s="47" t="s">
        <v>1000</v>
      </c>
      <c r="B824" s="47" t="s">
        <v>1001</v>
      </c>
      <c r="C824" s="47" t="s">
        <v>1002</v>
      </c>
      <c r="D824" s="47" t="s">
        <v>308</v>
      </c>
      <c r="E824" s="47" t="s">
        <v>123</v>
      </c>
      <c r="F824" s="48">
        <v>42277</v>
      </c>
      <c r="G824" s="49">
        <v>-4</v>
      </c>
      <c r="H824" s="47"/>
      <c r="I824" s="50"/>
      <c r="J824" s="51"/>
      <c r="K824" s="50"/>
      <c r="L824" s="50"/>
      <c r="M824" s="52"/>
    </row>
    <row r="825" spans="1:13" s="53" customFormat="1">
      <c r="A825" s="47" t="s">
        <v>1000</v>
      </c>
      <c r="B825" s="47" t="s">
        <v>1001</v>
      </c>
      <c r="C825" s="47" t="s">
        <v>1002</v>
      </c>
      <c r="D825" s="47" t="s">
        <v>456</v>
      </c>
      <c r="E825" s="47" t="s">
        <v>124</v>
      </c>
      <c r="F825" s="48">
        <v>42277</v>
      </c>
      <c r="G825" s="49">
        <v>-4</v>
      </c>
      <c r="H825" s="47"/>
      <c r="I825" s="50"/>
      <c r="J825" s="51"/>
      <c r="K825" s="50"/>
      <c r="L825" s="50"/>
      <c r="M825" s="52"/>
    </row>
    <row r="826" spans="1:13" s="53" customFormat="1">
      <c r="A826" s="47" t="s">
        <v>1000</v>
      </c>
      <c r="B826" s="47" t="s">
        <v>1001</v>
      </c>
      <c r="C826" s="47" t="s">
        <v>1002</v>
      </c>
      <c r="D826" s="47" t="s">
        <v>309</v>
      </c>
      <c r="E826" s="47" t="s">
        <v>125</v>
      </c>
      <c r="F826" s="48">
        <v>42277</v>
      </c>
      <c r="G826" s="49">
        <v>-4</v>
      </c>
      <c r="H826" s="47"/>
      <c r="I826" s="50"/>
      <c r="J826" s="51"/>
      <c r="K826" s="50"/>
      <c r="L826" s="50"/>
      <c r="M826" s="52"/>
    </row>
    <row r="827" spans="1:13" s="53" customFormat="1">
      <c r="A827" s="47" t="s">
        <v>598</v>
      </c>
      <c r="B827" s="47" t="s">
        <v>1003</v>
      </c>
      <c r="C827" s="47" t="s">
        <v>521</v>
      </c>
      <c r="D827" s="47" t="s">
        <v>296</v>
      </c>
      <c r="E827" s="47" t="s">
        <v>297</v>
      </c>
      <c r="F827" s="48">
        <v>42278</v>
      </c>
      <c r="G827" s="49">
        <v>20</v>
      </c>
      <c r="H827" s="47"/>
      <c r="I827" s="50"/>
      <c r="J827" s="51"/>
      <c r="K827" s="50"/>
      <c r="L827" s="50"/>
      <c r="M827" s="52"/>
    </row>
    <row r="828" spans="1:13" s="53" customFormat="1">
      <c r="A828" s="47" t="s">
        <v>597</v>
      </c>
      <c r="B828" s="47" t="s">
        <v>1005</v>
      </c>
      <c r="C828" s="47" t="s">
        <v>521</v>
      </c>
      <c r="D828" s="47" t="s">
        <v>465</v>
      </c>
      <c r="E828" s="47" t="s">
        <v>107</v>
      </c>
      <c r="F828" s="48">
        <v>42278</v>
      </c>
      <c r="G828" s="49">
        <v>15</v>
      </c>
      <c r="H828" s="47"/>
      <c r="I828" s="50"/>
      <c r="J828" s="51"/>
      <c r="K828" s="50"/>
      <c r="L828" s="50"/>
      <c r="M828" s="52"/>
    </row>
    <row r="829" spans="1:13" s="53" customFormat="1">
      <c r="A829" s="47" t="s">
        <v>597</v>
      </c>
      <c r="B829" s="47" t="s">
        <v>1005</v>
      </c>
      <c r="C829" s="47" t="s">
        <v>521</v>
      </c>
      <c r="D829" s="47" t="s">
        <v>464</v>
      </c>
      <c r="E829" s="47" t="s">
        <v>106</v>
      </c>
      <c r="F829" s="48">
        <v>42278</v>
      </c>
      <c r="G829" s="49">
        <v>15</v>
      </c>
      <c r="H829" s="47"/>
      <c r="I829" s="50"/>
      <c r="J829" s="51"/>
      <c r="K829" s="50"/>
      <c r="L829" s="50"/>
      <c r="M829" s="52"/>
    </row>
    <row r="830" spans="1:13" s="53" customFormat="1">
      <c r="A830" s="47" t="s">
        <v>597</v>
      </c>
      <c r="B830" s="47" t="s">
        <v>1005</v>
      </c>
      <c r="C830" s="47" t="s">
        <v>521</v>
      </c>
      <c r="D830" s="47" t="s">
        <v>469</v>
      </c>
      <c r="E830" s="47" t="s">
        <v>311</v>
      </c>
      <c r="F830" s="48">
        <v>42278</v>
      </c>
      <c r="G830" s="49">
        <v>16</v>
      </c>
      <c r="H830" s="47"/>
      <c r="I830" s="50"/>
      <c r="J830" s="51"/>
      <c r="K830" s="50"/>
      <c r="L830" s="50"/>
      <c r="M830" s="52"/>
    </row>
    <row r="831" spans="1:13" s="53" customFormat="1">
      <c r="A831" s="47" t="s">
        <v>597</v>
      </c>
      <c r="B831" s="47" t="s">
        <v>1005</v>
      </c>
      <c r="C831" s="47" t="s">
        <v>521</v>
      </c>
      <c r="D831" s="47" t="s">
        <v>468</v>
      </c>
      <c r="E831" s="47" t="s">
        <v>312</v>
      </c>
      <c r="F831" s="48">
        <v>42278</v>
      </c>
      <c r="G831" s="49">
        <v>16</v>
      </c>
      <c r="H831" s="47"/>
      <c r="I831" s="50"/>
      <c r="J831" s="51"/>
      <c r="K831" s="50"/>
      <c r="L831" s="50"/>
      <c r="M831" s="52"/>
    </row>
    <row r="832" spans="1:13" s="53" customFormat="1">
      <c r="A832" s="47" t="s">
        <v>597</v>
      </c>
      <c r="B832" s="47" t="s">
        <v>1005</v>
      </c>
      <c r="C832" s="47" t="s">
        <v>521</v>
      </c>
      <c r="D832" s="47" t="s">
        <v>470</v>
      </c>
      <c r="E832" s="47" t="s">
        <v>313</v>
      </c>
      <c r="F832" s="48">
        <v>42278</v>
      </c>
      <c r="G832" s="49">
        <v>4</v>
      </c>
      <c r="H832" s="47"/>
      <c r="I832" s="50"/>
      <c r="J832" s="51"/>
      <c r="K832" s="50"/>
      <c r="L832" s="50"/>
      <c r="M832" s="52"/>
    </row>
    <row r="833" spans="1:13" s="53" customFormat="1">
      <c r="A833" s="47" t="s">
        <v>597</v>
      </c>
      <c r="B833" s="47" t="s">
        <v>1005</v>
      </c>
      <c r="C833" s="47" t="s">
        <v>521</v>
      </c>
      <c r="D833" s="47" t="s">
        <v>300</v>
      </c>
      <c r="E833" s="47" t="s">
        <v>302</v>
      </c>
      <c r="F833" s="48">
        <v>42278</v>
      </c>
      <c r="G833" s="49">
        <v>5</v>
      </c>
      <c r="H833" s="47"/>
      <c r="I833" s="50"/>
      <c r="J833" s="51"/>
      <c r="K833" s="50"/>
      <c r="L833" s="50"/>
      <c r="M833" s="52"/>
    </row>
    <row r="834" spans="1:13" s="53" customFormat="1">
      <c r="A834" s="47"/>
      <c r="B834" s="47" t="s">
        <v>1022</v>
      </c>
      <c r="C834" s="47" t="s">
        <v>521</v>
      </c>
      <c r="D834" s="47" t="s">
        <v>669</v>
      </c>
      <c r="E834" s="47" t="s">
        <v>668</v>
      </c>
      <c r="F834" s="48">
        <v>42278</v>
      </c>
      <c r="G834" s="49">
        <v>2</v>
      </c>
      <c r="H834" s="47"/>
      <c r="I834" s="50"/>
      <c r="J834" s="51"/>
      <c r="K834" s="50"/>
      <c r="L834" s="50"/>
      <c r="M834" s="52"/>
    </row>
    <row r="835" spans="1:13" s="178" customFormat="1">
      <c r="A835" s="176" t="s">
        <v>1007</v>
      </c>
      <c r="B835" s="176" t="s">
        <v>1008</v>
      </c>
      <c r="C835" s="176" t="s">
        <v>1006</v>
      </c>
      <c r="D835" s="47" t="s">
        <v>12</v>
      </c>
      <c r="E835" s="54" t="s">
        <v>39</v>
      </c>
      <c r="F835" s="48">
        <v>42278</v>
      </c>
      <c r="G835" s="49">
        <v>-40</v>
      </c>
      <c r="H835" s="47"/>
      <c r="I835" s="50"/>
      <c r="J835" s="51"/>
      <c r="K835" s="50"/>
      <c r="L835" s="50"/>
      <c r="M835" s="177"/>
    </row>
    <row r="836" spans="1:13" s="53" customFormat="1">
      <c r="A836" s="47" t="s">
        <v>1000</v>
      </c>
      <c r="B836" s="47" t="s">
        <v>1001</v>
      </c>
      <c r="C836" s="47" t="s">
        <v>1002</v>
      </c>
      <c r="D836" s="47" t="s">
        <v>664</v>
      </c>
      <c r="E836" s="47" t="s">
        <v>665</v>
      </c>
      <c r="F836" s="48">
        <v>42279</v>
      </c>
      <c r="G836" s="49">
        <v>-6</v>
      </c>
      <c r="H836" s="47"/>
      <c r="I836" s="50"/>
      <c r="J836" s="51"/>
      <c r="K836" s="50"/>
      <c r="L836" s="50"/>
      <c r="M836" s="52"/>
    </row>
    <row r="837" spans="1:13" s="53" customFormat="1">
      <c r="A837" s="47" t="s">
        <v>1000</v>
      </c>
      <c r="B837" s="47" t="s">
        <v>1001</v>
      </c>
      <c r="C837" s="47" t="s">
        <v>1002</v>
      </c>
      <c r="D837" s="47" t="s">
        <v>663</v>
      </c>
      <c r="E837" s="47" t="s">
        <v>662</v>
      </c>
      <c r="F837" s="48">
        <v>42279</v>
      </c>
      <c r="G837" s="49">
        <v>-8</v>
      </c>
      <c r="H837" s="47"/>
      <c r="I837" s="50"/>
      <c r="J837" s="51"/>
      <c r="K837" s="50"/>
      <c r="L837" s="50"/>
      <c r="M837" s="52"/>
    </row>
    <row r="838" spans="1:13" s="53" customFormat="1">
      <c r="A838" s="47"/>
      <c r="B838" s="47" t="s">
        <v>1009</v>
      </c>
      <c r="C838" s="47" t="s">
        <v>670</v>
      </c>
      <c r="D838" s="47" t="s">
        <v>588</v>
      </c>
      <c r="E838" s="47" t="s">
        <v>505</v>
      </c>
      <c r="F838" s="48">
        <v>42279</v>
      </c>
      <c r="G838" s="49">
        <v>-1</v>
      </c>
      <c r="H838" s="47"/>
      <c r="I838" s="50"/>
      <c r="J838" s="51"/>
      <c r="K838" s="50"/>
      <c r="L838" s="50"/>
      <c r="M838" s="52"/>
    </row>
    <row r="839" spans="1:13" s="53" customFormat="1">
      <c r="A839" s="47" t="s">
        <v>1010</v>
      </c>
      <c r="B839" s="47" t="s">
        <v>1011</v>
      </c>
      <c r="C839" s="47" t="s">
        <v>701</v>
      </c>
      <c r="D839" s="47" t="s">
        <v>10</v>
      </c>
      <c r="E839" s="47" t="s">
        <v>32</v>
      </c>
      <c r="F839" s="48">
        <v>42282</v>
      </c>
      <c r="G839" s="49">
        <v>-5</v>
      </c>
      <c r="H839" s="47"/>
      <c r="I839" s="50"/>
      <c r="J839" s="51"/>
      <c r="K839" s="50"/>
      <c r="L839" s="50"/>
      <c r="M839" s="52"/>
    </row>
    <row r="840" spans="1:13" s="53" customFormat="1">
      <c r="A840" s="47" t="s">
        <v>1012</v>
      </c>
      <c r="B840" s="47" t="s">
        <v>1013</v>
      </c>
      <c r="C840" s="47" t="s">
        <v>706</v>
      </c>
      <c r="D840" s="47" t="s">
        <v>63</v>
      </c>
      <c r="E840" s="47" t="s">
        <v>70</v>
      </c>
      <c r="F840" s="48">
        <v>42284</v>
      </c>
      <c r="G840" s="49">
        <v>-1</v>
      </c>
      <c r="H840" s="47"/>
      <c r="I840" s="50"/>
      <c r="J840" s="51"/>
      <c r="K840" s="50"/>
      <c r="L840" s="50"/>
      <c r="M840" s="52"/>
    </row>
    <row r="841" spans="1:13" s="53" customFormat="1">
      <c r="A841" s="47" t="s">
        <v>1012</v>
      </c>
      <c r="B841" s="47" t="s">
        <v>1013</v>
      </c>
      <c r="C841" s="47" t="s">
        <v>706</v>
      </c>
      <c r="D841" s="47" t="s">
        <v>469</v>
      </c>
      <c r="E841" s="47" t="s">
        <v>311</v>
      </c>
      <c r="F841" s="48">
        <v>42284</v>
      </c>
      <c r="G841" s="49">
        <v>-1</v>
      </c>
      <c r="H841" s="47"/>
      <c r="I841" s="50"/>
      <c r="J841" s="51"/>
      <c r="K841" s="50"/>
      <c r="L841" s="50"/>
      <c r="M841" s="52"/>
    </row>
    <row r="842" spans="1:13" s="53" customFormat="1">
      <c r="A842" s="47" t="s">
        <v>1012</v>
      </c>
      <c r="B842" s="47" t="s">
        <v>1013</v>
      </c>
      <c r="C842" s="47" t="s">
        <v>706</v>
      </c>
      <c r="D842" s="47" t="s">
        <v>301</v>
      </c>
      <c r="E842" s="47" t="s">
        <v>299</v>
      </c>
      <c r="F842" s="48">
        <v>42284</v>
      </c>
      <c r="G842" s="49">
        <v>-1</v>
      </c>
      <c r="H842" s="47"/>
      <c r="I842" s="50"/>
      <c r="J842" s="51"/>
      <c r="K842" s="50"/>
      <c r="L842" s="50"/>
      <c r="M842" s="52"/>
    </row>
    <row r="843" spans="1:13" s="53" customFormat="1">
      <c r="A843" s="47" t="s">
        <v>1012</v>
      </c>
      <c r="B843" s="47" t="s">
        <v>1013</v>
      </c>
      <c r="C843" s="47" t="s">
        <v>706</v>
      </c>
      <c r="D843" s="47" t="s">
        <v>306</v>
      </c>
      <c r="E843" s="47" t="s">
        <v>117</v>
      </c>
      <c r="F843" s="48">
        <v>42284</v>
      </c>
      <c r="G843" s="49">
        <v>-1</v>
      </c>
      <c r="H843" s="47"/>
      <c r="I843" s="50"/>
      <c r="J843" s="51"/>
      <c r="K843" s="50"/>
      <c r="L843" s="50"/>
      <c r="M843" s="52"/>
    </row>
    <row r="844" spans="1:13" s="53" customFormat="1">
      <c r="A844" s="47" t="s">
        <v>1014</v>
      </c>
      <c r="B844" s="47" t="s">
        <v>1015</v>
      </c>
      <c r="C844" s="47" t="s">
        <v>521</v>
      </c>
      <c r="D844" s="47" t="s">
        <v>716</v>
      </c>
      <c r="E844" s="47" t="s">
        <v>715</v>
      </c>
      <c r="F844" s="48">
        <v>42284</v>
      </c>
      <c r="G844" s="49">
        <v>10</v>
      </c>
      <c r="H844" s="47"/>
      <c r="I844" s="50"/>
      <c r="J844" s="51"/>
      <c r="K844" s="50"/>
      <c r="L844" s="50"/>
      <c r="M844" s="52"/>
    </row>
    <row r="845" spans="1:13" s="53" customFormat="1">
      <c r="A845" s="47" t="s">
        <v>1017</v>
      </c>
      <c r="B845" s="47" t="s">
        <v>1016</v>
      </c>
      <c r="C845" s="47" t="s">
        <v>521</v>
      </c>
      <c r="D845" s="47" t="s">
        <v>1019</v>
      </c>
      <c r="E845" s="47" t="s">
        <v>1018</v>
      </c>
      <c r="F845" s="48">
        <v>42284</v>
      </c>
      <c r="G845" s="49">
        <v>200</v>
      </c>
      <c r="H845" s="47"/>
      <c r="I845" s="50"/>
      <c r="J845" s="51"/>
      <c r="K845" s="50"/>
      <c r="L845" s="50"/>
      <c r="M845" s="52"/>
    </row>
    <row r="846" spans="1:13" s="53" customFormat="1">
      <c r="A846" s="47" t="s">
        <v>1017</v>
      </c>
      <c r="B846" s="47" t="s">
        <v>1016</v>
      </c>
      <c r="C846" s="47" t="s">
        <v>521</v>
      </c>
      <c r="D846" s="47" t="s">
        <v>1021</v>
      </c>
      <c r="E846" s="47" t="s">
        <v>1020</v>
      </c>
      <c r="F846" s="48">
        <v>42284</v>
      </c>
      <c r="G846" s="49">
        <v>50</v>
      </c>
      <c r="H846" s="47"/>
      <c r="I846" s="50"/>
      <c r="J846" s="51"/>
      <c r="K846" s="50"/>
      <c r="L846" s="50"/>
      <c r="M846" s="52"/>
    </row>
    <row r="847" spans="1:13" s="53" customFormat="1">
      <c r="A847" s="47"/>
      <c r="B847" s="47" t="s">
        <v>605</v>
      </c>
      <c r="C847" s="47" t="s">
        <v>733</v>
      </c>
      <c r="D847" s="47" t="s">
        <v>722</v>
      </c>
      <c r="E847" s="47" t="s">
        <v>721</v>
      </c>
      <c r="F847" s="48">
        <v>42284</v>
      </c>
      <c r="G847" s="49">
        <v>-1</v>
      </c>
      <c r="H847" s="47"/>
      <c r="I847" s="50"/>
      <c r="J847" s="51"/>
      <c r="K847" s="50"/>
      <c r="L847" s="50"/>
      <c r="M847" s="52"/>
    </row>
    <row r="848" spans="1:13" s="53" customFormat="1">
      <c r="A848" s="47" t="s">
        <v>1024</v>
      </c>
      <c r="B848" s="47" t="s">
        <v>1023</v>
      </c>
      <c r="C848" s="47" t="s">
        <v>701</v>
      </c>
      <c r="D848" s="47" t="s">
        <v>588</v>
      </c>
      <c r="E848" s="47" t="s">
        <v>505</v>
      </c>
      <c r="F848" s="48">
        <v>42285</v>
      </c>
      <c r="G848" s="49">
        <v>-2</v>
      </c>
      <c r="H848" s="47"/>
      <c r="I848" s="50"/>
      <c r="J848" s="51"/>
      <c r="K848" s="50"/>
      <c r="L848" s="50"/>
      <c r="M848" s="52"/>
    </row>
    <row r="849" spans="1:13" s="53" customFormat="1">
      <c r="A849" s="47" t="s">
        <v>1027</v>
      </c>
      <c r="B849" s="47" t="s">
        <v>1026</v>
      </c>
      <c r="C849" s="47" t="s">
        <v>695</v>
      </c>
      <c r="D849" s="47" t="s">
        <v>74</v>
      </c>
      <c r="E849" s="47" t="s">
        <v>75</v>
      </c>
      <c r="F849" s="48">
        <v>42289</v>
      </c>
      <c r="G849" s="49">
        <v>-18</v>
      </c>
      <c r="H849" s="47"/>
      <c r="I849" s="50"/>
      <c r="J849" s="51"/>
      <c r="K849" s="50"/>
      <c r="L849" s="50"/>
      <c r="M849" s="52"/>
    </row>
    <row r="850" spans="1:13" s="53" customFormat="1">
      <c r="A850" s="47"/>
      <c r="B850" s="47" t="s">
        <v>1009</v>
      </c>
      <c r="C850" s="47" t="s">
        <v>695</v>
      </c>
      <c r="D850" s="47" t="s">
        <v>74</v>
      </c>
      <c r="E850" s="47" t="s">
        <v>75</v>
      </c>
      <c r="F850" s="48">
        <v>42289</v>
      </c>
      <c r="G850" s="49">
        <v>-1</v>
      </c>
      <c r="H850" s="47"/>
      <c r="I850" s="50"/>
      <c r="J850" s="51"/>
      <c r="K850" s="50"/>
      <c r="L850" s="50"/>
      <c r="M850" s="52"/>
    </row>
    <row r="851" spans="1:13" s="53" customFormat="1">
      <c r="A851" s="47" t="s">
        <v>1028</v>
      </c>
      <c r="B851" s="47" t="s">
        <v>1031</v>
      </c>
      <c r="C851" s="47" t="s">
        <v>706</v>
      </c>
      <c r="D851" s="47" t="s">
        <v>63</v>
      </c>
      <c r="E851" s="47" t="s">
        <v>70</v>
      </c>
      <c r="F851" s="48">
        <v>42290</v>
      </c>
      <c r="G851" s="49">
        <v>-20</v>
      </c>
      <c r="H851" s="47"/>
      <c r="I851" s="50"/>
      <c r="J851" s="51"/>
      <c r="K851" s="50"/>
      <c r="L851" s="50"/>
      <c r="M851" s="52"/>
    </row>
    <row r="852" spans="1:13" s="53" customFormat="1">
      <c r="A852" s="47" t="s">
        <v>1030</v>
      </c>
      <c r="B852" s="47" t="s">
        <v>1029</v>
      </c>
      <c r="C852" s="47" t="s">
        <v>661</v>
      </c>
      <c r="D852" s="47" t="s">
        <v>465</v>
      </c>
      <c r="E852" s="47" t="s">
        <v>107</v>
      </c>
      <c r="F852" s="48">
        <v>42291</v>
      </c>
      <c r="G852" s="49">
        <v>-1</v>
      </c>
      <c r="H852" s="47"/>
      <c r="I852" s="50"/>
      <c r="J852" s="51"/>
      <c r="K852" s="50"/>
      <c r="L852" s="50"/>
      <c r="M852" s="52"/>
    </row>
    <row r="853" spans="1:13" s="53" customFormat="1">
      <c r="A853" s="47" t="s">
        <v>1030</v>
      </c>
      <c r="B853" s="47" t="s">
        <v>1029</v>
      </c>
      <c r="C853" s="47" t="s">
        <v>661</v>
      </c>
      <c r="D853" s="47" t="s">
        <v>464</v>
      </c>
      <c r="E853" s="47" t="s">
        <v>106</v>
      </c>
      <c r="F853" s="48">
        <v>42291</v>
      </c>
      <c r="G853" s="49">
        <v>-1</v>
      </c>
      <c r="H853" s="47"/>
      <c r="I853" s="50"/>
      <c r="J853" s="51"/>
      <c r="K853" s="50"/>
      <c r="L853" s="50"/>
      <c r="M853" s="52"/>
    </row>
    <row r="854" spans="1:13" s="53" customFormat="1">
      <c r="A854" s="47" t="s">
        <v>1030</v>
      </c>
      <c r="B854" s="47" t="s">
        <v>1029</v>
      </c>
      <c r="C854" s="47" t="s">
        <v>661</v>
      </c>
      <c r="D854" s="47" t="s">
        <v>469</v>
      </c>
      <c r="E854" s="47" t="s">
        <v>311</v>
      </c>
      <c r="F854" s="48">
        <v>42291</v>
      </c>
      <c r="G854" s="49">
        <v>-1</v>
      </c>
      <c r="H854" s="47"/>
      <c r="I854" s="50"/>
      <c r="J854" s="51"/>
      <c r="K854" s="50"/>
      <c r="L854" s="50"/>
      <c r="M854" s="52"/>
    </row>
    <row r="855" spans="1:13" s="53" customFormat="1">
      <c r="A855" s="47" t="s">
        <v>1030</v>
      </c>
      <c r="B855" s="47" t="s">
        <v>1029</v>
      </c>
      <c r="C855" s="47" t="s">
        <v>661</v>
      </c>
      <c r="D855" s="47" t="s">
        <v>468</v>
      </c>
      <c r="E855" s="47" t="s">
        <v>312</v>
      </c>
      <c r="F855" s="48">
        <v>42291</v>
      </c>
      <c r="G855" s="49">
        <v>-1</v>
      </c>
      <c r="H855" s="47"/>
      <c r="I855" s="50"/>
      <c r="J855" s="51"/>
      <c r="K855" s="50"/>
      <c r="L855" s="50"/>
      <c r="M855" s="52"/>
    </row>
    <row r="856" spans="1:13" s="53" customFormat="1">
      <c r="A856" s="47" t="s">
        <v>1030</v>
      </c>
      <c r="B856" s="47" t="s">
        <v>1029</v>
      </c>
      <c r="C856" s="47" t="s">
        <v>661</v>
      </c>
      <c r="D856" s="47" t="s">
        <v>300</v>
      </c>
      <c r="E856" s="47" t="s">
        <v>302</v>
      </c>
      <c r="F856" s="48">
        <v>42291</v>
      </c>
      <c r="G856" s="49">
        <v>-1</v>
      </c>
      <c r="H856" s="47"/>
      <c r="I856" s="50"/>
      <c r="J856" s="51"/>
      <c r="K856" s="50"/>
      <c r="L856" s="50"/>
      <c r="M856" s="52"/>
    </row>
    <row r="857" spans="1:13" s="53" customFormat="1">
      <c r="A857" s="47" t="s">
        <v>1030</v>
      </c>
      <c r="B857" s="47" t="s">
        <v>1029</v>
      </c>
      <c r="C857" s="47" t="s">
        <v>661</v>
      </c>
      <c r="D857" s="47" t="s">
        <v>504</v>
      </c>
      <c r="E857" s="47" t="s">
        <v>303</v>
      </c>
      <c r="F857" s="48">
        <v>42291</v>
      </c>
      <c r="G857" s="49">
        <v>-1</v>
      </c>
      <c r="H857" s="47"/>
      <c r="I857" s="50"/>
      <c r="J857" s="51"/>
      <c r="K857" s="50"/>
      <c r="L857" s="50"/>
      <c r="M857" s="52"/>
    </row>
    <row r="858" spans="1:13" s="53" customFormat="1">
      <c r="A858" s="47" t="s">
        <v>1030</v>
      </c>
      <c r="B858" s="47" t="s">
        <v>1029</v>
      </c>
      <c r="C858" s="47" t="s">
        <v>661</v>
      </c>
      <c r="D858" s="47" t="s">
        <v>664</v>
      </c>
      <c r="E858" s="47" t="s">
        <v>665</v>
      </c>
      <c r="F858" s="48">
        <v>42291</v>
      </c>
      <c r="G858" s="49">
        <v>-1</v>
      </c>
      <c r="H858" s="47"/>
      <c r="I858" s="50"/>
      <c r="J858" s="51"/>
      <c r="K858" s="50"/>
      <c r="L858" s="50"/>
      <c r="M858" s="52"/>
    </row>
    <row r="859" spans="1:13" s="53" customFormat="1">
      <c r="A859" s="47" t="s">
        <v>1032</v>
      </c>
      <c r="B859" s="47" t="s">
        <v>1033</v>
      </c>
      <c r="C859" s="47" t="s">
        <v>670</v>
      </c>
      <c r="D859" s="47" t="s">
        <v>588</v>
      </c>
      <c r="E859" s="47" t="s">
        <v>505</v>
      </c>
      <c r="F859" s="48">
        <v>42292</v>
      </c>
      <c r="G859" s="49">
        <v>-32</v>
      </c>
      <c r="H859" s="47"/>
      <c r="I859" s="50"/>
      <c r="J859" s="51"/>
      <c r="K859" s="50"/>
      <c r="L859" s="50"/>
      <c r="M859" s="52"/>
    </row>
    <row r="860" spans="1:13" s="53" customFormat="1">
      <c r="A860" s="47" t="s">
        <v>1032</v>
      </c>
      <c r="B860" s="47" t="s">
        <v>1033</v>
      </c>
      <c r="C860" s="47" t="s">
        <v>670</v>
      </c>
      <c r="D860" s="47" t="s">
        <v>589</v>
      </c>
      <c r="E860" s="47" t="s">
        <v>506</v>
      </c>
      <c r="F860" s="48">
        <v>42292</v>
      </c>
      <c r="G860" s="49">
        <v>-8</v>
      </c>
      <c r="H860" s="47"/>
      <c r="I860" s="50"/>
      <c r="J860" s="51"/>
      <c r="K860" s="50"/>
      <c r="L860" s="50"/>
      <c r="M860" s="52"/>
    </row>
    <row r="861" spans="1:13" s="53" customFormat="1">
      <c r="A861" s="47" t="s">
        <v>1034</v>
      </c>
      <c r="B861" s="47" t="s">
        <v>1035</v>
      </c>
      <c r="C861" s="47" t="s">
        <v>1036</v>
      </c>
      <c r="D861" s="47" t="s">
        <v>465</v>
      </c>
      <c r="E861" s="47" t="s">
        <v>107</v>
      </c>
      <c r="F861" s="48">
        <v>42293</v>
      </c>
      <c r="G861" s="49">
        <v>-1</v>
      </c>
      <c r="H861" s="47"/>
      <c r="I861" s="50"/>
      <c r="J861" s="51"/>
      <c r="K861" s="50"/>
      <c r="L861" s="50"/>
      <c r="M861" s="52"/>
    </row>
    <row r="862" spans="1:13" s="53" customFormat="1">
      <c r="A862" s="47" t="s">
        <v>1034</v>
      </c>
      <c r="B862" s="47" t="s">
        <v>1035</v>
      </c>
      <c r="C862" s="47" t="s">
        <v>1036</v>
      </c>
      <c r="D862" s="47" t="s">
        <v>464</v>
      </c>
      <c r="E862" s="47" t="s">
        <v>106</v>
      </c>
      <c r="F862" s="48">
        <v>42293</v>
      </c>
      <c r="G862" s="49">
        <v>-1</v>
      </c>
      <c r="H862" s="47"/>
      <c r="I862" s="50"/>
      <c r="J862" s="51"/>
      <c r="K862" s="50"/>
      <c r="L862" s="50"/>
      <c r="M862" s="52"/>
    </row>
    <row r="863" spans="1:13" s="53" customFormat="1">
      <c r="A863" s="47" t="s">
        <v>1034</v>
      </c>
      <c r="B863" s="47" t="s">
        <v>1035</v>
      </c>
      <c r="C863" s="47" t="s">
        <v>1036</v>
      </c>
      <c r="D863" s="47" t="s">
        <v>469</v>
      </c>
      <c r="E863" s="47" t="s">
        <v>311</v>
      </c>
      <c r="F863" s="48">
        <v>42293</v>
      </c>
      <c r="G863" s="49">
        <v>-1</v>
      </c>
      <c r="H863" s="47"/>
      <c r="I863" s="50"/>
      <c r="J863" s="51"/>
      <c r="K863" s="50"/>
      <c r="L863" s="50"/>
      <c r="M863" s="52"/>
    </row>
    <row r="864" spans="1:13" s="53" customFormat="1">
      <c r="A864" s="47" t="s">
        <v>1034</v>
      </c>
      <c r="B864" s="47" t="s">
        <v>1035</v>
      </c>
      <c r="C864" s="47" t="s">
        <v>1036</v>
      </c>
      <c r="D864" s="47" t="s">
        <v>468</v>
      </c>
      <c r="E864" s="47" t="s">
        <v>312</v>
      </c>
      <c r="F864" s="48">
        <v>42293</v>
      </c>
      <c r="G864" s="49">
        <v>-1</v>
      </c>
      <c r="H864" s="47"/>
      <c r="I864" s="50"/>
      <c r="J864" s="51"/>
      <c r="K864" s="50"/>
      <c r="L864" s="50"/>
      <c r="M864" s="52"/>
    </row>
    <row r="865" spans="1:13" s="53" customFormat="1">
      <c r="A865" s="47" t="s">
        <v>1037</v>
      </c>
      <c r="B865" s="47" t="s">
        <v>1038</v>
      </c>
      <c r="C865" s="47" t="s">
        <v>501</v>
      </c>
      <c r="D865" s="47" t="s">
        <v>63</v>
      </c>
      <c r="E865" s="47" t="s">
        <v>70</v>
      </c>
      <c r="F865" s="48">
        <v>42293</v>
      </c>
      <c r="G865" s="49">
        <v>-50</v>
      </c>
      <c r="H865" s="47"/>
      <c r="I865" s="50"/>
      <c r="J865" s="51"/>
      <c r="K865" s="50"/>
      <c r="L865" s="50"/>
      <c r="M865" s="52"/>
    </row>
    <row r="866" spans="1:13" s="53" customFormat="1">
      <c r="A866" s="47" t="s">
        <v>1037</v>
      </c>
      <c r="B866" s="47" t="s">
        <v>1038</v>
      </c>
      <c r="C866" s="47" t="s">
        <v>501</v>
      </c>
      <c r="D866" s="47" t="s">
        <v>1019</v>
      </c>
      <c r="E866" s="47" t="s">
        <v>1018</v>
      </c>
      <c r="F866" s="48">
        <v>42293</v>
      </c>
      <c r="G866" s="49">
        <v>-200</v>
      </c>
      <c r="H866" s="47"/>
      <c r="I866" s="50"/>
      <c r="J866" s="51"/>
      <c r="K866" s="50"/>
      <c r="L866" s="50"/>
      <c r="M866" s="52"/>
    </row>
    <row r="867" spans="1:13" s="53" customFormat="1">
      <c r="A867" s="47" t="s">
        <v>1037</v>
      </c>
      <c r="B867" s="47" t="s">
        <v>1038</v>
      </c>
      <c r="C867" s="47" t="s">
        <v>501</v>
      </c>
      <c r="D867" s="47" t="s">
        <v>1021</v>
      </c>
      <c r="E867" s="47" t="s">
        <v>1020</v>
      </c>
      <c r="F867" s="48">
        <v>42293</v>
      </c>
      <c r="G867" s="49">
        <v>-50</v>
      </c>
      <c r="H867" s="47"/>
      <c r="I867" s="50"/>
      <c r="J867" s="51"/>
      <c r="K867" s="50"/>
      <c r="L867" s="50"/>
      <c r="M867" s="52"/>
    </row>
    <row r="868" spans="1:13" s="53" customFormat="1">
      <c r="A868" s="47" t="s">
        <v>975</v>
      </c>
      <c r="B868" s="47" t="s">
        <v>1039</v>
      </c>
      <c r="C868" s="47" t="s">
        <v>521</v>
      </c>
      <c r="D868" s="47" t="s">
        <v>664</v>
      </c>
      <c r="E868" s="47" t="s">
        <v>665</v>
      </c>
      <c r="F868" s="48">
        <v>42296</v>
      </c>
      <c r="G868" s="49">
        <v>2</v>
      </c>
      <c r="H868" s="47"/>
      <c r="I868" s="50"/>
      <c r="J868" s="51"/>
      <c r="K868" s="50"/>
      <c r="L868" s="50"/>
      <c r="M868" s="52"/>
    </row>
    <row r="869" spans="1:13" s="53" customFormat="1">
      <c r="A869" s="47" t="s">
        <v>975</v>
      </c>
      <c r="B869" s="47" t="s">
        <v>1039</v>
      </c>
      <c r="C869" s="47" t="s">
        <v>521</v>
      </c>
      <c r="D869" s="47" t="s">
        <v>663</v>
      </c>
      <c r="E869" s="47" t="s">
        <v>662</v>
      </c>
      <c r="F869" s="48">
        <v>42296</v>
      </c>
      <c r="G869" s="49">
        <v>2</v>
      </c>
      <c r="H869" s="47"/>
      <c r="I869" s="50"/>
      <c r="J869" s="51"/>
      <c r="K869" s="50"/>
      <c r="L869" s="50"/>
      <c r="M869" s="52"/>
    </row>
    <row r="870" spans="1:13" s="53" customFormat="1">
      <c r="A870" s="47" t="s">
        <v>975</v>
      </c>
      <c r="B870" s="47" t="s">
        <v>1040</v>
      </c>
      <c r="C870" s="47" t="s">
        <v>521</v>
      </c>
      <c r="D870" s="47" t="s">
        <v>664</v>
      </c>
      <c r="E870" s="47" t="s">
        <v>665</v>
      </c>
      <c r="F870" s="48">
        <v>42296</v>
      </c>
      <c r="G870" s="49">
        <v>2</v>
      </c>
      <c r="H870" s="47"/>
      <c r="I870" s="50"/>
      <c r="J870" s="51"/>
      <c r="K870" s="50"/>
      <c r="L870" s="50"/>
      <c r="M870" s="52"/>
    </row>
    <row r="871" spans="1:13" s="53" customFormat="1">
      <c r="A871" s="47" t="s">
        <v>975</v>
      </c>
      <c r="B871" s="47" t="s">
        <v>1040</v>
      </c>
      <c r="C871" s="47" t="s">
        <v>521</v>
      </c>
      <c r="D871" s="47" t="s">
        <v>663</v>
      </c>
      <c r="E871" s="47" t="s">
        <v>662</v>
      </c>
      <c r="F871" s="48">
        <v>42296</v>
      </c>
      <c r="G871" s="49">
        <v>2</v>
      </c>
      <c r="H871" s="47"/>
      <c r="I871" s="50"/>
      <c r="J871" s="51"/>
      <c r="K871" s="50"/>
      <c r="L871" s="50"/>
      <c r="M871" s="52"/>
    </row>
    <row r="872" spans="1:13" s="53" customFormat="1">
      <c r="A872" s="47" t="s">
        <v>885</v>
      </c>
      <c r="B872" s="47" t="s">
        <v>1041</v>
      </c>
      <c r="C872" s="47" t="s">
        <v>521</v>
      </c>
      <c r="D872" s="47" t="s">
        <v>879</v>
      </c>
      <c r="E872" s="47" t="s">
        <v>880</v>
      </c>
      <c r="F872" s="48">
        <v>42296</v>
      </c>
      <c r="G872" s="49">
        <v>48</v>
      </c>
      <c r="H872" s="47"/>
      <c r="I872" s="50"/>
      <c r="J872" s="51"/>
      <c r="K872" s="50"/>
      <c r="L872" s="50"/>
      <c r="M872" s="52"/>
    </row>
    <row r="873" spans="1:13" s="53" customFormat="1">
      <c r="A873" s="47" t="s">
        <v>885</v>
      </c>
      <c r="B873" s="47" t="s">
        <v>1041</v>
      </c>
      <c r="C873" s="47" t="s">
        <v>521</v>
      </c>
      <c r="D873" s="47" t="s">
        <v>881</v>
      </c>
      <c r="E873" s="47" t="s">
        <v>883</v>
      </c>
      <c r="F873" s="48">
        <v>42296</v>
      </c>
      <c r="G873" s="49">
        <v>1</v>
      </c>
      <c r="H873" s="47"/>
      <c r="I873" s="50"/>
      <c r="J873" s="51"/>
      <c r="K873" s="50"/>
      <c r="L873" s="50"/>
      <c r="M873" s="52"/>
    </row>
    <row r="874" spans="1:13" s="53" customFormat="1">
      <c r="A874" s="47" t="s">
        <v>885</v>
      </c>
      <c r="B874" s="47" t="s">
        <v>1041</v>
      </c>
      <c r="C874" s="47" t="s">
        <v>521</v>
      </c>
      <c r="D874" s="47" t="s">
        <v>882</v>
      </c>
      <c r="E874" s="47" t="s">
        <v>884</v>
      </c>
      <c r="F874" s="48">
        <v>42296</v>
      </c>
      <c r="G874" s="49">
        <v>20</v>
      </c>
      <c r="H874" s="47"/>
      <c r="I874" s="50"/>
      <c r="J874" s="51"/>
      <c r="K874" s="50"/>
      <c r="L874" s="50"/>
      <c r="M874" s="52"/>
    </row>
    <row r="875" spans="1:13" s="53" customFormat="1">
      <c r="A875" s="47"/>
      <c r="B875" s="47" t="s">
        <v>1042</v>
      </c>
      <c r="C875" s="47" t="s">
        <v>521</v>
      </c>
      <c r="D875" s="47" t="s">
        <v>722</v>
      </c>
      <c r="E875" s="47" t="s">
        <v>721</v>
      </c>
      <c r="F875" s="48">
        <v>42296</v>
      </c>
      <c r="G875" s="49">
        <v>7</v>
      </c>
      <c r="H875" s="47"/>
      <c r="I875" s="50"/>
      <c r="J875" s="51"/>
      <c r="K875" s="50"/>
      <c r="L875" s="50"/>
      <c r="M875" s="52"/>
    </row>
    <row r="876" spans="1:13" s="53" customFormat="1">
      <c r="A876" s="47" t="s">
        <v>1030</v>
      </c>
      <c r="B876" s="47" t="s">
        <v>1029</v>
      </c>
      <c r="C876" s="47" t="s">
        <v>661</v>
      </c>
      <c r="D876" s="47" t="s">
        <v>663</v>
      </c>
      <c r="E876" s="47" t="s">
        <v>662</v>
      </c>
      <c r="F876" s="48">
        <v>42296</v>
      </c>
      <c r="G876" s="49">
        <v>-1</v>
      </c>
      <c r="H876" s="47"/>
      <c r="I876" s="50"/>
      <c r="J876" s="51"/>
      <c r="K876" s="50"/>
      <c r="L876" s="50"/>
      <c r="M876" s="52"/>
    </row>
    <row r="877" spans="1:13" s="53" customFormat="1">
      <c r="A877" s="47"/>
      <c r="B877" s="47" t="s">
        <v>1009</v>
      </c>
      <c r="C877" s="47" t="s">
        <v>706</v>
      </c>
      <c r="D877" s="47" t="s">
        <v>751</v>
      </c>
      <c r="E877" s="47" t="s">
        <v>750</v>
      </c>
      <c r="F877" s="48">
        <v>42296</v>
      </c>
      <c r="G877" s="49">
        <v>-1</v>
      </c>
      <c r="H877" s="47"/>
      <c r="I877" s="50"/>
      <c r="J877" s="51"/>
      <c r="K877" s="50"/>
      <c r="L877" s="50"/>
      <c r="M877" s="52"/>
    </row>
    <row r="878" spans="1:13" s="53" customFormat="1">
      <c r="A878" s="47"/>
      <c r="B878" s="47" t="s">
        <v>1009</v>
      </c>
      <c r="C878" s="47" t="s">
        <v>706</v>
      </c>
      <c r="D878" s="47" t="s">
        <v>879</v>
      </c>
      <c r="E878" s="47" t="s">
        <v>880</v>
      </c>
      <c r="F878" s="48">
        <v>42296</v>
      </c>
      <c r="G878" s="49">
        <v>-1</v>
      </c>
      <c r="H878" s="47"/>
      <c r="I878" s="50"/>
      <c r="J878" s="51"/>
      <c r="K878" s="50"/>
      <c r="L878" s="50"/>
      <c r="M878" s="52"/>
    </row>
    <row r="879" spans="1:13" s="53" customFormat="1">
      <c r="A879" s="47"/>
      <c r="B879" s="47" t="s">
        <v>1009</v>
      </c>
      <c r="C879" s="47" t="s">
        <v>706</v>
      </c>
      <c r="D879" s="47" t="s">
        <v>882</v>
      </c>
      <c r="E879" s="47" t="s">
        <v>884</v>
      </c>
      <c r="F879" s="48">
        <v>42296</v>
      </c>
      <c r="G879" s="49">
        <v>-1</v>
      </c>
      <c r="H879" s="47"/>
      <c r="I879" s="50"/>
      <c r="J879" s="51"/>
      <c r="K879" s="50"/>
      <c r="L879" s="50"/>
      <c r="M879" s="52"/>
    </row>
    <row r="880" spans="1:13" s="53" customFormat="1">
      <c r="A880" s="47"/>
      <c r="B880" s="47" t="s">
        <v>1269</v>
      </c>
      <c r="C880" s="47" t="s">
        <v>521</v>
      </c>
      <c r="D880" s="47" t="s">
        <v>1268</v>
      </c>
      <c r="E880" s="47" t="s">
        <v>1267</v>
      </c>
      <c r="F880" s="48">
        <v>42297</v>
      </c>
      <c r="G880" s="49">
        <v>40</v>
      </c>
      <c r="H880" s="47"/>
      <c r="I880" s="50"/>
      <c r="J880" s="51"/>
      <c r="K880" s="50"/>
      <c r="L880" s="50"/>
      <c r="M880" s="52"/>
    </row>
    <row r="881" spans="1:13" s="53" customFormat="1">
      <c r="A881" s="47" t="s">
        <v>1044</v>
      </c>
      <c r="B881" s="47" t="s">
        <v>1043</v>
      </c>
      <c r="C881" s="47" t="s">
        <v>706</v>
      </c>
      <c r="D881" s="47" t="s">
        <v>314</v>
      </c>
      <c r="E881" s="47" t="s">
        <v>137</v>
      </c>
      <c r="F881" s="48">
        <v>42297</v>
      </c>
      <c r="G881" s="49">
        <v>-91</v>
      </c>
      <c r="H881" s="47"/>
      <c r="I881" s="50"/>
      <c r="J881" s="51"/>
      <c r="K881" s="50"/>
      <c r="L881" s="50"/>
      <c r="M881" s="52"/>
    </row>
    <row r="882" spans="1:13" s="53" customFormat="1">
      <c r="A882" s="47" t="s">
        <v>1044</v>
      </c>
      <c r="B882" s="47" t="s">
        <v>1043</v>
      </c>
      <c r="C882" s="47" t="s">
        <v>706</v>
      </c>
      <c r="D882" s="47" t="s">
        <v>316</v>
      </c>
      <c r="E882" s="47" t="s">
        <v>138</v>
      </c>
      <c r="F882" s="48">
        <v>42297</v>
      </c>
      <c r="G882" s="49">
        <v>-52</v>
      </c>
      <c r="H882" s="47"/>
      <c r="I882" s="50"/>
      <c r="J882" s="51"/>
      <c r="K882" s="50"/>
      <c r="L882" s="50"/>
      <c r="M882" s="52"/>
    </row>
    <row r="883" spans="1:13" s="53" customFormat="1">
      <c r="A883" s="47" t="s">
        <v>1044</v>
      </c>
      <c r="B883" s="47" t="s">
        <v>1043</v>
      </c>
      <c r="C883" s="47" t="s">
        <v>706</v>
      </c>
      <c r="D883" s="47" t="s">
        <v>315</v>
      </c>
      <c r="E883" s="47" t="s">
        <v>59</v>
      </c>
      <c r="F883" s="48">
        <v>42297</v>
      </c>
      <c r="G883" s="49">
        <v>-80</v>
      </c>
      <c r="H883" s="47"/>
      <c r="I883" s="50"/>
      <c r="J883" s="51"/>
      <c r="K883" s="50"/>
      <c r="L883" s="50"/>
      <c r="M883" s="52"/>
    </row>
    <row r="884" spans="1:13" s="53" customFormat="1">
      <c r="A884" s="47" t="s">
        <v>1047</v>
      </c>
      <c r="B884" s="47" t="s">
        <v>1046</v>
      </c>
      <c r="C884" s="47" t="s">
        <v>670</v>
      </c>
      <c r="D884" s="47" t="s">
        <v>879</v>
      </c>
      <c r="E884" s="47" t="s">
        <v>880</v>
      </c>
      <c r="F884" s="48">
        <v>42300</v>
      </c>
      <c r="G884" s="49">
        <v>-12</v>
      </c>
      <c r="H884" s="47"/>
      <c r="I884" s="50"/>
      <c r="J884" s="51"/>
      <c r="K884" s="50"/>
      <c r="L884" s="50"/>
      <c r="M884" s="52"/>
    </row>
    <row r="885" spans="1:13" s="53" customFormat="1">
      <c r="A885" s="47" t="s">
        <v>1049</v>
      </c>
      <c r="B885" s="47" t="s">
        <v>1048</v>
      </c>
      <c r="C885" s="47" t="s">
        <v>521</v>
      </c>
      <c r="D885" s="47" t="s">
        <v>1019</v>
      </c>
      <c r="E885" s="47" t="s">
        <v>1018</v>
      </c>
      <c r="F885" s="48">
        <v>42303</v>
      </c>
      <c r="G885" s="49">
        <v>200</v>
      </c>
      <c r="H885" s="47"/>
      <c r="I885" s="50"/>
      <c r="J885" s="51"/>
      <c r="K885" s="50"/>
      <c r="L885" s="50"/>
      <c r="M885" s="52"/>
    </row>
    <row r="886" spans="1:13" s="53" customFormat="1">
      <c r="A886" s="47" t="s">
        <v>1049</v>
      </c>
      <c r="B886" s="47" t="s">
        <v>1048</v>
      </c>
      <c r="C886" s="47" t="s">
        <v>521</v>
      </c>
      <c r="D886" s="47" t="s">
        <v>1021</v>
      </c>
      <c r="E886" s="47" t="s">
        <v>1020</v>
      </c>
      <c r="F886" s="48">
        <v>42303</v>
      </c>
      <c r="G886" s="49">
        <v>50</v>
      </c>
      <c r="H886" s="47"/>
      <c r="I886" s="50"/>
      <c r="J886" s="51"/>
      <c r="K886" s="50"/>
      <c r="L886" s="50"/>
      <c r="M886" s="52"/>
    </row>
    <row r="887" spans="1:13" s="53" customFormat="1">
      <c r="A887" s="47" t="s">
        <v>1051</v>
      </c>
      <c r="B887" s="47" t="s">
        <v>1050</v>
      </c>
      <c r="C887" s="47" t="s">
        <v>521</v>
      </c>
      <c r="D887" s="47" t="s">
        <v>301</v>
      </c>
      <c r="E887" s="47" t="s">
        <v>299</v>
      </c>
      <c r="F887" s="48">
        <v>42303</v>
      </c>
      <c r="G887" s="49">
        <v>5</v>
      </c>
      <c r="H887" s="47"/>
      <c r="I887" s="50"/>
      <c r="J887" s="51"/>
      <c r="K887" s="50"/>
      <c r="L887" s="50"/>
      <c r="M887" s="52"/>
    </row>
    <row r="888" spans="1:13" s="53" customFormat="1">
      <c r="A888" s="47" t="s">
        <v>1051</v>
      </c>
      <c r="B888" s="47" t="s">
        <v>1050</v>
      </c>
      <c r="C888" s="47" t="s">
        <v>521</v>
      </c>
      <c r="D888" s="47" t="s">
        <v>504</v>
      </c>
      <c r="E888" s="47" t="s">
        <v>303</v>
      </c>
      <c r="F888" s="48">
        <v>42303</v>
      </c>
      <c r="G888" s="49">
        <v>10</v>
      </c>
      <c r="H888" s="47"/>
      <c r="I888" s="50"/>
      <c r="J888" s="51"/>
      <c r="K888" s="50"/>
      <c r="L888" s="50"/>
      <c r="M888" s="52"/>
    </row>
    <row r="889" spans="1:13" s="53" customFormat="1">
      <c r="A889" s="47"/>
      <c r="B889" s="47" t="s">
        <v>779</v>
      </c>
      <c r="C889" s="47" t="s">
        <v>521</v>
      </c>
      <c r="D889" s="47" t="s">
        <v>74</v>
      </c>
      <c r="E889" s="47" t="s">
        <v>75</v>
      </c>
      <c r="F889" s="48">
        <v>42304</v>
      </c>
      <c r="G889" s="49">
        <v>1</v>
      </c>
      <c r="H889" s="47"/>
      <c r="I889" s="50"/>
      <c r="J889" s="51"/>
      <c r="K889" s="50"/>
      <c r="L889" s="50"/>
      <c r="M889" s="52"/>
    </row>
    <row r="890" spans="1:13" s="53" customFormat="1">
      <c r="A890" s="47"/>
      <c r="B890" s="47" t="s">
        <v>779</v>
      </c>
      <c r="C890" s="47" t="s">
        <v>521</v>
      </c>
      <c r="D890" s="47" t="s">
        <v>588</v>
      </c>
      <c r="E890" s="47" t="s">
        <v>505</v>
      </c>
      <c r="F890" s="48">
        <v>42304</v>
      </c>
      <c r="G890" s="49">
        <v>-1</v>
      </c>
      <c r="H890" s="47"/>
      <c r="I890" s="50"/>
      <c r="J890" s="51"/>
      <c r="K890" s="50"/>
      <c r="L890" s="50"/>
      <c r="M890" s="52"/>
    </row>
    <row r="891" spans="1:13" s="53" customFormat="1">
      <c r="A891" s="47" t="s">
        <v>1009</v>
      </c>
      <c r="B891" s="47" t="s">
        <v>1009</v>
      </c>
      <c r="C891" s="47" t="s">
        <v>1052</v>
      </c>
      <c r="D891" s="47" t="s">
        <v>74</v>
      </c>
      <c r="E891" s="47" t="s">
        <v>75</v>
      </c>
      <c r="F891" s="48">
        <v>42304</v>
      </c>
      <c r="G891" s="49">
        <v>-2</v>
      </c>
      <c r="H891" s="47"/>
      <c r="I891" s="50"/>
      <c r="J891" s="51"/>
      <c r="K891" s="50"/>
      <c r="L891" s="50"/>
      <c r="M891" s="52"/>
    </row>
    <row r="892" spans="1:13" s="53" customFormat="1">
      <c r="A892" s="47" t="s">
        <v>1009</v>
      </c>
      <c r="B892" s="47" t="s">
        <v>1009</v>
      </c>
      <c r="C892" s="47" t="s">
        <v>1052</v>
      </c>
      <c r="D892" s="47" t="s">
        <v>16</v>
      </c>
      <c r="E892" s="47" t="s">
        <v>18</v>
      </c>
      <c r="F892" s="48">
        <v>42304</v>
      </c>
      <c r="G892" s="49">
        <v>-1</v>
      </c>
      <c r="H892" s="47"/>
      <c r="I892" s="50"/>
      <c r="J892" s="51"/>
      <c r="K892" s="50"/>
      <c r="L892" s="50"/>
      <c r="M892" s="52"/>
    </row>
    <row r="893" spans="1:13" s="53" customFormat="1">
      <c r="A893" s="47" t="s">
        <v>1009</v>
      </c>
      <c r="B893" s="47" t="s">
        <v>1009</v>
      </c>
      <c r="C893" s="47" t="s">
        <v>1052</v>
      </c>
      <c r="D893" s="47" t="s">
        <v>72</v>
      </c>
      <c r="E893" s="47" t="s">
        <v>73</v>
      </c>
      <c r="F893" s="48">
        <v>42304</v>
      </c>
      <c r="G893" s="49">
        <v>-3</v>
      </c>
      <c r="H893" s="47"/>
      <c r="I893" s="50"/>
      <c r="J893" s="51"/>
      <c r="K893" s="50"/>
      <c r="L893" s="50"/>
      <c r="M893" s="52"/>
    </row>
    <row r="894" spans="1:13" s="53" customFormat="1">
      <c r="A894" s="47" t="s">
        <v>1009</v>
      </c>
      <c r="B894" s="47" t="s">
        <v>1009</v>
      </c>
      <c r="C894" s="47" t="s">
        <v>1052</v>
      </c>
      <c r="D894" s="47" t="s">
        <v>63</v>
      </c>
      <c r="E894" s="47" t="s">
        <v>70</v>
      </c>
      <c r="F894" s="48">
        <v>42304</v>
      </c>
      <c r="G894" s="49">
        <v>-4</v>
      </c>
      <c r="H894" s="47"/>
      <c r="I894" s="50"/>
      <c r="J894" s="51"/>
      <c r="K894" s="50"/>
      <c r="L894" s="50"/>
      <c r="M894" s="52"/>
    </row>
    <row r="895" spans="1:13" s="53" customFormat="1">
      <c r="A895" s="47" t="s">
        <v>1009</v>
      </c>
      <c r="B895" s="47" t="s">
        <v>1009</v>
      </c>
      <c r="C895" s="47" t="s">
        <v>1052</v>
      </c>
      <c r="D895" s="47" t="s">
        <v>588</v>
      </c>
      <c r="E895" s="47" t="s">
        <v>505</v>
      </c>
      <c r="F895" s="48">
        <v>42304</v>
      </c>
      <c r="G895" s="49">
        <v>-1</v>
      </c>
      <c r="H895" s="47"/>
      <c r="I895" s="50"/>
      <c r="J895" s="51"/>
      <c r="K895" s="50"/>
      <c r="L895" s="50"/>
      <c r="M895" s="52"/>
    </row>
    <row r="896" spans="1:13" s="53" customFormat="1">
      <c r="A896" s="47" t="s">
        <v>1009</v>
      </c>
      <c r="B896" s="47" t="s">
        <v>1009</v>
      </c>
      <c r="C896" s="47" t="s">
        <v>1052</v>
      </c>
      <c r="D896" s="47" t="s">
        <v>589</v>
      </c>
      <c r="E896" s="47" t="s">
        <v>506</v>
      </c>
      <c r="F896" s="48">
        <v>42304</v>
      </c>
      <c r="G896" s="49">
        <v>-2</v>
      </c>
      <c r="H896" s="47"/>
      <c r="I896" s="50"/>
      <c r="J896" s="51"/>
      <c r="K896" s="50"/>
      <c r="L896" s="50"/>
      <c r="M896" s="52"/>
    </row>
    <row r="897" spans="1:13" s="53" customFormat="1">
      <c r="A897" s="47"/>
      <c r="B897" s="47" t="s">
        <v>779</v>
      </c>
      <c r="C897" s="47" t="s">
        <v>521</v>
      </c>
      <c r="D897" s="47" t="s">
        <v>468</v>
      </c>
      <c r="E897" s="47" t="s">
        <v>312</v>
      </c>
      <c r="F897" s="48">
        <v>42304</v>
      </c>
      <c r="G897" s="49">
        <v>1</v>
      </c>
      <c r="H897" s="47"/>
      <c r="I897" s="50"/>
      <c r="J897" s="51"/>
      <c r="K897" s="50"/>
      <c r="L897" s="50"/>
      <c r="M897" s="52"/>
    </row>
    <row r="898" spans="1:13" s="53" customFormat="1">
      <c r="A898" s="47"/>
      <c r="B898" s="47" t="s">
        <v>779</v>
      </c>
      <c r="C898" s="47" t="s">
        <v>521</v>
      </c>
      <c r="D898" s="47" t="s">
        <v>467</v>
      </c>
      <c r="E898" s="47" t="s">
        <v>109</v>
      </c>
      <c r="F898" s="48">
        <v>42304</v>
      </c>
      <c r="G898" s="49">
        <v>1</v>
      </c>
      <c r="H898" s="47"/>
      <c r="I898" s="50"/>
      <c r="J898" s="51"/>
      <c r="K898" s="50"/>
      <c r="L898" s="50"/>
      <c r="M898" s="52"/>
    </row>
    <row r="899" spans="1:13" s="53" customFormat="1">
      <c r="A899" s="47"/>
      <c r="B899" s="47" t="s">
        <v>779</v>
      </c>
      <c r="C899" s="47" t="s">
        <v>521</v>
      </c>
      <c r="D899" s="47" t="s">
        <v>454</v>
      </c>
      <c r="E899" s="47" t="s">
        <v>122</v>
      </c>
      <c r="F899" s="48">
        <v>42304</v>
      </c>
      <c r="G899" s="49">
        <v>1</v>
      </c>
      <c r="H899" s="47"/>
      <c r="I899" s="50"/>
      <c r="J899" s="51"/>
      <c r="K899" s="50"/>
      <c r="L899" s="50"/>
      <c r="M899" s="52"/>
    </row>
    <row r="900" spans="1:13" s="53" customFormat="1">
      <c r="A900" s="47"/>
      <c r="B900" s="47" t="s">
        <v>779</v>
      </c>
      <c r="C900" s="47" t="s">
        <v>521</v>
      </c>
      <c r="D900" s="47" t="s">
        <v>307</v>
      </c>
      <c r="E900" s="47" t="s">
        <v>120</v>
      </c>
      <c r="F900" s="48">
        <v>42304</v>
      </c>
      <c r="G900" s="49">
        <v>1</v>
      </c>
      <c r="H900" s="47"/>
      <c r="I900" s="50"/>
      <c r="J900" s="51"/>
      <c r="K900" s="50"/>
      <c r="L900" s="50"/>
      <c r="M900" s="52"/>
    </row>
    <row r="901" spans="1:13" s="53" customFormat="1">
      <c r="A901" s="47"/>
      <c r="B901" s="47" t="s">
        <v>779</v>
      </c>
      <c r="C901" s="47" t="s">
        <v>521</v>
      </c>
      <c r="D901" s="47" t="s">
        <v>278</v>
      </c>
      <c r="E901" s="47" t="s">
        <v>121</v>
      </c>
      <c r="F901" s="48">
        <v>42304</v>
      </c>
      <c r="G901" s="49">
        <v>2</v>
      </c>
      <c r="H901" s="47"/>
      <c r="I901" s="50"/>
      <c r="J901" s="51"/>
      <c r="K901" s="50"/>
      <c r="L901" s="50"/>
      <c r="M901" s="52"/>
    </row>
    <row r="902" spans="1:13" s="53" customFormat="1">
      <c r="A902" s="47"/>
      <c r="B902" s="47" t="s">
        <v>779</v>
      </c>
      <c r="C902" s="47" t="s">
        <v>521</v>
      </c>
      <c r="D902" s="47" t="s">
        <v>455</v>
      </c>
      <c r="E902" s="47" t="s">
        <v>118</v>
      </c>
      <c r="F902" s="48">
        <v>42304</v>
      </c>
      <c r="G902" s="49">
        <v>-1</v>
      </c>
      <c r="H902" s="47"/>
      <c r="I902" s="50"/>
      <c r="J902" s="51"/>
      <c r="K902" s="50"/>
      <c r="L902" s="50"/>
      <c r="M902" s="52"/>
    </row>
    <row r="903" spans="1:13" s="53" customFormat="1">
      <c r="A903" s="47"/>
      <c r="B903" s="47" t="s">
        <v>779</v>
      </c>
      <c r="C903" s="47" t="s">
        <v>521</v>
      </c>
      <c r="D903" s="47" t="s">
        <v>310</v>
      </c>
      <c r="E903" s="47" t="s">
        <v>116</v>
      </c>
      <c r="F903" s="48">
        <v>42304</v>
      </c>
      <c r="G903" s="49">
        <v>2</v>
      </c>
      <c r="H903" s="47"/>
      <c r="I903" s="50"/>
      <c r="J903" s="51"/>
      <c r="K903" s="50"/>
      <c r="L903" s="50"/>
      <c r="M903" s="52"/>
    </row>
    <row r="904" spans="1:13" s="53" customFormat="1">
      <c r="A904" s="47"/>
      <c r="B904" s="47" t="s">
        <v>779</v>
      </c>
      <c r="C904" s="47" t="s">
        <v>521</v>
      </c>
      <c r="D904" s="47" t="s">
        <v>456</v>
      </c>
      <c r="E904" s="47" t="s">
        <v>124</v>
      </c>
      <c r="F904" s="48">
        <v>42304</v>
      </c>
      <c r="G904" s="49">
        <v>1</v>
      </c>
      <c r="H904" s="47"/>
      <c r="I904" s="50"/>
      <c r="J904" s="51"/>
      <c r="K904" s="50"/>
      <c r="L904" s="50"/>
      <c r="M904" s="52"/>
    </row>
    <row r="905" spans="1:13" s="53" customFormat="1">
      <c r="A905" s="47" t="s">
        <v>885</v>
      </c>
      <c r="B905" s="47" t="s">
        <v>1053</v>
      </c>
      <c r="C905" s="47" t="s">
        <v>521</v>
      </c>
      <c r="D905" s="47" t="s">
        <v>879</v>
      </c>
      <c r="E905" s="47" t="s">
        <v>880</v>
      </c>
      <c r="F905" s="48">
        <v>42305</v>
      </c>
      <c r="G905" s="49">
        <v>2</v>
      </c>
      <c r="H905" s="47"/>
      <c r="I905" s="50"/>
      <c r="J905" s="51"/>
      <c r="K905" s="50"/>
      <c r="L905" s="50"/>
      <c r="M905" s="52"/>
    </row>
    <row r="906" spans="1:13" s="53" customFormat="1">
      <c r="A906" s="47" t="s">
        <v>885</v>
      </c>
      <c r="B906" s="47" t="s">
        <v>1053</v>
      </c>
      <c r="C906" s="47" t="s">
        <v>521</v>
      </c>
      <c r="D906" s="47" t="s">
        <v>882</v>
      </c>
      <c r="E906" s="47" t="s">
        <v>884</v>
      </c>
      <c r="F906" s="48">
        <v>42305</v>
      </c>
      <c r="G906" s="49">
        <v>5</v>
      </c>
      <c r="H906" s="47"/>
      <c r="I906" s="50"/>
      <c r="J906" s="51"/>
      <c r="K906" s="50"/>
      <c r="L906" s="50"/>
      <c r="M906" s="52"/>
    </row>
    <row r="907" spans="1:13" s="53" customFormat="1">
      <c r="A907" s="47" t="s">
        <v>1054</v>
      </c>
      <c r="B907" s="47" t="s">
        <v>1055</v>
      </c>
      <c r="C907" s="47" t="s">
        <v>501</v>
      </c>
      <c r="D907" s="47" t="s">
        <v>63</v>
      </c>
      <c r="E907" s="47" t="s">
        <v>70</v>
      </c>
      <c r="F907" s="48">
        <v>42307</v>
      </c>
      <c r="G907" s="49">
        <v>-50</v>
      </c>
      <c r="H907" s="47"/>
      <c r="I907" s="50"/>
      <c r="J907" s="51"/>
      <c r="K907" s="50"/>
      <c r="L907" s="50"/>
      <c r="M907" s="52"/>
    </row>
    <row r="908" spans="1:13" s="53" customFormat="1">
      <c r="A908" s="47" t="s">
        <v>1054</v>
      </c>
      <c r="B908" s="47" t="s">
        <v>1055</v>
      </c>
      <c r="C908" s="47" t="s">
        <v>501</v>
      </c>
      <c r="D908" s="47" t="s">
        <v>1019</v>
      </c>
      <c r="E908" s="47" t="s">
        <v>1018</v>
      </c>
      <c r="F908" s="48">
        <v>42307</v>
      </c>
      <c r="G908" s="49">
        <v>-200</v>
      </c>
      <c r="H908" s="47"/>
      <c r="I908" s="50"/>
      <c r="J908" s="51"/>
      <c r="K908" s="50"/>
      <c r="L908" s="50"/>
      <c r="M908" s="52"/>
    </row>
    <row r="909" spans="1:13" s="53" customFormat="1">
      <c r="A909" s="47" t="s">
        <v>1054</v>
      </c>
      <c r="B909" s="47" t="s">
        <v>1055</v>
      </c>
      <c r="C909" s="47" t="s">
        <v>501</v>
      </c>
      <c r="D909" s="47" t="s">
        <v>1021</v>
      </c>
      <c r="E909" s="47" t="s">
        <v>1020</v>
      </c>
      <c r="F909" s="48">
        <v>42307</v>
      </c>
      <c r="G909" s="49">
        <v>-50</v>
      </c>
      <c r="H909" s="47"/>
      <c r="I909" s="50"/>
      <c r="J909" s="51"/>
      <c r="K909" s="50"/>
      <c r="L909" s="50"/>
      <c r="M909" s="52"/>
    </row>
    <row r="910" spans="1:13" s="53" customFormat="1">
      <c r="A910" s="47"/>
      <c r="B910" s="47" t="s">
        <v>1057</v>
      </c>
      <c r="C910" s="47" t="s">
        <v>501</v>
      </c>
      <c r="D910" s="47" t="s">
        <v>722</v>
      </c>
      <c r="E910" s="47" t="s">
        <v>721</v>
      </c>
      <c r="F910" s="48">
        <v>42307</v>
      </c>
      <c r="G910" s="49">
        <v>-8</v>
      </c>
      <c r="H910" s="47"/>
      <c r="I910" s="50"/>
      <c r="J910" s="51"/>
      <c r="K910" s="50"/>
      <c r="L910" s="50"/>
      <c r="M910" s="52"/>
    </row>
    <row r="911" spans="1:13" s="53" customFormat="1">
      <c r="A911" s="47"/>
      <c r="B911" s="47" t="s">
        <v>1056</v>
      </c>
      <c r="C911" s="47" t="s">
        <v>521</v>
      </c>
      <c r="D911" s="47" t="s">
        <v>912</v>
      </c>
      <c r="E911" s="47" t="s">
        <v>911</v>
      </c>
      <c r="F911" s="48">
        <v>42307</v>
      </c>
      <c r="G911" s="49">
        <v>3</v>
      </c>
      <c r="H911" s="47"/>
      <c r="I911" s="50"/>
      <c r="J911" s="51"/>
      <c r="K911" s="50"/>
      <c r="L911" s="50"/>
      <c r="M911" s="52"/>
    </row>
    <row r="912" spans="1:13" s="53" customFormat="1">
      <c r="A912" s="47" t="s">
        <v>1025</v>
      </c>
      <c r="B912" s="47" t="s">
        <v>1059</v>
      </c>
      <c r="C912" s="47" t="s">
        <v>521</v>
      </c>
      <c r="D912" s="47" t="s">
        <v>588</v>
      </c>
      <c r="E912" s="47" t="s">
        <v>505</v>
      </c>
      <c r="F912" s="48">
        <v>42310</v>
      </c>
      <c r="G912" s="49">
        <v>25</v>
      </c>
      <c r="H912" s="47"/>
      <c r="I912" s="50"/>
      <c r="J912" s="51"/>
      <c r="K912" s="50"/>
      <c r="L912" s="50"/>
      <c r="M912" s="52"/>
    </row>
    <row r="913" spans="1:13" s="53" customFormat="1">
      <c r="A913" s="47"/>
      <c r="B913" s="47" t="s">
        <v>779</v>
      </c>
      <c r="C913" s="47" t="s">
        <v>521</v>
      </c>
      <c r="D913" s="47" t="s">
        <v>98</v>
      </c>
      <c r="E913" s="74" t="s">
        <v>95</v>
      </c>
      <c r="F913" s="48">
        <v>42310</v>
      </c>
      <c r="G913" s="49">
        <v>-10</v>
      </c>
      <c r="H913" s="47"/>
      <c r="I913" s="50"/>
      <c r="J913" s="51"/>
      <c r="K913" s="50"/>
      <c r="L913" s="50"/>
      <c r="M913" s="52"/>
    </row>
    <row r="914" spans="1:13" s="53" customFormat="1">
      <c r="A914" s="47"/>
      <c r="B914" s="47" t="s">
        <v>779</v>
      </c>
      <c r="C914" s="47" t="s">
        <v>521</v>
      </c>
      <c r="D914" s="47" t="s">
        <v>97</v>
      </c>
      <c r="E914" s="47" t="s">
        <v>96</v>
      </c>
      <c r="F914" s="48">
        <v>42310</v>
      </c>
      <c r="G914" s="49">
        <v>-5</v>
      </c>
      <c r="H914" s="47"/>
      <c r="I914" s="50"/>
      <c r="J914" s="51"/>
      <c r="K914" s="50"/>
      <c r="L914" s="50"/>
      <c r="M914" s="52"/>
    </row>
    <row r="915" spans="1:13" s="53" customFormat="1">
      <c r="A915" s="47"/>
      <c r="B915" s="47" t="s">
        <v>779</v>
      </c>
      <c r="C915" s="47" t="s">
        <v>521</v>
      </c>
      <c r="D915" s="47" t="s">
        <v>1061</v>
      </c>
      <c r="E915" s="47" t="s">
        <v>1060</v>
      </c>
      <c r="F915" s="48">
        <v>42310</v>
      </c>
      <c r="G915" s="49">
        <v>1</v>
      </c>
      <c r="H915" s="47"/>
      <c r="I915" s="50"/>
      <c r="J915" s="51"/>
      <c r="K915" s="50"/>
      <c r="L915" s="50"/>
      <c r="M915" s="52"/>
    </row>
    <row r="916" spans="1:13" s="53" customFormat="1">
      <c r="A916" s="47"/>
      <c r="B916" s="47" t="s">
        <v>779</v>
      </c>
      <c r="C916" s="47" t="s">
        <v>521</v>
      </c>
      <c r="D916" s="47" t="s">
        <v>89</v>
      </c>
      <c r="E916" s="47" t="s">
        <v>88</v>
      </c>
      <c r="F916" s="48">
        <v>42310</v>
      </c>
      <c r="G916" s="49">
        <v>7</v>
      </c>
      <c r="H916" s="47"/>
      <c r="I916" s="50"/>
      <c r="J916" s="51"/>
      <c r="K916" s="50"/>
      <c r="L916" s="50"/>
      <c r="M916" s="52"/>
    </row>
    <row r="917" spans="1:13" s="53" customFormat="1">
      <c r="A917" s="47"/>
      <c r="B917" s="47" t="s">
        <v>1057</v>
      </c>
      <c r="C917" s="47" t="s">
        <v>501</v>
      </c>
      <c r="D917" s="47" t="s">
        <v>722</v>
      </c>
      <c r="E917" s="47" t="s">
        <v>721</v>
      </c>
      <c r="F917" s="48">
        <v>42311</v>
      </c>
      <c r="G917" s="49">
        <v>-2</v>
      </c>
      <c r="H917" s="47"/>
      <c r="I917" s="50"/>
      <c r="J917" s="51"/>
      <c r="K917" s="50"/>
      <c r="L917" s="50"/>
      <c r="M917" s="52"/>
    </row>
    <row r="918" spans="1:13" s="53" customFormat="1">
      <c r="A918" s="47" t="s">
        <v>1062</v>
      </c>
      <c r="B918" s="47" t="s">
        <v>1063</v>
      </c>
      <c r="C918" s="47" t="s">
        <v>706</v>
      </c>
      <c r="D918" s="47" t="s">
        <v>504</v>
      </c>
      <c r="E918" s="47" t="s">
        <v>303</v>
      </c>
      <c r="F918" s="48">
        <v>42313</v>
      </c>
      <c r="G918" s="49">
        <v>-1</v>
      </c>
      <c r="H918" s="47"/>
      <c r="I918" s="50"/>
      <c r="J918" s="51"/>
      <c r="K918" s="50"/>
      <c r="L918" s="50"/>
      <c r="M918" s="52"/>
    </row>
    <row r="919" spans="1:13" s="53" customFormat="1">
      <c r="A919" s="47"/>
      <c r="B919" s="47" t="s">
        <v>779</v>
      </c>
      <c r="C919" s="47" t="s">
        <v>521</v>
      </c>
      <c r="D919" s="47" t="s">
        <v>522</v>
      </c>
      <c r="E919" s="47" t="s">
        <v>1064</v>
      </c>
      <c r="F919" s="48">
        <v>42314</v>
      </c>
      <c r="G919" s="49">
        <v>-6</v>
      </c>
      <c r="H919" s="47"/>
      <c r="I919" s="50"/>
      <c r="J919" s="51"/>
      <c r="K919" s="50"/>
      <c r="L919" s="50"/>
      <c r="M919" s="52"/>
    </row>
    <row r="920" spans="1:13" s="53" customFormat="1">
      <c r="A920" s="47"/>
      <c r="B920" s="47"/>
      <c r="C920" s="47" t="s">
        <v>1066</v>
      </c>
      <c r="D920" s="47" t="s">
        <v>912</v>
      </c>
      <c r="E920" s="47" t="s">
        <v>911</v>
      </c>
      <c r="F920" s="48">
        <v>42317</v>
      </c>
      <c r="G920" s="49">
        <v>-2</v>
      </c>
      <c r="H920" s="47"/>
      <c r="I920" s="50"/>
      <c r="J920" s="51"/>
      <c r="K920" s="50"/>
      <c r="L920" s="50"/>
      <c r="M920" s="52"/>
    </row>
    <row r="921" spans="1:13" s="53" customFormat="1">
      <c r="A921" s="47" t="s">
        <v>1032</v>
      </c>
      <c r="B921" s="47" t="s">
        <v>1033</v>
      </c>
      <c r="C921" s="47" t="s">
        <v>670</v>
      </c>
      <c r="D921" s="47" t="s">
        <v>588</v>
      </c>
      <c r="E921" s="47" t="s">
        <v>505</v>
      </c>
      <c r="F921" s="48">
        <v>42317</v>
      </c>
      <c r="G921" s="49">
        <v>-17</v>
      </c>
      <c r="H921" s="47"/>
      <c r="I921" s="50"/>
      <c r="J921" s="51"/>
      <c r="K921" s="50"/>
      <c r="L921" s="50"/>
      <c r="M921" s="52"/>
    </row>
    <row r="922" spans="1:13" s="53" customFormat="1">
      <c r="A922" s="47" t="s">
        <v>1067</v>
      </c>
      <c r="B922" s="47" t="s">
        <v>1068</v>
      </c>
      <c r="C922" s="47" t="s">
        <v>707</v>
      </c>
      <c r="D922" s="47" t="s">
        <v>314</v>
      </c>
      <c r="E922" s="47" t="s">
        <v>137</v>
      </c>
      <c r="F922" s="48">
        <v>42317</v>
      </c>
      <c r="G922" s="49">
        <v>-23</v>
      </c>
      <c r="H922" s="47"/>
      <c r="I922" s="50"/>
      <c r="J922" s="51"/>
      <c r="K922" s="50"/>
      <c r="L922" s="50"/>
      <c r="M922" s="52"/>
    </row>
    <row r="923" spans="1:13" s="53" customFormat="1">
      <c r="A923" s="47" t="s">
        <v>1067</v>
      </c>
      <c r="B923" s="47" t="s">
        <v>1068</v>
      </c>
      <c r="C923" s="47" t="s">
        <v>707</v>
      </c>
      <c r="D923" s="47" t="s">
        <v>316</v>
      </c>
      <c r="E923" s="47" t="s">
        <v>138</v>
      </c>
      <c r="F923" s="48">
        <v>42317</v>
      </c>
      <c r="G923" s="49">
        <v>-22</v>
      </c>
      <c r="H923" s="47"/>
      <c r="I923" s="50"/>
      <c r="J923" s="51"/>
      <c r="K923" s="50"/>
      <c r="L923" s="50"/>
      <c r="M923" s="52"/>
    </row>
    <row r="924" spans="1:13" s="53" customFormat="1">
      <c r="A924" s="47" t="s">
        <v>1067</v>
      </c>
      <c r="B924" s="47" t="s">
        <v>1068</v>
      </c>
      <c r="C924" s="47" t="s">
        <v>707</v>
      </c>
      <c r="D924" s="47" t="s">
        <v>315</v>
      </c>
      <c r="E924" s="47" t="s">
        <v>59</v>
      </c>
      <c r="F924" s="48">
        <v>42317</v>
      </c>
      <c r="G924" s="49">
        <v>-7</v>
      </c>
      <c r="H924" s="47"/>
      <c r="I924" s="50"/>
      <c r="J924" s="51"/>
      <c r="K924" s="50"/>
      <c r="L924" s="50"/>
      <c r="M924" s="52"/>
    </row>
    <row r="925" spans="1:13" s="53" customFormat="1">
      <c r="A925" s="47" t="s">
        <v>1069</v>
      </c>
      <c r="B925" s="47" t="s">
        <v>1070</v>
      </c>
      <c r="C925" s="47" t="s">
        <v>661</v>
      </c>
      <c r="D925" s="47" t="s">
        <v>318</v>
      </c>
      <c r="E925" s="47" t="s">
        <v>133</v>
      </c>
      <c r="F925" s="48">
        <v>42317</v>
      </c>
      <c r="G925" s="49">
        <v>-3</v>
      </c>
      <c r="H925" s="47"/>
      <c r="I925" s="50"/>
      <c r="J925" s="51"/>
      <c r="K925" s="50"/>
      <c r="L925" s="50"/>
      <c r="M925" s="52"/>
    </row>
    <row r="926" spans="1:13" s="53" customFormat="1">
      <c r="A926" s="47" t="s">
        <v>1069</v>
      </c>
      <c r="B926" s="47" t="s">
        <v>1070</v>
      </c>
      <c r="C926" s="47" t="s">
        <v>661</v>
      </c>
      <c r="D926" s="47" t="s">
        <v>162</v>
      </c>
      <c r="E926" s="47" t="s">
        <v>163</v>
      </c>
      <c r="F926" s="48">
        <v>42317</v>
      </c>
      <c r="G926" s="49">
        <v>-3</v>
      </c>
      <c r="H926" s="47"/>
      <c r="I926" s="50"/>
      <c r="J926" s="51"/>
      <c r="K926" s="50"/>
      <c r="L926" s="50"/>
      <c r="M926" s="52"/>
    </row>
    <row r="927" spans="1:13" s="53" customFormat="1">
      <c r="A927" s="47" t="s">
        <v>1069</v>
      </c>
      <c r="B927" s="47" t="s">
        <v>1070</v>
      </c>
      <c r="C927" s="47" t="s">
        <v>661</v>
      </c>
      <c r="D927" s="47" t="s">
        <v>164</v>
      </c>
      <c r="E927" s="47" t="s">
        <v>134</v>
      </c>
      <c r="F927" s="48">
        <v>42317</v>
      </c>
      <c r="G927" s="49">
        <v>-2</v>
      </c>
      <c r="H927" s="47"/>
      <c r="I927" s="50"/>
      <c r="J927" s="51"/>
      <c r="K927" s="50"/>
      <c r="L927" s="50"/>
      <c r="M927" s="52"/>
    </row>
    <row r="928" spans="1:13" s="53" customFormat="1">
      <c r="A928" s="47" t="s">
        <v>1069</v>
      </c>
      <c r="B928" s="47" t="s">
        <v>1070</v>
      </c>
      <c r="C928" s="47" t="s">
        <v>661</v>
      </c>
      <c r="D928" s="47" t="s">
        <v>319</v>
      </c>
      <c r="E928" s="47" t="s">
        <v>135</v>
      </c>
      <c r="F928" s="48">
        <v>42317</v>
      </c>
      <c r="G928" s="49">
        <v>-3</v>
      </c>
      <c r="H928" s="47"/>
      <c r="I928" s="50"/>
      <c r="J928" s="51"/>
      <c r="K928" s="50"/>
      <c r="L928" s="50"/>
      <c r="M928" s="52"/>
    </row>
    <row r="929" spans="1:13" s="53" customFormat="1">
      <c r="A929" s="47" t="s">
        <v>1069</v>
      </c>
      <c r="B929" s="47" t="s">
        <v>1070</v>
      </c>
      <c r="C929" s="47" t="s">
        <v>661</v>
      </c>
      <c r="D929" s="47" t="s">
        <v>166</v>
      </c>
      <c r="E929" s="47" t="s">
        <v>136</v>
      </c>
      <c r="F929" s="48">
        <v>42317</v>
      </c>
      <c r="G929" s="49">
        <v>-2</v>
      </c>
      <c r="H929" s="47"/>
      <c r="I929" s="50"/>
      <c r="J929" s="51"/>
      <c r="K929" s="50"/>
      <c r="L929" s="50"/>
      <c r="M929" s="52"/>
    </row>
    <row r="930" spans="1:13" s="53" customFormat="1">
      <c r="A930" s="47"/>
      <c r="B930" s="47" t="s">
        <v>1071</v>
      </c>
      <c r="C930" s="47" t="s">
        <v>501</v>
      </c>
      <c r="D930" s="47" t="s">
        <v>912</v>
      </c>
      <c r="E930" s="47" t="s">
        <v>911</v>
      </c>
      <c r="F930" s="48">
        <v>42318</v>
      </c>
      <c r="G930" s="49">
        <v>-5</v>
      </c>
      <c r="H930" s="47"/>
      <c r="I930" s="50"/>
      <c r="J930" s="51"/>
      <c r="K930" s="50"/>
      <c r="L930" s="50"/>
      <c r="M930" s="52"/>
    </row>
    <row r="931" spans="1:13" s="53" customFormat="1">
      <c r="A931" s="47"/>
      <c r="B931" s="47" t="s">
        <v>1071</v>
      </c>
      <c r="C931" s="47" t="s">
        <v>501</v>
      </c>
      <c r="D931" s="47" t="s">
        <v>722</v>
      </c>
      <c r="E931" s="47" t="s">
        <v>721</v>
      </c>
      <c r="F931" s="48">
        <v>42318</v>
      </c>
      <c r="G931" s="49">
        <v>-1</v>
      </c>
      <c r="H931" s="47"/>
      <c r="I931" s="50"/>
      <c r="J931" s="51"/>
      <c r="K931" s="50"/>
      <c r="L931" s="50"/>
      <c r="M931" s="52"/>
    </row>
    <row r="932" spans="1:13" s="53" customFormat="1">
      <c r="A932" s="47" t="s">
        <v>1062</v>
      </c>
      <c r="B932" s="47" t="s">
        <v>1072</v>
      </c>
      <c r="C932" s="47" t="s">
        <v>706</v>
      </c>
      <c r="D932" s="47" t="s">
        <v>309</v>
      </c>
      <c r="E932" s="47" t="s">
        <v>125</v>
      </c>
      <c r="F932" s="48">
        <v>42318</v>
      </c>
      <c r="G932" s="49">
        <v>-1</v>
      </c>
      <c r="H932" s="47"/>
      <c r="I932" s="50"/>
      <c r="J932" s="51"/>
      <c r="K932" s="50"/>
      <c r="L932" s="50"/>
      <c r="M932" s="52"/>
    </row>
    <row r="933" spans="1:13" s="53" customFormat="1">
      <c r="A933" s="47"/>
      <c r="B933" s="47" t="s">
        <v>1269</v>
      </c>
      <c r="C933" s="47" t="s">
        <v>521</v>
      </c>
      <c r="D933" s="47" t="s">
        <v>1268</v>
      </c>
      <c r="E933" s="47" t="s">
        <v>1267</v>
      </c>
      <c r="F933" s="48">
        <v>42319</v>
      </c>
      <c r="G933" s="49">
        <v>160</v>
      </c>
      <c r="H933" s="47"/>
      <c r="I933" s="50"/>
      <c r="J933" s="51"/>
      <c r="K933" s="50"/>
      <c r="L933" s="50"/>
      <c r="M933" s="52"/>
    </row>
    <row r="934" spans="1:13" s="53" customFormat="1">
      <c r="A934" s="47" t="s">
        <v>1025</v>
      </c>
      <c r="B934" s="47" t="s">
        <v>1074</v>
      </c>
      <c r="C934" s="47" t="s">
        <v>521</v>
      </c>
      <c r="D934" s="47" t="s">
        <v>588</v>
      </c>
      <c r="E934" s="47" t="s">
        <v>505</v>
      </c>
      <c r="F934" s="48">
        <v>42319</v>
      </c>
      <c r="G934" s="49">
        <v>25</v>
      </c>
      <c r="H934" s="47"/>
      <c r="I934" s="50"/>
      <c r="J934" s="51"/>
      <c r="K934" s="50"/>
      <c r="L934" s="50"/>
      <c r="M934" s="52"/>
    </row>
    <row r="935" spans="1:13" s="53" customFormat="1">
      <c r="A935" s="47" t="s">
        <v>1073</v>
      </c>
      <c r="B935" s="47" t="s">
        <v>1075</v>
      </c>
      <c r="C935" s="47" t="s">
        <v>706</v>
      </c>
      <c r="D935" s="47" t="s">
        <v>1268</v>
      </c>
      <c r="E935" s="47" t="s">
        <v>1267</v>
      </c>
      <c r="F935" s="48">
        <v>42319</v>
      </c>
      <c r="G935" s="49">
        <v>-8</v>
      </c>
      <c r="H935" s="47"/>
      <c r="I935" s="50"/>
      <c r="J935" s="51"/>
      <c r="K935" s="50"/>
      <c r="L935" s="50"/>
      <c r="M935" s="52"/>
    </row>
    <row r="936" spans="1:13" s="53" customFormat="1">
      <c r="A936" s="47" t="s">
        <v>1073</v>
      </c>
      <c r="B936" s="47" t="s">
        <v>1075</v>
      </c>
      <c r="C936" s="47" t="s">
        <v>706</v>
      </c>
      <c r="D936" s="47" t="s">
        <v>927</v>
      </c>
      <c r="E936" s="47" t="s">
        <v>959</v>
      </c>
      <c r="F936" s="48">
        <v>42319</v>
      </c>
      <c r="G936" s="49">
        <v>-2</v>
      </c>
      <c r="H936" s="47"/>
      <c r="I936" s="50"/>
      <c r="J936" s="51"/>
      <c r="K936" s="50"/>
      <c r="L936" s="50"/>
      <c r="M936" s="52"/>
    </row>
    <row r="937" spans="1:13" s="53" customFormat="1">
      <c r="A937" s="47" t="s">
        <v>1073</v>
      </c>
      <c r="B937" s="47" t="s">
        <v>1075</v>
      </c>
      <c r="C937" s="47" t="s">
        <v>706</v>
      </c>
      <c r="D937" s="47" t="s">
        <v>315</v>
      </c>
      <c r="E937" s="47" t="s">
        <v>59</v>
      </c>
      <c r="F937" s="48">
        <v>42319</v>
      </c>
      <c r="G937" s="49">
        <v>-1</v>
      </c>
      <c r="H937" s="47"/>
      <c r="I937" s="50"/>
      <c r="J937" s="51"/>
      <c r="K937" s="50"/>
      <c r="L937" s="50"/>
      <c r="M937" s="52"/>
    </row>
    <row r="938" spans="1:13" s="53" customFormat="1">
      <c r="A938" s="47" t="s">
        <v>1073</v>
      </c>
      <c r="B938" s="47" t="s">
        <v>1075</v>
      </c>
      <c r="C938" s="47" t="s">
        <v>706</v>
      </c>
      <c r="D938" s="47" t="s">
        <v>663</v>
      </c>
      <c r="E938" s="47" t="s">
        <v>662</v>
      </c>
      <c r="F938" s="48">
        <v>42319</v>
      </c>
      <c r="G938" s="49">
        <v>-1</v>
      </c>
      <c r="H938" s="47"/>
      <c r="I938" s="50"/>
      <c r="J938" s="51"/>
      <c r="K938" s="50"/>
      <c r="L938" s="50"/>
      <c r="M938" s="52"/>
    </row>
    <row r="939" spans="1:13" s="53" customFormat="1">
      <c r="A939" s="47" t="s">
        <v>1073</v>
      </c>
      <c r="B939" s="47" t="s">
        <v>1075</v>
      </c>
      <c r="C939" s="47" t="s">
        <v>706</v>
      </c>
      <c r="D939" s="47" t="s">
        <v>664</v>
      </c>
      <c r="E939" s="47" t="s">
        <v>665</v>
      </c>
      <c r="F939" s="48">
        <v>42319</v>
      </c>
      <c r="G939" s="49">
        <v>-1</v>
      </c>
      <c r="H939" s="47"/>
      <c r="I939" s="50"/>
      <c r="J939" s="51"/>
      <c r="K939" s="50"/>
      <c r="L939" s="50"/>
      <c r="M939" s="52"/>
    </row>
    <row r="940" spans="1:13" s="53" customFormat="1">
      <c r="A940" s="47" t="s">
        <v>1073</v>
      </c>
      <c r="B940" s="47" t="s">
        <v>1075</v>
      </c>
      <c r="C940" s="47" t="s">
        <v>706</v>
      </c>
      <c r="D940" s="47" t="s">
        <v>465</v>
      </c>
      <c r="E940" s="47" t="s">
        <v>107</v>
      </c>
      <c r="F940" s="48">
        <v>42319</v>
      </c>
      <c r="G940" s="49">
        <v>-1</v>
      </c>
      <c r="H940" s="47"/>
      <c r="I940" s="50"/>
      <c r="J940" s="51"/>
      <c r="K940" s="50"/>
      <c r="L940" s="50"/>
      <c r="M940" s="52"/>
    </row>
    <row r="941" spans="1:13" s="53" customFormat="1">
      <c r="A941" s="47" t="s">
        <v>1073</v>
      </c>
      <c r="B941" s="47" t="s">
        <v>1075</v>
      </c>
      <c r="C941" s="47" t="s">
        <v>706</v>
      </c>
      <c r="D941" s="47" t="s">
        <v>464</v>
      </c>
      <c r="E941" s="47" t="s">
        <v>106</v>
      </c>
      <c r="F941" s="48">
        <v>42319</v>
      </c>
      <c r="G941" s="49">
        <v>-1</v>
      </c>
      <c r="H941" s="47"/>
      <c r="I941" s="50"/>
      <c r="J941" s="51"/>
      <c r="K941" s="50"/>
      <c r="L941" s="50"/>
      <c r="M941" s="52"/>
    </row>
    <row r="942" spans="1:13" s="53" customFormat="1">
      <c r="A942" s="47" t="s">
        <v>1073</v>
      </c>
      <c r="B942" s="47" t="s">
        <v>1075</v>
      </c>
      <c r="C942" s="47" t="s">
        <v>706</v>
      </c>
      <c r="D942" s="47" t="s">
        <v>469</v>
      </c>
      <c r="E942" s="47" t="s">
        <v>311</v>
      </c>
      <c r="F942" s="48">
        <v>42319</v>
      </c>
      <c r="G942" s="49">
        <v>-1</v>
      </c>
      <c r="H942" s="47"/>
      <c r="I942" s="50"/>
      <c r="J942" s="51"/>
      <c r="K942" s="50"/>
      <c r="L942" s="50"/>
      <c r="M942" s="52"/>
    </row>
    <row r="943" spans="1:13" s="53" customFormat="1">
      <c r="A943" s="47" t="s">
        <v>1073</v>
      </c>
      <c r="B943" s="47" t="s">
        <v>1075</v>
      </c>
      <c r="C943" s="47" t="s">
        <v>706</v>
      </c>
      <c r="D943" s="47" t="s">
        <v>468</v>
      </c>
      <c r="E943" s="47" t="s">
        <v>312</v>
      </c>
      <c r="F943" s="48">
        <v>42319</v>
      </c>
      <c r="G943" s="49">
        <v>-1</v>
      </c>
      <c r="H943" s="47"/>
      <c r="I943" s="50"/>
      <c r="J943" s="51"/>
      <c r="K943" s="50"/>
      <c r="L943" s="50"/>
      <c r="M943" s="52"/>
    </row>
    <row r="944" spans="1:13" s="53" customFormat="1">
      <c r="A944" s="47" t="s">
        <v>1073</v>
      </c>
      <c r="B944" s="47" t="s">
        <v>1075</v>
      </c>
      <c r="C944" s="47" t="s">
        <v>706</v>
      </c>
      <c r="D944" s="47" t="s">
        <v>301</v>
      </c>
      <c r="E944" s="47" t="s">
        <v>299</v>
      </c>
      <c r="F944" s="48">
        <v>42319</v>
      </c>
      <c r="G944" s="49">
        <v>-1</v>
      </c>
      <c r="H944" s="47"/>
      <c r="I944" s="50"/>
      <c r="J944" s="51"/>
      <c r="K944" s="50"/>
      <c r="L944" s="50"/>
      <c r="M944" s="52"/>
    </row>
    <row r="945" spans="1:13" s="53" customFormat="1">
      <c r="A945" s="47" t="s">
        <v>1065</v>
      </c>
      <c r="B945" s="47" t="s">
        <v>1076</v>
      </c>
      <c r="C945" s="47" t="s">
        <v>521</v>
      </c>
      <c r="D945" s="47" t="s">
        <v>879</v>
      </c>
      <c r="E945" s="47" t="s">
        <v>880</v>
      </c>
      <c r="F945" s="48">
        <v>42320</v>
      </c>
      <c r="G945" s="49">
        <v>45</v>
      </c>
      <c r="H945" s="47"/>
      <c r="I945" s="50"/>
      <c r="J945" s="51"/>
      <c r="K945" s="50"/>
      <c r="L945" s="50"/>
      <c r="M945" s="52"/>
    </row>
    <row r="946" spans="1:13" s="53" customFormat="1">
      <c r="A946" s="47" t="s">
        <v>1065</v>
      </c>
      <c r="B946" s="47" t="s">
        <v>1076</v>
      </c>
      <c r="C946" s="47" t="s">
        <v>521</v>
      </c>
      <c r="D946" s="47" t="s">
        <v>882</v>
      </c>
      <c r="E946" s="47" t="s">
        <v>884</v>
      </c>
      <c r="F946" s="48">
        <v>42320</v>
      </c>
      <c r="G946" s="49">
        <v>45</v>
      </c>
      <c r="H946" s="47"/>
      <c r="I946" s="50"/>
      <c r="J946" s="51"/>
      <c r="K946" s="50"/>
      <c r="L946" s="50"/>
      <c r="M946" s="52"/>
    </row>
    <row r="947" spans="1:13" s="53" customFormat="1">
      <c r="A947" s="47" t="s">
        <v>1077</v>
      </c>
      <c r="B947" s="47" t="s">
        <v>1078</v>
      </c>
      <c r="C947" s="47" t="s">
        <v>695</v>
      </c>
      <c r="D947" s="47" t="s">
        <v>74</v>
      </c>
      <c r="E947" s="47" t="s">
        <v>75</v>
      </c>
      <c r="F947" s="48">
        <v>42321</v>
      </c>
      <c r="G947" s="49">
        <v>-6</v>
      </c>
      <c r="H947" s="47"/>
      <c r="I947" s="50"/>
      <c r="J947" s="51"/>
      <c r="K947" s="50"/>
      <c r="L947" s="50"/>
      <c r="M947" s="52"/>
    </row>
    <row r="948" spans="1:13" s="53" customFormat="1">
      <c r="A948" s="47" t="s">
        <v>1081</v>
      </c>
      <c r="B948" s="47" t="s">
        <v>1079</v>
      </c>
      <c r="C948" s="47" t="s">
        <v>661</v>
      </c>
      <c r="D948" s="47" t="s">
        <v>317</v>
      </c>
      <c r="E948" s="47" t="s">
        <v>159</v>
      </c>
      <c r="F948" s="48">
        <v>42326</v>
      </c>
      <c r="G948" s="49">
        <v>-3</v>
      </c>
      <c r="H948" s="47"/>
      <c r="I948" s="50"/>
      <c r="J948" s="51"/>
      <c r="K948" s="50"/>
      <c r="L948" s="50"/>
      <c r="M948" s="52"/>
    </row>
    <row r="949" spans="1:13" s="53" customFormat="1">
      <c r="A949" s="47" t="s">
        <v>1082</v>
      </c>
      <c r="B949" s="47" t="s">
        <v>1080</v>
      </c>
      <c r="C949" s="47" t="s">
        <v>592</v>
      </c>
      <c r="D949" s="47" t="s">
        <v>63</v>
      </c>
      <c r="E949" s="47" t="s">
        <v>70</v>
      </c>
      <c r="F949" s="48">
        <v>42326</v>
      </c>
      <c r="G949" s="49">
        <v>-6</v>
      </c>
      <c r="H949" s="47"/>
      <c r="I949" s="50"/>
      <c r="J949" s="51"/>
      <c r="K949" s="50"/>
      <c r="L949" s="50"/>
      <c r="M949" s="52"/>
    </row>
    <row r="950" spans="1:13" s="53" customFormat="1">
      <c r="A950" s="47" t="s">
        <v>1062</v>
      </c>
      <c r="B950" s="47" t="s">
        <v>1063</v>
      </c>
      <c r="C950" s="47" t="s">
        <v>1083</v>
      </c>
      <c r="D950" s="47" t="s">
        <v>504</v>
      </c>
      <c r="E950" s="47" t="s">
        <v>303</v>
      </c>
      <c r="F950" s="48">
        <v>42327</v>
      </c>
      <c r="G950" s="49">
        <v>1</v>
      </c>
      <c r="H950" s="47"/>
      <c r="I950" s="50"/>
      <c r="J950" s="51"/>
      <c r="K950" s="50"/>
      <c r="L950" s="50"/>
      <c r="M950" s="52"/>
    </row>
    <row r="951" spans="1:13" s="53" customFormat="1">
      <c r="A951" s="47" t="s">
        <v>1085</v>
      </c>
      <c r="B951" s="47" t="s">
        <v>1084</v>
      </c>
      <c r="C951" s="47" t="s">
        <v>670</v>
      </c>
      <c r="D951" s="47" t="s">
        <v>63</v>
      </c>
      <c r="E951" s="47" t="s">
        <v>70</v>
      </c>
      <c r="F951" s="48">
        <v>42327</v>
      </c>
      <c r="G951" s="49">
        <v>-2</v>
      </c>
      <c r="H951" s="47"/>
      <c r="I951" s="50"/>
      <c r="J951" s="51"/>
      <c r="K951" s="50"/>
      <c r="L951" s="50"/>
      <c r="M951" s="52"/>
    </row>
    <row r="952" spans="1:13" s="53" customFormat="1">
      <c r="A952" s="47" t="s">
        <v>1000</v>
      </c>
      <c r="B952" s="47" t="s">
        <v>1001</v>
      </c>
      <c r="C952" s="47" t="s">
        <v>1002</v>
      </c>
      <c r="D952" s="47" t="s">
        <v>915</v>
      </c>
      <c r="E952" s="47" t="s">
        <v>917</v>
      </c>
      <c r="F952" s="48">
        <v>42332</v>
      </c>
      <c r="G952" s="49">
        <v>-2</v>
      </c>
      <c r="H952" s="47"/>
      <c r="I952" s="50"/>
      <c r="J952" s="51"/>
      <c r="K952" s="50"/>
      <c r="L952" s="50"/>
      <c r="M952" s="52"/>
    </row>
    <row r="953" spans="1:13" s="53" customFormat="1">
      <c r="A953" s="47" t="s">
        <v>1086</v>
      </c>
      <c r="B953" s="47" t="s">
        <v>1087</v>
      </c>
      <c r="C953" s="47" t="s">
        <v>707</v>
      </c>
      <c r="D953" s="47" t="s">
        <v>751</v>
      </c>
      <c r="E953" s="47" t="s">
        <v>750</v>
      </c>
      <c r="F953" s="48">
        <v>42333</v>
      </c>
      <c r="G953" s="49">
        <v>-30</v>
      </c>
      <c r="H953" s="47"/>
      <c r="I953" s="50"/>
      <c r="J953" s="51"/>
      <c r="K953" s="50"/>
      <c r="L953" s="50"/>
      <c r="M953" s="52"/>
    </row>
    <row r="954" spans="1:13" s="53" customFormat="1">
      <c r="A954" s="47" t="s">
        <v>1089</v>
      </c>
      <c r="B954" s="47" t="s">
        <v>1088</v>
      </c>
      <c r="C954" s="47" t="s">
        <v>707</v>
      </c>
      <c r="D954" s="47" t="s">
        <v>314</v>
      </c>
      <c r="E954" s="47" t="s">
        <v>137</v>
      </c>
      <c r="F954" s="48">
        <v>42333</v>
      </c>
      <c r="G954" s="49">
        <v>-5</v>
      </c>
      <c r="H954" s="47"/>
      <c r="I954" s="50"/>
      <c r="J954" s="51"/>
      <c r="K954" s="50"/>
      <c r="L954" s="50"/>
      <c r="M954" s="52"/>
    </row>
    <row r="955" spans="1:13" s="53" customFormat="1">
      <c r="A955" s="47" t="s">
        <v>1089</v>
      </c>
      <c r="B955" s="47" t="s">
        <v>1088</v>
      </c>
      <c r="C955" s="47" t="s">
        <v>707</v>
      </c>
      <c r="D955" s="47" t="s">
        <v>315</v>
      </c>
      <c r="E955" s="47" t="s">
        <v>59</v>
      </c>
      <c r="F955" s="48">
        <v>42333</v>
      </c>
      <c r="G955" s="49">
        <v>-2</v>
      </c>
      <c r="H955" s="47"/>
      <c r="I955" s="50"/>
      <c r="J955" s="51"/>
      <c r="K955" s="50"/>
      <c r="L955" s="50"/>
      <c r="M955" s="52"/>
    </row>
    <row r="956" spans="1:13" s="53" customFormat="1">
      <c r="A956" s="47" t="s">
        <v>1065</v>
      </c>
      <c r="B956" s="47" t="s">
        <v>1090</v>
      </c>
      <c r="C956" s="47" t="s">
        <v>521</v>
      </c>
      <c r="D956" s="47" t="s">
        <v>879</v>
      </c>
      <c r="E956" s="47" t="s">
        <v>880</v>
      </c>
      <c r="F956" s="48">
        <v>42338</v>
      </c>
      <c r="G956" s="49">
        <v>5</v>
      </c>
      <c r="H956" s="47"/>
      <c r="I956" s="50"/>
      <c r="J956" s="51"/>
      <c r="K956" s="50"/>
      <c r="L956" s="50"/>
      <c r="M956" s="52"/>
    </row>
    <row r="957" spans="1:13" s="53" customFormat="1">
      <c r="A957" s="47" t="s">
        <v>1065</v>
      </c>
      <c r="B957" s="47" t="s">
        <v>1090</v>
      </c>
      <c r="C957" s="47" t="s">
        <v>521</v>
      </c>
      <c r="D957" s="47" t="s">
        <v>882</v>
      </c>
      <c r="E957" s="47" t="s">
        <v>884</v>
      </c>
      <c r="F957" s="48">
        <v>42338</v>
      </c>
      <c r="G957" s="49">
        <v>5</v>
      </c>
      <c r="H957" s="47"/>
      <c r="I957" s="50"/>
      <c r="J957" s="51"/>
      <c r="K957" s="50"/>
      <c r="L957" s="50"/>
      <c r="M957" s="52"/>
    </row>
    <row r="958" spans="1:13" s="53" customFormat="1">
      <c r="A958" s="47" t="s">
        <v>1051</v>
      </c>
      <c r="B958" s="47" t="s">
        <v>1091</v>
      </c>
      <c r="C958" s="176" t="s">
        <v>521</v>
      </c>
      <c r="D958" s="47" t="s">
        <v>301</v>
      </c>
      <c r="E958" s="47" t="s">
        <v>299</v>
      </c>
      <c r="F958" s="48">
        <v>42340</v>
      </c>
      <c r="G958" s="49">
        <v>15</v>
      </c>
      <c r="H958" s="47"/>
      <c r="I958" s="50"/>
      <c r="J958" s="51"/>
      <c r="K958" s="50"/>
      <c r="L958" s="50"/>
      <c r="M958" s="52"/>
    </row>
    <row r="959" spans="1:13" s="53" customFormat="1">
      <c r="A959" s="47" t="s">
        <v>1051</v>
      </c>
      <c r="B959" s="47" t="s">
        <v>1091</v>
      </c>
      <c r="C959" s="176" t="s">
        <v>521</v>
      </c>
      <c r="D959" s="47" t="s">
        <v>504</v>
      </c>
      <c r="E959" s="47" t="s">
        <v>303</v>
      </c>
      <c r="F959" s="48">
        <v>42340</v>
      </c>
      <c r="G959" s="49">
        <v>10</v>
      </c>
      <c r="H959" s="47"/>
      <c r="I959" s="50"/>
      <c r="J959" s="51"/>
      <c r="K959" s="50"/>
      <c r="L959" s="50"/>
      <c r="M959" s="52"/>
    </row>
    <row r="960" spans="1:13" s="53" customFormat="1">
      <c r="A960" s="47"/>
      <c r="B960" s="47" t="s">
        <v>1009</v>
      </c>
      <c r="C960" s="47" t="s">
        <v>954</v>
      </c>
      <c r="D960" s="47" t="s">
        <v>314</v>
      </c>
      <c r="E960" s="47" t="s">
        <v>137</v>
      </c>
      <c r="F960" s="48">
        <v>42340</v>
      </c>
      <c r="G960" s="49">
        <v>-1</v>
      </c>
      <c r="H960" s="47"/>
      <c r="I960" s="50"/>
      <c r="J960" s="51"/>
      <c r="K960" s="50"/>
      <c r="L960" s="50"/>
      <c r="M960" s="52"/>
    </row>
    <row r="961" spans="1:13" s="53" customFormat="1">
      <c r="A961" s="47"/>
      <c r="B961" s="47" t="s">
        <v>1009</v>
      </c>
      <c r="C961" s="47" t="s">
        <v>954</v>
      </c>
      <c r="D961" s="47" t="s">
        <v>316</v>
      </c>
      <c r="E961" s="47" t="s">
        <v>138</v>
      </c>
      <c r="F961" s="48">
        <v>42340</v>
      </c>
      <c r="G961" s="49">
        <v>-1</v>
      </c>
      <c r="H961" s="47"/>
      <c r="I961" s="50"/>
      <c r="J961" s="51"/>
      <c r="K961" s="50"/>
      <c r="L961" s="50"/>
      <c r="M961" s="52"/>
    </row>
    <row r="962" spans="1:13" s="53" customFormat="1">
      <c r="A962" s="47"/>
      <c r="B962" s="47" t="s">
        <v>1009</v>
      </c>
      <c r="C962" s="47" t="s">
        <v>954</v>
      </c>
      <c r="D962" s="47" t="s">
        <v>315</v>
      </c>
      <c r="E962" s="47" t="s">
        <v>59</v>
      </c>
      <c r="F962" s="48">
        <v>42340</v>
      </c>
      <c r="G962" s="49">
        <v>-1</v>
      </c>
      <c r="H962" s="47"/>
      <c r="I962" s="50"/>
      <c r="J962" s="51"/>
      <c r="K962" s="50"/>
      <c r="L962" s="50"/>
      <c r="M962" s="52"/>
    </row>
    <row r="963" spans="1:13" s="53" customFormat="1">
      <c r="A963" s="47" t="s">
        <v>1089</v>
      </c>
      <c r="B963" s="175" t="s">
        <v>1088</v>
      </c>
      <c r="C963" s="47" t="s">
        <v>707</v>
      </c>
      <c r="D963" s="175" t="s">
        <v>465</v>
      </c>
      <c r="E963" s="175" t="s">
        <v>107</v>
      </c>
      <c r="F963" s="48">
        <v>42341</v>
      </c>
      <c r="G963" s="179">
        <v>-3</v>
      </c>
      <c r="H963" s="47"/>
      <c r="I963" s="50"/>
      <c r="J963" s="51"/>
      <c r="K963" s="50"/>
      <c r="L963" s="50"/>
      <c r="M963" s="52"/>
    </row>
    <row r="964" spans="1:13" s="53" customFormat="1">
      <c r="A964" s="47" t="s">
        <v>1089</v>
      </c>
      <c r="B964" s="175" t="s">
        <v>1088</v>
      </c>
      <c r="C964" s="47" t="s">
        <v>707</v>
      </c>
      <c r="D964" s="175" t="s">
        <v>464</v>
      </c>
      <c r="E964" s="175" t="s">
        <v>106</v>
      </c>
      <c r="F964" s="48">
        <v>42341</v>
      </c>
      <c r="G964" s="179">
        <v>-3</v>
      </c>
      <c r="H964" s="47"/>
      <c r="I964" s="50"/>
      <c r="J964" s="51"/>
      <c r="K964" s="50"/>
      <c r="L964" s="50"/>
      <c r="M964" s="52"/>
    </row>
    <row r="965" spans="1:13" s="53" customFormat="1">
      <c r="A965" s="47" t="s">
        <v>1089</v>
      </c>
      <c r="B965" s="175" t="s">
        <v>1088</v>
      </c>
      <c r="C965" s="47" t="s">
        <v>707</v>
      </c>
      <c r="D965" s="175" t="s">
        <v>469</v>
      </c>
      <c r="E965" s="175" t="s">
        <v>311</v>
      </c>
      <c r="F965" s="48">
        <v>42341</v>
      </c>
      <c r="G965" s="179">
        <v>-3</v>
      </c>
      <c r="H965" s="47"/>
      <c r="I965" s="50"/>
      <c r="J965" s="51"/>
      <c r="K965" s="50"/>
      <c r="L965" s="50"/>
      <c r="M965" s="52"/>
    </row>
    <row r="966" spans="1:13" s="53" customFormat="1">
      <c r="A966" s="47" t="s">
        <v>1089</v>
      </c>
      <c r="B966" s="175" t="s">
        <v>1088</v>
      </c>
      <c r="C966" s="47" t="s">
        <v>707</v>
      </c>
      <c r="D966" s="175" t="s">
        <v>468</v>
      </c>
      <c r="E966" s="175" t="s">
        <v>312</v>
      </c>
      <c r="F966" s="48">
        <v>42341</v>
      </c>
      <c r="G966" s="179">
        <v>-2</v>
      </c>
      <c r="H966" s="47"/>
      <c r="I966" s="50"/>
      <c r="J966" s="51"/>
      <c r="K966" s="50"/>
      <c r="L966" s="50"/>
      <c r="M966" s="52"/>
    </row>
    <row r="967" spans="1:13" s="53" customFormat="1">
      <c r="A967" s="47" t="s">
        <v>1089</v>
      </c>
      <c r="B967" s="175" t="s">
        <v>1088</v>
      </c>
      <c r="C967" s="47" t="s">
        <v>707</v>
      </c>
      <c r="D967" s="175" t="s">
        <v>301</v>
      </c>
      <c r="E967" s="175" t="s">
        <v>299</v>
      </c>
      <c r="F967" s="48">
        <v>42341</v>
      </c>
      <c r="G967" s="179">
        <v>-1</v>
      </c>
      <c r="H967" s="47"/>
      <c r="I967" s="50"/>
      <c r="J967" s="51"/>
      <c r="K967" s="50"/>
      <c r="L967" s="50"/>
      <c r="M967" s="52"/>
    </row>
    <row r="968" spans="1:13" s="53" customFormat="1">
      <c r="A968" s="47" t="s">
        <v>1089</v>
      </c>
      <c r="B968" s="175" t="s">
        <v>1088</v>
      </c>
      <c r="C968" s="47" t="s">
        <v>707</v>
      </c>
      <c r="D968" s="175" t="s">
        <v>300</v>
      </c>
      <c r="E968" s="175" t="s">
        <v>302</v>
      </c>
      <c r="F968" s="48">
        <v>42341</v>
      </c>
      <c r="G968" s="179">
        <v>-1</v>
      </c>
      <c r="H968" s="47"/>
      <c r="I968" s="50"/>
      <c r="J968" s="51"/>
      <c r="K968" s="50"/>
      <c r="L968" s="50"/>
      <c r="M968" s="52"/>
    </row>
    <row r="969" spans="1:13" s="53" customFormat="1">
      <c r="A969" s="47" t="s">
        <v>1089</v>
      </c>
      <c r="B969" s="175" t="s">
        <v>1088</v>
      </c>
      <c r="C969" s="47" t="s">
        <v>707</v>
      </c>
      <c r="D969" s="175" t="s">
        <v>504</v>
      </c>
      <c r="E969" s="175" t="s">
        <v>303</v>
      </c>
      <c r="F969" s="48">
        <v>42341</v>
      </c>
      <c r="G969" s="179">
        <v>-1</v>
      </c>
      <c r="H969" s="47"/>
      <c r="I969" s="50"/>
      <c r="J969" s="51"/>
      <c r="K969" s="50"/>
      <c r="L969" s="50"/>
      <c r="M969" s="52"/>
    </row>
    <row r="970" spans="1:13" s="53" customFormat="1">
      <c r="A970" s="47" t="s">
        <v>1089</v>
      </c>
      <c r="B970" s="175" t="s">
        <v>1088</v>
      </c>
      <c r="C970" s="47" t="s">
        <v>707</v>
      </c>
      <c r="D970" s="175" t="s">
        <v>205</v>
      </c>
      <c r="E970" s="175" t="s">
        <v>115</v>
      </c>
      <c r="F970" s="48">
        <v>42341</v>
      </c>
      <c r="G970" s="179">
        <v>-1</v>
      </c>
      <c r="H970" s="47"/>
      <c r="I970" s="50"/>
      <c r="J970" s="51"/>
      <c r="K970" s="50"/>
      <c r="L970" s="50"/>
      <c r="M970" s="52"/>
    </row>
    <row r="971" spans="1:13" s="53" customFormat="1">
      <c r="A971" s="47" t="s">
        <v>1089</v>
      </c>
      <c r="B971" s="175" t="s">
        <v>1088</v>
      </c>
      <c r="C971" s="47" t="s">
        <v>707</v>
      </c>
      <c r="D971" s="47" t="s">
        <v>277</v>
      </c>
      <c r="E971" s="47" t="s">
        <v>119</v>
      </c>
      <c r="F971" s="48">
        <v>42341</v>
      </c>
      <c r="G971" s="179">
        <v>-5</v>
      </c>
      <c r="H971" s="47"/>
      <c r="I971" s="50"/>
      <c r="J971" s="51"/>
      <c r="K971" s="50"/>
      <c r="L971" s="50"/>
      <c r="M971" s="52"/>
    </row>
    <row r="972" spans="1:13" s="53" customFormat="1">
      <c r="A972" s="47" t="s">
        <v>1089</v>
      </c>
      <c r="B972" s="175" t="s">
        <v>1088</v>
      </c>
      <c r="C972" s="47" t="s">
        <v>707</v>
      </c>
      <c r="D972" s="47" t="s">
        <v>455</v>
      </c>
      <c r="E972" s="47" t="s">
        <v>118</v>
      </c>
      <c r="F972" s="48">
        <v>42341</v>
      </c>
      <c r="G972" s="179">
        <v>-5</v>
      </c>
      <c r="H972" s="47"/>
      <c r="I972" s="50"/>
      <c r="J972" s="51"/>
      <c r="K972" s="50"/>
      <c r="L972" s="50"/>
      <c r="M972" s="52"/>
    </row>
    <row r="973" spans="1:13" s="53" customFormat="1">
      <c r="A973" s="47" t="s">
        <v>1089</v>
      </c>
      <c r="B973" s="175" t="s">
        <v>1088</v>
      </c>
      <c r="C973" s="47" t="s">
        <v>707</v>
      </c>
      <c r="D973" s="47" t="s">
        <v>307</v>
      </c>
      <c r="E973" s="47" t="s">
        <v>120</v>
      </c>
      <c r="F973" s="48">
        <v>42341</v>
      </c>
      <c r="G973" s="179">
        <v>-2</v>
      </c>
      <c r="H973" s="47"/>
      <c r="I973" s="50"/>
      <c r="J973" s="51"/>
      <c r="K973" s="50"/>
      <c r="L973" s="50"/>
      <c r="M973" s="52"/>
    </row>
    <row r="974" spans="1:13" s="53" customFormat="1">
      <c r="A974" s="47" t="s">
        <v>1089</v>
      </c>
      <c r="B974" s="175" t="s">
        <v>1088</v>
      </c>
      <c r="C974" s="47" t="s">
        <v>707</v>
      </c>
      <c r="D974" s="47" t="s">
        <v>278</v>
      </c>
      <c r="E974" s="47" t="s">
        <v>121</v>
      </c>
      <c r="F974" s="48">
        <v>42341</v>
      </c>
      <c r="G974" s="179">
        <v>-1</v>
      </c>
      <c r="H974" s="47"/>
      <c r="I974" s="50"/>
      <c r="J974" s="51"/>
      <c r="K974" s="50"/>
      <c r="L974" s="50"/>
      <c r="M974" s="52"/>
    </row>
    <row r="975" spans="1:13" s="53" customFormat="1">
      <c r="A975" s="47" t="s">
        <v>1089</v>
      </c>
      <c r="B975" s="175" t="s">
        <v>1088</v>
      </c>
      <c r="C975" s="47" t="s">
        <v>707</v>
      </c>
      <c r="D975" s="47" t="s">
        <v>308</v>
      </c>
      <c r="E975" s="47" t="s">
        <v>123</v>
      </c>
      <c r="F975" s="48">
        <v>42341</v>
      </c>
      <c r="G975" s="179">
        <v>-2</v>
      </c>
      <c r="H975" s="47"/>
      <c r="I975" s="50"/>
      <c r="J975" s="51"/>
      <c r="K975" s="50"/>
      <c r="L975" s="50"/>
      <c r="M975" s="52"/>
    </row>
    <row r="976" spans="1:13" s="53" customFormat="1">
      <c r="A976" s="47" t="s">
        <v>1089</v>
      </c>
      <c r="B976" s="175" t="s">
        <v>1088</v>
      </c>
      <c r="C976" s="47" t="s">
        <v>707</v>
      </c>
      <c r="D976" s="47" t="s">
        <v>309</v>
      </c>
      <c r="E976" s="47" t="s">
        <v>125</v>
      </c>
      <c r="F976" s="48">
        <v>42341</v>
      </c>
      <c r="G976" s="179">
        <v>-1</v>
      </c>
      <c r="H976" s="47"/>
      <c r="I976" s="50"/>
      <c r="J976" s="51"/>
      <c r="K976" s="50"/>
      <c r="L976" s="50"/>
      <c r="M976" s="52"/>
    </row>
    <row r="977" spans="1:13" s="53" customFormat="1">
      <c r="A977" s="47" t="s">
        <v>1089</v>
      </c>
      <c r="B977" s="175" t="s">
        <v>1088</v>
      </c>
      <c r="C977" s="47" t="s">
        <v>707</v>
      </c>
      <c r="D977" s="47" t="s">
        <v>310</v>
      </c>
      <c r="E977" s="47" t="s">
        <v>116</v>
      </c>
      <c r="F977" s="48">
        <v>42341</v>
      </c>
      <c r="G977" s="179">
        <v>-1</v>
      </c>
      <c r="H977" s="47"/>
      <c r="I977" s="50"/>
      <c r="J977" s="51"/>
      <c r="K977" s="50"/>
      <c r="L977" s="50"/>
      <c r="M977" s="52"/>
    </row>
    <row r="978" spans="1:13" s="53" customFormat="1">
      <c r="A978" s="47" t="s">
        <v>1089</v>
      </c>
      <c r="B978" s="175" t="s">
        <v>1088</v>
      </c>
      <c r="C978" s="47" t="s">
        <v>707</v>
      </c>
      <c r="D978" s="47" t="s">
        <v>456</v>
      </c>
      <c r="E978" s="47" t="s">
        <v>124</v>
      </c>
      <c r="F978" s="48">
        <v>42341</v>
      </c>
      <c r="G978" s="49">
        <v>-3</v>
      </c>
      <c r="H978" s="47"/>
      <c r="I978" s="50"/>
      <c r="J978" s="51"/>
      <c r="K978" s="50"/>
      <c r="L978" s="50"/>
      <c r="M978" s="52"/>
    </row>
    <row r="979" spans="1:13" s="53" customFormat="1">
      <c r="A979" s="47" t="s">
        <v>1089</v>
      </c>
      <c r="B979" s="175" t="s">
        <v>1088</v>
      </c>
      <c r="C979" s="47" t="s">
        <v>707</v>
      </c>
      <c r="D979" s="47" t="s">
        <v>306</v>
      </c>
      <c r="E979" s="47" t="s">
        <v>117</v>
      </c>
      <c r="F979" s="48">
        <v>42341</v>
      </c>
      <c r="G979" s="49">
        <v>-1</v>
      </c>
      <c r="H979" s="47"/>
      <c r="I979" s="50"/>
      <c r="J979" s="51"/>
      <c r="K979" s="50"/>
      <c r="L979" s="50"/>
      <c r="M979" s="52"/>
    </row>
    <row r="980" spans="1:13" s="53" customFormat="1">
      <c r="A980" s="47" t="s">
        <v>1092</v>
      </c>
      <c r="B980" s="175" t="s">
        <v>1093</v>
      </c>
      <c r="C980" s="47" t="s">
        <v>695</v>
      </c>
      <c r="D980" s="47" t="s">
        <v>74</v>
      </c>
      <c r="E980" s="47" t="s">
        <v>75</v>
      </c>
      <c r="F980" s="48">
        <v>42342</v>
      </c>
      <c r="G980" s="49">
        <v>-12</v>
      </c>
      <c r="H980" s="47"/>
      <c r="I980" s="50"/>
      <c r="J980" s="51"/>
      <c r="K980" s="50"/>
      <c r="L980" s="50"/>
      <c r="M980" s="52"/>
    </row>
    <row r="981" spans="1:13" s="53" customFormat="1">
      <c r="A981" s="47"/>
      <c r="B981" s="175" t="s">
        <v>779</v>
      </c>
      <c r="C981" s="47" t="s">
        <v>521</v>
      </c>
      <c r="D981" s="47" t="s">
        <v>588</v>
      </c>
      <c r="E981" s="47" t="s">
        <v>505</v>
      </c>
      <c r="F981" s="48">
        <v>42342</v>
      </c>
      <c r="G981" s="49">
        <v>-1</v>
      </c>
      <c r="H981" s="47"/>
      <c r="I981" s="50"/>
      <c r="J981" s="51"/>
      <c r="K981" s="50"/>
      <c r="L981" s="50"/>
      <c r="M981" s="52"/>
    </row>
    <row r="982" spans="1:13" s="53" customFormat="1">
      <c r="A982" s="47"/>
      <c r="B982" s="175" t="s">
        <v>779</v>
      </c>
      <c r="C982" s="47" t="s">
        <v>521</v>
      </c>
      <c r="D982" s="47" t="s">
        <v>251</v>
      </c>
      <c r="E982" s="47" t="s">
        <v>252</v>
      </c>
      <c r="F982" s="48">
        <v>42346</v>
      </c>
      <c r="G982" s="49">
        <v>-2</v>
      </c>
      <c r="H982" s="47"/>
      <c r="I982" s="50"/>
      <c r="J982" s="51"/>
      <c r="K982" s="50"/>
      <c r="L982" s="50"/>
      <c r="M982" s="52"/>
    </row>
    <row r="983" spans="1:13" s="53" customFormat="1">
      <c r="A983" s="47"/>
      <c r="B983" s="175" t="s">
        <v>779</v>
      </c>
      <c r="C983" s="47" t="s">
        <v>521</v>
      </c>
      <c r="D983" s="47" t="s">
        <v>386</v>
      </c>
      <c r="E983" s="47" t="s">
        <v>385</v>
      </c>
      <c r="F983" s="48">
        <v>42346</v>
      </c>
      <c r="G983" s="49">
        <v>-115</v>
      </c>
      <c r="H983" s="47"/>
      <c r="I983" s="50"/>
      <c r="J983" s="51"/>
      <c r="K983" s="50"/>
      <c r="L983" s="50"/>
      <c r="M983" s="52"/>
    </row>
    <row r="984" spans="1:13" s="53" customFormat="1">
      <c r="A984" s="47"/>
      <c r="B984" s="175" t="s">
        <v>779</v>
      </c>
      <c r="C984" s="47" t="s">
        <v>521</v>
      </c>
      <c r="D984" s="47" t="s">
        <v>393</v>
      </c>
      <c r="E984" s="47" t="s">
        <v>392</v>
      </c>
      <c r="F984" s="48">
        <v>42346</v>
      </c>
      <c r="G984" s="49">
        <v>-28</v>
      </c>
      <c r="H984" s="47"/>
      <c r="I984" s="50"/>
      <c r="J984" s="51"/>
      <c r="K984" s="50"/>
      <c r="L984" s="50"/>
      <c r="M984" s="52"/>
    </row>
    <row r="985" spans="1:13" s="53" customFormat="1">
      <c r="A985" s="47"/>
      <c r="B985" s="175" t="s">
        <v>779</v>
      </c>
      <c r="C985" s="47" t="s">
        <v>521</v>
      </c>
      <c r="D985" s="47" t="s">
        <v>395</v>
      </c>
      <c r="E985" s="47" t="s">
        <v>394</v>
      </c>
      <c r="F985" s="48">
        <v>42346</v>
      </c>
      <c r="G985" s="49">
        <v>-4</v>
      </c>
      <c r="H985" s="47"/>
      <c r="I985" s="50"/>
      <c r="J985" s="51"/>
      <c r="K985" s="50"/>
      <c r="L985" s="50"/>
      <c r="M985" s="52"/>
    </row>
    <row r="986" spans="1:13" s="53" customFormat="1">
      <c r="A986" s="47"/>
      <c r="B986" s="175" t="s">
        <v>779</v>
      </c>
      <c r="C986" s="47" t="s">
        <v>521</v>
      </c>
      <c r="D986" s="74" t="s">
        <v>397</v>
      </c>
      <c r="E986" s="74" t="s">
        <v>396</v>
      </c>
      <c r="F986" s="48">
        <v>42346</v>
      </c>
      <c r="G986" s="49">
        <v>-4</v>
      </c>
      <c r="H986" s="47"/>
      <c r="I986" s="50"/>
      <c r="J986" s="51"/>
      <c r="K986" s="50"/>
      <c r="L986" s="50"/>
      <c r="M986" s="52"/>
    </row>
    <row r="987" spans="1:13" s="53" customFormat="1">
      <c r="A987" s="47"/>
      <c r="B987" s="175" t="s">
        <v>779</v>
      </c>
      <c r="C987" s="47" t="s">
        <v>521</v>
      </c>
      <c r="D987" s="47" t="s">
        <v>407</v>
      </c>
      <c r="E987" s="47" t="s">
        <v>406</v>
      </c>
      <c r="F987" s="48">
        <v>42346</v>
      </c>
      <c r="G987" s="49">
        <v>-1</v>
      </c>
      <c r="H987" s="47"/>
      <c r="I987" s="50"/>
      <c r="J987" s="51"/>
      <c r="K987" s="50"/>
      <c r="L987" s="50"/>
      <c r="M987" s="52"/>
    </row>
    <row r="988" spans="1:13" s="53" customFormat="1">
      <c r="A988" s="47"/>
      <c r="B988" s="175" t="s">
        <v>779</v>
      </c>
      <c r="C988" s="47" t="s">
        <v>521</v>
      </c>
      <c r="D988" s="47" t="s">
        <v>409</v>
      </c>
      <c r="E988" s="47" t="s">
        <v>408</v>
      </c>
      <c r="F988" s="48">
        <v>42346</v>
      </c>
      <c r="G988" s="49">
        <v>-7</v>
      </c>
      <c r="H988" s="47"/>
      <c r="I988" s="50"/>
      <c r="J988" s="51"/>
      <c r="K988" s="50"/>
      <c r="L988" s="50"/>
      <c r="M988" s="52"/>
    </row>
    <row r="989" spans="1:13" s="53" customFormat="1">
      <c r="A989" s="47"/>
      <c r="B989" s="175" t="s">
        <v>779</v>
      </c>
      <c r="C989" s="47" t="s">
        <v>521</v>
      </c>
      <c r="D989" s="47" t="s">
        <v>415</v>
      </c>
      <c r="E989" s="47" t="s">
        <v>414</v>
      </c>
      <c r="F989" s="48">
        <v>42346</v>
      </c>
      <c r="G989" s="49">
        <v>-5</v>
      </c>
      <c r="H989" s="47"/>
      <c r="I989" s="50"/>
      <c r="J989" s="51"/>
      <c r="K989" s="50"/>
      <c r="L989" s="50"/>
      <c r="M989" s="52"/>
    </row>
    <row r="990" spans="1:13" s="53" customFormat="1">
      <c r="A990" s="47"/>
      <c r="B990" s="175" t="s">
        <v>779</v>
      </c>
      <c r="C990" s="47" t="s">
        <v>521</v>
      </c>
      <c r="D990" s="47" t="s">
        <v>417</v>
      </c>
      <c r="E990" s="47" t="s">
        <v>416</v>
      </c>
      <c r="F990" s="48">
        <v>42346</v>
      </c>
      <c r="G990" s="49">
        <v>-65</v>
      </c>
      <c r="H990" s="47"/>
      <c r="I990" s="50"/>
      <c r="J990" s="51"/>
      <c r="K990" s="50"/>
      <c r="L990" s="50"/>
      <c r="M990" s="52"/>
    </row>
    <row r="991" spans="1:13" s="53" customFormat="1">
      <c r="A991" s="47"/>
      <c r="B991" s="175" t="s">
        <v>779</v>
      </c>
      <c r="C991" s="47" t="s">
        <v>521</v>
      </c>
      <c r="D991" s="47" t="s">
        <v>419</v>
      </c>
      <c r="E991" s="47" t="s">
        <v>418</v>
      </c>
      <c r="F991" s="48">
        <v>42346</v>
      </c>
      <c r="G991" s="49">
        <v>-7</v>
      </c>
      <c r="H991" s="47"/>
      <c r="I991" s="50"/>
      <c r="J991" s="51"/>
      <c r="K991" s="50"/>
      <c r="L991" s="50"/>
      <c r="M991" s="52"/>
    </row>
    <row r="992" spans="1:13" s="53" customFormat="1">
      <c r="A992" s="47"/>
      <c r="B992" s="175" t="s">
        <v>779</v>
      </c>
      <c r="C992" s="47" t="s">
        <v>521</v>
      </c>
      <c r="D992" s="47" t="s">
        <v>420</v>
      </c>
      <c r="E992" s="47" t="s">
        <v>298</v>
      </c>
      <c r="F992" s="48">
        <v>42346</v>
      </c>
      <c r="G992" s="49">
        <v>-2</v>
      </c>
      <c r="H992" s="47"/>
      <c r="I992" s="50"/>
      <c r="J992" s="51"/>
      <c r="K992" s="50"/>
      <c r="L992" s="50"/>
      <c r="M992" s="52"/>
    </row>
    <row r="993" spans="1:13" s="53" customFormat="1">
      <c r="A993" s="47"/>
      <c r="B993" s="175" t="s">
        <v>779</v>
      </c>
      <c r="C993" s="47" t="s">
        <v>521</v>
      </c>
      <c r="D993" s="47" t="s">
        <v>422</v>
      </c>
      <c r="E993" s="47" t="s">
        <v>421</v>
      </c>
      <c r="F993" s="48">
        <v>42346</v>
      </c>
      <c r="G993" s="49">
        <v>-2</v>
      </c>
      <c r="H993" s="47"/>
      <c r="I993" s="50"/>
      <c r="J993" s="51"/>
      <c r="K993" s="50"/>
      <c r="L993" s="50"/>
      <c r="M993" s="52"/>
    </row>
    <row r="994" spans="1:13" s="53" customFormat="1">
      <c r="A994" s="47"/>
      <c r="B994" s="175" t="s">
        <v>779</v>
      </c>
      <c r="C994" s="47" t="s">
        <v>521</v>
      </c>
      <c r="D994" s="47" t="s">
        <v>424</v>
      </c>
      <c r="E994" s="47" t="s">
        <v>423</v>
      </c>
      <c r="F994" s="48">
        <v>42346</v>
      </c>
      <c r="G994" s="49">
        <v>-2</v>
      </c>
      <c r="H994" s="47"/>
      <c r="I994" s="50"/>
      <c r="J994" s="51"/>
      <c r="K994" s="50"/>
      <c r="L994" s="50"/>
      <c r="M994" s="52"/>
    </row>
    <row r="995" spans="1:13" s="53" customFormat="1">
      <c r="A995" s="47"/>
      <c r="B995" s="175" t="s">
        <v>779</v>
      </c>
      <c r="C995" s="47" t="s">
        <v>521</v>
      </c>
      <c r="D995" s="47" t="s">
        <v>426</v>
      </c>
      <c r="E995" s="54" t="s">
        <v>425</v>
      </c>
      <c r="F995" s="48">
        <v>42346</v>
      </c>
      <c r="G995" s="49">
        <v>-2</v>
      </c>
      <c r="H995" s="47"/>
      <c r="I995" s="50"/>
      <c r="J995" s="51"/>
      <c r="K995" s="50"/>
      <c r="L995" s="50"/>
      <c r="M995" s="52"/>
    </row>
    <row r="996" spans="1:13" s="53" customFormat="1">
      <c r="A996" s="47"/>
      <c r="B996" s="175" t="s">
        <v>779</v>
      </c>
      <c r="C996" s="47" t="s">
        <v>521</v>
      </c>
      <c r="D996" s="47" t="s">
        <v>436</v>
      </c>
      <c r="E996" s="47" t="s">
        <v>435</v>
      </c>
      <c r="F996" s="48">
        <v>42346</v>
      </c>
      <c r="G996" s="49">
        <v>-2</v>
      </c>
      <c r="H996" s="47"/>
      <c r="I996" s="50"/>
      <c r="J996" s="51"/>
      <c r="K996" s="50"/>
      <c r="L996" s="50"/>
      <c r="M996" s="52"/>
    </row>
    <row r="997" spans="1:13" s="53" customFormat="1">
      <c r="A997" s="47"/>
      <c r="B997" s="175" t="s">
        <v>779</v>
      </c>
      <c r="C997" s="47" t="s">
        <v>521</v>
      </c>
      <c r="D997" s="47" t="s">
        <v>438</v>
      </c>
      <c r="E997" s="47" t="s">
        <v>437</v>
      </c>
      <c r="F997" s="48">
        <v>42346</v>
      </c>
      <c r="G997" s="49">
        <v>-1</v>
      </c>
      <c r="H997" s="47"/>
      <c r="I997" s="50"/>
      <c r="J997" s="51"/>
      <c r="K997" s="50"/>
      <c r="L997" s="50"/>
      <c r="M997" s="52"/>
    </row>
    <row r="998" spans="1:13" s="53" customFormat="1">
      <c r="A998" s="47"/>
      <c r="B998" s="175" t="s">
        <v>779</v>
      </c>
      <c r="C998" s="47" t="s">
        <v>521</v>
      </c>
      <c r="D998" s="47" t="s">
        <v>445</v>
      </c>
      <c r="E998" s="47" t="s">
        <v>444</v>
      </c>
      <c r="F998" s="48">
        <v>42346</v>
      </c>
      <c r="G998" s="49">
        <v>-7</v>
      </c>
      <c r="H998" s="47"/>
      <c r="I998" s="50"/>
      <c r="J998" s="51"/>
      <c r="K998" s="50"/>
      <c r="L998" s="50"/>
      <c r="M998" s="52"/>
    </row>
    <row r="999" spans="1:13" s="53" customFormat="1">
      <c r="A999" s="47"/>
      <c r="B999" s="175" t="s">
        <v>779</v>
      </c>
      <c r="C999" s="47" t="s">
        <v>521</v>
      </c>
      <c r="D999" s="47" t="s">
        <v>447</v>
      </c>
      <c r="E999" s="47" t="s">
        <v>446</v>
      </c>
      <c r="F999" s="48">
        <v>42346</v>
      </c>
      <c r="G999" s="49">
        <v>-14</v>
      </c>
      <c r="H999" s="47"/>
      <c r="I999" s="50"/>
      <c r="J999" s="51"/>
      <c r="K999" s="50"/>
      <c r="L999" s="50"/>
      <c r="M999" s="52"/>
    </row>
    <row r="1000" spans="1:13" s="53" customFormat="1">
      <c r="A1000" s="47"/>
      <c r="B1000" s="175" t="s">
        <v>779</v>
      </c>
      <c r="C1000" s="47" t="s">
        <v>521</v>
      </c>
      <c r="D1000" s="47" t="s">
        <v>449</v>
      </c>
      <c r="E1000" s="47" t="s">
        <v>448</v>
      </c>
      <c r="F1000" s="48">
        <v>42346</v>
      </c>
      <c r="G1000" s="49">
        <v>-7</v>
      </c>
      <c r="H1000" s="47"/>
      <c r="I1000" s="50"/>
      <c r="J1000" s="51"/>
      <c r="K1000" s="50"/>
      <c r="L1000" s="50"/>
      <c r="M1000" s="52"/>
    </row>
    <row r="1001" spans="1:13" s="53" customFormat="1">
      <c r="A1001" s="47"/>
      <c r="B1001" s="175" t="s">
        <v>779</v>
      </c>
      <c r="C1001" s="47" t="s">
        <v>521</v>
      </c>
      <c r="D1001" s="47" t="s">
        <v>451</v>
      </c>
      <c r="E1001" s="47" t="s">
        <v>450</v>
      </c>
      <c r="F1001" s="48">
        <v>42346</v>
      </c>
      <c r="G1001" s="49">
        <v>-1</v>
      </c>
      <c r="H1001" s="47"/>
      <c r="I1001" s="50"/>
      <c r="J1001" s="51"/>
      <c r="K1001" s="50"/>
      <c r="L1001" s="50"/>
      <c r="M1001" s="52"/>
    </row>
    <row r="1002" spans="1:13" s="53" customFormat="1">
      <c r="A1002" s="47"/>
      <c r="B1002" s="175" t="s">
        <v>779</v>
      </c>
      <c r="C1002" s="47" t="s">
        <v>521</v>
      </c>
      <c r="D1002" s="47" t="s">
        <v>453</v>
      </c>
      <c r="E1002" s="47" t="s">
        <v>452</v>
      </c>
      <c r="F1002" s="48">
        <v>42346</v>
      </c>
      <c r="G1002" s="49">
        <v>-1</v>
      </c>
      <c r="H1002" s="47"/>
      <c r="I1002" s="50"/>
      <c r="J1002" s="51"/>
      <c r="K1002" s="50"/>
      <c r="L1002" s="50"/>
      <c r="M1002" s="52"/>
    </row>
    <row r="1003" spans="1:13" s="53" customFormat="1">
      <c r="A1003" s="47"/>
      <c r="B1003" s="175" t="s">
        <v>779</v>
      </c>
      <c r="C1003" s="47" t="s">
        <v>521</v>
      </c>
      <c r="D1003" s="47" t="s">
        <v>460</v>
      </c>
      <c r="E1003" s="47" t="s">
        <v>459</v>
      </c>
      <c r="F1003" s="48">
        <v>42346</v>
      </c>
      <c r="G1003" s="49">
        <v>-2</v>
      </c>
      <c r="H1003" s="47"/>
      <c r="I1003" s="50"/>
      <c r="J1003" s="51"/>
      <c r="K1003" s="50"/>
      <c r="L1003" s="50"/>
      <c r="M1003" s="52"/>
    </row>
    <row r="1004" spans="1:13" s="53" customFormat="1">
      <c r="A1004" s="47"/>
      <c r="B1004" s="175" t="s">
        <v>779</v>
      </c>
      <c r="C1004" s="47" t="s">
        <v>521</v>
      </c>
      <c r="D1004" s="47" t="s">
        <v>462</v>
      </c>
      <c r="E1004" s="47" t="s">
        <v>461</v>
      </c>
      <c r="F1004" s="48">
        <v>42346</v>
      </c>
      <c r="G1004" s="49">
        <v>-14</v>
      </c>
      <c r="H1004" s="47"/>
      <c r="I1004" s="50"/>
      <c r="J1004" s="51"/>
      <c r="K1004" s="50"/>
      <c r="L1004" s="50"/>
      <c r="M1004" s="52"/>
    </row>
    <row r="1005" spans="1:13" s="53" customFormat="1">
      <c r="A1005" s="47"/>
      <c r="B1005" s="175" t="s">
        <v>779</v>
      </c>
      <c r="C1005" s="47" t="s">
        <v>521</v>
      </c>
      <c r="D1005" s="47" t="s">
        <v>474</v>
      </c>
      <c r="E1005" s="47" t="s">
        <v>473</v>
      </c>
      <c r="F1005" s="48">
        <v>42346</v>
      </c>
      <c r="G1005" s="49">
        <v>-7</v>
      </c>
      <c r="H1005" s="47"/>
      <c r="I1005" s="50"/>
      <c r="J1005" s="51"/>
      <c r="K1005" s="50"/>
      <c r="L1005" s="50"/>
      <c r="M1005" s="52"/>
    </row>
    <row r="1006" spans="1:13" s="53" customFormat="1">
      <c r="A1006" s="47"/>
      <c r="B1006" s="175" t="s">
        <v>779</v>
      </c>
      <c r="C1006" s="47" t="s">
        <v>521</v>
      </c>
      <c r="D1006" s="47" t="s">
        <v>488</v>
      </c>
      <c r="E1006" s="47" t="s">
        <v>284</v>
      </c>
      <c r="F1006" s="48">
        <v>42346</v>
      </c>
      <c r="G1006" s="49">
        <v>-2</v>
      </c>
      <c r="H1006" s="47"/>
      <c r="I1006" s="50"/>
      <c r="J1006" s="51"/>
      <c r="K1006" s="50"/>
      <c r="L1006" s="50"/>
      <c r="M1006" s="52"/>
    </row>
    <row r="1007" spans="1:13" s="53" customFormat="1">
      <c r="A1007" s="47"/>
      <c r="B1007" s="175" t="s">
        <v>779</v>
      </c>
      <c r="C1007" s="47" t="s">
        <v>521</v>
      </c>
      <c r="D1007" s="47" t="s">
        <v>489</v>
      </c>
      <c r="E1007" s="47" t="s">
        <v>285</v>
      </c>
      <c r="F1007" s="48">
        <v>42346</v>
      </c>
      <c r="G1007" s="49">
        <v>-2</v>
      </c>
      <c r="H1007" s="47"/>
      <c r="I1007" s="50"/>
      <c r="J1007" s="51"/>
      <c r="K1007" s="50"/>
      <c r="L1007" s="50"/>
      <c r="M1007" s="52"/>
    </row>
    <row r="1008" spans="1:13" s="53" customFormat="1">
      <c r="A1008" s="47"/>
      <c r="B1008" s="175" t="s">
        <v>779</v>
      </c>
      <c r="C1008" s="47" t="s">
        <v>521</v>
      </c>
      <c r="D1008" s="47" t="s">
        <v>495</v>
      </c>
      <c r="E1008" s="47" t="s">
        <v>494</v>
      </c>
      <c r="F1008" s="48">
        <v>42346</v>
      </c>
      <c r="G1008" s="49">
        <v>-4</v>
      </c>
      <c r="H1008" s="47"/>
      <c r="I1008" s="50"/>
      <c r="J1008" s="51"/>
      <c r="K1008" s="50"/>
      <c r="L1008" s="50"/>
      <c r="M1008" s="52"/>
    </row>
    <row r="1009" spans="1:13" s="53" customFormat="1">
      <c r="A1009" s="47"/>
      <c r="B1009" s="175" t="s">
        <v>779</v>
      </c>
      <c r="C1009" s="47" t="s">
        <v>521</v>
      </c>
      <c r="D1009" s="47" t="s">
        <v>497</v>
      </c>
      <c r="E1009" s="47" t="s">
        <v>496</v>
      </c>
      <c r="F1009" s="48">
        <v>42346</v>
      </c>
      <c r="G1009" s="49">
        <v>-2</v>
      </c>
      <c r="H1009" s="47"/>
      <c r="I1009" s="50"/>
      <c r="J1009" s="51"/>
      <c r="K1009" s="50"/>
      <c r="L1009" s="50"/>
      <c r="M1009" s="52"/>
    </row>
    <row r="1010" spans="1:13" s="53" customFormat="1">
      <c r="A1010" s="47" t="s">
        <v>1045</v>
      </c>
      <c r="B1010" s="175" t="s">
        <v>1095</v>
      </c>
      <c r="C1010" s="47" t="s">
        <v>521</v>
      </c>
      <c r="D1010" s="47" t="s">
        <v>663</v>
      </c>
      <c r="E1010" s="47" t="s">
        <v>662</v>
      </c>
      <c r="F1010" s="48">
        <v>42349</v>
      </c>
      <c r="G1010" s="49">
        <v>7</v>
      </c>
      <c r="H1010" s="47"/>
      <c r="I1010" s="50"/>
      <c r="J1010" s="51"/>
      <c r="K1010" s="50"/>
      <c r="L1010" s="50"/>
      <c r="M1010" s="52"/>
    </row>
    <row r="1011" spans="1:13" s="53" customFormat="1">
      <c r="A1011" s="47" t="s">
        <v>1045</v>
      </c>
      <c r="B1011" s="175" t="s">
        <v>1095</v>
      </c>
      <c r="C1011" s="47" t="s">
        <v>521</v>
      </c>
      <c r="D1011" s="47" t="s">
        <v>664</v>
      </c>
      <c r="E1011" s="47" t="s">
        <v>665</v>
      </c>
      <c r="F1011" s="48">
        <v>42349</v>
      </c>
      <c r="G1011" s="49">
        <v>5</v>
      </c>
      <c r="H1011" s="47"/>
      <c r="I1011" s="50"/>
      <c r="J1011" s="51"/>
      <c r="K1011" s="50"/>
      <c r="L1011" s="50"/>
      <c r="M1011" s="52"/>
    </row>
    <row r="1012" spans="1:13" s="53" customFormat="1">
      <c r="A1012" s="47"/>
      <c r="B1012" s="175" t="s">
        <v>1096</v>
      </c>
      <c r="C1012" s="47" t="s">
        <v>521</v>
      </c>
      <c r="D1012" s="47" t="s">
        <v>777</v>
      </c>
      <c r="E1012" s="47" t="s">
        <v>778</v>
      </c>
      <c r="F1012" s="48">
        <v>42352</v>
      </c>
      <c r="G1012" s="49">
        <v>2</v>
      </c>
      <c r="H1012" s="47"/>
      <c r="I1012" s="50"/>
      <c r="J1012" s="51"/>
      <c r="K1012" s="50"/>
      <c r="L1012" s="50"/>
      <c r="M1012" s="52"/>
    </row>
    <row r="1013" spans="1:13" s="53" customFormat="1">
      <c r="A1013" s="47" t="s">
        <v>1099</v>
      </c>
      <c r="B1013" s="175" t="s">
        <v>1098</v>
      </c>
      <c r="C1013" s="47" t="s">
        <v>1097</v>
      </c>
      <c r="D1013" s="175" t="s">
        <v>465</v>
      </c>
      <c r="E1013" s="175" t="s">
        <v>107</v>
      </c>
      <c r="F1013" s="48">
        <v>42352</v>
      </c>
      <c r="G1013" s="49">
        <v>-1</v>
      </c>
      <c r="H1013" s="47"/>
      <c r="I1013" s="50"/>
      <c r="J1013" s="51"/>
      <c r="K1013" s="50"/>
      <c r="L1013" s="50"/>
      <c r="M1013" s="52"/>
    </row>
    <row r="1014" spans="1:13" s="53" customFormat="1">
      <c r="A1014" s="47" t="s">
        <v>1099</v>
      </c>
      <c r="B1014" s="175" t="s">
        <v>1098</v>
      </c>
      <c r="C1014" s="47" t="s">
        <v>1097</v>
      </c>
      <c r="D1014" s="175" t="s">
        <v>464</v>
      </c>
      <c r="E1014" s="175" t="s">
        <v>106</v>
      </c>
      <c r="F1014" s="48">
        <v>42352</v>
      </c>
      <c r="G1014" s="49">
        <v>-1</v>
      </c>
      <c r="H1014" s="47"/>
      <c r="I1014" s="50"/>
      <c r="J1014" s="51"/>
      <c r="K1014" s="50"/>
      <c r="L1014" s="50"/>
      <c r="M1014" s="52"/>
    </row>
    <row r="1015" spans="1:13" s="53" customFormat="1">
      <c r="A1015" s="47" t="s">
        <v>1099</v>
      </c>
      <c r="B1015" s="175" t="s">
        <v>1098</v>
      </c>
      <c r="C1015" s="47" t="s">
        <v>1097</v>
      </c>
      <c r="D1015" s="175" t="s">
        <v>469</v>
      </c>
      <c r="E1015" s="175" t="s">
        <v>311</v>
      </c>
      <c r="F1015" s="48">
        <v>42352</v>
      </c>
      <c r="G1015" s="49">
        <v>-1</v>
      </c>
      <c r="H1015" s="47"/>
      <c r="I1015" s="50"/>
      <c r="J1015" s="51"/>
      <c r="K1015" s="50"/>
      <c r="L1015" s="50"/>
      <c r="M1015" s="52"/>
    </row>
    <row r="1016" spans="1:13" s="53" customFormat="1">
      <c r="A1016" s="47" t="s">
        <v>1099</v>
      </c>
      <c r="B1016" s="175" t="s">
        <v>1098</v>
      </c>
      <c r="C1016" s="47" t="s">
        <v>1097</v>
      </c>
      <c r="D1016" s="175" t="s">
        <v>504</v>
      </c>
      <c r="E1016" s="175" t="s">
        <v>303</v>
      </c>
      <c r="F1016" s="48">
        <v>42352</v>
      </c>
      <c r="G1016" s="49">
        <v>-1</v>
      </c>
      <c r="H1016" s="47"/>
      <c r="I1016" s="50"/>
      <c r="J1016" s="51"/>
      <c r="K1016" s="50"/>
      <c r="L1016" s="50"/>
      <c r="M1016" s="52"/>
    </row>
    <row r="1017" spans="1:13" s="53" customFormat="1">
      <c r="A1017" s="47" t="s">
        <v>1099</v>
      </c>
      <c r="B1017" s="175" t="s">
        <v>1098</v>
      </c>
      <c r="C1017" s="47" t="s">
        <v>1097</v>
      </c>
      <c r="D1017" s="47" t="s">
        <v>664</v>
      </c>
      <c r="E1017" s="47" t="s">
        <v>665</v>
      </c>
      <c r="F1017" s="48">
        <v>42352</v>
      </c>
      <c r="G1017" s="49">
        <v>-1</v>
      </c>
      <c r="H1017" s="47"/>
      <c r="I1017" s="50"/>
      <c r="J1017" s="51"/>
      <c r="K1017" s="50"/>
      <c r="L1017" s="50"/>
      <c r="M1017" s="52"/>
    </row>
    <row r="1018" spans="1:13" s="53" customFormat="1">
      <c r="A1018" s="47" t="s">
        <v>1100</v>
      </c>
      <c r="B1018" s="175" t="s">
        <v>1101</v>
      </c>
      <c r="C1018" s="47" t="s">
        <v>1102</v>
      </c>
      <c r="D1018" s="47" t="s">
        <v>751</v>
      </c>
      <c r="E1018" s="47" t="s">
        <v>750</v>
      </c>
      <c r="F1018" s="48">
        <v>42353</v>
      </c>
      <c r="G1018" s="49">
        <v>-54</v>
      </c>
      <c r="H1018" s="47"/>
      <c r="I1018" s="50"/>
      <c r="J1018" s="51"/>
      <c r="K1018" s="50"/>
      <c r="L1018" s="50"/>
      <c r="M1018" s="52"/>
    </row>
    <row r="1019" spans="1:13" s="53" customFormat="1">
      <c r="A1019" s="47" t="s">
        <v>1100</v>
      </c>
      <c r="B1019" s="175" t="s">
        <v>1101</v>
      </c>
      <c r="C1019" s="47" t="s">
        <v>1102</v>
      </c>
      <c r="D1019" s="47" t="s">
        <v>314</v>
      </c>
      <c r="E1019" s="47" t="s">
        <v>137</v>
      </c>
      <c r="F1019" s="48">
        <v>42353</v>
      </c>
      <c r="G1019" s="49">
        <v>-12</v>
      </c>
      <c r="H1019" s="47"/>
      <c r="I1019" s="50"/>
      <c r="J1019" s="51"/>
      <c r="K1019" s="50"/>
      <c r="L1019" s="50"/>
      <c r="M1019" s="52"/>
    </row>
    <row r="1020" spans="1:13" s="53" customFormat="1">
      <c r="A1020" s="47" t="s">
        <v>1100</v>
      </c>
      <c r="B1020" s="175" t="s">
        <v>1101</v>
      </c>
      <c r="C1020" s="47" t="s">
        <v>1102</v>
      </c>
      <c r="D1020" s="47" t="s">
        <v>316</v>
      </c>
      <c r="E1020" s="47" t="s">
        <v>138</v>
      </c>
      <c r="F1020" s="48">
        <v>42353</v>
      </c>
      <c r="G1020" s="49">
        <v>-10</v>
      </c>
      <c r="H1020" s="47"/>
      <c r="I1020" s="50"/>
      <c r="J1020" s="51"/>
      <c r="K1020" s="50"/>
      <c r="L1020" s="50"/>
      <c r="M1020" s="52"/>
    </row>
    <row r="1021" spans="1:13" s="53" customFormat="1">
      <c r="A1021" s="47" t="s">
        <v>1100</v>
      </c>
      <c r="B1021" s="175" t="s">
        <v>1101</v>
      </c>
      <c r="C1021" s="47" t="s">
        <v>1102</v>
      </c>
      <c r="D1021" s="47" t="s">
        <v>12</v>
      </c>
      <c r="E1021" s="54" t="s">
        <v>39</v>
      </c>
      <c r="F1021" s="48">
        <v>42353</v>
      </c>
      <c r="G1021" s="49">
        <v>-4</v>
      </c>
      <c r="H1021" s="47"/>
      <c r="I1021" s="50"/>
      <c r="J1021" s="51"/>
      <c r="K1021" s="50"/>
      <c r="L1021" s="50"/>
      <c r="M1021" s="52"/>
    </row>
    <row r="1022" spans="1:13" s="53" customFormat="1">
      <c r="A1022" s="47" t="s">
        <v>1100</v>
      </c>
      <c r="B1022" s="175" t="s">
        <v>1101</v>
      </c>
      <c r="C1022" s="47" t="s">
        <v>1102</v>
      </c>
      <c r="D1022" s="47" t="s">
        <v>465</v>
      </c>
      <c r="E1022" s="47" t="s">
        <v>107</v>
      </c>
      <c r="F1022" s="48">
        <v>42353</v>
      </c>
      <c r="G1022" s="49">
        <v>-2</v>
      </c>
      <c r="H1022" s="47"/>
      <c r="I1022" s="50"/>
      <c r="J1022" s="51"/>
      <c r="K1022" s="50"/>
      <c r="L1022" s="50"/>
      <c r="M1022" s="52"/>
    </row>
    <row r="1023" spans="1:13" s="53" customFormat="1">
      <c r="A1023" s="47" t="s">
        <v>1100</v>
      </c>
      <c r="B1023" s="175" t="s">
        <v>1101</v>
      </c>
      <c r="C1023" s="47" t="s">
        <v>1102</v>
      </c>
      <c r="D1023" s="47" t="s">
        <v>464</v>
      </c>
      <c r="E1023" s="47" t="s">
        <v>106</v>
      </c>
      <c r="F1023" s="48">
        <v>42353</v>
      </c>
      <c r="G1023" s="49">
        <v>-2</v>
      </c>
      <c r="H1023" s="47"/>
      <c r="I1023" s="50"/>
      <c r="J1023" s="51"/>
      <c r="K1023" s="50"/>
      <c r="L1023" s="50"/>
      <c r="M1023" s="52"/>
    </row>
    <row r="1024" spans="1:13" s="53" customFormat="1">
      <c r="A1024" s="47" t="s">
        <v>1100</v>
      </c>
      <c r="B1024" s="175" t="s">
        <v>1101</v>
      </c>
      <c r="C1024" s="47" t="s">
        <v>1102</v>
      </c>
      <c r="D1024" s="47" t="s">
        <v>469</v>
      </c>
      <c r="E1024" s="47" t="s">
        <v>311</v>
      </c>
      <c r="F1024" s="48">
        <v>42353</v>
      </c>
      <c r="G1024" s="49">
        <v>-3</v>
      </c>
      <c r="H1024" s="47"/>
      <c r="I1024" s="50"/>
      <c r="J1024" s="51"/>
      <c r="K1024" s="50"/>
      <c r="L1024" s="50"/>
      <c r="M1024" s="52"/>
    </row>
    <row r="1025" spans="1:13" s="53" customFormat="1">
      <c r="A1025" s="47" t="s">
        <v>1100</v>
      </c>
      <c r="B1025" s="175" t="s">
        <v>1101</v>
      </c>
      <c r="C1025" s="47" t="s">
        <v>1102</v>
      </c>
      <c r="D1025" s="47" t="s">
        <v>468</v>
      </c>
      <c r="E1025" s="47" t="s">
        <v>312</v>
      </c>
      <c r="F1025" s="48">
        <v>42353</v>
      </c>
      <c r="G1025" s="49">
        <v>-1</v>
      </c>
      <c r="H1025" s="47"/>
      <c r="I1025" s="50"/>
      <c r="J1025" s="51"/>
      <c r="K1025" s="50"/>
      <c r="L1025" s="50"/>
      <c r="M1025" s="52"/>
    </row>
    <row r="1026" spans="1:13" s="53" customFormat="1">
      <c r="A1026" s="47" t="s">
        <v>1100</v>
      </c>
      <c r="B1026" s="175" t="s">
        <v>1101</v>
      </c>
      <c r="C1026" s="47" t="s">
        <v>1102</v>
      </c>
      <c r="D1026" s="47" t="s">
        <v>301</v>
      </c>
      <c r="E1026" s="47" t="s">
        <v>299</v>
      </c>
      <c r="F1026" s="48">
        <v>42353</v>
      </c>
      <c r="G1026" s="49">
        <v>-1</v>
      </c>
      <c r="H1026" s="47"/>
      <c r="I1026" s="50"/>
      <c r="J1026" s="51"/>
      <c r="K1026" s="50"/>
      <c r="L1026" s="50"/>
      <c r="M1026" s="52"/>
    </row>
    <row r="1027" spans="1:13" s="53" customFormat="1">
      <c r="A1027" s="47" t="s">
        <v>1100</v>
      </c>
      <c r="B1027" s="175" t="s">
        <v>1101</v>
      </c>
      <c r="C1027" s="47" t="s">
        <v>1102</v>
      </c>
      <c r="D1027" s="47" t="s">
        <v>300</v>
      </c>
      <c r="E1027" s="47" t="s">
        <v>302</v>
      </c>
      <c r="F1027" s="48">
        <v>42353</v>
      </c>
      <c r="G1027" s="49">
        <v>-1</v>
      </c>
      <c r="H1027" s="47"/>
      <c r="I1027" s="50"/>
      <c r="J1027" s="51"/>
      <c r="K1027" s="50"/>
      <c r="L1027" s="50"/>
      <c r="M1027" s="52"/>
    </row>
    <row r="1028" spans="1:13" s="53" customFormat="1">
      <c r="A1028" s="47" t="s">
        <v>1100</v>
      </c>
      <c r="B1028" s="175" t="s">
        <v>1101</v>
      </c>
      <c r="C1028" s="47" t="s">
        <v>1102</v>
      </c>
      <c r="D1028" s="47" t="s">
        <v>504</v>
      </c>
      <c r="E1028" s="47" t="s">
        <v>303</v>
      </c>
      <c r="F1028" s="48">
        <v>42353</v>
      </c>
      <c r="G1028" s="49">
        <v>-2</v>
      </c>
      <c r="H1028" s="47"/>
      <c r="I1028" s="50"/>
      <c r="J1028" s="51"/>
      <c r="K1028" s="50"/>
      <c r="L1028" s="50"/>
      <c r="M1028" s="52"/>
    </row>
    <row r="1029" spans="1:13" s="53" customFormat="1">
      <c r="A1029" s="47" t="s">
        <v>1100</v>
      </c>
      <c r="B1029" s="175" t="s">
        <v>1101</v>
      </c>
      <c r="C1029" s="47" t="s">
        <v>1102</v>
      </c>
      <c r="D1029" s="47" t="s">
        <v>205</v>
      </c>
      <c r="E1029" s="47" t="s">
        <v>115</v>
      </c>
      <c r="F1029" s="48">
        <v>42353</v>
      </c>
      <c r="G1029" s="49">
        <v>-1</v>
      </c>
      <c r="H1029" s="47"/>
      <c r="I1029" s="50"/>
      <c r="J1029" s="51"/>
      <c r="K1029" s="50"/>
      <c r="L1029" s="50"/>
      <c r="M1029" s="52"/>
    </row>
    <row r="1030" spans="1:13" s="53" customFormat="1">
      <c r="A1030" s="47" t="s">
        <v>1100</v>
      </c>
      <c r="B1030" s="175" t="s">
        <v>1101</v>
      </c>
      <c r="C1030" s="47" t="s">
        <v>1102</v>
      </c>
      <c r="D1030" s="47" t="s">
        <v>277</v>
      </c>
      <c r="E1030" s="47" t="s">
        <v>119</v>
      </c>
      <c r="F1030" s="48">
        <v>42353</v>
      </c>
      <c r="G1030" s="49">
        <v>-4</v>
      </c>
      <c r="H1030" s="47"/>
      <c r="I1030" s="50"/>
      <c r="J1030" s="51"/>
      <c r="K1030" s="50"/>
      <c r="L1030" s="50"/>
      <c r="M1030" s="52"/>
    </row>
    <row r="1031" spans="1:13" s="53" customFormat="1">
      <c r="A1031" s="47" t="s">
        <v>1100</v>
      </c>
      <c r="B1031" s="175" t="s">
        <v>1101</v>
      </c>
      <c r="C1031" s="47" t="s">
        <v>1102</v>
      </c>
      <c r="D1031" s="47" t="s">
        <v>455</v>
      </c>
      <c r="E1031" s="47" t="s">
        <v>118</v>
      </c>
      <c r="F1031" s="48">
        <v>42353</v>
      </c>
      <c r="G1031" s="49">
        <v>-3</v>
      </c>
      <c r="H1031" s="47"/>
      <c r="I1031" s="50"/>
      <c r="J1031" s="51"/>
      <c r="K1031" s="50"/>
      <c r="L1031" s="50"/>
      <c r="M1031" s="52"/>
    </row>
    <row r="1032" spans="1:13" s="53" customFormat="1">
      <c r="A1032" s="47" t="s">
        <v>1100</v>
      </c>
      <c r="B1032" s="175" t="s">
        <v>1101</v>
      </c>
      <c r="C1032" s="47" t="s">
        <v>1102</v>
      </c>
      <c r="D1032" s="47" t="s">
        <v>296</v>
      </c>
      <c r="E1032" s="47" t="s">
        <v>297</v>
      </c>
      <c r="F1032" s="48">
        <v>42353</v>
      </c>
      <c r="G1032" s="49">
        <v>-1</v>
      </c>
      <c r="H1032" s="47"/>
      <c r="I1032" s="50"/>
      <c r="J1032" s="51"/>
      <c r="K1032" s="50"/>
      <c r="L1032" s="50"/>
      <c r="M1032" s="52"/>
    </row>
    <row r="1033" spans="1:13" s="53" customFormat="1">
      <c r="A1033" s="47" t="s">
        <v>1100</v>
      </c>
      <c r="B1033" s="175" t="s">
        <v>1101</v>
      </c>
      <c r="C1033" s="47" t="s">
        <v>1102</v>
      </c>
      <c r="D1033" s="47" t="s">
        <v>278</v>
      </c>
      <c r="E1033" s="47" t="s">
        <v>121</v>
      </c>
      <c r="F1033" s="48">
        <v>42353</v>
      </c>
      <c r="G1033" s="49">
        <v>-1</v>
      </c>
      <c r="H1033" s="47"/>
      <c r="I1033" s="50"/>
      <c r="J1033" s="51"/>
      <c r="K1033" s="50"/>
      <c r="L1033" s="50"/>
      <c r="M1033" s="52"/>
    </row>
    <row r="1034" spans="1:13" s="53" customFormat="1">
      <c r="A1034" s="47" t="s">
        <v>1100</v>
      </c>
      <c r="B1034" s="175" t="s">
        <v>1101</v>
      </c>
      <c r="C1034" s="47" t="s">
        <v>1102</v>
      </c>
      <c r="D1034" s="47" t="s">
        <v>307</v>
      </c>
      <c r="E1034" s="47" t="s">
        <v>120</v>
      </c>
      <c r="F1034" s="48">
        <v>42353</v>
      </c>
      <c r="G1034" s="49">
        <v>-1</v>
      </c>
      <c r="H1034" s="47"/>
      <c r="I1034" s="50"/>
      <c r="J1034" s="51"/>
      <c r="K1034" s="50"/>
      <c r="L1034" s="50"/>
      <c r="M1034" s="52"/>
    </row>
    <row r="1035" spans="1:13" s="53" customFormat="1">
      <c r="A1035" s="47" t="s">
        <v>1100</v>
      </c>
      <c r="B1035" s="175" t="s">
        <v>1101</v>
      </c>
      <c r="C1035" s="47" t="s">
        <v>1102</v>
      </c>
      <c r="D1035" s="47" t="s">
        <v>306</v>
      </c>
      <c r="E1035" s="47" t="s">
        <v>117</v>
      </c>
      <c r="F1035" s="48">
        <v>42353</v>
      </c>
      <c r="G1035" s="49">
        <v>-1</v>
      </c>
      <c r="H1035" s="47"/>
      <c r="I1035" s="50"/>
      <c r="J1035" s="51"/>
      <c r="K1035" s="50"/>
      <c r="L1035" s="50"/>
      <c r="M1035" s="52"/>
    </row>
    <row r="1036" spans="1:13" s="53" customFormat="1">
      <c r="A1036" s="47" t="s">
        <v>1100</v>
      </c>
      <c r="B1036" s="175" t="s">
        <v>1101</v>
      </c>
      <c r="C1036" s="47" t="s">
        <v>1102</v>
      </c>
      <c r="D1036" s="47" t="s">
        <v>310</v>
      </c>
      <c r="E1036" s="47" t="s">
        <v>116</v>
      </c>
      <c r="F1036" s="48">
        <v>42353</v>
      </c>
      <c r="G1036" s="49">
        <v>-1</v>
      </c>
      <c r="H1036" s="47"/>
      <c r="I1036" s="50"/>
      <c r="J1036" s="51"/>
      <c r="K1036" s="50"/>
      <c r="L1036" s="50"/>
      <c r="M1036" s="52"/>
    </row>
    <row r="1037" spans="1:13" s="53" customFormat="1">
      <c r="A1037" s="47" t="s">
        <v>1100</v>
      </c>
      <c r="B1037" s="175" t="s">
        <v>1101</v>
      </c>
      <c r="C1037" s="47" t="s">
        <v>1102</v>
      </c>
      <c r="D1037" s="47" t="s">
        <v>308</v>
      </c>
      <c r="E1037" s="47" t="s">
        <v>123</v>
      </c>
      <c r="F1037" s="48">
        <v>42353</v>
      </c>
      <c r="G1037" s="49">
        <v>-1</v>
      </c>
      <c r="H1037" s="47"/>
      <c r="I1037" s="50"/>
      <c r="J1037" s="51"/>
      <c r="K1037" s="50"/>
      <c r="L1037" s="50"/>
      <c r="M1037" s="52"/>
    </row>
    <row r="1038" spans="1:13" s="53" customFormat="1">
      <c r="A1038" s="47" t="s">
        <v>1100</v>
      </c>
      <c r="B1038" s="175" t="s">
        <v>1101</v>
      </c>
      <c r="C1038" s="47" t="s">
        <v>1102</v>
      </c>
      <c r="D1038" s="47" t="s">
        <v>456</v>
      </c>
      <c r="E1038" s="47" t="s">
        <v>124</v>
      </c>
      <c r="F1038" s="48">
        <v>42353</v>
      </c>
      <c r="G1038" s="49">
        <v>-3</v>
      </c>
      <c r="H1038" s="47"/>
      <c r="I1038" s="50"/>
      <c r="J1038" s="51"/>
      <c r="K1038" s="50"/>
      <c r="L1038" s="50"/>
      <c r="M1038" s="52"/>
    </row>
    <row r="1039" spans="1:13" s="53" customFormat="1">
      <c r="A1039" s="47" t="s">
        <v>1100</v>
      </c>
      <c r="B1039" s="175" t="s">
        <v>1101</v>
      </c>
      <c r="C1039" s="47" t="s">
        <v>1102</v>
      </c>
      <c r="D1039" s="47" t="s">
        <v>309</v>
      </c>
      <c r="E1039" s="47" t="s">
        <v>125</v>
      </c>
      <c r="F1039" s="48">
        <v>42353</v>
      </c>
      <c r="G1039" s="49">
        <v>-2</v>
      </c>
      <c r="H1039" s="47"/>
      <c r="I1039" s="50"/>
      <c r="J1039" s="51"/>
      <c r="K1039" s="50"/>
      <c r="L1039" s="50"/>
      <c r="M1039" s="52"/>
    </row>
    <row r="1040" spans="1:13" s="53" customFormat="1">
      <c r="A1040" s="47" t="s">
        <v>1100</v>
      </c>
      <c r="B1040" s="175" t="s">
        <v>1101</v>
      </c>
      <c r="C1040" s="47" t="s">
        <v>1102</v>
      </c>
      <c r="D1040" s="47" t="s">
        <v>63</v>
      </c>
      <c r="E1040" s="47" t="s">
        <v>70</v>
      </c>
      <c r="F1040" s="48">
        <v>42353</v>
      </c>
      <c r="G1040" s="49">
        <v>-3</v>
      </c>
      <c r="H1040" s="47"/>
      <c r="I1040" s="50"/>
      <c r="J1040" s="51"/>
      <c r="K1040" s="50"/>
      <c r="L1040" s="50"/>
      <c r="M1040" s="52"/>
    </row>
    <row r="1041" spans="1:13" s="53" customFormat="1">
      <c r="A1041" s="47" t="s">
        <v>1104</v>
      </c>
      <c r="B1041" s="175" t="s">
        <v>1105</v>
      </c>
      <c r="C1041" s="47" t="s">
        <v>1103</v>
      </c>
      <c r="D1041" s="47" t="s">
        <v>7</v>
      </c>
      <c r="E1041" s="47" t="s">
        <v>27</v>
      </c>
      <c r="F1041" s="48">
        <v>42353</v>
      </c>
      <c r="G1041" s="49">
        <v>-2</v>
      </c>
      <c r="H1041" s="47"/>
      <c r="I1041" s="50"/>
      <c r="J1041" s="51"/>
      <c r="K1041" s="50"/>
      <c r="L1041" s="50"/>
      <c r="M1041" s="52"/>
    </row>
    <row r="1042" spans="1:13" s="53" customFormat="1">
      <c r="A1042" s="47" t="s">
        <v>1099</v>
      </c>
      <c r="B1042" s="175" t="s">
        <v>1098</v>
      </c>
      <c r="C1042" s="47" t="s">
        <v>1097</v>
      </c>
      <c r="D1042" s="47" t="s">
        <v>314</v>
      </c>
      <c r="E1042" s="47" t="s">
        <v>137</v>
      </c>
      <c r="F1042" s="48">
        <v>42353</v>
      </c>
      <c r="G1042" s="49">
        <v>-1</v>
      </c>
      <c r="H1042" s="47"/>
      <c r="I1042" s="50"/>
      <c r="J1042" s="51"/>
      <c r="K1042" s="50"/>
      <c r="L1042" s="50"/>
      <c r="M1042" s="52"/>
    </row>
    <row r="1043" spans="1:13" s="53" customFormat="1">
      <c r="A1043" s="47" t="s">
        <v>1099</v>
      </c>
      <c r="B1043" s="175" t="s">
        <v>1098</v>
      </c>
      <c r="C1043" s="47" t="s">
        <v>1097</v>
      </c>
      <c r="D1043" s="47" t="s">
        <v>1268</v>
      </c>
      <c r="E1043" s="47" t="s">
        <v>1267</v>
      </c>
      <c r="F1043" s="48">
        <v>42353</v>
      </c>
      <c r="G1043" s="49">
        <v>-2</v>
      </c>
      <c r="H1043" s="47"/>
      <c r="I1043" s="50"/>
      <c r="J1043" s="51"/>
      <c r="K1043" s="50"/>
      <c r="L1043" s="50"/>
      <c r="M1043" s="52"/>
    </row>
    <row r="1044" spans="1:13" s="53" customFormat="1">
      <c r="A1044" s="47" t="s">
        <v>1099</v>
      </c>
      <c r="B1044" s="175" t="s">
        <v>1098</v>
      </c>
      <c r="C1044" s="47" t="s">
        <v>1097</v>
      </c>
      <c r="D1044" s="47" t="s">
        <v>924</v>
      </c>
      <c r="E1044" s="47" t="s">
        <v>956</v>
      </c>
      <c r="F1044" s="48">
        <v>42353</v>
      </c>
      <c r="G1044" s="49">
        <v>-3</v>
      </c>
      <c r="H1044" s="47"/>
      <c r="I1044" s="50"/>
      <c r="J1044" s="51"/>
      <c r="K1044" s="50"/>
      <c r="L1044" s="50"/>
      <c r="M1044" s="52"/>
    </row>
    <row r="1045" spans="1:13" s="53" customFormat="1">
      <c r="A1045" s="47"/>
      <c r="B1045" s="47" t="s">
        <v>1009</v>
      </c>
      <c r="C1045" s="47" t="s">
        <v>1052</v>
      </c>
      <c r="D1045" s="47" t="s">
        <v>362</v>
      </c>
      <c r="E1045" s="47" t="s">
        <v>56</v>
      </c>
      <c r="F1045" s="48">
        <v>42355</v>
      </c>
      <c r="G1045" s="49">
        <v>-1</v>
      </c>
      <c r="H1045" s="47"/>
      <c r="I1045" s="50"/>
      <c r="J1045" s="51"/>
      <c r="K1045" s="50"/>
      <c r="L1045" s="50"/>
      <c r="M1045" s="52"/>
    </row>
    <row r="1046" spans="1:13" s="53" customFormat="1">
      <c r="A1046" s="47" t="s">
        <v>1106</v>
      </c>
      <c r="B1046" s="175" t="s">
        <v>1107</v>
      </c>
      <c r="C1046" s="47" t="s">
        <v>689</v>
      </c>
      <c r="D1046" s="47" t="s">
        <v>15</v>
      </c>
      <c r="E1046" s="47" t="s">
        <v>57</v>
      </c>
      <c r="F1046" s="48">
        <v>42355</v>
      </c>
      <c r="G1046" s="49">
        <v>-2</v>
      </c>
      <c r="H1046" s="47"/>
      <c r="I1046" s="50"/>
      <c r="J1046" s="51"/>
      <c r="K1046" s="50"/>
      <c r="L1046" s="50"/>
      <c r="M1046" s="52"/>
    </row>
    <row r="1047" spans="1:13" s="53" customFormat="1">
      <c r="A1047" s="47" t="s">
        <v>1109</v>
      </c>
      <c r="B1047" s="175" t="s">
        <v>1108</v>
      </c>
      <c r="C1047" s="47" t="s">
        <v>707</v>
      </c>
      <c r="D1047" s="47" t="s">
        <v>63</v>
      </c>
      <c r="E1047" s="47" t="s">
        <v>70</v>
      </c>
      <c r="F1047" s="48">
        <v>42359</v>
      </c>
      <c r="G1047" s="49">
        <v>-2</v>
      </c>
      <c r="H1047" s="47"/>
      <c r="I1047" s="50"/>
      <c r="J1047" s="51"/>
      <c r="K1047" s="50"/>
      <c r="L1047" s="50"/>
      <c r="M1047" s="52"/>
    </row>
    <row r="1048" spans="1:13" s="53" customFormat="1">
      <c r="A1048" s="47" t="s">
        <v>1111</v>
      </c>
      <c r="B1048" s="175" t="s">
        <v>1110</v>
      </c>
      <c r="C1048" s="47" t="s">
        <v>521</v>
      </c>
      <c r="D1048" s="47" t="s">
        <v>751</v>
      </c>
      <c r="E1048" s="47" t="s">
        <v>750</v>
      </c>
      <c r="F1048" s="48">
        <v>42359</v>
      </c>
      <c r="G1048" s="49">
        <v>100</v>
      </c>
      <c r="H1048" s="47"/>
      <c r="I1048" s="50"/>
      <c r="J1048" s="51"/>
      <c r="K1048" s="50"/>
      <c r="L1048" s="50"/>
      <c r="M1048" s="52"/>
    </row>
    <row r="1049" spans="1:13" s="53" customFormat="1">
      <c r="A1049" s="47"/>
      <c r="B1049" s="175" t="s">
        <v>779</v>
      </c>
      <c r="C1049" s="47" t="s">
        <v>521</v>
      </c>
      <c r="D1049" s="47" t="s">
        <v>306</v>
      </c>
      <c r="E1049" s="47" t="s">
        <v>117</v>
      </c>
      <c r="F1049" s="48">
        <v>42369</v>
      </c>
      <c r="G1049" s="49">
        <v>2</v>
      </c>
      <c r="H1049" s="47"/>
      <c r="I1049" s="50"/>
      <c r="J1049" s="51"/>
      <c r="K1049" s="50"/>
      <c r="L1049" s="50"/>
      <c r="M1049" s="52"/>
    </row>
    <row r="1050" spans="1:13" s="53" customFormat="1">
      <c r="A1050" s="47"/>
      <c r="B1050" s="175" t="s">
        <v>779</v>
      </c>
      <c r="C1050" s="47" t="s">
        <v>521</v>
      </c>
      <c r="D1050" s="47" t="s">
        <v>278</v>
      </c>
      <c r="E1050" s="47" t="s">
        <v>121</v>
      </c>
      <c r="F1050" s="48">
        <v>42369</v>
      </c>
      <c r="G1050" s="49">
        <v>-2</v>
      </c>
      <c r="H1050" s="47"/>
      <c r="I1050" s="50"/>
      <c r="J1050" s="51"/>
      <c r="K1050" s="50"/>
      <c r="L1050" s="50"/>
      <c r="M1050" s="52"/>
    </row>
    <row r="1051" spans="1:13" s="53" customFormat="1">
      <c r="A1051" s="47"/>
      <c r="B1051" s="175" t="s">
        <v>779</v>
      </c>
      <c r="C1051" s="47" t="s">
        <v>521</v>
      </c>
      <c r="D1051" s="47" t="s">
        <v>205</v>
      </c>
      <c r="E1051" s="47" t="s">
        <v>115</v>
      </c>
      <c r="F1051" s="48">
        <v>42369</v>
      </c>
      <c r="G1051" s="49">
        <v>-1</v>
      </c>
      <c r="H1051" s="47"/>
      <c r="I1051" s="50"/>
      <c r="J1051" s="51"/>
      <c r="K1051" s="50"/>
      <c r="L1051" s="50"/>
      <c r="M1051" s="52"/>
    </row>
    <row r="1052" spans="1:13" s="53" customFormat="1">
      <c r="A1052" s="47"/>
      <c r="B1052" s="175" t="s">
        <v>779</v>
      </c>
      <c r="C1052" s="47" t="s">
        <v>521</v>
      </c>
      <c r="D1052" s="47" t="s">
        <v>308</v>
      </c>
      <c r="E1052" s="47" t="s">
        <v>123</v>
      </c>
      <c r="F1052" s="48">
        <v>42369</v>
      </c>
      <c r="G1052" s="49">
        <v>1</v>
      </c>
      <c r="H1052" s="47"/>
      <c r="I1052" s="50"/>
      <c r="J1052" s="51"/>
      <c r="K1052" s="50"/>
      <c r="L1052" s="50"/>
      <c r="M1052" s="52"/>
    </row>
    <row r="1053" spans="1:13" s="53" customFormat="1">
      <c r="A1053" s="47"/>
      <c r="B1053" s="175" t="s">
        <v>779</v>
      </c>
      <c r="C1053" s="47" t="s">
        <v>521</v>
      </c>
      <c r="D1053" s="47" t="s">
        <v>309</v>
      </c>
      <c r="E1053" s="47" t="s">
        <v>125</v>
      </c>
      <c r="F1053" s="48">
        <v>42369</v>
      </c>
      <c r="G1053" s="49">
        <v>2</v>
      </c>
      <c r="H1053" s="47"/>
      <c r="I1053" s="50"/>
      <c r="J1053" s="51"/>
      <c r="K1053" s="50"/>
      <c r="L1053" s="50"/>
      <c r="M1053" s="52"/>
    </row>
    <row r="1054" spans="1:13" s="53" customFormat="1">
      <c r="A1054" s="47"/>
      <c r="B1054" s="175" t="s">
        <v>779</v>
      </c>
      <c r="C1054" s="47" t="s">
        <v>521</v>
      </c>
      <c r="D1054" s="47" t="s">
        <v>455</v>
      </c>
      <c r="E1054" s="47" t="s">
        <v>118</v>
      </c>
      <c r="F1054" s="48">
        <v>42369</v>
      </c>
      <c r="G1054" s="49">
        <v>-1</v>
      </c>
      <c r="H1054" s="47"/>
      <c r="I1054" s="50"/>
      <c r="J1054" s="51"/>
      <c r="K1054" s="50"/>
      <c r="L1054" s="50"/>
      <c r="M1054" s="52"/>
    </row>
    <row r="1055" spans="1:13" s="53" customFormat="1">
      <c r="A1055" s="47"/>
      <c r="B1055" s="175" t="s">
        <v>779</v>
      </c>
      <c r="C1055" s="47" t="s">
        <v>521</v>
      </c>
      <c r="D1055" s="47" t="s">
        <v>310</v>
      </c>
      <c r="E1055" s="47" t="s">
        <v>116</v>
      </c>
      <c r="F1055" s="48">
        <v>42369</v>
      </c>
      <c r="G1055" s="49">
        <v>1</v>
      </c>
      <c r="H1055" s="47"/>
      <c r="I1055" s="50"/>
      <c r="J1055" s="51"/>
      <c r="K1055" s="50"/>
      <c r="L1055" s="50"/>
      <c r="M1055" s="52"/>
    </row>
    <row r="1056" spans="1:13" s="53" customFormat="1">
      <c r="A1056" s="47"/>
      <c r="B1056" s="175" t="s">
        <v>779</v>
      </c>
      <c r="C1056" s="47" t="s">
        <v>521</v>
      </c>
      <c r="D1056" s="47" t="s">
        <v>456</v>
      </c>
      <c r="E1056" s="47" t="s">
        <v>124</v>
      </c>
      <c r="F1056" s="48">
        <v>42369</v>
      </c>
      <c r="G1056" s="49">
        <v>2</v>
      </c>
      <c r="H1056" s="47"/>
      <c r="I1056" s="50"/>
      <c r="J1056" s="51"/>
      <c r="K1056" s="50"/>
      <c r="L1056" s="50"/>
      <c r="M1056" s="52"/>
    </row>
    <row r="1057" spans="1:13" s="53" customFormat="1">
      <c r="A1057" s="47"/>
      <c r="B1057" s="175" t="s">
        <v>779</v>
      </c>
      <c r="C1057" s="47" t="s">
        <v>521</v>
      </c>
      <c r="D1057" s="47" t="s">
        <v>277</v>
      </c>
      <c r="E1057" s="47" t="s">
        <v>119</v>
      </c>
      <c r="F1057" s="48">
        <v>42369</v>
      </c>
      <c r="G1057" s="49">
        <v>-1</v>
      </c>
      <c r="H1057" s="47"/>
      <c r="I1057" s="50"/>
      <c r="J1057" s="51"/>
      <c r="K1057" s="50"/>
      <c r="L1057" s="50"/>
      <c r="M1057" s="52"/>
    </row>
    <row r="1058" spans="1:13" s="53" customFormat="1">
      <c r="A1058" s="47"/>
      <c r="B1058" s="175" t="s">
        <v>779</v>
      </c>
      <c r="C1058" s="47" t="s">
        <v>521</v>
      </c>
      <c r="D1058" s="47" t="s">
        <v>464</v>
      </c>
      <c r="E1058" s="47" t="s">
        <v>106</v>
      </c>
      <c r="F1058" s="48">
        <v>42369</v>
      </c>
      <c r="G1058" s="49">
        <v>-1</v>
      </c>
      <c r="H1058" s="47"/>
      <c r="I1058" s="50"/>
      <c r="J1058" s="51"/>
      <c r="K1058" s="50"/>
      <c r="L1058" s="50"/>
      <c r="M1058" s="52"/>
    </row>
    <row r="1059" spans="1:13" s="53" customFormat="1">
      <c r="A1059" s="47"/>
      <c r="B1059" s="175" t="s">
        <v>779</v>
      </c>
      <c r="C1059" s="47" t="s">
        <v>521</v>
      </c>
      <c r="D1059" s="47" t="s">
        <v>465</v>
      </c>
      <c r="E1059" s="47" t="s">
        <v>107</v>
      </c>
      <c r="F1059" s="48">
        <v>42369</v>
      </c>
      <c r="G1059" s="49">
        <v>-1</v>
      </c>
      <c r="H1059" s="47"/>
      <c r="I1059" s="50"/>
      <c r="J1059" s="51"/>
      <c r="K1059" s="50"/>
      <c r="L1059" s="50"/>
      <c r="M1059" s="52"/>
    </row>
    <row r="1060" spans="1:13" s="53" customFormat="1">
      <c r="A1060" s="47"/>
      <c r="B1060" s="175" t="s">
        <v>779</v>
      </c>
      <c r="C1060" s="47" t="s">
        <v>521</v>
      </c>
      <c r="D1060" s="47" t="s">
        <v>468</v>
      </c>
      <c r="E1060" s="47" t="s">
        <v>312</v>
      </c>
      <c r="F1060" s="48">
        <v>42369</v>
      </c>
      <c r="G1060" s="49">
        <v>-1</v>
      </c>
      <c r="H1060" s="47"/>
      <c r="I1060" s="50"/>
      <c r="J1060" s="51"/>
      <c r="K1060" s="50"/>
      <c r="L1060" s="50"/>
      <c r="M1060" s="52"/>
    </row>
    <row r="1061" spans="1:13" s="53" customFormat="1">
      <c r="A1061" s="47"/>
      <c r="B1061" s="175" t="s">
        <v>779</v>
      </c>
      <c r="C1061" s="47" t="s">
        <v>521</v>
      </c>
      <c r="D1061" s="47" t="s">
        <v>300</v>
      </c>
      <c r="E1061" s="47" t="s">
        <v>302</v>
      </c>
      <c r="F1061" s="48">
        <v>42369</v>
      </c>
      <c r="G1061" s="49">
        <v>1</v>
      </c>
      <c r="H1061" s="47"/>
      <c r="I1061" s="50"/>
      <c r="J1061" s="51"/>
      <c r="K1061" s="50"/>
      <c r="L1061" s="50"/>
      <c r="M1061" s="52"/>
    </row>
    <row r="1062" spans="1:13" s="53" customFormat="1">
      <c r="A1062" s="47"/>
      <c r="B1062" s="175" t="s">
        <v>779</v>
      </c>
      <c r="C1062" s="47" t="s">
        <v>521</v>
      </c>
      <c r="D1062" s="47" t="s">
        <v>301</v>
      </c>
      <c r="E1062" s="47" t="s">
        <v>299</v>
      </c>
      <c r="F1062" s="48">
        <v>42369</v>
      </c>
      <c r="G1062" s="49">
        <v>-1</v>
      </c>
      <c r="H1062" s="47"/>
      <c r="I1062" s="50"/>
      <c r="J1062" s="51"/>
      <c r="K1062" s="50"/>
      <c r="L1062" s="50"/>
      <c r="M1062" s="52"/>
    </row>
    <row r="1063" spans="1:13" s="53" customFormat="1">
      <c r="A1063" s="47"/>
      <c r="B1063" s="175" t="s">
        <v>779</v>
      </c>
      <c r="C1063" s="47" t="s">
        <v>521</v>
      </c>
      <c r="D1063" s="47" t="s">
        <v>472</v>
      </c>
      <c r="E1063" s="47" t="s">
        <v>471</v>
      </c>
      <c r="F1063" s="48">
        <v>42369</v>
      </c>
      <c r="G1063" s="49">
        <v>-1</v>
      </c>
      <c r="H1063" s="47"/>
      <c r="I1063" s="50"/>
      <c r="J1063" s="51"/>
      <c r="K1063" s="50"/>
      <c r="L1063" s="50"/>
      <c r="M1063" s="52"/>
    </row>
    <row r="1064" spans="1:13" s="53" customFormat="1">
      <c r="A1064" s="47" t="s">
        <v>759</v>
      </c>
      <c r="B1064" s="175" t="s">
        <v>1112</v>
      </c>
      <c r="C1064" s="47" t="s">
        <v>521</v>
      </c>
      <c r="D1064" s="47" t="s">
        <v>306</v>
      </c>
      <c r="E1064" s="47" t="s">
        <v>117</v>
      </c>
      <c r="F1064" s="48">
        <v>42377</v>
      </c>
      <c r="G1064" s="49">
        <v>10</v>
      </c>
      <c r="H1064" s="47"/>
      <c r="I1064" s="50"/>
      <c r="J1064" s="51"/>
      <c r="K1064" s="50"/>
      <c r="L1064" s="50"/>
      <c r="M1064" s="52"/>
    </row>
    <row r="1065" spans="1:13" s="53" customFormat="1">
      <c r="A1065" s="47" t="s">
        <v>759</v>
      </c>
      <c r="B1065" s="175" t="s">
        <v>1112</v>
      </c>
      <c r="C1065" s="47" t="s">
        <v>521</v>
      </c>
      <c r="D1065" s="47" t="s">
        <v>310</v>
      </c>
      <c r="E1065" s="47" t="s">
        <v>116</v>
      </c>
      <c r="F1065" s="48">
        <v>42377</v>
      </c>
      <c r="G1065" s="49">
        <v>10</v>
      </c>
      <c r="H1065" s="47"/>
      <c r="I1065" s="50"/>
      <c r="J1065" s="51"/>
      <c r="K1065" s="50"/>
      <c r="L1065" s="50"/>
      <c r="M1065" s="52"/>
    </row>
    <row r="1066" spans="1:13" s="53" customFormat="1">
      <c r="A1066" s="47" t="s">
        <v>759</v>
      </c>
      <c r="B1066" s="175" t="s">
        <v>1112</v>
      </c>
      <c r="C1066" s="47" t="s">
        <v>521</v>
      </c>
      <c r="D1066" s="47" t="s">
        <v>308</v>
      </c>
      <c r="E1066" s="47" t="s">
        <v>123</v>
      </c>
      <c r="F1066" s="48">
        <v>42377</v>
      </c>
      <c r="G1066" s="49">
        <v>10</v>
      </c>
      <c r="H1066" s="47"/>
      <c r="I1066" s="50"/>
      <c r="J1066" s="51"/>
      <c r="K1066" s="50"/>
      <c r="L1066" s="50"/>
      <c r="M1066" s="52"/>
    </row>
    <row r="1067" spans="1:13" s="53" customFormat="1">
      <c r="A1067" s="47" t="s">
        <v>759</v>
      </c>
      <c r="B1067" s="175" t="s">
        <v>1112</v>
      </c>
      <c r="C1067" s="47" t="s">
        <v>521</v>
      </c>
      <c r="D1067" s="47" t="s">
        <v>456</v>
      </c>
      <c r="E1067" s="47" t="s">
        <v>124</v>
      </c>
      <c r="F1067" s="48">
        <v>42377</v>
      </c>
      <c r="G1067" s="49">
        <v>10</v>
      </c>
      <c r="H1067" s="47"/>
      <c r="I1067" s="50"/>
      <c r="J1067" s="51"/>
      <c r="K1067" s="50"/>
      <c r="L1067" s="50"/>
      <c r="M1067" s="52"/>
    </row>
    <row r="1068" spans="1:13" s="53" customFormat="1">
      <c r="A1068" s="47" t="s">
        <v>759</v>
      </c>
      <c r="B1068" s="175" t="s">
        <v>1112</v>
      </c>
      <c r="C1068" s="47" t="s">
        <v>521</v>
      </c>
      <c r="D1068" s="47" t="s">
        <v>309</v>
      </c>
      <c r="E1068" s="47" t="s">
        <v>125</v>
      </c>
      <c r="F1068" s="48">
        <v>42377</v>
      </c>
      <c r="G1068" s="49">
        <v>10</v>
      </c>
      <c r="H1068" s="47"/>
      <c r="I1068" s="50"/>
      <c r="J1068" s="51"/>
      <c r="K1068" s="50"/>
      <c r="L1068" s="50"/>
      <c r="M1068" s="52"/>
    </row>
    <row r="1069" spans="1:13" s="53" customFormat="1">
      <c r="A1069" s="47" t="s">
        <v>1113</v>
      </c>
      <c r="B1069" s="175" t="s">
        <v>1114</v>
      </c>
      <c r="C1069" s="47" t="s">
        <v>706</v>
      </c>
      <c r="D1069" s="47" t="s">
        <v>1268</v>
      </c>
      <c r="E1069" s="47" t="s">
        <v>1267</v>
      </c>
      <c r="F1069" s="48">
        <v>42377</v>
      </c>
      <c r="G1069" s="49">
        <v>-10</v>
      </c>
      <c r="H1069" s="47"/>
      <c r="I1069" s="50"/>
      <c r="J1069" s="51"/>
      <c r="K1069" s="50"/>
      <c r="L1069" s="50"/>
      <c r="M1069" s="52"/>
    </row>
    <row r="1070" spans="1:13" s="53" customFormat="1">
      <c r="A1070" s="47" t="s">
        <v>1113</v>
      </c>
      <c r="B1070" s="175" t="s">
        <v>1114</v>
      </c>
      <c r="C1070" s="47" t="s">
        <v>706</v>
      </c>
      <c r="D1070" s="47" t="s">
        <v>465</v>
      </c>
      <c r="E1070" s="47" t="s">
        <v>107</v>
      </c>
      <c r="F1070" s="48">
        <v>42377</v>
      </c>
      <c r="G1070" s="49">
        <v>-1</v>
      </c>
      <c r="H1070" s="47"/>
      <c r="I1070" s="50"/>
      <c r="J1070" s="51"/>
      <c r="K1070" s="50"/>
      <c r="L1070" s="50"/>
      <c r="M1070" s="52"/>
    </row>
    <row r="1071" spans="1:13" s="53" customFormat="1">
      <c r="A1071" s="47" t="s">
        <v>1113</v>
      </c>
      <c r="B1071" s="175" t="s">
        <v>1114</v>
      </c>
      <c r="C1071" s="47" t="s">
        <v>706</v>
      </c>
      <c r="D1071" s="47" t="s">
        <v>464</v>
      </c>
      <c r="E1071" s="47" t="s">
        <v>106</v>
      </c>
      <c r="F1071" s="48">
        <v>42377</v>
      </c>
      <c r="G1071" s="49">
        <v>-1</v>
      </c>
      <c r="H1071" s="47"/>
      <c r="I1071" s="50"/>
      <c r="J1071" s="51"/>
      <c r="K1071" s="50"/>
      <c r="L1071" s="50"/>
      <c r="M1071" s="52"/>
    </row>
    <row r="1072" spans="1:13" s="53" customFormat="1">
      <c r="A1072" s="47" t="s">
        <v>1113</v>
      </c>
      <c r="B1072" s="175" t="s">
        <v>1114</v>
      </c>
      <c r="C1072" s="47" t="s">
        <v>706</v>
      </c>
      <c r="D1072" s="47" t="s">
        <v>469</v>
      </c>
      <c r="E1072" s="47" t="s">
        <v>311</v>
      </c>
      <c r="F1072" s="48">
        <v>42377</v>
      </c>
      <c r="G1072" s="49">
        <v>-1</v>
      </c>
      <c r="H1072" s="47"/>
      <c r="I1072" s="50"/>
      <c r="J1072" s="51"/>
      <c r="K1072" s="50"/>
      <c r="L1072" s="50"/>
      <c r="M1072" s="52"/>
    </row>
    <row r="1073" spans="1:13" s="53" customFormat="1">
      <c r="A1073" s="47" t="s">
        <v>1113</v>
      </c>
      <c r="B1073" s="175" t="s">
        <v>1114</v>
      </c>
      <c r="C1073" s="47" t="s">
        <v>706</v>
      </c>
      <c r="D1073" s="47" t="s">
        <v>468</v>
      </c>
      <c r="E1073" s="47" t="s">
        <v>312</v>
      </c>
      <c r="F1073" s="48">
        <v>42377</v>
      </c>
      <c r="G1073" s="49">
        <v>-1</v>
      </c>
      <c r="H1073" s="47"/>
      <c r="I1073" s="50"/>
      <c r="J1073" s="51"/>
      <c r="K1073" s="50"/>
      <c r="L1073" s="50"/>
      <c r="M1073" s="52"/>
    </row>
    <row r="1074" spans="1:13" s="53" customFormat="1">
      <c r="A1074" s="47" t="s">
        <v>1113</v>
      </c>
      <c r="B1074" s="175" t="s">
        <v>1114</v>
      </c>
      <c r="C1074" s="47" t="s">
        <v>706</v>
      </c>
      <c r="D1074" s="47" t="s">
        <v>301</v>
      </c>
      <c r="E1074" s="47" t="s">
        <v>299</v>
      </c>
      <c r="F1074" s="48">
        <v>42377</v>
      </c>
      <c r="G1074" s="49">
        <v>-1</v>
      </c>
      <c r="H1074" s="47"/>
      <c r="I1074" s="50"/>
      <c r="J1074" s="51"/>
      <c r="K1074" s="50"/>
      <c r="L1074" s="50"/>
      <c r="M1074" s="52"/>
    </row>
    <row r="1075" spans="1:13" s="53" customFormat="1">
      <c r="A1075" s="47" t="s">
        <v>1113</v>
      </c>
      <c r="B1075" s="175" t="s">
        <v>1114</v>
      </c>
      <c r="C1075" s="47" t="s">
        <v>706</v>
      </c>
      <c r="D1075" s="47" t="s">
        <v>504</v>
      </c>
      <c r="E1075" s="47" t="s">
        <v>303</v>
      </c>
      <c r="F1075" s="48">
        <v>42377</v>
      </c>
      <c r="G1075" s="49">
        <v>-1</v>
      </c>
      <c r="H1075" s="47"/>
      <c r="I1075" s="50"/>
      <c r="J1075" s="51"/>
      <c r="K1075" s="50"/>
      <c r="L1075" s="50"/>
      <c r="M1075" s="52"/>
    </row>
    <row r="1076" spans="1:13" s="53" customFormat="1">
      <c r="A1076" s="47" t="s">
        <v>1113</v>
      </c>
      <c r="B1076" s="175" t="s">
        <v>1114</v>
      </c>
      <c r="C1076" s="47" t="s">
        <v>706</v>
      </c>
      <c r="D1076" s="47" t="s">
        <v>663</v>
      </c>
      <c r="E1076" s="47" t="s">
        <v>662</v>
      </c>
      <c r="F1076" s="48">
        <v>42377</v>
      </c>
      <c r="G1076" s="49">
        <v>-1</v>
      </c>
      <c r="H1076" s="47"/>
      <c r="I1076" s="50"/>
      <c r="J1076" s="51"/>
      <c r="K1076" s="50"/>
      <c r="L1076" s="50"/>
      <c r="M1076" s="52"/>
    </row>
    <row r="1077" spans="1:13" s="53" customFormat="1">
      <c r="A1077" s="47" t="s">
        <v>1113</v>
      </c>
      <c r="B1077" s="175" t="s">
        <v>1114</v>
      </c>
      <c r="C1077" s="47" t="s">
        <v>706</v>
      </c>
      <c r="D1077" s="47" t="s">
        <v>664</v>
      </c>
      <c r="E1077" s="47" t="s">
        <v>665</v>
      </c>
      <c r="F1077" s="48">
        <v>42377</v>
      </c>
      <c r="G1077" s="49">
        <v>-1</v>
      </c>
      <c r="H1077" s="47"/>
      <c r="I1077" s="50"/>
      <c r="J1077" s="51"/>
      <c r="K1077" s="50"/>
      <c r="L1077" s="50"/>
      <c r="M1077" s="52"/>
    </row>
    <row r="1078" spans="1:13" s="53" customFormat="1">
      <c r="A1078" s="47"/>
      <c r="B1078" s="175"/>
      <c r="C1078" s="47" t="s">
        <v>521</v>
      </c>
      <c r="D1078" s="47" t="s">
        <v>1115</v>
      </c>
      <c r="E1078" s="47" t="s">
        <v>1116</v>
      </c>
      <c r="F1078" s="48">
        <v>42381</v>
      </c>
      <c r="G1078" s="49">
        <v>5</v>
      </c>
      <c r="H1078" s="47"/>
      <c r="I1078" s="50"/>
      <c r="J1078" s="51"/>
      <c r="K1078" s="50"/>
      <c r="L1078" s="50"/>
      <c r="M1078" s="52"/>
    </row>
    <row r="1079" spans="1:13" s="53" customFormat="1">
      <c r="A1079" s="47"/>
      <c r="B1079" s="175" t="s">
        <v>1009</v>
      </c>
      <c r="C1079" s="47" t="s">
        <v>1120</v>
      </c>
      <c r="D1079" s="47" t="s">
        <v>589</v>
      </c>
      <c r="E1079" s="47" t="s">
        <v>506</v>
      </c>
      <c r="F1079" s="48">
        <v>42381</v>
      </c>
      <c r="G1079" s="49">
        <v>-5</v>
      </c>
      <c r="H1079" s="47"/>
      <c r="I1079" s="50"/>
      <c r="J1079" s="51"/>
      <c r="K1079" s="50"/>
      <c r="L1079" s="50"/>
      <c r="M1079" s="52"/>
    </row>
    <row r="1080" spans="1:13" s="53" customFormat="1">
      <c r="A1080" s="47"/>
      <c r="B1080" s="175" t="s">
        <v>1118</v>
      </c>
      <c r="C1080" s="47" t="s">
        <v>707</v>
      </c>
      <c r="D1080" s="47" t="s">
        <v>455</v>
      </c>
      <c r="E1080" s="47" t="s">
        <v>118</v>
      </c>
      <c r="F1080" s="48">
        <v>42381</v>
      </c>
      <c r="G1080" s="49">
        <v>-1</v>
      </c>
      <c r="H1080" s="47"/>
      <c r="I1080" s="50"/>
      <c r="J1080" s="51"/>
      <c r="K1080" s="50"/>
      <c r="L1080" s="50"/>
      <c r="M1080" s="52"/>
    </row>
    <row r="1081" spans="1:13" s="53" customFormat="1">
      <c r="A1081" s="47"/>
      <c r="B1081" s="175" t="s">
        <v>1119</v>
      </c>
      <c r="C1081" s="47" t="s">
        <v>707</v>
      </c>
      <c r="D1081" s="47" t="s">
        <v>300</v>
      </c>
      <c r="E1081" s="47" t="s">
        <v>302</v>
      </c>
      <c r="F1081" s="48">
        <v>42383</v>
      </c>
      <c r="G1081" s="49">
        <v>-1</v>
      </c>
      <c r="H1081" s="47"/>
      <c r="I1081" s="50"/>
      <c r="J1081" s="51"/>
      <c r="K1081" s="50"/>
      <c r="L1081" s="50"/>
      <c r="M1081" s="52"/>
    </row>
    <row r="1082" spans="1:13" s="53" customFormat="1">
      <c r="A1082" s="47" t="s">
        <v>1122</v>
      </c>
      <c r="B1082" s="175" t="s">
        <v>1121</v>
      </c>
      <c r="C1082" s="47" t="s">
        <v>521</v>
      </c>
      <c r="D1082" s="47" t="s">
        <v>751</v>
      </c>
      <c r="E1082" s="47" t="s">
        <v>750</v>
      </c>
      <c r="F1082" s="48">
        <v>42395</v>
      </c>
      <c r="G1082" s="49">
        <v>100</v>
      </c>
      <c r="H1082" s="47"/>
      <c r="I1082" s="50"/>
      <c r="J1082" s="51"/>
      <c r="K1082" s="50"/>
      <c r="L1082" s="50"/>
      <c r="M1082" s="52"/>
    </row>
    <row r="1083" spans="1:13" s="53" customFormat="1">
      <c r="A1083" s="47" t="s">
        <v>1124</v>
      </c>
      <c r="B1083" s="175" t="s">
        <v>1123</v>
      </c>
      <c r="C1083" s="47" t="s">
        <v>661</v>
      </c>
      <c r="D1083" s="47" t="s">
        <v>164</v>
      </c>
      <c r="E1083" s="47" t="s">
        <v>134</v>
      </c>
      <c r="F1083" s="48">
        <v>42396</v>
      </c>
      <c r="G1083" s="49">
        <v>-1</v>
      </c>
      <c r="H1083" s="47"/>
      <c r="I1083" s="50"/>
      <c r="J1083" s="51"/>
      <c r="K1083" s="50"/>
      <c r="L1083" s="50"/>
      <c r="M1083" s="52"/>
    </row>
    <row r="1084" spans="1:13" s="53" customFormat="1">
      <c r="A1084" s="47"/>
      <c r="B1084" s="175" t="s">
        <v>779</v>
      </c>
      <c r="C1084" s="47" t="s">
        <v>521</v>
      </c>
      <c r="D1084" s="47" t="s">
        <v>879</v>
      </c>
      <c r="E1084" s="47" t="s">
        <v>880</v>
      </c>
      <c r="F1084" s="48">
        <v>42402</v>
      </c>
      <c r="G1084" s="49">
        <v>-2</v>
      </c>
      <c r="H1084" s="47"/>
      <c r="I1084" s="50"/>
      <c r="J1084" s="51"/>
      <c r="K1084" s="50"/>
      <c r="L1084" s="50"/>
      <c r="M1084" s="52"/>
    </row>
    <row r="1085" spans="1:13" s="53" customFormat="1">
      <c r="A1085" s="47"/>
      <c r="B1085" s="175" t="s">
        <v>779</v>
      </c>
      <c r="C1085" s="47" t="s">
        <v>521</v>
      </c>
      <c r="D1085" s="47" t="s">
        <v>881</v>
      </c>
      <c r="E1085" s="47" t="s">
        <v>883</v>
      </c>
      <c r="F1085" s="48">
        <v>42402</v>
      </c>
      <c r="G1085" s="49">
        <v>-1</v>
      </c>
      <c r="H1085" s="47"/>
      <c r="I1085" s="50"/>
      <c r="J1085" s="51"/>
      <c r="K1085" s="50"/>
      <c r="L1085" s="50"/>
      <c r="M1085" s="52"/>
    </row>
    <row r="1086" spans="1:13" s="53" customFormat="1">
      <c r="A1086" s="47"/>
      <c r="B1086" s="175" t="s">
        <v>779</v>
      </c>
      <c r="C1086" s="47" t="s">
        <v>521</v>
      </c>
      <c r="D1086" s="47" t="s">
        <v>882</v>
      </c>
      <c r="E1086" s="47" t="s">
        <v>884</v>
      </c>
      <c r="F1086" s="48">
        <v>42402</v>
      </c>
      <c r="G1086" s="49">
        <v>1</v>
      </c>
      <c r="H1086" s="47"/>
      <c r="I1086" s="50"/>
      <c r="J1086" s="51"/>
      <c r="K1086" s="50"/>
      <c r="L1086" s="50"/>
      <c r="M1086" s="52"/>
    </row>
    <row r="1087" spans="1:13" s="53" customFormat="1">
      <c r="A1087" s="47" t="s">
        <v>1127</v>
      </c>
      <c r="B1087" s="175" t="s">
        <v>1126</v>
      </c>
      <c r="C1087" s="47" t="s">
        <v>689</v>
      </c>
      <c r="D1087" s="47" t="s">
        <v>13</v>
      </c>
      <c r="E1087" s="47" t="s">
        <v>52</v>
      </c>
      <c r="F1087" s="48">
        <v>42402</v>
      </c>
      <c r="G1087" s="49">
        <v>-6</v>
      </c>
      <c r="H1087" s="47"/>
      <c r="I1087" s="50"/>
      <c r="J1087" s="51"/>
      <c r="K1087" s="50"/>
      <c r="L1087" s="50"/>
      <c r="M1087" s="52"/>
    </row>
    <row r="1088" spans="1:13" s="53" customFormat="1">
      <c r="A1088" s="47" t="s">
        <v>1127</v>
      </c>
      <c r="B1088" s="175" t="s">
        <v>1126</v>
      </c>
      <c r="C1088" s="47" t="s">
        <v>689</v>
      </c>
      <c r="D1088" s="47" t="s">
        <v>15</v>
      </c>
      <c r="E1088" s="47" t="s">
        <v>57</v>
      </c>
      <c r="F1088" s="48">
        <v>42402</v>
      </c>
      <c r="G1088" s="49">
        <v>-5</v>
      </c>
      <c r="H1088" s="47"/>
      <c r="I1088" s="50"/>
      <c r="J1088" s="51"/>
      <c r="K1088" s="50"/>
      <c r="L1088" s="50"/>
      <c r="M1088" s="52"/>
    </row>
    <row r="1089" spans="1:13" s="53" customFormat="1">
      <c r="A1089" s="47" t="s">
        <v>1128</v>
      </c>
      <c r="B1089" s="175" t="s">
        <v>1125</v>
      </c>
      <c r="C1089" s="47" t="s">
        <v>706</v>
      </c>
      <c r="D1089" s="47" t="s">
        <v>879</v>
      </c>
      <c r="E1089" s="47" t="s">
        <v>880</v>
      </c>
      <c r="F1089" s="48">
        <v>42402</v>
      </c>
      <c r="G1089" s="49">
        <v>-78</v>
      </c>
      <c r="H1089" s="47"/>
      <c r="I1089" s="50"/>
      <c r="J1089" s="51"/>
      <c r="K1089" s="50"/>
      <c r="L1089" s="50"/>
      <c r="M1089" s="52"/>
    </row>
    <row r="1090" spans="1:13" s="53" customFormat="1">
      <c r="A1090" s="47" t="s">
        <v>1128</v>
      </c>
      <c r="B1090" s="175" t="s">
        <v>1125</v>
      </c>
      <c r="C1090" s="47" t="s">
        <v>706</v>
      </c>
      <c r="D1090" s="47" t="s">
        <v>882</v>
      </c>
      <c r="E1090" s="47" t="s">
        <v>884</v>
      </c>
      <c r="F1090" s="48">
        <v>42402</v>
      </c>
      <c r="G1090" s="49">
        <v>-75</v>
      </c>
      <c r="H1090" s="47"/>
      <c r="I1090" s="50"/>
      <c r="J1090" s="51"/>
      <c r="K1090" s="50"/>
      <c r="L1090" s="50"/>
      <c r="M1090" s="52"/>
    </row>
    <row r="1091" spans="1:13" s="53" customFormat="1">
      <c r="A1091" s="47" t="s">
        <v>1131</v>
      </c>
      <c r="B1091" s="175" t="s">
        <v>1130</v>
      </c>
      <c r="C1091" s="47" t="s">
        <v>706</v>
      </c>
      <c r="D1091" s="47" t="s">
        <v>1268</v>
      </c>
      <c r="E1091" s="47" t="s">
        <v>1267</v>
      </c>
      <c r="F1091" s="48">
        <v>42403</v>
      </c>
      <c r="G1091" s="49">
        <v>-8</v>
      </c>
      <c r="H1091" s="47"/>
      <c r="I1091" s="50"/>
      <c r="J1091" s="51"/>
      <c r="K1091" s="50"/>
      <c r="L1091" s="50"/>
      <c r="M1091" s="52"/>
    </row>
    <row r="1092" spans="1:13" s="53" customFormat="1">
      <c r="A1092" s="47" t="s">
        <v>1131</v>
      </c>
      <c r="B1092" s="175" t="s">
        <v>1130</v>
      </c>
      <c r="C1092" s="47" t="s">
        <v>706</v>
      </c>
      <c r="D1092" s="47" t="s">
        <v>465</v>
      </c>
      <c r="E1092" s="47" t="s">
        <v>107</v>
      </c>
      <c r="F1092" s="48">
        <v>42403</v>
      </c>
      <c r="G1092" s="49">
        <v>-1</v>
      </c>
      <c r="H1092" s="47"/>
      <c r="I1092" s="50"/>
      <c r="J1092" s="51"/>
      <c r="K1092" s="50"/>
      <c r="L1092" s="50"/>
      <c r="M1092" s="52"/>
    </row>
    <row r="1093" spans="1:13" s="53" customFormat="1">
      <c r="A1093" s="47" t="s">
        <v>1131</v>
      </c>
      <c r="B1093" s="175" t="s">
        <v>1130</v>
      </c>
      <c r="C1093" s="47" t="s">
        <v>706</v>
      </c>
      <c r="D1093" s="47" t="s">
        <v>464</v>
      </c>
      <c r="E1093" s="47" t="s">
        <v>106</v>
      </c>
      <c r="F1093" s="48">
        <v>42403</v>
      </c>
      <c r="G1093" s="49">
        <v>-1</v>
      </c>
      <c r="H1093" s="47"/>
      <c r="I1093" s="50"/>
      <c r="J1093" s="51"/>
      <c r="K1093" s="50"/>
      <c r="L1093" s="50"/>
      <c r="M1093" s="52"/>
    </row>
    <row r="1094" spans="1:13" s="53" customFormat="1">
      <c r="A1094" s="47" t="s">
        <v>1131</v>
      </c>
      <c r="B1094" s="175" t="s">
        <v>1130</v>
      </c>
      <c r="C1094" s="47" t="s">
        <v>706</v>
      </c>
      <c r="D1094" s="47" t="s">
        <v>469</v>
      </c>
      <c r="E1094" s="47" t="s">
        <v>311</v>
      </c>
      <c r="F1094" s="48">
        <v>42403</v>
      </c>
      <c r="G1094" s="49">
        <v>-1</v>
      </c>
      <c r="H1094" s="47"/>
      <c r="I1094" s="50"/>
      <c r="J1094" s="51"/>
      <c r="K1094" s="50"/>
      <c r="L1094" s="50"/>
      <c r="M1094" s="52"/>
    </row>
    <row r="1095" spans="1:13" s="53" customFormat="1">
      <c r="A1095" s="47" t="s">
        <v>1131</v>
      </c>
      <c r="B1095" s="175" t="s">
        <v>1130</v>
      </c>
      <c r="C1095" s="47" t="s">
        <v>706</v>
      </c>
      <c r="D1095" s="47" t="s">
        <v>468</v>
      </c>
      <c r="E1095" s="47" t="s">
        <v>312</v>
      </c>
      <c r="F1095" s="48">
        <v>42403</v>
      </c>
      <c r="G1095" s="49">
        <v>-1</v>
      </c>
      <c r="H1095" s="47"/>
      <c r="I1095" s="50"/>
      <c r="J1095" s="51"/>
      <c r="K1095" s="50"/>
      <c r="L1095" s="50"/>
      <c r="M1095" s="52"/>
    </row>
    <row r="1096" spans="1:13" s="53" customFormat="1">
      <c r="A1096" s="47" t="s">
        <v>1131</v>
      </c>
      <c r="B1096" s="175" t="s">
        <v>1130</v>
      </c>
      <c r="C1096" s="47" t="s">
        <v>706</v>
      </c>
      <c r="D1096" s="47" t="s">
        <v>301</v>
      </c>
      <c r="E1096" s="47" t="s">
        <v>299</v>
      </c>
      <c r="F1096" s="48">
        <v>42403</v>
      </c>
      <c r="G1096" s="49">
        <v>-1</v>
      </c>
      <c r="H1096" s="47"/>
      <c r="I1096" s="50"/>
      <c r="J1096" s="51"/>
      <c r="K1096" s="50"/>
      <c r="L1096" s="50"/>
      <c r="M1096" s="52"/>
    </row>
    <row r="1097" spans="1:13" s="53" customFormat="1">
      <c r="A1097" s="47" t="s">
        <v>1131</v>
      </c>
      <c r="B1097" s="175" t="s">
        <v>1130</v>
      </c>
      <c r="C1097" s="47" t="s">
        <v>706</v>
      </c>
      <c r="D1097" s="47" t="s">
        <v>663</v>
      </c>
      <c r="E1097" s="47" t="s">
        <v>662</v>
      </c>
      <c r="F1097" s="48">
        <v>42403</v>
      </c>
      <c r="G1097" s="49">
        <v>-1</v>
      </c>
      <c r="H1097" s="47"/>
      <c r="I1097" s="50"/>
      <c r="J1097" s="51"/>
      <c r="K1097" s="50"/>
      <c r="L1097" s="50"/>
      <c r="M1097" s="52"/>
    </row>
    <row r="1098" spans="1:13" s="53" customFormat="1">
      <c r="A1098" s="47" t="s">
        <v>1131</v>
      </c>
      <c r="B1098" s="175" t="s">
        <v>1130</v>
      </c>
      <c r="C1098" s="47" t="s">
        <v>706</v>
      </c>
      <c r="D1098" s="47" t="s">
        <v>664</v>
      </c>
      <c r="E1098" s="47" t="s">
        <v>665</v>
      </c>
      <c r="F1098" s="48">
        <v>42403</v>
      </c>
      <c r="G1098" s="49">
        <v>-1</v>
      </c>
      <c r="H1098" s="47"/>
      <c r="I1098" s="50"/>
      <c r="J1098" s="51"/>
      <c r="K1098" s="50"/>
      <c r="L1098" s="50"/>
      <c r="M1098" s="52"/>
    </row>
    <row r="1099" spans="1:13" s="53" customFormat="1">
      <c r="A1099" s="47"/>
      <c r="B1099" s="47" t="s">
        <v>1009</v>
      </c>
      <c r="C1099" s="47" t="s">
        <v>1132</v>
      </c>
      <c r="D1099" s="47" t="s">
        <v>663</v>
      </c>
      <c r="E1099" s="47" t="s">
        <v>662</v>
      </c>
      <c r="F1099" s="48">
        <v>42403</v>
      </c>
      <c r="G1099" s="49">
        <v>-1</v>
      </c>
      <c r="H1099" s="47"/>
      <c r="I1099" s="50"/>
      <c r="J1099" s="51"/>
      <c r="K1099" s="50"/>
      <c r="L1099" s="50"/>
      <c r="M1099" s="52"/>
    </row>
    <row r="1100" spans="1:13" s="53" customFormat="1">
      <c r="A1100" s="47"/>
      <c r="B1100" s="47" t="s">
        <v>1009</v>
      </c>
      <c r="C1100" s="47" t="s">
        <v>1132</v>
      </c>
      <c r="D1100" s="47" t="s">
        <v>664</v>
      </c>
      <c r="E1100" s="47" t="s">
        <v>665</v>
      </c>
      <c r="F1100" s="48">
        <v>42403</v>
      </c>
      <c r="G1100" s="49">
        <v>-1</v>
      </c>
      <c r="H1100" s="47"/>
      <c r="I1100" s="50"/>
      <c r="J1100" s="51"/>
      <c r="K1100" s="50"/>
      <c r="L1100" s="50"/>
      <c r="M1100" s="52"/>
    </row>
    <row r="1101" spans="1:13" s="53" customFormat="1">
      <c r="A1101" s="47"/>
      <c r="B1101" s="47" t="s">
        <v>1133</v>
      </c>
      <c r="C1101" s="47" t="s">
        <v>501</v>
      </c>
      <c r="D1101" s="47" t="s">
        <v>912</v>
      </c>
      <c r="E1101" s="47" t="s">
        <v>911</v>
      </c>
      <c r="F1101" s="48">
        <v>42404</v>
      </c>
      <c r="G1101" s="49">
        <v>-2</v>
      </c>
      <c r="H1101" s="47"/>
      <c r="I1101" s="50"/>
      <c r="J1101" s="51"/>
      <c r="K1101" s="50"/>
      <c r="L1101" s="50"/>
      <c r="M1101" s="52"/>
    </row>
    <row r="1102" spans="1:13" s="53" customFormat="1">
      <c r="A1102" s="47"/>
      <c r="B1102" s="47" t="s">
        <v>1133</v>
      </c>
      <c r="C1102" s="47" t="s">
        <v>501</v>
      </c>
      <c r="D1102" s="47" t="s">
        <v>722</v>
      </c>
      <c r="E1102" s="47" t="s">
        <v>721</v>
      </c>
      <c r="F1102" s="48">
        <v>42404</v>
      </c>
      <c r="G1102" s="49">
        <v>-2</v>
      </c>
      <c r="H1102" s="47"/>
      <c r="I1102" s="50"/>
      <c r="J1102" s="51"/>
      <c r="K1102" s="50"/>
      <c r="L1102" s="50"/>
      <c r="M1102" s="52"/>
    </row>
    <row r="1103" spans="1:13" s="53" customFormat="1">
      <c r="A1103" s="47"/>
      <c r="B1103" s="47" t="s">
        <v>1133</v>
      </c>
      <c r="C1103" s="47" t="s">
        <v>501</v>
      </c>
      <c r="D1103" s="47" t="s">
        <v>912</v>
      </c>
      <c r="E1103" s="47" t="s">
        <v>911</v>
      </c>
      <c r="F1103" s="48">
        <v>42405</v>
      </c>
      <c r="G1103" s="49">
        <v>-8</v>
      </c>
      <c r="H1103" s="47"/>
      <c r="I1103" s="50"/>
      <c r="J1103" s="51"/>
      <c r="K1103" s="50"/>
      <c r="L1103" s="50"/>
      <c r="M1103" s="52"/>
    </row>
    <row r="1104" spans="1:13" s="53" customFormat="1">
      <c r="A1104" s="47"/>
      <c r="B1104" s="47" t="s">
        <v>1133</v>
      </c>
      <c r="C1104" s="47" t="s">
        <v>501</v>
      </c>
      <c r="D1104" s="47" t="s">
        <v>722</v>
      </c>
      <c r="E1104" s="47" t="s">
        <v>721</v>
      </c>
      <c r="F1104" s="48">
        <v>42405</v>
      </c>
      <c r="G1104" s="49">
        <v>-8</v>
      </c>
      <c r="H1104" s="47"/>
      <c r="I1104" s="50"/>
      <c r="J1104" s="51"/>
      <c r="K1104" s="50"/>
      <c r="L1104" s="50"/>
      <c r="M1104" s="52"/>
    </row>
    <row r="1105" spans="1:13" s="53" customFormat="1">
      <c r="A1105" s="47" t="s">
        <v>1135</v>
      </c>
      <c r="B1105" s="47" t="s">
        <v>1136</v>
      </c>
      <c r="C1105" s="47" t="s">
        <v>1134</v>
      </c>
      <c r="D1105" s="47" t="s">
        <v>465</v>
      </c>
      <c r="E1105" s="47" t="s">
        <v>107</v>
      </c>
      <c r="F1105" s="48">
        <v>42408</v>
      </c>
      <c r="G1105" s="49">
        <v>-1</v>
      </c>
      <c r="H1105" s="47"/>
      <c r="I1105" s="50"/>
      <c r="J1105" s="51"/>
      <c r="K1105" s="50"/>
      <c r="L1105" s="50"/>
      <c r="M1105" s="52"/>
    </row>
    <row r="1106" spans="1:13" s="53" customFormat="1">
      <c r="A1106" s="47" t="s">
        <v>1135</v>
      </c>
      <c r="B1106" s="47" t="s">
        <v>1136</v>
      </c>
      <c r="C1106" s="47" t="s">
        <v>1134</v>
      </c>
      <c r="D1106" s="47" t="s">
        <v>464</v>
      </c>
      <c r="E1106" s="47" t="s">
        <v>106</v>
      </c>
      <c r="F1106" s="48">
        <v>42408</v>
      </c>
      <c r="G1106" s="49">
        <v>-1</v>
      </c>
      <c r="H1106" s="47"/>
      <c r="I1106" s="50"/>
      <c r="J1106" s="51"/>
      <c r="K1106" s="50"/>
      <c r="L1106" s="50"/>
      <c r="M1106" s="52"/>
    </row>
    <row r="1107" spans="1:13" s="53" customFormat="1">
      <c r="A1107" s="47" t="s">
        <v>1135</v>
      </c>
      <c r="B1107" s="47" t="s">
        <v>1136</v>
      </c>
      <c r="C1107" s="47" t="s">
        <v>1134</v>
      </c>
      <c r="D1107" s="47" t="s">
        <v>468</v>
      </c>
      <c r="E1107" s="47" t="s">
        <v>312</v>
      </c>
      <c r="F1107" s="48">
        <v>42408</v>
      </c>
      <c r="G1107" s="49">
        <v>-1</v>
      </c>
      <c r="H1107" s="47"/>
      <c r="I1107" s="50"/>
      <c r="J1107" s="51"/>
      <c r="K1107" s="50"/>
      <c r="L1107" s="50"/>
      <c r="M1107" s="52"/>
    </row>
    <row r="1108" spans="1:13" s="53" customFormat="1">
      <c r="A1108" s="47" t="s">
        <v>1135</v>
      </c>
      <c r="B1108" s="47" t="s">
        <v>1136</v>
      </c>
      <c r="C1108" s="47" t="s">
        <v>1134</v>
      </c>
      <c r="D1108" s="47" t="s">
        <v>300</v>
      </c>
      <c r="E1108" s="47" t="s">
        <v>302</v>
      </c>
      <c r="F1108" s="48">
        <v>42408</v>
      </c>
      <c r="G1108" s="49">
        <v>-1</v>
      </c>
      <c r="H1108" s="47"/>
      <c r="I1108" s="50"/>
      <c r="J1108" s="51"/>
      <c r="K1108" s="50"/>
      <c r="L1108" s="50"/>
      <c r="M1108" s="52"/>
    </row>
    <row r="1109" spans="1:13" s="53" customFormat="1">
      <c r="A1109" s="47" t="s">
        <v>1135</v>
      </c>
      <c r="B1109" s="47" t="s">
        <v>1136</v>
      </c>
      <c r="C1109" s="47" t="s">
        <v>1134</v>
      </c>
      <c r="D1109" s="47" t="s">
        <v>205</v>
      </c>
      <c r="E1109" s="47" t="s">
        <v>115</v>
      </c>
      <c r="F1109" s="48">
        <v>42408</v>
      </c>
      <c r="G1109" s="49">
        <v>-1</v>
      </c>
      <c r="H1109" s="47"/>
      <c r="I1109" s="50"/>
      <c r="J1109" s="51"/>
      <c r="K1109" s="50"/>
      <c r="L1109" s="50"/>
      <c r="M1109" s="52"/>
    </row>
    <row r="1110" spans="1:13" s="53" customFormat="1">
      <c r="A1110" s="47" t="s">
        <v>1135</v>
      </c>
      <c r="B1110" s="47" t="s">
        <v>1136</v>
      </c>
      <c r="C1110" s="47" t="s">
        <v>1134</v>
      </c>
      <c r="D1110" s="47" t="s">
        <v>277</v>
      </c>
      <c r="E1110" s="47" t="s">
        <v>119</v>
      </c>
      <c r="F1110" s="48">
        <v>42408</v>
      </c>
      <c r="G1110" s="49">
        <v>-2</v>
      </c>
      <c r="H1110" s="47"/>
      <c r="I1110" s="50"/>
      <c r="J1110" s="51"/>
      <c r="K1110" s="50"/>
      <c r="L1110" s="50"/>
      <c r="M1110" s="52"/>
    </row>
    <row r="1111" spans="1:13" s="53" customFormat="1">
      <c r="A1111" s="47" t="s">
        <v>1135</v>
      </c>
      <c r="B1111" s="47" t="s">
        <v>1136</v>
      </c>
      <c r="C1111" s="47" t="s">
        <v>1134</v>
      </c>
      <c r="D1111" s="47" t="s">
        <v>455</v>
      </c>
      <c r="E1111" s="47" t="s">
        <v>118</v>
      </c>
      <c r="F1111" s="48">
        <v>42408</v>
      </c>
      <c r="G1111" s="49">
        <v>-2</v>
      </c>
      <c r="H1111" s="47"/>
      <c r="I1111" s="50"/>
      <c r="J1111" s="51"/>
      <c r="K1111" s="50"/>
      <c r="L1111" s="50"/>
      <c r="M1111" s="52"/>
    </row>
    <row r="1112" spans="1:13" s="53" customFormat="1">
      <c r="A1112" s="47" t="s">
        <v>1135</v>
      </c>
      <c r="B1112" s="47" t="s">
        <v>1136</v>
      </c>
      <c r="C1112" s="47" t="s">
        <v>1134</v>
      </c>
      <c r="D1112" s="47" t="s">
        <v>278</v>
      </c>
      <c r="E1112" s="47" t="s">
        <v>121</v>
      </c>
      <c r="F1112" s="48">
        <v>42408</v>
      </c>
      <c r="G1112" s="179">
        <v>-1</v>
      </c>
      <c r="H1112" s="47"/>
      <c r="I1112" s="50"/>
      <c r="J1112" s="51"/>
      <c r="K1112" s="50"/>
      <c r="L1112" s="50"/>
      <c r="M1112" s="52"/>
    </row>
    <row r="1113" spans="1:13" s="53" customFormat="1">
      <c r="A1113" s="47" t="s">
        <v>1135</v>
      </c>
      <c r="B1113" s="47" t="s">
        <v>1136</v>
      </c>
      <c r="C1113" s="47" t="s">
        <v>1134</v>
      </c>
      <c r="D1113" s="47" t="s">
        <v>307</v>
      </c>
      <c r="E1113" s="47" t="s">
        <v>120</v>
      </c>
      <c r="F1113" s="48">
        <v>42408</v>
      </c>
      <c r="G1113" s="179">
        <v>-1</v>
      </c>
      <c r="H1113" s="47"/>
      <c r="I1113" s="50"/>
      <c r="J1113" s="51"/>
      <c r="K1113" s="50"/>
      <c r="L1113" s="50"/>
      <c r="M1113" s="52"/>
    </row>
    <row r="1114" spans="1:13" s="53" customFormat="1">
      <c r="A1114" s="47" t="s">
        <v>1135</v>
      </c>
      <c r="B1114" s="47" t="s">
        <v>1136</v>
      </c>
      <c r="C1114" s="47" t="s">
        <v>1134</v>
      </c>
      <c r="D1114" s="47" t="s">
        <v>306</v>
      </c>
      <c r="E1114" s="47" t="s">
        <v>117</v>
      </c>
      <c r="F1114" s="48">
        <v>42408</v>
      </c>
      <c r="G1114" s="179">
        <v>-1</v>
      </c>
      <c r="H1114" s="47"/>
      <c r="I1114" s="50"/>
      <c r="J1114" s="51"/>
      <c r="K1114" s="50"/>
      <c r="L1114" s="50"/>
      <c r="M1114" s="52"/>
    </row>
    <row r="1115" spans="1:13" s="53" customFormat="1">
      <c r="A1115" s="47" t="s">
        <v>1135</v>
      </c>
      <c r="B1115" s="47" t="s">
        <v>1136</v>
      </c>
      <c r="C1115" s="47" t="s">
        <v>1134</v>
      </c>
      <c r="D1115" s="47" t="s">
        <v>310</v>
      </c>
      <c r="E1115" s="47" t="s">
        <v>116</v>
      </c>
      <c r="F1115" s="48">
        <v>42408</v>
      </c>
      <c r="G1115" s="179">
        <v>-1</v>
      </c>
      <c r="H1115" s="47"/>
      <c r="I1115" s="50"/>
      <c r="J1115" s="51"/>
      <c r="K1115" s="50"/>
      <c r="L1115" s="50"/>
      <c r="M1115" s="52"/>
    </row>
    <row r="1116" spans="1:13" s="53" customFormat="1">
      <c r="A1116" s="47" t="s">
        <v>1135</v>
      </c>
      <c r="B1116" s="47" t="s">
        <v>1136</v>
      </c>
      <c r="C1116" s="47" t="s">
        <v>1134</v>
      </c>
      <c r="D1116" s="47" t="s">
        <v>308</v>
      </c>
      <c r="E1116" s="47" t="s">
        <v>123</v>
      </c>
      <c r="F1116" s="48">
        <v>42408</v>
      </c>
      <c r="G1116" s="179">
        <v>-2</v>
      </c>
      <c r="H1116" s="47"/>
      <c r="I1116" s="50"/>
      <c r="J1116" s="51"/>
      <c r="K1116" s="50"/>
      <c r="L1116" s="50"/>
      <c r="M1116" s="52"/>
    </row>
    <row r="1117" spans="1:13" s="53" customFormat="1">
      <c r="A1117" s="47" t="s">
        <v>1135</v>
      </c>
      <c r="B1117" s="47" t="s">
        <v>1136</v>
      </c>
      <c r="C1117" s="47" t="s">
        <v>1134</v>
      </c>
      <c r="D1117" s="47" t="s">
        <v>879</v>
      </c>
      <c r="E1117" s="47" t="s">
        <v>880</v>
      </c>
      <c r="F1117" s="48">
        <v>42408</v>
      </c>
      <c r="G1117" s="179">
        <v>-1</v>
      </c>
      <c r="H1117" s="47"/>
      <c r="I1117" s="50"/>
      <c r="J1117" s="51"/>
      <c r="K1117" s="50"/>
      <c r="L1117" s="50"/>
      <c r="M1117" s="52"/>
    </row>
    <row r="1118" spans="1:13" s="53" customFormat="1">
      <c r="A1118" s="47" t="s">
        <v>1135</v>
      </c>
      <c r="B1118" s="47" t="s">
        <v>1136</v>
      </c>
      <c r="C1118" s="47" t="s">
        <v>1134</v>
      </c>
      <c r="D1118" s="47" t="s">
        <v>74</v>
      </c>
      <c r="E1118" s="47" t="s">
        <v>75</v>
      </c>
      <c r="F1118" s="48">
        <v>42408</v>
      </c>
      <c r="G1118" s="179">
        <v>-2</v>
      </c>
      <c r="H1118" s="47"/>
      <c r="I1118" s="50"/>
      <c r="J1118" s="51"/>
      <c r="K1118" s="50"/>
      <c r="L1118" s="50"/>
      <c r="M1118" s="52"/>
    </row>
    <row r="1119" spans="1:13" s="53" customFormat="1">
      <c r="A1119" s="47"/>
      <c r="B1119" s="175" t="s">
        <v>779</v>
      </c>
      <c r="C1119" s="47" t="s">
        <v>521</v>
      </c>
      <c r="D1119" s="47" t="s">
        <v>1138</v>
      </c>
      <c r="E1119" s="47" t="s">
        <v>1137</v>
      </c>
      <c r="F1119" s="48">
        <v>42410</v>
      </c>
      <c r="G1119" s="179">
        <v>1</v>
      </c>
      <c r="H1119" s="47"/>
      <c r="I1119" s="50"/>
      <c r="J1119" s="51"/>
      <c r="K1119" s="50"/>
      <c r="L1119" s="50"/>
      <c r="M1119" s="52"/>
    </row>
    <row r="1120" spans="1:13" s="53" customFormat="1">
      <c r="A1120" s="47"/>
      <c r="B1120" s="175" t="s">
        <v>1140</v>
      </c>
      <c r="C1120" s="47" t="s">
        <v>521</v>
      </c>
      <c r="D1120" s="47" t="s">
        <v>1153</v>
      </c>
      <c r="E1120" s="47" t="s">
        <v>1139</v>
      </c>
      <c r="F1120" s="48">
        <v>42410</v>
      </c>
      <c r="G1120" s="179">
        <v>20</v>
      </c>
      <c r="H1120" s="47"/>
      <c r="I1120" s="50"/>
      <c r="J1120" s="51"/>
      <c r="K1120" s="50"/>
      <c r="L1120" s="50"/>
      <c r="M1120" s="52"/>
    </row>
    <row r="1121" spans="1:13" s="53" customFormat="1">
      <c r="A1121" s="47" t="s">
        <v>1128</v>
      </c>
      <c r="B1121" s="175" t="s">
        <v>1125</v>
      </c>
      <c r="C1121" s="47" t="s">
        <v>706</v>
      </c>
      <c r="D1121" s="47" t="s">
        <v>1153</v>
      </c>
      <c r="E1121" s="47" t="s">
        <v>1139</v>
      </c>
      <c r="F1121" s="48">
        <v>42411</v>
      </c>
      <c r="G1121" s="179">
        <v>-20</v>
      </c>
      <c r="H1121" s="47"/>
      <c r="I1121" s="50"/>
      <c r="J1121" s="51"/>
      <c r="K1121" s="50"/>
      <c r="L1121" s="50"/>
      <c r="M1121" s="52"/>
    </row>
    <row r="1122" spans="1:13" s="53" customFormat="1">
      <c r="A1122" s="47"/>
      <c r="B1122" s="47" t="s">
        <v>1141</v>
      </c>
      <c r="C1122" s="47" t="s">
        <v>501</v>
      </c>
      <c r="D1122" s="47" t="s">
        <v>722</v>
      </c>
      <c r="E1122" s="47" t="s">
        <v>721</v>
      </c>
      <c r="F1122" s="48">
        <v>42405</v>
      </c>
      <c r="G1122" s="179">
        <v>-5</v>
      </c>
      <c r="H1122" s="47"/>
      <c r="I1122" s="50"/>
      <c r="J1122" s="51"/>
      <c r="K1122" s="50"/>
      <c r="L1122" s="50"/>
      <c r="M1122" s="52"/>
    </row>
    <row r="1123" spans="1:13" s="53" customFormat="1">
      <c r="A1123" s="47" t="s">
        <v>1143</v>
      </c>
      <c r="B1123" s="47" t="s">
        <v>1142</v>
      </c>
      <c r="C1123" s="47" t="s">
        <v>661</v>
      </c>
      <c r="D1123" s="47" t="s">
        <v>465</v>
      </c>
      <c r="E1123" s="47" t="s">
        <v>107</v>
      </c>
      <c r="F1123" s="48">
        <v>42418</v>
      </c>
      <c r="G1123" s="179">
        <v>-1</v>
      </c>
      <c r="H1123" s="47"/>
      <c r="I1123" s="50"/>
      <c r="J1123" s="51"/>
      <c r="K1123" s="50"/>
      <c r="L1123" s="50"/>
      <c r="M1123" s="52"/>
    </row>
    <row r="1124" spans="1:13" s="53" customFormat="1">
      <c r="A1124" s="47" t="s">
        <v>1143</v>
      </c>
      <c r="B1124" s="47" t="s">
        <v>1142</v>
      </c>
      <c r="C1124" s="47" t="s">
        <v>661</v>
      </c>
      <c r="D1124" s="47" t="s">
        <v>464</v>
      </c>
      <c r="E1124" s="47" t="s">
        <v>106</v>
      </c>
      <c r="F1124" s="48">
        <v>42418</v>
      </c>
      <c r="G1124" s="179">
        <v>-1</v>
      </c>
      <c r="H1124" s="47"/>
      <c r="I1124" s="50"/>
      <c r="J1124" s="51"/>
      <c r="K1124" s="50"/>
      <c r="L1124" s="50"/>
      <c r="M1124" s="52"/>
    </row>
    <row r="1125" spans="1:13" s="53" customFormat="1">
      <c r="A1125" s="47" t="s">
        <v>1143</v>
      </c>
      <c r="B1125" s="47" t="s">
        <v>1142</v>
      </c>
      <c r="C1125" s="47" t="s">
        <v>661</v>
      </c>
      <c r="D1125" s="47" t="s">
        <v>469</v>
      </c>
      <c r="E1125" s="47" t="s">
        <v>311</v>
      </c>
      <c r="F1125" s="48">
        <v>42418</v>
      </c>
      <c r="G1125" s="179">
        <v>-1</v>
      </c>
      <c r="H1125" s="47"/>
      <c r="I1125" s="50"/>
      <c r="J1125" s="51"/>
      <c r="K1125" s="50"/>
      <c r="L1125" s="50"/>
      <c r="M1125" s="52"/>
    </row>
    <row r="1126" spans="1:13" s="53" customFormat="1">
      <c r="A1126" s="47" t="s">
        <v>1143</v>
      </c>
      <c r="B1126" s="47" t="s">
        <v>1142</v>
      </c>
      <c r="C1126" s="47" t="s">
        <v>661</v>
      </c>
      <c r="D1126" s="47" t="s">
        <v>504</v>
      </c>
      <c r="E1126" s="47" t="s">
        <v>303</v>
      </c>
      <c r="F1126" s="48">
        <v>42418</v>
      </c>
      <c r="G1126" s="179">
        <v>-1</v>
      </c>
      <c r="H1126" s="47"/>
      <c r="I1126" s="50"/>
      <c r="J1126" s="51"/>
      <c r="K1126" s="50"/>
      <c r="L1126" s="50"/>
      <c r="M1126" s="52"/>
    </row>
    <row r="1127" spans="1:13" s="53" customFormat="1">
      <c r="A1127" s="47" t="s">
        <v>1143</v>
      </c>
      <c r="B1127" s="47" t="s">
        <v>1142</v>
      </c>
      <c r="C1127" s="47" t="s">
        <v>661</v>
      </c>
      <c r="D1127" s="47" t="s">
        <v>664</v>
      </c>
      <c r="E1127" s="47" t="s">
        <v>665</v>
      </c>
      <c r="F1127" s="48">
        <v>42418</v>
      </c>
      <c r="G1127" s="179">
        <v>-1</v>
      </c>
      <c r="H1127" s="47"/>
      <c r="I1127" s="50"/>
      <c r="J1127" s="51"/>
      <c r="K1127" s="50"/>
      <c r="L1127" s="50"/>
      <c r="M1127" s="52"/>
    </row>
    <row r="1128" spans="1:13" s="53" customFormat="1">
      <c r="A1128" s="47" t="s">
        <v>1145</v>
      </c>
      <c r="B1128" s="47" t="s">
        <v>1144</v>
      </c>
      <c r="C1128" s="47" t="s">
        <v>670</v>
      </c>
      <c r="D1128" s="47" t="s">
        <v>72</v>
      </c>
      <c r="E1128" s="47" t="s">
        <v>73</v>
      </c>
      <c r="F1128" s="48">
        <v>42418</v>
      </c>
      <c r="G1128" s="179">
        <v>-12</v>
      </c>
      <c r="H1128" s="47"/>
      <c r="I1128" s="50"/>
      <c r="J1128" s="51"/>
      <c r="K1128" s="50"/>
      <c r="L1128" s="50"/>
      <c r="M1128" s="52"/>
    </row>
    <row r="1129" spans="1:13" s="53" customFormat="1">
      <c r="A1129" s="47" t="s">
        <v>1145</v>
      </c>
      <c r="B1129" s="47" t="s">
        <v>1144</v>
      </c>
      <c r="C1129" s="47" t="s">
        <v>670</v>
      </c>
      <c r="D1129" s="47" t="s">
        <v>74</v>
      </c>
      <c r="E1129" s="47" t="s">
        <v>75</v>
      </c>
      <c r="F1129" s="48">
        <v>42418</v>
      </c>
      <c r="G1129" s="179">
        <v>-12</v>
      </c>
      <c r="H1129" s="47"/>
      <c r="I1129" s="50"/>
      <c r="J1129" s="51"/>
      <c r="K1129" s="50"/>
      <c r="L1129" s="50"/>
      <c r="M1129" s="52"/>
    </row>
    <row r="1130" spans="1:13" s="53" customFormat="1">
      <c r="A1130" s="47" t="s">
        <v>1146</v>
      </c>
      <c r="B1130" s="47" t="s">
        <v>1147</v>
      </c>
      <c r="C1130" s="47" t="s">
        <v>1148</v>
      </c>
      <c r="D1130" s="47" t="s">
        <v>12</v>
      </c>
      <c r="E1130" s="54" t="s">
        <v>39</v>
      </c>
      <c r="F1130" s="48">
        <v>42419</v>
      </c>
      <c r="G1130" s="179">
        <v>-3</v>
      </c>
      <c r="H1130" s="47"/>
      <c r="I1130" s="50"/>
      <c r="J1130" s="51"/>
      <c r="K1130" s="50"/>
      <c r="L1130" s="50"/>
      <c r="M1130" s="52"/>
    </row>
    <row r="1131" spans="1:13" s="53" customFormat="1">
      <c r="A1131" s="47" t="s">
        <v>1150</v>
      </c>
      <c r="B1131" s="47" t="s">
        <v>1149</v>
      </c>
      <c r="C1131" s="47" t="s">
        <v>707</v>
      </c>
      <c r="D1131" s="47" t="s">
        <v>588</v>
      </c>
      <c r="E1131" s="47" t="s">
        <v>505</v>
      </c>
      <c r="F1131" s="48">
        <v>42423</v>
      </c>
      <c r="G1131" s="179">
        <v>-12</v>
      </c>
      <c r="H1131" s="47"/>
      <c r="I1131" s="50"/>
      <c r="J1131" s="51"/>
      <c r="K1131" s="50"/>
      <c r="L1131" s="50"/>
      <c r="M1131" s="52"/>
    </row>
    <row r="1132" spans="1:13" s="53" customFormat="1">
      <c r="A1132" s="47"/>
      <c r="B1132" s="47" t="s">
        <v>1159</v>
      </c>
      <c r="C1132" s="47" t="s">
        <v>521</v>
      </c>
      <c r="D1132" s="47" t="s">
        <v>314</v>
      </c>
      <c r="E1132" s="47" t="s">
        <v>137</v>
      </c>
      <c r="F1132" s="48">
        <v>42424</v>
      </c>
      <c r="G1132" s="179">
        <v>78</v>
      </c>
      <c r="H1132" s="47"/>
      <c r="I1132" s="50"/>
      <c r="J1132" s="51"/>
      <c r="K1132" s="50"/>
      <c r="L1132" s="50"/>
      <c r="M1132" s="52"/>
    </row>
    <row r="1133" spans="1:13" s="53" customFormat="1">
      <c r="A1133" s="47"/>
      <c r="B1133" s="47" t="s">
        <v>1159</v>
      </c>
      <c r="C1133" s="47" t="s">
        <v>521</v>
      </c>
      <c r="D1133" s="47" t="s">
        <v>316</v>
      </c>
      <c r="E1133" s="47" t="s">
        <v>138</v>
      </c>
      <c r="F1133" s="48">
        <v>42424</v>
      </c>
      <c r="G1133" s="179">
        <v>40</v>
      </c>
      <c r="H1133" s="47"/>
      <c r="I1133" s="50"/>
      <c r="J1133" s="51"/>
      <c r="K1133" s="50"/>
      <c r="L1133" s="50"/>
      <c r="M1133" s="52"/>
    </row>
    <row r="1134" spans="1:13" s="53" customFormat="1">
      <c r="A1134" s="47"/>
      <c r="B1134" s="47" t="s">
        <v>1159</v>
      </c>
      <c r="C1134" s="47" t="s">
        <v>521</v>
      </c>
      <c r="D1134" s="47" t="s">
        <v>315</v>
      </c>
      <c r="E1134" s="47" t="s">
        <v>59</v>
      </c>
      <c r="F1134" s="48">
        <v>42424</v>
      </c>
      <c r="G1134" s="179">
        <v>75</v>
      </c>
      <c r="H1134" s="47"/>
      <c r="I1134" s="50"/>
      <c r="J1134" s="51"/>
      <c r="K1134" s="50"/>
      <c r="L1134" s="50"/>
      <c r="M1134" s="52"/>
    </row>
    <row r="1135" spans="1:13" s="53" customFormat="1">
      <c r="A1135" s="47"/>
      <c r="B1135" s="175" t="s">
        <v>1140</v>
      </c>
      <c r="C1135" s="47" t="s">
        <v>521</v>
      </c>
      <c r="D1135" s="47" t="s">
        <v>1153</v>
      </c>
      <c r="E1135" s="47" t="s">
        <v>1139</v>
      </c>
      <c r="F1135" s="48">
        <v>42429</v>
      </c>
      <c r="G1135" s="179">
        <v>80</v>
      </c>
      <c r="H1135" s="47"/>
      <c r="I1135" s="50"/>
      <c r="J1135" s="51"/>
      <c r="K1135" s="50"/>
      <c r="L1135" s="50"/>
      <c r="M1135" s="52"/>
    </row>
    <row r="1136" spans="1:13" s="53" customFormat="1">
      <c r="A1136" s="47"/>
      <c r="B1136" s="175" t="s">
        <v>1157</v>
      </c>
      <c r="C1136" s="47" t="s">
        <v>521</v>
      </c>
      <c r="D1136" s="47" t="s">
        <v>1152</v>
      </c>
      <c r="E1136" s="47" t="s">
        <v>1155</v>
      </c>
      <c r="F1136" s="48">
        <v>42430</v>
      </c>
      <c r="G1136" s="179">
        <v>100</v>
      </c>
      <c r="H1136" s="47"/>
      <c r="I1136" s="50"/>
      <c r="J1136" s="51"/>
      <c r="K1136" s="50"/>
      <c r="L1136" s="50"/>
      <c r="M1136" s="52"/>
    </row>
    <row r="1137" spans="1:13" s="53" customFormat="1">
      <c r="A1137" s="47"/>
      <c r="B1137" s="175" t="s">
        <v>1157</v>
      </c>
      <c r="C1137" s="47" t="s">
        <v>521</v>
      </c>
      <c r="D1137" s="47" t="s">
        <v>1156</v>
      </c>
      <c r="E1137" s="47" t="s">
        <v>1154</v>
      </c>
      <c r="F1137" s="48">
        <v>42430</v>
      </c>
      <c r="G1137" s="179">
        <v>100</v>
      </c>
      <c r="H1137" s="47"/>
      <c r="I1137" s="50"/>
      <c r="J1137" s="51"/>
      <c r="K1137" s="50"/>
      <c r="L1137" s="50"/>
      <c r="M1137" s="52"/>
    </row>
    <row r="1138" spans="1:13" s="53" customFormat="1">
      <c r="A1138" s="47"/>
      <c r="B1138" s="47"/>
      <c r="C1138" s="47"/>
      <c r="D1138" s="47" t="s">
        <v>879</v>
      </c>
      <c r="E1138" s="47" t="s">
        <v>880</v>
      </c>
      <c r="F1138" s="48">
        <v>42430</v>
      </c>
      <c r="G1138" s="179">
        <v>-3</v>
      </c>
      <c r="H1138" s="47"/>
      <c r="I1138" s="50"/>
      <c r="J1138" s="51"/>
      <c r="K1138" s="50"/>
      <c r="L1138" s="50"/>
      <c r="M1138" s="52"/>
    </row>
    <row r="1139" spans="1:13" s="53" customFormat="1">
      <c r="A1139" s="47"/>
      <c r="B1139" s="47"/>
      <c r="C1139" s="47"/>
      <c r="D1139" s="47" t="s">
        <v>1153</v>
      </c>
      <c r="E1139" s="47" t="s">
        <v>1139</v>
      </c>
      <c r="F1139" s="48">
        <v>42430</v>
      </c>
      <c r="G1139" s="179">
        <v>-3</v>
      </c>
      <c r="H1139" s="47"/>
      <c r="I1139" s="50"/>
      <c r="J1139" s="51"/>
      <c r="K1139" s="50"/>
      <c r="L1139" s="50"/>
      <c r="M1139" s="52"/>
    </row>
    <row r="1140" spans="1:13" s="53" customFormat="1">
      <c r="A1140" s="47"/>
      <c r="B1140" s="47" t="s">
        <v>779</v>
      </c>
      <c r="C1140" s="47" t="s">
        <v>521</v>
      </c>
      <c r="D1140" s="47" t="s">
        <v>72</v>
      </c>
      <c r="E1140" s="47" t="s">
        <v>73</v>
      </c>
      <c r="F1140" s="48">
        <v>42430</v>
      </c>
      <c r="G1140" s="179">
        <v>-1</v>
      </c>
      <c r="H1140" s="47"/>
      <c r="I1140" s="50"/>
      <c r="J1140" s="51"/>
      <c r="K1140" s="50"/>
      <c r="L1140" s="50"/>
      <c r="M1140" s="52"/>
    </row>
    <row r="1141" spans="1:13" s="53" customFormat="1">
      <c r="A1141" s="47"/>
      <c r="B1141" s="47" t="s">
        <v>779</v>
      </c>
      <c r="C1141" s="47" t="s">
        <v>521</v>
      </c>
      <c r="D1141" s="47" t="s">
        <v>74</v>
      </c>
      <c r="E1141" s="47" t="s">
        <v>75</v>
      </c>
      <c r="F1141" s="48">
        <v>42430</v>
      </c>
      <c r="G1141" s="179">
        <v>-5</v>
      </c>
      <c r="H1141" s="47"/>
      <c r="I1141" s="50"/>
      <c r="J1141" s="51"/>
      <c r="K1141" s="50"/>
      <c r="L1141" s="50"/>
      <c r="M1141" s="52"/>
    </row>
    <row r="1142" spans="1:13" s="53" customFormat="1">
      <c r="A1142" s="47" t="s">
        <v>1160</v>
      </c>
      <c r="B1142" s="47" t="s">
        <v>1161</v>
      </c>
      <c r="C1142" s="47" t="s">
        <v>701</v>
      </c>
      <c r="D1142" s="47" t="s">
        <v>588</v>
      </c>
      <c r="E1142" s="47" t="s">
        <v>505</v>
      </c>
      <c r="F1142" s="48">
        <v>42430</v>
      </c>
      <c r="G1142" s="179">
        <v>-1</v>
      </c>
      <c r="H1142" s="47"/>
      <c r="I1142" s="50"/>
      <c r="J1142" s="51"/>
      <c r="K1142" s="50"/>
      <c r="L1142" s="50"/>
      <c r="M1142" s="52"/>
    </row>
    <row r="1143" spans="1:13" s="53" customFormat="1">
      <c r="A1143" s="47" t="s">
        <v>1128</v>
      </c>
      <c r="B1143" s="175" t="s">
        <v>1125</v>
      </c>
      <c r="C1143" s="47" t="s">
        <v>706</v>
      </c>
      <c r="D1143" s="47" t="s">
        <v>1153</v>
      </c>
      <c r="E1143" s="47" t="s">
        <v>1139</v>
      </c>
      <c r="F1143" s="48">
        <v>42431</v>
      </c>
      <c r="G1143" s="179">
        <v>-20</v>
      </c>
      <c r="H1143" s="47"/>
      <c r="I1143" s="50"/>
      <c r="J1143" s="51"/>
      <c r="K1143" s="50"/>
      <c r="L1143" s="50"/>
      <c r="M1143" s="52"/>
    </row>
    <row r="1144" spans="1:13" s="53" customFormat="1">
      <c r="A1144" s="47" t="s">
        <v>1162</v>
      </c>
      <c r="B1144" s="175" t="s">
        <v>1163</v>
      </c>
      <c r="C1144" s="47" t="s">
        <v>706</v>
      </c>
      <c r="D1144" s="47" t="s">
        <v>925</v>
      </c>
      <c r="E1144" s="47" t="s">
        <v>957</v>
      </c>
      <c r="F1144" s="48">
        <v>42433</v>
      </c>
      <c r="G1144" s="179">
        <v>-8</v>
      </c>
      <c r="H1144" s="47"/>
      <c r="I1144" s="50"/>
      <c r="J1144" s="51"/>
      <c r="K1144" s="50"/>
      <c r="L1144" s="50"/>
      <c r="M1144" s="52"/>
    </row>
    <row r="1145" spans="1:13" s="53" customFormat="1">
      <c r="A1145" s="47" t="s">
        <v>1162</v>
      </c>
      <c r="B1145" s="175" t="s">
        <v>1163</v>
      </c>
      <c r="C1145" s="47" t="s">
        <v>706</v>
      </c>
      <c r="D1145" s="47" t="s">
        <v>926</v>
      </c>
      <c r="E1145" s="47" t="s">
        <v>958</v>
      </c>
      <c r="F1145" s="48">
        <v>42433</v>
      </c>
      <c r="G1145" s="179">
        <v>-7</v>
      </c>
      <c r="H1145" s="47"/>
      <c r="I1145" s="50"/>
      <c r="J1145" s="51"/>
      <c r="K1145" s="50"/>
      <c r="L1145" s="50"/>
      <c r="M1145" s="52"/>
    </row>
    <row r="1146" spans="1:13" s="53" customFormat="1">
      <c r="A1146" s="47" t="s">
        <v>1162</v>
      </c>
      <c r="B1146" s="175" t="s">
        <v>1163</v>
      </c>
      <c r="C1146" s="47" t="s">
        <v>706</v>
      </c>
      <c r="D1146" s="47" t="s">
        <v>1268</v>
      </c>
      <c r="E1146" s="47" t="s">
        <v>1267</v>
      </c>
      <c r="F1146" s="48">
        <v>42433</v>
      </c>
      <c r="G1146" s="179">
        <v>-8</v>
      </c>
      <c r="H1146" s="47"/>
      <c r="I1146" s="50"/>
      <c r="J1146" s="51"/>
      <c r="K1146" s="50"/>
      <c r="L1146" s="50"/>
      <c r="M1146" s="52"/>
    </row>
    <row r="1147" spans="1:13" s="53" customFormat="1">
      <c r="A1147" s="47" t="s">
        <v>1162</v>
      </c>
      <c r="B1147" s="175" t="s">
        <v>1163</v>
      </c>
      <c r="C1147" s="47" t="s">
        <v>706</v>
      </c>
      <c r="D1147" s="47" t="s">
        <v>465</v>
      </c>
      <c r="E1147" s="47" t="s">
        <v>107</v>
      </c>
      <c r="F1147" s="48">
        <v>42433</v>
      </c>
      <c r="G1147" s="179">
        <v>-1</v>
      </c>
      <c r="H1147" s="47"/>
      <c r="I1147" s="50"/>
      <c r="J1147" s="51"/>
      <c r="K1147" s="50"/>
      <c r="L1147" s="50"/>
      <c r="M1147" s="52"/>
    </row>
    <row r="1148" spans="1:13" s="53" customFormat="1">
      <c r="A1148" s="47" t="s">
        <v>1162</v>
      </c>
      <c r="B1148" s="175" t="s">
        <v>1163</v>
      </c>
      <c r="C1148" s="47" t="s">
        <v>706</v>
      </c>
      <c r="D1148" s="47" t="s">
        <v>464</v>
      </c>
      <c r="E1148" s="47" t="s">
        <v>106</v>
      </c>
      <c r="F1148" s="48">
        <v>42433</v>
      </c>
      <c r="G1148" s="179">
        <v>-1</v>
      </c>
      <c r="H1148" s="47"/>
      <c r="I1148" s="50"/>
      <c r="J1148" s="51"/>
      <c r="K1148" s="50"/>
      <c r="L1148" s="50"/>
      <c r="M1148" s="52"/>
    </row>
    <row r="1149" spans="1:13" s="53" customFormat="1">
      <c r="A1149" s="47" t="s">
        <v>1162</v>
      </c>
      <c r="B1149" s="175" t="s">
        <v>1163</v>
      </c>
      <c r="C1149" s="47" t="s">
        <v>706</v>
      </c>
      <c r="D1149" s="47" t="s">
        <v>469</v>
      </c>
      <c r="E1149" s="47" t="s">
        <v>311</v>
      </c>
      <c r="F1149" s="48">
        <v>42433</v>
      </c>
      <c r="G1149" s="179">
        <v>-1</v>
      </c>
      <c r="H1149" s="47"/>
      <c r="I1149" s="50"/>
      <c r="J1149" s="51"/>
      <c r="K1149" s="50"/>
      <c r="L1149" s="50"/>
      <c r="M1149" s="52"/>
    </row>
    <row r="1150" spans="1:13" s="53" customFormat="1">
      <c r="A1150" s="47" t="s">
        <v>1162</v>
      </c>
      <c r="B1150" s="175" t="s">
        <v>1163</v>
      </c>
      <c r="C1150" s="47" t="s">
        <v>706</v>
      </c>
      <c r="D1150" s="47" t="s">
        <v>468</v>
      </c>
      <c r="E1150" s="47" t="s">
        <v>312</v>
      </c>
      <c r="F1150" s="48">
        <v>42433</v>
      </c>
      <c r="G1150" s="179">
        <v>-1</v>
      </c>
      <c r="H1150" s="47"/>
      <c r="I1150" s="50"/>
      <c r="J1150" s="51"/>
      <c r="K1150" s="50"/>
      <c r="L1150" s="50"/>
      <c r="M1150" s="52"/>
    </row>
    <row r="1151" spans="1:13" s="53" customFormat="1">
      <c r="A1151" s="47" t="s">
        <v>1162</v>
      </c>
      <c r="B1151" s="175" t="s">
        <v>1163</v>
      </c>
      <c r="C1151" s="47" t="s">
        <v>706</v>
      </c>
      <c r="D1151" s="47" t="s">
        <v>301</v>
      </c>
      <c r="E1151" s="47" t="s">
        <v>299</v>
      </c>
      <c r="F1151" s="48">
        <v>42433</v>
      </c>
      <c r="G1151" s="179">
        <v>-1</v>
      </c>
      <c r="H1151" s="47"/>
      <c r="I1151" s="50"/>
      <c r="J1151" s="51"/>
      <c r="K1151" s="50"/>
      <c r="L1151" s="50"/>
      <c r="M1151" s="52"/>
    </row>
    <row r="1152" spans="1:13" s="53" customFormat="1">
      <c r="A1152" s="47" t="s">
        <v>1162</v>
      </c>
      <c r="B1152" s="175" t="s">
        <v>1163</v>
      </c>
      <c r="C1152" s="47" t="s">
        <v>706</v>
      </c>
      <c r="D1152" s="47" t="s">
        <v>663</v>
      </c>
      <c r="E1152" s="47" t="s">
        <v>662</v>
      </c>
      <c r="F1152" s="48">
        <v>42433</v>
      </c>
      <c r="G1152" s="179">
        <v>-1</v>
      </c>
      <c r="H1152" s="47"/>
      <c r="I1152" s="50"/>
      <c r="J1152" s="51"/>
      <c r="K1152" s="50"/>
      <c r="L1152" s="50"/>
      <c r="M1152" s="52"/>
    </row>
    <row r="1153" spans="1:13" s="53" customFormat="1">
      <c r="A1153" s="47" t="s">
        <v>1162</v>
      </c>
      <c r="B1153" s="175" t="s">
        <v>1163</v>
      </c>
      <c r="C1153" s="47" t="s">
        <v>706</v>
      </c>
      <c r="D1153" s="47" t="s">
        <v>664</v>
      </c>
      <c r="E1153" s="47" t="s">
        <v>665</v>
      </c>
      <c r="F1153" s="48">
        <v>42433</v>
      </c>
      <c r="G1153" s="179">
        <v>-1</v>
      </c>
      <c r="H1153" s="47"/>
      <c r="I1153" s="50"/>
      <c r="J1153" s="51"/>
      <c r="K1153" s="50"/>
      <c r="L1153" s="50"/>
      <c r="M1153" s="52"/>
    </row>
    <row r="1154" spans="1:13" s="53" customFormat="1">
      <c r="A1154" s="47" t="s">
        <v>1164</v>
      </c>
      <c r="B1154" s="47" t="s">
        <v>1165</v>
      </c>
      <c r="C1154" s="47" t="s">
        <v>695</v>
      </c>
      <c r="D1154" s="47" t="s">
        <v>74</v>
      </c>
      <c r="E1154" s="47" t="s">
        <v>75</v>
      </c>
      <c r="F1154" s="48">
        <v>42437</v>
      </c>
      <c r="G1154" s="179">
        <v>-12</v>
      </c>
      <c r="H1154" s="47"/>
      <c r="I1154" s="50"/>
      <c r="J1154" s="51"/>
      <c r="K1154" s="50"/>
      <c r="L1154" s="50"/>
      <c r="M1154" s="52"/>
    </row>
    <row r="1155" spans="1:13" s="53" customFormat="1">
      <c r="A1155" s="47" t="s">
        <v>1166</v>
      </c>
      <c r="B1155" s="175" t="s">
        <v>1167</v>
      </c>
      <c r="C1155" s="47" t="s">
        <v>521</v>
      </c>
      <c r="D1155" s="47" t="s">
        <v>1168</v>
      </c>
      <c r="E1155" s="47" t="s">
        <v>1169</v>
      </c>
      <c r="F1155" s="48">
        <v>42437</v>
      </c>
      <c r="G1155" s="179">
        <v>4</v>
      </c>
      <c r="H1155" s="47"/>
      <c r="I1155" s="50"/>
      <c r="J1155" s="51"/>
      <c r="K1155" s="50"/>
      <c r="L1155" s="50"/>
      <c r="M1155" s="52"/>
    </row>
    <row r="1156" spans="1:13" s="53" customFormat="1">
      <c r="A1156" s="47" t="s">
        <v>1172</v>
      </c>
      <c r="B1156" s="47" t="s">
        <v>1171</v>
      </c>
      <c r="C1156" s="47" t="s">
        <v>670</v>
      </c>
      <c r="D1156" s="47" t="s">
        <v>72</v>
      </c>
      <c r="E1156" s="47" t="s">
        <v>73</v>
      </c>
      <c r="F1156" s="48">
        <v>42439</v>
      </c>
      <c r="G1156" s="179">
        <v>-12</v>
      </c>
      <c r="H1156" s="47"/>
      <c r="I1156" s="50"/>
      <c r="J1156" s="51"/>
      <c r="K1156" s="50"/>
      <c r="L1156" s="50"/>
      <c r="M1156" s="52"/>
    </row>
    <row r="1157" spans="1:13" s="53" customFormat="1">
      <c r="A1157" s="47" t="s">
        <v>1172</v>
      </c>
      <c r="B1157" s="47" t="s">
        <v>1171</v>
      </c>
      <c r="C1157" s="47" t="s">
        <v>670</v>
      </c>
      <c r="D1157" s="47" t="s">
        <v>74</v>
      </c>
      <c r="E1157" s="47" t="s">
        <v>75</v>
      </c>
      <c r="F1157" s="48">
        <v>42439</v>
      </c>
      <c r="G1157" s="179">
        <v>-4</v>
      </c>
      <c r="H1157" s="47"/>
      <c r="I1157" s="50"/>
      <c r="J1157" s="51"/>
      <c r="K1157" s="50"/>
      <c r="L1157" s="50"/>
      <c r="M1157" s="52"/>
    </row>
    <row r="1158" spans="1:13" s="53" customFormat="1">
      <c r="A1158" s="47"/>
      <c r="B1158" s="47"/>
      <c r="C1158" s="47" t="s">
        <v>1002</v>
      </c>
      <c r="D1158" s="47" t="s">
        <v>465</v>
      </c>
      <c r="E1158" s="47" t="s">
        <v>107</v>
      </c>
      <c r="F1158" s="48">
        <v>42440</v>
      </c>
      <c r="G1158" s="179">
        <v>-4</v>
      </c>
      <c r="H1158" s="47"/>
      <c r="I1158" s="50"/>
      <c r="J1158" s="51"/>
      <c r="K1158" s="50"/>
      <c r="L1158" s="50"/>
      <c r="M1158" s="52"/>
    </row>
    <row r="1159" spans="1:13" s="53" customFormat="1">
      <c r="A1159" s="47"/>
      <c r="B1159" s="47"/>
      <c r="C1159" s="47" t="s">
        <v>1002</v>
      </c>
      <c r="D1159" s="47" t="s">
        <v>464</v>
      </c>
      <c r="E1159" s="47" t="s">
        <v>106</v>
      </c>
      <c r="F1159" s="48">
        <v>42440</v>
      </c>
      <c r="G1159" s="179">
        <v>-4</v>
      </c>
      <c r="H1159" s="47"/>
      <c r="I1159" s="50"/>
      <c r="J1159" s="51"/>
      <c r="K1159" s="50"/>
      <c r="L1159" s="50"/>
      <c r="M1159" s="52"/>
    </row>
    <row r="1160" spans="1:13" s="53" customFormat="1">
      <c r="A1160" s="47"/>
      <c r="B1160" s="47"/>
      <c r="C1160" s="47" t="s">
        <v>1002</v>
      </c>
      <c r="D1160" s="47" t="s">
        <v>469</v>
      </c>
      <c r="E1160" s="47" t="s">
        <v>311</v>
      </c>
      <c r="F1160" s="48">
        <v>42440</v>
      </c>
      <c r="G1160" s="179">
        <v>-8</v>
      </c>
      <c r="H1160" s="47"/>
      <c r="I1160" s="50"/>
      <c r="J1160" s="51"/>
      <c r="K1160" s="50"/>
      <c r="L1160" s="50"/>
      <c r="M1160" s="52"/>
    </row>
    <row r="1161" spans="1:13" s="53" customFormat="1">
      <c r="A1161" s="47"/>
      <c r="B1161" s="47"/>
      <c r="C1161" s="47" t="s">
        <v>1002</v>
      </c>
      <c r="D1161" s="47" t="s">
        <v>504</v>
      </c>
      <c r="E1161" s="47" t="s">
        <v>303</v>
      </c>
      <c r="F1161" s="48">
        <v>42440</v>
      </c>
      <c r="G1161" s="179">
        <v>-4</v>
      </c>
      <c r="H1161" s="47"/>
      <c r="I1161" s="50"/>
      <c r="J1161" s="51"/>
      <c r="K1161" s="50"/>
      <c r="L1161" s="50"/>
      <c r="M1161" s="52"/>
    </row>
    <row r="1162" spans="1:13" s="53" customFormat="1">
      <c r="A1162" s="47"/>
      <c r="B1162" s="47"/>
      <c r="C1162" s="47" t="s">
        <v>1002</v>
      </c>
      <c r="D1162" s="47" t="s">
        <v>663</v>
      </c>
      <c r="E1162" s="47" t="s">
        <v>662</v>
      </c>
      <c r="F1162" s="48">
        <v>42440</v>
      </c>
      <c r="G1162" s="179">
        <v>-1</v>
      </c>
      <c r="H1162" s="47"/>
      <c r="I1162" s="50"/>
      <c r="J1162" s="51"/>
      <c r="K1162" s="50"/>
      <c r="L1162" s="50"/>
      <c r="M1162" s="52"/>
    </row>
    <row r="1163" spans="1:13" s="53" customFormat="1">
      <c r="A1163" s="47"/>
      <c r="B1163" s="47"/>
      <c r="C1163" s="47" t="s">
        <v>1002</v>
      </c>
      <c r="D1163" s="47" t="s">
        <v>664</v>
      </c>
      <c r="E1163" s="47" t="s">
        <v>665</v>
      </c>
      <c r="F1163" s="48">
        <v>42440</v>
      </c>
      <c r="G1163" s="179">
        <v>-3</v>
      </c>
      <c r="H1163" s="47"/>
      <c r="I1163" s="50"/>
      <c r="J1163" s="51"/>
      <c r="K1163" s="50"/>
      <c r="L1163" s="50"/>
      <c r="M1163" s="52"/>
    </row>
    <row r="1164" spans="1:13" s="53" customFormat="1">
      <c r="A1164" s="47"/>
      <c r="B1164" s="47"/>
      <c r="C1164" s="47" t="s">
        <v>1002</v>
      </c>
      <c r="D1164" s="47" t="s">
        <v>334</v>
      </c>
      <c r="E1164" s="47" t="s">
        <v>174</v>
      </c>
      <c r="F1164" s="48">
        <v>42440</v>
      </c>
      <c r="G1164" s="179">
        <v>-6</v>
      </c>
      <c r="H1164" s="47"/>
      <c r="I1164" s="50"/>
      <c r="J1164" s="51"/>
      <c r="K1164" s="50"/>
      <c r="L1164" s="50"/>
      <c r="M1164" s="52"/>
    </row>
    <row r="1165" spans="1:13" s="53" customFormat="1">
      <c r="A1165" s="47"/>
      <c r="B1165" s="47"/>
      <c r="C1165" s="47" t="s">
        <v>1002</v>
      </c>
      <c r="D1165" s="47" t="s">
        <v>356</v>
      </c>
      <c r="E1165" s="47" t="s">
        <v>53</v>
      </c>
      <c r="F1165" s="48">
        <v>42440</v>
      </c>
      <c r="G1165" s="179">
        <v>-8</v>
      </c>
      <c r="H1165" s="47"/>
      <c r="I1165" s="50"/>
      <c r="J1165" s="51"/>
      <c r="K1165" s="50"/>
      <c r="L1165" s="50"/>
      <c r="M1165" s="52"/>
    </row>
    <row r="1166" spans="1:13" s="53" customFormat="1">
      <c r="A1166" s="47"/>
      <c r="B1166" s="47"/>
      <c r="C1166" s="47" t="s">
        <v>1002</v>
      </c>
      <c r="D1166" s="47" t="s">
        <v>979</v>
      </c>
      <c r="E1166" s="47" t="s">
        <v>979</v>
      </c>
      <c r="F1166" s="48">
        <v>42440</v>
      </c>
      <c r="G1166" s="179">
        <v>-21</v>
      </c>
      <c r="H1166" s="47"/>
      <c r="I1166" s="50"/>
      <c r="J1166" s="51"/>
      <c r="K1166" s="50"/>
      <c r="L1166" s="50"/>
      <c r="M1166" s="52"/>
    </row>
    <row r="1167" spans="1:13" s="53" customFormat="1">
      <c r="A1167" s="47"/>
      <c r="B1167" s="47"/>
      <c r="C1167" s="47" t="s">
        <v>1002</v>
      </c>
      <c r="D1167" s="47" t="s">
        <v>716</v>
      </c>
      <c r="E1167" s="47" t="s">
        <v>715</v>
      </c>
      <c r="F1167" s="48">
        <v>42440</v>
      </c>
      <c r="G1167" s="179">
        <v>-6</v>
      </c>
      <c r="H1167" s="47"/>
      <c r="I1167" s="50"/>
      <c r="J1167" s="51"/>
      <c r="K1167" s="50"/>
      <c r="L1167" s="50"/>
      <c r="M1167" s="52"/>
    </row>
    <row r="1168" spans="1:13" s="53" customFormat="1">
      <c r="A1168" s="47"/>
      <c r="B1168" s="47" t="s">
        <v>1009</v>
      </c>
      <c r="C1168" s="47" t="s">
        <v>1132</v>
      </c>
      <c r="D1168" s="47" t="s">
        <v>1268</v>
      </c>
      <c r="E1168" s="47" t="s">
        <v>1267</v>
      </c>
      <c r="F1168" s="48">
        <v>42443</v>
      </c>
      <c r="G1168" s="179">
        <v>-1</v>
      </c>
      <c r="H1168" s="47"/>
      <c r="I1168" s="50"/>
      <c r="J1168" s="51"/>
      <c r="K1168" s="50"/>
      <c r="L1168" s="50"/>
      <c r="M1168" s="52"/>
    </row>
    <row r="1169" spans="1:13" s="53" customFormat="1">
      <c r="A1169" s="47"/>
      <c r="B1169" s="47" t="s">
        <v>1009</v>
      </c>
      <c r="C1169" s="47" t="s">
        <v>1132</v>
      </c>
      <c r="D1169" s="47" t="s">
        <v>979</v>
      </c>
      <c r="E1169" s="47" t="s">
        <v>979</v>
      </c>
      <c r="F1169" s="48">
        <v>42443</v>
      </c>
      <c r="G1169" s="179">
        <v>-2</v>
      </c>
      <c r="H1169" s="47"/>
      <c r="I1169" s="50"/>
      <c r="J1169" s="51"/>
      <c r="K1169" s="50"/>
      <c r="L1169" s="50"/>
      <c r="M1169" s="52"/>
    </row>
    <row r="1170" spans="1:13" s="53" customFormat="1">
      <c r="A1170" s="47" t="s">
        <v>1174</v>
      </c>
      <c r="B1170" s="47" t="s">
        <v>1175</v>
      </c>
      <c r="C1170" s="47" t="s">
        <v>706</v>
      </c>
      <c r="D1170" s="47" t="s">
        <v>1153</v>
      </c>
      <c r="E1170" s="47" t="s">
        <v>1139</v>
      </c>
      <c r="F1170" s="48">
        <v>42444</v>
      </c>
      <c r="G1170" s="179">
        <v>-8</v>
      </c>
      <c r="H1170" s="47"/>
      <c r="I1170" s="50"/>
      <c r="J1170" s="51"/>
      <c r="K1170" s="50"/>
      <c r="L1170" s="50"/>
      <c r="M1170" s="52"/>
    </row>
    <row r="1171" spans="1:13" s="53" customFormat="1">
      <c r="A1171" s="47" t="s">
        <v>1174</v>
      </c>
      <c r="B1171" s="47" t="s">
        <v>1175</v>
      </c>
      <c r="C1171" s="47" t="s">
        <v>706</v>
      </c>
      <c r="D1171" s="47" t="s">
        <v>1152</v>
      </c>
      <c r="E1171" s="47" t="s">
        <v>1155</v>
      </c>
      <c r="F1171" s="48">
        <v>42444</v>
      </c>
      <c r="G1171" s="179">
        <v>-80</v>
      </c>
      <c r="H1171" s="47"/>
      <c r="I1171" s="50"/>
      <c r="J1171" s="51"/>
      <c r="K1171" s="50"/>
      <c r="L1171" s="50"/>
      <c r="M1171" s="52"/>
    </row>
    <row r="1172" spans="1:13" s="53" customFormat="1">
      <c r="A1172" s="47"/>
      <c r="B1172" s="47"/>
      <c r="C1172" s="47" t="s">
        <v>1002</v>
      </c>
      <c r="D1172" s="47" t="s">
        <v>979</v>
      </c>
      <c r="E1172" s="47" t="s">
        <v>979</v>
      </c>
      <c r="F1172" s="48">
        <v>42444</v>
      </c>
      <c r="G1172" s="179">
        <v>-17</v>
      </c>
      <c r="H1172" s="47"/>
      <c r="I1172" s="50"/>
      <c r="J1172" s="51"/>
      <c r="K1172" s="50"/>
      <c r="L1172" s="50"/>
      <c r="M1172" s="52"/>
    </row>
    <row r="1173" spans="1:13" s="53" customFormat="1">
      <c r="A1173" s="47" t="s">
        <v>1177</v>
      </c>
      <c r="B1173" s="47" t="s">
        <v>1176</v>
      </c>
      <c r="C1173" s="47" t="s">
        <v>670</v>
      </c>
      <c r="D1173" s="47" t="s">
        <v>72</v>
      </c>
      <c r="E1173" s="47" t="s">
        <v>73</v>
      </c>
      <c r="F1173" s="48">
        <v>42450</v>
      </c>
      <c r="G1173" s="179">
        <v>-10</v>
      </c>
      <c r="H1173" s="47"/>
      <c r="I1173" s="50"/>
      <c r="J1173" s="51"/>
      <c r="K1173" s="50"/>
      <c r="L1173" s="50"/>
      <c r="M1173" s="52"/>
    </row>
    <row r="1174" spans="1:13" s="53" customFormat="1">
      <c r="A1174" s="47" t="s">
        <v>1177</v>
      </c>
      <c r="B1174" s="47" t="s">
        <v>1176</v>
      </c>
      <c r="C1174" s="47" t="s">
        <v>670</v>
      </c>
      <c r="D1174" s="47" t="s">
        <v>74</v>
      </c>
      <c r="E1174" s="47" t="s">
        <v>75</v>
      </c>
      <c r="F1174" s="48">
        <v>42450</v>
      </c>
      <c r="G1174" s="179">
        <v>-10</v>
      </c>
      <c r="H1174" s="47"/>
      <c r="I1174" s="50"/>
      <c r="J1174" s="51"/>
      <c r="K1174" s="50"/>
      <c r="L1174" s="50"/>
      <c r="M1174" s="52"/>
    </row>
    <row r="1175" spans="1:13" s="53" customFormat="1">
      <c r="A1175" s="47"/>
      <c r="B1175" s="175" t="s">
        <v>1178</v>
      </c>
      <c r="C1175" s="47" t="s">
        <v>521</v>
      </c>
      <c r="D1175" s="47" t="s">
        <v>1153</v>
      </c>
      <c r="E1175" s="47" t="s">
        <v>1139</v>
      </c>
      <c r="F1175" s="48">
        <v>42451</v>
      </c>
      <c r="G1175" s="179">
        <v>100</v>
      </c>
      <c r="H1175" s="47"/>
      <c r="I1175" s="50"/>
      <c r="J1175" s="51"/>
      <c r="K1175" s="50"/>
      <c r="L1175" s="50"/>
      <c r="M1175" s="52"/>
    </row>
    <row r="1176" spans="1:13" s="53" customFormat="1">
      <c r="A1176" s="47"/>
      <c r="B1176" s="175" t="s">
        <v>1178</v>
      </c>
      <c r="C1176" s="47" t="s">
        <v>521</v>
      </c>
      <c r="D1176" s="47" t="s">
        <v>1152</v>
      </c>
      <c r="E1176" s="47" t="s">
        <v>1155</v>
      </c>
      <c r="F1176" s="48">
        <v>42451</v>
      </c>
      <c r="G1176" s="179">
        <v>100</v>
      </c>
      <c r="H1176" s="47"/>
      <c r="I1176" s="50"/>
      <c r="J1176" s="51"/>
      <c r="K1176" s="50"/>
      <c r="L1176" s="50"/>
      <c r="M1176" s="52"/>
    </row>
    <row r="1177" spans="1:13" s="53" customFormat="1">
      <c r="A1177" s="47"/>
      <c r="B1177" s="175" t="s">
        <v>1178</v>
      </c>
      <c r="C1177" s="47" t="s">
        <v>521</v>
      </c>
      <c r="D1177" s="47" t="s">
        <v>1156</v>
      </c>
      <c r="E1177" s="47" t="s">
        <v>1154</v>
      </c>
      <c r="F1177" s="48">
        <v>42451</v>
      </c>
      <c r="G1177" s="179">
        <v>100</v>
      </c>
      <c r="H1177" s="47"/>
      <c r="I1177" s="50"/>
      <c r="J1177" s="51"/>
      <c r="K1177" s="50"/>
      <c r="L1177" s="50"/>
      <c r="M1177" s="52"/>
    </row>
    <row r="1178" spans="1:13" s="53" customFormat="1">
      <c r="A1178" s="47" t="s">
        <v>1180</v>
      </c>
      <c r="B1178" s="47" t="s">
        <v>1181</v>
      </c>
      <c r="C1178" s="47" t="s">
        <v>706</v>
      </c>
      <c r="D1178" s="47" t="s">
        <v>1153</v>
      </c>
      <c r="E1178" s="47" t="s">
        <v>1139</v>
      </c>
      <c r="F1178" s="48">
        <v>42451</v>
      </c>
      <c r="G1178" s="179">
        <v>-2</v>
      </c>
      <c r="H1178" s="47"/>
      <c r="I1178" s="50"/>
      <c r="J1178" s="51"/>
      <c r="K1178" s="50"/>
      <c r="L1178" s="50"/>
      <c r="M1178" s="52"/>
    </row>
    <row r="1179" spans="1:13" s="53" customFormat="1">
      <c r="A1179" s="47" t="s">
        <v>1180</v>
      </c>
      <c r="B1179" s="47" t="s">
        <v>1181</v>
      </c>
      <c r="C1179" s="47" t="s">
        <v>706</v>
      </c>
      <c r="D1179" s="47" t="s">
        <v>1152</v>
      </c>
      <c r="E1179" s="47" t="s">
        <v>1155</v>
      </c>
      <c r="F1179" s="48">
        <v>42451</v>
      </c>
      <c r="G1179" s="179">
        <v>-4</v>
      </c>
      <c r="H1179" s="47"/>
      <c r="I1179" s="50"/>
      <c r="J1179" s="51"/>
      <c r="K1179" s="50"/>
      <c r="L1179" s="50"/>
      <c r="M1179" s="52"/>
    </row>
    <row r="1180" spans="1:13" s="53" customFormat="1">
      <c r="A1180" s="47" t="s">
        <v>1100</v>
      </c>
      <c r="B1180" s="47"/>
      <c r="C1180" s="47" t="s">
        <v>1102</v>
      </c>
      <c r="D1180" s="47" t="s">
        <v>469</v>
      </c>
      <c r="E1180" s="47" t="s">
        <v>311</v>
      </c>
      <c r="F1180" s="48">
        <v>42451</v>
      </c>
      <c r="G1180" s="179">
        <v>-1</v>
      </c>
      <c r="H1180" s="47"/>
      <c r="I1180" s="50"/>
      <c r="J1180" s="51"/>
      <c r="K1180" s="50"/>
      <c r="L1180" s="50"/>
      <c r="M1180" s="52"/>
    </row>
    <row r="1181" spans="1:13" s="53" customFormat="1">
      <c r="A1181" s="47" t="s">
        <v>1100</v>
      </c>
      <c r="B1181" s="47"/>
      <c r="C1181" s="47" t="s">
        <v>1102</v>
      </c>
      <c r="D1181" s="47" t="s">
        <v>468</v>
      </c>
      <c r="E1181" s="47" t="s">
        <v>312</v>
      </c>
      <c r="F1181" s="48">
        <v>42451</v>
      </c>
      <c r="G1181" s="179">
        <v>-1</v>
      </c>
      <c r="H1181" s="47"/>
      <c r="I1181" s="50"/>
      <c r="J1181" s="51"/>
      <c r="K1181" s="50"/>
      <c r="L1181" s="50"/>
      <c r="M1181" s="52"/>
    </row>
    <row r="1182" spans="1:13" s="53" customFormat="1">
      <c r="A1182" s="47" t="s">
        <v>1100</v>
      </c>
      <c r="B1182" s="47"/>
      <c r="C1182" s="47" t="s">
        <v>1102</v>
      </c>
      <c r="D1182" s="47" t="s">
        <v>504</v>
      </c>
      <c r="E1182" s="47" t="s">
        <v>303</v>
      </c>
      <c r="F1182" s="48">
        <v>42451</v>
      </c>
      <c r="G1182" s="179">
        <v>-1</v>
      </c>
      <c r="H1182" s="47"/>
      <c r="I1182" s="50"/>
      <c r="J1182" s="51"/>
      <c r="K1182" s="50"/>
      <c r="L1182" s="50"/>
      <c r="M1182" s="52"/>
    </row>
    <row r="1183" spans="1:13" s="53" customFormat="1">
      <c r="A1183" s="47" t="s">
        <v>1100</v>
      </c>
      <c r="B1183" s="47"/>
      <c r="C1183" s="47" t="s">
        <v>1102</v>
      </c>
      <c r="D1183" s="47" t="s">
        <v>879</v>
      </c>
      <c r="E1183" s="47" t="s">
        <v>880</v>
      </c>
      <c r="F1183" s="48">
        <v>42451</v>
      </c>
      <c r="G1183" s="179">
        <v>-2</v>
      </c>
      <c r="H1183" s="47"/>
      <c r="I1183" s="50"/>
      <c r="J1183" s="51"/>
      <c r="K1183" s="50"/>
      <c r="L1183" s="50"/>
      <c r="M1183" s="52"/>
    </row>
    <row r="1184" spans="1:13" s="53" customFormat="1">
      <c r="A1184" s="47" t="s">
        <v>1182</v>
      </c>
      <c r="B1184" s="175" t="s">
        <v>1185</v>
      </c>
      <c r="C1184" s="47" t="s">
        <v>707</v>
      </c>
      <c r="D1184" s="47" t="s">
        <v>1153</v>
      </c>
      <c r="E1184" s="47" t="s">
        <v>1139</v>
      </c>
      <c r="F1184" s="48">
        <v>42453</v>
      </c>
      <c r="G1184" s="179">
        <v>-4</v>
      </c>
      <c r="H1184" s="47"/>
      <c r="I1184" s="50"/>
      <c r="J1184" s="51"/>
      <c r="K1184" s="50"/>
      <c r="L1184" s="50"/>
      <c r="M1184" s="52"/>
    </row>
    <row r="1185" spans="1:13" s="53" customFormat="1">
      <c r="A1185" s="47" t="s">
        <v>1182</v>
      </c>
      <c r="B1185" s="175" t="s">
        <v>1185</v>
      </c>
      <c r="C1185" s="47" t="s">
        <v>707</v>
      </c>
      <c r="D1185" s="47" t="s">
        <v>1152</v>
      </c>
      <c r="E1185" s="47" t="s">
        <v>1155</v>
      </c>
      <c r="F1185" s="48">
        <v>42453</v>
      </c>
      <c r="G1185" s="179">
        <v>-30</v>
      </c>
      <c r="H1185" s="47"/>
      <c r="I1185" s="50"/>
      <c r="J1185" s="51"/>
      <c r="K1185" s="50"/>
      <c r="L1185" s="50"/>
      <c r="M1185" s="52"/>
    </row>
    <row r="1186" spans="1:13" s="53" customFormat="1">
      <c r="A1186" s="47" t="s">
        <v>1183</v>
      </c>
      <c r="B1186" s="175" t="s">
        <v>1184</v>
      </c>
      <c r="C1186" s="47" t="s">
        <v>670</v>
      </c>
      <c r="D1186" s="47" t="s">
        <v>72</v>
      </c>
      <c r="E1186" s="47" t="s">
        <v>73</v>
      </c>
      <c r="F1186" s="48">
        <v>42458</v>
      </c>
      <c r="G1186" s="179">
        <v>-12</v>
      </c>
      <c r="H1186" s="47"/>
      <c r="I1186" s="50"/>
      <c r="J1186" s="51"/>
      <c r="K1186" s="50"/>
      <c r="L1186" s="50"/>
      <c r="M1186" s="52"/>
    </row>
    <row r="1187" spans="1:13" s="53" customFormat="1">
      <c r="A1187" s="47" t="s">
        <v>1183</v>
      </c>
      <c r="B1187" s="175" t="s">
        <v>1184</v>
      </c>
      <c r="C1187" s="47" t="s">
        <v>670</v>
      </c>
      <c r="D1187" s="47" t="s">
        <v>74</v>
      </c>
      <c r="E1187" s="47" t="s">
        <v>75</v>
      </c>
      <c r="F1187" s="48">
        <v>42458</v>
      </c>
      <c r="G1187" s="179">
        <v>-10</v>
      </c>
      <c r="H1187" s="47"/>
      <c r="I1187" s="50"/>
      <c r="J1187" s="51"/>
      <c r="K1187" s="50"/>
      <c r="L1187" s="50"/>
      <c r="M1187" s="52"/>
    </row>
    <row r="1188" spans="1:13" s="53" customFormat="1">
      <c r="A1188" s="47" t="s">
        <v>1183</v>
      </c>
      <c r="B1188" s="175" t="s">
        <v>1184</v>
      </c>
      <c r="C1188" s="47" t="s">
        <v>670</v>
      </c>
      <c r="D1188" s="47" t="s">
        <v>13</v>
      </c>
      <c r="E1188" s="47" t="s">
        <v>52</v>
      </c>
      <c r="F1188" s="48">
        <v>42458</v>
      </c>
      <c r="G1188" s="179">
        <v>-4</v>
      </c>
      <c r="H1188" s="47"/>
      <c r="I1188" s="50"/>
      <c r="J1188" s="51"/>
      <c r="K1188" s="50"/>
      <c r="L1188" s="50"/>
      <c r="M1188" s="52"/>
    </row>
    <row r="1189" spans="1:13" s="53" customFormat="1">
      <c r="A1189" s="47"/>
      <c r="B1189" s="175" t="s">
        <v>779</v>
      </c>
      <c r="C1189" s="47" t="s">
        <v>521</v>
      </c>
      <c r="D1189" s="47" t="s">
        <v>469</v>
      </c>
      <c r="E1189" s="47" t="s">
        <v>311</v>
      </c>
      <c r="F1189" s="48">
        <v>42458</v>
      </c>
      <c r="G1189" s="179">
        <v>-1</v>
      </c>
      <c r="H1189" s="47"/>
      <c r="I1189" s="50"/>
      <c r="J1189" s="51"/>
      <c r="K1189" s="50"/>
      <c r="L1189" s="50"/>
      <c r="M1189" s="52"/>
    </row>
    <row r="1190" spans="1:13" s="53" customFormat="1">
      <c r="A1190" s="47"/>
      <c r="B1190" s="175" t="s">
        <v>779</v>
      </c>
      <c r="C1190" s="47" t="s">
        <v>521</v>
      </c>
      <c r="D1190" s="47" t="s">
        <v>467</v>
      </c>
      <c r="E1190" s="47" t="s">
        <v>109</v>
      </c>
      <c r="F1190" s="48">
        <v>42458</v>
      </c>
      <c r="G1190" s="179">
        <v>-2</v>
      </c>
      <c r="H1190" s="47"/>
      <c r="I1190" s="50"/>
      <c r="J1190" s="51"/>
      <c r="K1190" s="50"/>
      <c r="L1190" s="50"/>
      <c r="M1190" s="52"/>
    </row>
    <row r="1191" spans="1:13" s="53" customFormat="1">
      <c r="A1191" s="47"/>
      <c r="B1191" s="47" t="s">
        <v>779</v>
      </c>
      <c r="C1191" s="47" t="s">
        <v>521</v>
      </c>
      <c r="D1191" s="47" t="s">
        <v>74</v>
      </c>
      <c r="E1191" s="47" t="s">
        <v>75</v>
      </c>
      <c r="F1191" s="48">
        <v>42458</v>
      </c>
      <c r="G1191" s="179">
        <v>-4</v>
      </c>
      <c r="H1191" s="47"/>
      <c r="I1191" s="50"/>
      <c r="J1191" s="51"/>
      <c r="K1191" s="50"/>
      <c r="L1191" s="50"/>
      <c r="M1191" s="52"/>
    </row>
    <row r="1192" spans="1:13" s="53" customFormat="1">
      <c r="A1192" s="47" t="s">
        <v>1187</v>
      </c>
      <c r="B1192" s="47" t="s">
        <v>1186</v>
      </c>
      <c r="C1192" s="47" t="s">
        <v>689</v>
      </c>
      <c r="D1192" s="47" t="s">
        <v>314</v>
      </c>
      <c r="E1192" s="47" t="s">
        <v>137</v>
      </c>
      <c r="F1192" s="48">
        <v>42465</v>
      </c>
      <c r="G1192" s="179">
        <v>-4</v>
      </c>
      <c r="H1192" s="47"/>
      <c r="I1192" s="50"/>
      <c r="J1192" s="51"/>
      <c r="K1192" s="50"/>
      <c r="L1192" s="50"/>
      <c r="M1192" s="52"/>
    </row>
    <row r="1193" spans="1:13" s="53" customFormat="1">
      <c r="A1193" s="47"/>
      <c r="B1193" s="47" t="s">
        <v>953</v>
      </c>
      <c r="C1193" s="47" t="s">
        <v>521</v>
      </c>
      <c r="D1193" s="47" t="s">
        <v>722</v>
      </c>
      <c r="E1193" s="47" t="s">
        <v>721</v>
      </c>
      <c r="F1193" s="48">
        <v>42465</v>
      </c>
      <c r="G1193" s="179">
        <v>3</v>
      </c>
      <c r="H1193" s="47"/>
      <c r="I1193" s="50"/>
      <c r="J1193" s="51"/>
      <c r="K1193" s="50"/>
      <c r="L1193" s="50"/>
      <c r="M1193" s="52"/>
    </row>
    <row r="1194" spans="1:13" s="53" customFormat="1">
      <c r="A1194" s="47" t="s">
        <v>1188</v>
      </c>
      <c r="B1194" s="47" t="s">
        <v>1189</v>
      </c>
      <c r="C1194" s="47" t="s">
        <v>706</v>
      </c>
      <c r="D1194" s="47" t="s">
        <v>314</v>
      </c>
      <c r="E1194" s="47" t="s">
        <v>137</v>
      </c>
      <c r="F1194" s="48">
        <v>42466</v>
      </c>
      <c r="G1194" s="179">
        <v>-3</v>
      </c>
      <c r="H1194" s="47"/>
      <c r="I1194" s="50"/>
      <c r="J1194" s="51"/>
      <c r="K1194" s="50"/>
      <c r="L1194" s="50"/>
      <c r="M1194" s="52"/>
    </row>
    <row r="1195" spans="1:13" s="53" customFormat="1">
      <c r="A1195" s="47" t="s">
        <v>1188</v>
      </c>
      <c r="B1195" s="47" t="s">
        <v>1189</v>
      </c>
      <c r="C1195" s="47" t="s">
        <v>706</v>
      </c>
      <c r="D1195" s="47" t="s">
        <v>316</v>
      </c>
      <c r="E1195" s="47" t="s">
        <v>138</v>
      </c>
      <c r="F1195" s="48">
        <v>42466</v>
      </c>
      <c r="G1195" s="179">
        <v>-1</v>
      </c>
      <c r="H1195" s="47"/>
      <c r="I1195" s="50"/>
      <c r="J1195" s="51"/>
      <c r="K1195" s="50"/>
      <c r="L1195" s="50"/>
      <c r="M1195" s="52"/>
    </row>
    <row r="1196" spans="1:13" s="53" customFormat="1">
      <c r="A1196" s="47"/>
      <c r="B1196" s="47" t="s">
        <v>1009</v>
      </c>
      <c r="C1196" s="47" t="s">
        <v>1190</v>
      </c>
      <c r="D1196" s="47" t="s">
        <v>456</v>
      </c>
      <c r="E1196" s="47" t="s">
        <v>124</v>
      </c>
      <c r="F1196" s="48">
        <v>42468</v>
      </c>
      <c r="G1196" s="179">
        <v>-1</v>
      </c>
      <c r="H1196" s="47"/>
      <c r="I1196" s="50"/>
      <c r="J1196" s="51"/>
      <c r="K1196" s="50"/>
      <c r="L1196" s="50"/>
      <c r="M1196" s="52"/>
    </row>
    <row r="1197" spans="1:13" s="53" customFormat="1">
      <c r="A1197" s="47"/>
      <c r="B1197" s="47" t="s">
        <v>1009</v>
      </c>
      <c r="C1197" s="47" t="s">
        <v>1190</v>
      </c>
      <c r="D1197" s="47" t="s">
        <v>928</v>
      </c>
      <c r="E1197" s="47" t="s">
        <v>961</v>
      </c>
      <c r="F1197" s="48">
        <v>42468</v>
      </c>
      <c r="G1197" s="179">
        <v>-2</v>
      </c>
      <c r="H1197" s="47"/>
      <c r="I1197" s="50"/>
      <c r="J1197" s="51"/>
      <c r="K1197" s="50"/>
      <c r="L1197" s="50"/>
      <c r="M1197" s="52"/>
    </row>
    <row r="1198" spans="1:13" s="53" customFormat="1">
      <c r="A1198" s="47"/>
      <c r="B1198" s="47" t="s">
        <v>1009</v>
      </c>
      <c r="C1198" s="47" t="s">
        <v>1190</v>
      </c>
      <c r="D1198" s="47" t="s">
        <v>924</v>
      </c>
      <c r="E1198" s="47" t="s">
        <v>956</v>
      </c>
      <c r="F1198" s="48">
        <v>42468</v>
      </c>
      <c r="G1198" s="179">
        <v>-2</v>
      </c>
      <c r="H1198" s="47"/>
      <c r="I1198" s="50"/>
      <c r="J1198" s="51"/>
      <c r="K1198" s="50"/>
      <c r="L1198" s="50"/>
      <c r="M1198" s="52"/>
    </row>
    <row r="1199" spans="1:13" s="53" customFormat="1">
      <c r="A1199" s="47" t="s">
        <v>1191</v>
      </c>
      <c r="B1199" s="47" t="s">
        <v>1192</v>
      </c>
      <c r="C1199" s="47" t="s">
        <v>1193</v>
      </c>
      <c r="D1199" s="47" t="s">
        <v>317</v>
      </c>
      <c r="E1199" s="47" t="s">
        <v>159</v>
      </c>
      <c r="F1199" s="48">
        <v>42468</v>
      </c>
      <c r="G1199" s="179">
        <v>-18</v>
      </c>
      <c r="H1199" s="47"/>
      <c r="I1199" s="50"/>
      <c r="J1199" s="51"/>
      <c r="K1199" s="50"/>
      <c r="L1199" s="50"/>
      <c r="M1199" s="52"/>
    </row>
    <row r="1200" spans="1:13" s="53" customFormat="1">
      <c r="A1200" s="47" t="s">
        <v>1191</v>
      </c>
      <c r="B1200" s="47" t="s">
        <v>1192</v>
      </c>
      <c r="C1200" s="47" t="s">
        <v>1193</v>
      </c>
      <c r="D1200" s="47" t="s">
        <v>164</v>
      </c>
      <c r="E1200" s="47" t="s">
        <v>134</v>
      </c>
      <c r="F1200" s="48">
        <v>42468</v>
      </c>
      <c r="G1200" s="179">
        <v>-5</v>
      </c>
      <c r="H1200" s="47"/>
      <c r="I1200" s="50"/>
      <c r="J1200" s="51"/>
      <c r="K1200" s="50"/>
      <c r="L1200" s="50"/>
      <c r="M1200" s="52"/>
    </row>
    <row r="1201" spans="1:13" s="53" customFormat="1">
      <c r="A1201" s="47" t="s">
        <v>1191</v>
      </c>
      <c r="B1201" s="47" t="s">
        <v>1192</v>
      </c>
      <c r="C1201" s="47" t="s">
        <v>1193</v>
      </c>
      <c r="D1201" s="47" t="s">
        <v>319</v>
      </c>
      <c r="E1201" s="47" t="s">
        <v>135</v>
      </c>
      <c r="F1201" s="48">
        <v>42468</v>
      </c>
      <c r="G1201" s="179">
        <v>-11</v>
      </c>
      <c r="H1201" s="47"/>
      <c r="I1201" s="50"/>
      <c r="J1201" s="51"/>
      <c r="K1201" s="50"/>
      <c r="L1201" s="50"/>
      <c r="M1201" s="52"/>
    </row>
    <row r="1202" spans="1:13" s="53" customFormat="1">
      <c r="A1202" s="47" t="s">
        <v>1191</v>
      </c>
      <c r="B1202" s="47" t="s">
        <v>1192</v>
      </c>
      <c r="C1202" s="47" t="s">
        <v>1193</v>
      </c>
      <c r="D1202" s="47" t="s">
        <v>166</v>
      </c>
      <c r="E1202" s="47" t="s">
        <v>136</v>
      </c>
      <c r="F1202" s="48">
        <v>42468</v>
      </c>
      <c r="G1202" s="179">
        <v>-16</v>
      </c>
      <c r="H1202" s="47"/>
      <c r="I1202" s="50"/>
      <c r="J1202" s="51"/>
      <c r="K1202" s="50"/>
      <c r="L1202" s="50"/>
      <c r="M1202" s="52"/>
    </row>
    <row r="1203" spans="1:13" s="53" customFormat="1">
      <c r="A1203" s="47" t="s">
        <v>1191</v>
      </c>
      <c r="B1203" s="47" t="s">
        <v>1192</v>
      </c>
      <c r="C1203" s="47" t="s">
        <v>1193</v>
      </c>
      <c r="D1203" s="47" t="s">
        <v>320</v>
      </c>
      <c r="E1203" s="47" t="s">
        <v>86</v>
      </c>
      <c r="F1203" s="48">
        <v>42468</v>
      </c>
      <c r="G1203" s="179">
        <v>-5</v>
      </c>
      <c r="H1203" s="47"/>
      <c r="I1203" s="50"/>
      <c r="J1203" s="51"/>
      <c r="K1203" s="50"/>
      <c r="L1203" s="50"/>
      <c r="M1203" s="52"/>
    </row>
    <row r="1204" spans="1:13" s="53" customFormat="1">
      <c r="A1204" s="47" t="s">
        <v>1191</v>
      </c>
      <c r="B1204" s="47" t="s">
        <v>1192</v>
      </c>
      <c r="C1204" s="47" t="s">
        <v>1193</v>
      </c>
      <c r="D1204" s="47" t="s">
        <v>1153</v>
      </c>
      <c r="E1204" s="47" t="s">
        <v>1139</v>
      </c>
      <c r="F1204" s="48">
        <v>42468</v>
      </c>
      <c r="G1204" s="179">
        <v>-3</v>
      </c>
      <c r="H1204" s="47"/>
      <c r="I1204" s="50"/>
      <c r="J1204" s="51"/>
      <c r="K1204" s="50"/>
      <c r="L1204" s="50"/>
      <c r="M1204" s="52"/>
    </row>
    <row r="1205" spans="1:13" s="53" customFormat="1">
      <c r="A1205" s="47" t="s">
        <v>1195</v>
      </c>
      <c r="B1205" s="47" t="s">
        <v>1194</v>
      </c>
      <c r="C1205" s="47" t="s">
        <v>1196</v>
      </c>
      <c r="D1205" s="47" t="s">
        <v>716</v>
      </c>
      <c r="E1205" s="47" t="s">
        <v>715</v>
      </c>
      <c r="F1205" s="48">
        <v>42473</v>
      </c>
      <c r="G1205" s="179">
        <v>-4</v>
      </c>
      <c r="H1205" s="47"/>
      <c r="I1205" s="50"/>
      <c r="J1205" s="51"/>
      <c r="K1205" s="50"/>
      <c r="L1205" s="50"/>
      <c r="M1205" s="52"/>
    </row>
    <row r="1206" spans="1:13" s="53" customFormat="1">
      <c r="A1206" s="47" t="s">
        <v>1195</v>
      </c>
      <c r="B1206" s="47" t="s">
        <v>1194</v>
      </c>
      <c r="C1206" s="47" t="s">
        <v>1196</v>
      </c>
      <c r="D1206" s="47" t="s">
        <v>751</v>
      </c>
      <c r="E1206" s="47" t="s">
        <v>750</v>
      </c>
      <c r="F1206" s="48">
        <v>42473</v>
      </c>
      <c r="G1206" s="179">
        <v>-16</v>
      </c>
      <c r="H1206" s="47"/>
      <c r="I1206" s="50"/>
      <c r="J1206" s="51"/>
      <c r="K1206" s="50"/>
      <c r="L1206" s="50"/>
      <c r="M1206" s="52"/>
    </row>
    <row r="1207" spans="1:13" s="53" customFormat="1">
      <c r="A1207" s="47" t="s">
        <v>1195</v>
      </c>
      <c r="B1207" s="47" t="s">
        <v>1194</v>
      </c>
      <c r="C1207" s="47" t="s">
        <v>1196</v>
      </c>
      <c r="D1207" s="47" t="s">
        <v>1152</v>
      </c>
      <c r="E1207" s="47" t="s">
        <v>1155</v>
      </c>
      <c r="F1207" s="48">
        <v>42473</v>
      </c>
      <c r="G1207" s="179">
        <v>-5</v>
      </c>
      <c r="H1207" s="47"/>
      <c r="I1207" s="50"/>
      <c r="J1207" s="51"/>
      <c r="K1207" s="50"/>
      <c r="L1207" s="50"/>
      <c r="M1207" s="52"/>
    </row>
    <row r="1208" spans="1:13" s="53" customFormat="1">
      <c r="A1208" s="47" t="s">
        <v>1195</v>
      </c>
      <c r="B1208" s="47" t="s">
        <v>1194</v>
      </c>
      <c r="C1208" s="47" t="s">
        <v>1196</v>
      </c>
      <c r="D1208" s="47" t="s">
        <v>317</v>
      </c>
      <c r="E1208" s="47" t="s">
        <v>159</v>
      </c>
      <c r="F1208" s="48">
        <v>42473</v>
      </c>
      <c r="G1208" s="179">
        <v>-1</v>
      </c>
      <c r="H1208" s="47"/>
      <c r="I1208" s="50"/>
      <c r="J1208" s="51"/>
      <c r="K1208" s="50"/>
      <c r="L1208" s="50"/>
      <c r="M1208" s="52"/>
    </row>
    <row r="1209" spans="1:13" s="53" customFormat="1">
      <c r="A1209" s="47" t="s">
        <v>1195</v>
      </c>
      <c r="B1209" s="47" t="s">
        <v>1194</v>
      </c>
      <c r="C1209" s="47" t="s">
        <v>1196</v>
      </c>
      <c r="D1209" s="47" t="s">
        <v>318</v>
      </c>
      <c r="E1209" s="47" t="s">
        <v>133</v>
      </c>
      <c r="F1209" s="48">
        <v>42473</v>
      </c>
      <c r="G1209" s="179">
        <v>-7</v>
      </c>
      <c r="H1209" s="47"/>
      <c r="I1209" s="50"/>
      <c r="J1209" s="51"/>
      <c r="K1209" s="50"/>
      <c r="L1209" s="50"/>
      <c r="M1209" s="52"/>
    </row>
    <row r="1210" spans="1:13" s="53" customFormat="1">
      <c r="A1210" s="47" t="s">
        <v>1195</v>
      </c>
      <c r="B1210" s="47" t="s">
        <v>1194</v>
      </c>
      <c r="C1210" s="47" t="s">
        <v>1196</v>
      </c>
      <c r="D1210" s="47" t="s">
        <v>319</v>
      </c>
      <c r="E1210" s="47" t="s">
        <v>135</v>
      </c>
      <c r="F1210" s="48">
        <v>42473</v>
      </c>
      <c r="G1210" s="179">
        <v>-2</v>
      </c>
      <c r="H1210" s="47"/>
      <c r="I1210" s="50"/>
      <c r="J1210" s="51"/>
      <c r="K1210" s="50"/>
      <c r="L1210" s="50"/>
      <c r="M1210" s="52"/>
    </row>
    <row r="1211" spans="1:13" s="53" customFormat="1">
      <c r="A1211" s="47" t="s">
        <v>1195</v>
      </c>
      <c r="B1211" s="47" t="s">
        <v>1194</v>
      </c>
      <c r="C1211" s="47" t="s">
        <v>1196</v>
      </c>
      <c r="D1211" s="47" t="s">
        <v>465</v>
      </c>
      <c r="E1211" s="47" t="s">
        <v>107</v>
      </c>
      <c r="F1211" s="48">
        <v>42473</v>
      </c>
      <c r="G1211" s="179">
        <v>-2</v>
      </c>
      <c r="H1211" s="47"/>
      <c r="I1211" s="50"/>
      <c r="J1211" s="51"/>
      <c r="K1211" s="50"/>
      <c r="L1211" s="50"/>
      <c r="M1211" s="52"/>
    </row>
    <row r="1212" spans="1:13" s="53" customFormat="1">
      <c r="A1212" s="47" t="s">
        <v>1195</v>
      </c>
      <c r="B1212" s="47" t="s">
        <v>1194</v>
      </c>
      <c r="C1212" s="47" t="s">
        <v>1196</v>
      </c>
      <c r="D1212" s="47" t="s">
        <v>464</v>
      </c>
      <c r="E1212" s="47" t="s">
        <v>106</v>
      </c>
      <c r="F1212" s="48">
        <v>42473</v>
      </c>
      <c r="G1212" s="179">
        <v>-2</v>
      </c>
      <c r="H1212" s="47"/>
      <c r="I1212" s="50"/>
      <c r="J1212" s="51"/>
      <c r="K1212" s="50"/>
      <c r="L1212" s="50"/>
      <c r="M1212" s="52"/>
    </row>
    <row r="1213" spans="1:13" s="53" customFormat="1">
      <c r="A1213" s="47" t="s">
        <v>1195</v>
      </c>
      <c r="B1213" s="47" t="s">
        <v>1194</v>
      </c>
      <c r="C1213" s="47" t="s">
        <v>1196</v>
      </c>
      <c r="D1213" s="47" t="s">
        <v>469</v>
      </c>
      <c r="E1213" s="47" t="s">
        <v>311</v>
      </c>
      <c r="F1213" s="48">
        <v>42473</v>
      </c>
      <c r="G1213" s="179">
        <v>-4</v>
      </c>
      <c r="H1213" s="47"/>
      <c r="I1213" s="50"/>
      <c r="J1213" s="51"/>
      <c r="K1213" s="50"/>
      <c r="L1213" s="50"/>
      <c r="M1213" s="52"/>
    </row>
    <row r="1214" spans="1:13" s="53" customFormat="1">
      <c r="A1214" s="47" t="s">
        <v>1195</v>
      </c>
      <c r="B1214" s="47" t="s">
        <v>1194</v>
      </c>
      <c r="C1214" s="47" t="s">
        <v>1196</v>
      </c>
      <c r="D1214" s="47" t="s">
        <v>468</v>
      </c>
      <c r="E1214" s="47" t="s">
        <v>312</v>
      </c>
      <c r="F1214" s="48">
        <v>42473</v>
      </c>
      <c r="G1214" s="179">
        <v>-2</v>
      </c>
      <c r="H1214" s="47"/>
      <c r="I1214" s="50"/>
      <c r="J1214" s="51"/>
      <c r="K1214" s="50"/>
      <c r="L1214" s="50"/>
      <c r="M1214" s="52"/>
    </row>
    <row r="1215" spans="1:13" s="53" customFormat="1">
      <c r="A1215" s="47" t="s">
        <v>1195</v>
      </c>
      <c r="B1215" s="47" t="s">
        <v>1194</v>
      </c>
      <c r="C1215" s="47" t="s">
        <v>1196</v>
      </c>
      <c r="D1215" s="47" t="s">
        <v>301</v>
      </c>
      <c r="E1215" s="47" t="s">
        <v>299</v>
      </c>
      <c r="F1215" s="48">
        <v>42473</v>
      </c>
      <c r="G1215" s="179">
        <v>-1</v>
      </c>
      <c r="H1215" s="47"/>
      <c r="I1215" s="50"/>
      <c r="J1215" s="51"/>
      <c r="K1215" s="50"/>
      <c r="L1215" s="50"/>
      <c r="M1215" s="52"/>
    </row>
    <row r="1216" spans="1:13" s="53" customFormat="1">
      <c r="A1216" s="47" t="s">
        <v>1195</v>
      </c>
      <c r="B1216" s="47" t="s">
        <v>1194</v>
      </c>
      <c r="C1216" s="47" t="s">
        <v>1196</v>
      </c>
      <c r="D1216" s="47" t="s">
        <v>300</v>
      </c>
      <c r="E1216" s="47" t="s">
        <v>302</v>
      </c>
      <c r="F1216" s="48">
        <v>42473</v>
      </c>
      <c r="G1216" s="179">
        <v>-1</v>
      </c>
      <c r="H1216" s="47"/>
      <c r="I1216" s="50"/>
      <c r="J1216" s="51"/>
      <c r="K1216" s="50"/>
      <c r="L1216" s="50"/>
      <c r="M1216" s="52"/>
    </row>
    <row r="1217" spans="1:13" s="53" customFormat="1">
      <c r="A1217" s="47" t="s">
        <v>1195</v>
      </c>
      <c r="B1217" s="47" t="s">
        <v>1194</v>
      </c>
      <c r="C1217" s="47" t="s">
        <v>1196</v>
      </c>
      <c r="D1217" s="47" t="s">
        <v>205</v>
      </c>
      <c r="E1217" s="47" t="s">
        <v>115</v>
      </c>
      <c r="F1217" s="48">
        <v>42473</v>
      </c>
      <c r="G1217" s="179">
        <v>-1</v>
      </c>
      <c r="H1217" s="47"/>
      <c r="I1217" s="50"/>
      <c r="J1217" s="51"/>
      <c r="K1217" s="50"/>
      <c r="L1217" s="50"/>
      <c r="M1217" s="52"/>
    </row>
    <row r="1218" spans="1:13" s="53" customFormat="1">
      <c r="A1218" s="47" t="s">
        <v>1195</v>
      </c>
      <c r="B1218" s="47" t="s">
        <v>1194</v>
      </c>
      <c r="C1218" s="47" t="s">
        <v>1196</v>
      </c>
      <c r="D1218" s="47" t="s">
        <v>277</v>
      </c>
      <c r="E1218" s="47" t="s">
        <v>119</v>
      </c>
      <c r="F1218" s="48">
        <v>42473</v>
      </c>
      <c r="G1218" s="179">
        <v>-1</v>
      </c>
      <c r="H1218" s="47"/>
      <c r="I1218" s="50"/>
      <c r="J1218" s="51"/>
      <c r="K1218" s="50"/>
      <c r="L1218" s="50"/>
      <c r="M1218" s="52"/>
    </row>
    <row r="1219" spans="1:13" s="53" customFormat="1">
      <c r="A1219" s="47" t="s">
        <v>1195</v>
      </c>
      <c r="B1219" s="47" t="s">
        <v>1194</v>
      </c>
      <c r="C1219" s="47" t="s">
        <v>1196</v>
      </c>
      <c r="D1219" s="47" t="s">
        <v>296</v>
      </c>
      <c r="E1219" s="47" t="s">
        <v>297</v>
      </c>
      <c r="F1219" s="48">
        <v>42473</v>
      </c>
      <c r="G1219" s="179">
        <v>-1</v>
      </c>
      <c r="H1219" s="47"/>
      <c r="I1219" s="50"/>
      <c r="J1219" s="51"/>
      <c r="K1219" s="50"/>
      <c r="L1219" s="50"/>
      <c r="M1219" s="52"/>
    </row>
    <row r="1220" spans="1:13" s="53" customFormat="1">
      <c r="A1220" s="47" t="s">
        <v>1195</v>
      </c>
      <c r="B1220" s="47" t="s">
        <v>1194</v>
      </c>
      <c r="C1220" s="47" t="s">
        <v>1196</v>
      </c>
      <c r="D1220" s="47" t="s">
        <v>278</v>
      </c>
      <c r="E1220" s="47" t="s">
        <v>121</v>
      </c>
      <c r="F1220" s="48">
        <v>42473</v>
      </c>
      <c r="G1220" s="179">
        <v>-1</v>
      </c>
      <c r="H1220" s="47"/>
      <c r="I1220" s="50"/>
      <c r="J1220" s="51"/>
      <c r="K1220" s="50"/>
      <c r="L1220" s="50"/>
      <c r="M1220" s="52"/>
    </row>
    <row r="1221" spans="1:13" s="53" customFormat="1">
      <c r="A1221" s="47" t="s">
        <v>1195</v>
      </c>
      <c r="B1221" s="47" t="s">
        <v>1194</v>
      </c>
      <c r="C1221" s="47" t="s">
        <v>1196</v>
      </c>
      <c r="D1221" s="47" t="s">
        <v>307</v>
      </c>
      <c r="E1221" s="47" t="s">
        <v>120</v>
      </c>
      <c r="F1221" s="48">
        <v>42473</v>
      </c>
      <c r="G1221" s="179">
        <v>-1</v>
      </c>
      <c r="H1221" s="47"/>
      <c r="I1221" s="50"/>
      <c r="J1221" s="51"/>
      <c r="K1221" s="50"/>
      <c r="L1221" s="50"/>
      <c r="M1221" s="52"/>
    </row>
    <row r="1222" spans="1:13" s="53" customFormat="1">
      <c r="A1222" s="47" t="s">
        <v>1195</v>
      </c>
      <c r="B1222" s="47" t="s">
        <v>1194</v>
      </c>
      <c r="C1222" s="47" t="s">
        <v>1196</v>
      </c>
      <c r="D1222" s="47" t="s">
        <v>306</v>
      </c>
      <c r="E1222" s="47" t="s">
        <v>117</v>
      </c>
      <c r="F1222" s="48">
        <v>42473</v>
      </c>
      <c r="G1222" s="179">
        <v>-1</v>
      </c>
      <c r="H1222" s="47"/>
      <c r="I1222" s="50"/>
      <c r="J1222" s="51"/>
      <c r="K1222" s="50"/>
      <c r="L1222" s="50"/>
      <c r="M1222" s="52"/>
    </row>
    <row r="1223" spans="1:13" s="53" customFormat="1">
      <c r="A1223" s="47" t="s">
        <v>1195</v>
      </c>
      <c r="B1223" s="47" t="s">
        <v>1194</v>
      </c>
      <c r="C1223" s="47" t="s">
        <v>1196</v>
      </c>
      <c r="D1223" s="47" t="s">
        <v>310</v>
      </c>
      <c r="E1223" s="47" t="s">
        <v>116</v>
      </c>
      <c r="F1223" s="48">
        <v>42473</v>
      </c>
      <c r="G1223" s="179">
        <v>-1</v>
      </c>
      <c r="H1223" s="47"/>
      <c r="I1223" s="50"/>
      <c r="J1223" s="51"/>
      <c r="K1223" s="50"/>
      <c r="L1223" s="50"/>
      <c r="M1223" s="52"/>
    </row>
    <row r="1224" spans="1:13" s="53" customFormat="1">
      <c r="A1224" s="47" t="s">
        <v>1195</v>
      </c>
      <c r="B1224" s="47" t="s">
        <v>1194</v>
      </c>
      <c r="C1224" s="47" t="s">
        <v>1196</v>
      </c>
      <c r="D1224" s="47" t="s">
        <v>308</v>
      </c>
      <c r="E1224" s="47" t="s">
        <v>123</v>
      </c>
      <c r="F1224" s="48">
        <v>42473</v>
      </c>
      <c r="G1224" s="179">
        <v>-2</v>
      </c>
      <c r="H1224" s="47"/>
      <c r="I1224" s="50"/>
      <c r="J1224" s="51"/>
      <c r="K1224" s="50"/>
      <c r="L1224" s="50"/>
      <c r="M1224" s="52"/>
    </row>
    <row r="1225" spans="1:13" s="53" customFormat="1">
      <c r="A1225" s="47" t="s">
        <v>1195</v>
      </c>
      <c r="B1225" s="47" t="s">
        <v>1194</v>
      </c>
      <c r="C1225" s="47" t="s">
        <v>1196</v>
      </c>
      <c r="D1225" s="47" t="s">
        <v>456</v>
      </c>
      <c r="E1225" s="47" t="s">
        <v>124</v>
      </c>
      <c r="F1225" s="48">
        <v>42473</v>
      </c>
      <c r="G1225" s="179">
        <v>-4</v>
      </c>
      <c r="H1225" s="47"/>
      <c r="I1225" s="50"/>
      <c r="J1225" s="51"/>
      <c r="K1225" s="50"/>
      <c r="L1225" s="50"/>
      <c r="M1225" s="52"/>
    </row>
    <row r="1226" spans="1:13" s="53" customFormat="1">
      <c r="A1226" s="47" t="s">
        <v>1195</v>
      </c>
      <c r="B1226" s="47" t="s">
        <v>1194</v>
      </c>
      <c r="C1226" s="47" t="s">
        <v>1196</v>
      </c>
      <c r="D1226" s="47" t="s">
        <v>63</v>
      </c>
      <c r="E1226" s="47" t="s">
        <v>70</v>
      </c>
      <c r="F1226" s="48">
        <v>42473</v>
      </c>
      <c r="G1226" s="179">
        <v>-4</v>
      </c>
      <c r="H1226" s="47"/>
      <c r="I1226" s="50"/>
      <c r="J1226" s="51"/>
      <c r="K1226" s="50"/>
      <c r="L1226" s="50"/>
      <c r="M1226" s="52"/>
    </row>
    <row r="1227" spans="1:13" s="53" customFormat="1">
      <c r="A1227" s="47" t="s">
        <v>1195</v>
      </c>
      <c r="B1227" s="47" t="s">
        <v>1194</v>
      </c>
      <c r="C1227" s="47" t="s">
        <v>1196</v>
      </c>
      <c r="D1227" s="47" t="s">
        <v>391</v>
      </c>
      <c r="E1227" s="70" t="s">
        <v>44</v>
      </c>
      <c r="F1227" s="48">
        <v>42473</v>
      </c>
      <c r="G1227" s="179">
        <v>-8</v>
      </c>
      <c r="H1227" s="47"/>
      <c r="I1227" s="50"/>
      <c r="J1227" s="51"/>
      <c r="K1227" s="50"/>
      <c r="L1227" s="50"/>
      <c r="M1227" s="52"/>
    </row>
    <row r="1228" spans="1:13" s="53" customFormat="1">
      <c r="A1228" s="47" t="s">
        <v>1197</v>
      </c>
      <c r="B1228" s="47" t="s">
        <v>1198</v>
      </c>
      <c r="C1228" s="47" t="s">
        <v>707</v>
      </c>
      <c r="D1228" s="47" t="s">
        <v>314</v>
      </c>
      <c r="E1228" s="47" t="s">
        <v>137</v>
      </c>
      <c r="F1228" s="48">
        <v>42474</v>
      </c>
      <c r="G1228" s="179">
        <v>-7</v>
      </c>
      <c r="H1228" s="47"/>
      <c r="I1228" s="50"/>
      <c r="J1228" s="51"/>
      <c r="K1228" s="50"/>
      <c r="L1228" s="50"/>
      <c r="M1228" s="52"/>
    </row>
    <row r="1229" spans="1:13" s="53" customFormat="1">
      <c r="A1229" s="47" t="s">
        <v>1197</v>
      </c>
      <c r="B1229" s="47" t="s">
        <v>1198</v>
      </c>
      <c r="C1229" s="47" t="s">
        <v>707</v>
      </c>
      <c r="D1229" s="47" t="s">
        <v>316</v>
      </c>
      <c r="E1229" s="47" t="s">
        <v>138</v>
      </c>
      <c r="F1229" s="48">
        <v>42474</v>
      </c>
      <c r="G1229" s="179">
        <v>-6</v>
      </c>
      <c r="H1229" s="47"/>
      <c r="I1229" s="50"/>
      <c r="J1229" s="51"/>
      <c r="K1229" s="50"/>
      <c r="L1229" s="50"/>
      <c r="M1229" s="52"/>
    </row>
    <row r="1230" spans="1:13" s="53" customFormat="1">
      <c r="A1230" s="47" t="s">
        <v>1197</v>
      </c>
      <c r="B1230" s="47" t="s">
        <v>1198</v>
      </c>
      <c r="C1230" s="47" t="s">
        <v>707</v>
      </c>
      <c r="D1230" s="47" t="s">
        <v>277</v>
      </c>
      <c r="E1230" s="47" t="s">
        <v>119</v>
      </c>
      <c r="F1230" s="48">
        <v>42474</v>
      </c>
      <c r="G1230" s="179">
        <v>-2</v>
      </c>
      <c r="H1230" s="47"/>
      <c r="I1230" s="50"/>
      <c r="J1230" s="51"/>
      <c r="K1230" s="50"/>
      <c r="L1230" s="50"/>
      <c r="M1230" s="52"/>
    </row>
    <row r="1231" spans="1:13" s="53" customFormat="1">
      <c r="A1231" s="47" t="s">
        <v>1197</v>
      </c>
      <c r="B1231" s="47" t="s">
        <v>1198</v>
      </c>
      <c r="C1231" s="47" t="s">
        <v>707</v>
      </c>
      <c r="D1231" s="47" t="s">
        <v>455</v>
      </c>
      <c r="E1231" s="47" t="s">
        <v>118</v>
      </c>
      <c r="F1231" s="48">
        <v>42474</v>
      </c>
      <c r="G1231" s="179">
        <v>-2</v>
      </c>
      <c r="H1231" s="47"/>
      <c r="I1231" s="50"/>
      <c r="J1231" s="51"/>
      <c r="K1231" s="50"/>
      <c r="L1231" s="50"/>
      <c r="M1231" s="52"/>
    </row>
    <row r="1232" spans="1:13" s="53" customFormat="1">
      <c r="A1232" s="47" t="s">
        <v>1197</v>
      </c>
      <c r="B1232" s="47" t="s">
        <v>1198</v>
      </c>
      <c r="C1232" s="47" t="s">
        <v>707</v>
      </c>
      <c r="D1232" s="47" t="s">
        <v>205</v>
      </c>
      <c r="E1232" s="47" t="s">
        <v>115</v>
      </c>
      <c r="F1232" s="48">
        <v>42474</v>
      </c>
      <c r="G1232" s="179">
        <v>-1</v>
      </c>
      <c r="H1232" s="47"/>
      <c r="I1232" s="50"/>
      <c r="J1232" s="51"/>
      <c r="K1232" s="50"/>
      <c r="L1232" s="50"/>
      <c r="M1232" s="52"/>
    </row>
    <row r="1233" spans="1:13" s="53" customFormat="1">
      <c r="A1233" s="47" t="s">
        <v>1197</v>
      </c>
      <c r="B1233" s="47" t="s">
        <v>1198</v>
      </c>
      <c r="C1233" s="47" t="s">
        <v>707</v>
      </c>
      <c r="D1233" s="47" t="s">
        <v>278</v>
      </c>
      <c r="E1233" s="47" t="s">
        <v>121</v>
      </c>
      <c r="F1233" s="48">
        <v>42474</v>
      </c>
      <c r="G1233" s="179">
        <v>-1</v>
      </c>
      <c r="H1233" s="47"/>
      <c r="I1233" s="50"/>
      <c r="J1233" s="51"/>
      <c r="K1233" s="50"/>
      <c r="L1233" s="50"/>
      <c r="M1233" s="52"/>
    </row>
    <row r="1234" spans="1:13" s="53" customFormat="1">
      <c r="A1234" s="47" t="s">
        <v>1197</v>
      </c>
      <c r="B1234" s="47" t="s">
        <v>1198</v>
      </c>
      <c r="C1234" s="47" t="s">
        <v>707</v>
      </c>
      <c r="D1234" s="47" t="s">
        <v>307</v>
      </c>
      <c r="E1234" s="47" t="s">
        <v>120</v>
      </c>
      <c r="F1234" s="48">
        <v>42474</v>
      </c>
      <c r="G1234" s="179">
        <v>-1</v>
      </c>
      <c r="H1234" s="47"/>
      <c r="I1234" s="50"/>
      <c r="J1234" s="51"/>
      <c r="K1234" s="50"/>
      <c r="L1234" s="50"/>
      <c r="M1234" s="52"/>
    </row>
    <row r="1235" spans="1:13" s="53" customFormat="1">
      <c r="A1235" s="47" t="s">
        <v>1197</v>
      </c>
      <c r="B1235" s="47" t="s">
        <v>1198</v>
      </c>
      <c r="C1235" s="47" t="s">
        <v>707</v>
      </c>
      <c r="D1235" s="47" t="s">
        <v>308</v>
      </c>
      <c r="E1235" s="47" t="s">
        <v>123</v>
      </c>
      <c r="F1235" s="48">
        <v>42474</v>
      </c>
      <c r="G1235" s="179">
        <v>-2</v>
      </c>
      <c r="H1235" s="47"/>
      <c r="I1235" s="50"/>
      <c r="J1235" s="51"/>
      <c r="K1235" s="50"/>
      <c r="L1235" s="50"/>
      <c r="M1235" s="52"/>
    </row>
    <row r="1236" spans="1:13" s="53" customFormat="1">
      <c r="A1236" s="47" t="s">
        <v>1197</v>
      </c>
      <c r="B1236" s="47" t="s">
        <v>1198</v>
      </c>
      <c r="C1236" s="47" t="s">
        <v>707</v>
      </c>
      <c r="D1236" s="47" t="s">
        <v>456</v>
      </c>
      <c r="E1236" s="47" t="s">
        <v>124</v>
      </c>
      <c r="F1236" s="48">
        <v>42474</v>
      </c>
      <c r="G1236" s="179">
        <v>-2</v>
      </c>
      <c r="H1236" s="47"/>
      <c r="I1236" s="50"/>
      <c r="J1236" s="51"/>
      <c r="K1236" s="50"/>
      <c r="L1236" s="50"/>
      <c r="M1236" s="52"/>
    </row>
    <row r="1237" spans="1:13" s="53" customFormat="1">
      <c r="A1237" s="47" t="s">
        <v>597</v>
      </c>
      <c r="B1237" s="47" t="s">
        <v>1199</v>
      </c>
      <c r="C1237" s="47" t="s">
        <v>521</v>
      </c>
      <c r="D1237" s="47" t="s">
        <v>465</v>
      </c>
      <c r="E1237" s="47" t="s">
        <v>107</v>
      </c>
      <c r="F1237" s="48">
        <v>42474</v>
      </c>
      <c r="G1237" s="179">
        <v>20</v>
      </c>
      <c r="H1237" s="47"/>
      <c r="I1237" s="50"/>
      <c r="J1237" s="51"/>
      <c r="K1237" s="50"/>
      <c r="L1237" s="50"/>
      <c r="M1237" s="52"/>
    </row>
    <row r="1238" spans="1:13" s="53" customFormat="1">
      <c r="A1238" s="47" t="s">
        <v>597</v>
      </c>
      <c r="B1238" s="47" t="s">
        <v>1199</v>
      </c>
      <c r="C1238" s="47" t="s">
        <v>521</v>
      </c>
      <c r="D1238" s="47" t="s">
        <v>464</v>
      </c>
      <c r="E1238" s="47" t="s">
        <v>106</v>
      </c>
      <c r="F1238" s="48">
        <v>42474</v>
      </c>
      <c r="G1238" s="179">
        <v>20</v>
      </c>
      <c r="H1238" s="47"/>
      <c r="I1238" s="50"/>
      <c r="J1238" s="51"/>
      <c r="K1238" s="50"/>
      <c r="L1238" s="50"/>
      <c r="M1238" s="52"/>
    </row>
    <row r="1239" spans="1:13" s="53" customFormat="1">
      <c r="A1239" s="47" t="s">
        <v>1151</v>
      </c>
      <c r="B1239" s="47" t="s">
        <v>1200</v>
      </c>
      <c r="C1239" s="47" t="s">
        <v>521</v>
      </c>
      <c r="D1239" s="47" t="s">
        <v>663</v>
      </c>
      <c r="E1239" s="47" t="s">
        <v>662</v>
      </c>
      <c r="F1239" s="48">
        <v>42474</v>
      </c>
      <c r="G1239" s="179">
        <v>4</v>
      </c>
      <c r="H1239" s="47"/>
      <c r="I1239" s="50"/>
      <c r="J1239" s="51"/>
      <c r="K1239" s="50"/>
      <c r="L1239" s="50"/>
      <c r="M1239" s="52"/>
    </row>
    <row r="1240" spans="1:13" s="53" customFormat="1">
      <c r="A1240" s="47" t="s">
        <v>1151</v>
      </c>
      <c r="B1240" s="47" t="s">
        <v>1200</v>
      </c>
      <c r="C1240" s="47" t="s">
        <v>521</v>
      </c>
      <c r="D1240" s="47" t="s">
        <v>664</v>
      </c>
      <c r="E1240" s="47" t="s">
        <v>665</v>
      </c>
      <c r="F1240" s="48">
        <v>42474</v>
      </c>
      <c r="G1240" s="179">
        <v>4</v>
      </c>
      <c r="H1240" s="47"/>
      <c r="I1240" s="50"/>
      <c r="J1240" s="51"/>
      <c r="K1240" s="50"/>
      <c r="L1240" s="50"/>
      <c r="M1240" s="52"/>
    </row>
    <row r="1241" spans="1:13" s="53" customFormat="1">
      <c r="A1241" s="47" t="s">
        <v>1151</v>
      </c>
      <c r="B1241" s="47" t="s">
        <v>1201</v>
      </c>
      <c r="C1241" s="47" t="s">
        <v>521</v>
      </c>
      <c r="D1241" s="47" t="s">
        <v>664</v>
      </c>
      <c r="E1241" s="47" t="s">
        <v>665</v>
      </c>
      <c r="F1241" s="48">
        <v>42474</v>
      </c>
      <c r="G1241" s="179">
        <v>2</v>
      </c>
      <c r="H1241" s="47"/>
      <c r="I1241" s="50"/>
      <c r="J1241" s="51"/>
      <c r="K1241" s="50"/>
      <c r="L1241" s="50"/>
      <c r="M1241" s="52"/>
    </row>
    <row r="1242" spans="1:13" s="53" customFormat="1">
      <c r="A1242" s="47"/>
      <c r="B1242" s="175" t="s">
        <v>1178</v>
      </c>
      <c r="C1242" s="47" t="s">
        <v>521</v>
      </c>
      <c r="D1242" s="47" t="s">
        <v>1152</v>
      </c>
      <c r="E1242" s="47" t="s">
        <v>1155</v>
      </c>
      <c r="F1242" s="48">
        <v>42481</v>
      </c>
      <c r="G1242" s="179">
        <v>100</v>
      </c>
      <c r="H1242" s="47"/>
      <c r="I1242" s="50"/>
      <c r="J1242" s="51"/>
      <c r="K1242" s="50"/>
      <c r="L1242" s="50"/>
      <c r="M1242" s="52"/>
    </row>
    <row r="1243" spans="1:13" s="53" customFormat="1">
      <c r="A1243" s="47" t="s">
        <v>1202</v>
      </c>
      <c r="B1243" s="47" t="s">
        <v>1203</v>
      </c>
      <c r="C1243" s="47" t="s">
        <v>706</v>
      </c>
      <c r="D1243" s="47" t="s">
        <v>1153</v>
      </c>
      <c r="E1243" s="47" t="s">
        <v>1139</v>
      </c>
      <c r="F1243" s="48">
        <v>42481</v>
      </c>
      <c r="G1243" s="179">
        <v>-1</v>
      </c>
      <c r="H1243" s="47"/>
      <c r="I1243" s="50"/>
      <c r="J1243" s="51"/>
      <c r="K1243" s="50"/>
      <c r="L1243" s="50"/>
      <c r="M1243" s="52"/>
    </row>
    <row r="1244" spans="1:13" s="53" customFormat="1">
      <c r="A1244" s="47" t="s">
        <v>1202</v>
      </c>
      <c r="B1244" s="47" t="s">
        <v>1203</v>
      </c>
      <c r="C1244" s="47" t="s">
        <v>706</v>
      </c>
      <c r="D1244" s="47" t="s">
        <v>1152</v>
      </c>
      <c r="E1244" s="47" t="s">
        <v>1155</v>
      </c>
      <c r="F1244" s="48">
        <v>42481</v>
      </c>
      <c r="G1244" s="179">
        <v>-7</v>
      </c>
      <c r="H1244" s="47"/>
      <c r="I1244" s="50"/>
      <c r="J1244" s="51"/>
      <c r="K1244" s="50"/>
      <c r="L1244" s="50"/>
      <c r="M1244" s="52"/>
    </row>
    <row r="1245" spans="1:13" s="53" customFormat="1">
      <c r="A1245" s="47" t="s">
        <v>1204</v>
      </c>
      <c r="B1245" s="47" t="s">
        <v>1205</v>
      </c>
      <c r="C1245" s="47" t="s">
        <v>706</v>
      </c>
      <c r="D1245" s="47" t="s">
        <v>314</v>
      </c>
      <c r="E1245" s="47" t="s">
        <v>137</v>
      </c>
      <c r="F1245" s="48">
        <v>42486</v>
      </c>
      <c r="G1245" s="179">
        <v>-57</v>
      </c>
      <c r="H1245" s="47"/>
      <c r="I1245" s="50"/>
      <c r="J1245" s="51"/>
      <c r="K1245" s="50"/>
      <c r="L1245" s="50"/>
      <c r="M1245" s="52"/>
    </row>
    <row r="1246" spans="1:13" s="53" customFormat="1">
      <c r="A1246" s="47" t="s">
        <v>1204</v>
      </c>
      <c r="B1246" s="47" t="s">
        <v>1205</v>
      </c>
      <c r="C1246" s="47" t="s">
        <v>706</v>
      </c>
      <c r="D1246" s="47" t="s">
        <v>316</v>
      </c>
      <c r="E1246" s="47" t="s">
        <v>138</v>
      </c>
      <c r="F1246" s="48">
        <v>42486</v>
      </c>
      <c r="G1246" s="179">
        <v>-7</v>
      </c>
      <c r="H1246" s="47"/>
      <c r="I1246" s="50"/>
      <c r="J1246" s="51"/>
      <c r="K1246" s="50"/>
      <c r="L1246" s="50"/>
      <c r="M1246" s="52"/>
    </row>
    <row r="1247" spans="1:13" s="53" customFormat="1">
      <c r="A1247" s="47" t="s">
        <v>1204</v>
      </c>
      <c r="B1247" s="47" t="s">
        <v>1205</v>
      </c>
      <c r="C1247" s="47" t="s">
        <v>706</v>
      </c>
      <c r="D1247" s="47" t="s">
        <v>315</v>
      </c>
      <c r="E1247" s="47" t="s">
        <v>59</v>
      </c>
      <c r="F1247" s="48">
        <v>42486</v>
      </c>
      <c r="G1247" s="179">
        <v>-16</v>
      </c>
      <c r="H1247" s="47"/>
      <c r="I1247" s="50"/>
      <c r="J1247" s="51"/>
      <c r="K1247" s="50"/>
      <c r="L1247" s="50"/>
      <c r="M1247" s="52"/>
    </row>
    <row r="1248" spans="1:13" s="53" customFormat="1">
      <c r="A1248" s="47" t="s">
        <v>1206</v>
      </c>
      <c r="B1248" s="47" t="s">
        <v>1207</v>
      </c>
      <c r="C1248" s="47" t="s">
        <v>521</v>
      </c>
      <c r="D1248" s="47" t="s">
        <v>469</v>
      </c>
      <c r="E1248" s="47" t="s">
        <v>311</v>
      </c>
      <c r="F1248" s="48">
        <v>42486</v>
      </c>
      <c r="G1248" s="179">
        <v>15</v>
      </c>
      <c r="H1248" s="47"/>
      <c r="I1248" s="50"/>
      <c r="J1248" s="51"/>
      <c r="K1248" s="50"/>
      <c r="L1248" s="50"/>
      <c r="M1248" s="52"/>
    </row>
    <row r="1249" spans="1:13" s="53" customFormat="1">
      <c r="A1249" s="47"/>
      <c r="B1249" s="175" t="s">
        <v>1208</v>
      </c>
      <c r="C1249" s="47" t="s">
        <v>521</v>
      </c>
      <c r="D1249" s="47" t="s">
        <v>2992</v>
      </c>
      <c r="E1249" s="47" t="s">
        <v>1210</v>
      </c>
      <c r="F1249" s="48">
        <v>42487</v>
      </c>
      <c r="G1249" s="179">
        <v>50</v>
      </c>
      <c r="H1249" s="47"/>
      <c r="I1249" s="50"/>
      <c r="J1249" s="51"/>
      <c r="K1249" s="50"/>
      <c r="L1249" s="50"/>
      <c r="M1249" s="52"/>
    </row>
    <row r="1250" spans="1:13" s="53" customFormat="1">
      <c r="A1250" s="47"/>
      <c r="B1250" s="47" t="s">
        <v>1009</v>
      </c>
      <c r="C1250" s="47" t="s">
        <v>1193</v>
      </c>
      <c r="D1250" s="47" t="s">
        <v>751</v>
      </c>
      <c r="E1250" s="47" t="s">
        <v>750</v>
      </c>
      <c r="F1250" s="48">
        <v>42487</v>
      </c>
      <c r="G1250" s="179">
        <v>-1</v>
      </c>
      <c r="H1250" s="47"/>
      <c r="I1250" s="50"/>
      <c r="J1250" s="51"/>
      <c r="K1250" s="50"/>
      <c r="L1250" s="50"/>
      <c r="M1250" s="52"/>
    </row>
    <row r="1251" spans="1:13" s="53" customFormat="1">
      <c r="A1251" s="47" t="s">
        <v>1213</v>
      </c>
      <c r="B1251" s="47" t="s">
        <v>1212</v>
      </c>
      <c r="C1251" s="47" t="s">
        <v>706</v>
      </c>
      <c r="D1251" s="47" t="s">
        <v>465</v>
      </c>
      <c r="E1251" s="47" t="s">
        <v>107</v>
      </c>
      <c r="F1251" s="48">
        <v>42489</v>
      </c>
      <c r="G1251" s="179">
        <v>-1</v>
      </c>
      <c r="H1251" s="47"/>
      <c r="I1251" s="50"/>
      <c r="J1251" s="51"/>
      <c r="K1251" s="50"/>
      <c r="L1251" s="50"/>
      <c r="M1251" s="52"/>
    </row>
    <row r="1252" spans="1:13" s="53" customFormat="1">
      <c r="A1252" s="47" t="s">
        <v>1213</v>
      </c>
      <c r="B1252" s="47" t="s">
        <v>1212</v>
      </c>
      <c r="C1252" s="47" t="s">
        <v>706</v>
      </c>
      <c r="D1252" s="47" t="s">
        <v>464</v>
      </c>
      <c r="E1252" s="47" t="s">
        <v>106</v>
      </c>
      <c r="F1252" s="48">
        <v>42489</v>
      </c>
      <c r="G1252" s="179">
        <v>-1</v>
      </c>
      <c r="H1252" s="47"/>
      <c r="I1252" s="50"/>
      <c r="J1252" s="51"/>
      <c r="K1252" s="50"/>
      <c r="L1252" s="50"/>
      <c r="M1252" s="52"/>
    </row>
    <row r="1253" spans="1:13" s="53" customFormat="1">
      <c r="A1253" s="47" t="s">
        <v>1213</v>
      </c>
      <c r="B1253" s="47" t="s">
        <v>1212</v>
      </c>
      <c r="C1253" s="47" t="s">
        <v>706</v>
      </c>
      <c r="D1253" s="47" t="s">
        <v>468</v>
      </c>
      <c r="E1253" s="47" t="s">
        <v>312</v>
      </c>
      <c r="F1253" s="48">
        <v>42489</v>
      </c>
      <c r="G1253" s="179">
        <v>-1</v>
      </c>
      <c r="H1253" s="47"/>
      <c r="I1253" s="50"/>
      <c r="J1253" s="51"/>
      <c r="K1253" s="50"/>
      <c r="L1253" s="50"/>
      <c r="M1253" s="52"/>
    </row>
    <row r="1254" spans="1:13" s="53" customFormat="1">
      <c r="A1254" s="47" t="s">
        <v>1213</v>
      </c>
      <c r="B1254" s="47" t="s">
        <v>1212</v>
      </c>
      <c r="C1254" s="47" t="s">
        <v>706</v>
      </c>
      <c r="D1254" s="47" t="s">
        <v>663</v>
      </c>
      <c r="E1254" s="47" t="s">
        <v>662</v>
      </c>
      <c r="F1254" s="48">
        <v>42489</v>
      </c>
      <c r="G1254" s="179">
        <v>-1</v>
      </c>
      <c r="H1254" s="47"/>
      <c r="I1254" s="50"/>
      <c r="J1254" s="51"/>
      <c r="K1254" s="50"/>
      <c r="L1254" s="50"/>
      <c r="M1254" s="52"/>
    </row>
    <row r="1255" spans="1:13" s="53" customFormat="1">
      <c r="A1255" s="47" t="s">
        <v>1213</v>
      </c>
      <c r="B1255" s="47" t="s">
        <v>1212</v>
      </c>
      <c r="C1255" s="47" t="s">
        <v>706</v>
      </c>
      <c r="D1255" s="47" t="s">
        <v>664</v>
      </c>
      <c r="E1255" s="47" t="s">
        <v>665</v>
      </c>
      <c r="F1255" s="48">
        <v>42489</v>
      </c>
      <c r="G1255" s="179">
        <v>-1</v>
      </c>
      <c r="H1255" s="47"/>
      <c r="I1255" s="50"/>
      <c r="J1255" s="51"/>
      <c r="K1255" s="50"/>
      <c r="L1255" s="50"/>
      <c r="M1255" s="52"/>
    </row>
    <row r="1256" spans="1:13" s="53" customFormat="1">
      <c r="A1256" s="47" t="s">
        <v>1213</v>
      </c>
      <c r="B1256" s="47" t="s">
        <v>1212</v>
      </c>
      <c r="C1256" s="47" t="s">
        <v>706</v>
      </c>
      <c r="D1256" s="47" t="s">
        <v>139</v>
      </c>
      <c r="E1256" s="47" t="s">
        <v>985</v>
      </c>
      <c r="F1256" s="48">
        <v>42489</v>
      </c>
      <c r="G1256" s="179">
        <v>-18</v>
      </c>
      <c r="H1256" s="47"/>
      <c r="I1256" s="50"/>
      <c r="J1256" s="51"/>
      <c r="K1256" s="50"/>
      <c r="L1256" s="50"/>
      <c r="M1256" s="52"/>
    </row>
    <row r="1257" spans="1:13" s="53" customFormat="1">
      <c r="A1257" s="47" t="s">
        <v>1216</v>
      </c>
      <c r="B1257" s="47" t="s">
        <v>1214</v>
      </c>
      <c r="C1257" s="47" t="s">
        <v>706</v>
      </c>
      <c r="D1257" s="47" t="s">
        <v>1156</v>
      </c>
      <c r="E1257" s="47" t="s">
        <v>1154</v>
      </c>
      <c r="F1257" s="48">
        <v>42492</v>
      </c>
      <c r="G1257" s="179">
        <v>-2</v>
      </c>
      <c r="H1257" s="47"/>
      <c r="I1257" s="50"/>
      <c r="J1257" s="51"/>
      <c r="K1257" s="50"/>
      <c r="L1257" s="50"/>
      <c r="M1257" s="52"/>
    </row>
    <row r="1258" spans="1:13" s="53" customFormat="1">
      <c r="A1258" s="47" t="s">
        <v>1217</v>
      </c>
      <c r="B1258" s="47" t="s">
        <v>1215</v>
      </c>
      <c r="C1258" s="47" t="s">
        <v>706</v>
      </c>
      <c r="D1258" s="47" t="s">
        <v>1153</v>
      </c>
      <c r="E1258" s="47" t="s">
        <v>1139</v>
      </c>
      <c r="F1258" s="48">
        <v>42494</v>
      </c>
      <c r="G1258" s="179">
        <v>-4</v>
      </c>
      <c r="H1258" s="47"/>
      <c r="I1258" s="50"/>
      <c r="J1258" s="51"/>
      <c r="K1258" s="50"/>
      <c r="L1258" s="50"/>
      <c r="M1258" s="52"/>
    </row>
    <row r="1259" spans="1:13" s="53" customFormat="1">
      <c r="A1259" s="47" t="s">
        <v>1220</v>
      </c>
      <c r="B1259" s="47" t="s">
        <v>1219</v>
      </c>
      <c r="C1259" s="47" t="s">
        <v>1218</v>
      </c>
      <c r="D1259" s="47" t="s">
        <v>465</v>
      </c>
      <c r="E1259" s="47" t="s">
        <v>107</v>
      </c>
      <c r="F1259" s="48">
        <v>42495</v>
      </c>
      <c r="G1259" s="179">
        <v>-1</v>
      </c>
      <c r="H1259" s="47"/>
      <c r="I1259" s="50"/>
      <c r="J1259" s="51"/>
      <c r="K1259" s="50"/>
      <c r="L1259" s="50"/>
      <c r="M1259" s="52"/>
    </row>
    <row r="1260" spans="1:13" s="53" customFormat="1">
      <c r="A1260" s="47" t="s">
        <v>1220</v>
      </c>
      <c r="B1260" s="47" t="s">
        <v>1219</v>
      </c>
      <c r="C1260" s="47" t="s">
        <v>1218</v>
      </c>
      <c r="D1260" s="47" t="s">
        <v>464</v>
      </c>
      <c r="E1260" s="47" t="s">
        <v>106</v>
      </c>
      <c r="F1260" s="48">
        <v>42495</v>
      </c>
      <c r="G1260" s="179">
        <v>-1</v>
      </c>
      <c r="H1260" s="47"/>
      <c r="I1260" s="50"/>
      <c r="J1260" s="51"/>
      <c r="K1260" s="50"/>
      <c r="L1260" s="50"/>
      <c r="M1260" s="52"/>
    </row>
    <row r="1261" spans="1:13" s="53" customFormat="1">
      <c r="A1261" s="47" t="s">
        <v>1220</v>
      </c>
      <c r="B1261" s="47" t="s">
        <v>1219</v>
      </c>
      <c r="C1261" s="47" t="s">
        <v>1218</v>
      </c>
      <c r="D1261" s="47" t="s">
        <v>468</v>
      </c>
      <c r="E1261" s="47" t="s">
        <v>312</v>
      </c>
      <c r="F1261" s="48">
        <v>42495</v>
      </c>
      <c r="G1261" s="179">
        <v>-1</v>
      </c>
      <c r="H1261" s="47"/>
      <c r="I1261" s="50"/>
      <c r="J1261" s="51"/>
      <c r="K1261" s="50"/>
      <c r="L1261" s="50"/>
      <c r="M1261" s="52"/>
    </row>
    <row r="1262" spans="1:13" s="53" customFormat="1">
      <c r="A1262" s="47" t="s">
        <v>1220</v>
      </c>
      <c r="B1262" s="47" t="s">
        <v>1219</v>
      </c>
      <c r="C1262" s="47" t="s">
        <v>1218</v>
      </c>
      <c r="D1262" s="47" t="s">
        <v>469</v>
      </c>
      <c r="E1262" s="47" t="s">
        <v>311</v>
      </c>
      <c r="F1262" s="48">
        <v>42495</v>
      </c>
      <c r="G1262" s="179">
        <v>-1</v>
      </c>
      <c r="H1262" s="47"/>
      <c r="I1262" s="50"/>
      <c r="J1262" s="51"/>
      <c r="K1262" s="50"/>
      <c r="L1262" s="50"/>
      <c r="M1262" s="52"/>
    </row>
    <row r="1263" spans="1:13" s="53" customFormat="1">
      <c r="A1263" s="47" t="s">
        <v>1179</v>
      </c>
      <c r="B1263" s="47" t="s">
        <v>1221</v>
      </c>
      <c r="C1263" s="47" t="s">
        <v>521</v>
      </c>
      <c r="D1263" s="47" t="s">
        <v>74</v>
      </c>
      <c r="E1263" s="47" t="s">
        <v>75</v>
      </c>
      <c r="F1263" s="48">
        <v>42495</v>
      </c>
      <c r="G1263" s="179">
        <v>25</v>
      </c>
      <c r="H1263" s="47"/>
      <c r="I1263" s="50"/>
      <c r="J1263" s="51"/>
      <c r="K1263" s="50"/>
      <c r="L1263" s="50"/>
      <c r="M1263" s="52"/>
    </row>
    <row r="1264" spans="1:13" s="53" customFormat="1">
      <c r="A1264" s="47"/>
      <c r="B1264" s="47" t="s">
        <v>1222</v>
      </c>
      <c r="C1264" s="47" t="s">
        <v>521</v>
      </c>
      <c r="D1264" s="47" t="s">
        <v>74</v>
      </c>
      <c r="E1264" s="47" t="s">
        <v>75</v>
      </c>
      <c r="F1264" s="48">
        <v>42495</v>
      </c>
      <c r="G1264" s="179">
        <v>4</v>
      </c>
      <c r="H1264" s="47"/>
      <c r="I1264" s="50"/>
      <c r="J1264" s="51"/>
      <c r="K1264" s="50"/>
      <c r="L1264" s="50"/>
      <c r="M1264" s="52"/>
    </row>
    <row r="1265" spans="1:13" s="53" customFormat="1">
      <c r="A1265" s="47" t="s">
        <v>1224</v>
      </c>
      <c r="B1265" s="47" t="s">
        <v>1223</v>
      </c>
      <c r="C1265" s="47" t="s">
        <v>707</v>
      </c>
      <c r="D1265" s="66" t="s">
        <v>1152</v>
      </c>
      <c r="E1265" s="66" t="s">
        <v>1155</v>
      </c>
      <c r="F1265" s="48">
        <v>42496</v>
      </c>
      <c r="G1265" s="199">
        <v>-40</v>
      </c>
      <c r="H1265" s="66"/>
      <c r="I1265" s="200"/>
      <c r="J1265" s="51"/>
      <c r="K1265" s="50"/>
      <c r="L1265" s="50"/>
      <c r="M1265" s="52"/>
    </row>
    <row r="1266" spans="1:13" s="53" customFormat="1">
      <c r="A1266" s="47" t="s">
        <v>1246</v>
      </c>
      <c r="B1266" s="47" t="s">
        <v>1247</v>
      </c>
      <c r="C1266" s="47" t="s">
        <v>521</v>
      </c>
      <c r="D1266" s="194" t="s">
        <v>1236</v>
      </c>
      <c r="E1266" s="195" t="s">
        <v>1226</v>
      </c>
      <c r="F1266" s="48">
        <v>42496</v>
      </c>
      <c r="G1266" s="629">
        <v>3</v>
      </c>
      <c r="H1266" s="629">
        <v>3</v>
      </c>
      <c r="I1266" s="629">
        <v>3</v>
      </c>
      <c r="J1266" s="198"/>
      <c r="K1266" s="50"/>
      <c r="L1266" s="50"/>
      <c r="M1266" s="52"/>
    </row>
    <row r="1267" spans="1:13" s="53" customFormat="1">
      <c r="A1267" s="47" t="s">
        <v>1246</v>
      </c>
      <c r="B1267" s="47" t="s">
        <v>1247</v>
      </c>
      <c r="C1267" s="47" t="s">
        <v>521</v>
      </c>
      <c r="D1267" s="194" t="s">
        <v>1237</v>
      </c>
      <c r="E1267" s="195" t="s">
        <v>1227</v>
      </c>
      <c r="F1267" s="48">
        <v>42496</v>
      </c>
      <c r="G1267" s="629">
        <v>3</v>
      </c>
      <c r="H1267" s="629">
        <v>3</v>
      </c>
      <c r="I1267" s="629">
        <v>3</v>
      </c>
      <c r="J1267" s="198"/>
      <c r="K1267" s="50"/>
      <c r="L1267" s="50"/>
      <c r="M1267" s="52"/>
    </row>
    <row r="1268" spans="1:13" s="53" customFormat="1">
      <c r="A1268" s="47" t="s">
        <v>1246</v>
      </c>
      <c r="B1268" s="47" t="s">
        <v>1247</v>
      </c>
      <c r="C1268" s="47" t="s">
        <v>521</v>
      </c>
      <c r="D1268" s="194" t="s">
        <v>1238</v>
      </c>
      <c r="E1268" s="195" t="s">
        <v>1228</v>
      </c>
      <c r="F1268" s="48">
        <v>42496</v>
      </c>
      <c r="G1268" s="629">
        <v>3</v>
      </c>
      <c r="H1268" s="629">
        <v>3</v>
      </c>
      <c r="I1268" s="629">
        <v>3</v>
      </c>
      <c r="J1268" s="198"/>
      <c r="K1268" s="50"/>
      <c r="L1268" s="50"/>
      <c r="M1268" s="52"/>
    </row>
    <row r="1269" spans="1:13" s="53" customFormat="1">
      <c r="A1269" s="47" t="s">
        <v>1246</v>
      </c>
      <c r="B1269" s="47" t="s">
        <v>1247</v>
      </c>
      <c r="C1269" s="47" t="s">
        <v>521</v>
      </c>
      <c r="D1269" s="194" t="s">
        <v>1239</v>
      </c>
      <c r="E1269" s="195" t="s">
        <v>1229</v>
      </c>
      <c r="F1269" s="48">
        <v>42496</v>
      </c>
      <c r="G1269" s="629">
        <v>3</v>
      </c>
      <c r="H1269" s="629">
        <v>3</v>
      </c>
      <c r="I1269" s="629">
        <v>3</v>
      </c>
      <c r="J1269" s="198"/>
      <c r="K1269" s="50"/>
      <c r="L1269" s="50"/>
      <c r="M1269" s="52"/>
    </row>
    <row r="1270" spans="1:13" s="53" customFormat="1">
      <c r="A1270" s="47" t="s">
        <v>1246</v>
      </c>
      <c r="B1270" s="47" t="s">
        <v>1247</v>
      </c>
      <c r="C1270" s="47" t="s">
        <v>521</v>
      </c>
      <c r="D1270" s="194" t="s">
        <v>1240</v>
      </c>
      <c r="E1270" s="195" t="s">
        <v>1230</v>
      </c>
      <c r="F1270" s="48">
        <v>42496</v>
      </c>
      <c r="G1270" s="629">
        <v>3</v>
      </c>
      <c r="H1270" s="629">
        <v>3</v>
      </c>
      <c r="I1270" s="629">
        <v>3</v>
      </c>
      <c r="J1270" s="198"/>
      <c r="K1270" s="50"/>
      <c r="L1270" s="50"/>
      <c r="M1270" s="52"/>
    </row>
    <row r="1271" spans="1:13" s="53" customFormat="1">
      <c r="A1271" s="47" t="s">
        <v>1246</v>
      </c>
      <c r="B1271" s="47" t="s">
        <v>1247</v>
      </c>
      <c r="C1271" s="47" t="s">
        <v>521</v>
      </c>
      <c r="D1271" s="194" t="s">
        <v>1241</v>
      </c>
      <c r="E1271" s="195" t="s">
        <v>1231</v>
      </c>
      <c r="F1271" s="48">
        <v>42496</v>
      </c>
      <c r="G1271" s="629">
        <v>1</v>
      </c>
      <c r="H1271" s="629">
        <v>1</v>
      </c>
      <c r="I1271" s="629">
        <v>1</v>
      </c>
      <c r="J1271" s="198"/>
      <c r="K1271" s="50"/>
      <c r="L1271" s="50"/>
      <c r="M1271" s="52"/>
    </row>
    <row r="1272" spans="1:13" s="53" customFormat="1">
      <c r="A1272" s="47" t="s">
        <v>1246</v>
      </c>
      <c r="B1272" s="47" t="s">
        <v>1247</v>
      </c>
      <c r="C1272" s="47" t="s">
        <v>521</v>
      </c>
      <c r="D1272" s="194" t="s">
        <v>1242</v>
      </c>
      <c r="E1272" s="195" t="s">
        <v>1232</v>
      </c>
      <c r="F1272" s="48">
        <v>42496</v>
      </c>
      <c r="G1272" s="629">
        <v>3</v>
      </c>
      <c r="H1272" s="629">
        <v>3</v>
      </c>
      <c r="I1272" s="629">
        <v>3</v>
      </c>
      <c r="J1272" s="198"/>
      <c r="K1272" s="50"/>
      <c r="L1272" s="50"/>
      <c r="M1272" s="52"/>
    </row>
    <row r="1273" spans="1:13" s="53" customFormat="1">
      <c r="A1273" s="47" t="s">
        <v>1246</v>
      </c>
      <c r="B1273" s="47" t="s">
        <v>1247</v>
      </c>
      <c r="C1273" s="47" t="s">
        <v>521</v>
      </c>
      <c r="D1273" s="196" t="s">
        <v>1243</v>
      </c>
      <c r="E1273" s="197" t="s">
        <v>1233</v>
      </c>
      <c r="F1273" s="48">
        <v>42496</v>
      </c>
      <c r="G1273" s="629">
        <v>3</v>
      </c>
      <c r="H1273" s="629">
        <v>3</v>
      </c>
      <c r="I1273" s="629">
        <v>3</v>
      </c>
      <c r="J1273" s="198"/>
      <c r="K1273" s="50"/>
      <c r="L1273" s="50"/>
      <c r="M1273" s="52"/>
    </row>
    <row r="1274" spans="1:13" s="53" customFormat="1">
      <c r="A1274" s="47" t="s">
        <v>1246</v>
      </c>
      <c r="B1274" s="47" t="s">
        <v>1247</v>
      </c>
      <c r="C1274" s="47" t="s">
        <v>521</v>
      </c>
      <c r="D1274" s="194" t="s">
        <v>1244</v>
      </c>
      <c r="E1274" s="195" t="s">
        <v>1234</v>
      </c>
      <c r="F1274" s="48">
        <v>42496</v>
      </c>
      <c r="G1274" s="629">
        <v>1</v>
      </c>
      <c r="H1274" s="629">
        <v>1</v>
      </c>
      <c r="I1274" s="629">
        <v>1</v>
      </c>
      <c r="J1274" s="198"/>
      <c r="K1274" s="50"/>
      <c r="L1274" s="50"/>
      <c r="M1274" s="52"/>
    </row>
    <row r="1275" spans="1:13" s="53" customFormat="1">
      <c r="A1275" s="47" t="s">
        <v>1246</v>
      </c>
      <c r="B1275" s="47" t="s">
        <v>1247</v>
      </c>
      <c r="C1275" s="47" t="s">
        <v>521</v>
      </c>
      <c r="D1275" s="194" t="s">
        <v>1245</v>
      </c>
      <c r="E1275" s="195" t="s">
        <v>1235</v>
      </c>
      <c r="F1275" s="48">
        <v>42496</v>
      </c>
      <c r="G1275" s="629">
        <v>3</v>
      </c>
      <c r="H1275" s="629">
        <v>3</v>
      </c>
      <c r="I1275" s="629">
        <v>3</v>
      </c>
      <c r="J1275" s="198"/>
      <c r="K1275" s="50"/>
      <c r="L1275" s="50"/>
      <c r="M1275" s="52"/>
    </row>
    <row r="1276" spans="1:13" s="53" customFormat="1">
      <c r="A1276" s="47" t="s">
        <v>1225</v>
      </c>
      <c r="B1276" s="175" t="s">
        <v>1259</v>
      </c>
      <c r="C1276" s="47" t="s">
        <v>521</v>
      </c>
      <c r="D1276" s="47" t="s">
        <v>716</v>
      </c>
      <c r="E1276" s="47" t="s">
        <v>715</v>
      </c>
      <c r="F1276" s="48">
        <v>42499</v>
      </c>
      <c r="G1276" s="179">
        <v>6</v>
      </c>
      <c r="H1276" s="47"/>
      <c r="I1276" s="50"/>
      <c r="J1276" s="51"/>
      <c r="K1276" s="50"/>
      <c r="L1276" s="50"/>
      <c r="M1276" s="52"/>
    </row>
    <row r="1277" spans="1:13" s="53" customFormat="1">
      <c r="A1277" s="47" t="s">
        <v>1251</v>
      </c>
      <c r="B1277" s="175">
        <v>63193339109</v>
      </c>
      <c r="C1277" s="47" t="s">
        <v>1102</v>
      </c>
      <c r="D1277" s="47" t="s">
        <v>751</v>
      </c>
      <c r="E1277" s="47" t="s">
        <v>750</v>
      </c>
      <c r="F1277" s="48">
        <v>42502</v>
      </c>
      <c r="G1277" s="179">
        <v>-14</v>
      </c>
      <c r="H1277" s="47"/>
      <c r="I1277" s="50"/>
      <c r="J1277" s="51"/>
      <c r="K1277" s="50"/>
      <c r="L1277" s="50"/>
      <c r="M1277" s="52"/>
    </row>
    <row r="1278" spans="1:13" s="53" customFormat="1">
      <c r="A1278" s="47" t="s">
        <v>1251</v>
      </c>
      <c r="B1278" s="175">
        <v>63193339109</v>
      </c>
      <c r="C1278" s="47" t="s">
        <v>1102</v>
      </c>
      <c r="D1278" s="47" t="s">
        <v>139</v>
      </c>
      <c r="E1278" s="47" t="s">
        <v>985</v>
      </c>
      <c r="F1278" s="48">
        <v>42502</v>
      </c>
      <c r="G1278" s="179">
        <v>-8</v>
      </c>
      <c r="H1278" s="47"/>
      <c r="I1278" s="50"/>
      <c r="J1278" s="51"/>
      <c r="K1278" s="50"/>
      <c r="L1278" s="50"/>
      <c r="M1278" s="52"/>
    </row>
    <row r="1279" spans="1:13" s="53" customFormat="1">
      <c r="A1279" s="47" t="s">
        <v>1251</v>
      </c>
      <c r="B1279" s="175">
        <v>63193339109</v>
      </c>
      <c r="C1279" s="47" t="s">
        <v>1102</v>
      </c>
      <c r="D1279" s="47" t="s">
        <v>316</v>
      </c>
      <c r="E1279" s="47" t="s">
        <v>138</v>
      </c>
      <c r="F1279" s="48">
        <v>42502</v>
      </c>
      <c r="G1279" s="179">
        <v>-5</v>
      </c>
      <c r="H1279" s="47"/>
      <c r="I1279" s="50"/>
      <c r="J1279" s="51"/>
      <c r="K1279" s="50"/>
      <c r="L1279" s="50"/>
      <c r="M1279" s="52"/>
    </row>
    <row r="1280" spans="1:13" s="53" customFormat="1">
      <c r="A1280" s="47" t="s">
        <v>1251</v>
      </c>
      <c r="B1280" s="175">
        <v>63193339109</v>
      </c>
      <c r="C1280" s="47" t="s">
        <v>1102</v>
      </c>
      <c r="D1280" s="47" t="s">
        <v>465</v>
      </c>
      <c r="E1280" s="47" t="s">
        <v>107</v>
      </c>
      <c r="F1280" s="48">
        <v>42502</v>
      </c>
      <c r="G1280" s="179">
        <v>-1</v>
      </c>
      <c r="H1280" s="47"/>
      <c r="I1280" s="50"/>
      <c r="J1280" s="51"/>
      <c r="K1280" s="50"/>
      <c r="L1280" s="50"/>
      <c r="M1280" s="52"/>
    </row>
    <row r="1281" spans="1:13" s="53" customFormat="1">
      <c r="A1281" s="47" t="s">
        <v>1251</v>
      </c>
      <c r="B1281" s="175">
        <v>63193339109</v>
      </c>
      <c r="C1281" s="47" t="s">
        <v>1102</v>
      </c>
      <c r="D1281" s="47" t="s">
        <v>464</v>
      </c>
      <c r="E1281" s="47" t="s">
        <v>106</v>
      </c>
      <c r="F1281" s="48">
        <v>42502</v>
      </c>
      <c r="G1281" s="179">
        <v>-1</v>
      </c>
      <c r="H1281" s="47"/>
      <c r="I1281" s="50"/>
      <c r="J1281" s="51"/>
      <c r="K1281" s="50"/>
      <c r="L1281" s="50"/>
      <c r="M1281" s="52"/>
    </row>
    <row r="1282" spans="1:13" s="53" customFormat="1">
      <c r="A1282" s="47" t="s">
        <v>1251</v>
      </c>
      <c r="B1282" s="175">
        <v>63193339109</v>
      </c>
      <c r="C1282" s="47" t="s">
        <v>1102</v>
      </c>
      <c r="D1282" s="47" t="s">
        <v>469</v>
      </c>
      <c r="E1282" s="47" t="s">
        <v>311</v>
      </c>
      <c r="F1282" s="48">
        <v>42502</v>
      </c>
      <c r="G1282" s="179">
        <v>-1</v>
      </c>
      <c r="H1282" s="47"/>
      <c r="I1282" s="50"/>
      <c r="J1282" s="51"/>
      <c r="K1282" s="50"/>
      <c r="L1282" s="50"/>
      <c r="M1282" s="52"/>
    </row>
    <row r="1283" spans="1:13" s="53" customFormat="1">
      <c r="A1283" s="47" t="s">
        <v>1251</v>
      </c>
      <c r="B1283" s="175">
        <v>63193339109</v>
      </c>
      <c r="C1283" s="47" t="s">
        <v>1102</v>
      </c>
      <c r="D1283" s="47" t="s">
        <v>468</v>
      </c>
      <c r="E1283" s="47" t="s">
        <v>312</v>
      </c>
      <c r="F1283" s="48">
        <v>42502</v>
      </c>
      <c r="G1283" s="179">
        <v>-1</v>
      </c>
      <c r="H1283" s="47"/>
      <c r="I1283" s="50"/>
      <c r="J1283" s="51"/>
      <c r="K1283" s="50"/>
      <c r="L1283" s="50"/>
      <c r="M1283" s="52"/>
    </row>
    <row r="1284" spans="1:13" s="53" customFormat="1">
      <c r="A1284" s="47" t="s">
        <v>1251</v>
      </c>
      <c r="B1284" s="175">
        <v>63193339109</v>
      </c>
      <c r="C1284" s="47" t="s">
        <v>1102</v>
      </c>
      <c r="D1284" s="47" t="s">
        <v>300</v>
      </c>
      <c r="E1284" s="47" t="s">
        <v>302</v>
      </c>
      <c r="F1284" s="48">
        <v>42502</v>
      </c>
      <c r="G1284" s="179">
        <v>-1</v>
      </c>
      <c r="H1284" s="47"/>
      <c r="I1284" s="50"/>
      <c r="J1284" s="51"/>
      <c r="K1284" s="50"/>
      <c r="L1284" s="50"/>
      <c r="M1284" s="52"/>
    </row>
    <row r="1285" spans="1:13" s="53" customFormat="1">
      <c r="A1285" s="47" t="s">
        <v>1251</v>
      </c>
      <c r="B1285" s="175">
        <v>63193339109</v>
      </c>
      <c r="C1285" s="47" t="s">
        <v>1102</v>
      </c>
      <c r="D1285" s="47" t="s">
        <v>504</v>
      </c>
      <c r="E1285" s="47" t="s">
        <v>303</v>
      </c>
      <c r="F1285" s="48">
        <v>42502</v>
      </c>
      <c r="G1285" s="179">
        <v>-1</v>
      </c>
      <c r="H1285" s="47"/>
      <c r="I1285" s="50"/>
      <c r="J1285" s="51"/>
      <c r="K1285" s="50"/>
      <c r="L1285" s="50"/>
      <c r="M1285" s="52"/>
    </row>
    <row r="1286" spans="1:13" s="53" customFormat="1">
      <c r="A1286" s="47" t="s">
        <v>1251</v>
      </c>
      <c r="B1286" s="175">
        <v>63193339109</v>
      </c>
      <c r="C1286" s="47" t="s">
        <v>1102</v>
      </c>
      <c r="D1286" s="47" t="s">
        <v>205</v>
      </c>
      <c r="E1286" s="47" t="s">
        <v>115</v>
      </c>
      <c r="F1286" s="48">
        <v>42502</v>
      </c>
      <c r="G1286" s="179">
        <v>-1</v>
      </c>
      <c r="H1286" s="47"/>
      <c r="I1286" s="50"/>
      <c r="J1286" s="51"/>
      <c r="K1286" s="50"/>
      <c r="L1286" s="50"/>
      <c r="M1286" s="52"/>
    </row>
    <row r="1287" spans="1:13" s="53" customFormat="1">
      <c r="A1287" s="47" t="s">
        <v>1251</v>
      </c>
      <c r="B1287" s="175">
        <v>63193339109</v>
      </c>
      <c r="C1287" s="47" t="s">
        <v>1102</v>
      </c>
      <c r="D1287" s="47" t="s">
        <v>277</v>
      </c>
      <c r="E1287" s="47" t="s">
        <v>119</v>
      </c>
      <c r="F1287" s="48">
        <v>42502</v>
      </c>
      <c r="G1287" s="179">
        <v>-3</v>
      </c>
      <c r="H1287" s="47"/>
      <c r="I1287" s="50"/>
      <c r="J1287" s="51"/>
      <c r="K1287" s="50"/>
      <c r="L1287" s="50"/>
      <c r="M1287" s="52"/>
    </row>
    <row r="1288" spans="1:13" s="53" customFormat="1">
      <c r="A1288" s="47" t="s">
        <v>1251</v>
      </c>
      <c r="B1288" s="175">
        <v>63193339109</v>
      </c>
      <c r="C1288" s="47" t="s">
        <v>1102</v>
      </c>
      <c r="D1288" s="47" t="s">
        <v>455</v>
      </c>
      <c r="E1288" s="47" t="s">
        <v>118</v>
      </c>
      <c r="F1288" s="48">
        <v>42502</v>
      </c>
      <c r="G1288" s="49">
        <v>-3</v>
      </c>
      <c r="H1288" s="47"/>
      <c r="I1288" s="50"/>
      <c r="J1288" s="51"/>
      <c r="K1288" s="50"/>
      <c r="L1288" s="50"/>
      <c r="M1288" s="52"/>
    </row>
    <row r="1289" spans="1:13" s="53" customFormat="1">
      <c r="A1289" s="47" t="s">
        <v>1251</v>
      </c>
      <c r="B1289" s="175">
        <v>63193339109</v>
      </c>
      <c r="C1289" s="47" t="s">
        <v>1102</v>
      </c>
      <c r="D1289" s="47" t="s">
        <v>278</v>
      </c>
      <c r="E1289" s="47" t="s">
        <v>121</v>
      </c>
      <c r="F1289" s="48">
        <v>42502</v>
      </c>
      <c r="G1289" s="49">
        <v>-1</v>
      </c>
      <c r="H1289" s="47"/>
      <c r="I1289" s="50"/>
      <c r="J1289" s="51"/>
      <c r="K1289" s="50"/>
      <c r="L1289" s="50"/>
      <c r="M1289" s="52"/>
    </row>
    <row r="1290" spans="1:13" s="53" customFormat="1">
      <c r="A1290" s="47" t="s">
        <v>1251</v>
      </c>
      <c r="B1290" s="175">
        <v>63193339109</v>
      </c>
      <c r="C1290" s="47" t="s">
        <v>1102</v>
      </c>
      <c r="D1290" s="47" t="s">
        <v>307</v>
      </c>
      <c r="E1290" s="47" t="s">
        <v>120</v>
      </c>
      <c r="F1290" s="48">
        <v>42502</v>
      </c>
      <c r="G1290" s="49">
        <v>-1</v>
      </c>
      <c r="H1290" s="47"/>
      <c r="I1290" s="50"/>
      <c r="J1290" s="51"/>
      <c r="K1290" s="50"/>
      <c r="L1290" s="50"/>
      <c r="M1290" s="52"/>
    </row>
    <row r="1291" spans="1:13" s="53" customFormat="1">
      <c r="A1291" s="47" t="s">
        <v>1251</v>
      </c>
      <c r="B1291" s="175">
        <v>63193339109</v>
      </c>
      <c r="C1291" s="47" t="s">
        <v>1102</v>
      </c>
      <c r="D1291" s="47" t="s">
        <v>310</v>
      </c>
      <c r="E1291" s="47" t="s">
        <v>116</v>
      </c>
      <c r="F1291" s="48">
        <v>42502</v>
      </c>
      <c r="G1291" s="49">
        <v>-1</v>
      </c>
      <c r="H1291" s="47"/>
      <c r="I1291" s="50"/>
      <c r="J1291" s="51"/>
      <c r="K1291" s="50"/>
      <c r="L1291" s="50"/>
      <c r="M1291" s="52"/>
    </row>
    <row r="1292" spans="1:13" s="53" customFormat="1">
      <c r="A1292" s="47" t="s">
        <v>1251</v>
      </c>
      <c r="B1292" s="175">
        <v>63193339109</v>
      </c>
      <c r="C1292" s="47" t="s">
        <v>1102</v>
      </c>
      <c r="D1292" s="47" t="s">
        <v>308</v>
      </c>
      <c r="E1292" s="47" t="s">
        <v>123</v>
      </c>
      <c r="F1292" s="48">
        <v>42502</v>
      </c>
      <c r="G1292" s="49">
        <v>-1</v>
      </c>
      <c r="H1292" s="47"/>
      <c r="I1292" s="50"/>
      <c r="J1292" s="51"/>
      <c r="K1292" s="50"/>
      <c r="L1292" s="50"/>
      <c r="M1292" s="52"/>
    </row>
    <row r="1293" spans="1:13" s="53" customFormat="1">
      <c r="A1293" s="47" t="s">
        <v>1251</v>
      </c>
      <c r="B1293" s="175">
        <v>63193339109</v>
      </c>
      <c r="C1293" s="47" t="s">
        <v>1102</v>
      </c>
      <c r="D1293" s="47" t="s">
        <v>456</v>
      </c>
      <c r="E1293" s="47" t="s">
        <v>124</v>
      </c>
      <c r="F1293" s="48">
        <v>42502</v>
      </c>
      <c r="G1293" s="49">
        <v>-1</v>
      </c>
      <c r="H1293" s="47"/>
      <c r="I1293" s="50"/>
      <c r="J1293" s="51"/>
      <c r="K1293" s="50"/>
      <c r="L1293" s="50"/>
      <c r="M1293" s="52"/>
    </row>
    <row r="1294" spans="1:13" s="53" customFormat="1">
      <c r="A1294" s="47" t="s">
        <v>1251</v>
      </c>
      <c r="B1294" s="175">
        <v>63193339109</v>
      </c>
      <c r="C1294" s="47" t="s">
        <v>1102</v>
      </c>
      <c r="D1294" s="47" t="s">
        <v>309</v>
      </c>
      <c r="E1294" s="47" t="s">
        <v>125</v>
      </c>
      <c r="F1294" s="48">
        <v>42502</v>
      </c>
      <c r="G1294" s="49">
        <v>-1</v>
      </c>
      <c r="H1294" s="47"/>
      <c r="I1294" s="50"/>
      <c r="J1294" s="51"/>
      <c r="K1294" s="50"/>
      <c r="L1294" s="50"/>
      <c r="M1294" s="52"/>
    </row>
    <row r="1295" spans="1:13" s="53" customFormat="1">
      <c r="A1295" s="47" t="s">
        <v>1252</v>
      </c>
      <c r="B1295" s="175" t="s">
        <v>1253</v>
      </c>
      <c r="C1295" s="47" t="s">
        <v>1190</v>
      </c>
      <c r="D1295" s="66" t="s">
        <v>1152</v>
      </c>
      <c r="E1295" s="66" t="s">
        <v>1155</v>
      </c>
      <c r="F1295" s="48">
        <v>42502</v>
      </c>
      <c r="G1295" s="179">
        <v>-1</v>
      </c>
      <c r="H1295" s="47"/>
      <c r="I1295" s="50"/>
      <c r="J1295" s="51"/>
      <c r="K1295" s="50"/>
      <c r="L1295" s="50"/>
      <c r="M1295" s="52"/>
    </row>
    <row r="1296" spans="1:13" s="53" customFormat="1">
      <c r="A1296" s="47" t="s">
        <v>1255</v>
      </c>
      <c r="B1296" s="175">
        <v>5019532</v>
      </c>
      <c r="C1296" s="47" t="s">
        <v>1254</v>
      </c>
      <c r="D1296" s="66" t="s">
        <v>1152</v>
      </c>
      <c r="E1296" s="66" t="s">
        <v>1155</v>
      </c>
      <c r="F1296" s="48">
        <v>42506</v>
      </c>
      <c r="G1296" s="179">
        <v>-1</v>
      </c>
      <c r="H1296" s="47"/>
      <c r="I1296" s="50"/>
      <c r="J1296" s="51"/>
      <c r="K1296" s="50"/>
      <c r="L1296" s="50"/>
      <c r="M1296" s="52"/>
    </row>
    <row r="1297" spans="1:13" s="53" customFormat="1">
      <c r="A1297" s="47" t="s">
        <v>1255</v>
      </c>
      <c r="B1297" s="175">
        <v>5019532</v>
      </c>
      <c r="C1297" s="47" t="s">
        <v>1254</v>
      </c>
      <c r="D1297" s="47" t="s">
        <v>1156</v>
      </c>
      <c r="E1297" s="47" t="s">
        <v>1154</v>
      </c>
      <c r="F1297" s="48">
        <v>42506</v>
      </c>
      <c r="G1297" s="179">
        <v>-1</v>
      </c>
      <c r="H1297" s="47"/>
      <c r="I1297" s="50"/>
      <c r="J1297" s="51"/>
      <c r="K1297" s="50"/>
      <c r="L1297" s="50"/>
      <c r="M1297" s="52"/>
    </row>
    <row r="1298" spans="1:13" s="53" customFormat="1">
      <c r="A1298" s="47" t="s">
        <v>1255</v>
      </c>
      <c r="B1298" s="175">
        <v>5019532</v>
      </c>
      <c r="C1298" s="47" t="s">
        <v>1254</v>
      </c>
      <c r="D1298" s="47" t="s">
        <v>205</v>
      </c>
      <c r="E1298" s="47" t="s">
        <v>115</v>
      </c>
      <c r="F1298" s="48">
        <v>42506</v>
      </c>
      <c r="G1298" s="179">
        <v>-1</v>
      </c>
      <c r="H1298" s="47"/>
      <c r="I1298" s="50"/>
      <c r="J1298" s="51"/>
      <c r="K1298" s="50"/>
      <c r="L1298" s="50"/>
      <c r="M1298" s="52"/>
    </row>
    <row r="1299" spans="1:13" s="53" customFormat="1">
      <c r="A1299" s="47" t="s">
        <v>1255</v>
      </c>
      <c r="B1299" s="175">
        <v>5019532</v>
      </c>
      <c r="C1299" s="47" t="s">
        <v>1254</v>
      </c>
      <c r="D1299" s="47" t="s">
        <v>277</v>
      </c>
      <c r="E1299" s="47" t="s">
        <v>119</v>
      </c>
      <c r="F1299" s="48">
        <v>42506</v>
      </c>
      <c r="G1299" s="179">
        <v>-1</v>
      </c>
      <c r="H1299" s="47"/>
      <c r="I1299" s="50"/>
      <c r="J1299" s="51"/>
      <c r="K1299" s="50"/>
      <c r="L1299" s="50"/>
      <c r="M1299" s="52"/>
    </row>
    <row r="1300" spans="1:13" s="53" customFormat="1">
      <c r="A1300" s="47" t="s">
        <v>1255</v>
      </c>
      <c r="B1300" s="175">
        <v>5019532</v>
      </c>
      <c r="C1300" s="47" t="s">
        <v>1254</v>
      </c>
      <c r="D1300" s="47" t="s">
        <v>455</v>
      </c>
      <c r="E1300" s="47" t="s">
        <v>118</v>
      </c>
      <c r="F1300" s="48">
        <v>42506</v>
      </c>
      <c r="G1300" s="179">
        <v>-1</v>
      </c>
      <c r="H1300" s="47"/>
      <c r="I1300" s="50"/>
      <c r="J1300" s="51"/>
      <c r="K1300" s="50"/>
      <c r="L1300" s="50"/>
      <c r="M1300" s="52"/>
    </row>
    <row r="1301" spans="1:13" s="53" customFormat="1">
      <c r="A1301" s="47" t="s">
        <v>1255</v>
      </c>
      <c r="B1301" s="175">
        <v>5019532</v>
      </c>
      <c r="C1301" s="47" t="s">
        <v>1254</v>
      </c>
      <c r="D1301" s="47" t="s">
        <v>278</v>
      </c>
      <c r="E1301" s="47" t="s">
        <v>121</v>
      </c>
      <c r="F1301" s="48">
        <v>42506</v>
      </c>
      <c r="G1301" s="179">
        <v>-1</v>
      </c>
      <c r="H1301" s="47"/>
      <c r="I1301" s="50"/>
      <c r="J1301" s="51"/>
      <c r="K1301" s="50"/>
      <c r="L1301" s="50"/>
      <c r="M1301" s="52"/>
    </row>
    <row r="1302" spans="1:13" s="53" customFormat="1">
      <c r="A1302" s="47" t="s">
        <v>1255</v>
      </c>
      <c r="B1302" s="175">
        <v>5019532</v>
      </c>
      <c r="C1302" s="47" t="s">
        <v>1254</v>
      </c>
      <c r="D1302" s="47" t="s">
        <v>307</v>
      </c>
      <c r="E1302" s="47" t="s">
        <v>120</v>
      </c>
      <c r="F1302" s="48">
        <v>42506</v>
      </c>
      <c r="G1302" s="179">
        <v>-1</v>
      </c>
      <c r="H1302" s="47"/>
      <c r="I1302" s="50"/>
      <c r="J1302" s="51"/>
      <c r="K1302" s="50"/>
      <c r="L1302" s="50"/>
      <c r="M1302" s="52"/>
    </row>
    <row r="1303" spans="1:13" s="53" customFormat="1">
      <c r="A1303" s="47" t="s">
        <v>1255</v>
      </c>
      <c r="B1303" s="175">
        <v>5019532</v>
      </c>
      <c r="C1303" s="47" t="s">
        <v>1254</v>
      </c>
      <c r="D1303" s="47" t="s">
        <v>456</v>
      </c>
      <c r="E1303" s="47" t="s">
        <v>124</v>
      </c>
      <c r="F1303" s="48">
        <v>42506</v>
      </c>
      <c r="G1303" s="179">
        <v>-1</v>
      </c>
      <c r="H1303" s="47"/>
      <c r="I1303" s="50"/>
      <c r="J1303" s="51"/>
      <c r="K1303" s="50"/>
      <c r="L1303" s="50"/>
      <c r="M1303" s="52"/>
    </row>
    <row r="1304" spans="1:13" s="53" customFormat="1">
      <c r="A1304" s="47" t="s">
        <v>1255</v>
      </c>
      <c r="B1304" s="175">
        <v>5019532</v>
      </c>
      <c r="C1304" s="47" t="s">
        <v>1254</v>
      </c>
      <c r="D1304" s="47" t="s">
        <v>309</v>
      </c>
      <c r="E1304" s="47" t="s">
        <v>125</v>
      </c>
      <c r="F1304" s="48">
        <v>42506</v>
      </c>
      <c r="G1304" s="179">
        <v>-1</v>
      </c>
      <c r="H1304" s="47"/>
      <c r="I1304" s="50"/>
      <c r="J1304" s="51"/>
      <c r="K1304" s="50"/>
      <c r="L1304" s="50"/>
      <c r="M1304" s="52"/>
    </row>
    <row r="1305" spans="1:13" s="53" customFormat="1">
      <c r="A1305" s="47" t="s">
        <v>1255</v>
      </c>
      <c r="B1305" s="175">
        <v>5019532</v>
      </c>
      <c r="C1305" s="47" t="s">
        <v>1254</v>
      </c>
      <c r="D1305" s="194" t="s">
        <v>1245</v>
      </c>
      <c r="E1305" s="195" t="s">
        <v>1235</v>
      </c>
      <c r="F1305" s="48">
        <v>42506</v>
      </c>
      <c r="G1305" s="179">
        <v>-1</v>
      </c>
      <c r="H1305" s="47"/>
      <c r="I1305" s="50"/>
      <c r="J1305" s="51"/>
      <c r="K1305" s="50"/>
      <c r="L1305" s="50"/>
      <c r="M1305" s="52"/>
    </row>
    <row r="1306" spans="1:13" s="53" customFormat="1">
      <c r="A1306" s="47" t="s">
        <v>1255</v>
      </c>
      <c r="B1306" s="175">
        <v>5019532</v>
      </c>
      <c r="C1306" s="47" t="s">
        <v>1254</v>
      </c>
      <c r="D1306" s="194" t="s">
        <v>1242</v>
      </c>
      <c r="E1306" s="195" t="s">
        <v>1232</v>
      </c>
      <c r="F1306" s="48">
        <v>42506</v>
      </c>
      <c r="G1306" s="179">
        <v>-1</v>
      </c>
      <c r="H1306" s="47"/>
      <c r="I1306" s="50"/>
      <c r="J1306" s="51"/>
      <c r="K1306" s="50"/>
      <c r="L1306" s="50"/>
      <c r="M1306" s="52"/>
    </row>
    <row r="1307" spans="1:13" s="53" customFormat="1">
      <c r="A1307" s="47" t="s">
        <v>1255</v>
      </c>
      <c r="B1307" s="175">
        <v>5019532</v>
      </c>
      <c r="C1307" s="47" t="s">
        <v>1254</v>
      </c>
      <c r="D1307" s="196" t="s">
        <v>1243</v>
      </c>
      <c r="E1307" s="197" t="s">
        <v>1233</v>
      </c>
      <c r="F1307" s="48">
        <v>42506</v>
      </c>
      <c r="G1307" s="179">
        <v>-1</v>
      </c>
      <c r="H1307" s="47"/>
      <c r="I1307" s="50"/>
      <c r="J1307" s="51"/>
      <c r="K1307" s="50"/>
      <c r="L1307" s="50"/>
      <c r="M1307" s="52"/>
    </row>
    <row r="1308" spans="1:13" s="53" customFormat="1">
      <c r="A1308" s="47" t="s">
        <v>1255</v>
      </c>
      <c r="B1308" s="175">
        <v>5019532</v>
      </c>
      <c r="C1308" s="47" t="s">
        <v>1254</v>
      </c>
      <c r="D1308" s="194" t="s">
        <v>1236</v>
      </c>
      <c r="E1308" s="195" t="s">
        <v>1226</v>
      </c>
      <c r="F1308" s="48">
        <v>42506</v>
      </c>
      <c r="G1308" s="179">
        <v>-1</v>
      </c>
      <c r="H1308" s="47"/>
      <c r="I1308" s="50"/>
      <c r="J1308" s="51"/>
      <c r="K1308" s="50"/>
      <c r="L1308" s="50"/>
      <c r="M1308" s="52"/>
    </row>
    <row r="1309" spans="1:13" s="53" customFormat="1">
      <c r="A1309" s="47" t="s">
        <v>1255</v>
      </c>
      <c r="B1309" s="175">
        <v>5019532</v>
      </c>
      <c r="C1309" s="47" t="s">
        <v>1254</v>
      </c>
      <c r="D1309" s="194" t="s">
        <v>1237</v>
      </c>
      <c r="E1309" s="195" t="s">
        <v>1227</v>
      </c>
      <c r="F1309" s="48">
        <v>42506</v>
      </c>
      <c r="G1309" s="179">
        <v>-1</v>
      </c>
      <c r="H1309" s="47"/>
      <c r="I1309" s="50"/>
      <c r="J1309" s="51"/>
      <c r="K1309" s="50"/>
      <c r="L1309" s="50"/>
      <c r="M1309" s="52"/>
    </row>
    <row r="1310" spans="1:13" s="53" customFormat="1">
      <c r="A1310" s="47" t="s">
        <v>1256</v>
      </c>
      <c r="B1310" s="175" t="s">
        <v>1257</v>
      </c>
      <c r="C1310" s="47" t="s">
        <v>707</v>
      </c>
      <c r="D1310" s="47" t="s">
        <v>63</v>
      </c>
      <c r="E1310" s="47" t="s">
        <v>70</v>
      </c>
      <c r="F1310" s="48">
        <v>42509</v>
      </c>
      <c r="G1310" s="179">
        <v>-2</v>
      </c>
      <c r="H1310" s="47"/>
      <c r="I1310" s="50"/>
      <c r="J1310" s="51"/>
      <c r="K1310" s="50"/>
      <c r="L1310" s="50"/>
      <c r="M1310" s="52"/>
    </row>
    <row r="1311" spans="1:13" s="53" customFormat="1">
      <c r="A1311" s="47"/>
      <c r="B1311" s="175" t="s">
        <v>779</v>
      </c>
      <c r="C1311" s="47" t="s">
        <v>521</v>
      </c>
      <c r="D1311" s="47" t="s">
        <v>307</v>
      </c>
      <c r="E1311" s="47" t="s">
        <v>120</v>
      </c>
      <c r="F1311" s="48">
        <v>42513</v>
      </c>
      <c r="G1311" s="179">
        <v>-1</v>
      </c>
      <c r="H1311" s="47"/>
      <c r="I1311" s="50"/>
      <c r="J1311" s="51"/>
      <c r="K1311" s="50"/>
      <c r="L1311" s="50"/>
      <c r="M1311" s="52"/>
    </row>
    <row r="1312" spans="1:13" s="53" customFormat="1">
      <c r="A1312" s="47"/>
      <c r="B1312" s="175" t="s">
        <v>779</v>
      </c>
      <c r="C1312" s="47" t="s">
        <v>521</v>
      </c>
      <c r="D1312" s="47" t="s">
        <v>278</v>
      </c>
      <c r="E1312" s="47" t="s">
        <v>121</v>
      </c>
      <c r="F1312" s="48">
        <v>42513</v>
      </c>
      <c r="G1312" s="179">
        <v>1</v>
      </c>
      <c r="H1312" s="47"/>
      <c r="I1312" s="50"/>
      <c r="J1312" s="51"/>
      <c r="K1312" s="50"/>
      <c r="L1312" s="50"/>
      <c r="M1312" s="52"/>
    </row>
    <row r="1313" spans="1:13" s="53" customFormat="1">
      <c r="A1313" s="47"/>
      <c r="B1313" s="175" t="s">
        <v>779</v>
      </c>
      <c r="C1313" s="47" t="s">
        <v>521</v>
      </c>
      <c r="D1313" s="47" t="s">
        <v>205</v>
      </c>
      <c r="E1313" s="47" t="s">
        <v>115</v>
      </c>
      <c r="F1313" s="48">
        <v>42513</v>
      </c>
      <c r="G1313" s="179">
        <v>-1</v>
      </c>
      <c r="H1313" s="47"/>
      <c r="I1313" s="50"/>
      <c r="J1313" s="51"/>
      <c r="K1313" s="50"/>
      <c r="L1313" s="50"/>
      <c r="M1313" s="52"/>
    </row>
    <row r="1314" spans="1:13" s="53" customFormat="1">
      <c r="A1314" s="47"/>
      <c r="B1314" s="175" t="s">
        <v>779</v>
      </c>
      <c r="C1314" s="47" t="s">
        <v>521</v>
      </c>
      <c r="D1314" s="47" t="s">
        <v>308</v>
      </c>
      <c r="E1314" s="47" t="s">
        <v>123</v>
      </c>
      <c r="F1314" s="48">
        <v>42513</v>
      </c>
      <c r="G1314" s="179">
        <v>-1</v>
      </c>
      <c r="H1314" s="47"/>
      <c r="I1314" s="50"/>
      <c r="J1314" s="51"/>
      <c r="K1314" s="50"/>
      <c r="L1314" s="50"/>
      <c r="M1314" s="52"/>
    </row>
    <row r="1315" spans="1:13" s="53" customFormat="1">
      <c r="A1315" s="47"/>
      <c r="B1315" s="175" t="s">
        <v>779</v>
      </c>
      <c r="C1315" s="47" t="s">
        <v>521</v>
      </c>
      <c r="D1315" s="47" t="s">
        <v>309</v>
      </c>
      <c r="E1315" s="47" t="s">
        <v>125</v>
      </c>
      <c r="F1315" s="48">
        <v>42513</v>
      </c>
      <c r="G1315" s="179">
        <v>-1</v>
      </c>
      <c r="H1315" s="47"/>
      <c r="I1315" s="50"/>
      <c r="J1315" s="51"/>
      <c r="K1315" s="50"/>
      <c r="L1315" s="50"/>
      <c r="M1315" s="52"/>
    </row>
    <row r="1316" spans="1:13" s="53" customFormat="1">
      <c r="A1316" s="47"/>
      <c r="B1316" s="175" t="s">
        <v>779</v>
      </c>
      <c r="C1316" s="47" t="s">
        <v>521</v>
      </c>
      <c r="D1316" s="47" t="s">
        <v>456</v>
      </c>
      <c r="E1316" s="47" t="s">
        <v>124</v>
      </c>
      <c r="F1316" s="48">
        <v>42513</v>
      </c>
      <c r="G1316" s="179">
        <v>-3</v>
      </c>
      <c r="H1316" s="47"/>
      <c r="I1316" s="50"/>
      <c r="J1316" s="51"/>
      <c r="K1316" s="50"/>
      <c r="L1316" s="50"/>
      <c r="M1316" s="52"/>
    </row>
    <row r="1317" spans="1:13" s="53" customFormat="1">
      <c r="A1317" s="47" t="s">
        <v>1258</v>
      </c>
      <c r="B1317" s="175">
        <v>13263</v>
      </c>
      <c r="C1317" s="47" t="s">
        <v>706</v>
      </c>
      <c r="D1317" s="66" t="s">
        <v>1152</v>
      </c>
      <c r="E1317" s="66" t="s">
        <v>1155</v>
      </c>
      <c r="F1317" s="48">
        <v>42515</v>
      </c>
      <c r="G1317" s="179">
        <v>-1</v>
      </c>
      <c r="H1317" s="47"/>
      <c r="I1317" s="50"/>
      <c r="J1317" s="51"/>
      <c r="K1317" s="50"/>
      <c r="L1317" s="50"/>
      <c r="M1317" s="52"/>
    </row>
    <row r="1318" spans="1:13" s="53" customFormat="1">
      <c r="A1318" s="47"/>
      <c r="B1318" s="175" t="s">
        <v>1178</v>
      </c>
      <c r="C1318" s="47" t="s">
        <v>521</v>
      </c>
      <c r="D1318" s="47" t="s">
        <v>1153</v>
      </c>
      <c r="E1318" s="47" t="s">
        <v>1139</v>
      </c>
      <c r="F1318" s="48">
        <v>42516</v>
      </c>
      <c r="G1318" s="179">
        <v>400</v>
      </c>
      <c r="H1318" s="47"/>
      <c r="I1318" s="50"/>
      <c r="J1318" s="51"/>
      <c r="K1318" s="50"/>
      <c r="L1318" s="50"/>
      <c r="M1318" s="52"/>
    </row>
    <row r="1319" spans="1:13" s="53" customFormat="1">
      <c r="A1319" s="47"/>
      <c r="B1319" s="175" t="s">
        <v>1178</v>
      </c>
      <c r="C1319" s="47" t="s">
        <v>521</v>
      </c>
      <c r="D1319" s="47" t="s">
        <v>1152</v>
      </c>
      <c r="E1319" s="47" t="s">
        <v>1155</v>
      </c>
      <c r="F1319" s="48">
        <v>42516</v>
      </c>
      <c r="G1319" s="179">
        <v>300</v>
      </c>
      <c r="H1319" s="47"/>
      <c r="I1319" s="50"/>
      <c r="J1319" s="51"/>
      <c r="K1319" s="50"/>
      <c r="L1319" s="50"/>
      <c r="M1319" s="52"/>
    </row>
    <row r="1320" spans="1:13" s="53" customFormat="1">
      <c r="A1320" s="47"/>
      <c r="B1320" s="175" t="s">
        <v>1178</v>
      </c>
      <c r="C1320" s="47" t="s">
        <v>521</v>
      </c>
      <c r="D1320" s="47" t="s">
        <v>1156</v>
      </c>
      <c r="E1320" s="47" t="s">
        <v>1154</v>
      </c>
      <c r="F1320" s="48">
        <v>42516</v>
      </c>
      <c r="G1320" s="179">
        <v>100</v>
      </c>
      <c r="H1320" s="47"/>
      <c r="I1320" s="50"/>
      <c r="J1320" s="51"/>
      <c r="K1320" s="50"/>
      <c r="L1320" s="50"/>
      <c r="M1320" s="52"/>
    </row>
    <row r="1321" spans="1:13" s="53" customFormat="1">
      <c r="A1321" s="47" t="s">
        <v>1225</v>
      </c>
      <c r="B1321" s="175" t="s">
        <v>1260</v>
      </c>
      <c r="C1321" s="47" t="s">
        <v>521</v>
      </c>
      <c r="D1321" s="47" t="s">
        <v>716</v>
      </c>
      <c r="E1321" s="47" t="s">
        <v>715</v>
      </c>
      <c r="F1321" s="48">
        <v>42529</v>
      </c>
      <c r="G1321" s="179">
        <v>14</v>
      </c>
      <c r="H1321" s="47"/>
      <c r="I1321" s="50"/>
      <c r="J1321" s="51"/>
      <c r="K1321" s="50"/>
      <c r="L1321" s="50"/>
      <c r="M1321" s="52"/>
    </row>
    <row r="1322" spans="1:13" s="53" customFormat="1">
      <c r="A1322" s="47" t="s">
        <v>1261</v>
      </c>
      <c r="B1322" s="175" t="s">
        <v>1262</v>
      </c>
      <c r="C1322" s="47" t="s">
        <v>661</v>
      </c>
      <c r="D1322" s="47" t="s">
        <v>465</v>
      </c>
      <c r="E1322" s="47" t="s">
        <v>107</v>
      </c>
      <c r="F1322" s="48">
        <v>42530</v>
      </c>
      <c r="G1322" s="179">
        <v>-1</v>
      </c>
      <c r="H1322" s="47"/>
      <c r="I1322" s="50"/>
      <c r="J1322" s="51"/>
      <c r="K1322" s="50"/>
      <c r="L1322" s="50"/>
      <c r="M1322" s="52"/>
    </row>
    <row r="1323" spans="1:13" s="53" customFormat="1">
      <c r="A1323" s="47" t="s">
        <v>1261</v>
      </c>
      <c r="B1323" s="175" t="s">
        <v>1262</v>
      </c>
      <c r="C1323" s="47" t="s">
        <v>661</v>
      </c>
      <c r="D1323" s="47" t="s">
        <v>464</v>
      </c>
      <c r="E1323" s="47" t="s">
        <v>106</v>
      </c>
      <c r="F1323" s="48">
        <v>42530</v>
      </c>
      <c r="G1323" s="179">
        <v>-1</v>
      </c>
      <c r="H1323" s="47"/>
      <c r="I1323" s="50"/>
      <c r="J1323" s="51"/>
      <c r="K1323" s="50"/>
      <c r="L1323" s="50"/>
      <c r="M1323" s="52"/>
    </row>
    <row r="1324" spans="1:13" s="53" customFormat="1">
      <c r="A1324" s="47" t="s">
        <v>1261</v>
      </c>
      <c r="B1324" s="175" t="s">
        <v>1262</v>
      </c>
      <c r="C1324" s="47" t="s">
        <v>661</v>
      </c>
      <c r="D1324" s="47" t="s">
        <v>469</v>
      </c>
      <c r="E1324" s="47" t="s">
        <v>311</v>
      </c>
      <c r="F1324" s="48">
        <v>42530</v>
      </c>
      <c r="G1324" s="179">
        <v>-1</v>
      </c>
      <c r="H1324" s="47"/>
      <c r="I1324" s="50"/>
      <c r="J1324" s="51"/>
      <c r="K1324" s="50"/>
      <c r="L1324" s="50"/>
      <c r="M1324" s="52"/>
    </row>
    <row r="1325" spans="1:13" s="53" customFormat="1">
      <c r="A1325" s="47" t="s">
        <v>1261</v>
      </c>
      <c r="B1325" s="175" t="s">
        <v>1262</v>
      </c>
      <c r="C1325" s="47" t="s">
        <v>661</v>
      </c>
      <c r="D1325" s="47" t="s">
        <v>468</v>
      </c>
      <c r="E1325" s="47" t="s">
        <v>312</v>
      </c>
      <c r="F1325" s="48">
        <v>42530</v>
      </c>
      <c r="G1325" s="179">
        <v>-1</v>
      </c>
      <c r="H1325" s="47"/>
      <c r="I1325" s="50"/>
      <c r="J1325" s="51"/>
      <c r="K1325" s="50"/>
      <c r="L1325" s="50"/>
      <c r="M1325" s="52"/>
    </row>
    <row r="1326" spans="1:13" s="53" customFormat="1">
      <c r="A1326" s="47" t="s">
        <v>1261</v>
      </c>
      <c r="B1326" s="175" t="s">
        <v>1262</v>
      </c>
      <c r="C1326" s="47" t="s">
        <v>661</v>
      </c>
      <c r="D1326" s="47" t="s">
        <v>300</v>
      </c>
      <c r="E1326" s="47" t="s">
        <v>302</v>
      </c>
      <c r="F1326" s="48">
        <v>42530</v>
      </c>
      <c r="G1326" s="179">
        <v>-1</v>
      </c>
      <c r="H1326" s="47"/>
      <c r="I1326" s="50"/>
      <c r="J1326" s="51"/>
      <c r="K1326" s="50"/>
      <c r="L1326" s="50"/>
      <c r="M1326" s="52"/>
    </row>
    <row r="1327" spans="1:13" s="53" customFormat="1">
      <c r="A1327" s="47" t="s">
        <v>1261</v>
      </c>
      <c r="B1327" s="175" t="s">
        <v>1262</v>
      </c>
      <c r="C1327" s="47" t="s">
        <v>661</v>
      </c>
      <c r="D1327" s="47" t="s">
        <v>663</v>
      </c>
      <c r="E1327" s="47" t="s">
        <v>662</v>
      </c>
      <c r="F1327" s="48">
        <v>42530</v>
      </c>
      <c r="G1327" s="179">
        <v>-1</v>
      </c>
      <c r="H1327" s="47"/>
      <c r="I1327" s="50"/>
      <c r="J1327" s="51"/>
      <c r="K1327" s="50"/>
      <c r="L1327" s="50"/>
      <c r="M1327" s="52"/>
    </row>
    <row r="1328" spans="1:13" s="53" customFormat="1">
      <c r="A1328" s="47" t="s">
        <v>1264</v>
      </c>
      <c r="B1328" s="175" t="s">
        <v>1263</v>
      </c>
      <c r="C1328" s="47" t="s">
        <v>661</v>
      </c>
      <c r="D1328" s="47" t="s">
        <v>1268</v>
      </c>
      <c r="E1328" s="47" t="s">
        <v>1267</v>
      </c>
      <c r="F1328" s="48">
        <v>42530</v>
      </c>
      <c r="G1328" s="179">
        <v>-8</v>
      </c>
      <c r="H1328" s="47"/>
      <c r="I1328" s="50"/>
      <c r="J1328" s="51"/>
      <c r="K1328" s="50"/>
      <c r="L1328" s="50"/>
      <c r="M1328" s="52"/>
    </row>
    <row r="1329" spans="1:13" s="53" customFormat="1">
      <c r="A1329" s="47" t="s">
        <v>1266</v>
      </c>
      <c r="B1329" s="175" t="s">
        <v>1265</v>
      </c>
      <c r="C1329" s="47" t="s">
        <v>706</v>
      </c>
      <c r="D1329" s="47" t="s">
        <v>2992</v>
      </c>
      <c r="E1329" s="47" t="s">
        <v>1210</v>
      </c>
      <c r="F1329" s="48">
        <v>42531</v>
      </c>
      <c r="G1329" s="179">
        <v>-25</v>
      </c>
      <c r="H1329" s="47"/>
      <c r="I1329" s="50"/>
      <c r="J1329" s="51"/>
      <c r="K1329" s="50"/>
      <c r="L1329" s="50"/>
      <c r="M1329" s="52"/>
    </row>
    <row r="1330" spans="1:13" s="53" customFormat="1">
      <c r="A1330" s="47" t="s">
        <v>1266</v>
      </c>
      <c r="B1330" s="175" t="s">
        <v>1265</v>
      </c>
      <c r="C1330" s="47" t="s">
        <v>706</v>
      </c>
      <c r="D1330" s="47" t="s">
        <v>465</v>
      </c>
      <c r="E1330" s="47" t="s">
        <v>107</v>
      </c>
      <c r="F1330" s="48">
        <v>42534</v>
      </c>
      <c r="G1330" s="179">
        <v>-1</v>
      </c>
      <c r="H1330" s="47"/>
      <c r="I1330" s="50"/>
      <c r="J1330" s="51"/>
      <c r="K1330" s="50"/>
      <c r="L1330" s="50"/>
      <c r="M1330" s="52"/>
    </row>
    <row r="1331" spans="1:13" s="53" customFormat="1">
      <c r="A1331" s="47" t="s">
        <v>1266</v>
      </c>
      <c r="B1331" s="175" t="s">
        <v>1265</v>
      </c>
      <c r="C1331" s="47" t="s">
        <v>706</v>
      </c>
      <c r="D1331" s="47" t="s">
        <v>464</v>
      </c>
      <c r="E1331" s="47" t="s">
        <v>106</v>
      </c>
      <c r="F1331" s="48">
        <v>42534</v>
      </c>
      <c r="G1331" s="179">
        <v>-1</v>
      </c>
      <c r="H1331" s="47"/>
      <c r="I1331" s="50"/>
      <c r="J1331" s="51"/>
      <c r="K1331" s="50"/>
      <c r="L1331" s="50"/>
      <c r="M1331" s="52"/>
    </row>
    <row r="1332" spans="1:13" s="53" customFormat="1">
      <c r="A1332" s="47" t="s">
        <v>1266</v>
      </c>
      <c r="B1332" s="175" t="s">
        <v>1265</v>
      </c>
      <c r="C1332" s="47" t="s">
        <v>706</v>
      </c>
      <c r="D1332" s="47" t="s">
        <v>469</v>
      </c>
      <c r="E1332" s="47" t="s">
        <v>311</v>
      </c>
      <c r="F1332" s="48">
        <v>42534</v>
      </c>
      <c r="G1332" s="179">
        <v>-1</v>
      </c>
      <c r="H1332" s="47"/>
      <c r="I1332" s="50"/>
      <c r="J1332" s="51"/>
      <c r="K1332" s="50"/>
      <c r="L1332" s="50"/>
      <c r="M1332" s="52"/>
    </row>
    <row r="1333" spans="1:13" s="53" customFormat="1">
      <c r="A1333" s="47" t="s">
        <v>1266</v>
      </c>
      <c r="B1333" s="175" t="s">
        <v>1265</v>
      </c>
      <c r="C1333" s="47" t="s">
        <v>706</v>
      </c>
      <c r="D1333" s="47" t="s">
        <v>468</v>
      </c>
      <c r="E1333" s="47" t="s">
        <v>312</v>
      </c>
      <c r="F1333" s="48">
        <v>42534</v>
      </c>
      <c r="G1333" s="179">
        <v>-1</v>
      </c>
      <c r="H1333" s="47"/>
      <c r="I1333" s="50"/>
      <c r="J1333" s="51"/>
      <c r="K1333" s="50"/>
      <c r="L1333" s="50"/>
      <c r="M1333" s="52"/>
    </row>
    <row r="1334" spans="1:13" s="53" customFormat="1">
      <c r="A1334" s="47" t="s">
        <v>1266</v>
      </c>
      <c r="B1334" s="175" t="s">
        <v>1265</v>
      </c>
      <c r="C1334" s="47" t="s">
        <v>706</v>
      </c>
      <c r="D1334" s="47" t="s">
        <v>504</v>
      </c>
      <c r="E1334" s="47" t="s">
        <v>303</v>
      </c>
      <c r="F1334" s="48">
        <v>42534</v>
      </c>
      <c r="G1334" s="179">
        <v>-1</v>
      </c>
      <c r="H1334" s="47"/>
      <c r="I1334" s="50"/>
      <c r="J1334" s="51"/>
      <c r="K1334" s="50"/>
      <c r="L1334" s="50"/>
      <c r="M1334" s="52"/>
    </row>
    <row r="1335" spans="1:13" s="53" customFormat="1">
      <c r="A1335" s="47" t="s">
        <v>1266</v>
      </c>
      <c r="B1335" s="175" t="s">
        <v>1265</v>
      </c>
      <c r="C1335" s="47" t="s">
        <v>706</v>
      </c>
      <c r="D1335" s="47" t="s">
        <v>663</v>
      </c>
      <c r="E1335" s="47" t="s">
        <v>662</v>
      </c>
      <c r="F1335" s="48">
        <v>42534</v>
      </c>
      <c r="G1335" s="179">
        <v>-1</v>
      </c>
      <c r="H1335" s="47"/>
      <c r="I1335" s="50"/>
      <c r="J1335" s="51"/>
      <c r="K1335" s="50"/>
      <c r="L1335" s="50"/>
      <c r="M1335" s="52"/>
    </row>
    <row r="1336" spans="1:13" s="53" customFormat="1">
      <c r="A1336" s="47" t="s">
        <v>1266</v>
      </c>
      <c r="B1336" s="175" t="s">
        <v>1265</v>
      </c>
      <c r="C1336" s="47" t="s">
        <v>706</v>
      </c>
      <c r="D1336" s="47" t="s">
        <v>664</v>
      </c>
      <c r="E1336" s="47" t="s">
        <v>665</v>
      </c>
      <c r="F1336" s="48">
        <v>42534</v>
      </c>
      <c r="G1336" s="179">
        <v>-1</v>
      </c>
      <c r="H1336" s="47"/>
      <c r="I1336" s="50"/>
      <c r="J1336" s="51"/>
      <c r="K1336" s="50"/>
      <c r="L1336" s="50"/>
      <c r="M1336" s="52"/>
    </row>
    <row r="1337" spans="1:13" s="53" customFormat="1">
      <c r="A1337" s="47" t="s">
        <v>1266</v>
      </c>
      <c r="B1337" s="175" t="s">
        <v>1265</v>
      </c>
      <c r="C1337" s="47" t="s">
        <v>706</v>
      </c>
      <c r="D1337" s="47" t="s">
        <v>1268</v>
      </c>
      <c r="E1337" s="47" t="s">
        <v>1267</v>
      </c>
      <c r="F1337" s="48">
        <v>42534</v>
      </c>
      <c r="G1337" s="179">
        <v>-12</v>
      </c>
      <c r="H1337" s="47"/>
      <c r="I1337" s="50"/>
      <c r="J1337" s="51"/>
      <c r="K1337" s="50"/>
      <c r="L1337" s="50"/>
      <c r="M1337" s="52"/>
    </row>
    <row r="1338" spans="1:13" s="53" customFormat="1">
      <c r="A1338" s="47"/>
      <c r="B1338" s="175"/>
      <c r="C1338" s="47" t="s">
        <v>1052</v>
      </c>
      <c r="D1338" s="47" t="s">
        <v>722</v>
      </c>
      <c r="E1338" s="47" t="s">
        <v>721</v>
      </c>
      <c r="F1338" s="48">
        <v>42538</v>
      </c>
      <c r="G1338" s="179">
        <v>-2</v>
      </c>
      <c r="H1338" s="47"/>
      <c r="I1338" s="50"/>
      <c r="J1338" s="51"/>
      <c r="K1338" s="50"/>
      <c r="L1338" s="50"/>
      <c r="M1338" s="52"/>
    </row>
    <row r="1339" spans="1:13" s="53" customFormat="1">
      <c r="A1339" s="47"/>
      <c r="B1339" s="175" t="s">
        <v>1270</v>
      </c>
      <c r="C1339" s="47" t="s">
        <v>501</v>
      </c>
      <c r="D1339" s="47" t="s">
        <v>722</v>
      </c>
      <c r="E1339" s="47" t="s">
        <v>721</v>
      </c>
      <c r="F1339" s="48">
        <v>42538</v>
      </c>
      <c r="G1339" s="179">
        <v>-1</v>
      </c>
      <c r="H1339" s="47"/>
      <c r="I1339" s="50"/>
      <c r="J1339" s="51"/>
      <c r="K1339" s="50"/>
      <c r="L1339" s="50"/>
      <c r="M1339" s="52"/>
    </row>
    <row r="1340" spans="1:13" s="53" customFormat="1">
      <c r="A1340" s="47"/>
      <c r="B1340" s="175" t="s">
        <v>1009</v>
      </c>
      <c r="C1340" s="47" t="s">
        <v>1271</v>
      </c>
      <c r="D1340" s="194" t="s">
        <v>1237</v>
      </c>
      <c r="E1340" s="195" t="s">
        <v>1227</v>
      </c>
      <c r="F1340" s="48">
        <v>42545</v>
      </c>
      <c r="G1340" s="179">
        <v>-1</v>
      </c>
      <c r="H1340" s="47"/>
      <c r="I1340" s="50"/>
      <c r="J1340" s="51"/>
      <c r="K1340" s="50"/>
      <c r="L1340" s="50"/>
      <c r="M1340" s="52"/>
    </row>
    <row r="1341" spans="1:13" s="53" customFormat="1">
      <c r="A1341" s="47"/>
      <c r="B1341" s="175" t="s">
        <v>1009</v>
      </c>
      <c r="C1341" s="47" t="s">
        <v>1271</v>
      </c>
      <c r="D1341" s="194" t="s">
        <v>1238</v>
      </c>
      <c r="E1341" s="195" t="s">
        <v>1228</v>
      </c>
      <c r="F1341" s="48">
        <v>42545</v>
      </c>
      <c r="G1341" s="179">
        <v>-1</v>
      </c>
      <c r="H1341" s="47"/>
      <c r="I1341" s="50"/>
      <c r="J1341" s="51"/>
      <c r="K1341" s="50"/>
      <c r="L1341" s="50"/>
      <c r="M1341" s="52"/>
    </row>
    <row r="1342" spans="1:13" s="53" customFormat="1">
      <c r="A1342" s="47"/>
      <c r="B1342" s="175" t="s">
        <v>1009</v>
      </c>
      <c r="C1342" s="47" t="s">
        <v>1271</v>
      </c>
      <c r="D1342" s="194" t="s">
        <v>1239</v>
      </c>
      <c r="E1342" s="195" t="s">
        <v>1229</v>
      </c>
      <c r="F1342" s="48">
        <v>42545</v>
      </c>
      <c r="G1342" s="179">
        <v>-1</v>
      </c>
      <c r="H1342" s="47"/>
      <c r="I1342" s="50"/>
      <c r="J1342" s="51"/>
      <c r="K1342" s="50"/>
      <c r="L1342" s="50"/>
      <c r="M1342" s="52"/>
    </row>
    <row r="1343" spans="1:13" s="53" customFormat="1">
      <c r="A1343" s="47"/>
      <c r="B1343" s="175" t="s">
        <v>1009</v>
      </c>
      <c r="C1343" s="47" t="s">
        <v>1271</v>
      </c>
      <c r="D1343" s="194" t="s">
        <v>1240</v>
      </c>
      <c r="E1343" s="195" t="s">
        <v>1230</v>
      </c>
      <c r="F1343" s="48">
        <v>42545</v>
      </c>
      <c r="G1343" s="179">
        <v>-1</v>
      </c>
      <c r="H1343" s="47"/>
      <c r="I1343" s="50"/>
      <c r="J1343" s="51"/>
      <c r="K1343" s="50"/>
      <c r="L1343" s="50"/>
      <c r="M1343" s="52"/>
    </row>
    <row r="1344" spans="1:13" s="53" customFormat="1">
      <c r="A1344" s="47"/>
      <c r="B1344" s="175" t="s">
        <v>1009</v>
      </c>
      <c r="C1344" s="47" t="s">
        <v>1271</v>
      </c>
      <c r="D1344" s="194" t="s">
        <v>1242</v>
      </c>
      <c r="E1344" s="195" t="s">
        <v>1232</v>
      </c>
      <c r="F1344" s="48">
        <v>42545</v>
      </c>
      <c r="G1344" s="179">
        <v>-1</v>
      </c>
      <c r="H1344" s="47"/>
      <c r="I1344" s="50"/>
      <c r="J1344" s="51"/>
      <c r="K1344" s="50"/>
      <c r="L1344" s="50"/>
      <c r="M1344" s="52"/>
    </row>
    <row r="1345" spans="1:13" s="53" customFormat="1">
      <c r="A1345" s="47"/>
      <c r="B1345" s="175" t="s">
        <v>1009</v>
      </c>
      <c r="C1345" s="47" t="s">
        <v>1271</v>
      </c>
      <c r="D1345" s="196" t="s">
        <v>1243</v>
      </c>
      <c r="E1345" s="197" t="s">
        <v>1233</v>
      </c>
      <c r="F1345" s="48">
        <v>42545</v>
      </c>
      <c r="G1345" s="179">
        <v>-1</v>
      </c>
      <c r="H1345" s="47"/>
      <c r="I1345" s="50"/>
      <c r="J1345" s="51"/>
      <c r="K1345" s="50"/>
      <c r="L1345" s="50"/>
      <c r="M1345" s="52"/>
    </row>
    <row r="1346" spans="1:13" s="53" customFormat="1">
      <c r="A1346" s="47"/>
      <c r="B1346" s="175" t="s">
        <v>1009</v>
      </c>
      <c r="C1346" s="47" t="s">
        <v>1271</v>
      </c>
      <c r="D1346" s="194" t="s">
        <v>1245</v>
      </c>
      <c r="E1346" s="195" t="s">
        <v>1235</v>
      </c>
      <c r="F1346" s="48">
        <v>42545</v>
      </c>
      <c r="G1346" s="179">
        <v>-1</v>
      </c>
      <c r="H1346" s="47"/>
      <c r="I1346" s="50"/>
      <c r="J1346" s="51"/>
      <c r="K1346" s="50"/>
      <c r="L1346" s="50"/>
      <c r="M1346" s="52"/>
    </row>
    <row r="1347" spans="1:13" s="53" customFormat="1">
      <c r="A1347" s="47" t="s">
        <v>1272</v>
      </c>
      <c r="B1347" s="175" t="s">
        <v>1273</v>
      </c>
      <c r="C1347" s="47" t="s">
        <v>706</v>
      </c>
      <c r="D1347" s="66" t="s">
        <v>1152</v>
      </c>
      <c r="E1347" s="66" t="s">
        <v>1155</v>
      </c>
      <c r="F1347" s="48">
        <v>42549</v>
      </c>
      <c r="G1347" s="179">
        <v>-6</v>
      </c>
      <c r="H1347" s="47"/>
      <c r="I1347" s="50"/>
      <c r="J1347" s="51"/>
      <c r="K1347" s="50"/>
      <c r="L1347" s="50"/>
      <c r="M1347" s="52"/>
    </row>
    <row r="1348" spans="1:13" s="53" customFormat="1">
      <c r="A1348" s="47"/>
      <c r="B1348" s="175" t="s">
        <v>1274</v>
      </c>
      <c r="C1348" s="47" t="s">
        <v>1271</v>
      </c>
      <c r="D1348" s="194" t="s">
        <v>1237</v>
      </c>
      <c r="E1348" s="195" t="s">
        <v>1227</v>
      </c>
      <c r="F1348" s="48">
        <v>42557</v>
      </c>
      <c r="G1348" s="179">
        <v>1</v>
      </c>
      <c r="H1348" s="47"/>
      <c r="I1348" s="50"/>
      <c r="J1348" s="51"/>
      <c r="K1348" s="50"/>
      <c r="L1348" s="50"/>
      <c r="M1348" s="52"/>
    </row>
    <row r="1349" spans="1:13" s="53" customFormat="1">
      <c r="A1349" s="47"/>
      <c r="B1349" s="175" t="s">
        <v>1274</v>
      </c>
      <c r="C1349" s="47" t="s">
        <v>1271</v>
      </c>
      <c r="D1349" s="194" t="s">
        <v>1238</v>
      </c>
      <c r="E1349" s="195" t="s">
        <v>1228</v>
      </c>
      <c r="F1349" s="48">
        <v>42557</v>
      </c>
      <c r="G1349" s="179">
        <v>1</v>
      </c>
      <c r="H1349" s="47"/>
      <c r="I1349" s="50"/>
      <c r="J1349" s="51"/>
      <c r="K1349" s="50"/>
      <c r="L1349" s="50"/>
      <c r="M1349" s="52"/>
    </row>
    <row r="1350" spans="1:13" s="53" customFormat="1">
      <c r="A1350" s="47"/>
      <c r="B1350" s="175" t="s">
        <v>1274</v>
      </c>
      <c r="C1350" s="47" t="s">
        <v>1271</v>
      </c>
      <c r="D1350" s="194" t="s">
        <v>1239</v>
      </c>
      <c r="E1350" s="195" t="s">
        <v>1229</v>
      </c>
      <c r="F1350" s="48">
        <v>42557</v>
      </c>
      <c r="G1350" s="179">
        <v>1</v>
      </c>
      <c r="H1350" s="47"/>
      <c r="I1350" s="50"/>
      <c r="J1350" s="51"/>
      <c r="K1350" s="50"/>
      <c r="L1350" s="50"/>
      <c r="M1350" s="52"/>
    </row>
    <row r="1351" spans="1:13" s="53" customFormat="1">
      <c r="A1351" s="47"/>
      <c r="B1351" s="175" t="s">
        <v>1274</v>
      </c>
      <c r="C1351" s="47" t="s">
        <v>1271</v>
      </c>
      <c r="D1351" s="194" t="s">
        <v>1240</v>
      </c>
      <c r="E1351" s="195" t="s">
        <v>1230</v>
      </c>
      <c r="F1351" s="48">
        <v>42557</v>
      </c>
      <c r="G1351" s="179">
        <v>1</v>
      </c>
      <c r="H1351" s="47"/>
      <c r="I1351" s="50"/>
      <c r="J1351" s="51"/>
      <c r="K1351" s="50"/>
      <c r="L1351" s="50"/>
      <c r="M1351" s="52"/>
    </row>
    <row r="1352" spans="1:13" s="53" customFormat="1">
      <c r="A1352" s="47"/>
      <c r="B1352" s="175" t="s">
        <v>1274</v>
      </c>
      <c r="C1352" s="47" t="s">
        <v>1271</v>
      </c>
      <c r="D1352" s="194" t="s">
        <v>1242</v>
      </c>
      <c r="E1352" s="195" t="s">
        <v>1232</v>
      </c>
      <c r="F1352" s="48">
        <v>42557</v>
      </c>
      <c r="G1352" s="179">
        <v>1</v>
      </c>
      <c r="H1352" s="47"/>
      <c r="I1352" s="50"/>
      <c r="J1352" s="51"/>
      <c r="K1352" s="50"/>
      <c r="L1352" s="50"/>
      <c r="M1352" s="52"/>
    </row>
    <row r="1353" spans="1:13" s="53" customFormat="1">
      <c r="A1353" s="47"/>
      <c r="B1353" s="175" t="s">
        <v>1274</v>
      </c>
      <c r="C1353" s="47" t="s">
        <v>1271</v>
      </c>
      <c r="D1353" s="196" t="s">
        <v>1243</v>
      </c>
      <c r="E1353" s="197" t="s">
        <v>1233</v>
      </c>
      <c r="F1353" s="48">
        <v>42557</v>
      </c>
      <c r="G1353" s="179">
        <v>1</v>
      </c>
      <c r="H1353" s="47"/>
      <c r="I1353" s="50"/>
      <c r="J1353" s="51"/>
      <c r="K1353" s="50"/>
      <c r="L1353" s="50"/>
      <c r="M1353" s="52"/>
    </row>
    <row r="1354" spans="1:13" s="53" customFormat="1">
      <c r="A1354" s="47"/>
      <c r="B1354" s="175" t="s">
        <v>1274</v>
      </c>
      <c r="C1354" s="47" t="s">
        <v>1271</v>
      </c>
      <c r="D1354" s="194" t="s">
        <v>1245</v>
      </c>
      <c r="E1354" s="195" t="s">
        <v>1235</v>
      </c>
      <c r="F1354" s="48">
        <v>42557</v>
      </c>
      <c r="G1354" s="179">
        <v>1</v>
      </c>
      <c r="H1354" s="47"/>
      <c r="I1354" s="50"/>
      <c r="J1354" s="51"/>
      <c r="K1354" s="50"/>
      <c r="L1354" s="50"/>
      <c r="M1354" s="52"/>
    </row>
    <row r="1355" spans="1:13" s="53" customFormat="1">
      <c r="A1355" s="47" t="s">
        <v>1276</v>
      </c>
      <c r="B1355" s="175" t="s">
        <v>1275</v>
      </c>
      <c r="C1355" s="47" t="s">
        <v>1196</v>
      </c>
      <c r="D1355" s="47" t="s">
        <v>205</v>
      </c>
      <c r="E1355" s="47" t="s">
        <v>115</v>
      </c>
      <c r="F1355" s="48">
        <v>42557</v>
      </c>
      <c r="G1355" s="179">
        <v>-1</v>
      </c>
      <c r="H1355" s="47"/>
      <c r="I1355" s="50"/>
      <c r="J1355" s="51"/>
      <c r="K1355" s="50"/>
      <c r="L1355" s="50"/>
      <c r="M1355" s="52"/>
    </row>
    <row r="1356" spans="1:13" s="53" customFormat="1">
      <c r="A1356" s="47" t="s">
        <v>1276</v>
      </c>
      <c r="B1356" s="175" t="s">
        <v>1275</v>
      </c>
      <c r="C1356" s="47" t="s">
        <v>1196</v>
      </c>
      <c r="D1356" s="47" t="s">
        <v>277</v>
      </c>
      <c r="E1356" s="47" t="s">
        <v>119</v>
      </c>
      <c r="F1356" s="48">
        <v>42557</v>
      </c>
      <c r="G1356" s="179">
        <v>-4</v>
      </c>
      <c r="H1356" s="47"/>
      <c r="I1356" s="50"/>
      <c r="J1356" s="51"/>
      <c r="K1356" s="50"/>
      <c r="L1356" s="50"/>
      <c r="M1356" s="52"/>
    </row>
    <row r="1357" spans="1:13" s="53" customFormat="1">
      <c r="A1357" s="47" t="s">
        <v>1276</v>
      </c>
      <c r="B1357" s="175" t="s">
        <v>1275</v>
      </c>
      <c r="C1357" s="47" t="s">
        <v>1196</v>
      </c>
      <c r="D1357" s="47" t="s">
        <v>455</v>
      </c>
      <c r="E1357" s="47" t="s">
        <v>118</v>
      </c>
      <c r="F1357" s="48">
        <v>42557</v>
      </c>
      <c r="G1357" s="179">
        <v>-2</v>
      </c>
      <c r="H1357" s="47"/>
      <c r="I1357" s="50"/>
      <c r="J1357" s="51"/>
      <c r="K1357" s="50"/>
      <c r="L1357" s="50"/>
      <c r="M1357" s="52"/>
    </row>
    <row r="1358" spans="1:13" s="53" customFormat="1">
      <c r="A1358" s="47" t="s">
        <v>1276</v>
      </c>
      <c r="B1358" s="175" t="s">
        <v>1275</v>
      </c>
      <c r="C1358" s="47" t="s">
        <v>1196</v>
      </c>
      <c r="D1358" s="47" t="s">
        <v>278</v>
      </c>
      <c r="E1358" s="47" t="s">
        <v>121</v>
      </c>
      <c r="F1358" s="48">
        <v>42557</v>
      </c>
      <c r="G1358" s="179">
        <v>-1</v>
      </c>
      <c r="H1358" s="47"/>
      <c r="I1358" s="50"/>
      <c r="J1358" s="51"/>
      <c r="K1358" s="50"/>
      <c r="L1358" s="50"/>
      <c r="M1358" s="52"/>
    </row>
    <row r="1359" spans="1:13" s="53" customFormat="1">
      <c r="A1359" s="47" t="s">
        <v>1276</v>
      </c>
      <c r="B1359" s="175" t="s">
        <v>1275</v>
      </c>
      <c r="C1359" s="47" t="s">
        <v>1196</v>
      </c>
      <c r="D1359" s="47" t="s">
        <v>307</v>
      </c>
      <c r="E1359" s="47" t="s">
        <v>120</v>
      </c>
      <c r="F1359" s="48">
        <v>42557</v>
      </c>
      <c r="G1359" s="179">
        <v>-1</v>
      </c>
      <c r="H1359" s="47"/>
      <c r="I1359" s="50"/>
      <c r="J1359" s="51"/>
      <c r="K1359" s="50"/>
      <c r="L1359" s="50"/>
      <c r="M1359" s="52"/>
    </row>
    <row r="1360" spans="1:13" s="53" customFormat="1">
      <c r="A1360" s="47" t="s">
        <v>1276</v>
      </c>
      <c r="B1360" s="175" t="s">
        <v>1275</v>
      </c>
      <c r="C1360" s="47" t="s">
        <v>1196</v>
      </c>
      <c r="D1360" s="47" t="s">
        <v>454</v>
      </c>
      <c r="E1360" s="47" t="s">
        <v>122</v>
      </c>
      <c r="F1360" s="48">
        <v>42557</v>
      </c>
      <c r="G1360" s="179">
        <v>-2</v>
      </c>
      <c r="H1360" s="47"/>
      <c r="I1360" s="50"/>
      <c r="J1360" s="51"/>
      <c r="K1360" s="50"/>
      <c r="L1360" s="50"/>
      <c r="M1360" s="52"/>
    </row>
    <row r="1361" spans="1:13" s="53" customFormat="1">
      <c r="A1361" s="47" t="s">
        <v>1276</v>
      </c>
      <c r="B1361" s="175" t="s">
        <v>1275</v>
      </c>
      <c r="C1361" s="47" t="s">
        <v>1196</v>
      </c>
      <c r="D1361" s="47" t="s">
        <v>456</v>
      </c>
      <c r="E1361" s="47" t="s">
        <v>124</v>
      </c>
      <c r="F1361" s="48">
        <v>42557</v>
      </c>
      <c r="G1361" s="179">
        <v>-2</v>
      </c>
      <c r="H1361" s="47"/>
      <c r="I1361" s="50"/>
      <c r="J1361" s="51"/>
      <c r="K1361" s="50"/>
      <c r="L1361" s="50"/>
      <c r="M1361" s="52"/>
    </row>
    <row r="1362" spans="1:13" s="53" customFormat="1">
      <c r="A1362" s="47" t="s">
        <v>1276</v>
      </c>
      <c r="B1362" s="175" t="s">
        <v>1275</v>
      </c>
      <c r="C1362" s="47" t="s">
        <v>1196</v>
      </c>
      <c r="D1362" s="47" t="s">
        <v>296</v>
      </c>
      <c r="E1362" s="47" t="s">
        <v>297</v>
      </c>
      <c r="F1362" s="48">
        <v>42557</v>
      </c>
      <c r="G1362" s="179">
        <v>-2</v>
      </c>
      <c r="H1362" s="47"/>
      <c r="I1362" s="50"/>
      <c r="J1362" s="51"/>
      <c r="K1362" s="50"/>
      <c r="L1362" s="50"/>
      <c r="M1362" s="52"/>
    </row>
    <row r="1363" spans="1:13" s="53" customFormat="1">
      <c r="A1363" s="47" t="s">
        <v>1276</v>
      </c>
      <c r="B1363" s="175" t="s">
        <v>1275</v>
      </c>
      <c r="C1363" s="47" t="s">
        <v>1196</v>
      </c>
      <c r="D1363" s="194" t="s">
        <v>1242</v>
      </c>
      <c r="E1363" s="195" t="s">
        <v>1232</v>
      </c>
      <c r="F1363" s="48">
        <v>42557</v>
      </c>
      <c r="G1363" s="179">
        <v>-1</v>
      </c>
      <c r="H1363" s="47"/>
      <c r="I1363" s="50"/>
      <c r="J1363" s="51"/>
      <c r="K1363" s="50"/>
      <c r="L1363" s="50"/>
      <c r="M1363" s="52"/>
    </row>
    <row r="1364" spans="1:13" s="53" customFormat="1">
      <c r="A1364" s="47" t="s">
        <v>1276</v>
      </c>
      <c r="B1364" s="175" t="s">
        <v>1275</v>
      </c>
      <c r="C1364" s="47" t="s">
        <v>1196</v>
      </c>
      <c r="D1364" s="196" t="s">
        <v>1243</v>
      </c>
      <c r="E1364" s="197" t="s">
        <v>1233</v>
      </c>
      <c r="F1364" s="48">
        <v>42557</v>
      </c>
      <c r="G1364" s="179">
        <v>-1</v>
      </c>
      <c r="H1364" s="47"/>
      <c r="I1364" s="50"/>
      <c r="J1364" s="51"/>
      <c r="K1364" s="50"/>
      <c r="L1364" s="50"/>
      <c r="M1364" s="52"/>
    </row>
    <row r="1365" spans="1:13" s="53" customFormat="1">
      <c r="A1365" s="47" t="s">
        <v>1276</v>
      </c>
      <c r="B1365" s="175" t="s">
        <v>1275</v>
      </c>
      <c r="C1365" s="47" t="s">
        <v>1196</v>
      </c>
      <c r="D1365" s="194" t="s">
        <v>1245</v>
      </c>
      <c r="E1365" s="195" t="s">
        <v>1235</v>
      </c>
      <c r="F1365" s="48">
        <v>42557</v>
      </c>
      <c r="G1365" s="179">
        <v>-1</v>
      </c>
      <c r="H1365" s="47"/>
      <c r="I1365" s="50"/>
      <c r="J1365" s="51"/>
      <c r="K1365" s="50"/>
      <c r="L1365" s="50"/>
      <c r="M1365" s="52"/>
    </row>
    <row r="1366" spans="1:13" s="53" customFormat="1">
      <c r="A1366" s="47" t="s">
        <v>1276</v>
      </c>
      <c r="B1366" s="175" t="s">
        <v>1275</v>
      </c>
      <c r="C1366" s="47" t="s">
        <v>1196</v>
      </c>
      <c r="D1366" s="194" t="s">
        <v>1236</v>
      </c>
      <c r="E1366" s="195" t="s">
        <v>1226</v>
      </c>
      <c r="F1366" s="48">
        <v>42557</v>
      </c>
      <c r="G1366" s="179">
        <v>-2</v>
      </c>
      <c r="H1366" s="47"/>
      <c r="I1366" s="50"/>
      <c r="J1366" s="51"/>
      <c r="K1366" s="50"/>
      <c r="L1366" s="50"/>
      <c r="M1366" s="52"/>
    </row>
    <row r="1367" spans="1:13" s="53" customFormat="1">
      <c r="A1367" s="47" t="s">
        <v>1279</v>
      </c>
      <c r="B1367" s="175" t="s">
        <v>1278</v>
      </c>
      <c r="C1367" s="47" t="s">
        <v>1277</v>
      </c>
      <c r="D1367" s="47" t="s">
        <v>2992</v>
      </c>
      <c r="E1367" s="47" t="s">
        <v>1210</v>
      </c>
      <c r="F1367" s="48">
        <v>42558</v>
      </c>
      <c r="G1367" s="179">
        <v>-2</v>
      </c>
      <c r="H1367" s="47"/>
      <c r="I1367" s="50"/>
      <c r="J1367" s="51"/>
      <c r="K1367" s="50"/>
      <c r="L1367" s="50"/>
      <c r="M1367" s="52"/>
    </row>
    <row r="1368" spans="1:13" s="53" customFormat="1">
      <c r="A1368" s="47" t="s">
        <v>1279</v>
      </c>
      <c r="B1368" s="175" t="s">
        <v>1278</v>
      </c>
      <c r="C1368" s="47" t="s">
        <v>1277</v>
      </c>
      <c r="D1368" s="47" t="s">
        <v>465</v>
      </c>
      <c r="E1368" s="47" t="s">
        <v>107</v>
      </c>
      <c r="F1368" s="48">
        <v>42558</v>
      </c>
      <c r="G1368" s="179">
        <v>-1</v>
      </c>
      <c r="H1368" s="47"/>
      <c r="I1368" s="50"/>
      <c r="J1368" s="51"/>
      <c r="K1368" s="50"/>
      <c r="L1368" s="50"/>
      <c r="M1368" s="52"/>
    </row>
    <row r="1369" spans="1:13" s="53" customFormat="1">
      <c r="A1369" s="47" t="s">
        <v>1279</v>
      </c>
      <c r="B1369" s="175" t="s">
        <v>1278</v>
      </c>
      <c r="C1369" s="47" t="s">
        <v>1277</v>
      </c>
      <c r="D1369" s="47" t="s">
        <v>464</v>
      </c>
      <c r="E1369" s="47" t="s">
        <v>106</v>
      </c>
      <c r="F1369" s="48">
        <v>42558</v>
      </c>
      <c r="G1369" s="179">
        <v>-1</v>
      </c>
      <c r="H1369" s="47"/>
      <c r="I1369" s="50"/>
      <c r="J1369" s="51"/>
      <c r="K1369" s="50"/>
      <c r="L1369" s="50"/>
      <c r="M1369" s="52"/>
    </row>
    <row r="1370" spans="1:13" s="53" customFormat="1">
      <c r="A1370" s="47" t="s">
        <v>1279</v>
      </c>
      <c r="B1370" s="175" t="s">
        <v>1278</v>
      </c>
      <c r="C1370" s="47" t="s">
        <v>1277</v>
      </c>
      <c r="D1370" s="47" t="s">
        <v>469</v>
      </c>
      <c r="E1370" s="47" t="s">
        <v>311</v>
      </c>
      <c r="F1370" s="48">
        <v>42558</v>
      </c>
      <c r="G1370" s="179">
        <v>-1</v>
      </c>
      <c r="H1370" s="47"/>
      <c r="I1370" s="50"/>
      <c r="J1370" s="51"/>
      <c r="K1370" s="50"/>
      <c r="L1370" s="50"/>
      <c r="M1370" s="52"/>
    </row>
    <row r="1371" spans="1:13" s="53" customFormat="1">
      <c r="A1371" s="47" t="s">
        <v>1279</v>
      </c>
      <c r="B1371" s="175" t="s">
        <v>1278</v>
      </c>
      <c r="C1371" s="47" t="s">
        <v>1277</v>
      </c>
      <c r="D1371" s="47" t="s">
        <v>468</v>
      </c>
      <c r="E1371" s="47" t="s">
        <v>312</v>
      </c>
      <c r="F1371" s="48">
        <v>42558</v>
      </c>
      <c r="G1371" s="179">
        <v>-1</v>
      </c>
      <c r="H1371" s="47"/>
      <c r="I1371" s="50"/>
      <c r="J1371" s="51"/>
      <c r="K1371" s="50"/>
      <c r="L1371" s="50"/>
      <c r="M1371" s="52"/>
    </row>
    <row r="1372" spans="1:13" s="53" customFormat="1">
      <c r="A1372" s="47" t="s">
        <v>1279</v>
      </c>
      <c r="B1372" s="175" t="s">
        <v>1278</v>
      </c>
      <c r="C1372" s="47" t="s">
        <v>1277</v>
      </c>
      <c r="D1372" s="47" t="s">
        <v>663</v>
      </c>
      <c r="E1372" s="47" t="s">
        <v>662</v>
      </c>
      <c r="F1372" s="48">
        <v>42558</v>
      </c>
      <c r="G1372" s="179">
        <v>-1</v>
      </c>
      <c r="H1372" s="47"/>
      <c r="I1372" s="50"/>
      <c r="J1372" s="51"/>
      <c r="K1372" s="50"/>
      <c r="L1372" s="50"/>
      <c r="M1372" s="52"/>
    </row>
    <row r="1373" spans="1:13" s="53" customFormat="1">
      <c r="A1373" s="47" t="s">
        <v>1279</v>
      </c>
      <c r="B1373" s="175" t="s">
        <v>1278</v>
      </c>
      <c r="C1373" s="47" t="s">
        <v>1277</v>
      </c>
      <c r="D1373" s="47" t="s">
        <v>664</v>
      </c>
      <c r="E1373" s="47" t="s">
        <v>665</v>
      </c>
      <c r="F1373" s="48">
        <v>42558</v>
      </c>
      <c r="G1373" s="179">
        <v>-1</v>
      </c>
      <c r="H1373" s="47"/>
      <c r="I1373" s="50"/>
      <c r="J1373" s="51"/>
      <c r="K1373" s="50"/>
      <c r="L1373" s="50"/>
      <c r="M1373" s="52"/>
    </row>
    <row r="1374" spans="1:13" s="53" customFormat="1">
      <c r="A1374" s="47" t="s">
        <v>1279</v>
      </c>
      <c r="B1374" s="175" t="s">
        <v>1278</v>
      </c>
      <c r="C1374" s="47" t="s">
        <v>1277</v>
      </c>
      <c r="D1374" s="47" t="s">
        <v>1268</v>
      </c>
      <c r="E1374" s="47" t="s">
        <v>1267</v>
      </c>
      <c r="F1374" s="48">
        <v>42558</v>
      </c>
      <c r="G1374" s="179">
        <v>-4</v>
      </c>
      <c r="H1374" s="47"/>
      <c r="I1374" s="50"/>
      <c r="J1374" s="51"/>
      <c r="K1374" s="50"/>
      <c r="L1374" s="50"/>
      <c r="M1374" s="52"/>
    </row>
    <row r="1375" spans="1:13" s="53" customFormat="1">
      <c r="A1375" s="47" t="s">
        <v>1279</v>
      </c>
      <c r="B1375" s="175" t="s">
        <v>1278</v>
      </c>
      <c r="C1375" s="47" t="s">
        <v>1277</v>
      </c>
      <c r="D1375" s="47" t="s">
        <v>1115</v>
      </c>
      <c r="E1375" s="47" t="s">
        <v>1116</v>
      </c>
      <c r="F1375" s="48">
        <v>42558</v>
      </c>
      <c r="G1375" s="179">
        <v>-1</v>
      </c>
      <c r="H1375" s="47"/>
      <c r="I1375" s="50"/>
      <c r="J1375" s="51"/>
      <c r="K1375" s="50"/>
      <c r="L1375" s="50"/>
      <c r="M1375" s="52"/>
    </row>
    <row r="1376" spans="1:13" s="53" customFormat="1">
      <c r="A1376" s="47" t="s">
        <v>1280</v>
      </c>
      <c r="B1376" s="175" t="s">
        <v>1281</v>
      </c>
      <c r="C1376" s="47" t="s">
        <v>706</v>
      </c>
      <c r="D1376" s="47" t="s">
        <v>1153</v>
      </c>
      <c r="E1376" s="47" t="s">
        <v>1139</v>
      </c>
      <c r="F1376" s="48">
        <v>42563</v>
      </c>
      <c r="G1376" s="179">
        <v>-12</v>
      </c>
      <c r="H1376" s="47"/>
      <c r="I1376" s="50"/>
      <c r="J1376" s="51"/>
      <c r="K1376" s="50"/>
      <c r="L1376" s="50"/>
      <c r="M1376" s="52"/>
    </row>
    <row r="1377" spans="1:13" s="53" customFormat="1">
      <c r="A1377" s="47" t="s">
        <v>1280</v>
      </c>
      <c r="B1377" s="175" t="s">
        <v>1281</v>
      </c>
      <c r="C1377" s="47" t="s">
        <v>706</v>
      </c>
      <c r="D1377" s="47" t="s">
        <v>1152</v>
      </c>
      <c r="E1377" s="47" t="s">
        <v>1155</v>
      </c>
      <c r="F1377" s="48">
        <v>42563</v>
      </c>
      <c r="G1377" s="179">
        <v>-42</v>
      </c>
      <c r="H1377" s="47"/>
      <c r="I1377" s="50"/>
      <c r="J1377" s="51"/>
      <c r="K1377" s="50"/>
      <c r="L1377" s="50"/>
      <c r="M1377" s="52"/>
    </row>
    <row r="1378" spans="1:13" s="53" customFormat="1">
      <c r="A1378" s="47" t="s">
        <v>1282</v>
      </c>
      <c r="B1378" s="175" t="s">
        <v>1283</v>
      </c>
      <c r="C1378" s="47" t="s">
        <v>1196</v>
      </c>
      <c r="D1378" s="47" t="s">
        <v>465</v>
      </c>
      <c r="E1378" s="47" t="s">
        <v>107</v>
      </c>
      <c r="F1378" s="48">
        <v>42563</v>
      </c>
      <c r="G1378" s="179">
        <v>-1</v>
      </c>
      <c r="H1378" s="47"/>
      <c r="I1378" s="50"/>
      <c r="J1378" s="51"/>
      <c r="K1378" s="50"/>
      <c r="L1378" s="50"/>
      <c r="M1378" s="52"/>
    </row>
    <row r="1379" spans="1:13" s="53" customFormat="1">
      <c r="A1379" s="47" t="s">
        <v>1282</v>
      </c>
      <c r="B1379" s="175" t="s">
        <v>1283</v>
      </c>
      <c r="C1379" s="47" t="s">
        <v>1196</v>
      </c>
      <c r="D1379" s="47" t="s">
        <v>464</v>
      </c>
      <c r="E1379" s="47" t="s">
        <v>106</v>
      </c>
      <c r="F1379" s="48">
        <v>42563</v>
      </c>
      <c r="G1379" s="179">
        <v>-1</v>
      </c>
      <c r="H1379" s="47"/>
      <c r="I1379" s="50"/>
      <c r="J1379" s="51"/>
      <c r="K1379" s="50"/>
      <c r="L1379" s="50"/>
      <c r="M1379" s="52"/>
    </row>
    <row r="1380" spans="1:13" s="53" customFormat="1">
      <c r="A1380" s="47" t="s">
        <v>1282</v>
      </c>
      <c r="B1380" s="175" t="s">
        <v>1283</v>
      </c>
      <c r="C1380" s="47" t="s">
        <v>1196</v>
      </c>
      <c r="D1380" s="47" t="s">
        <v>469</v>
      </c>
      <c r="E1380" s="47" t="s">
        <v>311</v>
      </c>
      <c r="F1380" s="48">
        <v>42563</v>
      </c>
      <c r="G1380" s="179">
        <v>-2</v>
      </c>
      <c r="H1380" s="47"/>
      <c r="I1380" s="50"/>
      <c r="J1380" s="51"/>
      <c r="K1380" s="50"/>
      <c r="L1380" s="50"/>
      <c r="M1380" s="52"/>
    </row>
    <row r="1381" spans="1:13" s="53" customFormat="1">
      <c r="A1381" s="47" t="s">
        <v>1282</v>
      </c>
      <c r="B1381" s="175" t="s">
        <v>1283</v>
      </c>
      <c r="C1381" s="47" t="s">
        <v>1196</v>
      </c>
      <c r="D1381" s="47" t="s">
        <v>468</v>
      </c>
      <c r="E1381" s="47" t="s">
        <v>312</v>
      </c>
      <c r="F1381" s="48">
        <v>42563</v>
      </c>
      <c r="G1381" s="179">
        <v>-2</v>
      </c>
      <c r="H1381" s="47"/>
      <c r="I1381" s="50"/>
      <c r="J1381" s="51"/>
      <c r="K1381" s="50"/>
      <c r="L1381" s="50"/>
      <c r="M1381" s="52"/>
    </row>
    <row r="1382" spans="1:13" s="53" customFormat="1">
      <c r="A1382" s="47" t="s">
        <v>1282</v>
      </c>
      <c r="B1382" s="175" t="s">
        <v>1283</v>
      </c>
      <c r="C1382" s="47" t="s">
        <v>1196</v>
      </c>
      <c r="D1382" s="47" t="s">
        <v>301</v>
      </c>
      <c r="E1382" s="47" t="s">
        <v>299</v>
      </c>
      <c r="F1382" s="48">
        <v>42563</v>
      </c>
      <c r="G1382" s="179">
        <v>-1</v>
      </c>
      <c r="H1382" s="47"/>
      <c r="I1382" s="50"/>
      <c r="J1382" s="51"/>
      <c r="K1382" s="50"/>
      <c r="L1382" s="50"/>
      <c r="M1382" s="52"/>
    </row>
    <row r="1383" spans="1:13" s="53" customFormat="1">
      <c r="A1383" s="47" t="s">
        <v>1282</v>
      </c>
      <c r="B1383" s="175" t="s">
        <v>1283</v>
      </c>
      <c r="C1383" s="47" t="s">
        <v>1196</v>
      </c>
      <c r="D1383" s="47" t="s">
        <v>300</v>
      </c>
      <c r="E1383" s="47" t="s">
        <v>302</v>
      </c>
      <c r="F1383" s="48">
        <v>42563</v>
      </c>
      <c r="G1383" s="179">
        <v>-1</v>
      </c>
      <c r="H1383" s="47"/>
      <c r="I1383" s="50"/>
      <c r="J1383" s="51"/>
      <c r="K1383" s="50"/>
      <c r="L1383" s="50"/>
      <c r="M1383" s="52"/>
    </row>
    <row r="1384" spans="1:13" s="53" customFormat="1">
      <c r="A1384" s="47" t="s">
        <v>1282</v>
      </c>
      <c r="B1384" s="175" t="s">
        <v>1283</v>
      </c>
      <c r="C1384" s="47" t="s">
        <v>1196</v>
      </c>
      <c r="D1384" s="47" t="s">
        <v>205</v>
      </c>
      <c r="E1384" s="47" t="s">
        <v>115</v>
      </c>
      <c r="F1384" s="48">
        <v>42563</v>
      </c>
      <c r="G1384" s="179">
        <v>-1</v>
      </c>
      <c r="H1384" s="47"/>
      <c r="I1384" s="50"/>
      <c r="J1384" s="51"/>
      <c r="K1384" s="50"/>
      <c r="L1384" s="50"/>
      <c r="M1384" s="52"/>
    </row>
    <row r="1385" spans="1:13" s="53" customFormat="1">
      <c r="A1385" s="47" t="s">
        <v>1282</v>
      </c>
      <c r="B1385" s="175" t="s">
        <v>1283</v>
      </c>
      <c r="C1385" s="47" t="s">
        <v>1196</v>
      </c>
      <c r="D1385" s="47" t="s">
        <v>277</v>
      </c>
      <c r="E1385" s="47" t="s">
        <v>119</v>
      </c>
      <c r="F1385" s="48">
        <v>42563</v>
      </c>
      <c r="G1385" s="179">
        <v>-1</v>
      </c>
      <c r="H1385" s="47"/>
      <c r="I1385" s="50"/>
      <c r="J1385" s="51"/>
      <c r="K1385" s="50"/>
      <c r="L1385" s="50"/>
      <c r="M1385" s="52"/>
    </row>
    <row r="1386" spans="1:13" s="53" customFormat="1">
      <c r="A1386" s="47" t="s">
        <v>1282</v>
      </c>
      <c r="B1386" s="175" t="s">
        <v>1283</v>
      </c>
      <c r="C1386" s="47" t="s">
        <v>1196</v>
      </c>
      <c r="D1386" s="47" t="s">
        <v>296</v>
      </c>
      <c r="E1386" s="47" t="s">
        <v>297</v>
      </c>
      <c r="F1386" s="48">
        <v>42563</v>
      </c>
      <c r="G1386" s="179">
        <v>-1</v>
      </c>
      <c r="H1386" s="47"/>
      <c r="I1386" s="50"/>
      <c r="J1386" s="51"/>
      <c r="K1386" s="50"/>
      <c r="L1386" s="50"/>
      <c r="M1386" s="52"/>
    </row>
    <row r="1387" spans="1:13" s="53" customFormat="1">
      <c r="A1387" s="47" t="s">
        <v>1282</v>
      </c>
      <c r="B1387" s="175" t="s">
        <v>1283</v>
      </c>
      <c r="C1387" s="47" t="s">
        <v>1196</v>
      </c>
      <c r="D1387" s="47" t="s">
        <v>278</v>
      </c>
      <c r="E1387" s="47" t="s">
        <v>121</v>
      </c>
      <c r="F1387" s="48">
        <v>42563</v>
      </c>
      <c r="G1387" s="179">
        <v>-1</v>
      </c>
      <c r="H1387" s="47"/>
      <c r="I1387" s="50"/>
      <c r="J1387" s="51"/>
      <c r="K1387" s="50"/>
      <c r="L1387" s="50"/>
      <c r="M1387" s="52"/>
    </row>
    <row r="1388" spans="1:13" s="53" customFormat="1">
      <c r="A1388" s="47" t="s">
        <v>1282</v>
      </c>
      <c r="B1388" s="175" t="s">
        <v>1283</v>
      </c>
      <c r="C1388" s="47" t="s">
        <v>1196</v>
      </c>
      <c r="D1388" s="47" t="s">
        <v>307</v>
      </c>
      <c r="E1388" s="47" t="s">
        <v>120</v>
      </c>
      <c r="F1388" s="48">
        <v>42563</v>
      </c>
      <c r="G1388" s="179">
        <v>-1</v>
      </c>
      <c r="H1388" s="47"/>
      <c r="I1388" s="50"/>
      <c r="J1388" s="51"/>
      <c r="K1388" s="50"/>
      <c r="L1388" s="50"/>
      <c r="M1388" s="52"/>
    </row>
    <row r="1389" spans="1:13" s="53" customFormat="1">
      <c r="A1389" s="47" t="s">
        <v>1282</v>
      </c>
      <c r="B1389" s="175" t="s">
        <v>1283</v>
      </c>
      <c r="C1389" s="47" t="s">
        <v>1196</v>
      </c>
      <c r="D1389" s="47" t="s">
        <v>306</v>
      </c>
      <c r="E1389" s="47" t="s">
        <v>117</v>
      </c>
      <c r="F1389" s="48">
        <v>42563</v>
      </c>
      <c r="G1389" s="179">
        <v>-1</v>
      </c>
      <c r="H1389" s="47"/>
      <c r="I1389" s="50"/>
      <c r="J1389" s="51"/>
      <c r="K1389" s="50"/>
      <c r="L1389" s="50"/>
      <c r="M1389" s="52"/>
    </row>
    <row r="1390" spans="1:13" s="53" customFormat="1">
      <c r="A1390" s="47" t="s">
        <v>1282</v>
      </c>
      <c r="B1390" s="175" t="s">
        <v>1283</v>
      </c>
      <c r="C1390" s="47" t="s">
        <v>1196</v>
      </c>
      <c r="D1390" s="47" t="s">
        <v>310</v>
      </c>
      <c r="E1390" s="47" t="s">
        <v>116</v>
      </c>
      <c r="F1390" s="48">
        <v>42563</v>
      </c>
      <c r="G1390" s="179">
        <v>-1</v>
      </c>
      <c r="H1390" s="47"/>
      <c r="I1390" s="50"/>
      <c r="J1390" s="51"/>
      <c r="K1390" s="50"/>
      <c r="L1390" s="50"/>
      <c r="M1390" s="52"/>
    </row>
    <row r="1391" spans="1:13" s="53" customFormat="1">
      <c r="A1391" s="47" t="s">
        <v>1282</v>
      </c>
      <c r="B1391" s="175" t="s">
        <v>1283</v>
      </c>
      <c r="C1391" s="47" t="s">
        <v>1196</v>
      </c>
      <c r="D1391" s="47" t="s">
        <v>308</v>
      </c>
      <c r="E1391" s="47" t="s">
        <v>123</v>
      </c>
      <c r="F1391" s="48">
        <v>42563</v>
      </c>
      <c r="G1391" s="179">
        <v>-2</v>
      </c>
      <c r="H1391" s="47"/>
      <c r="I1391" s="50"/>
      <c r="J1391" s="51"/>
      <c r="K1391" s="50"/>
      <c r="L1391" s="50"/>
      <c r="M1391" s="52"/>
    </row>
    <row r="1392" spans="1:13" s="53" customFormat="1">
      <c r="A1392" s="47" t="s">
        <v>1282</v>
      </c>
      <c r="B1392" s="175" t="s">
        <v>1283</v>
      </c>
      <c r="C1392" s="47" t="s">
        <v>1196</v>
      </c>
      <c r="D1392" s="47" t="s">
        <v>456</v>
      </c>
      <c r="E1392" s="47" t="s">
        <v>124</v>
      </c>
      <c r="F1392" s="48">
        <v>42563</v>
      </c>
      <c r="G1392" s="179">
        <v>-2</v>
      </c>
      <c r="H1392" s="47"/>
      <c r="I1392" s="50"/>
      <c r="J1392" s="51"/>
      <c r="K1392" s="50"/>
      <c r="L1392" s="50"/>
      <c r="M1392" s="52"/>
    </row>
    <row r="1393" spans="1:13" s="53" customFormat="1">
      <c r="A1393" s="47" t="s">
        <v>1282</v>
      </c>
      <c r="B1393" s="175" t="s">
        <v>1283</v>
      </c>
      <c r="C1393" s="47" t="s">
        <v>1196</v>
      </c>
      <c r="D1393" s="47" t="s">
        <v>63</v>
      </c>
      <c r="E1393" s="47" t="s">
        <v>70</v>
      </c>
      <c r="F1393" s="48">
        <v>42563</v>
      </c>
      <c r="G1393" s="179">
        <v>-2</v>
      </c>
      <c r="H1393" s="47"/>
      <c r="I1393" s="50"/>
      <c r="J1393" s="51"/>
      <c r="K1393" s="50"/>
      <c r="L1393" s="50"/>
      <c r="M1393" s="52"/>
    </row>
    <row r="1394" spans="1:13" s="53" customFormat="1">
      <c r="A1394" s="47" t="s">
        <v>1282</v>
      </c>
      <c r="B1394" s="175" t="s">
        <v>1283</v>
      </c>
      <c r="C1394" s="47" t="s">
        <v>1196</v>
      </c>
      <c r="D1394" s="47" t="s">
        <v>716</v>
      </c>
      <c r="E1394" s="47" t="s">
        <v>715</v>
      </c>
      <c r="F1394" s="48">
        <v>42563</v>
      </c>
      <c r="G1394" s="179">
        <v>-2</v>
      </c>
      <c r="H1394" s="47"/>
      <c r="I1394" s="50"/>
      <c r="J1394" s="51"/>
      <c r="K1394" s="50"/>
      <c r="L1394" s="50"/>
      <c r="M1394" s="52"/>
    </row>
    <row r="1395" spans="1:13" s="53" customFormat="1">
      <c r="A1395" s="47"/>
      <c r="B1395" s="175" t="s">
        <v>1284</v>
      </c>
      <c r="C1395" s="47" t="s">
        <v>1277</v>
      </c>
      <c r="D1395" s="47" t="s">
        <v>469</v>
      </c>
      <c r="E1395" s="47" t="s">
        <v>311</v>
      </c>
      <c r="F1395" s="48">
        <v>42565</v>
      </c>
      <c r="G1395" s="179">
        <v>-1</v>
      </c>
      <c r="H1395" s="47"/>
      <c r="I1395" s="50"/>
      <c r="J1395" s="51"/>
      <c r="K1395" s="50"/>
      <c r="L1395" s="50"/>
      <c r="M1395" s="52"/>
    </row>
    <row r="1396" spans="1:13" s="53" customFormat="1">
      <c r="A1396" s="47"/>
      <c r="B1396" s="175" t="s">
        <v>1284</v>
      </c>
      <c r="C1396" s="47" t="s">
        <v>1277</v>
      </c>
      <c r="D1396" s="47" t="s">
        <v>468</v>
      </c>
      <c r="E1396" s="47" t="s">
        <v>312</v>
      </c>
      <c r="F1396" s="48">
        <v>42565</v>
      </c>
      <c r="G1396" s="179">
        <v>-1</v>
      </c>
      <c r="H1396" s="47"/>
      <c r="I1396" s="50"/>
      <c r="J1396" s="51"/>
      <c r="K1396" s="50"/>
      <c r="L1396" s="50"/>
      <c r="M1396" s="52"/>
    </row>
    <row r="1397" spans="1:13" s="53" customFormat="1">
      <c r="A1397" s="47"/>
      <c r="B1397" s="175"/>
      <c r="C1397" s="47" t="s">
        <v>1052</v>
      </c>
      <c r="D1397" s="47" t="s">
        <v>979</v>
      </c>
      <c r="E1397" s="47" t="s">
        <v>979</v>
      </c>
      <c r="F1397" s="48">
        <v>42565</v>
      </c>
      <c r="G1397" s="179">
        <v>-5</v>
      </c>
      <c r="H1397" s="47"/>
      <c r="I1397" s="50"/>
      <c r="J1397" s="51"/>
      <c r="K1397" s="50"/>
      <c r="L1397" s="50"/>
      <c r="M1397" s="52"/>
    </row>
    <row r="1398" spans="1:13" s="53" customFormat="1">
      <c r="A1398" s="47"/>
      <c r="B1398" s="175" t="s">
        <v>1288</v>
      </c>
      <c r="C1398" s="47" t="s">
        <v>521</v>
      </c>
      <c r="D1398" s="47" t="s">
        <v>2992</v>
      </c>
      <c r="E1398" s="47" t="s">
        <v>1210</v>
      </c>
      <c r="F1398" s="48">
        <v>42571</v>
      </c>
      <c r="G1398" s="179">
        <v>100</v>
      </c>
      <c r="H1398" s="47"/>
      <c r="I1398" s="50"/>
      <c r="J1398" s="51"/>
      <c r="K1398" s="50"/>
      <c r="L1398" s="50"/>
      <c r="M1398" s="52"/>
    </row>
    <row r="1399" spans="1:13" s="53" customFormat="1">
      <c r="A1399" s="47"/>
      <c r="B1399" s="175" t="s">
        <v>1288</v>
      </c>
      <c r="C1399" s="47" t="s">
        <v>521</v>
      </c>
      <c r="D1399" s="209" t="s">
        <v>1287</v>
      </c>
      <c r="E1399" s="209" t="s">
        <v>1287</v>
      </c>
      <c r="F1399" s="48">
        <v>42571</v>
      </c>
      <c r="G1399" s="179">
        <v>10</v>
      </c>
      <c r="H1399" s="47"/>
      <c r="I1399" s="50"/>
      <c r="J1399" s="51"/>
      <c r="K1399" s="50"/>
      <c r="L1399" s="50"/>
      <c r="M1399" s="52"/>
    </row>
    <row r="1400" spans="1:13" s="53" customFormat="1">
      <c r="A1400" s="47" t="s">
        <v>1289</v>
      </c>
      <c r="B1400" s="175" t="s">
        <v>1290</v>
      </c>
      <c r="C1400" s="47" t="s">
        <v>1190</v>
      </c>
      <c r="D1400" s="47" t="s">
        <v>1152</v>
      </c>
      <c r="E1400" s="47" t="s">
        <v>1155</v>
      </c>
      <c r="F1400" s="48">
        <v>42571</v>
      </c>
      <c r="G1400" s="179">
        <v>-1</v>
      </c>
      <c r="H1400" s="47"/>
      <c r="I1400" s="50"/>
      <c r="J1400" s="51"/>
      <c r="K1400" s="50"/>
      <c r="L1400" s="50"/>
      <c r="M1400" s="52"/>
    </row>
    <row r="1401" spans="1:13" s="53" customFormat="1">
      <c r="A1401" s="47" t="s">
        <v>1289</v>
      </c>
      <c r="B1401" s="175" t="s">
        <v>1290</v>
      </c>
      <c r="C1401" s="47" t="s">
        <v>1190</v>
      </c>
      <c r="D1401" s="47" t="s">
        <v>751</v>
      </c>
      <c r="E1401" s="47" t="s">
        <v>750</v>
      </c>
      <c r="F1401" s="48">
        <v>42571</v>
      </c>
      <c r="G1401" s="179">
        <v>-4</v>
      </c>
      <c r="H1401" s="47"/>
      <c r="I1401" s="50"/>
      <c r="J1401" s="51"/>
      <c r="K1401" s="50"/>
      <c r="L1401" s="50"/>
      <c r="M1401" s="52"/>
    </row>
    <row r="1402" spans="1:13" s="53" customFormat="1">
      <c r="A1402" s="47" t="s">
        <v>1289</v>
      </c>
      <c r="B1402" s="175" t="s">
        <v>1290</v>
      </c>
      <c r="C1402" s="47" t="s">
        <v>1190</v>
      </c>
      <c r="D1402" s="47" t="s">
        <v>318</v>
      </c>
      <c r="E1402" s="47" t="s">
        <v>133</v>
      </c>
      <c r="F1402" s="48">
        <v>42571</v>
      </c>
      <c r="G1402" s="179">
        <v>-2</v>
      </c>
      <c r="H1402" s="47"/>
      <c r="I1402" s="50"/>
      <c r="J1402" s="51"/>
      <c r="K1402" s="50"/>
      <c r="L1402" s="50"/>
      <c r="M1402" s="52"/>
    </row>
    <row r="1403" spans="1:13" s="53" customFormat="1">
      <c r="A1403" s="47" t="s">
        <v>1289</v>
      </c>
      <c r="B1403" s="175" t="s">
        <v>1290</v>
      </c>
      <c r="C1403" s="47" t="s">
        <v>1190</v>
      </c>
      <c r="D1403" s="47" t="s">
        <v>69</v>
      </c>
      <c r="E1403" s="47" t="s">
        <v>346</v>
      </c>
      <c r="F1403" s="48">
        <v>42571</v>
      </c>
      <c r="G1403" s="179">
        <v>-2</v>
      </c>
      <c r="H1403" s="47"/>
      <c r="I1403" s="50"/>
      <c r="J1403" s="51"/>
      <c r="K1403" s="50"/>
      <c r="L1403" s="50"/>
      <c r="M1403" s="52"/>
    </row>
    <row r="1404" spans="1:13" s="53" customFormat="1">
      <c r="A1404" s="47" t="s">
        <v>1291</v>
      </c>
      <c r="B1404" s="175" t="s">
        <v>1292</v>
      </c>
      <c r="C1404" s="47" t="s">
        <v>521</v>
      </c>
      <c r="D1404" s="194" t="s">
        <v>2384</v>
      </c>
      <c r="E1404" s="195" t="s">
        <v>1293</v>
      </c>
      <c r="F1404" s="48">
        <v>42576</v>
      </c>
      <c r="G1404" s="179">
        <v>3</v>
      </c>
      <c r="H1404" s="47"/>
      <c r="I1404" s="50"/>
      <c r="J1404" s="51"/>
      <c r="K1404" s="50"/>
      <c r="L1404" s="50"/>
      <c r="M1404" s="52"/>
    </row>
    <row r="1405" spans="1:13" s="53" customFormat="1">
      <c r="A1405" s="47" t="s">
        <v>1295</v>
      </c>
      <c r="B1405" s="175" t="s">
        <v>1297</v>
      </c>
      <c r="C1405" s="47" t="s">
        <v>695</v>
      </c>
      <c r="D1405" s="47" t="s">
        <v>74</v>
      </c>
      <c r="E1405" s="47" t="s">
        <v>75</v>
      </c>
      <c r="F1405" s="48">
        <v>42579</v>
      </c>
      <c r="G1405" s="179">
        <v>-6</v>
      </c>
      <c r="H1405" s="47"/>
      <c r="I1405" s="50"/>
      <c r="J1405" s="51"/>
      <c r="K1405" s="50"/>
      <c r="L1405" s="50"/>
      <c r="M1405" s="52"/>
    </row>
    <row r="1406" spans="1:13" s="53" customFormat="1">
      <c r="A1406" s="47" t="s">
        <v>1296</v>
      </c>
      <c r="B1406" s="175" t="s">
        <v>1298</v>
      </c>
      <c r="C1406" s="47" t="s">
        <v>701</v>
      </c>
      <c r="D1406" s="47" t="s">
        <v>588</v>
      </c>
      <c r="E1406" s="47" t="s">
        <v>505</v>
      </c>
      <c r="F1406" s="48">
        <v>42579</v>
      </c>
      <c r="G1406" s="179">
        <v>-2</v>
      </c>
      <c r="H1406" s="47"/>
      <c r="I1406" s="50"/>
      <c r="J1406" s="51"/>
      <c r="K1406" s="50"/>
      <c r="L1406" s="50"/>
      <c r="M1406" s="52"/>
    </row>
    <row r="1407" spans="1:13" s="53" customFormat="1">
      <c r="A1407" s="47"/>
      <c r="B1407" s="47" t="s">
        <v>779</v>
      </c>
      <c r="C1407" s="47" t="s">
        <v>521</v>
      </c>
      <c r="D1407" s="47" t="s">
        <v>454</v>
      </c>
      <c r="E1407" s="47" t="s">
        <v>122</v>
      </c>
      <c r="F1407" s="48">
        <v>42584</v>
      </c>
      <c r="G1407" s="49">
        <v>1</v>
      </c>
      <c r="H1407" s="47"/>
      <c r="I1407" s="50"/>
      <c r="J1407" s="51">
        <f t="shared" ref="J1407:J1426" si="23">-(G1407*I1407)</f>
        <v>0</v>
      </c>
      <c r="K1407" s="50"/>
      <c r="L1407" s="50">
        <f t="shared" ref="L1407:L1426" si="24">+(G1407*K1407)</f>
        <v>0</v>
      </c>
      <c r="M1407" s="65"/>
    </row>
    <row r="1408" spans="1:13" s="53" customFormat="1">
      <c r="A1408" s="47"/>
      <c r="B1408" s="47" t="s">
        <v>779</v>
      </c>
      <c r="C1408" s="47" t="s">
        <v>521</v>
      </c>
      <c r="D1408" s="47" t="s">
        <v>306</v>
      </c>
      <c r="E1408" s="47" t="s">
        <v>117</v>
      </c>
      <c r="F1408" s="48">
        <v>42584</v>
      </c>
      <c r="G1408" s="49">
        <v>-1</v>
      </c>
      <c r="H1408" s="47"/>
      <c r="I1408" s="50"/>
      <c r="J1408" s="51">
        <f t="shared" si="23"/>
        <v>0</v>
      </c>
      <c r="K1408" s="50"/>
      <c r="L1408" s="50">
        <f t="shared" si="24"/>
        <v>0</v>
      </c>
      <c r="M1408" s="84"/>
    </row>
    <row r="1409" spans="1:13" s="85" customFormat="1">
      <c r="A1409" s="47"/>
      <c r="B1409" s="47" t="s">
        <v>779</v>
      </c>
      <c r="C1409" s="47" t="s">
        <v>521</v>
      </c>
      <c r="D1409" s="47" t="s">
        <v>278</v>
      </c>
      <c r="E1409" s="47" t="s">
        <v>121</v>
      </c>
      <c r="F1409" s="48">
        <v>42584</v>
      </c>
      <c r="G1409" s="49">
        <v>-1</v>
      </c>
      <c r="H1409" s="47"/>
      <c r="I1409" s="50"/>
      <c r="J1409" s="51">
        <f t="shared" si="23"/>
        <v>0</v>
      </c>
      <c r="K1409" s="50"/>
      <c r="L1409" s="50">
        <f t="shared" si="24"/>
        <v>0</v>
      </c>
      <c r="M1409" s="65"/>
    </row>
    <row r="1410" spans="1:13" s="53" customFormat="1">
      <c r="A1410" s="47"/>
      <c r="B1410" s="47" t="s">
        <v>779</v>
      </c>
      <c r="C1410" s="47" t="s">
        <v>521</v>
      </c>
      <c r="D1410" s="47" t="s">
        <v>455</v>
      </c>
      <c r="E1410" s="47" t="s">
        <v>118</v>
      </c>
      <c r="F1410" s="48">
        <v>42584</v>
      </c>
      <c r="G1410" s="49">
        <v>-5</v>
      </c>
      <c r="H1410" s="47"/>
      <c r="I1410" s="50"/>
      <c r="J1410" s="51">
        <f t="shared" si="23"/>
        <v>0</v>
      </c>
      <c r="K1410" s="50"/>
      <c r="L1410" s="50">
        <f t="shared" si="24"/>
        <v>0</v>
      </c>
      <c r="M1410" s="65"/>
    </row>
    <row r="1411" spans="1:13" s="53" customFormat="1">
      <c r="A1411" s="47"/>
      <c r="B1411" s="47" t="s">
        <v>779</v>
      </c>
      <c r="C1411" s="47" t="s">
        <v>521</v>
      </c>
      <c r="D1411" s="47" t="s">
        <v>310</v>
      </c>
      <c r="E1411" s="47" t="s">
        <v>116</v>
      </c>
      <c r="F1411" s="48">
        <v>42584</v>
      </c>
      <c r="G1411" s="49">
        <v>-1</v>
      </c>
      <c r="H1411" s="47"/>
      <c r="I1411" s="50"/>
      <c r="J1411" s="51">
        <f t="shared" si="23"/>
        <v>0</v>
      </c>
      <c r="K1411" s="50"/>
      <c r="L1411" s="50">
        <f t="shared" si="24"/>
        <v>0</v>
      </c>
      <c r="M1411" s="84"/>
    </row>
    <row r="1412" spans="1:13" s="53" customFormat="1" ht="15" customHeight="1">
      <c r="A1412" s="47"/>
      <c r="B1412" s="47" t="s">
        <v>779</v>
      </c>
      <c r="C1412" s="47" t="s">
        <v>521</v>
      </c>
      <c r="D1412" s="47" t="s">
        <v>456</v>
      </c>
      <c r="E1412" s="47" t="s">
        <v>124</v>
      </c>
      <c r="F1412" s="48">
        <v>42584</v>
      </c>
      <c r="G1412" s="49">
        <v>1</v>
      </c>
      <c r="H1412" s="47"/>
      <c r="I1412" s="71"/>
      <c r="J1412" s="51">
        <f t="shared" si="23"/>
        <v>0</v>
      </c>
      <c r="K1412" s="50"/>
      <c r="L1412" s="50">
        <f t="shared" si="24"/>
        <v>0</v>
      </c>
      <c r="M1412" s="65"/>
    </row>
    <row r="1413" spans="1:13" s="64" customFormat="1">
      <c r="A1413" s="47"/>
      <c r="B1413" s="47" t="s">
        <v>779</v>
      </c>
      <c r="C1413" s="47" t="s">
        <v>521</v>
      </c>
      <c r="D1413" s="47" t="s">
        <v>277</v>
      </c>
      <c r="E1413" s="47" t="s">
        <v>119</v>
      </c>
      <c r="F1413" s="48">
        <v>42584</v>
      </c>
      <c r="G1413" s="49">
        <v>-3</v>
      </c>
      <c r="H1413" s="47"/>
      <c r="I1413" s="50"/>
      <c r="J1413" s="51">
        <f t="shared" si="23"/>
        <v>0</v>
      </c>
      <c r="K1413" s="50"/>
      <c r="L1413" s="50">
        <f t="shared" si="24"/>
        <v>0</v>
      </c>
      <c r="M1413" s="65"/>
    </row>
    <row r="1414" spans="1:13" s="64" customFormat="1">
      <c r="A1414" s="47"/>
      <c r="B1414" s="47" t="s">
        <v>779</v>
      </c>
      <c r="C1414" s="47" t="s">
        <v>521</v>
      </c>
      <c r="D1414" s="47" t="s">
        <v>466</v>
      </c>
      <c r="E1414" s="47" t="s">
        <v>108</v>
      </c>
      <c r="F1414" s="48">
        <v>42584</v>
      </c>
      <c r="G1414" s="49">
        <v>-1</v>
      </c>
      <c r="H1414" s="67"/>
      <c r="I1414" s="68"/>
      <c r="J1414" s="51">
        <f t="shared" si="23"/>
        <v>0</v>
      </c>
      <c r="K1414" s="68"/>
      <c r="L1414" s="50">
        <f t="shared" si="24"/>
        <v>0</v>
      </c>
      <c r="M1414" s="62"/>
    </row>
    <row r="1415" spans="1:13" s="53" customFormat="1">
      <c r="A1415" s="47"/>
      <c r="B1415" s="47" t="s">
        <v>779</v>
      </c>
      <c r="C1415" s="47" t="s">
        <v>521</v>
      </c>
      <c r="D1415" s="47" t="s">
        <v>467</v>
      </c>
      <c r="E1415" s="47" t="s">
        <v>109</v>
      </c>
      <c r="F1415" s="48">
        <v>42584</v>
      </c>
      <c r="G1415" s="49">
        <v>-1</v>
      </c>
      <c r="H1415" s="67"/>
      <c r="I1415" s="68"/>
      <c r="J1415" s="51">
        <f t="shared" si="23"/>
        <v>0</v>
      </c>
      <c r="K1415" s="68"/>
      <c r="L1415" s="50">
        <f t="shared" si="24"/>
        <v>0</v>
      </c>
      <c r="M1415" s="62"/>
    </row>
    <row r="1416" spans="1:13" s="53" customFormat="1">
      <c r="A1416" s="47"/>
      <c r="B1416" s="47" t="s">
        <v>779</v>
      </c>
      <c r="C1416" s="47" t="s">
        <v>521</v>
      </c>
      <c r="D1416" s="47" t="s">
        <v>468</v>
      </c>
      <c r="E1416" s="47" t="s">
        <v>312</v>
      </c>
      <c r="F1416" s="48">
        <v>42584</v>
      </c>
      <c r="G1416" s="49">
        <v>-3</v>
      </c>
      <c r="H1416" s="67"/>
      <c r="I1416" s="68"/>
      <c r="J1416" s="51">
        <f t="shared" si="23"/>
        <v>0</v>
      </c>
      <c r="K1416" s="68"/>
      <c r="L1416" s="50">
        <f t="shared" si="24"/>
        <v>0</v>
      </c>
      <c r="M1416" s="62"/>
    </row>
    <row r="1417" spans="1:13" s="53" customFormat="1">
      <c r="A1417" s="47"/>
      <c r="B1417" s="47" t="s">
        <v>779</v>
      </c>
      <c r="C1417" s="47" t="s">
        <v>521</v>
      </c>
      <c r="D1417" s="47" t="s">
        <v>469</v>
      </c>
      <c r="E1417" s="47" t="s">
        <v>311</v>
      </c>
      <c r="F1417" s="48">
        <v>42584</v>
      </c>
      <c r="G1417" s="49">
        <v>1</v>
      </c>
      <c r="H1417" s="47"/>
      <c r="I1417" s="50"/>
      <c r="J1417" s="51">
        <f t="shared" si="23"/>
        <v>0</v>
      </c>
      <c r="K1417" s="50"/>
      <c r="L1417" s="50">
        <f t="shared" si="24"/>
        <v>0</v>
      </c>
      <c r="M1417" s="65"/>
    </row>
    <row r="1418" spans="1:13" s="53" customFormat="1">
      <c r="A1418" s="47"/>
      <c r="B1418" s="47" t="s">
        <v>779</v>
      </c>
      <c r="C1418" s="47" t="s">
        <v>521</v>
      </c>
      <c r="D1418" s="47" t="s">
        <v>300</v>
      </c>
      <c r="E1418" s="47" t="s">
        <v>302</v>
      </c>
      <c r="F1418" s="48">
        <v>42584</v>
      </c>
      <c r="G1418" s="49">
        <v>-2</v>
      </c>
      <c r="H1418" s="47"/>
      <c r="I1418" s="50"/>
      <c r="J1418" s="51">
        <f t="shared" si="23"/>
        <v>0</v>
      </c>
      <c r="K1418" s="50"/>
      <c r="L1418" s="50">
        <f t="shared" si="24"/>
        <v>0</v>
      </c>
      <c r="M1418" s="65"/>
    </row>
    <row r="1419" spans="1:13" s="53" customFormat="1">
      <c r="A1419" s="47"/>
      <c r="B1419" s="47" t="s">
        <v>779</v>
      </c>
      <c r="C1419" s="47" t="s">
        <v>521</v>
      </c>
      <c r="D1419" s="47" t="s">
        <v>301</v>
      </c>
      <c r="E1419" s="47" t="s">
        <v>299</v>
      </c>
      <c r="F1419" s="48">
        <v>42584</v>
      </c>
      <c r="G1419" s="49">
        <v>1</v>
      </c>
      <c r="H1419" s="47"/>
      <c r="I1419" s="50"/>
      <c r="J1419" s="51">
        <f t="shared" si="23"/>
        <v>0</v>
      </c>
      <c r="K1419" s="50"/>
      <c r="L1419" s="50">
        <f t="shared" si="24"/>
        <v>0</v>
      </c>
      <c r="M1419" s="65"/>
    </row>
    <row r="1420" spans="1:13" s="53" customFormat="1">
      <c r="A1420" s="47"/>
      <c r="B1420" s="47" t="s">
        <v>779</v>
      </c>
      <c r="C1420" s="47" t="s">
        <v>521</v>
      </c>
      <c r="D1420" s="47" t="s">
        <v>296</v>
      </c>
      <c r="E1420" s="47" t="s">
        <v>297</v>
      </c>
      <c r="F1420" s="48">
        <v>42584</v>
      </c>
      <c r="G1420" s="49">
        <v>-1</v>
      </c>
      <c r="H1420" s="47"/>
      <c r="I1420" s="50"/>
      <c r="J1420" s="51">
        <f t="shared" si="23"/>
        <v>0</v>
      </c>
      <c r="K1420" s="50"/>
      <c r="L1420" s="50">
        <f t="shared" si="24"/>
        <v>0</v>
      </c>
      <c r="M1420" s="52"/>
    </row>
    <row r="1421" spans="1:13" s="53" customFormat="1">
      <c r="A1421" s="47" t="s">
        <v>1299</v>
      </c>
      <c r="B1421" s="47" t="s">
        <v>1300</v>
      </c>
      <c r="C1421" s="47" t="s">
        <v>707</v>
      </c>
      <c r="D1421" s="47" t="s">
        <v>468</v>
      </c>
      <c r="E1421" s="47" t="s">
        <v>312</v>
      </c>
      <c r="F1421" s="48">
        <v>42585</v>
      </c>
      <c r="G1421" s="49">
        <v>-1</v>
      </c>
      <c r="H1421" s="47"/>
      <c r="I1421" s="50"/>
      <c r="J1421" s="51">
        <f t="shared" si="23"/>
        <v>0</v>
      </c>
      <c r="K1421" s="50"/>
      <c r="L1421" s="50">
        <f t="shared" si="24"/>
        <v>0</v>
      </c>
      <c r="M1421" s="52"/>
    </row>
    <row r="1422" spans="1:13" s="53" customFormat="1">
      <c r="A1422" s="47" t="s">
        <v>1299</v>
      </c>
      <c r="B1422" s="47" t="s">
        <v>1300</v>
      </c>
      <c r="C1422" s="47" t="s">
        <v>707</v>
      </c>
      <c r="D1422" s="47" t="s">
        <v>469</v>
      </c>
      <c r="E1422" s="47" t="s">
        <v>311</v>
      </c>
      <c r="F1422" s="48">
        <v>42585</v>
      </c>
      <c r="G1422" s="49">
        <v>-1</v>
      </c>
      <c r="H1422" s="47"/>
      <c r="I1422" s="50"/>
      <c r="J1422" s="51">
        <f t="shared" si="23"/>
        <v>0</v>
      </c>
      <c r="K1422" s="50"/>
      <c r="L1422" s="50">
        <f t="shared" si="24"/>
        <v>0</v>
      </c>
      <c r="M1422" s="52"/>
    </row>
    <row r="1423" spans="1:13" s="53" customFormat="1">
      <c r="A1423" s="47" t="s">
        <v>1299</v>
      </c>
      <c r="B1423" s="47" t="s">
        <v>1300</v>
      </c>
      <c r="C1423" s="47" t="s">
        <v>707</v>
      </c>
      <c r="D1423" s="47" t="s">
        <v>300</v>
      </c>
      <c r="E1423" s="47" t="s">
        <v>302</v>
      </c>
      <c r="F1423" s="48">
        <v>42585</v>
      </c>
      <c r="G1423" s="49">
        <v>-1</v>
      </c>
      <c r="H1423" s="47"/>
      <c r="I1423" s="50"/>
      <c r="J1423" s="51">
        <f t="shared" si="23"/>
        <v>0</v>
      </c>
      <c r="K1423" s="50"/>
      <c r="L1423" s="50">
        <f t="shared" si="24"/>
        <v>0</v>
      </c>
      <c r="M1423" s="52"/>
    </row>
    <row r="1424" spans="1:13" s="53" customFormat="1">
      <c r="A1424" s="47" t="s">
        <v>1299</v>
      </c>
      <c r="B1424" s="47" t="s">
        <v>1300</v>
      </c>
      <c r="C1424" s="47" t="s">
        <v>707</v>
      </c>
      <c r="D1424" s="47" t="s">
        <v>504</v>
      </c>
      <c r="E1424" s="47" t="s">
        <v>303</v>
      </c>
      <c r="F1424" s="48">
        <v>42585</v>
      </c>
      <c r="G1424" s="49">
        <v>-1</v>
      </c>
      <c r="H1424" s="47"/>
      <c r="I1424" s="50"/>
      <c r="J1424" s="51">
        <f t="shared" si="23"/>
        <v>0</v>
      </c>
      <c r="K1424" s="50"/>
      <c r="L1424" s="50">
        <f t="shared" si="24"/>
        <v>0</v>
      </c>
      <c r="M1424" s="52"/>
    </row>
    <row r="1425" spans="1:13" s="53" customFormat="1">
      <c r="A1425" s="47" t="s">
        <v>1299</v>
      </c>
      <c r="B1425" s="47" t="s">
        <v>1300</v>
      </c>
      <c r="C1425" s="47" t="s">
        <v>707</v>
      </c>
      <c r="D1425" s="47" t="s">
        <v>63</v>
      </c>
      <c r="E1425" s="47" t="s">
        <v>70</v>
      </c>
      <c r="F1425" s="48">
        <v>42585</v>
      </c>
      <c r="G1425" s="49">
        <v>-2</v>
      </c>
      <c r="H1425" s="47"/>
      <c r="I1425" s="50"/>
      <c r="J1425" s="51">
        <f t="shared" si="23"/>
        <v>0</v>
      </c>
      <c r="K1425" s="50"/>
      <c r="L1425" s="50">
        <f t="shared" si="24"/>
        <v>0</v>
      </c>
      <c r="M1425" s="52"/>
    </row>
    <row r="1426" spans="1:13" s="53" customFormat="1">
      <c r="A1426" s="47" t="s">
        <v>759</v>
      </c>
      <c r="B1426" s="47" t="s">
        <v>1301</v>
      </c>
      <c r="C1426" s="47" t="s">
        <v>521</v>
      </c>
      <c r="D1426" s="47" t="s">
        <v>205</v>
      </c>
      <c r="E1426" s="47" t="s">
        <v>115</v>
      </c>
      <c r="F1426" s="48">
        <v>42585</v>
      </c>
      <c r="G1426" s="49">
        <v>10</v>
      </c>
      <c r="H1426" s="47"/>
      <c r="I1426" s="50"/>
      <c r="J1426" s="51">
        <f t="shared" si="23"/>
        <v>0</v>
      </c>
      <c r="K1426" s="50"/>
      <c r="L1426" s="50">
        <f t="shared" si="24"/>
        <v>0</v>
      </c>
      <c r="M1426" s="52"/>
    </row>
    <row r="1427" spans="1:13" s="53" customFormat="1">
      <c r="A1427" s="47" t="s">
        <v>759</v>
      </c>
      <c r="B1427" s="47" t="s">
        <v>1301</v>
      </c>
      <c r="C1427" s="47" t="s">
        <v>521</v>
      </c>
      <c r="D1427" s="47" t="s">
        <v>278</v>
      </c>
      <c r="E1427" s="47" t="s">
        <v>121</v>
      </c>
      <c r="F1427" s="48">
        <v>42585</v>
      </c>
      <c r="G1427" s="49">
        <v>10</v>
      </c>
      <c r="H1427" s="47"/>
      <c r="I1427" s="50"/>
      <c r="J1427" s="51"/>
      <c r="K1427" s="50"/>
      <c r="L1427" s="50"/>
      <c r="M1427" s="52"/>
    </row>
    <row r="1428" spans="1:13" s="53" customFormat="1">
      <c r="A1428" s="47" t="s">
        <v>759</v>
      </c>
      <c r="B1428" s="47" t="s">
        <v>1301</v>
      </c>
      <c r="C1428" s="47" t="s">
        <v>521</v>
      </c>
      <c r="D1428" s="47" t="s">
        <v>308</v>
      </c>
      <c r="E1428" s="47" t="s">
        <v>123</v>
      </c>
      <c r="F1428" s="48">
        <v>42585</v>
      </c>
      <c r="G1428" s="49">
        <v>10</v>
      </c>
      <c r="H1428" s="47"/>
      <c r="I1428" s="50"/>
      <c r="J1428" s="51"/>
      <c r="K1428" s="50"/>
      <c r="L1428" s="50"/>
      <c r="M1428" s="52"/>
    </row>
    <row r="1429" spans="1:13" s="53" customFormat="1">
      <c r="A1429" s="47" t="s">
        <v>759</v>
      </c>
      <c r="B1429" s="47" t="s">
        <v>1301</v>
      </c>
      <c r="C1429" s="47" t="s">
        <v>521</v>
      </c>
      <c r="D1429" s="47" t="s">
        <v>456</v>
      </c>
      <c r="E1429" s="47" t="s">
        <v>124</v>
      </c>
      <c r="F1429" s="48">
        <v>42585</v>
      </c>
      <c r="G1429" s="49">
        <v>25</v>
      </c>
      <c r="H1429" s="47"/>
      <c r="I1429" s="50"/>
      <c r="J1429" s="51"/>
      <c r="K1429" s="50"/>
      <c r="L1429" s="50"/>
      <c r="M1429" s="52"/>
    </row>
    <row r="1430" spans="1:13" s="53" customFormat="1">
      <c r="A1430" s="47" t="s">
        <v>759</v>
      </c>
      <c r="B1430" s="47" t="s">
        <v>1301</v>
      </c>
      <c r="C1430" s="47" t="s">
        <v>521</v>
      </c>
      <c r="D1430" s="47" t="s">
        <v>306</v>
      </c>
      <c r="E1430" s="47" t="s">
        <v>117</v>
      </c>
      <c r="F1430" s="48">
        <v>42585</v>
      </c>
      <c r="G1430" s="49">
        <v>8</v>
      </c>
      <c r="H1430" s="47"/>
      <c r="I1430" s="50"/>
      <c r="J1430" s="51"/>
      <c r="K1430" s="50"/>
      <c r="L1430" s="50"/>
      <c r="M1430" s="52"/>
    </row>
    <row r="1431" spans="1:13" s="53" customFormat="1">
      <c r="A1431" s="47" t="s">
        <v>759</v>
      </c>
      <c r="B1431" s="47" t="s">
        <v>1301</v>
      </c>
      <c r="C1431" s="47" t="s">
        <v>521</v>
      </c>
      <c r="D1431" s="47" t="s">
        <v>309</v>
      </c>
      <c r="E1431" s="47" t="s">
        <v>125</v>
      </c>
      <c r="F1431" s="48">
        <v>42585</v>
      </c>
      <c r="G1431" s="49">
        <v>7</v>
      </c>
      <c r="H1431" s="47"/>
      <c r="I1431" s="50"/>
      <c r="J1431" s="51"/>
      <c r="K1431" s="50"/>
      <c r="L1431" s="50"/>
      <c r="M1431" s="52"/>
    </row>
    <row r="1432" spans="1:13" s="53" customFormat="1">
      <c r="A1432" s="47" t="s">
        <v>1302</v>
      </c>
      <c r="B1432" s="47">
        <v>13513</v>
      </c>
      <c r="C1432" s="47" t="s">
        <v>706</v>
      </c>
      <c r="D1432" s="47" t="s">
        <v>465</v>
      </c>
      <c r="E1432" s="47" t="s">
        <v>107</v>
      </c>
      <c r="F1432" s="48">
        <v>42594</v>
      </c>
      <c r="G1432" s="49">
        <v>-1</v>
      </c>
      <c r="H1432" s="47"/>
      <c r="I1432" s="50"/>
      <c r="J1432" s="51"/>
      <c r="K1432" s="50"/>
      <c r="L1432" s="50"/>
      <c r="M1432" s="52"/>
    </row>
    <row r="1433" spans="1:13" s="53" customFormat="1">
      <c r="A1433" s="47" t="s">
        <v>1302</v>
      </c>
      <c r="B1433" s="47">
        <v>13513</v>
      </c>
      <c r="C1433" s="47" t="s">
        <v>706</v>
      </c>
      <c r="D1433" s="47" t="s">
        <v>464</v>
      </c>
      <c r="E1433" s="47" t="s">
        <v>106</v>
      </c>
      <c r="F1433" s="48">
        <v>42594</v>
      </c>
      <c r="G1433" s="49">
        <v>-1</v>
      </c>
      <c r="H1433" s="47"/>
      <c r="I1433" s="50"/>
      <c r="J1433" s="51"/>
      <c r="K1433" s="50"/>
      <c r="L1433" s="50"/>
      <c r="M1433" s="52"/>
    </row>
    <row r="1434" spans="1:13" s="53" customFormat="1">
      <c r="A1434" s="47" t="s">
        <v>1302</v>
      </c>
      <c r="B1434" s="47">
        <v>13513</v>
      </c>
      <c r="C1434" s="47" t="s">
        <v>706</v>
      </c>
      <c r="D1434" s="47" t="s">
        <v>469</v>
      </c>
      <c r="E1434" s="47" t="s">
        <v>311</v>
      </c>
      <c r="F1434" s="48">
        <v>42594</v>
      </c>
      <c r="G1434" s="49">
        <v>-1</v>
      </c>
      <c r="H1434" s="47"/>
      <c r="I1434" s="50"/>
      <c r="J1434" s="51"/>
      <c r="K1434" s="50"/>
      <c r="L1434" s="50"/>
      <c r="M1434" s="52"/>
    </row>
    <row r="1435" spans="1:13" s="53" customFormat="1">
      <c r="A1435" s="47" t="s">
        <v>1302</v>
      </c>
      <c r="B1435" s="47">
        <v>13513</v>
      </c>
      <c r="C1435" s="47" t="s">
        <v>706</v>
      </c>
      <c r="D1435" s="47" t="s">
        <v>468</v>
      </c>
      <c r="E1435" s="47" t="s">
        <v>312</v>
      </c>
      <c r="F1435" s="48">
        <v>42594</v>
      </c>
      <c r="G1435" s="49">
        <v>-1</v>
      </c>
      <c r="H1435" s="47"/>
      <c r="I1435" s="50"/>
      <c r="J1435" s="51"/>
      <c r="K1435" s="50"/>
      <c r="L1435" s="50"/>
      <c r="M1435" s="52"/>
    </row>
    <row r="1436" spans="1:13" s="53" customFormat="1">
      <c r="A1436" s="47" t="s">
        <v>1302</v>
      </c>
      <c r="B1436" s="47">
        <v>13513</v>
      </c>
      <c r="C1436" s="47" t="s">
        <v>706</v>
      </c>
      <c r="D1436" s="47" t="s">
        <v>301</v>
      </c>
      <c r="E1436" s="47" t="s">
        <v>299</v>
      </c>
      <c r="F1436" s="48">
        <v>42594</v>
      </c>
      <c r="G1436" s="49">
        <v>-1</v>
      </c>
      <c r="H1436" s="47"/>
      <c r="I1436" s="50"/>
      <c r="J1436" s="51"/>
      <c r="K1436" s="50"/>
      <c r="L1436" s="50"/>
      <c r="M1436" s="52"/>
    </row>
    <row r="1437" spans="1:13" s="53" customFormat="1">
      <c r="A1437" s="47" t="s">
        <v>1302</v>
      </c>
      <c r="B1437" s="47">
        <v>13513</v>
      </c>
      <c r="C1437" s="47" t="s">
        <v>706</v>
      </c>
      <c r="D1437" s="47" t="s">
        <v>663</v>
      </c>
      <c r="E1437" s="47" t="s">
        <v>662</v>
      </c>
      <c r="F1437" s="48">
        <v>42594</v>
      </c>
      <c r="G1437" s="49">
        <v>-1</v>
      </c>
      <c r="H1437" s="47"/>
      <c r="I1437" s="50"/>
      <c r="J1437" s="51"/>
      <c r="K1437" s="50"/>
      <c r="L1437" s="50"/>
      <c r="M1437" s="52"/>
    </row>
    <row r="1438" spans="1:13" s="53" customFormat="1">
      <c r="A1438" s="47" t="s">
        <v>1302</v>
      </c>
      <c r="B1438" s="47">
        <v>13513</v>
      </c>
      <c r="C1438" s="47" t="s">
        <v>706</v>
      </c>
      <c r="D1438" s="47" t="s">
        <v>664</v>
      </c>
      <c r="E1438" s="47" t="s">
        <v>665</v>
      </c>
      <c r="F1438" s="48">
        <v>42594</v>
      </c>
      <c r="G1438" s="49">
        <v>-1</v>
      </c>
      <c r="H1438" s="47"/>
      <c r="I1438" s="50"/>
      <c r="J1438" s="51"/>
      <c r="K1438" s="50"/>
      <c r="L1438" s="50"/>
      <c r="M1438" s="52"/>
    </row>
    <row r="1439" spans="1:13" s="53" customFormat="1">
      <c r="A1439" s="47" t="s">
        <v>1302</v>
      </c>
      <c r="B1439" s="47">
        <v>13513</v>
      </c>
      <c r="C1439" s="47" t="s">
        <v>706</v>
      </c>
      <c r="D1439" s="47" t="s">
        <v>1152</v>
      </c>
      <c r="E1439" s="47" t="s">
        <v>1155</v>
      </c>
      <c r="F1439" s="48">
        <v>42594</v>
      </c>
      <c r="G1439" s="49">
        <v>-2</v>
      </c>
      <c r="H1439" s="47"/>
      <c r="I1439" s="50"/>
      <c r="J1439" s="51"/>
      <c r="K1439" s="50"/>
      <c r="L1439" s="50"/>
      <c r="M1439" s="52"/>
    </row>
    <row r="1440" spans="1:13" s="53" customFormat="1">
      <c r="A1440" s="47" t="s">
        <v>1302</v>
      </c>
      <c r="B1440" s="47">
        <v>13513</v>
      </c>
      <c r="C1440" s="47" t="s">
        <v>706</v>
      </c>
      <c r="D1440" s="47" t="s">
        <v>2992</v>
      </c>
      <c r="E1440" s="47" t="s">
        <v>1210</v>
      </c>
      <c r="F1440" s="48">
        <v>42594</v>
      </c>
      <c r="G1440" s="49">
        <v>-10</v>
      </c>
      <c r="H1440" s="47"/>
      <c r="I1440" s="50"/>
      <c r="J1440" s="51"/>
      <c r="K1440" s="50"/>
      <c r="L1440" s="50"/>
      <c r="M1440" s="52"/>
    </row>
    <row r="1441" spans="1:13" s="53" customFormat="1">
      <c r="A1441" s="47" t="s">
        <v>1302</v>
      </c>
      <c r="B1441" s="47">
        <v>13513</v>
      </c>
      <c r="C1441" s="47" t="s">
        <v>706</v>
      </c>
      <c r="D1441" s="47" t="s">
        <v>1268</v>
      </c>
      <c r="E1441" s="47" t="s">
        <v>1267</v>
      </c>
      <c r="F1441" s="48">
        <v>42594</v>
      </c>
      <c r="G1441" s="49">
        <v>-8</v>
      </c>
      <c r="H1441" s="47"/>
      <c r="I1441" s="50"/>
      <c r="J1441" s="51"/>
      <c r="K1441" s="50"/>
      <c r="L1441" s="50"/>
      <c r="M1441" s="52"/>
    </row>
    <row r="1442" spans="1:13" s="53" customFormat="1">
      <c r="A1442" s="47" t="s">
        <v>1303</v>
      </c>
      <c r="B1442" s="47">
        <v>13501</v>
      </c>
      <c r="C1442" s="47" t="s">
        <v>706</v>
      </c>
      <c r="D1442" s="47" t="s">
        <v>301</v>
      </c>
      <c r="E1442" s="47" t="s">
        <v>299</v>
      </c>
      <c r="F1442" s="48">
        <v>42597</v>
      </c>
      <c r="G1442" s="49">
        <v>-1</v>
      </c>
      <c r="H1442" s="47"/>
      <c r="I1442" s="50"/>
      <c r="J1442" s="51"/>
      <c r="K1442" s="50"/>
      <c r="L1442" s="50"/>
      <c r="M1442" s="52"/>
    </row>
    <row r="1443" spans="1:13" s="53" customFormat="1">
      <c r="A1443" s="47" t="s">
        <v>1303</v>
      </c>
      <c r="B1443" s="47">
        <v>13501</v>
      </c>
      <c r="C1443" s="47" t="s">
        <v>706</v>
      </c>
      <c r="D1443" s="47" t="s">
        <v>504</v>
      </c>
      <c r="E1443" s="47" t="s">
        <v>303</v>
      </c>
      <c r="F1443" s="48">
        <v>42597</v>
      </c>
      <c r="G1443" s="49">
        <v>-1</v>
      </c>
      <c r="H1443" s="47"/>
      <c r="I1443" s="50"/>
      <c r="J1443" s="51"/>
      <c r="K1443" s="50"/>
      <c r="L1443" s="50"/>
      <c r="M1443" s="52"/>
    </row>
    <row r="1444" spans="1:13" s="53" customFormat="1">
      <c r="A1444" s="47" t="s">
        <v>1303</v>
      </c>
      <c r="B1444" s="47">
        <v>13501</v>
      </c>
      <c r="C1444" s="47" t="s">
        <v>706</v>
      </c>
      <c r="D1444" s="47" t="s">
        <v>205</v>
      </c>
      <c r="E1444" s="47" t="s">
        <v>115</v>
      </c>
      <c r="F1444" s="48">
        <v>42597</v>
      </c>
      <c r="G1444" s="49">
        <v>-1</v>
      </c>
      <c r="H1444" s="47"/>
      <c r="I1444" s="50"/>
      <c r="J1444" s="51"/>
      <c r="K1444" s="50"/>
      <c r="L1444" s="50"/>
      <c r="M1444" s="52"/>
    </row>
    <row r="1445" spans="1:13" s="53" customFormat="1">
      <c r="A1445" s="47" t="s">
        <v>1303</v>
      </c>
      <c r="B1445" s="47">
        <v>13501</v>
      </c>
      <c r="C1445" s="47" t="s">
        <v>706</v>
      </c>
      <c r="D1445" s="47" t="s">
        <v>277</v>
      </c>
      <c r="E1445" s="47" t="s">
        <v>119</v>
      </c>
      <c r="F1445" s="48">
        <v>42597</v>
      </c>
      <c r="G1445" s="49">
        <v>-2</v>
      </c>
      <c r="H1445" s="47"/>
      <c r="I1445" s="50"/>
      <c r="J1445" s="51"/>
      <c r="K1445" s="50"/>
      <c r="L1445" s="50"/>
      <c r="M1445" s="52"/>
    </row>
    <row r="1446" spans="1:13" s="53" customFormat="1">
      <c r="A1446" s="47" t="s">
        <v>1303</v>
      </c>
      <c r="B1446" s="47">
        <v>13501</v>
      </c>
      <c r="C1446" s="47" t="s">
        <v>706</v>
      </c>
      <c r="D1446" s="47" t="s">
        <v>296</v>
      </c>
      <c r="E1446" s="47" t="s">
        <v>297</v>
      </c>
      <c r="F1446" s="48">
        <v>42597</v>
      </c>
      <c r="G1446" s="49">
        <v>-2</v>
      </c>
      <c r="H1446" s="47"/>
      <c r="I1446" s="50"/>
      <c r="J1446" s="51"/>
      <c r="K1446" s="50"/>
      <c r="L1446" s="50"/>
      <c r="M1446" s="52"/>
    </row>
    <row r="1447" spans="1:13" s="53" customFormat="1">
      <c r="A1447" s="47" t="s">
        <v>1303</v>
      </c>
      <c r="B1447" s="47">
        <v>13501</v>
      </c>
      <c r="C1447" s="47" t="s">
        <v>706</v>
      </c>
      <c r="D1447" s="47" t="s">
        <v>278</v>
      </c>
      <c r="E1447" s="47" t="s">
        <v>121</v>
      </c>
      <c r="F1447" s="48">
        <v>42597</v>
      </c>
      <c r="G1447" s="49">
        <v>-1</v>
      </c>
      <c r="H1447" s="47"/>
      <c r="I1447" s="50"/>
      <c r="J1447" s="51"/>
      <c r="K1447" s="50"/>
      <c r="L1447" s="50"/>
      <c r="M1447" s="52"/>
    </row>
    <row r="1448" spans="1:13" s="53" customFormat="1">
      <c r="A1448" s="47" t="s">
        <v>1303</v>
      </c>
      <c r="B1448" s="47">
        <v>13501</v>
      </c>
      <c r="C1448" s="47" t="s">
        <v>706</v>
      </c>
      <c r="D1448" s="47" t="s">
        <v>307</v>
      </c>
      <c r="E1448" s="47" t="s">
        <v>120</v>
      </c>
      <c r="F1448" s="48">
        <v>42597</v>
      </c>
      <c r="G1448" s="49">
        <v>-1</v>
      </c>
      <c r="H1448" s="47"/>
      <c r="I1448" s="50"/>
      <c r="J1448" s="51"/>
      <c r="K1448" s="50"/>
      <c r="L1448" s="50"/>
      <c r="M1448" s="52"/>
    </row>
    <row r="1449" spans="1:13" s="53" customFormat="1">
      <c r="A1449" s="47" t="s">
        <v>1303</v>
      </c>
      <c r="B1449" s="47">
        <v>13501</v>
      </c>
      <c r="C1449" s="47" t="s">
        <v>706</v>
      </c>
      <c r="D1449" s="47" t="s">
        <v>306</v>
      </c>
      <c r="E1449" s="47" t="s">
        <v>117</v>
      </c>
      <c r="F1449" s="48">
        <v>42597</v>
      </c>
      <c r="G1449" s="49">
        <v>-1</v>
      </c>
      <c r="H1449" s="47"/>
      <c r="I1449" s="50"/>
      <c r="J1449" s="51"/>
      <c r="K1449" s="50"/>
      <c r="L1449" s="50"/>
      <c r="M1449" s="52"/>
    </row>
    <row r="1450" spans="1:13" s="53" customFormat="1">
      <c r="A1450" s="47" t="s">
        <v>1303</v>
      </c>
      <c r="B1450" s="47">
        <v>13501</v>
      </c>
      <c r="C1450" s="47" t="s">
        <v>706</v>
      </c>
      <c r="D1450" s="47" t="s">
        <v>308</v>
      </c>
      <c r="E1450" s="47" t="s">
        <v>123</v>
      </c>
      <c r="F1450" s="48">
        <v>42597</v>
      </c>
      <c r="G1450" s="49">
        <v>-2</v>
      </c>
      <c r="H1450" s="47"/>
      <c r="I1450" s="50"/>
      <c r="J1450" s="51"/>
      <c r="K1450" s="50"/>
      <c r="L1450" s="50"/>
      <c r="M1450" s="52"/>
    </row>
    <row r="1451" spans="1:13" s="53" customFormat="1">
      <c r="A1451" s="47" t="s">
        <v>1303</v>
      </c>
      <c r="B1451" s="47">
        <v>13501</v>
      </c>
      <c r="C1451" s="47" t="s">
        <v>706</v>
      </c>
      <c r="D1451" s="47" t="s">
        <v>456</v>
      </c>
      <c r="E1451" s="47" t="s">
        <v>124</v>
      </c>
      <c r="F1451" s="48">
        <v>42597</v>
      </c>
      <c r="G1451" s="49">
        <v>-1</v>
      </c>
      <c r="H1451" s="47"/>
      <c r="I1451" s="50"/>
      <c r="J1451" s="51"/>
      <c r="K1451" s="50"/>
      <c r="L1451" s="50"/>
      <c r="M1451" s="52"/>
    </row>
    <row r="1452" spans="1:13" s="53" customFormat="1">
      <c r="A1452" s="47" t="s">
        <v>1303</v>
      </c>
      <c r="B1452" s="47">
        <v>13501</v>
      </c>
      <c r="C1452" s="47" t="s">
        <v>706</v>
      </c>
      <c r="D1452" s="47" t="s">
        <v>309</v>
      </c>
      <c r="E1452" s="47" t="s">
        <v>125</v>
      </c>
      <c r="F1452" s="48">
        <v>42597</v>
      </c>
      <c r="G1452" s="49">
        <v>-1</v>
      </c>
      <c r="H1452" s="47"/>
      <c r="I1452" s="50"/>
      <c r="J1452" s="51"/>
      <c r="K1452" s="50"/>
      <c r="L1452" s="50"/>
      <c r="M1452" s="52"/>
    </row>
    <row r="1453" spans="1:13" s="53" customFormat="1">
      <c r="A1453" s="47" t="s">
        <v>1303</v>
      </c>
      <c r="B1453" s="47">
        <v>13501</v>
      </c>
      <c r="C1453" s="47" t="s">
        <v>706</v>
      </c>
      <c r="D1453" s="47" t="s">
        <v>2992</v>
      </c>
      <c r="E1453" s="47" t="s">
        <v>1210</v>
      </c>
      <c r="F1453" s="48">
        <v>42597</v>
      </c>
      <c r="G1453" s="49">
        <v>-18</v>
      </c>
      <c r="H1453" s="47"/>
      <c r="I1453" s="50"/>
      <c r="J1453" s="51"/>
      <c r="K1453" s="50"/>
      <c r="L1453" s="50"/>
      <c r="M1453" s="52"/>
    </row>
    <row r="1454" spans="1:13" s="53" customFormat="1">
      <c r="A1454" s="47" t="s">
        <v>1303</v>
      </c>
      <c r="B1454" s="47">
        <v>13501</v>
      </c>
      <c r="C1454" s="47" t="s">
        <v>706</v>
      </c>
      <c r="D1454" s="47" t="s">
        <v>1268</v>
      </c>
      <c r="E1454" s="47" t="s">
        <v>1267</v>
      </c>
      <c r="F1454" s="48">
        <v>42597</v>
      </c>
      <c r="G1454" s="49">
        <v>-2</v>
      </c>
      <c r="H1454" s="47"/>
      <c r="I1454" s="50"/>
      <c r="J1454" s="51"/>
      <c r="K1454" s="50"/>
      <c r="L1454" s="50"/>
      <c r="M1454" s="52"/>
    </row>
    <row r="1455" spans="1:13" s="53" customFormat="1">
      <c r="A1455" s="47" t="s">
        <v>1303</v>
      </c>
      <c r="B1455" s="47">
        <v>13501</v>
      </c>
      <c r="C1455" s="47" t="s">
        <v>706</v>
      </c>
      <c r="D1455" s="47" t="s">
        <v>1153</v>
      </c>
      <c r="E1455" s="47" t="s">
        <v>1139</v>
      </c>
      <c r="F1455" s="48">
        <v>42597</v>
      </c>
      <c r="G1455" s="49">
        <v>-2</v>
      </c>
      <c r="H1455" s="47"/>
      <c r="I1455" s="50"/>
      <c r="J1455" s="51"/>
      <c r="K1455" s="50"/>
      <c r="L1455" s="50"/>
      <c r="M1455" s="52"/>
    </row>
    <row r="1456" spans="1:13" s="53" customFormat="1">
      <c r="A1456" s="47" t="s">
        <v>1303</v>
      </c>
      <c r="B1456" s="47">
        <v>13501</v>
      </c>
      <c r="C1456" s="47" t="s">
        <v>706</v>
      </c>
      <c r="D1456" s="47" t="s">
        <v>334</v>
      </c>
      <c r="E1456" s="47" t="s">
        <v>174</v>
      </c>
      <c r="F1456" s="48">
        <v>42597</v>
      </c>
      <c r="G1456" s="49">
        <v>-4</v>
      </c>
      <c r="H1456" s="47"/>
      <c r="I1456" s="50"/>
      <c r="J1456" s="51"/>
      <c r="K1456" s="50"/>
      <c r="L1456" s="50"/>
      <c r="M1456" s="52"/>
    </row>
    <row r="1457" spans="1:13" s="53" customFormat="1">
      <c r="A1457" s="47" t="s">
        <v>1285</v>
      </c>
      <c r="B1457" s="47" t="s">
        <v>1304</v>
      </c>
      <c r="C1457" s="47" t="s">
        <v>521</v>
      </c>
      <c r="D1457" s="47" t="s">
        <v>663</v>
      </c>
      <c r="E1457" s="47" t="s">
        <v>662</v>
      </c>
      <c r="F1457" s="48">
        <v>42601</v>
      </c>
      <c r="G1457" s="49">
        <v>5</v>
      </c>
      <c r="H1457" s="47"/>
      <c r="I1457" s="50"/>
      <c r="J1457" s="51"/>
      <c r="K1457" s="50"/>
      <c r="L1457" s="50"/>
      <c r="M1457" s="52"/>
    </row>
    <row r="1458" spans="1:13" s="53" customFormat="1">
      <c r="A1458" s="47" t="s">
        <v>1285</v>
      </c>
      <c r="B1458" s="47" t="s">
        <v>1304</v>
      </c>
      <c r="C1458" s="47" t="s">
        <v>521</v>
      </c>
      <c r="D1458" s="47" t="s">
        <v>664</v>
      </c>
      <c r="E1458" s="47" t="s">
        <v>665</v>
      </c>
      <c r="F1458" s="48">
        <v>42601</v>
      </c>
      <c r="G1458" s="49">
        <v>6</v>
      </c>
      <c r="H1458" s="47"/>
      <c r="I1458" s="50"/>
      <c r="J1458" s="51"/>
      <c r="K1458" s="50"/>
      <c r="L1458" s="50"/>
      <c r="M1458" s="52"/>
    </row>
    <row r="1459" spans="1:13" s="53" customFormat="1">
      <c r="A1459" s="47" t="s">
        <v>1285</v>
      </c>
      <c r="B1459" s="47" t="s">
        <v>1304</v>
      </c>
      <c r="C1459" s="47" t="s">
        <v>521</v>
      </c>
      <c r="D1459" s="47" t="s">
        <v>469</v>
      </c>
      <c r="E1459" s="47" t="s">
        <v>311</v>
      </c>
      <c r="F1459" s="48">
        <v>42601</v>
      </c>
      <c r="G1459" s="49">
        <v>10</v>
      </c>
      <c r="H1459" s="47"/>
      <c r="I1459" s="50"/>
      <c r="J1459" s="51"/>
      <c r="K1459" s="50"/>
      <c r="L1459" s="50"/>
      <c r="M1459" s="52"/>
    </row>
    <row r="1460" spans="1:13" s="53" customFormat="1">
      <c r="A1460" s="47" t="s">
        <v>1285</v>
      </c>
      <c r="B1460" s="47" t="s">
        <v>1304</v>
      </c>
      <c r="C1460" s="47" t="s">
        <v>521</v>
      </c>
      <c r="D1460" s="47" t="s">
        <v>504</v>
      </c>
      <c r="E1460" s="47" t="s">
        <v>303</v>
      </c>
      <c r="F1460" s="48">
        <v>42601</v>
      </c>
      <c r="G1460" s="49">
        <v>6</v>
      </c>
      <c r="H1460" s="47"/>
      <c r="I1460" s="50"/>
      <c r="J1460" s="51"/>
      <c r="K1460" s="50"/>
      <c r="L1460" s="50"/>
      <c r="M1460" s="52"/>
    </row>
    <row r="1461" spans="1:13" s="53" customFormat="1">
      <c r="A1461" s="47" t="s">
        <v>1305</v>
      </c>
      <c r="B1461" s="47" t="s">
        <v>1306</v>
      </c>
      <c r="C1461" s="47" t="s">
        <v>1134</v>
      </c>
      <c r="D1461" s="194" t="s">
        <v>2384</v>
      </c>
      <c r="E1461" s="195" t="s">
        <v>1293</v>
      </c>
      <c r="F1461" s="48">
        <v>42604</v>
      </c>
      <c r="G1461" s="49">
        <v>-1</v>
      </c>
      <c r="H1461" s="47"/>
      <c r="I1461" s="50"/>
      <c r="J1461" s="51"/>
      <c r="K1461" s="50"/>
      <c r="L1461" s="50"/>
      <c r="M1461" s="52"/>
    </row>
    <row r="1462" spans="1:13" s="53" customFormat="1">
      <c r="A1462" s="47" t="s">
        <v>1308</v>
      </c>
      <c r="B1462" s="47" t="s">
        <v>1307</v>
      </c>
      <c r="C1462" s="47" t="s">
        <v>1134</v>
      </c>
      <c r="D1462" s="194" t="s">
        <v>2384</v>
      </c>
      <c r="E1462" s="195" t="s">
        <v>1293</v>
      </c>
      <c r="F1462" s="48">
        <v>42606</v>
      </c>
      <c r="G1462" s="49">
        <v>-1</v>
      </c>
      <c r="H1462" s="47"/>
      <c r="I1462" s="50"/>
      <c r="J1462" s="51"/>
      <c r="K1462" s="50"/>
      <c r="L1462" s="50"/>
      <c r="M1462" s="52"/>
    </row>
    <row r="1463" spans="1:13" s="53" customFormat="1">
      <c r="A1463" s="47" t="s">
        <v>1313</v>
      </c>
      <c r="B1463" s="47" t="s">
        <v>1312</v>
      </c>
      <c r="C1463" s="47" t="s">
        <v>521</v>
      </c>
      <c r="D1463" s="47" t="s">
        <v>2385</v>
      </c>
      <c r="E1463" s="47" t="s">
        <v>1309</v>
      </c>
      <c r="F1463" s="48">
        <v>42608</v>
      </c>
      <c r="G1463" s="49">
        <v>5</v>
      </c>
      <c r="H1463" s="47"/>
      <c r="I1463" s="50"/>
      <c r="J1463" s="51"/>
      <c r="K1463" s="50"/>
      <c r="L1463" s="50"/>
      <c r="M1463" s="52"/>
    </row>
    <row r="1464" spans="1:13" s="53" customFormat="1">
      <c r="A1464" s="47" t="s">
        <v>1313</v>
      </c>
      <c r="B1464" s="47" t="s">
        <v>1311</v>
      </c>
      <c r="C1464" s="47" t="s">
        <v>521</v>
      </c>
      <c r="D1464" s="47" t="s">
        <v>2386</v>
      </c>
      <c r="E1464" s="47" t="s">
        <v>1310</v>
      </c>
      <c r="F1464" s="48">
        <v>42608</v>
      </c>
      <c r="G1464" s="49">
        <v>5</v>
      </c>
      <c r="H1464" s="47"/>
      <c r="I1464" s="50"/>
      <c r="J1464" s="51"/>
      <c r="K1464" s="50"/>
      <c r="L1464" s="50"/>
      <c r="M1464" s="52"/>
    </row>
    <row r="1465" spans="1:13" s="53" customFormat="1">
      <c r="A1465" s="47" t="s">
        <v>1315</v>
      </c>
      <c r="B1465" s="47" t="s">
        <v>1316</v>
      </c>
      <c r="C1465" s="47" t="s">
        <v>1134</v>
      </c>
      <c r="D1465" s="194" t="s">
        <v>2384</v>
      </c>
      <c r="E1465" s="195" t="s">
        <v>1293</v>
      </c>
      <c r="F1465" s="48">
        <v>42613</v>
      </c>
      <c r="G1465" s="49">
        <v>-1</v>
      </c>
      <c r="H1465" s="47"/>
      <c r="I1465" s="50"/>
      <c r="J1465" s="51"/>
      <c r="K1465" s="50"/>
      <c r="L1465" s="50"/>
      <c r="M1465" s="52"/>
    </row>
    <row r="1466" spans="1:13" s="53" customFormat="1">
      <c r="A1466" s="47"/>
      <c r="B1466" s="47" t="s">
        <v>1321</v>
      </c>
      <c r="C1466" s="47" t="s">
        <v>1002</v>
      </c>
      <c r="D1466" s="47" t="s">
        <v>296</v>
      </c>
      <c r="E1466" s="47" t="s">
        <v>297</v>
      </c>
      <c r="F1466" s="48">
        <v>42613</v>
      </c>
      <c r="G1466" s="49">
        <v>-1</v>
      </c>
      <c r="H1466" s="47"/>
      <c r="I1466" s="50"/>
      <c r="J1466" s="51"/>
      <c r="K1466" s="50"/>
      <c r="L1466" s="50"/>
      <c r="M1466" s="52"/>
    </row>
    <row r="1467" spans="1:13" s="53" customFormat="1">
      <c r="A1467" s="47" t="s">
        <v>1318</v>
      </c>
      <c r="B1467" s="47" t="s">
        <v>1317</v>
      </c>
      <c r="C1467" s="47" t="s">
        <v>521</v>
      </c>
      <c r="D1467" s="194" t="s">
        <v>1236</v>
      </c>
      <c r="E1467" s="210" t="s">
        <v>1226</v>
      </c>
      <c r="F1467" s="48">
        <v>42615</v>
      </c>
      <c r="G1467" s="49">
        <v>3</v>
      </c>
      <c r="H1467" s="47"/>
      <c r="I1467" s="50"/>
      <c r="J1467" s="51"/>
      <c r="K1467" s="50"/>
      <c r="L1467" s="50"/>
      <c r="M1467" s="52"/>
    </row>
    <row r="1468" spans="1:13" s="53" customFormat="1">
      <c r="A1468" s="47" t="s">
        <v>1318</v>
      </c>
      <c r="B1468" s="47" t="s">
        <v>1317</v>
      </c>
      <c r="C1468" s="47" t="s">
        <v>521</v>
      </c>
      <c r="D1468" s="194" t="s">
        <v>1237</v>
      </c>
      <c r="E1468" s="210" t="s">
        <v>1227</v>
      </c>
      <c r="F1468" s="48">
        <v>42615</v>
      </c>
      <c r="G1468" s="49">
        <v>1</v>
      </c>
      <c r="H1468" s="47"/>
      <c r="I1468" s="50"/>
      <c r="J1468" s="51"/>
      <c r="K1468" s="50"/>
      <c r="L1468" s="50"/>
      <c r="M1468" s="52"/>
    </row>
    <row r="1469" spans="1:13" s="53" customFormat="1">
      <c r="A1469" s="47" t="s">
        <v>1318</v>
      </c>
      <c r="B1469" s="47" t="s">
        <v>1317</v>
      </c>
      <c r="C1469" s="47" t="s">
        <v>521</v>
      </c>
      <c r="D1469" s="194" t="s">
        <v>1238</v>
      </c>
      <c r="E1469" s="210" t="s">
        <v>1228</v>
      </c>
      <c r="F1469" s="48">
        <v>42615</v>
      </c>
      <c r="G1469" s="49">
        <v>1</v>
      </c>
      <c r="H1469" s="47"/>
      <c r="I1469" s="50"/>
      <c r="J1469" s="51"/>
      <c r="K1469" s="50"/>
      <c r="L1469" s="50"/>
      <c r="M1469" s="52"/>
    </row>
    <row r="1470" spans="1:13" s="53" customFormat="1">
      <c r="A1470" s="47" t="s">
        <v>1318</v>
      </c>
      <c r="B1470" s="47" t="s">
        <v>1317</v>
      </c>
      <c r="C1470" s="47" t="s">
        <v>521</v>
      </c>
      <c r="D1470" s="194" t="s">
        <v>1239</v>
      </c>
      <c r="E1470" s="210" t="s">
        <v>1229</v>
      </c>
      <c r="F1470" s="48">
        <v>42615</v>
      </c>
      <c r="G1470" s="49">
        <v>1</v>
      </c>
      <c r="H1470" s="47"/>
      <c r="I1470" s="50"/>
      <c r="J1470" s="51"/>
      <c r="K1470" s="50"/>
      <c r="L1470" s="50"/>
      <c r="M1470" s="52"/>
    </row>
    <row r="1471" spans="1:13" s="53" customFormat="1">
      <c r="A1471" s="47" t="s">
        <v>1318</v>
      </c>
      <c r="B1471" s="47" t="s">
        <v>1317</v>
      </c>
      <c r="C1471" s="47" t="s">
        <v>521</v>
      </c>
      <c r="D1471" s="194" t="s">
        <v>1240</v>
      </c>
      <c r="E1471" s="210" t="s">
        <v>1230</v>
      </c>
      <c r="F1471" s="48">
        <v>42615</v>
      </c>
      <c r="G1471" s="49">
        <v>1</v>
      </c>
      <c r="H1471" s="47"/>
      <c r="I1471" s="50"/>
      <c r="J1471" s="51"/>
      <c r="K1471" s="50"/>
      <c r="L1471" s="50"/>
      <c r="M1471" s="52"/>
    </row>
    <row r="1472" spans="1:13" s="53" customFormat="1">
      <c r="A1472" s="47" t="s">
        <v>1318</v>
      </c>
      <c r="B1472" s="47" t="s">
        <v>1317</v>
      </c>
      <c r="C1472" s="47" t="s">
        <v>521</v>
      </c>
      <c r="D1472" s="194" t="s">
        <v>1242</v>
      </c>
      <c r="E1472" s="210" t="s">
        <v>1232</v>
      </c>
      <c r="F1472" s="48">
        <v>42615</v>
      </c>
      <c r="G1472" s="49">
        <v>1</v>
      </c>
      <c r="H1472" s="47"/>
      <c r="I1472" s="50"/>
      <c r="J1472" s="51"/>
      <c r="K1472" s="50"/>
      <c r="L1472" s="50"/>
      <c r="M1472" s="52"/>
    </row>
    <row r="1473" spans="1:13" s="53" customFormat="1">
      <c r="A1473" s="47" t="s">
        <v>1318</v>
      </c>
      <c r="B1473" s="47" t="s">
        <v>1317</v>
      </c>
      <c r="C1473" s="47" t="s">
        <v>521</v>
      </c>
      <c r="D1473" s="196" t="s">
        <v>1243</v>
      </c>
      <c r="E1473" s="197" t="s">
        <v>1233</v>
      </c>
      <c r="F1473" s="48">
        <v>42615</v>
      </c>
      <c r="G1473" s="49">
        <v>1</v>
      </c>
      <c r="H1473" s="47"/>
      <c r="I1473" s="50"/>
      <c r="J1473" s="51"/>
      <c r="K1473" s="50"/>
      <c r="L1473" s="50"/>
      <c r="M1473" s="52"/>
    </row>
    <row r="1474" spans="1:13" s="53" customFormat="1">
      <c r="A1474" s="47" t="s">
        <v>1318</v>
      </c>
      <c r="B1474" s="47" t="s">
        <v>1317</v>
      </c>
      <c r="C1474" s="47" t="s">
        <v>521</v>
      </c>
      <c r="D1474" s="194" t="s">
        <v>1245</v>
      </c>
      <c r="E1474" s="210" t="s">
        <v>1235</v>
      </c>
      <c r="F1474" s="48">
        <v>42615</v>
      </c>
      <c r="G1474" s="49">
        <v>1</v>
      </c>
      <c r="H1474" s="47"/>
      <c r="I1474" s="50"/>
      <c r="J1474" s="51"/>
      <c r="K1474" s="50"/>
      <c r="L1474" s="50"/>
      <c r="M1474" s="52"/>
    </row>
    <row r="1475" spans="1:13" s="53" customFormat="1">
      <c r="A1475" s="47" t="s">
        <v>1318</v>
      </c>
      <c r="B1475" s="47" t="s">
        <v>1317</v>
      </c>
      <c r="C1475" s="47" t="s">
        <v>521</v>
      </c>
      <c r="D1475" s="47" t="s">
        <v>1319</v>
      </c>
      <c r="E1475" s="47" t="s">
        <v>1320</v>
      </c>
      <c r="F1475" s="48">
        <v>42615</v>
      </c>
      <c r="G1475" s="49">
        <v>20</v>
      </c>
      <c r="H1475" s="47"/>
      <c r="I1475" s="50"/>
      <c r="J1475" s="51"/>
      <c r="K1475" s="50"/>
      <c r="L1475" s="50"/>
      <c r="M1475" s="52"/>
    </row>
    <row r="1476" spans="1:13" s="53" customFormat="1">
      <c r="A1476" s="47" t="s">
        <v>1322</v>
      </c>
      <c r="B1476" s="47">
        <v>13602</v>
      </c>
      <c r="C1476" s="47" t="s">
        <v>706</v>
      </c>
      <c r="D1476" s="47" t="s">
        <v>63</v>
      </c>
      <c r="E1476" s="47" t="s">
        <v>70</v>
      </c>
      <c r="F1476" s="48">
        <v>42619</v>
      </c>
      <c r="G1476" s="49">
        <v>-6</v>
      </c>
      <c r="H1476" s="47"/>
      <c r="I1476" s="50"/>
      <c r="J1476" s="51"/>
      <c r="K1476" s="50"/>
      <c r="L1476" s="50"/>
      <c r="M1476" s="52"/>
    </row>
    <row r="1477" spans="1:13" s="53" customFormat="1">
      <c r="A1477" s="47" t="s">
        <v>1323</v>
      </c>
      <c r="B1477" s="47">
        <v>3846</v>
      </c>
      <c r="C1477" s="47" t="s">
        <v>1277</v>
      </c>
      <c r="D1477" s="47" t="s">
        <v>2386</v>
      </c>
      <c r="E1477" s="47" t="s">
        <v>1310</v>
      </c>
      <c r="F1477" s="48">
        <v>42620</v>
      </c>
      <c r="G1477" s="49">
        <v>-1</v>
      </c>
      <c r="H1477" s="47"/>
      <c r="I1477" s="50"/>
      <c r="J1477" s="51"/>
      <c r="K1477" s="50"/>
      <c r="L1477" s="50"/>
      <c r="M1477" s="52"/>
    </row>
    <row r="1478" spans="1:13" s="53" customFormat="1">
      <c r="A1478" s="47" t="s">
        <v>1318</v>
      </c>
      <c r="B1478" s="47" t="s">
        <v>1329</v>
      </c>
      <c r="C1478" s="47" t="s">
        <v>521</v>
      </c>
      <c r="D1478" s="47" t="s">
        <v>1327</v>
      </c>
      <c r="E1478" s="47" t="s">
        <v>1328</v>
      </c>
      <c r="F1478" s="48">
        <v>42621</v>
      </c>
      <c r="G1478" s="49">
        <v>3</v>
      </c>
      <c r="H1478" s="47"/>
      <c r="I1478" s="50"/>
      <c r="J1478" s="51"/>
      <c r="K1478" s="50"/>
      <c r="L1478" s="50"/>
      <c r="M1478" s="52"/>
    </row>
    <row r="1479" spans="1:13" s="53" customFormat="1">
      <c r="A1479" s="47" t="s">
        <v>1325</v>
      </c>
      <c r="B1479" s="47" t="s">
        <v>1324</v>
      </c>
      <c r="C1479" s="47" t="s">
        <v>1036</v>
      </c>
      <c r="D1479" s="47" t="s">
        <v>2385</v>
      </c>
      <c r="E1479" s="47" t="s">
        <v>1309</v>
      </c>
      <c r="F1479" s="48">
        <v>42622</v>
      </c>
      <c r="G1479" s="49">
        <v>-1</v>
      </c>
      <c r="H1479" s="47"/>
      <c r="I1479" s="50"/>
      <c r="J1479" s="51"/>
      <c r="K1479" s="50"/>
      <c r="L1479" s="50"/>
      <c r="M1479" s="52"/>
    </row>
    <row r="1480" spans="1:13" s="53" customFormat="1">
      <c r="A1480" s="47"/>
      <c r="B1480" s="47" t="s">
        <v>1326</v>
      </c>
      <c r="C1480" s="47" t="s">
        <v>707</v>
      </c>
      <c r="D1480" s="47" t="s">
        <v>307</v>
      </c>
      <c r="E1480" s="47" t="s">
        <v>120</v>
      </c>
      <c r="F1480" s="48">
        <v>42622</v>
      </c>
      <c r="G1480" s="49">
        <v>-1</v>
      </c>
      <c r="H1480" s="47"/>
      <c r="I1480" s="50"/>
      <c r="J1480" s="51"/>
      <c r="K1480" s="50"/>
      <c r="L1480" s="50"/>
      <c r="M1480" s="52"/>
    </row>
    <row r="1481" spans="1:13" s="53" customFormat="1">
      <c r="A1481" s="47" t="s">
        <v>1276</v>
      </c>
      <c r="B1481" s="175" t="s">
        <v>1275</v>
      </c>
      <c r="C1481" s="47" t="s">
        <v>1196</v>
      </c>
      <c r="D1481" s="47" t="s">
        <v>1327</v>
      </c>
      <c r="E1481" s="47" t="s">
        <v>1328</v>
      </c>
      <c r="F1481" s="48">
        <v>42626</v>
      </c>
      <c r="G1481" s="49">
        <v>-2</v>
      </c>
      <c r="H1481" s="47"/>
      <c r="I1481" s="50"/>
      <c r="J1481" s="51"/>
      <c r="K1481" s="50"/>
      <c r="L1481" s="50"/>
      <c r="M1481" s="52"/>
    </row>
    <row r="1482" spans="1:13" s="53" customFormat="1">
      <c r="A1482" s="47" t="s">
        <v>1330</v>
      </c>
      <c r="B1482" s="47" t="s">
        <v>1331</v>
      </c>
      <c r="C1482" s="47" t="s">
        <v>706</v>
      </c>
      <c r="D1482" s="47" t="s">
        <v>1152</v>
      </c>
      <c r="E1482" s="47" t="s">
        <v>1155</v>
      </c>
      <c r="F1482" s="48">
        <v>42628</v>
      </c>
      <c r="G1482" s="49">
        <v>-6</v>
      </c>
      <c r="H1482" s="47"/>
      <c r="I1482" s="50"/>
      <c r="J1482" s="51"/>
      <c r="K1482" s="50"/>
      <c r="L1482" s="50"/>
      <c r="M1482" s="52"/>
    </row>
    <row r="1483" spans="1:13" s="53" customFormat="1">
      <c r="A1483" s="47" t="s">
        <v>1330</v>
      </c>
      <c r="B1483" s="47" t="s">
        <v>1331</v>
      </c>
      <c r="C1483" s="47" t="s">
        <v>706</v>
      </c>
      <c r="D1483" s="47" t="s">
        <v>1153</v>
      </c>
      <c r="E1483" s="47" t="s">
        <v>1139</v>
      </c>
      <c r="F1483" s="48">
        <v>42628</v>
      </c>
      <c r="G1483" s="49">
        <v>-8</v>
      </c>
      <c r="H1483" s="47"/>
      <c r="I1483" s="50"/>
      <c r="J1483" s="51"/>
      <c r="K1483" s="50"/>
      <c r="L1483" s="50"/>
      <c r="M1483" s="52"/>
    </row>
    <row r="1484" spans="1:13" s="53" customFormat="1">
      <c r="A1484" s="47"/>
      <c r="B1484" s="47" t="s">
        <v>779</v>
      </c>
      <c r="C1484" s="47" t="s">
        <v>521</v>
      </c>
      <c r="D1484" s="47" t="s">
        <v>1156</v>
      </c>
      <c r="E1484" s="47" t="s">
        <v>1154</v>
      </c>
      <c r="F1484" s="48">
        <v>42628</v>
      </c>
      <c r="G1484" s="49">
        <v>-15</v>
      </c>
      <c r="H1484" s="47"/>
      <c r="I1484" s="50"/>
      <c r="J1484" s="51"/>
      <c r="K1484" s="50"/>
      <c r="L1484" s="50"/>
      <c r="M1484" s="52"/>
    </row>
    <row r="1485" spans="1:13" s="53" customFormat="1">
      <c r="A1485" s="47"/>
      <c r="B1485" s="47" t="s">
        <v>1332</v>
      </c>
      <c r="C1485" s="47" t="s">
        <v>501</v>
      </c>
      <c r="D1485" s="47" t="s">
        <v>722</v>
      </c>
      <c r="E1485" s="47" t="s">
        <v>721</v>
      </c>
      <c r="F1485" s="48">
        <v>42628</v>
      </c>
      <c r="G1485" s="49">
        <v>-1</v>
      </c>
      <c r="H1485" s="47"/>
      <c r="I1485" s="50"/>
      <c r="J1485" s="51"/>
      <c r="K1485" s="50"/>
      <c r="L1485" s="50"/>
      <c r="M1485" s="52"/>
    </row>
    <row r="1486" spans="1:13" s="53" customFormat="1">
      <c r="A1486" s="47" t="s">
        <v>1334</v>
      </c>
      <c r="B1486" s="47" t="s">
        <v>1333</v>
      </c>
      <c r="C1486" s="47" t="s">
        <v>592</v>
      </c>
      <c r="D1486" s="47" t="s">
        <v>49</v>
      </c>
      <c r="E1486" s="47" t="s">
        <v>50</v>
      </c>
      <c r="F1486" s="48">
        <v>42632</v>
      </c>
      <c r="G1486" s="49">
        <v>-8</v>
      </c>
      <c r="H1486" s="47"/>
      <c r="I1486" s="50"/>
      <c r="J1486" s="51"/>
      <c r="K1486" s="50"/>
      <c r="L1486" s="50"/>
      <c r="M1486" s="52"/>
    </row>
    <row r="1487" spans="1:13" s="53" customFormat="1">
      <c r="A1487" s="47"/>
      <c r="B1487" s="47"/>
      <c r="C1487" s="47" t="s">
        <v>1335</v>
      </c>
      <c r="D1487" s="47" t="s">
        <v>2386</v>
      </c>
      <c r="E1487" s="47" t="s">
        <v>1310</v>
      </c>
      <c r="F1487" s="48">
        <v>42632</v>
      </c>
      <c r="G1487" s="49">
        <v>-1</v>
      </c>
      <c r="H1487" s="47"/>
      <c r="I1487" s="50"/>
      <c r="J1487" s="51"/>
      <c r="K1487" s="50"/>
      <c r="L1487" s="50"/>
      <c r="M1487" s="52"/>
    </row>
    <row r="1488" spans="1:13" s="53" customFormat="1">
      <c r="A1488" s="47" t="s">
        <v>1336</v>
      </c>
      <c r="B1488" s="47" t="s">
        <v>1337</v>
      </c>
      <c r="C1488" s="47" t="s">
        <v>661</v>
      </c>
      <c r="D1488" s="47" t="s">
        <v>465</v>
      </c>
      <c r="E1488" s="47" t="s">
        <v>107</v>
      </c>
      <c r="F1488" s="48">
        <v>42633</v>
      </c>
      <c r="G1488" s="49">
        <v>-1</v>
      </c>
      <c r="H1488" s="47"/>
      <c r="I1488" s="50"/>
      <c r="J1488" s="51"/>
      <c r="K1488" s="50"/>
      <c r="L1488" s="50"/>
      <c r="M1488" s="52"/>
    </row>
    <row r="1489" spans="1:13" s="53" customFormat="1">
      <c r="A1489" s="47" t="s">
        <v>1336</v>
      </c>
      <c r="B1489" s="47" t="s">
        <v>1337</v>
      </c>
      <c r="C1489" s="47" t="s">
        <v>661</v>
      </c>
      <c r="D1489" s="47" t="s">
        <v>464</v>
      </c>
      <c r="E1489" s="47" t="s">
        <v>106</v>
      </c>
      <c r="F1489" s="48">
        <v>42633</v>
      </c>
      <c r="G1489" s="49">
        <v>-1</v>
      </c>
      <c r="H1489" s="47"/>
      <c r="I1489" s="50"/>
      <c r="J1489" s="51"/>
      <c r="K1489" s="50"/>
      <c r="L1489" s="50"/>
      <c r="M1489" s="52"/>
    </row>
    <row r="1490" spans="1:13" s="53" customFormat="1">
      <c r="A1490" s="47" t="s">
        <v>1336</v>
      </c>
      <c r="B1490" s="47" t="s">
        <v>1337</v>
      </c>
      <c r="C1490" s="47" t="s">
        <v>661</v>
      </c>
      <c r="D1490" s="47" t="s">
        <v>469</v>
      </c>
      <c r="E1490" s="47" t="s">
        <v>311</v>
      </c>
      <c r="F1490" s="48">
        <v>42633</v>
      </c>
      <c r="G1490" s="49">
        <v>-1</v>
      </c>
      <c r="H1490" s="47"/>
      <c r="I1490" s="50"/>
      <c r="J1490" s="51"/>
      <c r="K1490" s="50"/>
      <c r="L1490" s="50"/>
      <c r="M1490" s="52"/>
    </row>
    <row r="1491" spans="1:13" s="53" customFormat="1">
      <c r="A1491" s="47" t="s">
        <v>1336</v>
      </c>
      <c r="B1491" s="47" t="s">
        <v>1337</v>
      </c>
      <c r="C1491" s="47" t="s">
        <v>661</v>
      </c>
      <c r="D1491" s="47" t="s">
        <v>468</v>
      </c>
      <c r="E1491" s="47" t="s">
        <v>312</v>
      </c>
      <c r="F1491" s="48">
        <v>42633</v>
      </c>
      <c r="G1491" s="49">
        <v>-1</v>
      </c>
      <c r="H1491" s="47"/>
      <c r="I1491" s="50"/>
      <c r="J1491" s="51"/>
      <c r="K1491" s="50"/>
      <c r="L1491" s="50"/>
      <c r="M1491" s="52"/>
    </row>
    <row r="1492" spans="1:13" s="53" customFormat="1">
      <c r="A1492" s="47" t="s">
        <v>1336</v>
      </c>
      <c r="B1492" s="47" t="s">
        <v>1337</v>
      </c>
      <c r="C1492" s="47" t="s">
        <v>661</v>
      </c>
      <c r="D1492" s="47" t="s">
        <v>663</v>
      </c>
      <c r="E1492" s="47" t="s">
        <v>662</v>
      </c>
      <c r="F1492" s="48">
        <v>42633</v>
      </c>
      <c r="G1492" s="49">
        <v>-1</v>
      </c>
      <c r="H1492" s="47"/>
      <c r="I1492" s="50"/>
      <c r="J1492" s="51"/>
      <c r="K1492" s="50"/>
      <c r="L1492" s="50"/>
      <c r="M1492" s="52"/>
    </row>
    <row r="1493" spans="1:13" s="53" customFormat="1">
      <c r="A1493" s="47" t="s">
        <v>1336</v>
      </c>
      <c r="B1493" s="47" t="s">
        <v>1337</v>
      </c>
      <c r="C1493" s="47" t="s">
        <v>661</v>
      </c>
      <c r="D1493" s="47" t="s">
        <v>664</v>
      </c>
      <c r="E1493" s="47" t="s">
        <v>665</v>
      </c>
      <c r="F1493" s="48">
        <v>42633</v>
      </c>
      <c r="G1493" s="49">
        <v>-1</v>
      </c>
      <c r="H1493" s="47"/>
      <c r="I1493" s="50"/>
      <c r="J1493" s="51"/>
      <c r="K1493" s="50"/>
      <c r="L1493" s="50"/>
      <c r="M1493" s="52"/>
    </row>
    <row r="1494" spans="1:13" s="53" customFormat="1">
      <c r="A1494" s="47" t="s">
        <v>1336</v>
      </c>
      <c r="B1494" s="47" t="s">
        <v>1337</v>
      </c>
      <c r="C1494" s="47" t="s">
        <v>661</v>
      </c>
      <c r="D1494" s="47" t="s">
        <v>1268</v>
      </c>
      <c r="E1494" s="47" t="s">
        <v>1267</v>
      </c>
      <c r="F1494" s="48">
        <v>42633</v>
      </c>
      <c r="G1494" s="49">
        <v>-4</v>
      </c>
      <c r="H1494" s="47"/>
      <c r="I1494" s="50"/>
      <c r="J1494" s="51"/>
      <c r="K1494" s="50"/>
      <c r="L1494" s="50"/>
      <c r="M1494" s="52"/>
    </row>
    <row r="1495" spans="1:13" s="53" customFormat="1">
      <c r="A1495" s="47" t="s">
        <v>1339</v>
      </c>
      <c r="B1495" s="47" t="s">
        <v>1338</v>
      </c>
      <c r="C1495" s="47" t="s">
        <v>670</v>
      </c>
      <c r="D1495" s="47" t="s">
        <v>12</v>
      </c>
      <c r="E1495" s="54" t="s">
        <v>39</v>
      </c>
      <c r="F1495" s="48">
        <v>42634</v>
      </c>
      <c r="G1495" s="49">
        <v>-6</v>
      </c>
      <c r="H1495" s="47"/>
      <c r="I1495" s="50"/>
      <c r="J1495" s="51"/>
      <c r="K1495" s="50"/>
      <c r="L1495" s="50"/>
      <c r="M1495" s="52"/>
    </row>
    <row r="1496" spans="1:13" s="53" customFormat="1">
      <c r="A1496" s="47" t="s">
        <v>1352</v>
      </c>
      <c r="B1496" s="175" t="s">
        <v>1351</v>
      </c>
      <c r="C1496" s="47" t="s">
        <v>521</v>
      </c>
      <c r="D1496" s="47" t="s">
        <v>2385</v>
      </c>
      <c r="E1496" s="47" t="s">
        <v>1309</v>
      </c>
      <c r="F1496" s="48">
        <v>42642</v>
      </c>
      <c r="G1496" s="49">
        <v>6</v>
      </c>
      <c r="H1496" s="47"/>
      <c r="I1496" s="50"/>
      <c r="J1496" s="51"/>
      <c r="K1496" s="50"/>
      <c r="L1496" s="50"/>
      <c r="M1496" s="52"/>
    </row>
    <row r="1497" spans="1:13" s="53" customFormat="1">
      <c r="A1497" s="47" t="s">
        <v>1352</v>
      </c>
      <c r="B1497" s="175" t="s">
        <v>1351</v>
      </c>
      <c r="C1497" s="47" t="s">
        <v>521</v>
      </c>
      <c r="D1497" s="47" t="s">
        <v>2386</v>
      </c>
      <c r="E1497" s="47" t="s">
        <v>1310</v>
      </c>
      <c r="F1497" s="48">
        <v>42642</v>
      </c>
      <c r="G1497" s="49">
        <v>14</v>
      </c>
      <c r="H1497" s="47"/>
      <c r="I1497" s="50"/>
      <c r="J1497" s="51"/>
      <c r="K1497" s="50"/>
      <c r="L1497" s="50"/>
      <c r="M1497" s="52"/>
    </row>
    <row r="1498" spans="1:13" s="53" customFormat="1">
      <c r="A1498" s="47" t="s">
        <v>1342</v>
      </c>
      <c r="B1498" s="47" t="s">
        <v>1340</v>
      </c>
      <c r="C1498" s="47" t="s">
        <v>1134</v>
      </c>
      <c r="D1498" s="47" t="s">
        <v>2385</v>
      </c>
      <c r="E1498" s="47" t="s">
        <v>1309</v>
      </c>
      <c r="F1498" s="48">
        <v>42643</v>
      </c>
      <c r="G1498" s="49">
        <v>-1</v>
      </c>
      <c r="H1498" s="47"/>
      <c r="I1498" s="50"/>
      <c r="J1498" s="51"/>
      <c r="K1498" s="50"/>
      <c r="L1498" s="50"/>
      <c r="M1498" s="52"/>
    </row>
    <row r="1499" spans="1:13" s="53" customFormat="1">
      <c r="A1499" s="47" t="s">
        <v>1343</v>
      </c>
      <c r="B1499" s="175" t="s">
        <v>1341</v>
      </c>
      <c r="C1499" s="47" t="s">
        <v>1134</v>
      </c>
      <c r="D1499" s="47" t="s">
        <v>2386</v>
      </c>
      <c r="E1499" s="47" t="s">
        <v>1310</v>
      </c>
      <c r="F1499" s="48">
        <v>42643</v>
      </c>
      <c r="G1499" s="179">
        <v>-1</v>
      </c>
      <c r="H1499" s="47"/>
      <c r="I1499" s="50"/>
      <c r="J1499" s="51"/>
      <c r="K1499" s="50"/>
      <c r="L1499" s="50"/>
      <c r="M1499" s="52"/>
    </row>
    <row r="1500" spans="1:13" s="53" customFormat="1">
      <c r="A1500" s="47" t="s">
        <v>1346</v>
      </c>
      <c r="B1500" s="175" t="s">
        <v>1345</v>
      </c>
      <c r="C1500" s="47" t="s">
        <v>1344</v>
      </c>
      <c r="D1500" s="47" t="s">
        <v>2385</v>
      </c>
      <c r="E1500" s="47" t="s">
        <v>1309</v>
      </c>
      <c r="F1500" s="48">
        <v>42646</v>
      </c>
      <c r="G1500" s="179">
        <v>-1</v>
      </c>
      <c r="H1500" s="47"/>
      <c r="I1500" s="50"/>
      <c r="J1500" s="51"/>
      <c r="K1500" s="50"/>
      <c r="L1500" s="50"/>
      <c r="M1500" s="52"/>
    </row>
    <row r="1501" spans="1:13" s="53" customFormat="1">
      <c r="A1501" s="47" t="s">
        <v>1346</v>
      </c>
      <c r="B1501" s="175" t="s">
        <v>1345</v>
      </c>
      <c r="C1501" s="47" t="s">
        <v>1344</v>
      </c>
      <c r="D1501" s="47" t="s">
        <v>2386</v>
      </c>
      <c r="E1501" s="47" t="s">
        <v>1310</v>
      </c>
      <c r="F1501" s="48">
        <v>42646</v>
      </c>
      <c r="G1501" s="179">
        <v>-1</v>
      </c>
      <c r="H1501" s="47"/>
      <c r="I1501" s="50"/>
      <c r="J1501" s="51"/>
      <c r="K1501" s="50"/>
      <c r="L1501" s="50"/>
      <c r="M1501" s="52"/>
    </row>
    <row r="1502" spans="1:13" s="53" customFormat="1">
      <c r="A1502" s="47" t="s">
        <v>1348</v>
      </c>
      <c r="B1502" s="175" t="s">
        <v>1347</v>
      </c>
      <c r="C1502" s="47" t="s">
        <v>1344</v>
      </c>
      <c r="D1502" s="47" t="s">
        <v>2385</v>
      </c>
      <c r="E1502" s="47" t="s">
        <v>1309</v>
      </c>
      <c r="F1502" s="48">
        <v>42646</v>
      </c>
      <c r="G1502" s="179">
        <v>-3</v>
      </c>
      <c r="H1502" s="47"/>
      <c r="I1502" s="50"/>
      <c r="J1502" s="51"/>
      <c r="K1502" s="50"/>
      <c r="L1502" s="50"/>
      <c r="M1502" s="52"/>
    </row>
    <row r="1503" spans="1:13" s="53" customFormat="1">
      <c r="A1503" s="47" t="s">
        <v>1348</v>
      </c>
      <c r="B1503" s="175" t="s">
        <v>1347</v>
      </c>
      <c r="C1503" s="47" t="s">
        <v>1344</v>
      </c>
      <c r="D1503" s="47" t="s">
        <v>2386</v>
      </c>
      <c r="E1503" s="47" t="s">
        <v>1310</v>
      </c>
      <c r="F1503" s="48">
        <v>42646</v>
      </c>
      <c r="G1503" s="179">
        <v>-7</v>
      </c>
      <c r="H1503" s="47"/>
      <c r="I1503" s="50"/>
      <c r="J1503" s="51"/>
      <c r="K1503" s="50"/>
      <c r="L1503" s="50"/>
      <c r="M1503" s="52"/>
    </row>
    <row r="1504" spans="1:13" s="53" customFormat="1">
      <c r="A1504" s="47" t="s">
        <v>1352</v>
      </c>
      <c r="B1504" s="175" t="s">
        <v>1351</v>
      </c>
      <c r="C1504" s="47" t="s">
        <v>521</v>
      </c>
      <c r="D1504" s="47" t="s">
        <v>2385</v>
      </c>
      <c r="E1504" s="47" t="s">
        <v>1309</v>
      </c>
      <c r="F1504" s="48">
        <v>42647</v>
      </c>
      <c r="G1504" s="179">
        <v>9</v>
      </c>
      <c r="H1504" s="47"/>
      <c r="I1504" s="50"/>
      <c r="J1504" s="51"/>
      <c r="K1504" s="50"/>
      <c r="L1504" s="50"/>
      <c r="M1504" s="52"/>
    </row>
    <row r="1505" spans="1:13" s="53" customFormat="1">
      <c r="A1505" s="47" t="s">
        <v>1349</v>
      </c>
      <c r="B1505" s="175" t="s">
        <v>1350</v>
      </c>
      <c r="C1505" s="47" t="s">
        <v>1344</v>
      </c>
      <c r="D1505" s="47" t="s">
        <v>2385</v>
      </c>
      <c r="E1505" s="47" t="s">
        <v>1309</v>
      </c>
      <c r="F1505" s="48">
        <v>42647</v>
      </c>
      <c r="G1505" s="179">
        <v>-3</v>
      </c>
      <c r="H1505" s="47"/>
      <c r="I1505" s="50"/>
      <c r="J1505" s="51"/>
      <c r="K1505" s="50"/>
      <c r="L1505" s="50"/>
      <c r="M1505" s="52"/>
    </row>
    <row r="1506" spans="1:13" s="53" customFormat="1">
      <c r="A1506" s="47" t="s">
        <v>1349</v>
      </c>
      <c r="B1506" s="175" t="s">
        <v>1350</v>
      </c>
      <c r="C1506" s="47" t="s">
        <v>1344</v>
      </c>
      <c r="D1506" s="47" t="s">
        <v>2386</v>
      </c>
      <c r="E1506" s="47" t="s">
        <v>1310</v>
      </c>
      <c r="F1506" s="48">
        <v>42647</v>
      </c>
      <c r="G1506" s="179">
        <v>-7</v>
      </c>
      <c r="H1506" s="47"/>
      <c r="I1506" s="50"/>
      <c r="J1506" s="51"/>
      <c r="K1506" s="50"/>
      <c r="L1506" s="50"/>
      <c r="M1506" s="52"/>
    </row>
    <row r="1507" spans="1:13" s="53" customFormat="1">
      <c r="A1507" s="47" t="s">
        <v>1353</v>
      </c>
      <c r="B1507" s="175" t="s">
        <v>1354</v>
      </c>
      <c r="C1507" s="47" t="s">
        <v>706</v>
      </c>
      <c r="D1507" s="47" t="s">
        <v>1153</v>
      </c>
      <c r="E1507" s="47" t="s">
        <v>1139</v>
      </c>
      <c r="F1507" s="48">
        <v>42647</v>
      </c>
      <c r="G1507" s="179">
        <v>-4</v>
      </c>
      <c r="H1507" s="47"/>
      <c r="I1507" s="50"/>
      <c r="J1507" s="51"/>
      <c r="K1507" s="50"/>
      <c r="L1507" s="50"/>
      <c r="M1507" s="52"/>
    </row>
    <row r="1508" spans="1:13" s="53" customFormat="1">
      <c r="A1508" s="47" t="s">
        <v>1353</v>
      </c>
      <c r="B1508" s="175" t="s">
        <v>1354</v>
      </c>
      <c r="C1508" s="47" t="s">
        <v>706</v>
      </c>
      <c r="D1508" s="47" t="s">
        <v>1152</v>
      </c>
      <c r="E1508" s="47" t="s">
        <v>1155</v>
      </c>
      <c r="F1508" s="48">
        <v>42647</v>
      </c>
      <c r="G1508" s="179">
        <v>-11</v>
      </c>
      <c r="H1508" s="47"/>
      <c r="I1508" s="50"/>
      <c r="J1508" s="51"/>
      <c r="K1508" s="50"/>
      <c r="L1508" s="50"/>
      <c r="M1508" s="52"/>
    </row>
    <row r="1509" spans="1:13" s="53" customFormat="1">
      <c r="A1509" s="47" t="s">
        <v>1356</v>
      </c>
      <c r="B1509" s="175" t="s">
        <v>1355</v>
      </c>
      <c r="C1509" s="47" t="s">
        <v>1344</v>
      </c>
      <c r="D1509" s="47" t="s">
        <v>2386</v>
      </c>
      <c r="E1509" s="47" t="s">
        <v>1310</v>
      </c>
      <c r="F1509" s="48">
        <v>42648</v>
      </c>
      <c r="G1509" s="179">
        <v>-1</v>
      </c>
      <c r="H1509" s="47"/>
      <c r="I1509" s="50"/>
      <c r="J1509" s="51"/>
      <c r="K1509" s="50"/>
      <c r="L1509" s="50"/>
      <c r="M1509" s="52"/>
    </row>
    <row r="1510" spans="1:13" s="53" customFormat="1">
      <c r="A1510" s="47" t="s">
        <v>1358</v>
      </c>
      <c r="B1510" s="175" t="s">
        <v>1357</v>
      </c>
      <c r="C1510" s="47" t="s">
        <v>707</v>
      </c>
      <c r="D1510" s="47" t="s">
        <v>310</v>
      </c>
      <c r="E1510" s="47" t="s">
        <v>116</v>
      </c>
      <c r="F1510" s="48">
        <v>42649</v>
      </c>
      <c r="G1510" s="179">
        <v>-1</v>
      </c>
      <c r="H1510" s="47"/>
      <c r="I1510" s="50"/>
      <c r="J1510" s="51"/>
      <c r="K1510" s="50"/>
      <c r="L1510" s="50"/>
      <c r="M1510" s="52"/>
    </row>
    <row r="1511" spans="1:13" s="53" customFormat="1">
      <c r="A1511" s="47"/>
      <c r="B1511" s="175" t="s">
        <v>1360</v>
      </c>
      <c r="C1511" s="47" t="s">
        <v>1359</v>
      </c>
      <c r="D1511" s="47" t="s">
        <v>2385</v>
      </c>
      <c r="E1511" s="47" t="s">
        <v>1309</v>
      </c>
      <c r="F1511" s="48">
        <v>42649</v>
      </c>
      <c r="G1511" s="179">
        <v>-1</v>
      </c>
      <c r="H1511" s="47"/>
      <c r="I1511" s="50"/>
      <c r="J1511" s="51"/>
      <c r="K1511" s="50"/>
      <c r="L1511" s="50"/>
      <c r="M1511" s="52"/>
    </row>
    <row r="1512" spans="1:13" s="53" customFormat="1">
      <c r="A1512" s="47"/>
      <c r="B1512" s="175" t="s">
        <v>1361</v>
      </c>
      <c r="C1512" s="47" t="s">
        <v>501</v>
      </c>
      <c r="D1512" s="47" t="s">
        <v>722</v>
      </c>
      <c r="E1512" s="47" t="s">
        <v>721</v>
      </c>
      <c r="F1512" s="48">
        <v>42650</v>
      </c>
      <c r="G1512" s="179">
        <v>-1</v>
      </c>
      <c r="H1512" s="47"/>
      <c r="I1512" s="50"/>
      <c r="J1512" s="51"/>
      <c r="K1512" s="50"/>
      <c r="L1512" s="50"/>
      <c r="M1512" s="52"/>
    </row>
    <row r="1513" spans="1:13" s="53" customFormat="1">
      <c r="A1513" s="47" t="s">
        <v>1362</v>
      </c>
      <c r="B1513" s="175" t="s">
        <v>1363</v>
      </c>
      <c r="C1513" s="47" t="s">
        <v>706</v>
      </c>
      <c r="D1513" s="47" t="s">
        <v>469</v>
      </c>
      <c r="E1513" s="47" t="s">
        <v>311</v>
      </c>
      <c r="F1513" s="48">
        <v>42654</v>
      </c>
      <c r="G1513" s="179">
        <v>-1</v>
      </c>
      <c r="H1513" s="47"/>
      <c r="I1513" s="50"/>
      <c r="J1513" s="51"/>
      <c r="K1513" s="50"/>
      <c r="L1513" s="50"/>
      <c r="M1513" s="52"/>
    </row>
    <row r="1514" spans="1:13" s="53" customFormat="1">
      <c r="A1514" s="47" t="s">
        <v>1362</v>
      </c>
      <c r="B1514" s="175" t="s">
        <v>1363</v>
      </c>
      <c r="C1514" s="47" t="s">
        <v>706</v>
      </c>
      <c r="D1514" s="47" t="s">
        <v>468</v>
      </c>
      <c r="E1514" s="47" t="s">
        <v>312</v>
      </c>
      <c r="F1514" s="48">
        <v>42654</v>
      </c>
      <c r="G1514" s="179">
        <v>-1</v>
      </c>
      <c r="H1514" s="47"/>
      <c r="I1514" s="50"/>
      <c r="J1514" s="51"/>
      <c r="K1514" s="50"/>
      <c r="L1514" s="50"/>
      <c r="M1514" s="52"/>
    </row>
    <row r="1515" spans="1:13" s="53" customFormat="1">
      <c r="A1515" s="47" t="s">
        <v>1362</v>
      </c>
      <c r="B1515" s="175" t="s">
        <v>1363</v>
      </c>
      <c r="C1515" s="47" t="s">
        <v>706</v>
      </c>
      <c r="D1515" s="47" t="s">
        <v>301</v>
      </c>
      <c r="E1515" s="47" t="s">
        <v>299</v>
      </c>
      <c r="F1515" s="48">
        <v>42654</v>
      </c>
      <c r="G1515" s="179">
        <v>-1</v>
      </c>
      <c r="H1515" s="47"/>
      <c r="I1515" s="50"/>
      <c r="J1515" s="51"/>
      <c r="K1515" s="50"/>
      <c r="L1515" s="50"/>
      <c r="M1515" s="52"/>
    </row>
    <row r="1516" spans="1:13" s="53" customFormat="1">
      <c r="A1516" s="47" t="s">
        <v>1370</v>
      </c>
      <c r="B1516" s="175" t="s">
        <v>1364</v>
      </c>
      <c r="C1516" s="47" t="s">
        <v>1277</v>
      </c>
      <c r="D1516" s="47" t="s">
        <v>2385</v>
      </c>
      <c r="E1516" s="47" t="s">
        <v>1309</v>
      </c>
      <c r="F1516" s="48">
        <v>42655</v>
      </c>
      <c r="G1516" s="179">
        <v>-1</v>
      </c>
      <c r="H1516" s="47"/>
      <c r="I1516" s="50"/>
      <c r="J1516" s="51"/>
      <c r="K1516" s="50"/>
      <c r="L1516" s="50"/>
      <c r="M1516" s="52"/>
    </row>
    <row r="1517" spans="1:13" s="53" customFormat="1">
      <c r="A1517" s="47" t="s">
        <v>1371</v>
      </c>
      <c r="B1517" s="175" t="s">
        <v>1365</v>
      </c>
      <c r="C1517" s="47" t="s">
        <v>1277</v>
      </c>
      <c r="D1517" s="47" t="s">
        <v>2385</v>
      </c>
      <c r="E1517" s="47" t="s">
        <v>1309</v>
      </c>
      <c r="F1517" s="48">
        <v>42655</v>
      </c>
      <c r="G1517" s="179">
        <v>-1</v>
      </c>
      <c r="H1517" s="47"/>
      <c r="I1517" s="50"/>
      <c r="J1517" s="51"/>
      <c r="K1517" s="50"/>
      <c r="L1517" s="50"/>
      <c r="M1517" s="52"/>
    </row>
    <row r="1518" spans="1:13" s="53" customFormat="1">
      <c r="A1518" s="47" t="s">
        <v>1368</v>
      </c>
      <c r="B1518" s="175" t="s">
        <v>1366</v>
      </c>
      <c r="C1518" s="47" t="s">
        <v>1277</v>
      </c>
      <c r="D1518" s="47" t="s">
        <v>2385</v>
      </c>
      <c r="E1518" s="47" t="s">
        <v>1309</v>
      </c>
      <c r="F1518" s="48">
        <v>42656</v>
      </c>
      <c r="G1518" s="179">
        <v>-1</v>
      </c>
      <c r="H1518" s="47"/>
      <c r="I1518" s="50"/>
      <c r="J1518" s="51"/>
      <c r="K1518" s="50"/>
      <c r="L1518" s="50"/>
      <c r="M1518" s="52"/>
    </row>
    <row r="1519" spans="1:13" s="53" customFormat="1">
      <c r="A1519" s="47" t="s">
        <v>1369</v>
      </c>
      <c r="B1519" s="175" t="s">
        <v>1367</v>
      </c>
      <c r="C1519" s="47" t="s">
        <v>1277</v>
      </c>
      <c r="D1519" s="47" t="s">
        <v>2385</v>
      </c>
      <c r="E1519" s="47" t="s">
        <v>1309</v>
      </c>
      <c r="F1519" s="48">
        <v>42656</v>
      </c>
      <c r="G1519" s="179">
        <v>-1</v>
      </c>
      <c r="H1519" s="47"/>
      <c r="I1519" s="50"/>
      <c r="J1519" s="51"/>
      <c r="K1519" s="50"/>
      <c r="L1519" s="50"/>
      <c r="M1519" s="52"/>
    </row>
    <row r="1520" spans="1:13" s="53" customFormat="1">
      <c r="A1520" s="47" t="s">
        <v>1373</v>
      </c>
      <c r="B1520" s="175" t="s">
        <v>1372</v>
      </c>
      <c r="C1520" s="47" t="s">
        <v>706</v>
      </c>
      <c r="D1520" s="47" t="s">
        <v>1153</v>
      </c>
      <c r="E1520" s="47" t="s">
        <v>1139</v>
      </c>
      <c r="F1520" s="48">
        <v>42657</v>
      </c>
      <c r="G1520" s="179">
        <v>-5</v>
      </c>
      <c r="H1520" s="47"/>
      <c r="I1520" s="50"/>
      <c r="J1520" s="51"/>
      <c r="K1520" s="50"/>
      <c r="L1520" s="50"/>
      <c r="M1520" s="52"/>
    </row>
    <row r="1521" spans="1:13" s="53" customFormat="1">
      <c r="A1521" s="47" t="s">
        <v>1373</v>
      </c>
      <c r="B1521" s="175" t="s">
        <v>1372</v>
      </c>
      <c r="C1521" s="47" t="s">
        <v>706</v>
      </c>
      <c r="D1521" s="47" t="s">
        <v>1152</v>
      </c>
      <c r="E1521" s="47" t="s">
        <v>1155</v>
      </c>
      <c r="F1521" s="48">
        <v>42657</v>
      </c>
      <c r="G1521" s="179">
        <v>-5</v>
      </c>
      <c r="H1521" s="47"/>
      <c r="I1521" s="50"/>
      <c r="J1521" s="51"/>
      <c r="K1521" s="50"/>
      <c r="L1521" s="50"/>
      <c r="M1521" s="52"/>
    </row>
    <row r="1522" spans="1:13" s="53" customFormat="1">
      <c r="A1522" s="47" t="s">
        <v>1374</v>
      </c>
      <c r="B1522" s="175" t="s">
        <v>1375</v>
      </c>
      <c r="C1522" s="47" t="s">
        <v>1193</v>
      </c>
      <c r="D1522" s="47" t="s">
        <v>465</v>
      </c>
      <c r="E1522" s="47" t="s">
        <v>107</v>
      </c>
      <c r="F1522" s="48">
        <v>42662</v>
      </c>
      <c r="G1522" s="179">
        <v>-2</v>
      </c>
      <c r="H1522" s="47"/>
      <c r="I1522" s="50"/>
      <c r="J1522" s="51"/>
      <c r="K1522" s="50"/>
      <c r="L1522" s="50"/>
      <c r="M1522" s="52"/>
    </row>
    <row r="1523" spans="1:13" s="53" customFormat="1">
      <c r="A1523" s="47" t="s">
        <v>1374</v>
      </c>
      <c r="B1523" s="175" t="s">
        <v>1375</v>
      </c>
      <c r="C1523" s="47" t="s">
        <v>1193</v>
      </c>
      <c r="D1523" s="47" t="s">
        <v>464</v>
      </c>
      <c r="E1523" s="47" t="s">
        <v>106</v>
      </c>
      <c r="F1523" s="48">
        <v>42662</v>
      </c>
      <c r="G1523" s="179">
        <v>-2</v>
      </c>
      <c r="H1523" s="47"/>
      <c r="I1523" s="50"/>
      <c r="J1523" s="51"/>
      <c r="K1523" s="50"/>
      <c r="L1523" s="50"/>
      <c r="M1523" s="52"/>
    </row>
    <row r="1524" spans="1:13" s="53" customFormat="1">
      <c r="A1524" s="47" t="s">
        <v>1374</v>
      </c>
      <c r="B1524" s="175" t="s">
        <v>1375</v>
      </c>
      <c r="C1524" s="47" t="s">
        <v>1193</v>
      </c>
      <c r="D1524" s="47" t="s">
        <v>469</v>
      </c>
      <c r="E1524" s="47" t="s">
        <v>311</v>
      </c>
      <c r="F1524" s="48">
        <v>42662</v>
      </c>
      <c r="G1524" s="179">
        <v>-2</v>
      </c>
      <c r="H1524" s="47"/>
      <c r="I1524" s="50"/>
      <c r="J1524" s="51"/>
      <c r="K1524" s="50"/>
      <c r="L1524" s="50"/>
      <c r="M1524" s="52"/>
    </row>
    <row r="1525" spans="1:13" s="53" customFormat="1">
      <c r="A1525" s="47" t="s">
        <v>1374</v>
      </c>
      <c r="B1525" s="175" t="s">
        <v>1375</v>
      </c>
      <c r="C1525" s="47" t="s">
        <v>1193</v>
      </c>
      <c r="D1525" s="47" t="s">
        <v>468</v>
      </c>
      <c r="E1525" s="47" t="s">
        <v>312</v>
      </c>
      <c r="F1525" s="48">
        <v>42662</v>
      </c>
      <c r="G1525" s="179">
        <v>-2</v>
      </c>
      <c r="H1525" s="47"/>
      <c r="I1525" s="50"/>
      <c r="J1525" s="51"/>
      <c r="K1525" s="50"/>
      <c r="L1525" s="50"/>
      <c r="M1525" s="52"/>
    </row>
    <row r="1526" spans="1:13" s="53" customFormat="1">
      <c r="A1526" s="47" t="s">
        <v>1374</v>
      </c>
      <c r="B1526" s="175" t="s">
        <v>1375</v>
      </c>
      <c r="C1526" s="47" t="s">
        <v>1193</v>
      </c>
      <c r="D1526" s="47" t="s">
        <v>301</v>
      </c>
      <c r="E1526" s="47" t="s">
        <v>299</v>
      </c>
      <c r="F1526" s="48">
        <v>42662</v>
      </c>
      <c r="G1526" s="179">
        <v>-1</v>
      </c>
      <c r="H1526" s="47"/>
      <c r="I1526" s="50"/>
      <c r="J1526" s="51"/>
      <c r="K1526" s="50"/>
      <c r="L1526" s="50"/>
      <c r="M1526" s="52"/>
    </row>
    <row r="1527" spans="1:13" s="53" customFormat="1">
      <c r="A1527" s="47" t="s">
        <v>1374</v>
      </c>
      <c r="B1527" s="175" t="s">
        <v>1375</v>
      </c>
      <c r="C1527" s="47" t="s">
        <v>1193</v>
      </c>
      <c r="D1527" s="47" t="s">
        <v>300</v>
      </c>
      <c r="E1527" s="47" t="s">
        <v>302</v>
      </c>
      <c r="F1527" s="48">
        <v>42662</v>
      </c>
      <c r="G1527" s="179">
        <v>-1</v>
      </c>
      <c r="H1527" s="47"/>
      <c r="I1527" s="50"/>
      <c r="J1527" s="51"/>
      <c r="K1527" s="50"/>
      <c r="L1527" s="50"/>
      <c r="M1527" s="52"/>
    </row>
    <row r="1528" spans="1:13" s="53" customFormat="1">
      <c r="A1528" s="47" t="s">
        <v>1374</v>
      </c>
      <c r="B1528" s="175" t="s">
        <v>1375</v>
      </c>
      <c r="C1528" s="47" t="s">
        <v>1193</v>
      </c>
      <c r="D1528" s="47" t="s">
        <v>504</v>
      </c>
      <c r="E1528" s="47" t="s">
        <v>303</v>
      </c>
      <c r="F1528" s="48">
        <v>42662</v>
      </c>
      <c r="G1528" s="179">
        <v>-2</v>
      </c>
      <c r="H1528" s="47"/>
      <c r="I1528" s="50"/>
      <c r="J1528" s="51"/>
      <c r="K1528" s="50"/>
      <c r="L1528" s="50"/>
      <c r="M1528" s="52"/>
    </row>
    <row r="1529" spans="1:13" s="53" customFormat="1">
      <c r="A1529" s="47" t="s">
        <v>1374</v>
      </c>
      <c r="B1529" s="175" t="s">
        <v>1375</v>
      </c>
      <c r="C1529" s="47" t="s">
        <v>1193</v>
      </c>
      <c r="D1529" s="47" t="s">
        <v>205</v>
      </c>
      <c r="E1529" s="47" t="s">
        <v>115</v>
      </c>
      <c r="F1529" s="48">
        <v>42662</v>
      </c>
      <c r="G1529" s="179">
        <v>-1</v>
      </c>
      <c r="H1529" s="47"/>
      <c r="I1529" s="50"/>
      <c r="J1529" s="51"/>
      <c r="K1529" s="50"/>
      <c r="L1529" s="50"/>
      <c r="M1529" s="52"/>
    </row>
    <row r="1530" spans="1:13" s="53" customFormat="1">
      <c r="A1530" s="47" t="s">
        <v>1374</v>
      </c>
      <c r="B1530" s="175" t="s">
        <v>1375</v>
      </c>
      <c r="C1530" s="47" t="s">
        <v>1193</v>
      </c>
      <c r="D1530" s="47" t="s">
        <v>277</v>
      </c>
      <c r="E1530" s="47" t="s">
        <v>119</v>
      </c>
      <c r="F1530" s="48">
        <v>42662</v>
      </c>
      <c r="G1530" s="179">
        <v>-5</v>
      </c>
      <c r="H1530" s="47"/>
      <c r="I1530" s="50"/>
      <c r="J1530" s="51"/>
      <c r="K1530" s="50"/>
      <c r="L1530" s="50"/>
      <c r="M1530" s="52"/>
    </row>
    <row r="1531" spans="1:13" s="53" customFormat="1">
      <c r="A1531" s="47" t="s">
        <v>1374</v>
      </c>
      <c r="B1531" s="175" t="s">
        <v>1375</v>
      </c>
      <c r="C1531" s="47" t="s">
        <v>1193</v>
      </c>
      <c r="D1531" s="47" t="s">
        <v>296</v>
      </c>
      <c r="E1531" s="47" t="s">
        <v>297</v>
      </c>
      <c r="F1531" s="48">
        <v>42662</v>
      </c>
      <c r="G1531" s="179">
        <v>-5</v>
      </c>
      <c r="H1531" s="47"/>
      <c r="I1531" s="50"/>
      <c r="J1531" s="51"/>
      <c r="K1531" s="50"/>
      <c r="L1531" s="50"/>
      <c r="M1531" s="52"/>
    </row>
    <row r="1532" spans="1:13" s="53" customFormat="1">
      <c r="A1532" s="47" t="s">
        <v>1374</v>
      </c>
      <c r="B1532" s="175" t="s">
        <v>1375</v>
      </c>
      <c r="C1532" s="47" t="s">
        <v>1193</v>
      </c>
      <c r="D1532" s="47" t="s">
        <v>278</v>
      </c>
      <c r="E1532" s="47" t="s">
        <v>121</v>
      </c>
      <c r="F1532" s="48">
        <v>42662</v>
      </c>
      <c r="G1532" s="179">
        <v>-1</v>
      </c>
      <c r="H1532" s="47"/>
      <c r="I1532" s="50"/>
      <c r="J1532" s="51"/>
      <c r="K1532" s="50"/>
      <c r="L1532" s="50"/>
      <c r="M1532" s="52"/>
    </row>
    <row r="1533" spans="1:13" s="53" customFormat="1">
      <c r="A1533" s="47" t="s">
        <v>1374</v>
      </c>
      <c r="B1533" s="175" t="s">
        <v>1375</v>
      </c>
      <c r="C1533" s="47" t="s">
        <v>1193</v>
      </c>
      <c r="D1533" s="47" t="s">
        <v>307</v>
      </c>
      <c r="E1533" s="47" t="s">
        <v>120</v>
      </c>
      <c r="F1533" s="48">
        <v>42662</v>
      </c>
      <c r="G1533" s="179">
        <v>-2</v>
      </c>
      <c r="H1533" s="47"/>
      <c r="I1533" s="50"/>
      <c r="J1533" s="51"/>
      <c r="K1533" s="50"/>
      <c r="L1533" s="50"/>
      <c r="M1533" s="52"/>
    </row>
    <row r="1534" spans="1:13" s="53" customFormat="1">
      <c r="A1534" s="47" t="s">
        <v>1374</v>
      </c>
      <c r="B1534" s="175" t="s">
        <v>1375</v>
      </c>
      <c r="C1534" s="47" t="s">
        <v>1193</v>
      </c>
      <c r="D1534" s="47" t="s">
        <v>306</v>
      </c>
      <c r="E1534" s="47" t="s">
        <v>117</v>
      </c>
      <c r="F1534" s="48">
        <v>42662</v>
      </c>
      <c r="G1534" s="179">
        <v>-1</v>
      </c>
      <c r="H1534" s="47"/>
      <c r="I1534" s="50"/>
      <c r="J1534" s="51"/>
      <c r="K1534" s="50"/>
      <c r="L1534" s="50"/>
      <c r="M1534" s="52"/>
    </row>
    <row r="1535" spans="1:13" s="53" customFormat="1">
      <c r="A1535" s="47" t="s">
        <v>1374</v>
      </c>
      <c r="B1535" s="175" t="s">
        <v>1375</v>
      </c>
      <c r="C1535" s="47" t="s">
        <v>1193</v>
      </c>
      <c r="D1535" s="47" t="s">
        <v>310</v>
      </c>
      <c r="E1535" s="47" t="s">
        <v>116</v>
      </c>
      <c r="F1535" s="48">
        <v>42662</v>
      </c>
      <c r="G1535" s="179">
        <v>-1</v>
      </c>
      <c r="H1535" s="47"/>
      <c r="I1535" s="50"/>
      <c r="J1535" s="51"/>
      <c r="K1535" s="50"/>
      <c r="L1535" s="50"/>
      <c r="M1535" s="52"/>
    </row>
    <row r="1536" spans="1:13" s="53" customFormat="1">
      <c r="A1536" s="47" t="s">
        <v>1374</v>
      </c>
      <c r="B1536" s="175" t="s">
        <v>1375</v>
      </c>
      <c r="C1536" s="47" t="s">
        <v>1193</v>
      </c>
      <c r="D1536" s="47" t="s">
        <v>308</v>
      </c>
      <c r="E1536" s="47" t="s">
        <v>123</v>
      </c>
      <c r="F1536" s="48">
        <v>42662</v>
      </c>
      <c r="G1536" s="179">
        <v>-1</v>
      </c>
      <c r="H1536" s="47"/>
      <c r="I1536" s="50"/>
      <c r="J1536" s="51"/>
      <c r="K1536" s="50"/>
      <c r="L1536" s="50"/>
      <c r="M1536" s="52"/>
    </row>
    <row r="1537" spans="1:13" s="53" customFormat="1">
      <c r="A1537" s="47" t="s">
        <v>1374</v>
      </c>
      <c r="B1537" s="175" t="s">
        <v>1375</v>
      </c>
      <c r="C1537" s="47" t="s">
        <v>1193</v>
      </c>
      <c r="D1537" s="47" t="s">
        <v>456</v>
      </c>
      <c r="E1537" s="47" t="s">
        <v>124</v>
      </c>
      <c r="F1537" s="48">
        <v>42662</v>
      </c>
      <c r="G1537" s="179">
        <v>-1</v>
      </c>
      <c r="H1537" s="47"/>
      <c r="I1537" s="50"/>
      <c r="J1537" s="51"/>
      <c r="K1537" s="50"/>
      <c r="L1537" s="50"/>
      <c r="M1537" s="52"/>
    </row>
    <row r="1538" spans="1:13" s="53" customFormat="1">
      <c r="A1538" s="47" t="s">
        <v>1374</v>
      </c>
      <c r="B1538" s="175" t="s">
        <v>1375</v>
      </c>
      <c r="C1538" s="47" t="s">
        <v>1193</v>
      </c>
      <c r="D1538" s="47" t="s">
        <v>309</v>
      </c>
      <c r="E1538" s="47" t="s">
        <v>125</v>
      </c>
      <c r="F1538" s="48">
        <v>42662</v>
      </c>
      <c r="G1538" s="179">
        <v>-1</v>
      </c>
      <c r="H1538" s="47"/>
      <c r="I1538" s="50"/>
      <c r="J1538" s="51"/>
      <c r="K1538" s="50"/>
      <c r="L1538" s="50"/>
      <c r="M1538" s="52"/>
    </row>
    <row r="1539" spans="1:13" s="53" customFormat="1">
      <c r="A1539" s="47" t="s">
        <v>1374</v>
      </c>
      <c r="B1539" s="175" t="s">
        <v>1375</v>
      </c>
      <c r="C1539" s="47" t="s">
        <v>1193</v>
      </c>
      <c r="D1539" s="47" t="s">
        <v>63</v>
      </c>
      <c r="E1539" s="47" t="s">
        <v>70</v>
      </c>
      <c r="F1539" s="48">
        <v>42662</v>
      </c>
      <c r="G1539" s="179">
        <v>-3</v>
      </c>
      <c r="H1539" s="47"/>
      <c r="I1539" s="50"/>
      <c r="J1539" s="51"/>
      <c r="K1539" s="50"/>
      <c r="L1539" s="50"/>
      <c r="M1539" s="52"/>
    </row>
    <row r="1540" spans="1:13" s="53" customFormat="1">
      <c r="A1540" s="47" t="s">
        <v>1374</v>
      </c>
      <c r="B1540" s="175" t="s">
        <v>1375</v>
      </c>
      <c r="C1540" s="47" t="s">
        <v>1193</v>
      </c>
      <c r="D1540" s="47" t="s">
        <v>16</v>
      </c>
      <c r="E1540" s="47" t="s">
        <v>18</v>
      </c>
      <c r="F1540" s="48">
        <v>42662</v>
      </c>
      <c r="G1540" s="179">
        <v>-1</v>
      </c>
      <c r="H1540" s="47"/>
      <c r="I1540" s="50"/>
      <c r="J1540" s="51"/>
      <c r="K1540" s="50"/>
      <c r="L1540" s="50"/>
      <c r="M1540" s="52"/>
    </row>
    <row r="1541" spans="1:13" s="53" customFormat="1">
      <c r="A1541" s="47" t="s">
        <v>1374</v>
      </c>
      <c r="B1541" s="175" t="s">
        <v>1375</v>
      </c>
      <c r="C1541" s="47" t="s">
        <v>1193</v>
      </c>
      <c r="D1541" s="47" t="s">
        <v>72</v>
      </c>
      <c r="E1541" s="47" t="s">
        <v>73</v>
      </c>
      <c r="F1541" s="48">
        <v>42662</v>
      </c>
      <c r="G1541" s="179">
        <v>-1</v>
      </c>
      <c r="H1541" s="47"/>
      <c r="I1541" s="50"/>
      <c r="J1541" s="51"/>
      <c r="K1541" s="50"/>
      <c r="L1541" s="50"/>
      <c r="M1541" s="52"/>
    </row>
    <row r="1542" spans="1:13" s="53" customFormat="1">
      <c r="A1542" s="47" t="s">
        <v>1374</v>
      </c>
      <c r="B1542" s="175" t="s">
        <v>1375</v>
      </c>
      <c r="C1542" s="47" t="s">
        <v>1193</v>
      </c>
      <c r="D1542" s="47" t="s">
        <v>588</v>
      </c>
      <c r="E1542" s="47" t="s">
        <v>505</v>
      </c>
      <c r="F1542" s="48">
        <v>42662</v>
      </c>
      <c r="G1542" s="179">
        <v>-3</v>
      </c>
      <c r="H1542" s="47"/>
      <c r="I1542" s="50"/>
      <c r="J1542" s="51"/>
      <c r="K1542" s="50"/>
      <c r="L1542" s="50"/>
      <c r="M1542" s="52"/>
    </row>
    <row r="1543" spans="1:13" s="53" customFormat="1">
      <c r="A1543" s="47"/>
      <c r="B1543" s="175" t="s">
        <v>779</v>
      </c>
      <c r="C1543" s="47" t="s">
        <v>521</v>
      </c>
      <c r="D1543" s="47" t="s">
        <v>2385</v>
      </c>
      <c r="E1543" s="47" t="s">
        <v>1309</v>
      </c>
      <c r="F1543" s="48">
        <v>42667</v>
      </c>
      <c r="G1543" s="179">
        <v>-2</v>
      </c>
      <c r="H1543" s="47"/>
      <c r="I1543" s="50"/>
      <c r="J1543" s="51"/>
      <c r="K1543" s="50"/>
      <c r="L1543" s="50"/>
      <c r="M1543" s="52"/>
    </row>
    <row r="1544" spans="1:13" s="53" customFormat="1">
      <c r="A1544" s="47" t="s">
        <v>1352</v>
      </c>
      <c r="B1544" s="175" t="s">
        <v>1377</v>
      </c>
      <c r="C1544" s="47" t="s">
        <v>521</v>
      </c>
      <c r="D1544" s="47" t="s">
        <v>2386</v>
      </c>
      <c r="E1544" s="47" t="s">
        <v>1310</v>
      </c>
      <c r="F1544" s="48">
        <v>42667</v>
      </c>
      <c r="G1544" s="179">
        <v>1</v>
      </c>
      <c r="H1544" s="47"/>
      <c r="I1544" s="50"/>
      <c r="J1544" s="51"/>
      <c r="K1544" s="50"/>
      <c r="L1544" s="50"/>
      <c r="M1544" s="52"/>
    </row>
    <row r="1545" spans="1:13" s="53" customFormat="1">
      <c r="A1545" s="47"/>
      <c r="B1545" s="175" t="s">
        <v>1376</v>
      </c>
      <c r="C1545" s="47" t="s">
        <v>1277</v>
      </c>
      <c r="D1545" s="47" t="s">
        <v>2385</v>
      </c>
      <c r="E1545" s="47" t="s">
        <v>1309</v>
      </c>
      <c r="F1545" s="48">
        <v>42668</v>
      </c>
      <c r="G1545" s="179">
        <v>-1</v>
      </c>
      <c r="H1545" s="47"/>
      <c r="I1545" s="50"/>
      <c r="J1545" s="51"/>
      <c r="K1545" s="50"/>
      <c r="L1545" s="50"/>
      <c r="M1545" s="52"/>
    </row>
    <row r="1546" spans="1:13" s="53" customFormat="1">
      <c r="A1546" s="47" t="s">
        <v>1378</v>
      </c>
      <c r="B1546" s="175" t="s">
        <v>1379</v>
      </c>
      <c r="C1546" s="47" t="s">
        <v>706</v>
      </c>
      <c r="D1546" s="47" t="s">
        <v>1153</v>
      </c>
      <c r="E1546" s="47" t="s">
        <v>1139</v>
      </c>
      <c r="F1546" s="48">
        <v>42668</v>
      </c>
      <c r="G1546" s="179">
        <v>-3</v>
      </c>
      <c r="H1546" s="47"/>
      <c r="I1546" s="50"/>
      <c r="J1546" s="51"/>
      <c r="K1546" s="50"/>
      <c r="L1546" s="50"/>
      <c r="M1546" s="52"/>
    </row>
    <row r="1547" spans="1:13" s="53" customFormat="1">
      <c r="A1547" s="47" t="s">
        <v>1380</v>
      </c>
      <c r="B1547" s="175" t="s">
        <v>1381</v>
      </c>
      <c r="C1547" s="47" t="s">
        <v>706</v>
      </c>
      <c r="D1547" s="47" t="s">
        <v>1153</v>
      </c>
      <c r="E1547" s="47" t="s">
        <v>1139</v>
      </c>
      <c r="F1547" s="48">
        <v>42669</v>
      </c>
      <c r="G1547" s="179">
        <v>-4</v>
      </c>
      <c r="H1547" s="47"/>
      <c r="I1547" s="50"/>
      <c r="J1547" s="51"/>
      <c r="K1547" s="50"/>
      <c r="L1547" s="50"/>
      <c r="M1547" s="52"/>
    </row>
    <row r="1548" spans="1:13" s="53" customFormat="1">
      <c r="A1548" s="47" t="s">
        <v>1380</v>
      </c>
      <c r="B1548" s="175" t="s">
        <v>1381</v>
      </c>
      <c r="C1548" s="47" t="s">
        <v>706</v>
      </c>
      <c r="D1548" s="47" t="s">
        <v>1152</v>
      </c>
      <c r="E1548" s="47" t="s">
        <v>1155</v>
      </c>
      <c r="F1548" s="48">
        <v>42669</v>
      </c>
      <c r="G1548" s="179">
        <v>-11</v>
      </c>
      <c r="H1548" s="47"/>
      <c r="I1548" s="50"/>
      <c r="J1548" s="51"/>
      <c r="K1548" s="50"/>
      <c r="L1548" s="50"/>
      <c r="M1548" s="52"/>
    </row>
    <row r="1549" spans="1:13" s="53" customFormat="1">
      <c r="A1549" s="47" t="s">
        <v>1383</v>
      </c>
      <c r="B1549" s="175" t="s">
        <v>1382</v>
      </c>
      <c r="C1549" s="47" t="s">
        <v>1193</v>
      </c>
      <c r="D1549" s="47" t="s">
        <v>1152</v>
      </c>
      <c r="E1549" s="47" t="s">
        <v>1155</v>
      </c>
      <c r="F1549" s="48">
        <v>42669</v>
      </c>
      <c r="G1549" s="179">
        <v>-9</v>
      </c>
      <c r="H1549" s="47"/>
      <c r="I1549" s="50"/>
      <c r="J1549" s="51"/>
      <c r="K1549" s="50"/>
      <c r="L1549" s="50"/>
      <c r="M1549" s="52"/>
    </row>
    <row r="1550" spans="1:13" s="53" customFormat="1">
      <c r="A1550" s="47" t="s">
        <v>1383</v>
      </c>
      <c r="B1550" s="175" t="s">
        <v>1382</v>
      </c>
      <c r="C1550" s="47" t="s">
        <v>1193</v>
      </c>
      <c r="D1550" s="47" t="s">
        <v>2992</v>
      </c>
      <c r="E1550" s="47" t="s">
        <v>1210</v>
      </c>
      <c r="F1550" s="48">
        <v>42669</v>
      </c>
      <c r="G1550" s="179">
        <v>-10</v>
      </c>
      <c r="H1550" s="47"/>
      <c r="I1550" s="50"/>
      <c r="J1550" s="51"/>
      <c r="K1550" s="50"/>
      <c r="L1550" s="50"/>
      <c r="M1550" s="52"/>
    </row>
    <row r="1551" spans="1:13" s="53" customFormat="1">
      <c r="A1551" s="47" t="s">
        <v>1384</v>
      </c>
      <c r="B1551" s="175" t="s">
        <v>1385</v>
      </c>
      <c r="C1551" s="47" t="s">
        <v>706</v>
      </c>
      <c r="D1551" s="47" t="s">
        <v>465</v>
      </c>
      <c r="E1551" s="47" t="s">
        <v>107</v>
      </c>
      <c r="F1551" s="48">
        <v>42670</v>
      </c>
      <c r="G1551" s="179">
        <v>-2</v>
      </c>
      <c r="H1551" s="47"/>
      <c r="I1551" s="50"/>
      <c r="J1551" s="51"/>
      <c r="K1551" s="50"/>
      <c r="L1551" s="50"/>
      <c r="M1551" s="52"/>
    </row>
    <row r="1552" spans="1:13" s="53" customFormat="1">
      <c r="A1552" s="47" t="s">
        <v>1384</v>
      </c>
      <c r="B1552" s="175" t="s">
        <v>1385</v>
      </c>
      <c r="C1552" s="47" t="s">
        <v>706</v>
      </c>
      <c r="D1552" s="47" t="s">
        <v>464</v>
      </c>
      <c r="E1552" s="47" t="s">
        <v>106</v>
      </c>
      <c r="F1552" s="48">
        <v>42670</v>
      </c>
      <c r="G1552" s="179">
        <v>-2</v>
      </c>
      <c r="H1552" s="47"/>
      <c r="I1552" s="50"/>
      <c r="J1552" s="51"/>
      <c r="K1552" s="50"/>
      <c r="L1552" s="50"/>
      <c r="M1552" s="52"/>
    </row>
    <row r="1553" spans="1:13" s="53" customFormat="1">
      <c r="A1553" s="47" t="s">
        <v>1384</v>
      </c>
      <c r="B1553" s="175" t="s">
        <v>1385</v>
      </c>
      <c r="C1553" s="47" t="s">
        <v>706</v>
      </c>
      <c r="D1553" s="47" t="s">
        <v>469</v>
      </c>
      <c r="E1553" s="47" t="s">
        <v>311</v>
      </c>
      <c r="F1553" s="48">
        <v>42670</v>
      </c>
      <c r="G1553" s="179">
        <v>-2</v>
      </c>
      <c r="H1553" s="47"/>
      <c r="I1553" s="50"/>
      <c r="J1553" s="51"/>
      <c r="K1553" s="50"/>
      <c r="L1553" s="50"/>
      <c r="M1553" s="52"/>
    </row>
    <row r="1554" spans="1:13" s="53" customFormat="1">
      <c r="A1554" s="47" t="s">
        <v>1384</v>
      </c>
      <c r="B1554" s="175" t="s">
        <v>1385</v>
      </c>
      <c r="C1554" s="47" t="s">
        <v>706</v>
      </c>
      <c r="D1554" s="47" t="s">
        <v>468</v>
      </c>
      <c r="E1554" s="47" t="s">
        <v>312</v>
      </c>
      <c r="F1554" s="48">
        <v>42670</v>
      </c>
      <c r="G1554" s="179">
        <v>-2</v>
      </c>
      <c r="H1554" s="47"/>
      <c r="I1554" s="50"/>
      <c r="J1554" s="51"/>
      <c r="K1554" s="50"/>
      <c r="L1554" s="50"/>
      <c r="M1554" s="52"/>
    </row>
    <row r="1555" spans="1:13" s="53" customFormat="1">
      <c r="A1555" s="47" t="s">
        <v>1384</v>
      </c>
      <c r="B1555" s="175" t="s">
        <v>1385</v>
      </c>
      <c r="C1555" s="47" t="s">
        <v>706</v>
      </c>
      <c r="D1555" s="47" t="s">
        <v>301</v>
      </c>
      <c r="E1555" s="47" t="s">
        <v>299</v>
      </c>
      <c r="F1555" s="48">
        <v>42670</v>
      </c>
      <c r="G1555" s="179">
        <v>-2</v>
      </c>
      <c r="H1555" s="47"/>
      <c r="I1555" s="50"/>
      <c r="J1555" s="51"/>
      <c r="K1555" s="50"/>
      <c r="L1555" s="50"/>
      <c r="M1555" s="52"/>
    </row>
    <row r="1556" spans="1:13" s="53" customFormat="1">
      <c r="A1556" s="47" t="s">
        <v>1384</v>
      </c>
      <c r="B1556" s="175" t="s">
        <v>1385</v>
      </c>
      <c r="C1556" s="47" t="s">
        <v>706</v>
      </c>
      <c r="D1556" s="47" t="s">
        <v>504</v>
      </c>
      <c r="E1556" s="47" t="s">
        <v>303</v>
      </c>
      <c r="F1556" s="48">
        <v>42670</v>
      </c>
      <c r="G1556" s="179">
        <v>-2</v>
      </c>
      <c r="H1556" s="47"/>
      <c r="I1556" s="50"/>
      <c r="J1556" s="51"/>
      <c r="K1556" s="50"/>
      <c r="L1556" s="50"/>
      <c r="M1556" s="52"/>
    </row>
    <row r="1557" spans="1:13" s="53" customFormat="1">
      <c r="A1557" s="47" t="s">
        <v>1384</v>
      </c>
      <c r="B1557" s="175" t="s">
        <v>1385</v>
      </c>
      <c r="C1557" s="47" t="s">
        <v>706</v>
      </c>
      <c r="D1557" s="47" t="s">
        <v>205</v>
      </c>
      <c r="E1557" s="47" t="s">
        <v>115</v>
      </c>
      <c r="F1557" s="48">
        <v>42670</v>
      </c>
      <c r="G1557" s="179">
        <v>-1</v>
      </c>
      <c r="H1557" s="47"/>
      <c r="I1557" s="50"/>
      <c r="J1557" s="51"/>
      <c r="K1557" s="50"/>
      <c r="L1557" s="50"/>
      <c r="M1557" s="52"/>
    </row>
    <row r="1558" spans="1:13" s="53" customFormat="1">
      <c r="A1558" s="47" t="s">
        <v>1384</v>
      </c>
      <c r="B1558" s="175" t="s">
        <v>1385</v>
      </c>
      <c r="C1558" s="47" t="s">
        <v>706</v>
      </c>
      <c r="D1558" s="47" t="s">
        <v>277</v>
      </c>
      <c r="E1558" s="47" t="s">
        <v>119</v>
      </c>
      <c r="F1558" s="48">
        <v>42670</v>
      </c>
      <c r="G1558" s="179">
        <v>-3</v>
      </c>
      <c r="H1558" s="47"/>
      <c r="I1558" s="50"/>
      <c r="J1558" s="51"/>
      <c r="K1558" s="50"/>
      <c r="L1558" s="50"/>
      <c r="M1558" s="52"/>
    </row>
    <row r="1559" spans="1:13" s="53" customFormat="1">
      <c r="A1559" s="47" t="s">
        <v>1384</v>
      </c>
      <c r="B1559" s="175" t="s">
        <v>1385</v>
      </c>
      <c r="C1559" s="47" t="s">
        <v>706</v>
      </c>
      <c r="D1559" s="47" t="s">
        <v>296</v>
      </c>
      <c r="E1559" s="47" t="s">
        <v>297</v>
      </c>
      <c r="F1559" s="48">
        <v>42670</v>
      </c>
      <c r="G1559" s="179">
        <v>-3</v>
      </c>
      <c r="H1559" s="47"/>
      <c r="I1559" s="50"/>
      <c r="J1559" s="51"/>
      <c r="K1559" s="50"/>
      <c r="L1559" s="50"/>
      <c r="M1559" s="52"/>
    </row>
    <row r="1560" spans="1:13" s="53" customFormat="1">
      <c r="A1560" s="47" t="s">
        <v>1384</v>
      </c>
      <c r="B1560" s="175" t="s">
        <v>1385</v>
      </c>
      <c r="C1560" s="47" t="s">
        <v>706</v>
      </c>
      <c r="D1560" s="47" t="s">
        <v>278</v>
      </c>
      <c r="E1560" s="47" t="s">
        <v>121</v>
      </c>
      <c r="F1560" s="48">
        <v>42670</v>
      </c>
      <c r="G1560" s="179">
        <v>-1</v>
      </c>
      <c r="H1560" s="47"/>
      <c r="I1560" s="50"/>
      <c r="J1560" s="51"/>
      <c r="K1560" s="50"/>
      <c r="L1560" s="50"/>
      <c r="M1560" s="52"/>
    </row>
    <row r="1561" spans="1:13" s="53" customFormat="1">
      <c r="A1561" s="47" t="s">
        <v>1384</v>
      </c>
      <c r="B1561" s="175" t="s">
        <v>1385</v>
      </c>
      <c r="C1561" s="47" t="s">
        <v>706</v>
      </c>
      <c r="D1561" s="47" t="s">
        <v>307</v>
      </c>
      <c r="E1561" s="47" t="s">
        <v>120</v>
      </c>
      <c r="F1561" s="48">
        <v>42670</v>
      </c>
      <c r="G1561" s="179">
        <v>-1</v>
      </c>
      <c r="H1561" s="47"/>
      <c r="I1561" s="50"/>
      <c r="J1561" s="51"/>
      <c r="K1561" s="50"/>
      <c r="L1561" s="50"/>
      <c r="M1561" s="52"/>
    </row>
    <row r="1562" spans="1:13" s="53" customFormat="1">
      <c r="A1562" s="47" t="s">
        <v>1384</v>
      </c>
      <c r="B1562" s="175" t="s">
        <v>1385</v>
      </c>
      <c r="C1562" s="47" t="s">
        <v>706</v>
      </c>
      <c r="D1562" s="47" t="s">
        <v>306</v>
      </c>
      <c r="E1562" s="47" t="s">
        <v>117</v>
      </c>
      <c r="F1562" s="48">
        <v>42670</v>
      </c>
      <c r="G1562" s="179">
        <v>-1</v>
      </c>
      <c r="H1562" s="47"/>
      <c r="I1562" s="50"/>
      <c r="J1562" s="51"/>
      <c r="K1562" s="50"/>
      <c r="L1562" s="50"/>
      <c r="M1562" s="52"/>
    </row>
    <row r="1563" spans="1:13" s="53" customFormat="1">
      <c r="A1563" s="47" t="s">
        <v>1384</v>
      </c>
      <c r="B1563" s="175" t="s">
        <v>1385</v>
      </c>
      <c r="C1563" s="47" t="s">
        <v>706</v>
      </c>
      <c r="D1563" s="47" t="s">
        <v>308</v>
      </c>
      <c r="E1563" s="47" t="s">
        <v>123</v>
      </c>
      <c r="F1563" s="48">
        <v>42670</v>
      </c>
      <c r="G1563" s="179">
        <v>-1</v>
      </c>
      <c r="H1563" s="47"/>
      <c r="I1563" s="50"/>
      <c r="J1563" s="51"/>
      <c r="K1563" s="50"/>
      <c r="L1563" s="50"/>
      <c r="M1563" s="52"/>
    </row>
    <row r="1564" spans="1:13" s="53" customFormat="1">
      <c r="A1564" s="47" t="s">
        <v>1384</v>
      </c>
      <c r="B1564" s="175" t="s">
        <v>1385</v>
      </c>
      <c r="C1564" s="47" t="s">
        <v>706</v>
      </c>
      <c r="D1564" s="47" t="s">
        <v>456</v>
      </c>
      <c r="E1564" s="47" t="s">
        <v>124</v>
      </c>
      <c r="F1564" s="48">
        <v>42670</v>
      </c>
      <c r="G1564" s="179">
        <v>-1</v>
      </c>
      <c r="H1564" s="47"/>
      <c r="I1564" s="50"/>
      <c r="J1564" s="51"/>
      <c r="K1564" s="50"/>
      <c r="L1564" s="50"/>
      <c r="M1564" s="52"/>
    </row>
    <row r="1565" spans="1:13" s="53" customFormat="1">
      <c r="A1565" s="47" t="s">
        <v>1384</v>
      </c>
      <c r="B1565" s="175" t="s">
        <v>1385</v>
      </c>
      <c r="C1565" s="47" t="s">
        <v>706</v>
      </c>
      <c r="D1565" s="47" t="s">
        <v>309</v>
      </c>
      <c r="E1565" s="47" t="s">
        <v>125</v>
      </c>
      <c r="F1565" s="48">
        <v>42670</v>
      </c>
      <c r="G1565" s="179">
        <v>-1</v>
      </c>
      <c r="H1565" s="47"/>
      <c r="I1565" s="50"/>
      <c r="J1565" s="51"/>
      <c r="K1565" s="50"/>
      <c r="L1565" s="50"/>
      <c r="M1565" s="52"/>
    </row>
    <row r="1566" spans="1:13" s="53" customFormat="1">
      <c r="A1566" s="47" t="s">
        <v>1384</v>
      </c>
      <c r="B1566" s="175" t="s">
        <v>1385</v>
      </c>
      <c r="C1566" s="47" t="s">
        <v>706</v>
      </c>
      <c r="D1566" s="47" t="s">
        <v>663</v>
      </c>
      <c r="E1566" s="47" t="s">
        <v>662</v>
      </c>
      <c r="F1566" s="48">
        <v>42670</v>
      </c>
      <c r="G1566" s="179">
        <v>-2</v>
      </c>
      <c r="H1566" s="47"/>
      <c r="I1566" s="50"/>
      <c r="J1566" s="51"/>
      <c r="K1566" s="50"/>
      <c r="L1566" s="50"/>
      <c r="M1566" s="52"/>
    </row>
    <row r="1567" spans="1:13" s="53" customFormat="1">
      <c r="A1567" s="47" t="s">
        <v>1384</v>
      </c>
      <c r="B1567" s="175" t="s">
        <v>1385</v>
      </c>
      <c r="C1567" s="47" t="s">
        <v>706</v>
      </c>
      <c r="D1567" s="47" t="s">
        <v>664</v>
      </c>
      <c r="E1567" s="47" t="s">
        <v>665</v>
      </c>
      <c r="F1567" s="48">
        <v>42670</v>
      </c>
      <c r="G1567" s="179">
        <v>-2</v>
      </c>
      <c r="H1567" s="47"/>
      <c r="I1567" s="50"/>
      <c r="J1567" s="51"/>
      <c r="K1567" s="50"/>
      <c r="L1567" s="50"/>
      <c r="M1567" s="52"/>
    </row>
    <row r="1568" spans="1:13" s="53" customFormat="1">
      <c r="A1568" s="47" t="s">
        <v>1384</v>
      </c>
      <c r="B1568" s="175" t="s">
        <v>1385</v>
      </c>
      <c r="C1568" s="47" t="s">
        <v>706</v>
      </c>
      <c r="D1568" s="47" t="s">
        <v>334</v>
      </c>
      <c r="E1568" s="47" t="s">
        <v>174</v>
      </c>
      <c r="F1568" s="48">
        <v>42670</v>
      </c>
      <c r="G1568" s="179">
        <v>-2</v>
      </c>
      <c r="H1568" s="47"/>
      <c r="I1568" s="50"/>
      <c r="J1568" s="51"/>
      <c r="K1568" s="50"/>
      <c r="L1568" s="50"/>
      <c r="M1568" s="52"/>
    </row>
    <row r="1569" spans="1:13" s="53" customFormat="1">
      <c r="A1569" s="47" t="s">
        <v>1384</v>
      </c>
      <c r="B1569" s="175" t="s">
        <v>1385</v>
      </c>
      <c r="C1569" s="47" t="s">
        <v>706</v>
      </c>
      <c r="D1569" s="47" t="s">
        <v>1152</v>
      </c>
      <c r="E1569" s="47" t="s">
        <v>1155</v>
      </c>
      <c r="F1569" s="48">
        <v>42670</v>
      </c>
      <c r="G1569" s="179">
        <v>-3</v>
      </c>
      <c r="H1569" s="47"/>
      <c r="I1569" s="50"/>
      <c r="J1569" s="51"/>
      <c r="K1569" s="50"/>
      <c r="L1569" s="50"/>
      <c r="M1569" s="52"/>
    </row>
    <row r="1570" spans="1:13" s="53" customFormat="1">
      <c r="A1570" s="47" t="s">
        <v>1384</v>
      </c>
      <c r="B1570" s="175" t="s">
        <v>1385</v>
      </c>
      <c r="C1570" s="47" t="s">
        <v>706</v>
      </c>
      <c r="D1570" s="47" t="s">
        <v>1268</v>
      </c>
      <c r="E1570" s="47" t="s">
        <v>1267</v>
      </c>
      <c r="F1570" s="48">
        <v>42670</v>
      </c>
      <c r="G1570" s="179">
        <v>-26</v>
      </c>
      <c r="H1570" s="47"/>
      <c r="I1570" s="50"/>
      <c r="J1570" s="51"/>
      <c r="K1570" s="50"/>
      <c r="L1570" s="50"/>
      <c r="M1570" s="52"/>
    </row>
    <row r="1571" spans="1:13" s="53" customFormat="1">
      <c r="A1571" s="47" t="s">
        <v>1386</v>
      </c>
      <c r="B1571" s="175" t="s">
        <v>1387</v>
      </c>
      <c r="C1571" s="47" t="s">
        <v>706</v>
      </c>
      <c r="D1571" s="47" t="s">
        <v>465</v>
      </c>
      <c r="E1571" s="47" t="s">
        <v>107</v>
      </c>
      <c r="F1571" s="48">
        <v>42670</v>
      </c>
      <c r="G1571" s="179">
        <v>-2</v>
      </c>
      <c r="H1571" s="47"/>
      <c r="I1571" s="50"/>
      <c r="J1571" s="51"/>
      <c r="K1571" s="50"/>
      <c r="L1571" s="50"/>
      <c r="M1571" s="52"/>
    </row>
    <row r="1572" spans="1:13" s="53" customFormat="1">
      <c r="A1572" s="47" t="s">
        <v>1386</v>
      </c>
      <c r="B1572" s="175" t="s">
        <v>1387</v>
      </c>
      <c r="C1572" s="47" t="s">
        <v>706</v>
      </c>
      <c r="D1572" s="47" t="s">
        <v>464</v>
      </c>
      <c r="E1572" s="47" t="s">
        <v>106</v>
      </c>
      <c r="F1572" s="48">
        <v>42670</v>
      </c>
      <c r="G1572" s="179">
        <v>-2</v>
      </c>
      <c r="H1572" s="47"/>
      <c r="I1572" s="50"/>
      <c r="J1572" s="51"/>
      <c r="K1572" s="50"/>
      <c r="L1572" s="50"/>
      <c r="M1572" s="52"/>
    </row>
    <row r="1573" spans="1:13" s="53" customFormat="1">
      <c r="A1573" s="47" t="s">
        <v>1386</v>
      </c>
      <c r="B1573" s="175" t="s">
        <v>1387</v>
      </c>
      <c r="C1573" s="47" t="s">
        <v>706</v>
      </c>
      <c r="D1573" s="47" t="s">
        <v>469</v>
      </c>
      <c r="E1573" s="47" t="s">
        <v>311</v>
      </c>
      <c r="F1573" s="48">
        <v>42670</v>
      </c>
      <c r="G1573" s="179">
        <v>-2</v>
      </c>
      <c r="H1573" s="47"/>
      <c r="I1573" s="50"/>
      <c r="J1573" s="51"/>
      <c r="K1573" s="50"/>
      <c r="L1573" s="50"/>
      <c r="M1573" s="52"/>
    </row>
    <row r="1574" spans="1:13" s="53" customFormat="1">
      <c r="A1574" s="47" t="s">
        <v>1386</v>
      </c>
      <c r="B1574" s="175" t="s">
        <v>1387</v>
      </c>
      <c r="C1574" s="47" t="s">
        <v>706</v>
      </c>
      <c r="D1574" s="47" t="s">
        <v>468</v>
      </c>
      <c r="E1574" s="47" t="s">
        <v>312</v>
      </c>
      <c r="F1574" s="48">
        <v>42670</v>
      </c>
      <c r="G1574" s="179">
        <v>-2</v>
      </c>
      <c r="H1574" s="47"/>
      <c r="I1574" s="50"/>
      <c r="J1574" s="51"/>
      <c r="K1574" s="50"/>
      <c r="L1574" s="50"/>
      <c r="M1574" s="52"/>
    </row>
    <row r="1575" spans="1:13" s="53" customFormat="1">
      <c r="A1575" s="47" t="s">
        <v>1386</v>
      </c>
      <c r="B1575" s="175" t="s">
        <v>1387</v>
      </c>
      <c r="C1575" s="47" t="s">
        <v>706</v>
      </c>
      <c r="D1575" s="47" t="s">
        <v>301</v>
      </c>
      <c r="E1575" s="47" t="s">
        <v>299</v>
      </c>
      <c r="F1575" s="48">
        <v>42670</v>
      </c>
      <c r="G1575" s="179">
        <v>-2</v>
      </c>
      <c r="H1575" s="47"/>
      <c r="I1575" s="50"/>
      <c r="J1575" s="51"/>
      <c r="K1575" s="50"/>
      <c r="L1575" s="50"/>
      <c r="M1575" s="52"/>
    </row>
    <row r="1576" spans="1:13" s="53" customFormat="1">
      <c r="A1576" s="47" t="s">
        <v>1386</v>
      </c>
      <c r="B1576" s="175" t="s">
        <v>1387</v>
      </c>
      <c r="C1576" s="47" t="s">
        <v>706</v>
      </c>
      <c r="D1576" s="47" t="s">
        <v>504</v>
      </c>
      <c r="E1576" s="47" t="s">
        <v>303</v>
      </c>
      <c r="F1576" s="48">
        <v>42670</v>
      </c>
      <c r="G1576" s="179">
        <v>-2</v>
      </c>
      <c r="H1576" s="47"/>
      <c r="I1576" s="50"/>
      <c r="J1576" s="51"/>
      <c r="K1576" s="50"/>
      <c r="L1576" s="50"/>
      <c r="M1576" s="52"/>
    </row>
    <row r="1577" spans="1:13" s="53" customFormat="1">
      <c r="A1577" s="47" t="s">
        <v>1386</v>
      </c>
      <c r="B1577" s="175" t="s">
        <v>1387</v>
      </c>
      <c r="C1577" s="47" t="s">
        <v>706</v>
      </c>
      <c r="D1577" s="47" t="s">
        <v>205</v>
      </c>
      <c r="E1577" s="47" t="s">
        <v>115</v>
      </c>
      <c r="F1577" s="48">
        <v>42670</v>
      </c>
      <c r="G1577" s="179">
        <v>-1</v>
      </c>
      <c r="H1577" s="47"/>
      <c r="I1577" s="50"/>
      <c r="J1577" s="51"/>
      <c r="K1577" s="50"/>
      <c r="L1577" s="50"/>
      <c r="M1577" s="52"/>
    </row>
    <row r="1578" spans="1:13" s="53" customFormat="1">
      <c r="A1578" s="47" t="s">
        <v>1386</v>
      </c>
      <c r="B1578" s="175" t="s">
        <v>1387</v>
      </c>
      <c r="C1578" s="47" t="s">
        <v>706</v>
      </c>
      <c r="D1578" s="47" t="s">
        <v>277</v>
      </c>
      <c r="E1578" s="47" t="s">
        <v>119</v>
      </c>
      <c r="F1578" s="48">
        <v>42670</v>
      </c>
      <c r="G1578" s="179">
        <v>-3</v>
      </c>
      <c r="H1578" s="47"/>
      <c r="I1578" s="50"/>
      <c r="J1578" s="51"/>
      <c r="K1578" s="50"/>
      <c r="L1578" s="50"/>
      <c r="M1578" s="52"/>
    </row>
    <row r="1579" spans="1:13" s="53" customFormat="1">
      <c r="A1579" s="47" t="s">
        <v>1386</v>
      </c>
      <c r="B1579" s="175" t="s">
        <v>1387</v>
      </c>
      <c r="C1579" s="47" t="s">
        <v>706</v>
      </c>
      <c r="D1579" s="47" t="s">
        <v>296</v>
      </c>
      <c r="E1579" s="47" t="s">
        <v>297</v>
      </c>
      <c r="F1579" s="48">
        <v>42670</v>
      </c>
      <c r="G1579" s="179">
        <v>-3</v>
      </c>
      <c r="H1579" s="47"/>
      <c r="I1579" s="50"/>
      <c r="J1579" s="51"/>
      <c r="K1579" s="50"/>
      <c r="L1579" s="50"/>
      <c r="M1579" s="52"/>
    </row>
    <row r="1580" spans="1:13" s="53" customFormat="1">
      <c r="A1580" s="47" t="s">
        <v>1386</v>
      </c>
      <c r="B1580" s="175" t="s">
        <v>1387</v>
      </c>
      <c r="C1580" s="47" t="s">
        <v>706</v>
      </c>
      <c r="D1580" s="47" t="s">
        <v>278</v>
      </c>
      <c r="E1580" s="47" t="s">
        <v>121</v>
      </c>
      <c r="F1580" s="48">
        <v>42670</v>
      </c>
      <c r="G1580" s="179">
        <v>-1</v>
      </c>
      <c r="H1580" s="47"/>
      <c r="I1580" s="50"/>
      <c r="J1580" s="51"/>
      <c r="K1580" s="50"/>
      <c r="L1580" s="50"/>
      <c r="M1580" s="52"/>
    </row>
    <row r="1581" spans="1:13" s="53" customFormat="1">
      <c r="A1581" s="47" t="s">
        <v>1386</v>
      </c>
      <c r="B1581" s="175" t="s">
        <v>1387</v>
      </c>
      <c r="C1581" s="47" t="s">
        <v>706</v>
      </c>
      <c r="D1581" s="47" t="s">
        <v>307</v>
      </c>
      <c r="E1581" s="47" t="s">
        <v>120</v>
      </c>
      <c r="F1581" s="48">
        <v>42670</v>
      </c>
      <c r="G1581" s="179">
        <v>-1</v>
      </c>
      <c r="H1581" s="47"/>
      <c r="I1581" s="50"/>
      <c r="J1581" s="51"/>
      <c r="K1581" s="50"/>
      <c r="L1581" s="50"/>
      <c r="M1581" s="52"/>
    </row>
    <row r="1582" spans="1:13" s="53" customFormat="1">
      <c r="A1582" s="47" t="s">
        <v>1386</v>
      </c>
      <c r="B1582" s="175" t="s">
        <v>1387</v>
      </c>
      <c r="C1582" s="47" t="s">
        <v>706</v>
      </c>
      <c r="D1582" s="47" t="s">
        <v>306</v>
      </c>
      <c r="E1582" s="47" t="s">
        <v>117</v>
      </c>
      <c r="F1582" s="48">
        <v>42670</v>
      </c>
      <c r="G1582" s="179">
        <v>-1</v>
      </c>
      <c r="H1582" s="47"/>
      <c r="I1582" s="50"/>
      <c r="J1582" s="51"/>
      <c r="K1582" s="50"/>
      <c r="L1582" s="50"/>
      <c r="M1582" s="52"/>
    </row>
    <row r="1583" spans="1:13" s="53" customFormat="1">
      <c r="A1583" s="47" t="s">
        <v>1386</v>
      </c>
      <c r="B1583" s="175" t="s">
        <v>1387</v>
      </c>
      <c r="C1583" s="47" t="s">
        <v>706</v>
      </c>
      <c r="D1583" s="47" t="s">
        <v>308</v>
      </c>
      <c r="E1583" s="47" t="s">
        <v>123</v>
      </c>
      <c r="F1583" s="48">
        <v>42670</v>
      </c>
      <c r="G1583" s="179">
        <v>-1</v>
      </c>
      <c r="H1583" s="47"/>
      <c r="I1583" s="50"/>
      <c r="J1583" s="51"/>
      <c r="K1583" s="50"/>
      <c r="L1583" s="50"/>
      <c r="M1583" s="52"/>
    </row>
    <row r="1584" spans="1:13" s="53" customFormat="1">
      <c r="A1584" s="47" t="s">
        <v>1386</v>
      </c>
      <c r="B1584" s="175" t="s">
        <v>1387</v>
      </c>
      <c r="C1584" s="47" t="s">
        <v>706</v>
      </c>
      <c r="D1584" s="47" t="s">
        <v>456</v>
      </c>
      <c r="E1584" s="47" t="s">
        <v>124</v>
      </c>
      <c r="F1584" s="48">
        <v>42670</v>
      </c>
      <c r="G1584" s="179">
        <v>-1</v>
      </c>
      <c r="H1584" s="47"/>
      <c r="I1584" s="50"/>
      <c r="J1584" s="51"/>
      <c r="K1584" s="50"/>
      <c r="L1584" s="50"/>
      <c r="M1584" s="52"/>
    </row>
    <row r="1585" spans="1:13" s="53" customFormat="1">
      <c r="A1585" s="47" t="s">
        <v>1386</v>
      </c>
      <c r="B1585" s="175" t="s">
        <v>1387</v>
      </c>
      <c r="C1585" s="47" t="s">
        <v>706</v>
      </c>
      <c r="D1585" s="47" t="s">
        <v>309</v>
      </c>
      <c r="E1585" s="47" t="s">
        <v>125</v>
      </c>
      <c r="F1585" s="48">
        <v>42670</v>
      </c>
      <c r="G1585" s="179">
        <v>-1</v>
      </c>
      <c r="H1585" s="47"/>
      <c r="I1585" s="50"/>
      <c r="J1585" s="51"/>
      <c r="K1585" s="50"/>
      <c r="L1585" s="50"/>
      <c r="M1585" s="52"/>
    </row>
    <row r="1586" spans="1:13" s="53" customFormat="1">
      <c r="A1586" s="47" t="s">
        <v>1386</v>
      </c>
      <c r="B1586" s="175" t="s">
        <v>1387</v>
      </c>
      <c r="C1586" s="47" t="s">
        <v>706</v>
      </c>
      <c r="D1586" s="47" t="s">
        <v>663</v>
      </c>
      <c r="E1586" s="47" t="s">
        <v>662</v>
      </c>
      <c r="F1586" s="48">
        <v>42670</v>
      </c>
      <c r="G1586" s="179">
        <v>-2</v>
      </c>
      <c r="H1586" s="47"/>
      <c r="I1586" s="50"/>
      <c r="J1586" s="51"/>
      <c r="K1586" s="50"/>
      <c r="L1586" s="50"/>
      <c r="M1586" s="52"/>
    </row>
    <row r="1587" spans="1:13" s="53" customFormat="1">
      <c r="A1587" s="47" t="s">
        <v>1386</v>
      </c>
      <c r="B1587" s="175" t="s">
        <v>1387</v>
      </c>
      <c r="C1587" s="47" t="s">
        <v>706</v>
      </c>
      <c r="D1587" s="47" t="s">
        <v>664</v>
      </c>
      <c r="E1587" s="47" t="s">
        <v>665</v>
      </c>
      <c r="F1587" s="48">
        <v>42670</v>
      </c>
      <c r="G1587" s="179">
        <v>-2</v>
      </c>
      <c r="H1587" s="47"/>
      <c r="I1587" s="50"/>
      <c r="J1587" s="51"/>
      <c r="K1587" s="50"/>
      <c r="L1587" s="50"/>
      <c r="M1587" s="52"/>
    </row>
    <row r="1588" spans="1:13" s="53" customFormat="1">
      <c r="A1588" s="47" t="s">
        <v>1386</v>
      </c>
      <c r="B1588" s="175" t="s">
        <v>1387</v>
      </c>
      <c r="C1588" s="47" t="s">
        <v>706</v>
      </c>
      <c r="D1588" s="47" t="s">
        <v>334</v>
      </c>
      <c r="E1588" s="47" t="s">
        <v>174</v>
      </c>
      <c r="F1588" s="48">
        <v>42670</v>
      </c>
      <c r="G1588" s="179">
        <v>-4</v>
      </c>
      <c r="H1588" s="47"/>
      <c r="I1588" s="50"/>
      <c r="J1588" s="51"/>
      <c r="K1588" s="50"/>
      <c r="L1588" s="50"/>
      <c r="M1588" s="52"/>
    </row>
    <row r="1589" spans="1:13" s="53" customFormat="1">
      <c r="A1589" s="47" t="s">
        <v>1386</v>
      </c>
      <c r="B1589" s="175" t="s">
        <v>1387</v>
      </c>
      <c r="C1589" s="47" t="s">
        <v>706</v>
      </c>
      <c r="D1589" s="47" t="s">
        <v>1152</v>
      </c>
      <c r="E1589" s="47" t="s">
        <v>1155</v>
      </c>
      <c r="F1589" s="48">
        <v>42670</v>
      </c>
      <c r="G1589" s="179">
        <v>-5</v>
      </c>
      <c r="H1589" s="47"/>
      <c r="I1589" s="50"/>
      <c r="J1589" s="51"/>
      <c r="K1589" s="50"/>
      <c r="L1589" s="50"/>
      <c r="M1589" s="52"/>
    </row>
    <row r="1590" spans="1:13" s="53" customFormat="1">
      <c r="A1590" s="47" t="s">
        <v>1386</v>
      </c>
      <c r="B1590" s="175" t="s">
        <v>1387</v>
      </c>
      <c r="C1590" s="47" t="s">
        <v>706</v>
      </c>
      <c r="D1590" s="47" t="s">
        <v>1268</v>
      </c>
      <c r="E1590" s="47" t="s">
        <v>1267</v>
      </c>
      <c r="F1590" s="48">
        <v>42670</v>
      </c>
      <c r="G1590" s="179">
        <v>-30</v>
      </c>
      <c r="H1590" s="47"/>
      <c r="I1590" s="50"/>
      <c r="J1590" s="51"/>
      <c r="K1590" s="50"/>
      <c r="L1590" s="50"/>
      <c r="M1590" s="52"/>
    </row>
    <row r="1591" spans="1:13" s="53" customFormat="1">
      <c r="A1591" s="47"/>
      <c r="B1591" s="175" t="s">
        <v>779</v>
      </c>
      <c r="C1591" s="47" t="s">
        <v>521</v>
      </c>
      <c r="D1591" s="47" t="s">
        <v>469</v>
      </c>
      <c r="E1591" s="47" t="s">
        <v>311</v>
      </c>
      <c r="F1591" s="48">
        <v>42670</v>
      </c>
      <c r="G1591" s="179">
        <v>1</v>
      </c>
      <c r="H1591" s="47"/>
      <c r="I1591" s="50"/>
      <c r="J1591" s="51"/>
      <c r="K1591" s="50"/>
      <c r="L1591" s="50"/>
      <c r="M1591" s="52"/>
    </row>
    <row r="1592" spans="1:13" s="53" customFormat="1">
      <c r="A1592" s="47"/>
      <c r="B1592" s="175" t="s">
        <v>779</v>
      </c>
      <c r="C1592" s="47" t="s">
        <v>521</v>
      </c>
      <c r="D1592" s="47" t="s">
        <v>468</v>
      </c>
      <c r="E1592" s="47" t="s">
        <v>312</v>
      </c>
      <c r="F1592" s="48">
        <v>42670</v>
      </c>
      <c r="G1592" s="179">
        <v>4</v>
      </c>
      <c r="H1592" s="47"/>
      <c r="I1592" s="50"/>
      <c r="J1592" s="51"/>
      <c r="K1592" s="50"/>
      <c r="L1592" s="50"/>
      <c r="M1592" s="52"/>
    </row>
    <row r="1593" spans="1:13" s="53" customFormat="1">
      <c r="A1593" s="47" t="s">
        <v>1389</v>
      </c>
      <c r="B1593" s="175" t="s">
        <v>1388</v>
      </c>
      <c r="C1593" s="47" t="s">
        <v>1134</v>
      </c>
      <c r="D1593" s="47" t="s">
        <v>465</v>
      </c>
      <c r="E1593" s="47" t="s">
        <v>107</v>
      </c>
      <c r="F1593" s="48">
        <v>42675</v>
      </c>
      <c r="G1593" s="179">
        <v>-1</v>
      </c>
      <c r="H1593" s="47"/>
      <c r="I1593" s="50"/>
      <c r="J1593" s="51"/>
      <c r="K1593" s="50"/>
      <c r="L1593" s="50"/>
      <c r="M1593" s="52"/>
    </row>
    <row r="1594" spans="1:13" s="53" customFormat="1">
      <c r="A1594" s="47" t="s">
        <v>1389</v>
      </c>
      <c r="B1594" s="175" t="s">
        <v>1388</v>
      </c>
      <c r="C1594" s="47" t="s">
        <v>1134</v>
      </c>
      <c r="D1594" s="47" t="s">
        <v>464</v>
      </c>
      <c r="E1594" s="47" t="s">
        <v>106</v>
      </c>
      <c r="F1594" s="48">
        <v>42675</v>
      </c>
      <c r="G1594" s="179">
        <v>-1</v>
      </c>
      <c r="H1594" s="47"/>
      <c r="I1594" s="50"/>
      <c r="J1594" s="51"/>
      <c r="K1594" s="50"/>
      <c r="L1594" s="50"/>
      <c r="M1594" s="52"/>
    </row>
    <row r="1595" spans="1:13" s="53" customFormat="1">
      <c r="A1595" s="47" t="s">
        <v>1389</v>
      </c>
      <c r="B1595" s="175" t="s">
        <v>1388</v>
      </c>
      <c r="C1595" s="47" t="s">
        <v>1134</v>
      </c>
      <c r="D1595" s="47" t="s">
        <v>469</v>
      </c>
      <c r="E1595" s="47" t="s">
        <v>311</v>
      </c>
      <c r="F1595" s="48">
        <v>42675</v>
      </c>
      <c r="G1595" s="179">
        <v>-1</v>
      </c>
      <c r="H1595" s="47"/>
      <c r="I1595" s="50"/>
      <c r="J1595" s="51"/>
      <c r="K1595" s="50"/>
      <c r="L1595" s="50"/>
      <c r="M1595" s="52"/>
    </row>
    <row r="1596" spans="1:13" s="53" customFormat="1">
      <c r="A1596" s="47" t="s">
        <v>1389</v>
      </c>
      <c r="B1596" s="175" t="s">
        <v>1388</v>
      </c>
      <c r="C1596" s="47" t="s">
        <v>1134</v>
      </c>
      <c r="D1596" s="47" t="s">
        <v>468</v>
      </c>
      <c r="E1596" s="47" t="s">
        <v>312</v>
      </c>
      <c r="F1596" s="48">
        <v>42675</v>
      </c>
      <c r="G1596" s="179">
        <v>-1</v>
      </c>
      <c r="H1596" s="47"/>
      <c r="I1596" s="50"/>
      <c r="J1596" s="51"/>
      <c r="K1596" s="50"/>
      <c r="L1596" s="50"/>
      <c r="M1596" s="52"/>
    </row>
    <row r="1597" spans="1:13" s="53" customFormat="1">
      <c r="A1597" s="47" t="s">
        <v>1389</v>
      </c>
      <c r="B1597" s="175" t="s">
        <v>1388</v>
      </c>
      <c r="C1597" s="47" t="s">
        <v>1134</v>
      </c>
      <c r="D1597" s="47" t="s">
        <v>663</v>
      </c>
      <c r="E1597" s="47" t="s">
        <v>662</v>
      </c>
      <c r="F1597" s="48">
        <v>42675</v>
      </c>
      <c r="G1597" s="179">
        <v>-1</v>
      </c>
      <c r="H1597" s="47"/>
      <c r="I1597" s="50"/>
      <c r="J1597" s="51"/>
      <c r="K1597" s="50"/>
      <c r="L1597" s="50"/>
      <c r="M1597" s="52"/>
    </row>
    <row r="1598" spans="1:13" s="53" customFormat="1">
      <c r="A1598" s="47" t="s">
        <v>1390</v>
      </c>
      <c r="B1598" s="175" t="s">
        <v>1391</v>
      </c>
      <c r="C1598" s="47" t="s">
        <v>706</v>
      </c>
      <c r="D1598" s="47" t="s">
        <v>465</v>
      </c>
      <c r="E1598" s="47" t="s">
        <v>107</v>
      </c>
      <c r="F1598" s="48">
        <v>42676</v>
      </c>
      <c r="G1598" s="179">
        <v>-2</v>
      </c>
      <c r="H1598" s="47"/>
      <c r="I1598" s="50"/>
      <c r="J1598" s="51"/>
      <c r="K1598" s="50"/>
      <c r="L1598" s="50"/>
      <c r="M1598" s="52"/>
    </row>
    <row r="1599" spans="1:13" s="53" customFormat="1">
      <c r="A1599" s="47" t="s">
        <v>1390</v>
      </c>
      <c r="B1599" s="175" t="s">
        <v>1391</v>
      </c>
      <c r="C1599" s="47" t="s">
        <v>706</v>
      </c>
      <c r="D1599" s="47" t="s">
        <v>464</v>
      </c>
      <c r="E1599" s="47" t="s">
        <v>106</v>
      </c>
      <c r="F1599" s="48">
        <v>42676</v>
      </c>
      <c r="G1599" s="179">
        <v>-2</v>
      </c>
      <c r="H1599" s="47"/>
      <c r="I1599" s="50"/>
      <c r="J1599" s="51"/>
      <c r="K1599" s="50"/>
      <c r="L1599" s="50"/>
      <c r="M1599" s="52"/>
    </row>
    <row r="1600" spans="1:13" s="53" customFormat="1">
      <c r="A1600" s="47" t="s">
        <v>1390</v>
      </c>
      <c r="B1600" s="175" t="s">
        <v>1391</v>
      </c>
      <c r="C1600" s="47" t="s">
        <v>706</v>
      </c>
      <c r="D1600" s="47" t="s">
        <v>468</v>
      </c>
      <c r="E1600" s="47" t="s">
        <v>312</v>
      </c>
      <c r="F1600" s="48">
        <v>42676</v>
      </c>
      <c r="G1600" s="179">
        <v>-2</v>
      </c>
      <c r="H1600" s="47"/>
      <c r="I1600" s="50"/>
      <c r="J1600" s="51"/>
      <c r="K1600" s="50"/>
      <c r="L1600" s="50"/>
      <c r="M1600" s="52"/>
    </row>
    <row r="1601" spans="1:13" s="53" customFormat="1">
      <c r="A1601" s="47" t="s">
        <v>1390</v>
      </c>
      <c r="B1601" s="175" t="s">
        <v>1391</v>
      </c>
      <c r="C1601" s="47" t="s">
        <v>706</v>
      </c>
      <c r="D1601" s="47" t="s">
        <v>664</v>
      </c>
      <c r="E1601" s="47" t="s">
        <v>665</v>
      </c>
      <c r="F1601" s="48">
        <v>42676</v>
      </c>
      <c r="G1601" s="179">
        <v>-2</v>
      </c>
      <c r="H1601" s="47"/>
      <c r="I1601" s="50"/>
      <c r="J1601" s="51"/>
      <c r="K1601" s="50"/>
      <c r="L1601" s="50"/>
      <c r="M1601" s="52"/>
    </row>
    <row r="1602" spans="1:13" s="53" customFormat="1">
      <c r="A1602" s="47" t="s">
        <v>1390</v>
      </c>
      <c r="B1602" s="175" t="s">
        <v>1391</v>
      </c>
      <c r="C1602" s="47" t="s">
        <v>706</v>
      </c>
      <c r="D1602" s="47" t="s">
        <v>663</v>
      </c>
      <c r="E1602" s="47" t="s">
        <v>662</v>
      </c>
      <c r="F1602" s="48">
        <v>42676</v>
      </c>
      <c r="G1602" s="179">
        <v>-2</v>
      </c>
      <c r="H1602" s="47"/>
      <c r="I1602" s="50"/>
      <c r="J1602" s="51"/>
      <c r="K1602" s="50"/>
      <c r="L1602" s="50"/>
      <c r="M1602" s="52"/>
    </row>
    <row r="1603" spans="1:13" s="53" customFormat="1">
      <c r="A1603" s="47" t="s">
        <v>1390</v>
      </c>
      <c r="B1603" s="175" t="s">
        <v>1391</v>
      </c>
      <c r="C1603" s="47" t="s">
        <v>706</v>
      </c>
      <c r="D1603" s="47" t="s">
        <v>1152</v>
      </c>
      <c r="E1603" s="47" t="s">
        <v>1155</v>
      </c>
      <c r="F1603" s="48">
        <v>42676</v>
      </c>
      <c r="G1603" s="179">
        <v>-3</v>
      </c>
      <c r="H1603" s="47"/>
      <c r="I1603" s="50"/>
      <c r="J1603" s="51"/>
      <c r="K1603" s="50"/>
      <c r="L1603" s="50"/>
      <c r="M1603" s="52"/>
    </row>
    <row r="1604" spans="1:13" s="53" customFormat="1">
      <c r="A1604" s="47" t="s">
        <v>1390</v>
      </c>
      <c r="B1604" s="175" t="s">
        <v>1391</v>
      </c>
      <c r="C1604" s="47" t="s">
        <v>706</v>
      </c>
      <c r="D1604" s="47" t="s">
        <v>1268</v>
      </c>
      <c r="E1604" s="47" t="s">
        <v>1267</v>
      </c>
      <c r="F1604" s="48">
        <v>42676</v>
      </c>
      <c r="G1604" s="179">
        <v>-4</v>
      </c>
      <c r="H1604" s="47"/>
      <c r="I1604" s="50"/>
      <c r="J1604" s="51"/>
      <c r="K1604" s="50"/>
      <c r="L1604" s="50"/>
      <c r="M1604" s="52"/>
    </row>
    <row r="1605" spans="1:13" s="53" customFormat="1">
      <c r="A1605" s="47" t="s">
        <v>1390</v>
      </c>
      <c r="B1605" s="175" t="s">
        <v>1391</v>
      </c>
      <c r="C1605" s="47" t="s">
        <v>706</v>
      </c>
      <c r="D1605" s="47" t="s">
        <v>929</v>
      </c>
      <c r="E1605" s="47" t="s">
        <v>962</v>
      </c>
      <c r="F1605" s="48">
        <v>42676</v>
      </c>
      <c r="G1605" s="179">
        <v>-4</v>
      </c>
      <c r="H1605" s="47"/>
      <c r="I1605" s="50"/>
      <c r="J1605" s="51"/>
      <c r="K1605" s="50"/>
      <c r="L1605" s="50"/>
      <c r="M1605" s="52"/>
    </row>
    <row r="1606" spans="1:13" s="53" customFormat="1">
      <c r="A1606" s="47"/>
      <c r="B1606" s="175" t="s">
        <v>779</v>
      </c>
      <c r="C1606" s="47" t="s">
        <v>521</v>
      </c>
      <c r="D1606" s="47" t="s">
        <v>483</v>
      </c>
      <c r="E1606" s="47" t="s">
        <v>279</v>
      </c>
      <c r="F1606" s="48">
        <v>42677</v>
      </c>
      <c r="G1606" s="179">
        <v>3</v>
      </c>
      <c r="H1606" s="47"/>
      <c r="I1606" s="50"/>
      <c r="J1606" s="51"/>
      <c r="K1606" s="50"/>
      <c r="L1606" s="50"/>
      <c r="M1606" s="52"/>
    </row>
    <row r="1607" spans="1:13" s="53" customFormat="1">
      <c r="A1607" s="47"/>
      <c r="B1607" s="175" t="s">
        <v>779</v>
      </c>
      <c r="C1607" s="47" t="s">
        <v>521</v>
      </c>
      <c r="D1607" s="47" t="s">
        <v>486</v>
      </c>
      <c r="E1607" s="47" t="s">
        <v>47</v>
      </c>
      <c r="F1607" s="48">
        <v>42677</v>
      </c>
      <c r="G1607" s="179">
        <v>-3</v>
      </c>
      <c r="H1607" s="47"/>
      <c r="I1607" s="50"/>
      <c r="J1607" s="51"/>
      <c r="K1607" s="50"/>
      <c r="L1607" s="50"/>
      <c r="M1607" s="52"/>
    </row>
    <row r="1608" spans="1:13" s="53" customFormat="1">
      <c r="A1608" s="47"/>
      <c r="B1608" s="175" t="s">
        <v>1394</v>
      </c>
      <c r="C1608" s="47" t="s">
        <v>1193</v>
      </c>
      <c r="D1608" s="47" t="s">
        <v>716</v>
      </c>
      <c r="E1608" s="47" t="s">
        <v>715</v>
      </c>
      <c r="F1608" s="48">
        <v>42677</v>
      </c>
      <c r="G1608" s="179">
        <v>-1</v>
      </c>
      <c r="H1608" s="47"/>
      <c r="I1608" s="50"/>
      <c r="J1608" s="51"/>
      <c r="K1608" s="50"/>
      <c r="L1608" s="50"/>
      <c r="M1608" s="52"/>
    </row>
    <row r="1609" spans="1:13" s="53" customFormat="1">
      <c r="A1609" s="47"/>
      <c r="B1609" s="175" t="s">
        <v>1394</v>
      </c>
      <c r="C1609" s="47" t="s">
        <v>1193</v>
      </c>
      <c r="D1609" s="47" t="s">
        <v>486</v>
      </c>
      <c r="E1609" s="47" t="s">
        <v>47</v>
      </c>
      <c r="F1609" s="48">
        <v>42677</v>
      </c>
      <c r="G1609" s="179">
        <v>-1</v>
      </c>
      <c r="H1609" s="47"/>
      <c r="I1609" s="50"/>
      <c r="J1609" s="51"/>
      <c r="K1609" s="50"/>
      <c r="L1609" s="50"/>
      <c r="M1609" s="52"/>
    </row>
    <row r="1610" spans="1:13" s="53" customFormat="1">
      <c r="A1610" s="47"/>
      <c r="B1610" s="175" t="s">
        <v>1395</v>
      </c>
      <c r="C1610" s="47" t="s">
        <v>1103</v>
      </c>
      <c r="D1610" s="47" t="s">
        <v>2992</v>
      </c>
      <c r="E1610" s="47" t="s">
        <v>1210</v>
      </c>
      <c r="F1610" s="48">
        <v>42683</v>
      </c>
      <c r="G1610" s="179">
        <v>-3</v>
      </c>
      <c r="H1610" s="47"/>
      <c r="I1610" s="50"/>
      <c r="J1610" s="51"/>
      <c r="K1610" s="50"/>
      <c r="L1610" s="50"/>
      <c r="M1610" s="52"/>
    </row>
    <row r="1611" spans="1:13" s="53" customFormat="1">
      <c r="A1611" s="47"/>
      <c r="B1611" s="175" t="s">
        <v>1394</v>
      </c>
      <c r="C1611" s="47" t="s">
        <v>1419</v>
      </c>
      <c r="D1611" s="47" t="s">
        <v>1152</v>
      </c>
      <c r="E1611" s="47" t="s">
        <v>1155</v>
      </c>
      <c r="F1611" s="48">
        <v>42683</v>
      </c>
      <c r="G1611" s="179">
        <v>-1</v>
      </c>
      <c r="H1611" s="47"/>
      <c r="I1611" s="50"/>
      <c r="J1611" s="51"/>
      <c r="K1611" s="50"/>
      <c r="L1611" s="50"/>
      <c r="M1611" s="52"/>
    </row>
    <row r="1612" spans="1:13" s="53" customFormat="1">
      <c r="A1612" s="47"/>
      <c r="B1612" s="175" t="s">
        <v>1394</v>
      </c>
      <c r="C1612" s="47" t="s">
        <v>1419</v>
      </c>
      <c r="D1612" s="47" t="s">
        <v>1153</v>
      </c>
      <c r="E1612" s="47" t="s">
        <v>1139</v>
      </c>
      <c r="F1612" s="48">
        <v>42683</v>
      </c>
      <c r="G1612" s="179">
        <v>-1</v>
      </c>
      <c r="H1612" s="47"/>
      <c r="I1612" s="50"/>
      <c r="J1612" s="51"/>
      <c r="K1612" s="50"/>
      <c r="L1612" s="50"/>
      <c r="M1612" s="52"/>
    </row>
    <row r="1613" spans="1:13" s="53" customFormat="1">
      <c r="A1613" s="47"/>
      <c r="B1613" s="175" t="s">
        <v>1394</v>
      </c>
      <c r="C1613" s="47" t="s">
        <v>1419</v>
      </c>
      <c r="D1613" s="47" t="s">
        <v>1156</v>
      </c>
      <c r="E1613" s="47" t="s">
        <v>1154</v>
      </c>
      <c r="F1613" s="48">
        <v>42683</v>
      </c>
      <c r="G1613" s="179">
        <v>-1</v>
      </c>
      <c r="H1613" s="47"/>
      <c r="I1613" s="50"/>
      <c r="J1613" s="51"/>
      <c r="K1613" s="50"/>
      <c r="L1613" s="50"/>
      <c r="M1613" s="52"/>
    </row>
    <row r="1614" spans="1:13" s="53" customFormat="1">
      <c r="A1614" s="47"/>
      <c r="B1614" s="175" t="s">
        <v>1394</v>
      </c>
      <c r="C1614" s="47" t="s">
        <v>1419</v>
      </c>
      <c r="D1614" s="47" t="s">
        <v>307</v>
      </c>
      <c r="E1614" s="47" t="s">
        <v>120</v>
      </c>
      <c r="F1614" s="48">
        <v>42683</v>
      </c>
      <c r="G1614" s="179">
        <v>-1</v>
      </c>
      <c r="H1614" s="47"/>
      <c r="I1614" s="50"/>
      <c r="J1614" s="51"/>
      <c r="K1614" s="50"/>
      <c r="L1614" s="50"/>
      <c r="M1614" s="52"/>
    </row>
    <row r="1615" spans="1:13" s="53" customFormat="1">
      <c r="A1615" s="47"/>
      <c r="B1615" s="175" t="s">
        <v>779</v>
      </c>
      <c r="C1615" s="47" t="s">
        <v>521</v>
      </c>
      <c r="D1615" s="47" t="s">
        <v>1156</v>
      </c>
      <c r="E1615" s="47" t="s">
        <v>1154</v>
      </c>
      <c r="F1615" s="48">
        <v>42685</v>
      </c>
      <c r="G1615" s="179">
        <v>15</v>
      </c>
      <c r="H1615" s="47"/>
      <c r="I1615" s="50"/>
      <c r="J1615" s="51"/>
      <c r="K1615" s="50"/>
      <c r="L1615" s="50"/>
      <c r="M1615" s="52"/>
    </row>
    <row r="1616" spans="1:13" s="53" customFormat="1">
      <c r="A1616" s="47" t="s">
        <v>597</v>
      </c>
      <c r="B1616" s="175" t="s">
        <v>1396</v>
      </c>
      <c r="C1616" s="47" t="s">
        <v>521</v>
      </c>
      <c r="D1616" s="47" t="s">
        <v>465</v>
      </c>
      <c r="E1616" s="47" t="s">
        <v>107</v>
      </c>
      <c r="F1616" s="48">
        <v>42688</v>
      </c>
      <c r="G1616" s="179">
        <v>6</v>
      </c>
      <c r="H1616" s="47"/>
      <c r="I1616" s="50"/>
      <c r="J1616" s="51"/>
      <c r="K1616" s="50"/>
      <c r="L1616" s="50"/>
      <c r="M1616" s="52"/>
    </row>
    <row r="1617" spans="1:13" s="53" customFormat="1">
      <c r="A1617" s="47" t="s">
        <v>597</v>
      </c>
      <c r="B1617" s="175" t="s">
        <v>1396</v>
      </c>
      <c r="C1617" s="47" t="s">
        <v>521</v>
      </c>
      <c r="D1617" s="47" t="s">
        <v>464</v>
      </c>
      <c r="E1617" s="47" t="s">
        <v>106</v>
      </c>
      <c r="F1617" s="48">
        <v>42688</v>
      </c>
      <c r="G1617" s="179">
        <v>6</v>
      </c>
      <c r="H1617" s="47"/>
      <c r="I1617" s="50"/>
      <c r="J1617" s="51"/>
      <c r="K1617" s="50"/>
      <c r="L1617" s="50"/>
      <c r="M1617" s="52"/>
    </row>
    <row r="1618" spans="1:13" s="53" customFormat="1">
      <c r="A1618" s="47" t="s">
        <v>1398</v>
      </c>
      <c r="B1618" s="175" t="s">
        <v>1397</v>
      </c>
      <c r="C1618" s="47" t="s">
        <v>521</v>
      </c>
      <c r="D1618" s="47" t="s">
        <v>468</v>
      </c>
      <c r="E1618" s="47" t="s">
        <v>312</v>
      </c>
      <c r="F1618" s="48">
        <v>42688</v>
      </c>
      <c r="G1618" s="179">
        <v>6</v>
      </c>
      <c r="H1618" s="47"/>
      <c r="I1618" s="50"/>
      <c r="J1618" s="51"/>
      <c r="K1618" s="50"/>
      <c r="L1618" s="50"/>
      <c r="M1618" s="52"/>
    </row>
    <row r="1619" spans="1:13" s="53" customFormat="1">
      <c r="A1619" s="47" t="s">
        <v>1400</v>
      </c>
      <c r="B1619" s="175" t="s">
        <v>1399</v>
      </c>
      <c r="C1619" s="47" t="s">
        <v>521</v>
      </c>
      <c r="D1619" s="47" t="s">
        <v>2386</v>
      </c>
      <c r="E1619" s="47" t="s">
        <v>1310</v>
      </c>
      <c r="F1619" s="48">
        <v>42688</v>
      </c>
      <c r="G1619" s="179">
        <v>15</v>
      </c>
      <c r="H1619" s="47"/>
      <c r="I1619" s="50"/>
      <c r="J1619" s="51"/>
      <c r="K1619" s="50"/>
      <c r="L1619" s="50"/>
      <c r="M1619" s="52"/>
    </row>
    <row r="1620" spans="1:13" s="53" customFormat="1">
      <c r="A1620" s="47" t="s">
        <v>1400</v>
      </c>
      <c r="B1620" s="175" t="s">
        <v>1399</v>
      </c>
      <c r="C1620" s="47" t="s">
        <v>521</v>
      </c>
      <c r="D1620" s="47" t="s">
        <v>2385</v>
      </c>
      <c r="E1620" s="47" t="s">
        <v>1309</v>
      </c>
      <c r="F1620" s="48">
        <v>42688</v>
      </c>
      <c r="G1620" s="179">
        <v>15</v>
      </c>
      <c r="H1620" s="47"/>
      <c r="I1620" s="50"/>
      <c r="J1620" s="51"/>
      <c r="K1620" s="50"/>
      <c r="L1620" s="50"/>
      <c r="M1620" s="52"/>
    </row>
    <row r="1621" spans="1:13" s="53" customFormat="1">
      <c r="A1621" s="47" t="s">
        <v>1401</v>
      </c>
      <c r="B1621" s="175" t="s">
        <v>1402</v>
      </c>
      <c r="C1621" s="47" t="s">
        <v>706</v>
      </c>
      <c r="D1621" s="47" t="s">
        <v>334</v>
      </c>
      <c r="E1621" s="47" t="s">
        <v>174</v>
      </c>
      <c r="F1621" s="48">
        <v>42690</v>
      </c>
      <c r="G1621" s="179">
        <v>-8</v>
      </c>
      <c r="H1621" s="47"/>
      <c r="I1621" s="50"/>
      <c r="J1621" s="51"/>
      <c r="K1621" s="50"/>
      <c r="L1621" s="50"/>
      <c r="M1621" s="52"/>
    </row>
    <row r="1622" spans="1:13" s="53" customFormat="1">
      <c r="A1622" s="47" t="s">
        <v>1401</v>
      </c>
      <c r="B1622" s="175" t="s">
        <v>1402</v>
      </c>
      <c r="C1622" s="47" t="s">
        <v>706</v>
      </c>
      <c r="D1622" s="47" t="s">
        <v>1152</v>
      </c>
      <c r="E1622" s="47" t="s">
        <v>1155</v>
      </c>
      <c r="F1622" s="48">
        <v>42690</v>
      </c>
      <c r="G1622" s="179">
        <v>-9</v>
      </c>
      <c r="H1622" s="47"/>
      <c r="I1622" s="50"/>
      <c r="J1622" s="51"/>
      <c r="K1622" s="50"/>
      <c r="L1622" s="50"/>
      <c r="M1622" s="52"/>
    </row>
    <row r="1623" spans="1:13" s="53" customFormat="1">
      <c r="A1623" s="47" t="s">
        <v>1401</v>
      </c>
      <c r="B1623" s="175" t="s">
        <v>1402</v>
      </c>
      <c r="C1623" s="47" t="s">
        <v>706</v>
      </c>
      <c r="D1623" s="47" t="s">
        <v>1153</v>
      </c>
      <c r="E1623" s="47" t="s">
        <v>1139</v>
      </c>
      <c r="F1623" s="48">
        <v>42690</v>
      </c>
      <c r="G1623" s="179">
        <v>-23</v>
      </c>
      <c r="H1623" s="47"/>
      <c r="I1623" s="50"/>
      <c r="J1623" s="51"/>
      <c r="K1623" s="50"/>
      <c r="L1623" s="50"/>
      <c r="M1623" s="52"/>
    </row>
    <row r="1624" spans="1:13" s="53" customFormat="1">
      <c r="A1624" s="47" t="s">
        <v>1401</v>
      </c>
      <c r="B1624" s="175" t="s">
        <v>1402</v>
      </c>
      <c r="C1624" s="47" t="s">
        <v>706</v>
      </c>
      <c r="D1624" s="47" t="s">
        <v>465</v>
      </c>
      <c r="E1624" s="47" t="s">
        <v>107</v>
      </c>
      <c r="F1624" s="48">
        <v>42690</v>
      </c>
      <c r="G1624" s="179">
        <v>-2</v>
      </c>
      <c r="H1624" s="47"/>
      <c r="I1624" s="50"/>
      <c r="J1624" s="51"/>
      <c r="K1624" s="50"/>
      <c r="L1624" s="50"/>
      <c r="M1624" s="52"/>
    </row>
    <row r="1625" spans="1:13" s="53" customFormat="1">
      <c r="A1625" s="47" t="s">
        <v>1401</v>
      </c>
      <c r="B1625" s="175" t="s">
        <v>1402</v>
      </c>
      <c r="C1625" s="47" t="s">
        <v>706</v>
      </c>
      <c r="D1625" s="47" t="s">
        <v>464</v>
      </c>
      <c r="E1625" s="47" t="s">
        <v>106</v>
      </c>
      <c r="F1625" s="48">
        <v>42690</v>
      </c>
      <c r="G1625" s="179">
        <v>-2</v>
      </c>
      <c r="H1625" s="47"/>
      <c r="I1625" s="50"/>
      <c r="J1625" s="51"/>
      <c r="K1625" s="50"/>
      <c r="L1625" s="50"/>
      <c r="M1625" s="52"/>
    </row>
    <row r="1626" spans="1:13" s="53" customFormat="1">
      <c r="A1626" s="47" t="s">
        <v>1401</v>
      </c>
      <c r="B1626" s="175" t="s">
        <v>1402</v>
      </c>
      <c r="C1626" s="47" t="s">
        <v>706</v>
      </c>
      <c r="D1626" s="47" t="s">
        <v>469</v>
      </c>
      <c r="E1626" s="47" t="s">
        <v>311</v>
      </c>
      <c r="F1626" s="48">
        <v>42690</v>
      </c>
      <c r="G1626" s="179">
        <v>-1</v>
      </c>
      <c r="H1626" s="47"/>
      <c r="I1626" s="50"/>
      <c r="J1626" s="51"/>
      <c r="K1626" s="50"/>
      <c r="L1626" s="50"/>
      <c r="M1626" s="52"/>
    </row>
    <row r="1627" spans="1:13" s="53" customFormat="1">
      <c r="A1627" s="47" t="s">
        <v>1401</v>
      </c>
      <c r="B1627" s="175" t="s">
        <v>1402</v>
      </c>
      <c r="C1627" s="47" t="s">
        <v>706</v>
      </c>
      <c r="D1627" s="47" t="s">
        <v>468</v>
      </c>
      <c r="E1627" s="47" t="s">
        <v>312</v>
      </c>
      <c r="F1627" s="48">
        <v>42690</v>
      </c>
      <c r="G1627" s="179">
        <v>-2</v>
      </c>
      <c r="H1627" s="47"/>
      <c r="I1627" s="50"/>
      <c r="J1627" s="51"/>
      <c r="K1627" s="50"/>
      <c r="L1627" s="50"/>
      <c r="M1627" s="52"/>
    </row>
    <row r="1628" spans="1:13" s="53" customFormat="1">
      <c r="A1628" s="47" t="s">
        <v>1401</v>
      </c>
      <c r="B1628" s="175" t="s">
        <v>1402</v>
      </c>
      <c r="C1628" s="47" t="s">
        <v>706</v>
      </c>
      <c r="D1628" s="47" t="s">
        <v>301</v>
      </c>
      <c r="E1628" s="47" t="s">
        <v>299</v>
      </c>
      <c r="F1628" s="48">
        <v>42690</v>
      </c>
      <c r="G1628" s="179">
        <v>-1</v>
      </c>
      <c r="H1628" s="47"/>
      <c r="I1628" s="50"/>
      <c r="J1628" s="51"/>
      <c r="K1628" s="50"/>
      <c r="L1628" s="50"/>
      <c r="M1628" s="52"/>
    </row>
    <row r="1629" spans="1:13" s="53" customFormat="1">
      <c r="A1629" s="47" t="s">
        <v>1401</v>
      </c>
      <c r="B1629" s="175" t="s">
        <v>1402</v>
      </c>
      <c r="C1629" s="47" t="s">
        <v>706</v>
      </c>
      <c r="D1629" s="47" t="s">
        <v>504</v>
      </c>
      <c r="E1629" s="47" t="s">
        <v>303</v>
      </c>
      <c r="F1629" s="48">
        <v>42690</v>
      </c>
      <c r="G1629" s="179">
        <v>-1</v>
      </c>
      <c r="H1629" s="47"/>
      <c r="I1629" s="50"/>
      <c r="J1629" s="51"/>
      <c r="K1629" s="50"/>
      <c r="L1629" s="50"/>
      <c r="M1629" s="52"/>
    </row>
    <row r="1630" spans="1:13" s="53" customFormat="1">
      <c r="A1630" s="47" t="s">
        <v>1401</v>
      </c>
      <c r="B1630" s="175" t="s">
        <v>1402</v>
      </c>
      <c r="C1630" s="47" t="s">
        <v>706</v>
      </c>
      <c r="D1630" s="47" t="s">
        <v>300</v>
      </c>
      <c r="E1630" s="47" t="s">
        <v>302</v>
      </c>
      <c r="F1630" s="48">
        <v>42690</v>
      </c>
      <c r="G1630" s="179">
        <v>-1</v>
      </c>
      <c r="H1630" s="47"/>
      <c r="I1630" s="50"/>
      <c r="J1630" s="51"/>
      <c r="K1630" s="50"/>
      <c r="L1630" s="50"/>
      <c r="M1630" s="52"/>
    </row>
    <row r="1631" spans="1:13" s="53" customFormat="1">
      <c r="A1631" s="47"/>
      <c r="B1631" s="175" t="s">
        <v>1403</v>
      </c>
      <c r="C1631" s="47" t="s">
        <v>661</v>
      </c>
      <c r="D1631" s="47" t="s">
        <v>469</v>
      </c>
      <c r="E1631" s="47" t="s">
        <v>311</v>
      </c>
      <c r="F1631" s="48">
        <v>42690</v>
      </c>
      <c r="G1631" s="179">
        <v>-1</v>
      </c>
      <c r="H1631" s="47"/>
      <c r="I1631" s="50"/>
      <c r="J1631" s="51"/>
      <c r="K1631" s="50"/>
      <c r="L1631" s="50"/>
      <c r="M1631" s="52"/>
    </row>
    <row r="1632" spans="1:13" s="53" customFormat="1">
      <c r="A1632" s="47" t="s">
        <v>1409</v>
      </c>
      <c r="B1632" s="175" t="s">
        <v>1404</v>
      </c>
      <c r="C1632" s="47" t="s">
        <v>1344</v>
      </c>
      <c r="D1632" s="47" t="s">
        <v>63</v>
      </c>
      <c r="E1632" s="47" t="s">
        <v>70</v>
      </c>
      <c r="F1632" s="48">
        <v>42691</v>
      </c>
      <c r="G1632" s="179">
        <v>-1</v>
      </c>
      <c r="H1632" s="47"/>
      <c r="I1632" s="50"/>
      <c r="J1632" s="51"/>
      <c r="K1632" s="50"/>
      <c r="L1632" s="50"/>
      <c r="M1632" s="52"/>
    </row>
    <row r="1633" spans="1:13" s="53" customFormat="1">
      <c r="A1633" s="47" t="s">
        <v>1406</v>
      </c>
      <c r="B1633" s="175" t="s">
        <v>1405</v>
      </c>
      <c r="C1633" s="47" t="s">
        <v>1344</v>
      </c>
      <c r="D1633" s="47" t="s">
        <v>465</v>
      </c>
      <c r="E1633" s="47" t="s">
        <v>107</v>
      </c>
      <c r="F1633" s="48">
        <v>42691</v>
      </c>
      <c r="G1633" s="179">
        <v>-1</v>
      </c>
      <c r="H1633" s="47"/>
      <c r="I1633" s="50"/>
      <c r="J1633" s="51"/>
      <c r="K1633" s="50"/>
      <c r="L1633" s="50"/>
      <c r="M1633" s="52"/>
    </row>
    <row r="1634" spans="1:13" s="53" customFormat="1">
      <c r="A1634" s="47" t="s">
        <v>1406</v>
      </c>
      <c r="B1634" s="175" t="s">
        <v>1405</v>
      </c>
      <c r="C1634" s="47" t="s">
        <v>1344</v>
      </c>
      <c r="D1634" s="47" t="s">
        <v>464</v>
      </c>
      <c r="E1634" s="47" t="s">
        <v>106</v>
      </c>
      <c r="F1634" s="48">
        <v>42691</v>
      </c>
      <c r="G1634" s="179">
        <v>-1</v>
      </c>
      <c r="H1634" s="47"/>
      <c r="I1634" s="50"/>
      <c r="J1634" s="51"/>
      <c r="K1634" s="50"/>
      <c r="L1634" s="50"/>
      <c r="M1634" s="52"/>
    </row>
    <row r="1635" spans="1:13" s="53" customFormat="1">
      <c r="A1635" s="47" t="s">
        <v>1406</v>
      </c>
      <c r="B1635" s="175" t="s">
        <v>1405</v>
      </c>
      <c r="C1635" s="47" t="s">
        <v>1344</v>
      </c>
      <c r="D1635" s="47" t="s">
        <v>301</v>
      </c>
      <c r="E1635" s="47" t="s">
        <v>299</v>
      </c>
      <c r="F1635" s="48">
        <v>42691</v>
      </c>
      <c r="G1635" s="179">
        <v>-1</v>
      </c>
      <c r="H1635" s="47"/>
      <c r="I1635" s="50"/>
      <c r="J1635" s="51"/>
      <c r="K1635" s="50"/>
      <c r="L1635" s="50"/>
      <c r="M1635" s="52"/>
    </row>
    <row r="1636" spans="1:13" s="53" customFormat="1">
      <c r="A1636" s="47" t="s">
        <v>1406</v>
      </c>
      <c r="B1636" s="175" t="s">
        <v>1405</v>
      </c>
      <c r="C1636" s="47" t="s">
        <v>1344</v>
      </c>
      <c r="D1636" s="47" t="s">
        <v>504</v>
      </c>
      <c r="E1636" s="47" t="s">
        <v>303</v>
      </c>
      <c r="F1636" s="48">
        <v>42691</v>
      </c>
      <c r="G1636" s="179">
        <v>-1</v>
      </c>
      <c r="H1636" s="47"/>
      <c r="I1636" s="50"/>
      <c r="J1636" s="51"/>
      <c r="K1636" s="50"/>
      <c r="L1636" s="50"/>
      <c r="M1636" s="52"/>
    </row>
    <row r="1637" spans="1:13" s="53" customFormat="1">
      <c r="A1637" s="47" t="s">
        <v>1406</v>
      </c>
      <c r="B1637" s="175" t="s">
        <v>1405</v>
      </c>
      <c r="C1637" s="47" t="s">
        <v>1344</v>
      </c>
      <c r="D1637" s="47" t="s">
        <v>300</v>
      </c>
      <c r="E1637" s="47" t="s">
        <v>302</v>
      </c>
      <c r="F1637" s="48">
        <v>42691</v>
      </c>
      <c r="G1637" s="179">
        <v>-1</v>
      </c>
      <c r="H1637" s="47"/>
      <c r="I1637" s="50"/>
      <c r="J1637" s="51"/>
      <c r="K1637" s="50"/>
      <c r="L1637" s="50"/>
      <c r="M1637" s="52"/>
    </row>
    <row r="1638" spans="1:13" s="53" customFormat="1">
      <c r="A1638" s="47" t="s">
        <v>1406</v>
      </c>
      <c r="B1638" s="175" t="s">
        <v>1405</v>
      </c>
      <c r="C1638" s="47" t="s">
        <v>1344</v>
      </c>
      <c r="D1638" s="47" t="s">
        <v>63</v>
      </c>
      <c r="E1638" s="47" t="s">
        <v>70</v>
      </c>
      <c r="F1638" s="48">
        <v>42691</v>
      </c>
      <c r="G1638" s="179">
        <v>-1</v>
      </c>
      <c r="H1638" s="47"/>
      <c r="I1638" s="50"/>
      <c r="J1638" s="51"/>
      <c r="K1638" s="50"/>
      <c r="L1638" s="50"/>
      <c r="M1638" s="52"/>
    </row>
    <row r="1639" spans="1:13" s="53" customFormat="1">
      <c r="A1639" s="47" t="s">
        <v>1406</v>
      </c>
      <c r="B1639" s="175" t="s">
        <v>1405</v>
      </c>
      <c r="C1639" s="47" t="s">
        <v>1344</v>
      </c>
      <c r="D1639" s="47" t="s">
        <v>2992</v>
      </c>
      <c r="E1639" s="47" t="s">
        <v>1210</v>
      </c>
      <c r="F1639" s="48">
        <v>42691</v>
      </c>
      <c r="G1639" s="179">
        <v>-6</v>
      </c>
      <c r="H1639" s="47"/>
      <c r="I1639" s="50"/>
      <c r="J1639" s="51"/>
      <c r="K1639" s="50"/>
      <c r="L1639" s="50"/>
      <c r="M1639" s="52"/>
    </row>
    <row r="1640" spans="1:13" s="53" customFormat="1">
      <c r="A1640" s="47" t="s">
        <v>1407</v>
      </c>
      <c r="B1640" s="175" t="s">
        <v>1408</v>
      </c>
      <c r="C1640" s="47" t="s">
        <v>1344</v>
      </c>
      <c r="D1640" s="47" t="s">
        <v>465</v>
      </c>
      <c r="E1640" s="47" t="s">
        <v>107</v>
      </c>
      <c r="F1640" s="48">
        <v>42691</v>
      </c>
      <c r="G1640" s="179">
        <v>-1</v>
      </c>
      <c r="H1640" s="47"/>
      <c r="I1640" s="50"/>
      <c r="J1640" s="51"/>
      <c r="K1640" s="50"/>
      <c r="L1640" s="50"/>
      <c r="M1640" s="52"/>
    </row>
    <row r="1641" spans="1:13" s="53" customFormat="1">
      <c r="A1641" s="47" t="s">
        <v>1407</v>
      </c>
      <c r="B1641" s="175" t="s">
        <v>1408</v>
      </c>
      <c r="C1641" s="47" t="s">
        <v>1344</v>
      </c>
      <c r="D1641" s="47" t="s">
        <v>464</v>
      </c>
      <c r="E1641" s="47" t="s">
        <v>106</v>
      </c>
      <c r="F1641" s="48">
        <v>42691</v>
      </c>
      <c r="G1641" s="179">
        <v>-1</v>
      </c>
      <c r="H1641" s="47"/>
      <c r="I1641" s="50"/>
      <c r="J1641" s="51"/>
      <c r="K1641" s="50"/>
      <c r="L1641" s="50"/>
      <c r="M1641" s="52"/>
    </row>
    <row r="1642" spans="1:13" s="53" customFormat="1">
      <c r="A1642" s="47" t="s">
        <v>1407</v>
      </c>
      <c r="B1642" s="175" t="s">
        <v>1408</v>
      </c>
      <c r="C1642" s="47" t="s">
        <v>1344</v>
      </c>
      <c r="D1642" s="47" t="s">
        <v>301</v>
      </c>
      <c r="E1642" s="47" t="s">
        <v>299</v>
      </c>
      <c r="F1642" s="48">
        <v>42691</v>
      </c>
      <c r="G1642" s="179">
        <v>-1</v>
      </c>
      <c r="H1642" s="47"/>
      <c r="I1642" s="50"/>
      <c r="J1642" s="51"/>
      <c r="K1642" s="50"/>
      <c r="L1642" s="50"/>
      <c r="M1642" s="52"/>
    </row>
    <row r="1643" spans="1:13" s="53" customFormat="1">
      <c r="A1643" s="47" t="s">
        <v>1407</v>
      </c>
      <c r="B1643" s="175" t="s">
        <v>1408</v>
      </c>
      <c r="C1643" s="47" t="s">
        <v>1344</v>
      </c>
      <c r="D1643" s="47" t="s">
        <v>504</v>
      </c>
      <c r="E1643" s="47" t="s">
        <v>303</v>
      </c>
      <c r="F1643" s="48">
        <v>42691</v>
      </c>
      <c r="G1643" s="179">
        <v>-1</v>
      </c>
      <c r="H1643" s="47"/>
      <c r="I1643" s="50"/>
      <c r="J1643" s="51"/>
      <c r="K1643" s="50"/>
      <c r="L1643" s="50"/>
      <c r="M1643" s="52"/>
    </row>
    <row r="1644" spans="1:13" s="53" customFormat="1">
      <c r="A1644" s="47" t="s">
        <v>1407</v>
      </c>
      <c r="B1644" s="175" t="s">
        <v>1408</v>
      </c>
      <c r="C1644" s="47" t="s">
        <v>1344</v>
      </c>
      <c r="D1644" s="47" t="s">
        <v>300</v>
      </c>
      <c r="E1644" s="47" t="s">
        <v>302</v>
      </c>
      <c r="F1644" s="48">
        <v>42691</v>
      </c>
      <c r="G1644" s="179">
        <v>-1</v>
      </c>
      <c r="H1644" s="47"/>
      <c r="I1644" s="50"/>
      <c r="J1644" s="51"/>
      <c r="K1644" s="50"/>
      <c r="L1644" s="50"/>
      <c r="M1644" s="52"/>
    </row>
    <row r="1645" spans="1:13" s="53" customFormat="1">
      <c r="A1645" s="47" t="s">
        <v>1407</v>
      </c>
      <c r="B1645" s="175" t="s">
        <v>1408</v>
      </c>
      <c r="C1645" s="47" t="s">
        <v>1344</v>
      </c>
      <c r="D1645" s="47" t="s">
        <v>63</v>
      </c>
      <c r="E1645" s="47" t="s">
        <v>70</v>
      </c>
      <c r="F1645" s="48">
        <v>42691</v>
      </c>
      <c r="G1645" s="179">
        <v>-1</v>
      </c>
      <c r="H1645" s="47"/>
      <c r="I1645" s="50"/>
      <c r="J1645" s="51"/>
      <c r="K1645" s="50"/>
      <c r="L1645" s="50"/>
      <c r="M1645" s="52"/>
    </row>
    <row r="1646" spans="1:13" s="53" customFormat="1">
      <c r="A1646" s="47" t="s">
        <v>1407</v>
      </c>
      <c r="B1646" s="175" t="s">
        <v>1408</v>
      </c>
      <c r="C1646" s="47" t="s">
        <v>1344</v>
      </c>
      <c r="D1646" s="47" t="s">
        <v>2992</v>
      </c>
      <c r="E1646" s="47" t="s">
        <v>1210</v>
      </c>
      <c r="F1646" s="48">
        <v>42691</v>
      </c>
      <c r="G1646" s="179">
        <v>-6</v>
      </c>
      <c r="H1646" s="47"/>
      <c r="I1646" s="50"/>
      <c r="J1646" s="51"/>
      <c r="K1646" s="50"/>
      <c r="L1646" s="50"/>
      <c r="M1646" s="52"/>
    </row>
    <row r="1647" spans="1:13" s="53" customFormat="1">
      <c r="A1647" s="47"/>
      <c r="B1647" s="175" t="s">
        <v>1410</v>
      </c>
      <c r="C1647" s="47" t="s">
        <v>1193</v>
      </c>
      <c r="D1647" s="47" t="s">
        <v>504</v>
      </c>
      <c r="E1647" s="47" t="s">
        <v>303</v>
      </c>
      <c r="F1647" s="48">
        <v>42692</v>
      </c>
      <c r="G1647" s="179">
        <v>-1</v>
      </c>
      <c r="H1647" s="47"/>
      <c r="I1647" s="50"/>
      <c r="J1647" s="51"/>
      <c r="K1647" s="50"/>
      <c r="L1647" s="50"/>
      <c r="M1647" s="52"/>
    </row>
    <row r="1648" spans="1:13" s="53" customFormat="1">
      <c r="A1648" s="47"/>
      <c r="B1648" s="175" t="s">
        <v>1411</v>
      </c>
      <c r="C1648" s="47" t="s">
        <v>1344</v>
      </c>
      <c r="D1648" s="47" t="s">
        <v>2385</v>
      </c>
      <c r="E1648" s="47" t="s">
        <v>1309</v>
      </c>
      <c r="F1648" s="48">
        <v>42692</v>
      </c>
      <c r="G1648" s="179">
        <v>-1</v>
      </c>
      <c r="H1648" s="47"/>
      <c r="I1648" s="50"/>
      <c r="J1648" s="51"/>
      <c r="K1648" s="50"/>
      <c r="L1648" s="50"/>
      <c r="M1648" s="52"/>
    </row>
    <row r="1649" spans="1:13" s="53" customFormat="1">
      <c r="A1649" s="47" t="s">
        <v>1413</v>
      </c>
      <c r="B1649" s="175" t="s">
        <v>1412</v>
      </c>
      <c r="C1649" s="47" t="s">
        <v>707</v>
      </c>
      <c r="D1649" s="47" t="s">
        <v>1152</v>
      </c>
      <c r="E1649" s="47" t="s">
        <v>1155</v>
      </c>
      <c r="F1649" s="48">
        <v>42697</v>
      </c>
      <c r="G1649" s="179">
        <v>-3</v>
      </c>
      <c r="H1649" s="47"/>
      <c r="I1649" s="50"/>
      <c r="J1649" s="51"/>
      <c r="K1649" s="50"/>
      <c r="L1649" s="50"/>
      <c r="M1649" s="52"/>
    </row>
    <row r="1650" spans="1:13" s="53" customFormat="1">
      <c r="A1650" s="47" t="s">
        <v>1413</v>
      </c>
      <c r="B1650" s="175" t="s">
        <v>1412</v>
      </c>
      <c r="C1650" s="47" t="s">
        <v>707</v>
      </c>
      <c r="D1650" s="47" t="s">
        <v>1153</v>
      </c>
      <c r="E1650" s="47" t="s">
        <v>1139</v>
      </c>
      <c r="F1650" s="48">
        <v>42697</v>
      </c>
      <c r="G1650" s="179">
        <v>-1</v>
      </c>
      <c r="H1650" s="47"/>
      <c r="I1650" s="50"/>
      <c r="J1650" s="51"/>
      <c r="K1650" s="50"/>
      <c r="L1650" s="50"/>
      <c r="M1650" s="52"/>
    </row>
    <row r="1651" spans="1:13" s="53" customFormat="1">
      <c r="A1651" s="47" t="s">
        <v>1413</v>
      </c>
      <c r="B1651" s="175" t="s">
        <v>1412</v>
      </c>
      <c r="C1651" s="47" t="s">
        <v>707</v>
      </c>
      <c r="D1651" s="47" t="s">
        <v>63</v>
      </c>
      <c r="E1651" s="47" t="s">
        <v>70</v>
      </c>
      <c r="F1651" s="48">
        <v>42697</v>
      </c>
      <c r="G1651" s="179">
        <v>-2</v>
      </c>
      <c r="H1651" s="47"/>
      <c r="I1651" s="50"/>
      <c r="J1651" s="51"/>
      <c r="K1651" s="50"/>
      <c r="L1651" s="50"/>
      <c r="M1651" s="52"/>
    </row>
    <row r="1652" spans="1:13" s="53" customFormat="1">
      <c r="A1652" s="47" t="s">
        <v>1413</v>
      </c>
      <c r="B1652" s="175" t="s">
        <v>1412</v>
      </c>
      <c r="C1652" s="47" t="s">
        <v>707</v>
      </c>
      <c r="D1652" s="47" t="s">
        <v>465</v>
      </c>
      <c r="E1652" s="47" t="s">
        <v>107</v>
      </c>
      <c r="F1652" s="48">
        <v>42697</v>
      </c>
      <c r="G1652" s="179">
        <v>-2</v>
      </c>
      <c r="H1652" s="47"/>
      <c r="I1652" s="50"/>
      <c r="J1652" s="51"/>
      <c r="K1652" s="50"/>
      <c r="L1652" s="50"/>
      <c r="M1652" s="52"/>
    </row>
    <row r="1653" spans="1:13" s="53" customFormat="1">
      <c r="A1653" s="47" t="s">
        <v>1413</v>
      </c>
      <c r="B1653" s="175" t="s">
        <v>1412</v>
      </c>
      <c r="C1653" s="47" t="s">
        <v>707</v>
      </c>
      <c r="D1653" s="47" t="s">
        <v>464</v>
      </c>
      <c r="E1653" s="47" t="s">
        <v>106</v>
      </c>
      <c r="F1653" s="48">
        <v>42697</v>
      </c>
      <c r="G1653" s="179">
        <v>-2</v>
      </c>
      <c r="H1653" s="47"/>
      <c r="I1653" s="50"/>
      <c r="J1653" s="51"/>
      <c r="K1653" s="50"/>
      <c r="L1653" s="50"/>
      <c r="M1653" s="52"/>
    </row>
    <row r="1654" spans="1:13" s="53" customFormat="1">
      <c r="A1654" s="47" t="s">
        <v>1413</v>
      </c>
      <c r="B1654" s="175" t="s">
        <v>1412</v>
      </c>
      <c r="C1654" s="47" t="s">
        <v>707</v>
      </c>
      <c r="D1654" s="47" t="s">
        <v>469</v>
      </c>
      <c r="E1654" s="47" t="s">
        <v>311</v>
      </c>
      <c r="F1654" s="48">
        <v>42697</v>
      </c>
      <c r="G1654" s="179">
        <v>-3</v>
      </c>
      <c r="H1654" s="47"/>
      <c r="I1654" s="50"/>
      <c r="J1654" s="51"/>
      <c r="K1654" s="50"/>
      <c r="L1654" s="50"/>
      <c r="M1654" s="52"/>
    </row>
    <row r="1655" spans="1:13" s="53" customFormat="1">
      <c r="A1655" s="47" t="s">
        <v>1413</v>
      </c>
      <c r="B1655" s="175" t="s">
        <v>1412</v>
      </c>
      <c r="C1655" s="47" t="s">
        <v>707</v>
      </c>
      <c r="D1655" s="47" t="s">
        <v>468</v>
      </c>
      <c r="E1655" s="47" t="s">
        <v>312</v>
      </c>
      <c r="F1655" s="48">
        <v>42697</v>
      </c>
      <c r="G1655" s="179">
        <v>-1</v>
      </c>
      <c r="H1655" s="47"/>
      <c r="I1655" s="50"/>
      <c r="J1655" s="51"/>
      <c r="K1655" s="50"/>
      <c r="L1655" s="50"/>
      <c r="M1655" s="52"/>
    </row>
    <row r="1656" spans="1:13" s="53" customFormat="1">
      <c r="A1656" s="47" t="s">
        <v>1413</v>
      </c>
      <c r="B1656" s="175" t="s">
        <v>1412</v>
      </c>
      <c r="C1656" s="47" t="s">
        <v>707</v>
      </c>
      <c r="D1656" s="47" t="s">
        <v>301</v>
      </c>
      <c r="E1656" s="47" t="s">
        <v>299</v>
      </c>
      <c r="F1656" s="48">
        <v>42697</v>
      </c>
      <c r="G1656" s="179">
        <v>-1</v>
      </c>
      <c r="H1656" s="47"/>
      <c r="I1656" s="50"/>
      <c r="J1656" s="51"/>
      <c r="K1656" s="50"/>
      <c r="L1656" s="50"/>
      <c r="M1656" s="52"/>
    </row>
    <row r="1657" spans="1:13" s="53" customFormat="1">
      <c r="A1657" s="47" t="s">
        <v>1413</v>
      </c>
      <c r="B1657" s="175" t="s">
        <v>1412</v>
      </c>
      <c r="C1657" s="47" t="s">
        <v>707</v>
      </c>
      <c r="D1657" s="47" t="s">
        <v>504</v>
      </c>
      <c r="E1657" s="47" t="s">
        <v>303</v>
      </c>
      <c r="F1657" s="48">
        <v>42697</v>
      </c>
      <c r="G1657" s="49">
        <v>-2</v>
      </c>
      <c r="H1657" s="47"/>
      <c r="I1657" s="50"/>
      <c r="J1657" s="51"/>
      <c r="K1657" s="50"/>
      <c r="L1657" s="50"/>
      <c r="M1657" s="52"/>
    </row>
    <row r="1658" spans="1:13" s="53" customFormat="1">
      <c r="A1658" s="47" t="s">
        <v>1414</v>
      </c>
      <c r="B1658" s="47" t="s">
        <v>1415</v>
      </c>
      <c r="C1658" s="47" t="s">
        <v>1277</v>
      </c>
      <c r="D1658" s="47" t="s">
        <v>2385</v>
      </c>
      <c r="E1658" s="47" t="s">
        <v>1309</v>
      </c>
      <c r="F1658" s="48">
        <v>42697</v>
      </c>
      <c r="G1658" s="49">
        <v>-1</v>
      </c>
      <c r="H1658" s="47"/>
      <c r="I1658" s="50"/>
      <c r="J1658" s="51"/>
      <c r="K1658" s="50"/>
      <c r="L1658" s="50"/>
      <c r="M1658" s="52"/>
    </row>
    <row r="1659" spans="1:13" s="53" customFormat="1">
      <c r="A1659" s="47" t="s">
        <v>1418</v>
      </c>
      <c r="B1659" s="175" t="s">
        <v>1417</v>
      </c>
      <c r="C1659" s="47" t="s">
        <v>1344</v>
      </c>
      <c r="D1659" s="47" t="s">
        <v>504</v>
      </c>
      <c r="E1659" s="47" t="s">
        <v>303</v>
      </c>
      <c r="F1659" s="48">
        <v>42697</v>
      </c>
      <c r="G1659" s="179">
        <v>-1</v>
      </c>
      <c r="H1659" s="47"/>
      <c r="I1659" s="50"/>
      <c r="J1659" s="51"/>
      <c r="K1659" s="50"/>
      <c r="L1659" s="50"/>
      <c r="M1659" s="52"/>
    </row>
    <row r="1660" spans="1:13" s="53" customFormat="1">
      <c r="A1660" s="47" t="s">
        <v>1421</v>
      </c>
      <c r="B1660" s="175" t="s">
        <v>1420</v>
      </c>
      <c r="C1660" s="47" t="s">
        <v>1134</v>
      </c>
      <c r="D1660" s="47" t="s">
        <v>2385</v>
      </c>
      <c r="E1660" s="47" t="s">
        <v>1309</v>
      </c>
      <c r="F1660" s="48">
        <v>42704</v>
      </c>
      <c r="G1660" s="179">
        <v>-1</v>
      </c>
      <c r="H1660" s="47"/>
      <c r="I1660" s="50"/>
      <c r="J1660" s="51"/>
      <c r="K1660" s="50"/>
      <c r="L1660" s="50"/>
      <c r="M1660" s="52"/>
    </row>
    <row r="1661" spans="1:13" s="53" customFormat="1">
      <c r="A1661" s="47" t="s">
        <v>1423</v>
      </c>
      <c r="B1661" s="175" t="s">
        <v>1422</v>
      </c>
      <c r="C1661" s="47" t="s">
        <v>695</v>
      </c>
      <c r="D1661" s="47" t="s">
        <v>72</v>
      </c>
      <c r="E1661" s="47" t="s">
        <v>73</v>
      </c>
      <c r="F1661" s="48">
        <v>42705</v>
      </c>
      <c r="G1661" s="179">
        <v>-4</v>
      </c>
      <c r="H1661" s="47"/>
      <c r="I1661" s="50"/>
      <c r="J1661" s="51"/>
      <c r="K1661" s="50"/>
      <c r="L1661" s="50"/>
      <c r="M1661" s="52"/>
    </row>
    <row r="1662" spans="1:13" s="53" customFormat="1">
      <c r="A1662" s="47" t="s">
        <v>1424</v>
      </c>
      <c r="B1662" s="175" t="s">
        <v>1425</v>
      </c>
      <c r="C1662" s="47" t="s">
        <v>1344</v>
      </c>
      <c r="D1662" s="47" t="s">
        <v>2386</v>
      </c>
      <c r="E1662" s="47" t="s">
        <v>1310</v>
      </c>
      <c r="F1662" s="48">
        <v>42706</v>
      </c>
      <c r="G1662" s="179">
        <v>-1</v>
      </c>
      <c r="H1662" s="47"/>
      <c r="I1662" s="50"/>
      <c r="J1662" s="51"/>
      <c r="K1662" s="50"/>
      <c r="L1662" s="50"/>
      <c r="M1662" s="52"/>
    </row>
    <row r="1663" spans="1:13" s="53" customFormat="1">
      <c r="A1663" s="47" t="s">
        <v>1427</v>
      </c>
      <c r="B1663" s="175" t="s">
        <v>1426</v>
      </c>
      <c r="C1663" s="47" t="s">
        <v>1344</v>
      </c>
      <c r="D1663" s="47" t="s">
        <v>2386</v>
      </c>
      <c r="E1663" s="47" t="s">
        <v>1310</v>
      </c>
      <c r="F1663" s="48">
        <v>42709</v>
      </c>
      <c r="G1663" s="179">
        <v>-6</v>
      </c>
      <c r="H1663" s="47"/>
      <c r="I1663" s="50"/>
      <c r="J1663" s="51"/>
      <c r="K1663" s="50"/>
      <c r="L1663" s="50"/>
      <c r="M1663" s="52"/>
    </row>
    <row r="1664" spans="1:13" s="53" customFormat="1">
      <c r="A1664" s="47"/>
      <c r="B1664" s="175" t="s">
        <v>1431</v>
      </c>
      <c r="C1664" s="47" t="s">
        <v>1430</v>
      </c>
      <c r="D1664" s="47" t="s">
        <v>1268</v>
      </c>
      <c r="E1664" s="47" t="s">
        <v>1267</v>
      </c>
      <c r="F1664" s="48">
        <v>42709</v>
      </c>
      <c r="G1664" s="179">
        <v>100</v>
      </c>
      <c r="H1664" s="47"/>
      <c r="I1664" s="50"/>
      <c r="J1664" s="51"/>
      <c r="K1664" s="50"/>
      <c r="L1664" s="50"/>
      <c r="M1664" s="52"/>
    </row>
    <row r="1665" spans="1:13" s="53" customFormat="1">
      <c r="A1665" s="47" t="s">
        <v>1393</v>
      </c>
      <c r="B1665" s="175" t="s">
        <v>1432</v>
      </c>
      <c r="C1665" s="47" t="s">
        <v>521</v>
      </c>
      <c r="D1665" s="47" t="s">
        <v>664</v>
      </c>
      <c r="E1665" s="47" t="s">
        <v>665</v>
      </c>
      <c r="F1665" s="48">
        <v>42709</v>
      </c>
      <c r="G1665" s="179">
        <v>7</v>
      </c>
      <c r="H1665" s="47"/>
      <c r="I1665" s="50"/>
      <c r="J1665" s="51"/>
      <c r="K1665" s="50"/>
      <c r="L1665" s="50"/>
      <c r="M1665" s="52"/>
    </row>
    <row r="1666" spans="1:13" s="53" customFormat="1">
      <c r="A1666" s="47" t="s">
        <v>1393</v>
      </c>
      <c r="B1666" s="175" t="s">
        <v>1432</v>
      </c>
      <c r="C1666" s="47" t="s">
        <v>521</v>
      </c>
      <c r="D1666" s="47" t="s">
        <v>663</v>
      </c>
      <c r="E1666" s="47" t="s">
        <v>662</v>
      </c>
      <c r="F1666" s="48">
        <v>42709</v>
      </c>
      <c r="G1666" s="179">
        <v>7</v>
      </c>
      <c r="H1666" s="47"/>
      <c r="I1666" s="50"/>
      <c r="J1666" s="51"/>
      <c r="K1666" s="50"/>
      <c r="L1666" s="50"/>
      <c r="M1666" s="52"/>
    </row>
    <row r="1667" spans="1:13" s="53" customFormat="1">
      <c r="A1667" s="47" t="s">
        <v>598</v>
      </c>
      <c r="B1667" s="175" t="s">
        <v>1433</v>
      </c>
      <c r="C1667" s="47" t="s">
        <v>521</v>
      </c>
      <c r="D1667" s="47" t="s">
        <v>277</v>
      </c>
      <c r="E1667" s="47" t="s">
        <v>119</v>
      </c>
      <c r="F1667" s="48">
        <v>42709</v>
      </c>
      <c r="G1667" s="179">
        <v>4</v>
      </c>
      <c r="H1667" s="47"/>
      <c r="I1667" s="50"/>
      <c r="J1667" s="51"/>
      <c r="K1667" s="50"/>
      <c r="L1667" s="50"/>
      <c r="M1667" s="52"/>
    </row>
    <row r="1668" spans="1:13" s="53" customFormat="1">
      <c r="A1668" s="47" t="s">
        <v>1434</v>
      </c>
      <c r="B1668" s="175" t="s">
        <v>1435</v>
      </c>
      <c r="C1668" s="47" t="s">
        <v>521</v>
      </c>
      <c r="D1668" s="47" t="s">
        <v>296</v>
      </c>
      <c r="E1668" s="47" t="s">
        <v>297</v>
      </c>
      <c r="F1668" s="48">
        <v>42709</v>
      </c>
      <c r="G1668" s="179">
        <v>4</v>
      </c>
      <c r="H1668" s="47"/>
      <c r="I1668" s="50"/>
      <c r="J1668" s="51"/>
      <c r="K1668" s="50"/>
      <c r="L1668" s="50"/>
      <c r="M1668" s="52"/>
    </row>
    <row r="1669" spans="1:13" s="53" customFormat="1">
      <c r="A1669" s="47" t="s">
        <v>1428</v>
      </c>
      <c r="B1669" s="175" t="s">
        <v>1429</v>
      </c>
      <c r="C1669" s="47" t="s">
        <v>1134</v>
      </c>
      <c r="D1669" s="47" t="s">
        <v>205</v>
      </c>
      <c r="E1669" s="47" t="s">
        <v>115</v>
      </c>
      <c r="F1669" s="48">
        <v>42710</v>
      </c>
      <c r="G1669" s="179">
        <v>-2</v>
      </c>
      <c r="H1669" s="47"/>
      <c r="I1669" s="50"/>
      <c r="J1669" s="51"/>
      <c r="K1669" s="50"/>
      <c r="L1669" s="50"/>
      <c r="M1669" s="52"/>
    </row>
    <row r="1670" spans="1:13" s="53" customFormat="1">
      <c r="A1670" s="47" t="s">
        <v>1428</v>
      </c>
      <c r="B1670" s="175" t="s">
        <v>1429</v>
      </c>
      <c r="C1670" s="47" t="s">
        <v>1134</v>
      </c>
      <c r="D1670" s="47" t="s">
        <v>277</v>
      </c>
      <c r="E1670" s="47" t="s">
        <v>119</v>
      </c>
      <c r="F1670" s="48">
        <v>42710</v>
      </c>
      <c r="G1670" s="179">
        <v>-10</v>
      </c>
      <c r="H1670" s="47"/>
      <c r="I1670" s="50"/>
      <c r="J1670" s="51"/>
      <c r="K1670" s="50"/>
      <c r="L1670" s="50"/>
      <c r="M1670" s="52"/>
    </row>
    <row r="1671" spans="1:13" s="53" customFormat="1">
      <c r="A1671" s="47" t="s">
        <v>1428</v>
      </c>
      <c r="B1671" s="175" t="s">
        <v>1429</v>
      </c>
      <c r="C1671" s="47" t="s">
        <v>1134</v>
      </c>
      <c r="D1671" s="47" t="s">
        <v>296</v>
      </c>
      <c r="E1671" s="47" t="s">
        <v>297</v>
      </c>
      <c r="F1671" s="48">
        <v>42710</v>
      </c>
      <c r="G1671" s="179">
        <v>-4</v>
      </c>
      <c r="H1671" s="47"/>
      <c r="I1671" s="50"/>
      <c r="J1671" s="51"/>
      <c r="K1671" s="50"/>
      <c r="L1671" s="50"/>
      <c r="M1671" s="52"/>
    </row>
    <row r="1672" spans="1:13" s="53" customFormat="1">
      <c r="A1672" s="47" t="s">
        <v>1428</v>
      </c>
      <c r="B1672" s="175" t="s">
        <v>1429</v>
      </c>
      <c r="C1672" s="47" t="s">
        <v>1134</v>
      </c>
      <c r="D1672" s="47" t="s">
        <v>278</v>
      </c>
      <c r="E1672" s="47" t="s">
        <v>121</v>
      </c>
      <c r="F1672" s="48">
        <v>42710</v>
      </c>
      <c r="G1672" s="179">
        <v>-2</v>
      </c>
      <c r="H1672" s="47"/>
      <c r="I1672" s="50"/>
      <c r="J1672" s="51"/>
      <c r="K1672" s="50"/>
      <c r="L1672" s="50"/>
      <c r="M1672" s="52"/>
    </row>
    <row r="1673" spans="1:13" s="53" customFormat="1">
      <c r="A1673" s="47" t="s">
        <v>1428</v>
      </c>
      <c r="B1673" s="175" t="s">
        <v>1429</v>
      </c>
      <c r="C1673" s="47" t="s">
        <v>1134</v>
      </c>
      <c r="D1673" s="47" t="s">
        <v>307</v>
      </c>
      <c r="E1673" s="47" t="s">
        <v>120</v>
      </c>
      <c r="F1673" s="48">
        <v>42710</v>
      </c>
      <c r="G1673" s="179">
        <v>-3</v>
      </c>
      <c r="H1673" s="47"/>
      <c r="I1673" s="50"/>
      <c r="J1673" s="51"/>
      <c r="K1673" s="50"/>
      <c r="L1673" s="50"/>
      <c r="M1673" s="52"/>
    </row>
    <row r="1674" spans="1:13" s="53" customFormat="1">
      <c r="A1674" s="47" t="s">
        <v>1428</v>
      </c>
      <c r="B1674" s="175" t="s">
        <v>1429</v>
      </c>
      <c r="C1674" s="47" t="s">
        <v>1134</v>
      </c>
      <c r="D1674" s="47" t="s">
        <v>456</v>
      </c>
      <c r="E1674" s="47" t="s">
        <v>124</v>
      </c>
      <c r="F1674" s="48">
        <v>42710</v>
      </c>
      <c r="G1674" s="179">
        <v>-2</v>
      </c>
      <c r="H1674" s="47"/>
      <c r="I1674" s="50"/>
      <c r="J1674" s="51"/>
      <c r="K1674" s="50"/>
      <c r="L1674" s="50"/>
      <c r="M1674" s="52"/>
    </row>
    <row r="1675" spans="1:13" s="53" customFormat="1">
      <c r="A1675" s="47" t="s">
        <v>1428</v>
      </c>
      <c r="B1675" s="175" t="s">
        <v>1429</v>
      </c>
      <c r="C1675" s="47" t="s">
        <v>1134</v>
      </c>
      <c r="D1675" s="47" t="s">
        <v>309</v>
      </c>
      <c r="E1675" s="47" t="s">
        <v>125</v>
      </c>
      <c r="F1675" s="48">
        <v>42710</v>
      </c>
      <c r="G1675" s="179">
        <v>-2</v>
      </c>
      <c r="H1675" s="47"/>
      <c r="I1675" s="50"/>
      <c r="J1675" s="51"/>
      <c r="K1675" s="50"/>
      <c r="L1675" s="50"/>
      <c r="M1675" s="52"/>
    </row>
    <row r="1676" spans="1:13" s="53" customFormat="1">
      <c r="A1676" s="47" t="s">
        <v>1428</v>
      </c>
      <c r="B1676" s="175" t="s">
        <v>1429</v>
      </c>
      <c r="C1676" s="47" t="s">
        <v>1134</v>
      </c>
      <c r="D1676" s="47" t="s">
        <v>455</v>
      </c>
      <c r="E1676" s="47" t="s">
        <v>118</v>
      </c>
      <c r="F1676" s="48">
        <v>42710</v>
      </c>
      <c r="G1676" s="179">
        <v>-6</v>
      </c>
      <c r="H1676" s="47"/>
      <c r="I1676" s="50"/>
      <c r="J1676" s="51"/>
      <c r="K1676" s="50"/>
      <c r="L1676" s="50"/>
      <c r="M1676" s="52"/>
    </row>
    <row r="1677" spans="1:13" s="53" customFormat="1">
      <c r="A1677" s="47"/>
      <c r="B1677" s="175" t="s">
        <v>779</v>
      </c>
      <c r="C1677" s="47" t="s">
        <v>521</v>
      </c>
      <c r="D1677" s="47" t="s">
        <v>663</v>
      </c>
      <c r="E1677" s="47" t="s">
        <v>662</v>
      </c>
      <c r="F1677" s="48">
        <v>42711</v>
      </c>
      <c r="G1677" s="179">
        <v>1</v>
      </c>
      <c r="H1677" s="47"/>
      <c r="I1677" s="50"/>
      <c r="J1677" s="51"/>
      <c r="K1677" s="50"/>
      <c r="L1677" s="50"/>
      <c r="M1677" s="52"/>
    </row>
    <row r="1678" spans="1:13" s="53" customFormat="1">
      <c r="A1678" s="47"/>
      <c r="B1678" s="175" t="s">
        <v>779</v>
      </c>
      <c r="C1678" s="47" t="s">
        <v>521</v>
      </c>
      <c r="D1678" s="47" t="s">
        <v>664</v>
      </c>
      <c r="E1678" s="47" t="s">
        <v>665</v>
      </c>
      <c r="F1678" s="48">
        <v>42711</v>
      </c>
      <c r="G1678" s="179">
        <v>1</v>
      </c>
      <c r="H1678" s="47"/>
      <c r="I1678" s="50"/>
      <c r="J1678" s="51"/>
      <c r="K1678" s="50"/>
      <c r="L1678" s="50"/>
      <c r="M1678" s="52"/>
    </row>
    <row r="1679" spans="1:13" s="53" customFormat="1">
      <c r="A1679" s="47" t="s">
        <v>1437</v>
      </c>
      <c r="B1679" s="175" t="s">
        <v>1436</v>
      </c>
      <c r="C1679" s="47" t="s">
        <v>1419</v>
      </c>
      <c r="D1679" s="47" t="s">
        <v>465</v>
      </c>
      <c r="E1679" s="47" t="s">
        <v>107</v>
      </c>
      <c r="F1679" s="48">
        <v>42712</v>
      </c>
      <c r="G1679" s="179">
        <v>-1</v>
      </c>
      <c r="H1679" s="47"/>
      <c r="I1679" s="50"/>
      <c r="J1679" s="51"/>
      <c r="K1679" s="50"/>
      <c r="L1679" s="50"/>
      <c r="M1679" s="52"/>
    </row>
    <row r="1680" spans="1:13" s="53" customFormat="1">
      <c r="A1680" s="47" t="s">
        <v>1437</v>
      </c>
      <c r="B1680" s="175" t="s">
        <v>1436</v>
      </c>
      <c r="C1680" s="47" t="s">
        <v>1419</v>
      </c>
      <c r="D1680" s="47" t="s">
        <v>464</v>
      </c>
      <c r="E1680" s="47" t="s">
        <v>106</v>
      </c>
      <c r="F1680" s="48">
        <v>42712</v>
      </c>
      <c r="G1680" s="179">
        <v>-1</v>
      </c>
      <c r="H1680" s="47"/>
      <c r="I1680" s="50"/>
      <c r="J1680" s="51"/>
      <c r="K1680" s="50"/>
      <c r="L1680" s="50"/>
      <c r="M1680" s="52"/>
    </row>
    <row r="1681" spans="1:13" s="53" customFormat="1">
      <c r="A1681" s="47" t="s">
        <v>1437</v>
      </c>
      <c r="B1681" s="175" t="s">
        <v>1436</v>
      </c>
      <c r="C1681" s="47" t="s">
        <v>1419</v>
      </c>
      <c r="D1681" s="47" t="s">
        <v>469</v>
      </c>
      <c r="E1681" s="47" t="s">
        <v>311</v>
      </c>
      <c r="F1681" s="48">
        <v>42712</v>
      </c>
      <c r="G1681" s="179">
        <v>-1</v>
      </c>
      <c r="H1681" s="47"/>
      <c r="I1681" s="50"/>
      <c r="J1681" s="51"/>
      <c r="K1681" s="50"/>
      <c r="L1681" s="50"/>
      <c r="M1681" s="52"/>
    </row>
    <row r="1682" spans="1:13" s="53" customFormat="1">
      <c r="A1682" s="47" t="s">
        <v>1437</v>
      </c>
      <c r="B1682" s="175" t="s">
        <v>1436</v>
      </c>
      <c r="C1682" s="47" t="s">
        <v>1419</v>
      </c>
      <c r="D1682" s="47" t="s">
        <v>468</v>
      </c>
      <c r="E1682" s="47" t="s">
        <v>312</v>
      </c>
      <c r="F1682" s="48">
        <v>42712</v>
      </c>
      <c r="G1682" s="179">
        <v>-1</v>
      </c>
      <c r="H1682" s="47"/>
      <c r="I1682" s="50"/>
      <c r="J1682" s="51"/>
      <c r="K1682" s="50"/>
      <c r="L1682" s="50"/>
      <c r="M1682" s="52"/>
    </row>
    <row r="1683" spans="1:13" s="53" customFormat="1">
      <c r="A1683" s="47" t="s">
        <v>1437</v>
      </c>
      <c r="B1683" s="175" t="s">
        <v>1436</v>
      </c>
      <c r="C1683" s="47" t="s">
        <v>1419</v>
      </c>
      <c r="D1683" s="47" t="s">
        <v>301</v>
      </c>
      <c r="E1683" s="47" t="s">
        <v>299</v>
      </c>
      <c r="F1683" s="48">
        <v>42712</v>
      </c>
      <c r="G1683" s="179">
        <v>-1</v>
      </c>
      <c r="H1683" s="47"/>
      <c r="I1683" s="50"/>
      <c r="J1683" s="51"/>
      <c r="K1683" s="50"/>
      <c r="L1683" s="50"/>
      <c r="M1683" s="52"/>
    </row>
    <row r="1684" spans="1:13" s="53" customFormat="1">
      <c r="A1684" s="47" t="s">
        <v>1437</v>
      </c>
      <c r="B1684" s="175" t="s">
        <v>1436</v>
      </c>
      <c r="C1684" s="47" t="s">
        <v>1419</v>
      </c>
      <c r="D1684" s="47" t="s">
        <v>663</v>
      </c>
      <c r="E1684" s="47" t="s">
        <v>662</v>
      </c>
      <c r="F1684" s="48">
        <v>42712</v>
      </c>
      <c r="G1684" s="179">
        <v>-1</v>
      </c>
      <c r="H1684" s="47"/>
      <c r="I1684" s="50"/>
      <c r="J1684" s="51"/>
      <c r="K1684" s="50"/>
      <c r="L1684" s="50"/>
      <c r="M1684" s="52"/>
    </row>
    <row r="1685" spans="1:13" s="53" customFormat="1">
      <c r="A1685" s="47" t="s">
        <v>1437</v>
      </c>
      <c r="B1685" s="175" t="s">
        <v>1436</v>
      </c>
      <c r="C1685" s="47" t="s">
        <v>1419</v>
      </c>
      <c r="D1685" s="47" t="s">
        <v>1268</v>
      </c>
      <c r="E1685" s="47" t="s">
        <v>1267</v>
      </c>
      <c r="F1685" s="48">
        <v>42712</v>
      </c>
      <c r="G1685" s="179">
        <v>-3</v>
      </c>
      <c r="H1685" s="47"/>
      <c r="I1685" s="50"/>
      <c r="J1685" s="51"/>
      <c r="K1685" s="50"/>
      <c r="L1685" s="50"/>
      <c r="M1685" s="52"/>
    </row>
    <row r="1686" spans="1:13" s="53" customFormat="1">
      <c r="A1686" s="47"/>
      <c r="B1686" s="175" t="s">
        <v>1439</v>
      </c>
      <c r="C1686" s="47" t="s">
        <v>501</v>
      </c>
      <c r="D1686" s="47" t="s">
        <v>722</v>
      </c>
      <c r="E1686" s="47" t="s">
        <v>721</v>
      </c>
      <c r="F1686" s="48">
        <v>42713</v>
      </c>
      <c r="G1686" s="179">
        <v>-1</v>
      </c>
      <c r="H1686" s="47"/>
      <c r="I1686" s="50"/>
      <c r="J1686" s="51"/>
      <c r="K1686" s="50"/>
      <c r="L1686" s="50"/>
      <c r="M1686" s="52"/>
    </row>
    <row r="1687" spans="1:13" s="53" customFormat="1">
      <c r="A1687" s="47" t="s">
        <v>1440</v>
      </c>
      <c r="B1687" s="175" t="s">
        <v>1441</v>
      </c>
      <c r="C1687" s="47" t="s">
        <v>706</v>
      </c>
      <c r="D1687" s="47" t="s">
        <v>63</v>
      </c>
      <c r="E1687" s="47" t="s">
        <v>70</v>
      </c>
      <c r="F1687" s="48">
        <v>42717</v>
      </c>
      <c r="G1687" s="179">
        <v>-4</v>
      </c>
      <c r="H1687" s="47"/>
      <c r="I1687" s="50"/>
      <c r="J1687" s="51"/>
      <c r="K1687" s="50"/>
      <c r="L1687" s="50"/>
      <c r="M1687" s="52"/>
    </row>
    <row r="1688" spans="1:13" s="53" customFormat="1">
      <c r="A1688" s="47"/>
      <c r="B1688" s="175" t="s">
        <v>779</v>
      </c>
      <c r="C1688" s="47" t="s">
        <v>521</v>
      </c>
      <c r="D1688" s="47" t="s">
        <v>2385</v>
      </c>
      <c r="E1688" s="47" t="s">
        <v>1309</v>
      </c>
      <c r="F1688" s="48">
        <v>42717</v>
      </c>
      <c r="G1688" s="179">
        <v>1</v>
      </c>
      <c r="H1688" s="47"/>
      <c r="I1688" s="50"/>
      <c r="J1688" s="51"/>
      <c r="K1688" s="50"/>
      <c r="L1688" s="50"/>
      <c r="M1688" s="52"/>
    </row>
    <row r="1689" spans="1:13" s="53" customFormat="1">
      <c r="A1689" s="47"/>
      <c r="B1689" s="175" t="s">
        <v>779</v>
      </c>
      <c r="C1689" s="47" t="s">
        <v>521</v>
      </c>
      <c r="D1689" s="47" t="s">
        <v>296</v>
      </c>
      <c r="E1689" s="47" t="s">
        <v>297</v>
      </c>
      <c r="F1689" s="48">
        <v>42720</v>
      </c>
      <c r="G1689" s="179">
        <v>1</v>
      </c>
      <c r="H1689" s="47"/>
      <c r="I1689" s="50"/>
      <c r="J1689" s="51"/>
      <c r="K1689" s="50"/>
      <c r="L1689" s="50"/>
      <c r="M1689" s="52"/>
    </row>
    <row r="1690" spans="1:13" s="53" customFormat="1">
      <c r="A1690" s="47" t="s">
        <v>1442</v>
      </c>
      <c r="B1690" s="175" t="s">
        <v>1443</v>
      </c>
      <c r="C1690" s="47" t="s">
        <v>1193</v>
      </c>
      <c r="D1690" s="47" t="s">
        <v>178</v>
      </c>
      <c r="E1690" s="47" t="s">
        <v>326</v>
      </c>
      <c r="F1690" s="48">
        <v>42720</v>
      </c>
      <c r="G1690" s="179">
        <v>-33</v>
      </c>
      <c r="H1690" s="47"/>
      <c r="I1690" s="50"/>
      <c r="J1690" s="51"/>
      <c r="K1690" s="50"/>
      <c r="L1690" s="50"/>
      <c r="M1690" s="52"/>
    </row>
    <row r="1691" spans="1:13" s="53" customFormat="1">
      <c r="A1691" s="47" t="s">
        <v>1442</v>
      </c>
      <c r="B1691" s="175" t="s">
        <v>1443</v>
      </c>
      <c r="C1691" s="47" t="s">
        <v>1193</v>
      </c>
      <c r="D1691" s="47" t="s">
        <v>6</v>
      </c>
      <c r="E1691" s="47" t="s">
        <v>21</v>
      </c>
      <c r="F1691" s="48">
        <v>42720</v>
      </c>
      <c r="G1691" s="179">
        <v>-5</v>
      </c>
      <c r="H1691" s="47"/>
      <c r="I1691" s="50"/>
      <c r="J1691" s="51"/>
      <c r="K1691" s="50"/>
      <c r="L1691" s="50"/>
      <c r="M1691" s="52"/>
    </row>
    <row r="1692" spans="1:13" s="53" customFormat="1">
      <c r="A1692" s="47" t="s">
        <v>1442</v>
      </c>
      <c r="B1692" s="175" t="s">
        <v>1443</v>
      </c>
      <c r="C1692" s="47" t="s">
        <v>1193</v>
      </c>
      <c r="D1692" s="47" t="s">
        <v>180</v>
      </c>
      <c r="E1692" s="47" t="s">
        <v>295</v>
      </c>
      <c r="F1692" s="48">
        <v>42720</v>
      </c>
      <c r="G1692" s="179">
        <v>-3</v>
      </c>
      <c r="H1692" s="47"/>
      <c r="I1692" s="50"/>
      <c r="J1692" s="51"/>
      <c r="K1692" s="50"/>
      <c r="L1692" s="50"/>
      <c r="M1692" s="52"/>
    </row>
    <row r="1693" spans="1:13" s="53" customFormat="1">
      <c r="A1693" s="47" t="s">
        <v>1442</v>
      </c>
      <c r="B1693" s="175" t="s">
        <v>1443</v>
      </c>
      <c r="C1693" s="47" t="s">
        <v>1193</v>
      </c>
      <c r="D1693" s="47" t="s">
        <v>181</v>
      </c>
      <c r="E1693" s="47" t="s">
        <v>293</v>
      </c>
      <c r="F1693" s="48">
        <v>42720</v>
      </c>
      <c r="G1693" s="179">
        <v>-10</v>
      </c>
      <c r="H1693" s="47"/>
      <c r="I1693" s="50"/>
      <c r="J1693" s="51"/>
      <c r="K1693" s="50"/>
      <c r="L1693" s="50"/>
      <c r="M1693" s="52"/>
    </row>
    <row r="1694" spans="1:13" s="53" customFormat="1">
      <c r="A1694" s="47" t="s">
        <v>1442</v>
      </c>
      <c r="B1694" s="175" t="s">
        <v>1443</v>
      </c>
      <c r="C1694" s="47" t="s">
        <v>1193</v>
      </c>
      <c r="D1694" s="47" t="s">
        <v>7</v>
      </c>
      <c r="E1694" s="47" t="s">
        <v>27</v>
      </c>
      <c r="F1694" s="48">
        <v>42720</v>
      </c>
      <c r="G1694" s="179">
        <v>-9</v>
      </c>
      <c r="H1694" s="47"/>
      <c r="I1694" s="50"/>
      <c r="J1694" s="51"/>
      <c r="K1694" s="50"/>
      <c r="L1694" s="50"/>
      <c r="M1694" s="52"/>
    </row>
    <row r="1695" spans="1:13" s="53" customFormat="1">
      <c r="A1695" s="47" t="s">
        <v>1442</v>
      </c>
      <c r="B1695" s="175" t="s">
        <v>1443</v>
      </c>
      <c r="C1695" s="47" t="s">
        <v>1193</v>
      </c>
      <c r="D1695" s="47" t="s">
        <v>13</v>
      </c>
      <c r="E1695" s="47" t="s">
        <v>52</v>
      </c>
      <c r="F1695" s="48">
        <v>42720</v>
      </c>
      <c r="G1695" s="179">
        <v>-16</v>
      </c>
      <c r="H1695" s="47"/>
      <c r="I1695" s="50"/>
      <c r="J1695" s="51"/>
      <c r="K1695" s="50"/>
      <c r="L1695" s="50"/>
      <c r="M1695" s="52"/>
    </row>
    <row r="1696" spans="1:13" s="53" customFormat="1">
      <c r="A1696" s="47" t="s">
        <v>1444</v>
      </c>
      <c r="B1696" s="175" t="s">
        <v>1445</v>
      </c>
      <c r="C1696" s="47" t="s">
        <v>1193</v>
      </c>
      <c r="D1696" s="47" t="s">
        <v>178</v>
      </c>
      <c r="E1696" s="47" t="s">
        <v>326</v>
      </c>
      <c r="F1696" s="48">
        <v>42720</v>
      </c>
      <c r="G1696" s="179">
        <v>-38</v>
      </c>
      <c r="H1696" s="47"/>
      <c r="I1696" s="50"/>
      <c r="J1696" s="51"/>
      <c r="K1696" s="50"/>
      <c r="L1696" s="50"/>
      <c r="M1696" s="52"/>
    </row>
    <row r="1697" spans="1:13" s="53" customFormat="1">
      <c r="A1697" s="47" t="s">
        <v>1444</v>
      </c>
      <c r="B1697" s="175" t="s">
        <v>1445</v>
      </c>
      <c r="C1697" s="47" t="s">
        <v>1193</v>
      </c>
      <c r="D1697" s="47" t="s">
        <v>6</v>
      </c>
      <c r="E1697" s="47" t="s">
        <v>21</v>
      </c>
      <c r="F1697" s="48">
        <v>42720</v>
      </c>
      <c r="G1697" s="179">
        <v>-4</v>
      </c>
      <c r="H1697" s="47"/>
      <c r="I1697" s="50"/>
      <c r="J1697" s="51"/>
      <c r="K1697" s="50"/>
      <c r="L1697" s="50"/>
      <c r="M1697" s="52"/>
    </row>
    <row r="1698" spans="1:13" s="53" customFormat="1">
      <c r="A1698" s="47" t="s">
        <v>1444</v>
      </c>
      <c r="B1698" s="175" t="s">
        <v>1445</v>
      </c>
      <c r="C1698" s="47" t="s">
        <v>1193</v>
      </c>
      <c r="D1698" s="47" t="s">
        <v>180</v>
      </c>
      <c r="E1698" s="47" t="s">
        <v>295</v>
      </c>
      <c r="F1698" s="48">
        <v>42720</v>
      </c>
      <c r="G1698" s="179">
        <v>-15</v>
      </c>
      <c r="H1698" s="47"/>
      <c r="I1698" s="50"/>
      <c r="J1698" s="51"/>
      <c r="K1698" s="50"/>
      <c r="L1698" s="50"/>
      <c r="M1698" s="52"/>
    </row>
    <row r="1699" spans="1:13" s="53" customFormat="1">
      <c r="A1699" s="47" t="s">
        <v>1444</v>
      </c>
      <c r="B1699" s="175" t="s">
        <v>1445</v>
      </c>
      <c r="C1699" s="47" t="s">
        <v>1193</v>
      </c>
      <c r="D1699" s="47" t="s">
        <v>181</v>
      </c>
      <c r="E1699" s="47" t="s">
        <v>293</v>
      </c>
      <c r="F1699" s="48">
        <v>42720</v>
      </c>
      <c r="G1699" s="179">
        <v>-11</v>
      </c>
      <c r="H1699" s="47"/>
      <c r="I1699" s="50"/>
      <c r="J1699" s="51"/>
      <c r="K1699" s="50"/>
      <c r="L1699" s="50"/>
      <c r="M1699" s="52"/>
    </row>
    <row r="1700" spans="1:13" s="53" customFormat="1">
      <c r="A1700" s="47" t="s">
        <v>1444</v>
      </c>
      <c r="B1700" s="175" t="s">
        <v>1445</v>
      </c>
      <c r="C1700" s="47" t="s">
        <v>1193</v>
      </c>
      <c r="D1700" s="47" t="s">
        <v>7</v>
      </c>
      <c r="E1700" s="47" t="s">
        <v>27</v>
      </c>
      <c r="F1700" s="48">
        <v>42720</v>
      </c>
      <c r="G1700" s="179">
        <v>-18</v>
      </c>
      <c r="H1700" s="47"/>
      <c r="I1700" s="50"/>
      <c r="J1700" s="51"/>
      <c r="K1700" s="50"/>
      <c r="L1700" s="50"/>
      <c r="M1700" s="52"/>
    </row>
    <row r="1701" spans="1:13" s="53" customFormat="1">
      <c r="A1701" s="47" t="s">
        <v>1444</v>
      </c>
      <c r="B1701" s="175" t="s">
        <v>1445</v>
      </c>
      <c r="C1701" s="47" t="s">
        <v>1193</v>
      </c>
      <c r="D1701" s="47" t="s">
        <v>13</v>
      </c>
      <c r="E1701" s="47" t="s">
        <v>52</v>
      </c>
      <c r="F1701" s="48">
        <v>42720</v>
      </c>
      <c r="G1701" s="179">
        <v>-28</v>
      </c>
      <c r="H1701" s="47"/>
      <c r="I1701" s="50"/>
      <c r="J1701" s="51"/>
      <c r="K1701" s="50"/>
      <c r="L1701" s="50"/>
      <c r="M1701" s="52"/>
    </row>
    <row r="1702" spans="1:13" s="53" customFormat="1">
      <c r="A1702" s="47" t="s">
        <v>1446</v>
      </c>
      <c r="B1702" s="175" t="s">
        <v>1447</v>
      </c>
      <c r="C1702" s="47" t="s">
        <v>1102</v>
      </c>
      <c r="D1702" s="47" t="s">
        <v>465</v>
      </c>
      <c r="E1702" s="47" t="s">
        <v>107</v>
      </c>
      <c r="F1702" s="48">
        <v>42720</v>
      </c>
      <c r="G1702" s="179">
        <v>-2</v>
      </c>
      <c r="H1702" s="47"/>
      <c r="I1702" s="50"/>
      <c r="J1702" s="51"/>
      <c r="K1702" s="50"/>
      <c r="L1702" s="50"/>
      <c r="M1702" s="52"/>
    </row>
    <row r="1703" spans="1:13" s="53" customFormat="1">
      <c r="A1703" s="47" t="s">
        <v>1446</v>
      </c>
      <c r="B1703" s="175" t="s">
        <v>1447</v>
      </c>
      <c r="C1703" s="47" t="s">
        <v>1102</v>
      </c>
      <c r="D1703" s="47" t="s">
        <v>464</v>
      </c>
      <c r="E1703" s="47" t="s">
        <v>106</v>
      </c>
      <c r="F1703" s="48">
        <v>42720</v>
      </c>
      <c r="G1703" s="179">
        <v>-2</v>
      </c>
      <c r="H1703" s="47"/>
      <c r="I1703" s="50"/>
      <c r="J1703" s="51"/>
      <c r="K1703" s="50"/>
      <c r="L1703" s="50"/>
      <c r="M1703" s="52"/>
    </row>
    <row r="1704" spans="1:13" s="53" customFormat="1">
      <c r="A1704" s="47" t="s">
        <v>1446</v>
      </c>
      <c r="B1704" s="175" t="s">
        <v>1447</v>
      </c>
      <c r="C1704" s="47" t="s">
        <v>1102</v>
      </c>
      <c r="D1704" s="47" t="s">
        <v>301</v>
      </c>
      <c r="E1704" s="47" t="s">
        <v>299</v>
      </c>
      <c r="F1704" s="48">
        <v>42720</v>
      </c>
      <c r="G1704" s="179">
        <v>-1</v>
      </c>
      <c r="H1704" s="47"/>
      <c r="I1704" s="50"/>
      <c r="J1704" s="51"/>
      <c r="K1704" s="50"/>
      <c r="L1704" s="50"/>
      <c r="M1704" s="52"/>
    </row>
    <row r="1705" spans="1:13" s="53" customFormat="1">
      <c r="A1705" s="47" t="s">
        <v>1446</v>
      </c>
      <c r="B1705" s="175" t="s">
        <v>1447</v>
      </c>
      <c r="C1705" s="47" t="s">
        <v>1102</v>
      </c>
      <c r="D1705" s="47" t="s">
        <v>300</v>
      </c>
      <c r="E1705" s="47" t="s">
        <v>302</v>
      </c>
      <c r="F1705" s="48">
        <v>42720</v>
      </c>
      <c r="G1705" s="179">
        <v>-1</v>
      </c>
      <c r="H1705" s="47"/>
      <c r="I1705" s="50"/>
      <c r="J1705" s="51"/>
      <c r="K1705" s="50"/>
      <c r="L1705" s="50"/>
      <c r="M1705" s="52"/>
    </row>
    <row r="1706" spans="1:13" s="53" customFormat="1">
      <c r="A1706" s="47" t="s">
        <v>1446</v>
      </c>
      <c r="B1706" s="175" t="s">
        <v>1447</v>
      </c>
      <c r="C1706" s="47" t="s">
        <v>1102</v>
      </c>
      <c r="D1706" s="47" t="s">
        <v>63</v>
      </c>
      <c r="E1706" s="47" t="s">
        <v>70</v>
      </c>
      <c r="F1706" s="48">
        <v>42720</v>
      </c>
      <c r="G1706" s="179">
        <v>-3</v>
      </c>
      <c r="H1706" s="47"/>
      <c r="I1706" s="50"/>
      <c r="J1706" s="51"/>
      <c r="K1706" s="50"/>
      <c r="L1706" s="50"/>
      <c r="M1706" s="52"/>
    </row>
    <row r="1707" spans="1:13" s="53" customFormat="1">
      <c r="A1707" s="47" t="s">
        <v>1446</v>
      </c>
      <c r="B1707" s="175" t="s">
        <v>1447</v>
      </c>
      <c r="C1707" s="47" t="s">
        <v>1102</v>
      </c>
      <c r="D1707" s="47" t="s">
        <v>1152</v>
      </c>
      <c r="E1707" s="47" t="s">
        <v>1155</v>
      </c>
      <c r="F1707" s="48">
        <v>42720</v>
      </c>
      <c r="G1707" s="179">
        <v>-3</v>
      </c>
      <c r="H1707" s="47"/>
      <c r="I1707" s="50"/>
      <c r="J1707" s="51"/>
      <c r="K1707" s="50"/>
      <c r="L1707" s="50"/>
      <c r="M1707" s="52"/>
    </row>
    <row r="1708" spans="1:13" s="53" customFormat="1">
      <c r="A1708" s="47" t="s">
        <v>1446</v>
      </c>
      <c r="B1708" s="175" t="s">
        <v>1447</v>
      </c>
      <c r="C1708" s="47" t="s">
        <v>1102</v>
      </c>
      <c r="D1708" s="47" t="s">
        <v>139</v>
      </c>
      <c r="E1708" s="47" t="s">
        <v>985</v>
      </c>
      <c r="F1708" s="48">
        <v>42720</v>
      </c>
      <c r="G1708" s="179">
        <v>-1</v>
      </c>
      <c r="H1708" s="47"/>
      <c r="I1708" s="50"/>
      <c r="J1708" s="51"/>
      <c r="K1708" s="50"/>
      <c r="L1708" s="50"/>
      <c r="M1708" s="52"/>
    </row>
    <row r="1709" spans="1:13" s="53" customFormat="1">
      <c r="A1709" s="47" t="s">
        <v>1446</v>
      </c>
      <c r="B1709" s="175" t="s">
        <v>1447</v>
      </c>
      <c r="C1709" s="47" t="s">
        <v>1102</v>
      </c>
      <c r="D1709" s="47" t="s">
        <v>315</v>
      </c>
      <c r="E1709" s="47" t="s">
        <v>59</v>
      </c>
      <c r="F1709" s="48">
        <v>42720</v>
      </c>
      <c r="G1709" s="179">
        <v>-3</v>
      </c>
      <c r="H1709" s="47"/>
      <c r="I1709" s="50"/>
      <c r="J1709" s="51"/>
      <c r="K1709" s="50"/>
      <c r="L1709" s="50"/>
      <c r="M1709" s="52"/>
    </row>
    <row r="1710" spans="1:13" s="53" customFormat="1">
      <c r="A1710" s="47" t="s">
        <v>1446</v>
      </c>
      <c r="B1710" s="175" t="s">
        <v>1447</v>
      </c>
      <c r="C1710" s="47" t="s">
        <v>1102</v>
      </c>
      <c r="D1710" s="47" t="s">
        <v>205</v>
      </c>
      <c r="E1710" s="47" t="s">
        <v>115</v>
      </c>
      <c r="F1710" s="48">
        <v>42720</v>
      </c>
      <c r="G1710" s="179">
        <v>-1</v>
      </c>
      <c r="H1710" s="47"/>
      <c r="I1710" s="50"/>
      <c r="J1710" s="51"/>
      <c r="K1710" s="50"/>
      <c r="L1710" s="50"/>
      <c r="M1710" s="52"/>
    </row>
    <row r="1711" spans="1:13" s="53" customFormat="1">
      <c r="A1711" s="47" t="s">
        <v>1446</v>
      </c>
      <c r="B1711" s="175" t="s">
        <v>1447</v>
      </c>
      <c r="C1711" s="47" t="s">
        <v>1102</v>
      </c>
      <c r="D1711" s="47" t="s">
        <v>277</v>
      </c>
      <c r="E1711" s="47" t="s">
        <v>119</v>
      </c>
      <c r="F1711" s="48">
        <v>42720</v>
      </c>
      <c r="G1711" s="179">
        <v>-2</v>
      </c>
      <c r="H1711" s="47"/>
      <c r="I1711" s="50"/>
      <c r="J1711" s="51"/>
      <c r="K1711" s="50"/>
      <c r="L1711" s="50"/>
      <c r="M1711" s="52"/>
    </row>
    <row r="1712" spans="1:13" s="53" customFormat="1">
      <c r="A1712" s="47" t="s">
        <v>1446</v>
      </c>
      <c r="B1712" s="175" t="s">
        <v>1447</v>
      </c>
      <c r="C1712" s="47" t="s">
        <v>1102</v>
      </c>
      <c r="D1712" s="47" t="s">
        <v>455</v>
      </c>
      <c r="E1712" s="47" t="s">
        <v>118</v>
      </c>
      <c r="F1712" s="48">
        <v>42720</v>
      </c>
      <c r="G1712" s="179">
        <v>-2</v>
      </c>
      <c r="H1712" s="47"/>
      <c r="I1712" s="50"/>
      <c r="J1712" s="51"/>
      <c r="K1712" s="50"/>
      <c r="L1712" s="50"/>
      <c r="M1712" s="52"/>
    </row>
    <row r="1713" spans="1:13" s="53" customFormat="1">
      <c r="A1713" s="47" t="s">
        <v>1446</v>
      </c>
      <c r="B1713" s="175" t="s">
        <v>1447</v>
      </c>
      <c r="C1713" s="47" t="s">
        <v>1102</v>
      </c>
      <c r="D1713" s="47" t="s">
        <v>278</v>
      </c>
      <c r="E1713" s="47" t="s">
        <v>121</v>
      </c>
      <c r="F1713" s="48">
        <v>42720</v>
      </c>
      <c r="G1713" s="179">
        <v>-1</v>
      </c>
      <c r="H1713" s="47"/>
      <c r="I1713" s="50"/>
      <c r="J1713" s="51"/>
      <c r="K1713" s="50"/>
      <c r="L1713" s="50"/>
      <c r="M1713" s="52"/>
    </row>
    <row r="1714" spans="1:13" s="53" customFormat="1">
      <c r="A1714" s="47" t="s">
        <v>1446</v>
      </c>
      <c r="B1714" s="175" t="s">
        <v>1447</v>
      </c>
      <c r="C1714" s="47" t="s">
        <v>1102</v>
      </c>
      <c r="D1714" s="47" t="s">
        <v>307</v>
      </c>
      <c r="E1714" s="47" t="s">
        <v>120</v>
      </c>
      <c r="F1714" s="48">
        <v>42720</v>
      </c>
      <c r="G1714" s="179">
        <v>-1</v>
      </c>
      <c r="H1714" s="47"/>
      <c r="I1714" s="50"/>
      <c r="J1714" s="51"/>
      <c r="K1714" s="50"/>
      <c r="L1714" s="50"/>
      <c r="M1714" s="52"/>
    </row>
    <row r="1715" spans="1:13" s="53" customFormat="1">
      <c r="A1715" s="47" t="s">
        <v>1446</v>
      </c>
      <c r="B1715" s="175" t="s">
        <v>1447</v>
      </c>
      <c r="C1715" s="47" t="s">
        <v>1102</v>
      </c>
      <c r="D1715" s="47" t="s">
        <v>306</v>
      </c>
      <c r="E1715" s="47" t="s">
        <v>117</v>
      </c>
      <c r="F1715" s="48">
        <v>42720</v>
      </c>
      <c r="G1715" s="179">
        <v>-1</v>
      </c>
      <c r="H1715" s="47"/>
      <c r="I1715" s="50"/>
      <c r="J1715" s="51"/>
      <c r="K1715" s="50"/>
      <c r="L1715" s="50"/>
      <c r="M1715" s="52"/>
    </row>
    <row r="1716" spans="1:13" s="53" customFormat="1">
      <c r="A1716" s="47" t="s">
        <v>1446</v>
      </c>
      <c r="B1716" s="175" t="s">
        <v>1447</v>
      </c>
      <c r="C1716" s="47" t="s">
        <v>1102</v>
      </c>
      <c r="D1716" s="47" t="s">
        <v>310</v>
      </c>
      <c r="E1716" s="47" t="s">
        <v>116</v>
      </c>
      <c r="F1716" s="48">
        <v>42720</v>
      </c>
      <c r="G1716" s="179">
        <v>-1</v>
      </c>
      <c r="H1716" s="47"/>
      <c r="I1716" s="50"/>
      <c r="J1716" s="51"/>
      <c r="K1716" s="50"/>
      <c r="L1716" s="50"/>
      <c r="M1716" s="52"/>
    </row>
    <row r="1717" spans="1:13" s="53" customFormat="1">
      <c r="A1717" s="47" t="s">
        <v>1446</v>
      </c>
      <c r="B1717" s="175" t="s">
        <v>1447</v>
      </c>
      <c r="C1717" s="47" t="s">
        <v>1102</v>
      </c>
      <c r="D1717" s="47" t="s">
        <v>308</v>
      </c>
      <c r="E1717" s="47" t="s">
        <v>123</v>
      </c>
      <c r="F1717" s="48">
        <v>42720</v>
      </c>
      <c r="G1717" s="179">
        <v>-2</v>
      </c>
      <c r="H1717" s="47"/>
      <c r="I1717" s="50"/>
      <c r="J1717" s="51"/>
      <c r="K1717" s="50"/>
      <c r="L1717" s="50"/>
      <c r="M1717" s="52"/>
    </row>
    <row r="1718" spans="1:13" s="53" customFormat="1">
      <c r="A1718" s="47" t="s">
        <v>1446</v>
      </c>
      <c r="B1718" s="175" t="s">
        <v>1447</v>
      </c>
      <c r="C1718" s="47" t="s">
        <v>1102</v>
      </c>
      <c r="D1718" s="47" t="s">
        <v>456</v>
      </c>
      <c r="E1718" s="47" t="s">
        <v>124</v>
      </c>
      <c r="F1718" s="48">
        <v>42720</v>
      </c>
      <c r="G1718" s="179">
        <v>-2</v>
      </c>
      <c r="H1718" s="47"/>
      <c r="I1718" s="50"/>
      <c r="J1718" s="51"/>
      <c r="K1718" s="50"/>
      <c r="L1718" s="50"/>
      <c r="M1718" s="52"/>
    </row>
    <row r="1719" spans="1:13" s="53" customFormat="1">
      <c r="A1719" s="47" t="s">
        <v>1446</v>
      </c>
      <c r="B1719" s="175" t="s">
        <v>1447</v>
      </c>
      <c r="C1719" s="47" t="s">
        <v>1102</v>
      </c>
      <c r="D1719" s="47" t="s">
        <v>309</v>
      </c>
      <c r="E1719" s="47" t="s">
        <v>125</v>
      </c>
      <c r="F1719" s="48">
        <v>42720</v>
      </c>
      <c r="G1719" s="179">
        <v>-2</v>
      </c>
      <c r="H1719" s="47"/>
      <c r="I1719" s="50"/>
      <c r="J1719" s="51"/>
      <c r="K1719" s="50"/>
      <c r="L1719" s="50"/>
      <c r="M1719" s="52"/>
    </row>
    <row r="1720" spans="1:13" s="53" customFormat="1">
      <c r="A1720" s="47" t="s">
        <v>597</v>
      </c>
      <c r="B1720" s="211" t="s">
        <v>1448</v>
      </c>
      <c r="C1720" s="47" t="s">
        <v>521</v>
      </c>
      <c r="D1720" s="47" t="s">
        <v>465</v>
      </c>
      <c r="E1720" s="47" t="s">
        <v>107</v>
      </c>
      <c r="F1720" s="48">
        <v>42723</v>
      </c>
      <c r="G1720" s="179">
        <v>13</v>
      </c>
      <c r="H1720" s="47"/>
      <c r="I1720" s="50"/>
      <c r="J1720" s="51"/>
      <c r="K1720" s="50"/>
      <c r="L1720" s="50"/>
      <c r="M1720" s="52"/>
    </row>
    <row r="1721" spans="1:13" s="53" customFormat="1">
      <c r="A1721" s="47" t="s">
        <v>597</v>
      </c>
      <c r="B1721" s="211" t="s">
        <v>1448</v>
      </c>
      <c r="C1721" s="47" t="s">
        <v>521</v>
      </c>
      <c r="D1721" s="47" t="s">
        <v>464</v>
      </c>
      <c r="E1721" s="47" t="s">
        <v>106</v>
      </c>
      <c r="F1721" s="48">
        <v>42723</v>
      </c>
      <c r="G1721" s="179">
        <v>13</v>
      </c>
      <c r="H1721" s="47"/>
      <c r="I1721" s="50"/>
      <c r="J1721" s="51"/>
      <c r="K1721" s="50"/>
      <c r="L1721" s="50"/>
      <c r="M1721" s="52"/>
    </row>
    <row r="1722" spans="1:13" s="53" customFormat="1">
      <c r="A1722" s="47" t="s">
        <v>1450</v>
      </c>
      <c r="B1722" s="175" t="s">
        <v>1449</v>
      </c>
      <c r="C1722" s="47" t="s">
        <v>521</v>
      </c>
      <c r="D1722" s="47" t="s">
        <v>2385</v>
      </c>
      <c r="E1722" s="47" t="s">
        <v>1309</v>
      </c>
      <c r="F1722" s="48">
        <v>42724</v>
      </c>
      <c r="G1722" s="179">
        <v>10</v>
      </c>
      <c r="H1722" s="47"/>
      <c r="I1722" s="50"/>
      <c r="J1722" s="51"/>
      <c r="K1722" s="50"/>
      <c r="L1722" s="50"/>
      <c r="M1722" s="52"/>
    </row>
    <row r="1723" spans="1:13" s="53" customFormat="1">
      <c r="A1723" s="47" t="s">
        <v>1450</v>
      </c>
      <c r="B1723" s="175" t="s">
        <v>1449</v>
      </c>
      <c r="C1723" s="47" t="s">
        <v>521</v>
      </c>
      <c r="D1723" s="47" t="s">
        <v>2386</v>
      </c>
      <c r="E1723" s="47" t="s">
        <v>1310</v>
      </c>
      <c r="F1723" s="48">
        <v>42724</v>
      </c>
      <c r="G1723" s="179">
        <v>10</v>
      </c>
      <c r="H1723" s="47"/>
      <c r="I1723" s="50"/>
      <c r="J1723" s="51"/>
      <c r="K1723" s="50"/>
      <c r="L1723" s="50"/>
      <c r="M1723" s="52"/>
    </row>
    <row r="1724" spans="1:13" s="53" customFormat="1">
      <c r="A1724" s="47" t="s">
        <v>1434</v>
      </c>
      <c r="B1724" s="175" t="s">
        <v>1451</v>
      </c>
      <c r="C1724" s="47" t="s">
        <v>521</v>
      </c>
      <c r="D1724" s="47" t="s">
        <v>296</v>
      </c>
      <c r="E1724" s="47" t="s">
        <v>297</v>
      </c>
      <c r="F1724" s="48">
        <v>42724</v>
      </c>
      <c r="G1724" s="179">
        <v>16</v>
      </c>
      <c r="H1724" s="47"/>
      <c r="I1724" s="50"/>
      <c r="J1724" s="51"/>
      <c r="K1724" s="50"/>
      <c r="L1724" s="50"/>
      <c r="M1724" s="52"/>
    </row>
    <row r="1725" spans="1:13" s="53" customFormat="1">
      <c r="A1725" s="47"/>
      <c r="B1725" s="175" t="s">
        <v>779</v>
      </c>
      <c r="C1725" s="47" t="s">
        <v>521</v>
      </c>
      <c r="D1725" s="47" t="s">
        <v>63</v>
      </c>
      <c r="E1725" s="47" t="s">
        <v>70</v>
      </c>
      <c r="F1725" s="48">
        <v>42725</v>
      </c>
      <c r="G1725" s="179">
        <v>4</v>
      </c>
      <c r="H1725" s="47"/>
      <c r="I1725" s="50"/>
      <c r="J1725" s="51"/>
      <c r="K1725" s="50"/>
      <c r="L1725" s="50"/>
      <c r="M1725" s="52"/>
    </row>
    <row r="1726" spans="1:13" s="53" customFormat="1">
      <c r="A1726" s="47"/>
      <c r="B1726" s="175" t="s">
        <v>1431</v>
      </c>
      <c r="C1726" s="47" t="s">
        <v>1430</v>
      </c>
      <c r="D1726" s="47" t="s">
        <v>2992</v>
      </c>
      <c r="E1726" s="47" t="s">
        <v>1210</v>
      </c>
      <c r="F1726" s="48">
        <v>42727</v>
      </c>
      <c r="G1726" s="179">
        <v>100</v>
      </c>
      <c r="H1726" s="47"/>
      <c r="I1726" s="50"/>
      <c r="J1726" s="51"/>
      <c r="K1726" s="50"/>
      <c r="L1726" s="50"/>
      <c r="M1726" s="52"/>
    </row>
    <row r="1727" spans="1:13" s="53" customFormat="1">
      <c r="A1727" s="47" t="s">
        <v>1466</v>
      </c>
      <c r="B1727" s="175" t="s">
        <v>1467</v>
      </c>
      <c r="C1727" s="47" t="s">
        <v>1344</v>
      </c>
      <c r="D1727" s="47" t="s">
        <v>2386</v>
      </c>
      <c r="E1727" s="47" t="s">
        <v>1310</v>
      </c>
      <c r="F1727" s="48">
        <v>42731</v>
      </c>
      <c r="G1727" s="179">
        <v>-4</v>
      </c>
      <c r="H1727" s="47"/>
      <c r="I1727" s="50"/>
      <c r="J1727" s="51"/>
      <c r="K1727" s="50"/>
      <c r="L1727" s="50"/>
      <c r="M1727" s="52"/>
    </row>
    <row r="1728" spans="1:13" s="53" customFormat="1">
      <c r="A1728" s="47" t="s">
        <v>1466</v>
      </c>
      <c r="B1728" s="175" t="s">
        <v>1467</v>
      </c>
      <c r="C1728" s="47" t="s">
        <v>1344</v>
      </c>
      <c r="D1728" s="47" t="s">
        <v>2385</v>
      </c>
      <c r="E1728" s="47" t="s">
        <v>1309</v>
      </c>
      <c r="F1728" s="48">
        <v>42731</v>
      </c>
      <c r="G1728" s="179">
        <v>-4</v>
      </c>
      <c r="H1728" s="47"/>
      <c r="I1728" s="50"/>
      <c r="J1728" s="51"/>
      <c r="K1728" s="50"/>
      <c r="L1728" s="50"/>
      <c r="M1728" s="52"/>
    </row>
    <row r="1729" spans="1:13" s="53" customFormat="1">
      <c r="A1729" s="47" t="s">
        <v>1452</v>
      </c>
      <c r="B1729" s="175" t="s">
        <v>1453</v>
      </c>
      <c r="C1729" s="47" t="s">
        <v>592</v>
      </c>
      <c r="D1729" s="47" t="s">
        <v>49</v>
      </c>
      <c r="E1729" s="47" t="s">
        <v>50</v>
      </c>
      <c r="F1729" s="48">
        <v>42732</v>
      </c>
      <c r="G1729" s="179">
        <v>-2</v>
      </c>
      <c r="H1729" s="47"/>
      <c r="I1729" s="50"/>
      <c r="J1729" s="51"/>
      <c r="K1729" s="50"/>
      <c r="L1729" s="50"/>
      <c r="M1729" s="52"/>
    </row>
    <row r="1730" spans="1:13" s="53" customFormat="1">
      <c r="A1730" s="47" t="s">
        <v>1456</v>
      </c>
      <c r="B1730" s="175" t="s">
        <v>1455</v>
      </c>
      <c r="C1730" s="47" t="s">
        <v>521</v>
      </c>
      <c r="D1730" s="47" t="s">
        <v>469</v>
      </c>
      <c r="E1730" s="47" t="s">
        <v>311</v>
      </c>
      <c r="F1730" s="48">
        <v>42732</v>
      </c>
      <c r="G1730" s="179">
        <v>7</v>
      </c>
      <c r="H1730" s="47"/>
      <c r="I1730" s="50"/>
      <c r="J1730" s="51"/>
      <c r="K1730" s="50"/>
      <c r="L1730" s="50"/>
      <c r="M1730" s="52"/>
    </row>
    <row r="1731" spans="1:13" s="53" customFormat="1">
      <c r="A1731" s="47" t="s">
        <v>1456</v>
      </c>
      <c r="B1731" s="175" t="s">
        <v>1455</v>
      </c>
      <c r="C1731" s="47" t="s">
        <v>521</v>
      </c>
      <c r="D1731" s="47" t="s">
        <v>468</v>
      </c>
      <c r="E1731" s="47" t="s">
        <v>312</v>
      </c>
      <c r="F1731" s="48">
        <v>42732</v>
      </c>
      <c r="G1731" s="179">
        <v>10</v>
      </c>
      <c r="H1731" s="47"/>
      <c r="I1731" s="50"/>
      <c r="J1731" s="51"/>
      <c r="K1731" s="50"/>
      <c r="L1731" s="50"/>
      <c r="M1731" s="52"/>
    </row>
    <row r="1732" spans="1:13" s="53" customFormat="1">
      <c r="A1732" s="47" t="s">
        <v>1456</v>
      </c>
      <c r="B1732" s="175" t="s">
        <v>1455</v>
      </c>
      <c r="C1732" s="47" t="s">
        <v>521</v>
      </c>
      <c r="D1732" s="47" t="s">
        <v>504</v>
      </c>
      <c r="E1732" s="47" t="s">
        <v>303</v>
      </c>
      <c r="F1732" s="48">
        <v>42732</v>
      </c>
      <c r="G1732" s="179">
        <v>4</v>
      </c>
      <c r="H1732" s="47"/>
      <c r="I1732" s="50"/>
      <c r="J1732" s="51"/>
      <c r="K1732" s="50"/>
      <c r="L1732" s="50"/>
      <c r="M1732" s="52"/>
    </row>
    <row r="1733" spans="1:13" s="53" customFormat="1">
      <c r="A1733" s="47" t="s">
        <v>1458</v>
      </c>
      <c r="B1733" s="175" t="s">
        <v>1457</v>
      </c>
      <c r="C1733" s="47" t="s">
        <v>521</v>
      </c>
      <c r="D1733" s="47" t="s">
        <v>1460</v>
      </c>
      <c r="E1733" s="47" t="s">
        <v>1459</v>
      </c>
      <c r="F1733" s="48">
        <v>42732</v>
      </c>
      <c r="G1733" s="179">
        <v>3</v>
      </c>
      <c r="H1733" s="47"/>
      <c r="I1733" s="50"/>
      <c r="J1733" s="51"/>
      <c r="K1733" s="50"/>
      <c r="L1733" s="50"/>
      <c r="M1733" s="52"/>
    </row>
    <row r="1734" spans="1:13" s="53" customFormat="1">
      <c r="A1734" s="47" t="s">
        <v>1462</v>
      </c>
      <c r="B1734" s="175" t="s">
        <v>1461</v>
      </c>
      <c r="C1734" s="47" t="s">
        <v>521</v>
      </c>
      <c r="D1734" s="47" t="s">
        <v>1019</v>
      </c>
      <c r="E1734" s="47" t="s">
        <v>1018</v>
      </c>
      <c r="F1734" s="48">
        <v>42732</v>
      </c>
      <c r="G1734" s="179">
        <v>20</v>
      </c>
      <c r="H1734" s="47"/>
      <c r="I1734" s="50"/>
      <c r="J1734" s="51"/>
      <c r="K1734" s="50"/>
      <c r="L1734" s="50"/>
      <c r="M1734" s="52"/>
    </row>
    <row r="1735" spans="1:13" s="53" customFormat="1">
      <c r="A1735" s="47" t="s">
        <v>1438</v>
      </c>
      <c r="B1735" s="175" t="s">
        <v>1463</v>
      </c>
      <c r="C1735" s="47" t="s">
        <v>521</v>
      </c>
      <c r="D1735" s="47" t="s">
        <v>63</v>
      </c>
      <c r="E1735" s="47" t="s">
        <v>70</v>
      </c>
      <c r="F1735" s="48">
        <v>42732</v>
      </c>
      <c r="G1735" s="179">
        <v>5</v>
      </c>
      <c r="H1735" s="47"/>
      <c r="I1735" s="50"/>
      <c r="J1735" s="51"/>
      <c r="K1735" s="50"/>
      <c r="L1735" s="50"/>
      <c r="M1735" s="52"/>
    </row>
    <row r="1736" spans="1:13" s="53" customFormat="1">
      <c r="A1736" s="47" t="s">
        <v>1465</v>
      </c>
      <c r="B1736" s="175" t="s">
        <v>1464</v>
      </c>
      <c r="C1736" s="47" t="s">
        <v>521</v>
      </c>
      <c r="D1736" s="47" t="s">
        <v>2386</v>
      </c>
      <c r="E1736" s="47" t="s">
        <v>1310</v>
      </c>
      <c r="F1736" s="48">
        <v>42732</v>
      </c>
      <c r="G1736" s="179">
        <v>5</v>
      </c>
      <c r="H1736" s="47"/>
      <c r="I1736" s="50"/>
      <c r="J1736" s="51"/>
      <c r="K1736" s="50"/>
      <c r="L1736" s="50"/>
      <c r="M1736" s="52"/>
    </row>
    <row r="1737" spans="1:13" s="53" customFormat="1">
      <c r="A1737" s="47" t="s">
        <v>1465</v>
      </c>
      <c r="B1737" s="175" t="s">
        <v>1464</v>
      </c>
      <c r="C1737" s="47" t="s">
        <v>521</v>
      </c>
      <c r="D1737" s="47" t="s">
        <v>2385</v>
      </c>
      <c r="E1737" s="47" t="s">
        <v>1309</v>
      </c>
      <c r="F1737" s="48">
        <v>42732</v>
      </c>
      <c r="G1737" s="179">
        <v>5</v>
      </c>
      <c r="H1737" s="47"/>
      <c r="I1737" s="50"/>
      <c r="J1737" s="51"/>
      <c r="K1737" s="50"/>
      <c r="L1737" s="50"/>
      <c r="M1737" s="52"/>
    </row>
    <row r="1738" spans="1:13" s="53" customFormat="1">
      <c r="A1738" s="47" t="s">
        <v>1477</v>
      </c>
      <c r="B1738" s="175" t="s">
        <v>1478</v>
      </c>
      <c r="C1738" s="47" t="s">
        <v>661</v>
      </c>
      <c r="D1738" s="47" t="s">
        <v>1468</v>
      </c>
      <c r="E1738" s="47" t="s">
        <v>1470</v>
      </c>
      <c r="F1738" s="48">
        <v>42735</v>
      </c>
      <c r="G1738" s="179">
        <v>-1</v>
      </c>
      <c r="H1738" s="47"/>
      <c r="I1738" s="50"/>
      <c r="J1738" s="51"/>
      <c r="K1738" s="50"/>
      <c r="L1738" s="50"/>
      <c r="M1738" s="52"/>
    </row>
    <row r="1739" spans="1:13" s="53" customFormat="1">
      <c r="A1739" s="47" t="s">
        <v>1477</v>
      </c>
      <c r="B1739" s="175" t="s">
        <v>1478</v>
      </c>
      <c r="C1739" s="47" t="s">
        <v>661</v>
      </c>
      <c r="D1739" s="47" t="s">
        <v>1469</v>
      </c>
      <c r="E1739" s="47" t="s">
        <v>1471</v>
      </c>
      <c r="F1739" s="48">
        <v>42735</v>
      </c>
      <c r="G1739" s="179">
        <v>-1</v>
      </c>
      <c r="H1739" s="47"/>
      <c r="I1739" s="50"/>
      <c r="J1739" s="51"/>
      <c r="K1739" s="50"/>
      <c r="L1739" s="50"/>
      <c r="M1739" s="52"/>
    </row>
    <row r="1740" spans="1:13" s="53" customFormat="1">
      <c r="A1740" s="47" t="s">
        <v>1477</v>
      </c>
      <c r="B1740" s="175" t="s">
        <v>1478</v>
      </c>
      <c r="C1740" s="47" t="s">
        <v>661</v>
      </c>
      <c r="D1740" s="47" t="s">
        <v>1460</v>
      </c>
      <c r="E1740" s="47" t="s">
        <v>1459</v>
      </c>
      <c r="F1740" s="48">
        <v>42735</v>
      </c>
      <c r="G1740" s="179">
        <v>-3</v>
      </c>
      <c r="H1740" s="47"/>
      <c r="I1740" s="50"/>
      <c r="J1740" s="51"/>
      <c r="K1740" s="50"/>
      <c r="L1740" s="50"/>
      <c r="M1740" s="52"/>
    </row>
    <row r="1741" spans="1:13" s="53" customFormat="1">
      <c r="A1741" s="47" t="s">
        <v>1477</v>
      </c>
      <c r="B1741" s="175" t="s">
        <v>1478</v>
      </c>
      <c r="C1741" s="47" t="s">
        <v>661</v>
      </c>
      <c r="D1741" s="47" t="s">
        <v>2386</v>
      </c>
      <c r="E1741" s="47" t="s">
        <v>1310</v>
      </c>
      <c r="F1741" s="48">
        <v>42735</v>
      </c>
      <c r="G1741" s="179">
        <v>-1</v>
      </c>
      <c r="H1741" s="47"/>
      <c r="I1741" s="50"/>
      <c r="J1741" s="51"/>
      <c r="K1741" s="50"/>
      <c r="L1741" s="50"/>
      <c r="M1741" s="52"/>
    </row>
    <row r="1742" spans="1:13" s="53" customFormat="1">
      <c r="A1742" s="47" t="s">
        <v>1477</v>
      </c>
      <c r="B1742" s="175" t="s">
        <v>1478</v>
      </c>
      <c r="C1742" s="47" t="s">
        <v>661</v>
      </c>
      <c r="D1742" s="212" t="s">
        <v>465</v>
      </c>
      <c r="E1742" s="216" t="s">
        <v>107</v>
      </c>
      <c r="F1742" s="48">
        <v>42735</v>
      </c>
      <c r="G1742" s="179">
        <v>-1</v>
      </c>
      <c r="H1742" s="47"/>
      <c r="I1742" s="50"/>
      <c r="J1742" s="51"/>
      <c r="K1742" s="50"/>
      <c r="L1742" s="50"/>
      <c r="M1742" s="52"/>
    </row>
    <row r="1743" spans="1:13" s="53" customFormat="1">
      <c r="A1743" s="47" t="s">
        <v>1477</v>
      </c>
      <c r="B1743" s="175" t="s">
        <v>1478</v>
      </c>
      <c r="C1743" s="47" t="s">
        <v>661</v>
      </c>
      <c r="D1743" s="212" t="s">
        <v>464</v>
      </c>
      <c r="E1743" s="216" t="s">
        <v>106</v>
      </c>
      <c r="F1743" s="48">
        <v>42735</v>
      </c>
      <c r="G1743" s="179">
        <v>-1</v>
      </c>
      <c r="H1743" s="47"/>
      <c r="I1743" s="50"/>
      <c r="J1743" s="51"/>
      <c r="K1743" s="50"/>
      <c r="L1743" s="50"/>
      <c r="M1743" s="52"/>
    </row>
    <row r="1744" spans="1:13" s="53" customFormat="1">
      <c r="A1744" s="47" t="s">
        <v>1477</v>
      </c>
      <c r="B1744" s="175" t="s">
        <v>1478</v>
      </c>
      <c r="C1744" s="47" t="s">
        <v>661</v>
      </c>
      <c r="D1744" s="217" t="s">
        <v>469</v>
      </c>
      <c r="E1744" s="215" t="s">
        <v>311</v>
      </c>
      <c r="F1744" s="48">
        <v>42735</v>
      </c>
      <c r="G1744" s="179">
        <v>-1</v>
      </c>
      <c r="H1744" s="47"/>
      <c r="I1744" s="50"/>
      <c r="J1744" s="51"/>
      <c r="K1744" s="50"/>
      <c r="L1744" s="50"/>
      <c r="M1744" s="52"/>
    </row>
    <row r="1745" spans="1:13" s="53" customFormat="1">
      <c r="A1745" s="47" t="s">
        <v>1477</v>
      </c>
      <c r="B1745" s="175" t="s">
        <v>1478</v>
      </c>
      <c r="C1745" s="47" t="s">
        <v>661</v>
      </c>
      <c r="D1745" s="212" t="s">
        <v>300</v>
      </c>
      <c r="E1745" s="216" t="s">
        <v>302</v>
      </c>
      <c r="F1745" s="48">
        <v>42735</v>
      </c>
      <c r="G1745" s="179">
        <v>-1</v>
      </c>
      <c r="H1745" s="47"/>
      <c r="I1745" s="50"/>
      <c r="J1745" s="51"/>
      <c r="K1745" s="50"/>
      <c r="L1745" s="50"/>
      <c r="M1745" s="52"/>
    </row>
    <row r="1746" spans="1:13" s="53" customFormat="1">
      <c r="A1746" s="47" t="s">
        <v>1477</v>
      </c>
      <c r="B1746" s="175" t="s">
        <v>1478</v>
      </c>
      <c r="C1746" s="47" t="s">
        <v>661</v>
      </c>
      <c r="D1746" s="212" t="s">
        <v>468</v>
      </c>
      <c r="E1746" s="216" t="s">
        <v>312</v>
      </c>
      <c r="F1746" s="48">
        <v>42735</v>
      </c>
      <c r="G1746" s="179">
        <v>-1</v>
      </c>
      <c r="H1746" s="47"/>
      <c r="I1746" s="50"/>
      <c r="J1746" s="51"/>
      <c r="K1746" s="50"/>
      <c r="L1746" s="50"/>
      <c r="M1746" s="52"/>
    </row>
    <row r="1747" spans="1:13" s="53" customFormat="1">
      <c r="A1747" s="47" t="s">
        <v>1477</v>
      </c>
      <c r="B1747" s="175" t="s">
        <v>1478</v>
      </c>
      <c r="C1747" s="47" t="s">
        <v>661</v>
      </c>
      <c r="D1747" s="212" t="s">
        <v>504</v>
      </c>
      <c r="E1747" s="216" t="s">
        <v>303</v>
      </c>
      <c r="F1747" s="48">
        <v>42735</v>
      </c>
      <c r="G1747" s="179">
        <v>-1</v>
      </c>
      <c r="H1747" s="47"/>
      <c r="I1747" s="50"/>
      <c r="J1747" s="51"/>
      <c r="K1747" s="50"/>
      <c r="L1747" s="50"/>
      <c r="M1747" s="52"/>
    </row>
    <row r="1748" spans="1:13" s="53" customFormat="1">
      <c r="A1748" s="47" t="s">
        <v>1477</v>
      </c>
      <c r="B1748" s="175" t="s">
        <v>1478</v>
      </c>
      <c r="C1748" s="47" t="s">
        <v>661</v>
      </c>
      <c r="D1748" s="212" t="s">
        <v>663</v>
      </c>
      <c r="E1748" s="216" t="s">
        <v>662</v>
      </c>
      <c r="F1748" s="48">
        <v>42735</v>
      </c>
      <c r="G1748" s="179">
        <v>-1</v>
      </c>
      <c r="H1748" s="47"/>
      <c r="I1748" s="50"/>
      <c r="J1748" s="51"/>
      <c r="K1748" s="50"/>
      <c r="L1748" s="50"/>
      <c r="M1748" s="52"/>
    </row>
    <row r="1749" spans="1:13" s="53" customFormat="1">
      <c r="A1749" s="47" t="s">
        <v>1477</v>
      </c>
      <c r="B1749" s="175" t="s">
        <v>1478</v>
      </c>
      <c r="C1749" s="47" t="s">
        <v>661</v>
      </c>
      <c r="D1749" s="212" t="s">
        <v>277</v>
      </c>
      <c r="E1749" s="216" t="s">
        <v>119</v>
      </c>
      <c r="F1749" s="48">
        <v>42735</v>
      </c>
      <c r="G1749" s="179">
        <v>-7</v>
      </c>
      <c r="H1749" s="47"/>
      <c r="I1749" s="50"/>
      <c r="J1749" s="51"/>
      <c r="K1749" s="50"/>
      <c r="L1749" s="50"/>
      <c r="M1749" s="52"/>
    </row>
    <row r="1750" spans="1:13" s="53" customFormat="1">
      <c r="A1750" s="47" t="s">
        <v>1477</v>
      </c>
      <c r="B1750" s="175" t="s">
        <v>1478</v>
      </c>
      <c r="C1750" s="47" t="s">
        <v>661</v>
      </c>
      <c r="D1750" s="212" t="s">
        <v>455</v>
      </c>
      <c r="E1750" s="216" t="s">
        <v>118</v>
      </c>
      <c r="F1750" s="48">
        <v>42735</v>
      </c>
      <c r="G1750" s="179">
        <v>-1</v>
      </c>
      <c r="H1750" s="47"/>
      <c r="I1750" s="50"/>
      <c r="J1750" s="51"/>
      <c r="K1750" s="50"/>
      <c r="L1750" s="50"/>
      <c r="M1750" s="52"/>
    </row>
    <row r="1751" spans="1:13" s="53" customFormat="1">
      <c r="A1751" s="47" t="s">
        <v>1477</v>
      </c>
      <c r="B1751" s="175" t="s">
        <v>1478</v>
      </c>
      <c r="C1751" s="47" t="s">
        <v>661</v>
      </c>
      <c r="D1751" s="212" t="s">
        <v>296</v>
      </c>
      <c r="E1751" s="216" t="s">
        <v>297</v>
      </c>
      <c r="F1751" s="48">
        <v>42735</v>
      </c>
      <c r="G1751" s="179">
        <v>-8</v>
      </c>
      <c r="H1751" s="47"/>
      <c r="I1751" s="50"/>
      <c r="J1751" s="51"/>
      <c r="K1751" s="50"/>
      <c r="L1751" s="50"/>
      <c r="M1751" s="52"/>
    </row>
    <row r="1752" spans="1:13" s="53" customFormat="1">
      <c r="A1752" s="47" t="s">
        <v>1477</v>
      </c>
      <c r="B1752" s="175" t="s">
        <v>1478</v>
      </c>
      <c r="C1752" s="47" t="s">
        <v>661</v>
      </c>
      <c r="D1752" s="212" t="s">
        <v>307</v>
      </c>
      <c r="E1752" s="216" t="s">
        <v>120</v>
      </c>
      <c r="F1752" s="48">
        <v>42735</v>
      </c>
      <c r="G1752" s="179">
        <v>-2</v>
      </c>
      <c r="H1752" s="47"/>
      <c r="I1752" s="50"/>
      <c r="J1752" s="51"/>
      <c r="K1752" s="50"/>
      <c r="L1752" s="50"/>
      <c r="M1752" s="52"/>
    </row>
    <row r="1753" spans="1:13" s="53" customFormat="1">
      <c r="A1753" s="47" t="s">
        <v>1477</v>
      </c>
      <c r="B1753" s="175" t="s">
        <v>1478</v>
      </c>
      <c r="C1753" s="47" t="s">
        <v>661</v>
      </c>
      <c r="D1753" s="212" t="s">
        <v>456</v>
      </c>
      <c r="E1753" s="216" t="s">
        <v>124</v>
      </c>
      <c r="F1753" s="48">
        <v>42735</v>
      </c>
      <c r="G1753" s="179">
        <v>-1</v>
      </c>
      <c r="H1753" s="47"/>
      <c r="I1753" s="50"/>
      <c r="J1753" s="51"/>
      <c r="K1753" s="50"/>
      <c r="L1753" s="50"/>
      <c r="M1753" s="52"/>
    </row>
    <row r="1754" spans="1:13" s="53" customFormat="1">
      <c r="A1754" s="47" t="s">
        <v>1477</v>
      </c>
      <c r="B1754" s="175" t="s">
        <v>1478</v>
      </c>
      <c r="C1754" s="47" t="s">
        <v>661</v>
      </c>
      <c r="D1754" s="212" t="s">
        <v>310</v>
      </c>
      <c r="E1754" s="216" t="s">
        <v>116</v>
      </c>
      <c r="F1754" s="48">
        <v>42735</v>
      </c>
      <c r="G1754" s="179">
        <v>-1</v>
      </c>
      <c r="H1754" s="47"/>
      <c r="I1754" s="50"/>
      <c r="J1754" s="51"/>
      <c r="K1754" s="50"/>
      <c r="L1754" s="50"/>
      <c r="M1754" s="52"/>
    </row>
    <row r="1755" spans="1:13" s="53" customFormat="1">
      <c r="A1755" s="47" t="s">
        <v>1477</v>
      </c>
      <c r="B1755" s="175" t="s">
        <v>1478</v>
      </c>
      <c r="C1755" s="47" t="s">
        <v>661</v>
      </c>
      <c r="D1755" s="212" t="s">
        <v>308</v>
      </c>
      <c r="E1755" s="216" t="s">
        <v>123</v>
      </c>
      <c r="F1755" s="48">
        <v>42735</v>
      </c>
      <c r="G1755" s="179">
        <v>-1</v>
      </c>
      <c r="H1755" s="47"/>
      <c r="I1755" s="50"/>
      <c r="J1755" s="51"/>
      <c r="K1755" s="50"/>
      <c r="L1755" s="50"/>
      <c r="M1755" s="52"/>
    </row>
    <row r="1756" spans="1:13" s="53" customFormat="1">
      <c r="A1756" s="47" t="s">
        <v>1477</v>
      </c>
      <c r="B1756" s="175" t="s">
        <v>1478</v>
      </c>
      <c r="C1756" s="47" t="s">
        <v>661</v>
      </c>
      <c r="D1756" s="212" t="s">
        <v>309</v>
      </c>
      <c r="E1756" s="216" t="s">
        <v>125</v>
      </c>
      <c r="F1756" s="48">
        <v>42735</v>
      </c>
      <c r="G1756" s="179">
        <v>-1</v>
      </c>
      <c r="H1756" s="47"/>
      <c r="I1756" s="50"/>
      <c r="J1756" s="51"/>
      <c r="K1756" s="50"/>
      <c r="L1756" s="50"/>
      <c r="M1756" s="52"/>
    </row>
    <row r="1757" spans="1:13" s="53" customFormat="1">
      <c r="A1757" s="47" t="s">
        <v>1477</v>
      </c>
      <c r="B1757" s="175" t="s">
        <v>1478</v>
      </c>
      <c r="C1757" s="47" t="s">
        <v>661</v>
      </c>
      <c r="D1757" s="47" t="s">
        <v>454</v>
      </c>
      <c r="E1757" s="47" t="s">
        <v>122</v>
      </c>
      <c r="F1757" s="48">
        <v>42735</v>
      </c>
      <c r="G1757" s="179">
        <v>-1</v>
      </c>
      <c r="H1757" s="47"/>
      <c r="I1757" s="50"/>
      <c r="J1757" s="51"/>
      <c r="K1757" s="50"/>
      <c r="L1757" s="50"/>
      <c r="M1757" s="52"/>
    </row>
    <row r="1758" spans="1:13" s="53" customFormat="1">
      <c r="A1758" s="47" t="s">
        <v>1480</v>
      </c>
      <c r="B1758" s="175" t="s">
        <v>1479</v>
      </c>
      <c r="C1758" s="47" t="s">
        <v>1196</v>
      </c>
      <c r="D1758" s="213" t="s">
        <v>716</v>
      </c>
      <c r="E1758" s="213" t="s">
        <v>715</v>
      </c>
      <c r="F1758" s="48">
        <v>42735</v>
      </c>
      <c r="G1758" s="179">
        <v>-2</v>
      </c>
      <c r="H1758" s="47"/>
      <c r="I1758" s="50"/>
      <c r="J1758" s="51"/>
      <c r="K1758" s="50"/>
      <c r="L1758" s="50"/>
      <c r="M1758" s="52"/>
    </row>
    <row r="1759" spans="1:13" s="53" customFormat="1">
      <c r="A1759" s="47" t="s">
        <v>1480</v>
      </c>
      <c r="B1759" s="175" t="s">
        <v>1479</v>
      </c>
      <c r="C1759" s="47" t="s">
        <v>1196</v>
      </c>
      <c r="D1759" s="214" t="s">
        <v>751</v>
      </c>
      <c r="E1759" s="216" t="s">
        <v>750</v>
      </c>
      <c r="F1759" s="48">
        <v>42735</v>
      </c>
      <c r="G1759" s="179">
        <v>-110</v>
      </c>
      <c r="H1759" s="47"/>
      <c r="I1759" s="50"/>
      <c r="J1759" s="51"/>
      <c r="K1759" s="50"/>
      <c r="L1759" s="50"/>
      <c r="M1759" s="52"/>
    </row>
    <row r="1760" spans="1:13" s="53" customFormat="1">
      <c r="A1760" s="47" t="s">
        <v>1480</v>
      </c>
      <c r="B1760" s="175" t="s">
        <v>1479</v>
      </c>
      <c r="C1760" s="47" t="s">
        <v>1196</v>
      </c>
      <c r="D1760" s="47" t="s">
        <v>63</v>
      </c>
      <c r="E1760" s="47" t="s">
        <v>70</v>
      </c>
      <c r="F1760" s="48">
        <v>42735</v>
      </c>
      <c r="G1760" s="179">
        <v>-1</v>
      </c>
      <c r="H1760" s="47"/>
      <c r="I1760" s="50"/>
      <c r="J1760" s="51"/>
      <c r="K1760" s="50"/>
      <c r="L1760" s="50"/>
      <c r="M1760" s="52"/>
    </row>
    <row r="1761" spans="1:13" s="53" customFormat="1">
      <c r="A1761" s="47" t="s">
        <v>1480</v>
      </c>
      <c r="B1761" s="175" t="s">
        <v>1479</v>
      </c>
      <c r="C1761" s="47" t="s">
        <v>1196</v>
      </c>
      <c r="D1761" s="47" t="s">
        <v>317</v>
      </c>
      <c r="E1761" s="47" t="s">
        <v>159</v>
      </c>
      <c r="F1761" s="48">
        <v>42735</v>
      </c>
      <c r="G1761" s="179">
        <v>-24</v>
      </c>
      <c r="H1761" s="47"/>
      <c r="I1761" s="50"/>
      <c r="J1761" s="51"/>
      <c r="K1761" s="50"/>
      <c r="L1761" s="50"/>
      <c r="M1761" s="52"/>
    </row>
    <row r="1762" spans="1:13" s="53" customFormat="1">
      <c r="A1762" s="47" t="s">
        <v>1480</v>
      </c>
      <c r="B1762" s="175" t="s">
        <v>1479</v>
      </c>
      <c r="C1762" s="47" t="s">
        <v>1196</v>
      </c>
      <c r="D1762" s="47" t="s">
        <v>318</v>
      </c>
      <c r="E1762" s="47" t="s">
        <v>133</v>
      </c>
      <c r="F1762" s="48">
        <v>42735</v>
      </c>
      <c r="G1762" s="179">
        <v>-7</v>
      </c>
      <c r="H1762" s="47"/>
      <c r="I1762" s="50"/>
      <c r="J1762" s="51"/>
      <c r="K1762" s="50"/>
      <c r="L1762" s="50"/>
      <c r="M1762" s="52"/>
    </row>
    <row r="1763" spans="1:13" s="53" customFormat="1">
      <c r="A1763" s="47" t="s">
        <v>1480</v>
      </c>
      <c r="B1763" s="175" t="s">
        <v>1479</v>
      </c>
      <c r="C1763" s="47" t="s">
        <v>1196</v>
      </c>
      <c r="D1763" s="47" t="s">
        <v>162</v>
      </c>
      <c r="E1763" s="47" t="s">
        <v>163</v>
      </c>
      <c r="F1763" s="48">
        <v>42735</v>
      </c>
      <c r="G1763" s="179">
        <v>-6</v>
      </c>
      <c r="H1763" s="47"/>
      <c r="I1763" s="50"/>
      <c r="J1763" s="51"/>
      <c r="K1763" s="50"/>
      <c r="L1763" s="50"/>
      <c r="M1763" s="52"/>
    </row>
    <row r="1764" spans="1:13" s="53" customFormat="1">
      <c r="A1764" s="47" t="s">
        <v>1480</v>
      </c>
      <c r="B1764" s="175" t="s">
        <v>1479</v>
      </c>
      <c r="C1764" s="47" t="s">
        <v>1196</v>
      </c>
      <c r="D1764" s="47" t="s">
        <v>164</v>
      </c>
      <c r="E1764" s="47" t="s">
        <v>134</v>
      </c>
      <c r="F1764" s="48">
        <v>42735</v>
      </c>
      <c r="G1764" s="179">
        <v>-12</v>
      </c>
      <c r="H1764" s="47"/>
      <c r="I1764" s="50"/>
      <c r="J1764" s="51"/>
      <c r="K1764" s="50"/>
      <c r="L1764" s="50"/>
      <c r="M1764" s="52"/>
    </row>
    <row r="1765" spans="1:13" s="53" customFormat="1">
      <c r="A1765" s="47" t="s">
        <v>1480</v>
      </c>
      <c r="B1765" s="175" t="s">
        <v>1479</v>
      </c>
      <c r="C1765" s="47" t="s">
        <v>1196</v>
      </c>
      <c r="D1765" s="47" t="s">
        <v>319</v>
      </c>
      <c r="E1765" s="47" t="s">
        <v>135</v>
      </c>
      <c r="F1765" s="48">
        <v>42735</v>
      </c>
      <c r="G1765" s="179">
        <v>-9</v>
      </c>
      <c r="H1765" s="47"/>
      <c r="I1765" s="50"/>
      <c r="J1765" s="51"/>
      <c r="K1765" s="50"/>
      <c r="L1765" s="50"/>
      <c r="M1765" s="52"/>
    </row>
    <row r="1766" spans="1:13" s="53" customFormat="1">
      <c r="A1766" s="47" t="s">
        <v>1480</v>
      </c>
      <c r="B1766" s="175" t="s">
        <v>1479</v>
      </c>
      <c r="C1766" s="47" t="s">
        <v>1196</v>
      </c>
      <c r="D1766" s="47" t="s">
        <v>166</v>
      </c>
      <c r="E1766" s="47" t="s">
        <v>136</v>
      </c>
      <c r="F1766" s="48">
        <v>42735</v>
      </c>
      <c r="G1766" s="179">
        <v>-13</v>
      </c>
      <c r="H1766" s="47"/>
      <c r="I1766" s="50"/>
      <c r="J1766" s="51"/>
      <c r="K1766" s="50"/>
      <c r="L1766" s="50"/>
      <c r="M1766" s="52"/>
    </row>
    <row r="1767" spans="1:13" s="53" customFormat="1">
      <c r="A1767" s="47" t="s">
        <v>1480</v>
      </c>
      <c r="B1767" s="175" t="s">
        <v>1479</v>
      </c>
      <c r="C1767" s="47" t="s">
        <v>1196</v>
      </c>
      <c r="D1767" s="47" t="s">
        <v>320</v>
      </c>
      <c r="E1767" s="47" t="s">
        <v>86</v>
      </c>
      <c r="F1767" s="48">
        <v>42735</v>
      </c>
      <c r="G1767" s="179">
        <v>-5</v>
      </c>
      <c r="H1767" s="47"/>
      <c r="I1767" s="50"/>
      <c r="J1767" s="51"/>
      <c r="K1767" s="50"/>
      <c r="L1767" s="50"/>
      <c r="M1767" s="52"/>
    </row>
    <row r="1768" spans="1:13" s="53" customFormat="1">
      <c r="A1768" s="47" t="s">
        <v>1480</v>
      </c>
      <c r="B1768" s="175" t="s">
        <v>1479</v>
      </c>
      <c r="C1768" s="47" t="s">
        <v>1196</v>
      </c>
      <c r="D1768" s="47" t="s">
        <v>321</v>
      </c>
      <c r="E1768" s="47" t="s">
        <v>83</v>
      </c>
      <c r="F1768" s="48">
        <v>42735</v>
      </c>
      <c r="G1768" s="179">
        <v>-1</v>
      </c>
      <c r="H1768" s="47"/>
      <c r="I1768" s="50"/>
      <c r="J1768" s="51"/>
      <c r="K1768" s="50"/>
      <c r="L1768" s="50"/>
      <c r="M1768" s="52"/>
    </row>
    <row r="1769" spans="1:13" s="53" customFormat="1">
      <c r="A1769" s="47" t="s">
        <v>1480</v>
      </c>
      <c r="B1769" s="175" t="s">
        <v>1479</v>
      </c>
      <c r="C1769" s="47" t="s">
        <v>1196</v>
      </c>
      <c r="D1769" s="47" t="s">
        <v>1153</v>
      </c>
      <c r="E1769" s="47" t="s">
        <v>1139</v>
      </c>
      <c r="F1769" s="48">
        <v>42735</v>
      </c>
      <c r="G1769" s="179">
        <v>-1</v>
      </c>
      <c r="H1769" s="47"/>
      <c r="I1769" s="50"/>
      <c r="J1769" s="51"/>
      <c r="K1769" s="50"/>
      <c r="L1769" s="50"/>
      <c r="M1769" s="52"/>
    </row>
    <row r="1770" spans="1:13" s="53" customFormat="1">
      <c r="A1770" s="47" t="s">
        <v>1480</v>
      </c>
      <c r="B1770" s="175" t="s">
        <v>1479</v>
      </c>
      <c r="C1770" s="47" t="s">
        <v>1196</v>
      </c>
      <c r="D1770" s="47" t="s">
        <v>1152</v>
      </c>
      <c r="E1770" s="47" t="s">
        <v>1155</v>
      </c>
      <c r="F1770" s="48">
        <v>42735</v>
      </c>
      <c r="G1770" s="179">
        <v>-110</v>
      </c>
      <c r="H1770" s="47"/>
      <c r="I1770" s="50"/>
      <c r="J1770" s="51"/>
      <c r="K1770" s="50"/>
      <c r="L1770" s="50"/>
      <c r="M1770" s="52"/>
    </row>
    <row r="1771" spans="1:13" s="53" customFormat="1">
      <c r="A1771" s="47" t="s">
        <v>1480</v>
      </c>
      <c r="B1771" s="175" t="s">
        <v>1479</v>
      </c>
      <c r="C1771" s="47" t="s">
        <v>1196</v>
      </c>
      <c r="D1771" s="217" t="s">
        <v>465</v>
      </c>
      <c r="E1771" s="215" t="s">
        <v>107</v>
      </c>
      <c r="F1771" s="48">
        <v>42735</v>
      </c>
      <c r="G1771" s="179">
        <v>-1</v>
      </c>
      <c r="H1771" s="47"/>
      <c r="I1771" s="50"/>
      <c r="J1771" s="51"/>
      <c r="K1771" s="50"/>
      <c r="L1771" s="50"/>
      <c r="M1771" s="52"/>
    </row>
    <row r="1772" spans="1:13" s="53" customFormat="1">
      <c r="A1772" s="47" t="s">
        <v>1480</v>
      </c>
      <c r="B1772" s="175" t="s">
        <v>1479</v>
      </c>
      <c r="C1772" s="47" t="s">
        <v>1196</v>
      </c>
      <c r="D1772" s="212" t="s">
        <v>464</v>
      </c>
      <c r="E1772" s="216" t="s">
        <v>106</v>
      </c>
      <c r="F1772" s="48">
        <v>42735</v>
      </c>
      <c r="G1772" s="179">
        <v>-1</v>
      </c>
      <c r="H1772" s="47"/>
      <c r="I1772" s="50"/>
      <c r="J1772" s="51"/>
      <c r="K1772" s="50"/>
      <c r="L1772" s="50"/>
      <c r="M1772" s="52"/>
    </row>
    <row r="1773" spans="1:13" s="53" customFormat="1">
      <c r="A1773" s="47" t="s">
        <v>1480</v>
      </c>
      <c r="B1773" s="175" t="s">
        <v>1479</v>
      </c>
      <c r="C1773" s="47" t="s">
        <v>1196</v>
      </c>
      <c r="D1773" s="217" t="s">
        <v>469</v>
      </c>
      <c r="E1773" s="215" t="s">
        <v>311</v>
      </c>
      <c r="F1773" s="48">
        <v>42735</v>
      </c>
      <c r="G1773" s="179">
        <v>-1</v>
      </c>
      <c r="H1773" s="47"/>
      <c r="I1773" s="50"/>
      <c r="J1773" s="51"/>
      <c r="K1773" s="50"/>
      <c r="L1773" s="50"/>
      <c r="M1773" s="52"/>
    </row>
    <row r="1774" spans="1:13" s="53" customFormat="1">
      <c r="A1774" s="47" t="s">
        <v>1480</v>
      </c>
      <c r="B1774" s="175" t="s">
        <v>1479</v>
      </c>
      <c r="C1774" s="47" t="s">
        <v>1196</v>
      </c>
      <c r="D1774" s="212" t="s">
        <v>301</v>
      </c>
      <c r="E1774" s="216" t="s">
        <v>299</v>
      </c>
      <c r="F1774" s="48">
        <v>42735</v>
      </c>
      <c r="G1774" s="179">
        <v>-1</v>
      </c>
      <c r="H1774" s="47"/>
      <c r="I1774" s="50"/>
      <c r="J1774" s="51"/>
      <c r="K1774" s="50"/>
      <c r="L1774" s="50"/>
      <c r="M1774" s="52"/>
    </row>
    <row r="1775" spans="1:13" s="53" customFormat="1">
      <c r="A1775" s="47" t="s">
        <v>1480</v>
      </c>
      <c r="B1775" s="175" t="s">
        <v>1479</v>
      </c>
      <c r="C1775" s="47" t="s">
        <v>1196</v>
      </c>
      <c r="D1775" s="212" t="s">
        <v>504</v>
      </c>
      <c r="E1775" s="216" t="s">
        <v>303</v>
      </c>
      <c r="F1775" s="48">
        <v>42735</v>
      </c>
      <c r="G1775" s="179">
        <v>-1</v>
      </c>
      <c r="H1775" s="47"/>
      <c r="I1775" s="50"/>
      <c r="J1775" s="51"/>
      <c r="K1775" s="50"/>
      <c r="L1775" s="50"/>
      <c r="M1775" s="52"/>
    </row>
    <row r="1776" spans="1:13" s="53" customFormat="1">
      <c r="A1776" s="47" t="s">
        <v>1480</v>
      </c>
      <c r="B1776" s="175" t="s">
        <v>1479</v>
      </c>
      <c r="C1776" s="47" t="s">
        <v>1196</v>
      </c>
      <c r="D1776" s="212" t="s">
        <v>468</v>
      </c>
      <c r="E1776" s="216" t="s">
        <v>312</v>
      </c>
      <c r="F1776" s="48">
        <v>42735</v>
      </c>
      <c r="G1776" s="179">
        <v>-1</v>
      </c>
      <c r="H1776" s="47"/>
      <c r="I1776" s="50"/>
      <c r="J1776" s="51"/>
      <c r="K1776" s="50"/>
      <c r="L1776" s="50"/>
      <c r="M1776" s="52"/>
    </row>
    <row r="1777" spans="1:13" s="53" customFormat="1">
      <c r="A1777" s="47" t="s">
        <v>1480</v>
      </c>
      <c r="B1777" s="175" t="s">
        <v>1479</v>
      </c>
      <c r="C1777" s="47" t="s">
        <v>1196</v>
      </c>
      <c r="D1777" s="212" t="s">
        <v>277</v>
      </c>
      <c r="E1777" s="216" t="s">
        <v>119</v>
      </c>
      <c r="F1777" s="48">
        <v>42735</v>
      </c>
      <c r="G1777" s="179">
        <v>-7</v>
      </c>
      <c r="H1777" s="47"/>
      <c r="I1777" s="50"/>
      <c r="J1777" s="51"/>
      <c r="K1777" s="50"/>
      <c r="L1777" s="50"/>
      <c r="M1777" s="52"/>
    </row>
    <row r="1778" spans="1:13" s="53" customFormat="1">
      <c r="A1778" s="47" t="s">
        <v>1480</v>
      </c>
      <c r="B1778" s="175" t="s">
        <v>1479</v>
      </c>
      <c r="C1778" s="47" t="s">
        <v>1196</v>
      </c>
      <c r="D1778" s="212" t="s">
        <v>296</v>
      </c>
      <c r="E1778" s="216" t="s">
        <v>297</v>
      </c>
      <c r="F1778" s="48">
        <v>42735</v>
      </c>
      <c r="G1778" s="179">
        <v>-7</v>
      </c>
      <c r="H1778" s="47"/>
      <c r="I1778" s="50"/>
      <c r="J1778" s="51"/>
      <c r="K1778" s="50"/>
      <c r="L1778" s="50"/>
      <c r="M1778" s="52"/>
    </row>
    <row r="1779" spans="1:13" s="53" customFormat="1">
      <c r="A1779" s="47" t="s">
        <v>1480</v>
      </c>
      <c r="B1779" s="175" t="s">
        <v>1479</v>
      </c>
      <c r="C1779" s="47" t="s">
        <v>1196</v>
      </c>
      <c r="D1779" s="212" t="s">
        <v>205</v>
      </c>
      <c r="E1779" s="216" t="s">
        <v>115</v>
      </c>
      <c r="F1779" s="48">
        <v>42735</v>
      </c>
      <c r="G1779" s="179">
        <v>-2</v>
      </c>
      <c r="H1779" s="47"/>
      <c r="I1779" s="50"/>
      <c r="J1779" s="51"/>
      <c r="K1779" s="50"/>
      <c r="L1779" s="50"/>
      <c r="M1779" s="52"/>
    </row>
    <row r="1780" spans="1:13" s="53" customFormat="1">
      <c r="A1780" s="47" t="s">
        <v>1480</v>
      </c>
      <c r="B1780" s="175" t="s">
        <v>1479</v>
      </c>
      <c r="C1780" s="47" t="s">
        <v>1196</v>
      </c>
      <c r="D1780" s="212" t="s">
        <v>278</v>
      </c>
      <c r="E1780" s="216" t="s">
        <v>121</v>
      </c>
      <c r="F1780" s="48">
        <v>42735</v>
      </c>
      <c r="G1780" s="179">
        <v>-2</v>
      </c>
      <c r="H1780" s="47"/>
      <c r="I1780" s="50"/>
      <c r="J1780" s="51"/>
      <c r="K1780" s="50"/>
      <c r="L1780" s="50"/>
      <c r="M1780" s="52"/>
    </row>
    <row r="1781" spans="1:13" s="53" customFormat="1">
      <c r="A1781" s="47" t="s">
        <v>1480</v>
      </c>
      <c r="B1781" s="175" t="s">
        <v>1479</v>
      </c>
      <c r="C1781" s="47" t="s">
        <v>1196</v>
      </c>
      <c r="D1781" s="212" t="s">
        <v>307</v>
      </c>
      <c r="E1781" s="216" t="s">
        <v>120</v>
      </c>
      <c r="F1781" s="48">
        <v>42735</v>
      </c>
      <c r="G1781" s="179">
        <v>-3</v>
      </c>
      <c r="H1781" s="47"/>
      <c r="I1781" s="50"/>
      <c r="J1781" s="51"/>
      <c r="K1781" s="50"/>
      <c r="L1781" s="50"/>
      <c r="M1781" s="52"/>
    </row>
    <row r="1782" spans="1:13" s="53" customFormat="1">
      <c r="A1782" s="47" t="s">
        <v>1480</v>
      </c>
      <c r="B1782" s="175" t="s">
        <v>1479</v>
      </c>
      <c r="C1782" s="47" t="s">
        <v>1196</v>
      </c>
      <c r="D1782" s="212" t="s">
        <v>456</v>
      </c>
      <c r="E1782" s="216" t="s">
        <v>124</v>
      </c>
      <c r="F1782" s="48">
        <v>42735</v>
      </c>
      <c r="G1782" s="179">
        <v>-2</v>
      </c>
      <c r="H1782" s="47"/>
      <c r="I1782" s="50"/>
      <c r="J1782" s="51"/>
      <c r="K1782" s="50"/>
      <c r="L1782" s="50"/>
      <c r="M1782" s="52"/>
    </row>
    <row r="1783" spans="1:13" s="53" customFormat="1">
      <c r="A1783" s="47" t="s">
        <v>1480</v>
      </c>
      <c r="B1783" s="175" t="s">
        <v>1479</v>
      </c>
      <c r="C1783" s="47" t="s">
        <v>1196</v>
      </c>
      <c r="D1783" s="212" t="s">
        <v>306</v>
      </c>
      <c r="E1783" s="216" t="s">
        <v>117</v>
      </c>
      <c r="F1783" s="48">
        <v>42735</v>
      </c>
      <c r="G1783" s="179">
        <v>-2</v>
      </c>
      <c r="H1783" s="47"/>
      <c r="I1783" s="50"/>
      <c r="J1783" s="51"/>
      <c r="K1783" s="50"/>
      <c r="L1783" s="50"/>
      <c r="M1783" s="52"/>
    </row>
    <row r="1784" spans="1:13" s="53" customFormat="1">
      <c r="A1784" s="47" t="s">
        <v>1480</v>
      </c>
      <c r="B1784" s="175" t="s">
        <v>1479</v>
      </c>
      <c r="C1784" s="47" t="s">
        <v>1196</v>
      </c>
      <c r="D1784" s="212" t="s">
        <v>309</v>
      </c>
      <c r="E1784" s="216" t="s">
        <v>125</v>
      </c>
      <c r="F1784" s="48">
        <v>42735</v>
      </c>
      <c r="G1784" s="179">
        <v>-4</v>
      </c>
      <c r="H1784" s="47"/>
      <c r="I1784" s="50"/>
      <c r="J1784" s="51"/>
      <c r="K1784" s="50"/>
      <c r="L1784" s="50"/>
      <c r="M1784" s="52"/>
    </row>
    <row r="1785" spans="1:13" s="53" customFormat="1">
      <c r="A1785" s="47" t="s">
        <v>1480</v>
      </c>
      <c r="B1785" s="175" t="s">
        <v>1479</v>
      </c>
      <c r="C1785" s="47" t="s">
        <v>1196</v>
      </c>
      <c r="D1785" s="212" t="s">
        <v>308</v>
      </c>
      <c r="E1785" s="216" t="s">
        <v>123</v>
      </c>
      <c r="F1785" s="48">
        <v>42735</v>
      </c>
      <c r="G1785" s="179">
        <v>-2</v>
      </c>
      <c r="H1785" s="47"/>
      <c r="I1785" s="50"/>
      <c r="J1785" s="51"/>
      <c r="K1785" s="50"/>
      <c r="L1785" s="50"/>
      <c r="M1785" s="52"/>
    </row>
    <row r="1786" spans="1:13" s="53" customFormat="1">
      <c r="A1786" s="47" t="s">
        <v>1481</v>
      </c>
      <c r="B1786" s="175" t="s">
        <v>1482</v>
      </c>
      <c r="C1786" s="47" t="s">
        <v>1196</v>
      </c>
      <c r="D1786" s="213" t="s">
        <v>716</v>
      </c>
      <c r="E1786" s="213" t="s">
        <v>715</v>
      </c>
      <c r="F1786" s="48">
        <v>42735</v>
      </c>
      <c r="G1786" s="179">
        <v>-2</v>
      </c>
      <c r="H1786" s="47"/>
      <c r="I1786" s="50"/>
      <c r="J1786" s="51"/>
      <c r="K1786" s="50"/>
      <c r="L1786" s="50"/>
      <c r="M1786" s="52"/>
    </row>
    <row r="1787" spans="1:13" s="53" customFormat="1">
      <c r="A1787" s="47" t="s">
        <v>1481</v>
      </c>
      <c r="B1787" s="175" t="s">
        <v>1482</v>
      </c>
      <c r="C1787" s="47" t="s">
        <v>1196</v>
      </c>
      <c r="D1787" s="214" t="s">
        <v>751</v>
      </c>
      <c r="E1787" s="216" t="s">
        <v>750</v>
      </c>
      <c r="F1787" s="48">
        <v>42735</v>
      </c>
      <c r="G1787" s="179">
        <v>-19</v>
      </c>
      <c r="H1787" s="47"/>
      <c r="I1787" s="50"/>
      <c r="J1787" s="51"/>
      <c r="K1787" s="50"/>
      <c r="L1787" s="50"/>
      <c r="M1787" s="52"/>
    </row>
    <row r="1788" spans="1:13" s="53" customFormat="1">
      <c r="A1788" s="47" t="s">
        <v>1481</v>
      </c>
      <c r="B1788" s="175" t="s">
        <v>1482</v>
      </c>
      <c r="C1788" s="47" t="s">
        <v>1196</v>
      </c>
      <c r="D1788" s="47" t="s">
        <v>63</v>
      </c>
      <c r="E1788" s="47" t="s">
        <v>70</v>
      </c>
      <c r="F1788" s="48">
        <v>42735</v>
      </c>
      <c r="G1788" s="179">
        <v>-2</v>
      </c>
      <c r="H1788" s="47"/>
      <c r="I1788" s="50"/>
      <c r="J1788" s="51"/>
      <c r="K1788" s="50"/>
      <c r="L1788" s="50"/>
      <c r="M1788" s="52"/>
    </row>
    <row r="1789" spans="1:13" s="53" customFormat="1">
      <c r="A1789" s="47" t="s">
        <v>1481</v>
      </c>
      <c r="B1789" s="175" t="s">
        <v>1482</v>
      </c>
      <c r="C1789" s="47" t="s">
        <v>1196</v>
      </c>
      <c r="D1789" s="47" t="s">
        <v>317</v>
      </c>
      <c r="E1789" s="47" t="s">
        <v>159</v>
      </c>
      <c r="F1789" s="48">
        <v>42735</v>
      </c>
      <c r="G1789" s="179">
        <v>-7</v>
      </c>
      <c r="H1789" s="47"/>
      <c r="I1789" s="50"/>
      <c r="J1789" s="51"/>
      <c r="K1789" s="50"/>
      <c r="L1789" s="50"/>
      <c r="M1789" s="52"/>
    </row>
    <row r="1790" spans="1:13" s="53" customFormat="1">
      <c r="A1790" s="47" t="s">
        <v>1481</v>
      </c>
      <c r="B1790" s="175" t="s">
        <v>1482</v>
      </c>
      <c r="C1790" s="47" t="s">
        <v>1196</v>
      </c>
      <c r="D1790" s="47" t="s">
        <v>318</v>
      </c>
      <c r="E1790" s="47" t="s">
        <v>133</v>
      </c>
      <c r="F1790" s="48">
        <v>42735</v>
      </c>
      <c r="G1790" s="179">
        <v>-2</v>
      </c>
      <c r="H1790" s="47"/>
      <c r="I1790" s="50"/>
      <c r="J1790" s="51"/>
      <c r="K1790" s="50"/>
      <c r="L1790" s="50"/>
      <c r="M1790" s="52"/>
    </row>
    <row r="1791" spans="1:13" s="53" customFormat="1">
      <c r="A1791" s="47" t="s">
        <v>1481</v>
      </c>
      <c r="B1791" s="175" t="s">
        <v>1482</v>
      </c>
      <c r="C1791" s="47" t="s">
        <v>1196</v>
      </c>
      <c r="D1791" s="47" t="s">
        <v>164</v>
      </c>
      <c r="E1791" s="47" t="s">
        <v>134</v>
      </c>
      <c r="F1791" s="48">
        <v>42735</v>
      </c>
      <c r="G1791" s="179">
        <v>-2</v>
      </c>
      <c r="H1791" s="47"/>
      <c r="I1791" s="50"/>
      <c r="J1791" s="51"/>
      <c r="K1791" s="50"/>
      <c r="L1791" s="50"/>
      <c r="M1791" s="52"/>
    </row>
    <row r="1792" spans="1:13" s="53" customFormat="1">
      <c r="A1792" s="47" t="s">
        <v>1481</v>
      </c>
      <c r="B1792" s="175" t="s">
        <v>1482</v>
      </c>
      <c r="C1792" s="47" t="s">
        <v>1196</v>
      </c>
      <c r="D1792" s="47" t="s">
        <v>166</v>
      </c>
      <c r="E1792" s="47" t="s">
        <v>136</v>
      </c>
      <c r="F1792" s="48">
        <v>42735</v>
      </c>
      <c r="G1792" s="179">
        <v>-1</v>
      </c>
      <c r="H1792" s="47"/>
      <c r="I1792" s="50"/>
      <c r="J1792" s="51"/>
      <c r="K1792" s="50"/>
      <c r="L1792" s="50"/>
      <c r="M1792" s="52"/>
    </row>
    <row r="1793" spans="1:13" s="53" customFormat="1">
      <c r="A1793" s="47" t="s">
        <v>1481</v>
      </c>
      <c r="B1793" s="175" t="s">
        <v>1482</v>
      </c>
      <c r="C1793" s="47" t="s">
        <v>1196</v>
      </c>
      <c r="D1793" s="47" t="s">
        <v>321</v>
      </c>
      <c r="E1793" s="47" t="s">
        <v>83</v>
      </c>
      <c r="F1793" s="48">
        <v>42735</v>
      </c>
      <c r="G1793" s="179">
        <v>-1</v>
      </c>
      <c r="H1793" s="47"/>
      <c r="I1793" s="50"/>
      <c r="J1793" s="51"/>
      <c r="K1793" s="50"/>
      <c r="L1793" s="50"/>
      <c r="M1793" s="52"/>
    </row>
    <row r="1794" spans="1:13" s="53" customFormat="1">
      <c r="A1794" s="47" t="s">
        <v>1481</v>
      </c>
      <c r="B1794" s="175" t="s">
        <v>1482</v>
      </c>
      <c r="C1794" s="47" t="s">
        <v>1196</v>
      </c>
      <c r="D1794" s="217" t="s">
        <v>465</v>
      </c>
      <c r="E1794" s="215" t="s">
        <v>107</v>
      </c>
      <c r="F1794" s="48">
        <v>42735</v>
      </c>
      <c r="G1794" s="179">
        <v>-1</v>
      </c>
      <c r="H1794" s="47"/>
      <c r="I1794" s="50"/>
      <c r="J1794" s="51"/>
      <c r="K1794" s="50"/>
      <c r="L1794" s="50"/>
      <c r="M1794" s="52"/>
    </row>
    <row r="1795" spans="1:13" s="53" customFormat="1">
      <c r="A1795" s="47" t="s">
        <v>1481</v>
      </c>
      <c r="B1795" s="175" t="s">
        <v>1482</v>
      </c>
      <c r="C1795" s="47" t="s">
        <v>1196</v>
      </c>
      <c r="D1795" s="212" t="s">
        <v>464</v>
      </c>
      <c r="E1795" s="216" t="s">
        <v>106</v>
      </c>
      <c r="F1795" s="48">
        <v>42735</v>
      </c>
      <c r="G1795" s="179">
        <v>-1</v>
      </c>
      <c r="H1795" s="47"/>
      <c r="I1795" s="50"/>
      <c r="J1795" s="51"/>
      <c r="K1795" s="50"/>
      <c r="L1795" s="50"/>
      <c r="M1795" s="52"/>
    </row>
    <row r="1796" spans="1:13" s="53" customFormat="1">
      <c r="A1796" s="47" t="s">
        <v>1481</v>
      </c>
      <c r="B1796" s="175" t="s">
        <v>1482</v>
      </c>
      <c r="C1796" s="47" t="s">
        <v>1196</v>
      </c>
      <c r="D1796" s="217" t="s">
        <v>469</v>
      </c>
      <c r="E1796" s="215" t="s">
        <v>311</v>
      </c>
      <c r="F1796" s="48">
        <v>42735</v>
      </c>
      <c r="G1796" s="179">
        <v>-2</v>
      </c>
      <c r="H1796" s="47"/>
      <c r="I1796" s="50"/>
      <c r="J1796" s="51"/>
      <c r="K1796" s="50"/>
      <c r="L1796" s="50"/>
      <c r="M1796" s="52"/>
    </row>
    <row r="1797" spans="1:13" s="53" customFormat="1">
      <c r="A1797" s="47" t="s">
        <v>1481</v>
      </c>
      <c r="B1797" s="175" t="s">
        <v>1482</v>
      </c>
      <c r="C1797" s="47" t="s">
        <v>1196</v>
      </c>
      <c r="D1797" s="212" t="s">
        <v>301</v>
      </c>
      <c r="E1797" s="216" t="s">
        <v>299</v>
      </c>
      <c r="F1797" s="48">
        <v>42735</v>
      </c>
      <c r="G1797" s="179">
        <v>-1</v>
      </c>
      <c r="H1797" s="47"/>
      <c r="I1797" s="50"/>
      <c r="J1797" s="51"/>
      <c r="K1797" s="50"/>
      <c r="L1797" s="50"/>
      <c r="M1797" s="52"/>
    </row>
    <row r="1798" spans="1:13" s="53" customFormat="1">
      <c r="A1798" s="47" t="s">
        <v>1481</v>
      </c>
      <c r="B1798" s="175" t="s">
        <v>1482</v>
      </c>
      <c r="C1798" s="47" t="s">
        <v>1196</v>
      </c>
      <c r="D1798" s="212" t="s">
        <v>504</v>
      </c>
      <c r="E1798" s="216" t="s">
        <v>303</v>
      </c>
      <c r="F1798" s="48">
        <v>42735</v>
      </c>
      <c r="G1798" s="179">
        <v>-1</v>
      </c>
      <c r="H1798" s="47"/>
      <c r="I1798" s="50"/>
      <c r="J1798" s="51"/>
      <c r="K1798" s="50"/>
      <c r="L1798" s="50"/>
      <c r="M1798" s="52"/>
    </row>
    <row r="1799" spans="1:13" s="53" customFormat="1">
      <c r="A1799" s="47" t="s">
        <v>1481</v>
      </c>
      <c r="B1799" s="175" t="s">
        <v>1482</v>
      </c>
      <c r="C1799" s="47" t="s">
        <v>1196</v>
      </c>
      <c r="D1799" s="212" t="s">
        <v>468</v>
      </c>
      <c r="E1799" s="216" t="s">
        <v>312</v>
      </c>
      <c r="F1799" s="48">
        <v>42735</v>
      </c>
      <c r="G1799" s="179">
        <v>-2</v>
      </c>
      <c r="H1799" s="47"/>
      <c r="I1799" s="50"/>
      <c r="J1799" s="51"/>
      <c r="K1799" s="50"/>
      <c r="L1799" s="50"/>
      <c r="M1799" s="52"/>
    </row>
    <row r="1800" spans="1:13" s="53" customFormat="1">
      <c r="A1800" s="47" t="s">
        <v>1481</v>
      </c>
      <c r="B1800" s="175" t="s">
        <v>1482</v>
      </c>
      <c r="C1800" s="47" t="s">
        <v>1196</v>
      </c>
      <c r="D1800" s="212" t="s">
        <v>277</v>
      </c>
      <c r="E1800" s="216" t="s">
        <v>119</v>
      </c>
      <c r="F1800" s="48">
        <v>42735</v>
      </c>
      <c r="G1800" s="179">
        <v>-1</v>
      </c>
      <c r="H1800" s="47"/>
      <c r="I1800" s="50"/>
      <c r="J1800" s="51"/>
      <c r="K1800" s="50"/>
      <c r="L1800" s="50"/>
      <c r="M1800" s="52"/>
    </row>
    <row r="1801" spans="1:13" s="53" customFormat="1">
      <c r="A1801" s="47" t="s">
        <v>1481</v>
      </c>
      <c r="B1801" s="175" t="s">
        <v>1482</v>
      </c>
      <c r="C1801" s="47" t="s">
        <v>1196</v>
      </c>
      <c r="D1801" s="212" t="s">
        <v>296</v>
      </c>
      <c r="E1801" s="216" t="s">
        <v>297</v>
      </c>
      <c r="F1801" s="48">
        <v>42735</v>
      </c>
      <c r="G1801" s="179">
        <v>-1</v>
      </c>
      <c r="H1801" s="47"/>
      <c r="I1801" s="50"/>
      <c r="J1801" s="51"/>
      <c r="K1801" s="50"/>
      <c r="L1801" s="50"/>
      <c r="M1801" s="52"/>
    </row>
    <row r="1802" spans="1:13" s="53" customFormat="1">
      <c r="A1802" s="47" t="s">
        <v>1481</v>
      </c>
      <c r="B1802" s="175" t="s">
        <v>1482</v>
      </c>
      <c r="C1802" s="47" t="s">
        <v>1196</v>
      </c>
      <c r="D1802" s="212" t="s">
        <v>205</v>
      </c>
      <c r="E1802" s="216" t="s">
        <v>115</v>
      </c>
      <c r="F1802" s="48">
        <v>42735</v>
      </c>
      <c r="G1802" s="179">
        <v>-1</v>
      </c>
      <c r="H1802" s="47"/>
      <c r="I1802" s="50"/>
      <c r="J1802" s="51"/>
      <c r="K1802" s="50"/>
      <c r="L1802" s="50"/>
      <c r="M1802" s="52"/>
    </row>
    <row r="1803" spans="1:13" s="53" customFormat="1">
      <c r="A1803" s="47" t="s">
        <v>1481</v>
      </c>
      <c r="B1803" s="175" t="s">
        <v>1482</v>
      </c>
      <c r="C1803" s="47" t="s">
        <v>1196</v>
      </c>
      <c r="D1803" s="212" t="s">
        <v>278</v>
      </c>
      <c r="E1803" s="216" t="s">
        <v>121</v>
      </c>
      <c r="F1803" s="48">
        <v>42735</v>
      </c>
      <c r="G1803" s="179">
        <v>-1</v>
      </c>
      <c r="H1803" s="47"/>
      <c r="I1803" s="50"/>
      <c r="J1803" s="51"/>
      <c r="K1803" s="50"/>
      <c r="L1803" s="50"/>
      <c r="M1803" s="52"/>
    </row>
    <row r="1804" spans="1:13" s="53" customFormat="1">
      <c r="A1804" s="47" t="s">
        <v>1481</v>
      </c>
      <c r="B1804" s="175" t="s">
        <v>1482</v>
      </c>
      <c r="C1804" s="47" t="s">
        <v>1196</v>
      </c>
      <c r="D1804" s="212" t="s">
        <v>307</v>
      </c>
      <c r="E1804" s="216" t="s">
        <v>120</v>
      </c>
      <c r="F1804" s="48">
        <v>42735</v>
      </c>
      <c r="G1804" s="179">
        <v>-1</v>
      </c>
      <c r="H1804" s="47"/>
      <c r="I1804" s="50"/>
      <c r="J1804" s="51"/>
      <c r="K1804" s="50"/>
      <c r="L1804" s="50"/>
      <c r="M1804" s="52"/>
    </row>
    <row r="1805" spans="1:13" s="53" customFormat="1">
      <c r="A1805" s="47" t="s">
        <v>1481</v>
      </c>
      <c r="B1805" s="175" t="s">
        <v>1482</v>
      </c>
      <c r="C1805" s="47" t="s">
        <v>1196</v>
      </c>
      <c r="D1805" s="212" t="s">
        <v>456</v>
      </c>
      <c r="E1805" s="216" t="s">
        <v>124</v>
      </c>
      <c r="F1805" s="48">
        <v>42735</v>
      </c>
      <c r="G1805" s="179">
        <v>-2</v>
      </c>
      <c r="H1805" s="47"/>
      <c r="I1805" s="50"/>
      <c r="J1805" s="51"/>
      <c r="K1805" s="50"/>
      <c r="L1805" s="50"/>
      <c r="M1805" s="52"/>
    </row>
    <row r="1806" spans="1:13" s="53" customFormat="1">
      <c r="A1806" s="47" t="s">
        <v>1481</v>
      </c>
      <c r="B1806" s="175" t="s">
        <v>1482</v>
      </c>
      <c r="C1806" s="47" t="s">
        <v>1196</v>
      </c>
      <c r="D1806" s="212" t="s">
        <v>306</v>
      </c>
      <c r="E1806" s="216" t="s">
        <v>117</v>
      </c>
      <c r="F1806" s="48">
        <v>42735</v>
      </c>
      <c r="G1806" s="179">
        <v>-1</v>
      </c>
      <c r="H1806" s="47"/>
      <c r="I1806" s="50"/>
      <c r="J1806" s="51"/>
      <c r="K1806" s="50"/>
      <c r="L1806" s="50"/>
      <c r="M1806" s="52"/>
    </row>
    <row r="1807" spans="1:13" s="53" customFormat="1">
      <c r="A1807" s="47" t="s">
        <v>1481</v>
      </c>
      <c r="B1807" s="175" t="s">
        <v>1482</v>
      </c>
      <c r="C1807" s="47" t="s">
        <v>1196</v>
      </c>
      <c r="D1807" s="212" t="s">
        <v>309</v>
      </c>
      <c r="E1807" s="216" t="s">
        <v>125</v>
      </c>
      <c r="F1807" s="48">
        <v>42735</v>
      </c>
      <c r="G1807" s="179">
        <v>-1</v>
      </c>
      <c r="H1807" s="47"/>
      <c r="I1807" s="50"/>
      <c r="J1807" s="51"/>
      <c r="K1807" s="50"/>
      <c r="L1807" s="50"/>
      <c r="M1807" s="52"/>
    </row>
    <row r="1808" spans="1:13" s="53" customFormat="1">
      <c r="A1808" s="47" t="s">
        <v>1481</v>
      </c>
      <c r="B1808" s="175" t="s">
        <v>1482</v>
      </c>
      <c r="C1808" s="47" t="s">
        <v>1196</v>
      </c>
      <c r="D1808" s="212" t="s">
        <v>308</v>
      </c>
      <c r="E1808" s="216" t="s">
        <v>123</v>
      </c>
      <c r="F1808" s="48">
        <v>42735</v>
      </c>
      <c r="G1808" s="179">
        <v>-2</v>
      </c>
      <c r="H1808" s="47"/>
      <c r="I1808" s="50"/>
      <c r="J1808" s="51"/>
      <c r="K1808" s="50"/>
      <c r="L1808" s="50"/>
      <c r="M1808" s="52"/>
    </row>
    <row r="1809" spans="1:13" s="53" customFormat="1">
      <c r="A1809" s="47" t="s">
        <v>1484</v>
      </c>
      <c r="B1809" s="175" t="s">
        <v>1483</v>
      </c>
      <c r="C1809" s="47" t="s">
        <v>661</v>
      </c>
      <c r="D1809" s="47" t="s">
        <v>314</v>
      </c>
      <c r="E1809" s="47" t="s">
        <v>137</v>
      </c>
      <c r="F1809" s="48">
        <v>42738</v>
      </c>
      <c r="G1809" s="179">
        <v>-10</v>
      </c>
      <c r="H1809" s="47"/>
      <c r="I1809" s="50"/>
      <c r="J1809" s="51"/>
      <c r="K1809" s="50"/>
      <c r="L1809" s="50"/>
      <c r="M1809" s="52"/>
    </row>
    <row r="1810" spans="1:13" s="53" customFormat="1">
      <c r="A1810" s="47" t="s">
        <v>1446</v>
      </c>
      <c r="B1810" s="175" t="s">
        <v>1447</v>
      </c>
      <c r="C1810" s="47" t="s">
        <v>1102</v>
      </c>
      <c r="D1810" s="212" t="s">
        <v>504</v>
      </c>
      <c r="E1810" s="216" t="s">
        <v>303</v>
      </c>
      <c r="F1810" s="48">
        <v>42741</v>
      </c>
      <c r="G1810" s="179">
        <v>-3</v>
      </c>
      <c r="H1810" s="47"/>
      <c r="I1810" s="50"/>
      <c r="J1810" s="51"/>
      <c r="K1810" s="50"/>
      <c r="L1810" s="50"/>
      <c r="M1810" s="52"/>
    </row>
    <row r="1811" spans="1:13" s="53" customFormat="1">
      <c r="A1811" s="47" t="s">
        <v>1446</v>
      </c>
      <c r="B1811" s="175" t="s">
        <v>1447</v>
      </c>
      <c r="C1811" s="47" t="s">
        <v>1102</v>
      </c>
      <c r="D1811" s="212" t="s">
        <v>468</v>
      </c>
      <c r="E1811" s="216" t="s">
        <v>312</v>
      </c>
      <c r="F1811" s="48">
        <v>42741</v>
      </c>
      <c r="G1811" s="179">
        <v>-2</v>
      </c>
      <c r="H1811" s="47"/>
      <c r="I1811" s="50"/>
      <c r="J1811" s="51"/>
      <c r="K1811" s="50"/>
      <c r="L1811" s="50"/>
      <c r="M1811" s="52"/>
    </row>
    <row r="1812" spans="1:13" s="53" customFormat="1">
      <c r="A1812" s="47" t="s">
        <v>1446</v>
      </c>
      <c r="B1812" s="175" t="s">
        <v>1447</v>
      </c>
      <c r="C1812" s="47" t="s">
        <v>1102</v>
      </c>
      <c r="D1812" s="217" t="s">
        <v>469</v>
      </c>
      <c r="E1812" s="215" t="s">
        <v>311</v>
      </c>
      <c r="F1812" s="48">
        <v>42741</v>
      </c>
      <c r="G1812" s="179">
        <v>-4</v>
      </c>
      <c r="H1812" s="47"/>
      <c r="I1812" s="50"/>
      <c r="J1812" s="51"/>
      <c r="K1812" s="50"/>
      <c r="L1812" s="50"/>
      <c r="M1812" s="52"/>
    </row>
    <row r="1813" spans="1:13" s="53" customFormat="1">
      <c r="A1813" s="47" t="s">
        <v>1486</v>
      </c>
      <c r="B1813" s="175" t="s">
        <v>1485</v>
      </c>
      <c r="C1813" s="47" t="s">
        <v>706</v>
      </c>
      <c r="D1813" s="217" t="s">
        <v>469</v>
      </c>
      <c r="E1813" s="215" t="s">
        <v>311</v>
      </c>
      <c r="F1813" s="48">
        <v>42744</v>
      </c>
      <c r="G1813" s="179">
        <v>-2</v>
      </c>
      <c r="H1813" s="47"/>
      <c r="I1813" s="50"/>
      <c r="J1813" s="51"/>
      <c r="K1813" s="50"/>
      <c r="L1813" s="50"/>
      <c r="M1813" s="52"/>
    </row>
    <row r="1814" spans="1:13" s="53" customFormat="1">
      <c r="A1814" s="47" t="s">
        <v>1493</v>
      </c>
      <c r="B1814" s="175" t="s">
        <v>1492</v>
      </c>
      <c r="C1814" s="47" t="s">
        <v>1344</v>
      </c>
      <c r="D1814" s="47" t="s">
        <v>2386</v>
      </c>
      <c r="E1814" s="47" t="s">
        <v>1310</v>
      </c>
      <c r="F1814" s="48">
        <v>42745</v>
      </c>
      <c r="G1814" s="179">
        <v>-1</v>
      </c>
      <c r="H1814" s="47"/>
      <c r="I1814" s="50"/>
      <c r="J1814" s="51"/>
      <c r="K1814" s="50"/>
      <c r="L1814" s="50"/>
      <c r="M1814" s="52"/>
    </row>
    <row r="1815" spans="1:13" s="53" customFormat="1">
      <c r="A1815" s="47" t="s">
        <v>1487</v>
      </c>
      <c r="B1815" s="175" t="s">
        <v>1491</v>
      </c>
      <c r="C1815" s="47" t="s">
        <v>521</v>
      </c>
      <c r="D1815" s="212" t="s">
        <v>504</v>
      </c>
      <c r="E1815" s="216" t="s">
        <v>303</v>
      </c>
      <c r="F1815" s="48">
        <v>42746</v>
      </c>
      <c r="G1815" s="179">
        <v>8</v>
      </c>
      <c r="H1815" s="47"/>
      <c r="I1815" s="50"/>
      <c r="J1815" s="51"/>
      <c r="K1815" s="50"/>
      <c r="L1815" s="50"/>
      <c r="M1815" s="52"/>
    </row>
    <row r="1816" spans="1:13" s="53" customFormat="1">
      <c r="A1816" s="47" t="s">
        <v>1487</v>
      </c>
      <c r="B1816" s="175" t="s">
        <v>1489</v>
      </c>
      <c r="C1816" s="47" t="s">
        <v>521</v>
      </c>
      <c r="D1816" s="217" t="s">
        <v>469</v>
      </c>
      <c r="E1816" s="215" t="s">
        <v>311</v>
      </c>
      <c r="F1816" s="48">
        <v>42747</v>
      </c>
      <c r="G1816" s="179">
        <v>8</v>
      </c>
      <c r="H1816" s="47"/>
      <c r="I1816" s="50"/>
      <c r="J1816" s="51"/>
      <c r="K1816" s="50"/>
      <c r="L1816" s="50"/>
      <c r="M1816" s="52"/>
    </row>
    <row r="1817" spans="1:13" s="53" customFormat="1">
      <c r="A1817" s="47" t="s">
        <v>1494</v>
      </c>
      <c r="B1817" s="175" t="s">
        <v>1495</v>
      </c>
      <c r="C1817" s="47" t="s">
        <v>1102</v>
      </c>
      <c r="D1817" s="214" t="s">
        <v>751</v>
      </c>
      <c r="E1817" s="216" t="s">
        <v>750</v>
      </c>
      <c r="F1817" s="48">
        <v>42751</v>
      </c>
      <c r="G1817" s="179">
        <v>-50</v>
      </c>
      <c r="H1817" s="47"/>
      <c r="I1817" s="50"/>
      <c r="J1817" s="51"/>
      <c r="K1817" s="50"/>
      <c r="L1817" s="50"/>
      <c r="M1817" s="52"/>
    </row>
    <row r="1818" spans="1:13" s="53" customFormat="1">
      <c r="A1818" s="47" t="s">
        <v>1494</v>
      </c>
      <c r="B1818" s="175" t="s">
        <v>1495</v>
      </c>
      <c r="C1818" s="47" t="s">
        <v>1102</v>
      </c>
      <c r="D1818" s="47" t="s">
        <v>314</v>
      </c>
      <c r="E1818" s="47" t="s">
        <v>137</v>
      </c>
      <c r="F1818" s="48">
        <v>42751</v>
      </c>
      <c r="G1818" s="179">
        <v>-20</v>
      </c>
      <c r="H1818" s="47"/>
      <c r="I1818" s="50"/>
      <c r="J1818" s="51"/>
      <c r="K1818" s="50"/>
      <c r="L1818" s="50"/>
      <c r="M1818" s="52"/>
    </row>
    <row r="1819" spans="1:13" s="53" customFormat="1">
      <c r="A1819" s="47" t="s">
        <v>1494</v>
      </c>
      <c r="B1819" s="175" t="s">
        <v>1495</v>
      </c>
      <c r="C1819" s="47" t="s">
        <v>1102</v>
      </c>
      <c r="D1819" s="47" t="s">
        <v>317</v>
      </c>
      <c r="E1819" s="47" t="s">
        <v>159</v>
      </c>
      <c r="F1819" s="48">
        <v>42751</v>
      </c>
      <c r="G1819" s="179">
        <v>-13</v>
      </c>
      <c r="H1819" s="47"/>
      <c r="I1819" s="50"/>
      <c r="J1819" s="51"/>
      <c r="K1819" s="50"/>
      <c r="L1819" s="50"/>
      <c r="M1819" s="52"/>
    </row>
    <row r="1820" spans="1:13" s="53" customFormat="1">
      <c r="A1820" s="47" t="s">
        <v>1494</v>
      </c>
      <c r="B1820" s="175" t="s">
        <v>1495</v>
      </c>
      <c r="C1820" s="47" t="s">
        <v>1102</v>
      </c>
      <c r="D1820" s="47" t="s">
        <v>318</v>
      </c>
      <c r="E1820" s="47" t="s">
        <v>133</v>
      </c>
      <c r="F1820" s="48">
        <v>42751</v>
      </c>
      <c r="G1820" s="179">
        <v>-2</v>
      </c>
      <c r="H1820" s="47"/>
      <c r="I1820" s="50"/>
      <c r="J1820" s="51"/>
      <c r="K1820" s="50"/>
      <c r="L1820" s="50"/>
      <c r="M1820" s="52"/>
    </row>
    <row r="1821" spans="1:13" s="53" customFormat="1">
      <c r="A1821" s="47" t="s">
        <v>1494</v>
      </c>
      <c r="B1821" s="175" t="s">
        <v>1495</v>
      </c>
      <c r="C1821" s="47" t="s">
        <v>1102</v>
      </c>
      <c r="D1821" s="47" t="s">
        <v>162</v>
      </c>
      <c r="E1821" s="47" t="s">
        <v>163</v>
      </c>
      <c r="F1821" s="48">
        <v>42751</v>
      </c>
      <c r="G1821" s="179">
        <v>-3</v>
      </c>
      <c r="H1821" s="47"/>
      <c r="I1821" s="50"/>
      <c r="J1821" s="51"/>
      <c r="K1821" s="50"/>
      <c r="L1821" s="50"/>
      <c r="M1821" s="52"/>
    </row>
    <row r="1822" spans="1:13" s="53" customFormat="1">
      <c r="A1822" s="47" t="s">
        <v>1494</v>
      </c>
      <c r="B1822" s="175" t="s">
        <v>1495</v>
      </c>
      <c r="C1822" s="47" t="s">
        <v>1102</v>
      </c>
      <c r="D1822" s="47" t="s">
        <v>164</v>
      </c>
      <c r="E1822" s="47" t="s">
        <v>134</v>
      </c>
      <c r="F1822" s="48">
        <v>42751</v>
      </c>
      <c r="G1822" s="179">
        <v>-1</v>
      </c>
      <c r="H1822" s="47"/>
      <c r="I1822" s="50"/>
      <c r="J1822" s="51"/>
      <c r="K1822" s="50"/>
      <c r="L1822" s="50"/>
      <c r="M1822" s="52"/>
    </row>
    <row r="1823" spans="1:13" s="53" customFormat="1">
      <c r="A1823" s="47" t="s">
        <v>1494</v>
      </c>
      <c r="B1823" s="175" t="s">
        <v>1495</v>
      </c>
      <c r="C1823" s="47" t="s">
        <v>1102</v>
      </c>
      <c r="D1823" s="47" t="s">
        <v>319</v>
      </c>
      <c r="E1823" s="47" t="s">
        <v>135</v>
      </c>
      <c r="F1823" s="48">
        <v>42751</v>
      </c>
      <c r="G1823" s="179">
        <v>-3</v>
      </c>
      <c r="H1823" s="47"/>
      <c r="I1823" s="50"/>
      <c r="J1823" s="51"/>
      <c r="K1823" s="50"/>
      <c r="L1823" s="50"/>
      <c r="M1823" s="52"/>
    </row>
    <row r="1824" spans="1:13" s="53" customFormat="1">
      <c r="A1824" s="47" t="s">
        <v>1494</v>
      </c>
      <c r="B1824" s="175" t="s">
        <v>1495</v>
      </c>
      <c r="C1824" s="47" t="s">
        <v>1102</v>
      </c>
      <c r="D1824" s="47" t="s">
        <v>588</v>
      </c>
      <c r="E1824" s="47" t="s">
        <v>505</v>
      </c>
      <c r="F1824" s="48">
        <v>42751</v>
      </c>
      <c r="G1824" s="179">
        <v>-4</v>
      </c>
      <c r="H1824" s="47"/>
      <c r="I1824" s="50"/>
      <c r="J1824" s="51"/>
      <c r="K1824" s="50"/>
      <c r="L1824" s="50"/>
      <c r="M1824" s="52"/>
    </row>
    <row r="1825" spans="1:13" s="53" customFormat="1">
      <c r="A1825" s="47" t="s">
        <v>1494</v>
      </c>
      <c r="B1825" s="175" t="s">
        <v>1495</v>
      </c>
      <c r="C1825" s="47" t="s">
        <v>1102</v>
      </c>
      <c r="D1825" s="47" t="s">
        <v>63</v>
      </c>
      <c r="E1825" s="47" t="s">
        <v>70</v>
      </c>
      <c r="F1825" s="48">
        <v>42751</v>
      </c>
      <c r="G1825" s="179">
        <v>-3</v>
      </c>
      <c r="H1825" s="47"/>
      <c r="I1825" s="50"/>
      <c r="J1825" s="51"/>
      <c r="K1825" s="50"/>
      <c r="L1825" s="50"/>
      <c r="M1825" s="52"/>
    </row>
    <row r="1826" spans="1:13" s="53" customFormat="1">
      <c r="A1826" s="47" t="s">
        <v>1494</v>
      </c>
      <c r="B1826" s="175" t="s">
        <v>1495</v>
      </c>
      <c r="C1826" s="47" t="s">
        <v>1102</v>
      </c>
      <c r="D1826" s="212" t="s">
        <v>277</v>
      </c>
      <c r="E1826" s="216" t="s">
        <v>119</v>
      </c>
      <c r="F1826" s="48">
        <v>42751</v>
      </c>
      <c r="G1826" s="179">
        <v>-8</v>
      </c>
      <c r="H1826" s="47"/>
      <c r="I1826" s="50"/>
      <c r="J1826" s="51"/>
      <c r="K1826" s="50"/>
      <c r="L1826" s="50"/>
      <c r="M1826" s="52"/>
    </row>
    <row r="1827" spans="1:13" s="53" customFormat="1">
      <c r="A1827" s="47" t="s">
        <v>1494</v>
      </c>
      <c r="B1827" s="175" t="s">
        <v>1495</v>
      </c>
      <c r="C1827" s="47" t="s">
        <v>1102</v>
      </c>
      <c r="D1827" s="212" t="s">
        <v>455</v>
      </c>
      <c r="E1827" s="216" t="s">
        <v>118</v>
      </c>
      <c r="F1827" s="48">
        <v>42751</v>
      </c>
      <c r="G1827" s="179">
        <v>-8</v>
      </c>
      <c r="H1827" s="47"/>
      <c r="I1827" s="50"/>
      <c r="J1827" s="51"/>
      <c r="K1827" s="50"/>
      <c r="L1827" s="50"/>
      <c r="M1827" s="52"/>
    </row>
    <row r="1828" spans="1:13" s="53" customFormat="1">
      <c r="A1828" s="47" t="s">
        <v>1494</v>
      </c>
      <c r="B1828" s="175" t="s">
        <v>1495</v>
      </c>
      <c r="C1828" s="47" t="s">
        <v>1102</v>
      </c>
      <c r="D1828" s="212" t="s">
        <v>205</v>
      </c>
      <c r="E1828" s="216" t="s">
        <v>115</v>
      </c>
      <c r="F1828" s="48">
        <v>42751</v>
      </c>
      <c r="G1828" s="179">
        <v>-1</v>
      </c>
      <c r="H1828" s="47"/>
      <c r="I1828" s="50"/>
      <c r="J1828" s="51"/>
      <c r="K1828" s="50"/>
      <c r="L1828" s="50"/>
      <c r="M1828" s="52"/>
    </row>
    <row r="1829" spans="1:13" s="53" customFormat="1">
      <c r="A1829" s="47" t="s">
        <v>1494</v>
      </c>
      <c r="B1829" s="175" t="s">
        <v>1495</v>
      </c>
      <c r="C1829" s="47" t="s">
        <v>1102</v>
      </c>
      <c r="D1829" s="212" t="s">
        <v>278</v>
      </c>
      <c r="E1829" s="216" t="s">
        <v>121</v>
      </c>
      <c r="F1829" s="48">
        <v>42751</v>
      </c>
      <c r="G1829" s="179">
        <v>-1</v>
      </c>
      <c r="H1829" s="47"/>
      <c r="I1829" s="50"/>
      <c r="J1829" s="51"/>
      <c r="K1829" s="50"/>
      <c r="L1829" s="50"/>
      <c r="M1829" s="52"/>
    </row>
    <row r="1830" spans="1:13" s="53" customFormat="1">
      <c r="A1830" s="47" t="s">
        <v>1494</v>
      </c>
      <c r="B1830" s="175" t="s">
        <v>1495</v>
      </c>
      <c r="C1830" s="47" t="s">
        <v>1102</v>
      </c>
      <c r="D1830" s="212" t="s">
        <v>307</v>
      </c>
      <c r="E1830" s="216" t="s">
        <v>120</v>
      </c>
      <c r="F1830" s="48">
        <v>42751</v>
      </c>
      <c r="G1830" s="179">
        <v>-2</v>
      </c>
      <c r="H1830" s="47"/>
      <c r="I1830" s="50"/>
      <c r="J1830" s="51"/>
      <c r="K1830" s="50"/>
      <c r="L1830" s="50"/>
      <c r="M1830" s="52"/>
    </row>
    <row r="1831" spans="1:13" s="53" customFormat="1">
      <c r="A1831" s="47" t="s">
        <v>1494</v>
      </c>
      <c r="B1831" s="175" t="s">
        <v>1495</v>
      </c>
      <c r="C1831" s="47" t="s">
        <v>1102</v>
      </c>
      <c r="D1831" s="212" t="s">
        <v>456</v>
      </c>
      <c r="E1831" s="216" t="s">
        <v>124</v>
      </c>
      <c r="F1831" s="48">
        <v>42751</v>
      </c>
      <c r="G1831" s="179">
        <v>-2</v>
      </c>
      <c r="H1831" s="47"/>
      <c r="I1831" s="50"/>
      <c r="J1831" s="51"/>
      <c r="K1831" s="50"/>
      <c r="L1831" s="50"/>
      <c r="M1831" s="52"/>
    </row>
    <row r="1832" spans="1:13" s="53" customFormat="1">
      <c r="A1832" s="47" t="s">
        <v>1494</v>
      </c>
      <c r="B1832" s="175" t="s">
        <v>1495</v>
      </c>
      <c r="C1832" s="47" t="s">
        <v>1102</v>
      </c>
      <c r="D1832" s="47" t="s">
        <v>310</v>
      </c>
      <c r="E1832" s="47" t="s">
        <v>116</v>
      </c>
      <c r="F1832" s="48">
        <v>42751</v>
      </c>
      <c r="G1832" s="179">
        <v>-1</v>
      </c>
      <c r="H1832" s="47"/>
      <c r="I1832" s="50"/>
      <c r="J1832" s="51"/>
      <c r="K1832" s="50"/>
      <c r="L1832" s="50"/>
      <c r="M1832" s="52"/>
    </row>
    <row r="1833" spans="1:13" s="53" customFormat="1">
      <c r="A1833" s="47" t="s">
        <v>1494</v>
      </c>
      <c r="B1833" s="175" t="s">
        <v>1495</v>
      </c>
      <c r="C1833" s="47" t="s">
        <v>1102</v>
      </c>
      <c r="D1833" s="212" t="s">
        <v>306</v>
      </c>
      <c r="E1833" s="216" t="s">
        <v>117</v>
      </c>
      <c r="F1833" s="48">
        <v>42751</v>
      </c>
      <c r="G1833" s="179">
        <v>-1</v>
      </c>
      <c r="H1833" s="47"/>
      <c r="I1833" s="50"/>
      <c r="J1833" s="51"/>
      <c r="K1833" s="50"/>
      <c r="L1833" s="50"/>
      <c r="M1833" s="52"/>
    </row>
    <row r="1834" spans="1:13" s="53" customFormat="1">
      <c r="A1834" s="47" t="s">
        <v>1494</v>
      </c>
      <c r="B1834" s="175" t="s">
        <v>1495</v>
      </c>
      <c r="C1834" s="47" t="s">
        <v>1102</v>
      </c>
      <c r="D1834" s="212" t="s">
        <v>309</v>
      </c>
      <c r="E1834" s="216" t="s">
        <v>125</v>
      </c>
      <c r="F1834" s="48">
        <v>42751</v>
      </c>
      <c r="G1834" s="179">
        <v>-2</v>
      </c>
      <c r="H1834" s="47"/>
      <c r="I1834" s="50"/>
      <c r="J1834" s="51"/>
      <c r="K1834" s="50"/>
      <c r="L1834" s="50"/>
      <c r="M1834" s="52"/>
    </row>
    <row r="1835" spans="1:13" s="53" customFormat="1">
      <c r="A1835" s="47" t="s">
        <v>1494</v>
      </c>
      <c r="B1835" s="175" t="s">
        <v>1495</v>
      </c>
      <c r="C1835" s="47" t="s">
        <v>1102</v>
      </c>
      <c r="D1835" s="212" t="s">
        <v>308</v>
      </c>
      <c r="E1835" s="216" t="s">
        <v>123</v>
      </c>
      <c r="F1835" s="48">
        <v>42751</v>
      </c>
      <c r="G1835" s="179">
        <v>-1</v>
      </c>
      <c r="H1835" s="47"/>
      <c r="I1835" s="50"/>
      <c r="J1835" s="51"/>
      <c r="K1835" s="50"/>
      <c r="L1835" s="50"/>
      <c r="M1835" s="52"/>
    </row>
    <row r="1836" spans="1:13" s="53" customFormat="1">
      <c r="A1836" s="47" t="s">
        <v>1494</v>
      </c>
      <c r="B1836" s="175" t="s">
        <v>1495</v>
      </c>
      <c r="C1836" s="47" t="s">
        <v>1102</v>
      </c>
      <c r="D1836" s="212" t="s">
        <v>465</v>
      </c>
      <c r="E1836" s="216" t="s">
        <v>107</v>
      </c>
      <c r="F1836" s="48">
        <v>42751</v>
      </c>
      <c r="G1836" s="179">
        <v>-2</v>
      </c>
      <c r="H1836" s="47"/>
      <c r="I1836" s="50"/>
      <c r="J1836" s="51"/>
      <c r="K1836" s="50"/>
      <c r="L1836" s="50"/>
      <c r="M1836" s="52"/>
    </row>
    <row r="1837" spans="1:13" s="53" customFormat="1">
      <c r="A1837" s="47" t="s">
        <v>1494</v>
      </c>
      <c r="B1837" s="175" t="s">
        <v>1495</v>
      </c>
      <c r="C1837" s="47" t="s">
        <v>1102</v>
      </c>
      <c r="D1837" s="212" t="s">
        <v>464</v>
      </c>
      <c r="E1837" s="216" t="s">
        <v>106</v>
      </c>
      <c r="F1837" s="48">
        <v>42751</v>
      </c>
      <c r="G1837" s="179">
        <v>-2</v>
      </c>
      <c r="H1837" s="47"/>
      <c r="I1837" s="50"/>
      <c r="J1837" s="51"/>
      <c r="K1837" s="50"/>
      <c r="L1837" s="50"/>
      <c r="M1837" s="52"/>
    </row>
    <row r="1838" spans="1:13" s="53" customFormat="1">
      <c r="A1838" s="47" t="s">
        <v>1494</v>
      </c>
      <c r="B1838" s="175" t="s">
        <v>1495</v>
      </c>
      <c r="C1838" s="47" t="s">
        <v>1102</v>
      </c>
      <c r="D1838" s="217" t="s">
        <v>469</v>
      </c>
      <c r="E1838" s="215" t="s">
        <v>311</v>
      </c>
      <c r="F1838" s="48">
        <v>42751</v>
      </c>
      <c r="G1838" s="179">
        <v>-4</v>
      </c>
      <c r="H1838" s="47"/>
      <c r="I1838" s="50"/>
      <c r="J1838" s="51"/>
      <c r="K1838" s="50"/>
      <c r="L1838" s="50"/>
      <c r="M1838" s="52"/>
    </row>
    <row r="1839" spans="1:13" s="53" customFormat="1">
      <c r="A1839" s="47" t="s">
        <v>1494</v>
      </c>
      <c r="B1839" s="175" t="s">
        <v>1495</v>
      </c>
      <c r="C1839" s="47" t="s">
        <v>1102</v>
      </c>
      <c r="D1839" s="212" t="s">
        <v>300</v>
      </c>
      <c r="E1839" s="216" t="s">
        <v>302</v>
      </c>
      <c r="F1839" s="48">
        <v>42751</v>
      </c>
      <c r="G1839" s="179">
        <v>-1</v>
      </c>
      <c r="H1839" s="47"/>
      <c r="I1839" s="50"/>
      <c r="J1839" s="51"/>
      <c r="K1839" s="50"/>
      <c r="L1839" s="50"/>
      <c r="M1839" s="52"/>
    </row>
    <row r="1840" spans="1:13" s="53" customFormat="1">
      <c r="A1840" s="47" t="s">
        <v>1494</v>
      </c>
      <c r="B1840" s="175" t="s">
        <v>1495</v>
      </c>
      <c r="C1840" s="47" t="s">
        <v>1102</v>
      </c>
      <c r="D1840" s="212" t="s">
        <v>301</v>
      </c>
      <c r="E1840" s="216" t="s">
        <v>299</v>
      </c>
      <c r="F1840" s="48">
        <v>42751</v>
      </c>
      <c r="G1840" s="179">
        <v>-1</v>
      </c>
      <c r="H1840" s="47"/>
      <c r="I1840" s="50"/>
      <c r="J1840" s="51"/>
      <c r="K1840" s="50"/>
      <c r="L1840" s="50"/>
      <c r="M1840" s="52"/>
    </row>
    <row r="1841" spans="1:13" s="53" customFormat="1">
      <c r="A1841" s="47" t="s">
        <v>1494</v>
      </c>
      <c r="B1841" s="175" t="s">
        <v>1495</v>
      </c>
      <c r="C1841" s="47" t="s">
        <v>1102</v>
      </c>
      <c r="D1841" s="212" t="s">
        <v>468</v>
      </c>
      <c r="E1841" s="216" t="s">
        <v>312</v>
      </c>
      <c r="F1841" s="48">
        <v>42751</v>
      </c>
      <c r="G1841" s="179">
        <v>-2</v>
      </c>
      <c r="H1841" s="47"/>
      <c r="I1841" s="50"/>
      <c r="J1841" s="51"/>
      <c r="K1841" s="50"/>
      <c r="L1841" s="50"/>
      <c r="M1841" s="52"/>
    </row>
    <row r="1842" spans="1:13" s="53" customFormat="1">
      <c r="A1842" s="47" t="s">
        <v>1494</v>
      </c>
      <c r="B1842" s="175" t="s">
        <v>1495</v>
      </c>
      <c r="C1842" s="47" t="s">
        <v>1102</v>
      </c>
      <c r="D1842" s="212" t="s">
        <v>504</v>
      </c>
      <c r="E1842" s="216" t="s">
        <v>303</v>
      </c>
      <c r="F1842" s="48">
        <v>42751</v>
      </c>
      <c r="G1842" s="179">
        <v>-3</v>
      </c>
      <c r="H1842" s="47"/>
      <c r="I1842" s="50"/>
      <c r="J1842" s="51"/>
      <c r="K1842" s="50"/>
      <c r="L1842" s="50"/>
      <c r="M1842" s="52"/>
    </row>
    <row r="1843" spans="1:13" s="53" customFormat="1">
      <c r="A1843" s="47" t="s">
        <v>1497</v>
      </c>
      <c r="B1843" s="175" t="s">
        <v>1496</v>
      </c>
      <c r="C1843" s="47" t="s">
        <v>501</v>
      </c>
      <c r="D1843" s="47" t="s">
        <v>722</v>
      </c>
      <c r="E1843" s="47" t="s">
        <v>721</v>
      </c>
      <c r="F1843" s="48">
        <v>42752</v>
      </c>
      <c r="G1843" s="179">
        <v>-30</v>
      </c>
      <c r="H1843" s="47"/>
      <c r="I1843" s="50"/>
      <c r="J1843" s="51"/>
      <c r="K1843" s="50"/>
      <c r="L1843" s="50"/>
      <c r="M1843" s="52"/>
    </row>
    <row r="1844" spans="1:13" s="53" customFormat="1">
      <c r="A1844" s="47" t="s">
        <v>598</v>
      </c>
      <c r="B1844" s="175" t="s">
        <v>1500</v>
      </c>
      <c r="C1844" s="47" t="s">
        <v>521</v>
      </c>
      <c r="D1844" s="212" t="s">
        <v>277</v>
      </c>
      <c r="E1844" s="216" t="s">
        <v>119</v>
      </c>
      <c r="F1844" s="48">
        <v>42752</v>
      </c>
      <c r="G1844" s="179">
        <v>10</v>
      </c>
      <c r="H1844" s="47"/>
      <c r="I1844" s="50"/>
      <c r="J1844" s="51"/>
      <c r="K1844" s="50"/>
      <c r="L1844" s="50"/>
      <c r="M1844" s="52"/>
    </row>
    <row r="1845" spans="1:13" s="53" customFormat="1">
      <c r="A1845" s="47" t="s">
        <v>759</v>
      </c>
      <c r="B1845" s="175" t="s">
        <v>1498</v>
      </c>
      <c r="C1845" s="47" t="s">
        <v>521</v>
      </c>
      <c r="D1845" s="212" t="s">
        <v>307</v>
      </c>
      <c r="E1845" s="216" t="s">
        <v>120</v>
      </c>
      <c r="F1845" s="48">
        <v>42752</v>
      </c>
      <c r="G1845" s="179">
        <v>10</v>
      </c>
      <c r="H1845" s="47"/>
      <c r="I1845" s="50"/>
      <c r="J1845" s="51"/>
      <c r="K1845" s="50"/>
      <c r="L1845" s="50"/>
      <c r="M1845" s="52"/>
    </row>
    <row r="1846" spans="1:13" s="53" customFormat="1">
      <c r="A1846" s="47" t="s">
        <v>597</v>
      </c>
      <c r="B1846" s="175" t="s">
        <v>1499</v>
      </c>
      <c r="C1846" s="47" t="s">
        <v>521</v>
      </c>
      <c r="D1846" s="212" t="s">
        <v>300</v>
      </c>
      <c r="E1846" s="216" t="s">
        <v>302</v>
      </c>
      <c r="F1846" s="48">
        <v>42752</v>
      </c>
      <c r="G1846" s="179">
        <v>10</v>
      </c>
      <c r="H1846" s="47"/>
      <c r="I1846" s="50"/>
      <c r="J1846" s="51"/>
      <c r="K1846" s="50"/>
      <c r="L1846" s="50"/>
      <c r="M1846" s="52"/>
    </row>
    <row r="1847" spans="1:13" s="53" customFormat="1">
      <c r="A1847" s="47" t="s">
        <v>1487</v>
      </c>
      <c r="B1847" s="175" t="s">
        <v>1490</v>
      </c>
      <c r="C1847" s="47" t="s">
        <v>521</v>
      </c>
      <c r="D1847" s="212" t="s">
        <v>465</v>
      </c>
      <c r="E1847" s="216" t="s">
        <v>107</v>
      </c>
      <c r="F1847" s="48">
        <v>42752</v>
      </c>
      <c r="G1847" s="179">
        <v>6</v>
      </c>
      <c r="H1847" s="47"/>
      <c r="I1847" s="50"/>
      <c r="J1847" s="51"/>
      <c r="K1847" s="50"/>
      <c r="L1847" s="50"/>
      <c r="M1847" s="52"/>
    </row>
    <row r="1848" spans="1:13" s="53" customFormat="1">
      <c r="A1848" s="47" t="s">
        <v>1487</v>
      </c>
      <c r="B1848" s="175" t="s">
        <v>1490</v>
      </c>
      <c r="C1848" s="47" t="s">
        <v>521</v>
      </c>
      <c r="D1848" s="212" t="s">
        <v>464</v>
      </c>
      <c r="E1848" s="216" t="s">
        <v>106</v>
      </c>
      <c r="F1848" s="48">
        <v>42752</v>
      </c>
      <c r="G1848" s="179">
        <v>6</v>
      </c>
      <c r="H1848" s="47"/>
      <c r="I1848" s="50"/>
      <c r="J1848" s="51"/>
      <c r="K1848" s="50"/>
      <c r="L1848" s="50"/>
      <c r="M1848" s="52"/>
    </row>
    <row r="1849" spans="1:13" s="53" customFormat="1">
      <c r="A1849" s="47" t="s">
        <v>1487</v>
      </c>
      <c r="B1849" s="175" t="s">
        <v>1490</v>
      </c>
      <c r="C1849" s="47" t="s">
        <v>521</v>
      </c>
      <c r="D1849" s="217" t="s">
        <v>469</v>
      </c>
      <c r="E1849" s="215" t="s">
        <v>311</v>
      </c>
      <c r="F1849" s="48">
        <v>42752</v>
      </c>
      <c r="G1849" s="179">
        <v>4</v>
      </c>
      <c r="H1849" s="47"/>
      <c r="I1849" s="50"/>
      <c r="J1849" s="51"/>
      <c r="K1849" s="50"/>
      <c r="L1849" s="50"/>
      <c r="M1849" s="52"/>
    </row>
    <row r="1850" spans="1:13" s="53" customFormat="1">
      <c r="A1850" s="47" t="s">
        <v>1487</v>
      </c>
      <c r="B1850" s="175" t="s">
        <v>1490</v>
      </c>
      <c r="C1850" s="47" t="s">
        <v>521</v>
      </c>
      <c r="D1850" s="212" t="s">
        <v>468</v>
      </c>
      <c r="E1850" s="216" t="s">
        <v>312</v>
      </c>
      <c r="F1850" s="48">
        <v>42752</v>
      </c>
      <c r="G1850" s="179">
        <v>7</v>
      </c>
      <c r="H1850" s="47"/>
      <c r="I1850" s="50"/>
      <c r="J1850" s="51"/>
      <c r="K1850" s="50"/>
      <c r="L1850" s="50"/>
      <c r="M1850" s="52"/>
    </row>
    <row r="1851" spans="1:13" s="53" customFormat="1">
      <c r="A1851" s="47" t="s">
        <v>1487</v>
      </c>
      <c r="B1851" s="175" t="s">
        <v>1490</v>
      </c>
      <c r="C1851" s="47" t="s">
        <v>521</v>
      </c>
      <c r="D1851" s="212" t="s">
        <v>301</v>
      </c>
      <c r="E1851" s="216" t="s">
        <v>299</v>
      </c>
      <c r="F1851" s="48">
        <v>42752</v>
      </c>
      <c r="G1851" s="179">
        <v>6</v>
      </c>
      <c r="H1851" s="47"/>
      <c r="I1851" s="50"/>
      <c r="J1851" s="51"/>
      <c r="K1851" s="50"/>
      <c r="L1851" s="50"/>
      <c r="M1851" s="52"/>
    </row>
    <row r="1852" spans="1:13" s="53" customFormat="1">
      <c r="A1852" s="47" t="s">
        <v>1487</v>
      </c>
      <c r="B1852" s="175" t="s">
        <v>1490</v>
      </c>
      <c r="C1852" s="47" t="s">
        <v>521</v>
      </c>
      <c r="D1852" s="212" t="s">
        <v>504</v>
      </c>
      <c r="E1852" s="216" t="s">
        <v>303</v>
      </c>
      <c r="F1852" s="48">
        <v>42752</v>
      </c>
      <c r="G1852" s="179">
        <v>7</v>
      </c>
      <c r="H1852" s="47"/>
      <c r="I1852" s="50"/>
      <c r="J1852" s="51"/>
      <c r="K1852" s="50"/>
      <c r="L1852" s="50"/>
      <c r="M1852" s="52"/>
    </row>
    <row r="1853" spans="1:13" s="53" customFormat="1">
      <c r="A1853" s="47" t="s">
        <v>1487</v>
      </c>
      <c r="B1853" s="175" t="s">
        <v>1490</v>
      </c>
      <c r="C1853" s="47" t="s">
        <v>521</v>
      </c>
      <c r="D1853" s="47" t="s">
        <v>664</v>
      </c>
      <c r="E1853" s="47" t="s">
        <v>665</v>
      </c>
      <c r="F1853" s="48">
        <v>42752</v>
      </c>
      <c r="G1853" s="179">
        <v>3</v>
      </c>
      <c r="H1853" s="47"/>
      <c r="I1853" s="50"/>
      <c r="J1853" s="51"/>
      <c r="K1853" s="50"/>
      <c r="L1853" s="50"/>
      <c r="M1853" s="52"/>
    </row>
    <row r="1854" spans="1:13" s="53" customFormat="1">
      <c r="A1854" s="47" t="s">
        <v>1487</v>
      </c>
      <c r="B1854" s="175" t="s">
        <v>1490</v>
      </c>
      <c r="C1854" s="47" t="s">
        <v>521</v>
      </c>
      <c r="D1854" s="47" t="s">
        <v>663</v>
      </c>
      <c r="E1854" s="47" t="s">
        <v>662</v>
      </c>
      <c r="F1854" s="48">
        <v>42752</v>
      </c>
      <c r="G1854" s="179">
        <v>5</v>
      </c>
      <c r="H1854" s="47"/>
      <c r="I1854" s="50"/>
      <c r="J1854" s="51"/>
      <c r="K1854" s="50"/>
      <c r="L1854" s="50"/>
      <c r="M1854" s="52"/>
    </row>
    <row r="1855" spans="1:13" s="53" customFormat="1">
      <c r="A1855" s="47" t="s">
        <v>1502</v>
      </c>
      <c r="B1855" s="175" t="s">
        <v>1501</v>
      </c>
      <c r="C1855" s="47" t="s">
        <v>521</v>
      </c>
      <c r="D1855" s="47" t="s">
        <v>63</v>
      </c>
      <c r="E1855" s="47" t="s">
        <v>70</v>
      </c>
      <c r="F1855" s="48">
        <v>42753</v>
      </c>
      <c r="G1855" s="179">
        <v>5</v>
      </c>
      <c r="H1855" s="47"/>
      <c r="I1855" s="50"/>
      <c r="J1855" s="51"/>
      <c r="K1855" s="50"/>
      <c r="L1855" s="50"/>
      <c r="M1855" s="52"/>
    </row>
    <row r="1856" spans="1:13" s="53" customFormat="1">
      <c r="A1856" s="47"/>
      <c r="B1856" s="175" t="s">
        <v>1504</v>
      </c>
      <c r="C1856" s="47" t="s">
        <v>1503</v>
      </c>
      <c r="D1856" s="212" t="s">
        <v>504</v>
      </c>
      <c r="E1856" s="216" t="s">
        <v>303</v>
      </c>
      <c r="F1856" s="48">
        <v>42755</v>
      </c>
      <c r="G1856" s="179">
        <v>-1</v>
      </c>
      <c r="H1856" s="47"/>
      <c r="I1856" s="50"/>
      <c r="J1856" s="51"/>
      <c r="K1856" s="50"/>
      <c r="L1856" s="50"/>
      <c r="M1856" s="52"/>
    </row>
    <row r="1857" spans="1:13" s="53" customFormat="1">
      <c r="A1857" s="47" t="s">
        <v>1506</v>
      </c>
      <c r="B1857" s="175" t="s">
        <v>1505</v>
      </c>
      <c r="C1857" s="47" t="s">
        <v>1344</v>
      </c>
      <c r="D1857" s="47" t="s">
        <v>2386</v>
      </c>
      <c r="E1857" s="47" t="s">
        <v>1310</v>
      </c>
      <c r="F1857" s="48">
        <v>42755</v>
      </c>
      <c r="G1857" s="179">
        <v>-7</v>
      </c>
      <c r="H1857" s="47"/>
      <c r="I1857" s="50"/>
      <c r="J1857" s="51"/>
      <c r="K1857" s="50"/>
      <c r="L1857" s="50"/>
      <c r="M1857" s="52"/>
    </row>
    <row r="1858" spans="1:13" s="53" customFormat="1">
      <c r="A1858" s="47" t="s">
        <v>1506</v>
      </c>
      <c r="B1858" s="175" t="s">
        <v>1505</v>
      </c>
      <c r="C1858" s="47" t="s">
        <v>1344</v>
      </c>
      <c r="D1858" s="47" t="s">
        <v>2992</v>
      </c>
      <c r="E1858" s="47" t="s">
        <v>1210</v>
      </c>
      <c r="F1858" s="48">
        <v>42755</v>
      </c>
      <c r="G1858" s="179">
        <v>-6</v>
      </c>
      <c r="H1858" s="47"/>
      <c r="I1858" s="50"/>
      <c r="J1858" s="51"/>
      <c r="K1858" s="50"/>
      <c r="L1858" s="50"/>
      <c r="M1858" s="52"/>
    </row>
    <row r="1859" spans="1:13" s="53" customFormat="1">
      <c r="A1859" s="47" t="s">
        <v>1508</v>
      </c>
      <c r="B1859" s="175" t="s">
        <v>1509</v>
      </c>
      <c r="C1859" s="47" t="s">
        <v>1419</v>
      </c>
      <c r="D1859" s="212" t="s">
        <v>465</v>
      </c>
      <c r="E1859" s="216" t="s">
        <v>107</v>
      </c>
      <c r="F1859" s="48">
        <v>42760</v>
      </c>
      <c r="G1859" s="179">
        <v>-1</v>
      </c>
      <c r="H1859" s="47"/>
      <c r="I1859" s="50"/>
      <c r="J1859" s="51"/>
      <c r="K1859" s="50"/>
      <c r="L1859" s="50"/>
      <c r="M1859" s="52"/>
    </row>
    <row r="1860" spans="1:13" s="53" customFormat="1">
      <c r="A1860" s="47" t="s">
        <v>1508</v>
      </c>
      <c r="B1860" s="175" t="s">
        <v>1509</v>
      </c>
      <c r="C1860" s="47" t="s">
        <v>1419</v>
      </c>
      <c r="D1860" s="212" t="s">
        <v>464</v>
      </c>
      <c r="E1860" s="216" t="s">
        <v>106</v>
      </c>
      <c r="F1860" s="48">
        <v>42760</v>
      </c>
      <c r="G1860" s="179">
        <v>-1</v>
      </c>
      <c r="H1860" s="47"/>
      <c r="I1860" s="50"/>
      <c r="J1860" s="51"/>
      <c r="K1860" s="50"/>
      <c r="L1860" s="50"/>
      <c r="M1860" s="52"/>
    </row>
    <row r="1861" spans="1:13" s="53" customFormat="1">
      <c r="A1861" s="47" t="s">
        <v>1508</v>
      </c>
      <c r="B1861" s="175" t="s">
        <v>1509</v>
      </c>
      <c r="C1861" s="47" t="s">
        <v>1419</v>
      </c>
      <c r="D1861" s="212" t="s">
        <v>468</v>
      </c>
      <c r="E1861" s="216" t="s">
        <v>312</v>
      </c>
      <c r="F1861" s="48">
        <v>42760</v>
      </c>
      <c r="G1861" s="179">
        <v>-1</v>
      </c>
      <c r="H1861" s="47"/>
      <c r="I1861" s="50"/>
      <c r="J1861" s="51"/>
      <c r="K1861" s="50"/>
      <c r="L1861" s="50"/>
      <c r="M1861" s="52"/>
    </row>
    <row r="1862" spans="1:13" s="53" customFormat="1">
      <c r="A1862" s="47"/>
      <c r="B1862" s="175" t="s">
        <v>1543</v>
      </c>
      <c r="C1862" s="47" t="s">
        <v>521</v>
      </c>
      <c r="D1862" s="212" t="s">
        <v>1516</v>
      </c>
      <c r="E1862" s="216" t="s">
        <v>1517</v>
      </c>
      <c r="F1862" s="48">
        <v>42760</v>
      </c>
      <c r="G1862" s="179">
        <v>300</v>
      </c>
      <c r="H1862" s="47"/>
      <c r="I1862" s="50"/>
      <c r="J1862" s="51"/>
      <c r="K1862" s="50"/>
      <c r="L1862" s="50"/>
      <c r="M1862" s="52"/>
    </row>
    <row r="1863" spans="1:13" s="53" customFormat="1">
      <c r="A1863" s="47" t="s">
        <v>1514</v>
      </c>
      <c r="B1863" s="175" t="s">
        <v>1515</v>
      </c>
      <c r="C1863" s="47" t="s">
        <v>521</v>
      </c>
      <c r="D1863" s="47" t="s">
        <v>722</v>
      </c>
      <c r="E1863" s="47" t="s">
        <v>721</v>
      </c>
      <c r="F1863" s="48">
        <v>42765</v>
      </c>
      <c r="G1863" s="179">
        <v>10</v>
      </c>
      <c r="H1863" s="47"/>
      <c r="I1863" s="50"/>
      <c r="J1863" s="51"/>
      <c r="K1863" s="50"/>
      <c r="L1863" s="50"/>
      <c r="M1863" s="52"/>
    </row>
    <row r="1864" spans="1:13" s="53" customFormat="1">
      <c r="A1864" s="47" t="s">
        <v>1465</v>
      </c>
      <c r="B1864" s="175" t="s">
        <v>1510</v>
      </c>
      <c r="C1864" s="47" t="s">
        <v>521</v>
      </c>
      <c r="D1864" s="47" t="s">
        <v>2386</v>
      </c>
      <c r="E1864" s="47" t="s">
        <v>1310</v>
      </c>
      <c r="F1864" s="48">
        <v>42766</v>
      </c>
      <c r="G1864" s="179">
        <v>5</v>
      </c>
      <c r="H1864" s="47"/>
      <c r="I1864" s="50"/>
      <c r="J1864" s="51"/>
      <c r="K1864" s="50"/>
      <c r="L1864" s="50"/>
      <c r="M1864" s="52"/>
    </row>
    <row r="1865" spans="1:13" s="53" customFormat="1">
      <c r="A1865" s="47" t="s">
        <v>1465</v>
      </c>
      <c r="B1865" s="175" t="s">
        <v>1510</v>
      </c>
      <c r="C1865" s="47" t="s">
        <v>521</v>
      </c>
      <c r="D1865" s="47" t="s">
        <v>2385</v>
      </c>
      <c r="E1865" s="47" t="s">
        <v>1309</v>
      </c>
      <c r="F1865" s="48">
        <v>42766</v>
      </c>
      <c r="G1865" s="179">
        <v>5</v>
      </c>
      <c r="H1865" s="47"/>
      <c r="I1865" s="50"/>
      <c r="J1865" s="51"/>
      <c r="K1865" s="50"/>
      <c r="L1865" s="50"/>
      <c r="M1865" s="52"/>
    </row>
    <row r="1866" spans="1:13" s="53" customFormat="1">
      <c r="A1866" s="47" t="s">
        <v>1512</v>
      </c>
      <c r="B1866" s="175" t="s">
        <v>1511</v>
      </c>
      <c r="C1866" s="47" t="s">
        <v>521</v>
      </c>
      <c r="D1866" s="47" t="s">
        <v>2386</v>
      </c>
      <c r="E1866" s="47" t="s">
        <v>1310</v>
      </c>
      <c r="F1866" s="48">
        <v>42766</v>
      </c>
      <c r="G1866" s="179">
        <v>10</v>
      </c>
      <c r="H1866" s="47"/>
      <c r="I1866" s="50"/>
      <c r="J1866" s="51"/>
      <c r="K1866" s="50"/>
      <c r="L1866" s="50"/>
      <c r="M1866" s="52"/>
    </row>
    <row r="1867" spans="1:13" s="53" customFormat="1">
      <c r="A1867" s="47" t="s">
        <v>1512</v>
      </c>
      <c r="B1867" s="175" t="s">
        <v>1511</v>
      </c>
      <c r="C1867" s="47" t="s">
        <v>521</v>
      </c>
      <c r="D1867" s="47" t="s">
        <v>2385</v>
      </c>
      <c r="E1867" s="47" t="s">
        <v>1309</v>
      </c>
      <c r="F1867" s="48">
        <v>42766</v>
      </c>
      <c r="G1867" s="179">
        <v>10</v>
      </c>
      <c r="H1867" s="47"/>
      <c r="I1867" s="50"/>
      <c r="J1867" s="51"/>
      <c r="K1867" s="50"/>
      <c r="L1867" s="50"/>
      <c r="M1867" s="52"/>
    </row>
    <row r="1868" spans="1:13" s="53" customFormat="1">
      <c r="A1868" s="47" t="s">
        <v>598</v>
      </c>
      <c r="B1868" s="175" t="s">
        <v>1519</v>
      </c>
      <c r="C1868" s="47" t="s">
        <v>521</v>
      </c>
      <c r="D1868" s="212" t="s">
        <v>277</v>
      </c>
      <c r="E1868" s="216" t="s">
        <v>119</v>
      </c>
      <c r="F1868" s="48">
        <v>42767</v>
      </c>
      <c r="G1868" s="179">
        <v>16</v>
      </c>
      <c r="H1868" s="47"/>
      <c r="I1868" s="50"/>
      <c r="J1868" s="51"/>
      <c r="K1868" s="50"/>
      <c r="L1868" s="50"/>
      <c r="M1868" s="52"/>
    </row>
    <row r="1869" spans="1:13" s="53" customFormat="1">
      <c r="A1869" s="47" t="s">
        <v>1488</v>
      </c>
      <c r="B1869" s="175" t="s">
        <v>1520</v>
      </c>
      <c r="C1869" s="47" t="s">
        <v>521</v>
      </c>
      <c r="D1869" s="212" t="s">
        <v>456</v>
      </c>
      <c r="E1869" s="216" t="s">
        <v>124</v>
      </c>
      <c r="F1869" s="48">
        <v>42767</v>
      </c>
      <c r="G1869" s="179">
        <v>10</v>
      </c>
      <c r="H1869" s="47"/>
      <c r="I1869" s="50"/>
      <c r="J1869" s="51"/>
      <c r="K1869" s="50"/>
      <c r="L1869" s="50"/>
      <c r="M1869" s="52"/>
    </row>
    <row r="1870" spans="1:13" s="53" customFormat="1">
      <c r="A1870" s="47" t="s">
        <v>1488</v>
      </c>
      <c r="B1870" s="175" t="s">
        <v>1520</v>
      </c>
      <c r="C1870" s="47" t="s">
        <v>521</v>
      </c>
      <c r="D1870" s="212" t="s">
        <v>306</v>
      </c>
      <c r="E1870" s="216" t="s">
        <v>117</v>
      </c>
      <c r="F1870" s="48">
        <v>42767</v>
      </c>
      <c r="G1870" s="179">
        <v>5</v>
      </c>
      <c r="H1870" s="47"/>
      <c r="I1870" s="50"/>
      <c r="J1870" s="51"/>
      <c r="K1870" s="50"/>
      <c r="L1870" s="50"/>
      <c r="M1870" s="52"/>
    </row>
    <row r="1871" spans="1:13" s="53" customFormat="1">
      <c r="A1871" s="47" t="s">
        <v>1488</v>
      </c>
      <c r="B1871" s="175" t="s">
        <v>1520</v>
      </c>
      <c r="C1871" s="47" t="s">
        <v>521</v>
      </c>
      <c r="D1871" s="212" t="s">
        <v>309</v>
      </c>
      <c r="E1871" s="216" t="s">
        <v>125</v>
      </c>
      <c r="F1871" s="48">
        <v>42767</v>
      </c>
      <c r="G1871" s="179">
        <v>15</v>
      </c>
      <c r="H1871" s="47"/>
      <c r="I1871" s="50"/>
      <c r="J1871" s="51"/>
      <c r="K1871" s="50"/>
      <c r="L1871" s="50"/>
      <c r="M1871" s="52"/>
    </row>
    <row r="1872" spans="1:13" s="53" customFormat="1">
      <c r="A1872" s="47" t="s">
        <v>759</v>
      </c>
      <c r="B1872" s="175" t="s">
        <v>1521</v>
      </c>
      <c r="C1872" s="47" t="s">
        <v>521</v>
      </c>
      <c r="D1872" s="212" t="s">
        <v>205</v>
      </c>
      <c r="E1872" s="216" t="s">
        <v>115</v>
      </c>
      <c r="F1872" s="48">
        <v>42767</v>
      </c>
      <c r="G1872" s="179">
        <v>10</v>
      </c>
      <c r="H1872" s="47"/>
      <c r="I1872" s="50"/>
      <c r="J1872" s="51"/>
      <c r="K1872" s="50"/>
      <c r="L1872" s="50"/>
      <c r="M1872" s="52"/>
    </row>
    <row r="1873" spans="1:13" s="53" customFormat="1">
      <c r="A1873" s="47" t="s">
        <v>759</v>
      </c>
      <c r="B1873" s="175" t="s">
        <v>1521</v>
      </c>
      <c r="C1873" s="47" t="s">
        <v>521</v>
      </c>
      <c r="D1873" s="212" t="s">
        <v>278</v>
      </c>
      <c r="E1873" s="216" t="s">
        <v>121</v>
      </c>
      <c r="F1873" s="48">
        <v>42767</v>
      </c>
      <c r="G1873" s="179">
        <v>10</v>
      </c>
      <c r="H1873" s="47"/>
      <c r="I1873" s="50"/>
      <c r="J1873" s="51"/>
      <c r="K1873" s="50"/>
      <c r="L1873" s="50"/>
      <c r="M1873" s="52"/>
    </row>
    <row r="1874" spans="1:13" s="53" customFormat="1">
      <c r="A1874" s="47" t="s">
        <v>759</v>
      </c>
      <c r="B1874" s="175" t="s">
        <v>1521</v>
      </c>
      <c r="C1874" s="47" t="s">
        <v>521</v>
      </c>
      <c r="D1874" s="212" t="s">
        <v>307</v>
      </c>
      <c r="E1874" s="216" t="s">
        <v>120</v>
      </c>
      <c r="F1874" s="48">
        <v>42767</v>
      </c>
      <c r="G1874" s="179">
        <v>20</v>
      </c>
      <c r="H1874" s="47"/>
      <c r="I1874" s="50"/>
      <c r="J1874" s="51"/>
      <c r="K1874" s="50"/>
      <c r="L1874" s="50"/>
      <c r="M1874" s="52"/>
    </row>
    <row r="1875" spans="1:13" s="53" customFormat="1">
      <c r="A1875" s="47" t="s">
        <v>759</v>
      </c>
      <c r="B1875" s="175" t="s">
        <v>1521</v>
      </c>
      <c r="C1875" s="47" t="s">
        <v>521</v>
      </c>
      <c r="D1875" s="47" t="s">
        <v>310</v>
      </c>
      <c r="E1875" s="47" t="s">
        <v>116</v>
      </c>
      <c r="F1875" s="48">
        <v>42767</v>
      </c>
      <c r="G1875" s="179">
        <v>8</v>
      </c>
      <c r="H1875" s="47"/>
      <c r="I1875" s="50"/>
      <c r="J1875" s="51"/>
      <c r="K1875" s="50"/>
      <c r="L1875" s="50"/>
      <c r="M1875" s="52"/>
    </row>
    <row r="1876" spans="1:13" s="53" customFormat="1">
      <c r="A1876" s="47" t="s">
        <v>759</v>
      </c>
      <c r="B1876" s="175" t="s">
        <v>1521</v>
      </c>
      <c r="C1876" s="47" t="s">
        <v>521</v>
      </c>
      <c r="D1876" s="212" t="s">
        <v>308</v>
      </c>
      <c r="E1876" s="216" t="s">
        <v>123</v>
      </c>
      <c r="F1876" s="48">
        <v>42767</v>
      </c>
      <c r="G1876" s="179">
        <v>10</v>
      </c>
      <c r="H1876" s="47"/>
      <c r="I1876" s="50"/>
      <c r="J1876" s="51"/>
      <c r="K1876" s="50"/>
      <c r="L1876" s="50"/>
      <c r="M1876" s="52"/>
    </row>
    <row r="1877" spans="1:13" s="53" customFormat="1">
      <c r="A1877" s="47" t="s">
        <v>1525</v>
      </c>
      <c r="B1877" s="175" t="s">
        <v>1524</v>
      </c>
      <c r="C1877" s="47" t="s">
        <v>1134</v>
      </c>
      <c r="D1877" s="47" t="s">
        <v>2385</v>
      </c>
      <c r="E1877" s="47" t="s">
        <v>1309</v>
      </c>
      <c r="F1877" s="48">
        <v>42767</v>
      </c>
      <c r="G1877" s="179">
        <v>-1</v>
      </c>
      <c r="H1877" s="47"/>
      <c r="I1877" s="50"/>
      <c r="J1877" s="51"/>
      <c r="K1877" s="50"/>
      <c r="L1877" s="50"/>
      <c r="M1877" s="52"/>
    </row>
    <row r="1878" spans="1:13" s="53" customFormat="1">
      <c r="A1878" s="47" t="s">
        <v>1522</v>
      </c>
      <c r="B1878" s="175" t="s">
        <v>1523</v>
      </c>
      <c r="C1878" s="47" t="s">
        <v>1277</v>
      </c>
      <c r="D1878" s="47" t="s">
        <v>2386</v>
      </c>
      <c r="E1878" s="47" t="s">
        <v>1310</v>
      </c>
      <c r="F1878" s="48">
        <v>42768</v>
      </c>
      <c r="G1878" s="179">
        <v>-1</v>
      </c>
      <c r="H1878" s="47"/>
      <c r="I1878" s="50"/>
      <c r="J1878" s="51"/>
      <c r="K1878" s="50"/>
      <c r="L1878" s="50"/>
      <c r="M1878" s="52"/>
    </row>
    <row r="1879" spans="1:13" s="53" customFormat="1">
      <c r="A1879" s="47" t="s">
        <v>1526</v>
      </c>
      <c r="B1879" s="175" t="s">
        <v>1527</v>
      </c>
      <c r="C1879" s="47" t="s">
        <v>661</v>
      </c>
      <c r="D1879" s="212" t="s">
        <v>301</v>
      </c>
      <c r="E1879" s="216" t="s">
        <v>299</v>
      </c>
      <c r="F1879" s="48">
        <v>42768</v>
      </c>
      <c r="G1879" s="179">
        <v>-1</v>
      </c>
      <c r="H1879" s="47"/>
      <c r="I1879" s="50"/>
      <c r="J1879" s="51"/>
      <c r="K1879" s="50"/>
      <c r="L1879" s="50"/>
      <c r="M1879" s="52"/>
    </row>
    <row r="1880" spans="1:13" s="53" customFormat="1">
      <c r="A1880" s="47" t="s">
        <v>1526</v>
      </c>
      <c r="B1880" s="175" t="s">
        <v>1527</v>
      </c>
      <c r="C1880" s="47" t="s">
        <v>661</v>
      </c>
      <c r="D1880" s="212" t="s">
        <v>306</v>
      </c>
      <c r="E1880" s="216" t="s">
        <v>117</v>
      </c>
      <c r="F1880" s="48">
        <v>42768</v>
      </c>
      <c r="G1880" s="179">
        <v>-1</v>
      </c>
      <c r="H1880" s="47"/>
      <c r="I1880" s="50"/>
      <c r="J1880" s="51"/>
      <c r="K1880" s="50"/>
      <c r="L1880" s="50"/>
      <c r="M1880" s="52"/>
    </row>
    <row r="1881" spans="1:13" s="53" customFormat="1">
      <c r="A1881" s="47" t="s">
        <v>1529</v>
      </c>
      <c r="B1881" s="175" t="s">
        <v>1528</v>
      </c>
      <c r="C1881" s="47" t="s">
        <v>1344</v>
      </c>
      <c r="D1881" s="212" t="s">
        <v>465</v>
      </c>
      <c r="E1881" s="216" t="s">
        <v>107</v>
      </c>
      <c r="F1881" s="48">
        <v>42768</v>
      </c>
      <c r="G1881" s="179">
        <v>-1</v>
      </c>
      <c r="H1881" s="47"/>
      <c r="I1881" s="50"/>
      <c r="J1881" s="51"/>
      <c r="K1881" s="50"/>
      <c r="L1881" s="50"/>
      <c r="M1881" s="52"/>
    </row>
    <row r="1882" spans="1:13" s="53" customFormat="1">
      <c r="A1882" s="47" t="s">
        <v>1529</v>
      </c>
      <c r="B1882" s="175" t="s">
        <v>1528</v>
      </c>
      <c r="C1882" s="47" t="s">
        <v>1344</v>
      </c>
      <c r="D1882" s="212" t="s">
        <v>464</v>
      </c>
      <c r="E1882" s="216" t="s">
        <v>106</v>
      </c>
      <c r="F1882" s="48">
        <v>42768</v>
      </c>
      <c r="G1882" s="179">
        <v>-1</v>
      </c>
      <c r="H1882" s="47"/>
      <c r="I1882" s="50"/>
      <c r="J1882" s="51"/>
      <c r="K1882" s="50"/>
      <c r="L1882" s="50"/>
      <c r="M1882" s="52"/>
    </row>
    <row r="1883" spans="1:13" s="53" customFormat="1">
      <c r="A1883" s="47" t="s">
        <v>1529</v>
      </c>
      <c r="B1883" s="175" t="s">
        <v>1528</v>
      </c>
      <c r="C1883" s="47" t="s">
        <v>1344</v>
      </c>
      <c r="D1883" s="212" t="s">
        <v>300</v>
      </c>
      <c r="E1883" s="216" t="s">
        <v>302</v>
      </c>
      <c r="F1883" s="48">
        <v>42768</v>
      </c>
      <c r="G1883" s="179">
        <v>-1</v>
      </c>
      <c r="H1883" s="47"/>
      <c r="I1883" s="50"/>
      <c r="J1883" s="51"/>
      <c r="K1883" s="50"/>
      <c r="L1883" s="50"/>
      <c r="M1883" s="52"/>
    </row>
    <row r="1884" spans="1:13" s="53" customFormat="1">
      <c r="A1884" s="47" t="s">
        <v>1529</v>
      </c>
      <c r="B1884" s="175" t="s">
        <v>1528</v>
      </c>
      <c r="C1884" s="47" t="s">
        <v>1344</v>
      </c>
      <c r="D1884" s="212" t="s">
        <v>301</v>
      </c>
      <c r="E1884" s="216" t="s">
        <v>299</v>
      </c>
      <c r="F1884" s="48">
        <v>42768</v>
      </c>
      <c r="G1884" s="179">
        <v>-1</v>
      </c>
      <c r="H1884" s="47"/>
      <c r="I1884" s="50"/>
      <c r="J1884" s="51"/>
      <c r="K1884" s="50"/>
      <c r="L1884" s="50"/>
      <c r="M1884" s="52"/>
    </row>
    <row r="1885" spans="1:13" s="53" customFormat="1">
      <c r="A1885" s="47" t="s">
        <v>1529</v>
      </c>
      <c r="B1885" s="175" t="s">
        <v>1528</v>
      </c>
      <c r="C1885" s="47" t="s">
        <v>1344</v>
      </c>
      <c r="D1885" s="212" t="s">
        <v>468</v>
      </c>
      <c r="E1885" s="216" t="s">
        <v>312</v>
      </c>
      <c r="F1885" s="48">
        <v>42768</v>
      </c>
      <c r="G1885" s="179">
        <v>-1</v>
      </c>
      <c r="H1885" s="47"/>
      <c r="I1885" s="50"/>
      <c r="J1885" s="51"/>
      <c r="K1885" s="50"/>
      <c r="L1885" s="50"/>
      <c r="M1885" s="52"/>
    </row>
    <row r="1886" spans="1:13" s="53" customFormat="1">
      <c r="A1886" s="47" t="s">
        <v>1529</v>
      </c>
      <c r="B1886" s="175" t="s">
        <v>1528</v>
      </c>
      <c r="C1886" s="47" t="s">
        <v>1344</v>
      </c>
      <c r="D1886" s="212" t="s">
        <v>504</v>
      </c>
      <c r="E1886" s="216" t="s">
        <v>303</v>
      </c>
      <c r="F1886" s="48">
        <v>42768</v>
      </c>
      <c r="G1886" s="179">
        <v>-1</v>
      </c>
      <c r="H1886" s="47"/>
      <c r="I1886" s="50"/>
      <c r="J1886" s="51"/>
      <c r="K1886" s="50"/>
      <c r="L1886" s="50"/>
      <c r="M1886" s="52"/>
    </row>
    <row r="1887" spans="1:13" s="53" customFormat="1">
      <c r="A1887" s="47" t="s">
        <v>1529</v>
      </c>
      <c r="B1887" s="175" t="s">
        <v>1528</v>
      </c>
      <c r="C1887" s="47" t="s">
        <v>1344</v>
      </c>
      <c r="D1887" s="47" t="s">
        <v>664</v>
      </c>
      <c r="E1887" s="47" t="s">
        <v>665</v>
      </c>
      <c r="F1887" s="48">
        <v>42768</v>
      </c>
      <c r="G1887" s="179">
        <v>-1</v>
      </c>
      <c r="H1887" s="47"/>
      <c r="I1887" s="50"/>
      <c r="J1887" s="51"/>
      <c r="K1887" s="50"/>
      <c r="L1887" s="50"/>
      <c r="M1887" s="52"/>
    </row>
    <row r="1888" spans="1:13" s="53" customFormat="1">
      <c r="A1888" s="47" t="s">
        <v>1529</v>
      </c>
      <c r="B1888" s="175" t="s">
        <v>1528</v>
      </c>
      <c r="C1888" s="47" t="s">
        <v>1344</v>
      </c>
      <c r="D1888" s="47" t="s">
        <v>663</v>
      </c>
      <c r="E1888" s="47" t="s">
        <v>662</v>
      </c>
      <c r="F1888" s="48">
        <v>42768</v>
      </c>
      <c r="G1888" s="179">
        <v>-1</v>
      </c>
      <c r="H1888" s="47"/>
      <c r="I1888" s="50"/>
      <c r="J1888" s="51"/>
      <c r="K1888" s="50"/>
      <c r="L1888" s="50"/>
      <c r="M1888" s="52"/>
    </row>
    <row r="1889" spans="1:13" s="53" customFormat="1">
      <c r="A1889" s="47" t="s">
        <v>1531</v>
      </c>
      <c r="B1889" s="175" t="s">
        <v>1530</v>
      </c>
      <c r="C1889" s="47" t="s">
        <v>706</v>
      </c>
      <c r="D1889" s="47" t="s">
        <v>13</v>
      </c>
      <c r="E1889" s="47" t="s">
        <v>52</v>
      </c>
      <c r="F1889" s="48">
        <v>42772</v>
      </c>
      <c r="G1889" s="179">
        <v>-2</v>
      </c>
      <c r="H1889" s="47"/>
      <c r="I1889" s="50"/>
      <c r="J1889" s="51"/>
      <c r="K1889" s="50"/>
      <c r="L1889" s="50"/>
      <c r="M1889" s="52"/>
    </row>
    <row r="1890" spans="1:13" s="53" customFormat="1">
      <c r="A1890" s="47"/>
      <c r="B1890" s="175" t="s">
        <v>1532</v>
      </c>
      <c r="C1890" s="47" t="s">
        <v>661</v>
      </c>
      <c r="D1890" s="212" t="s">
        <v>504</v>
      </c>
      <c r="E1890" s="216" t="s">
        <v>303</v>
      </c>
      <c r="F1890" s="48">
        <v>42774</v>
      </c>
      <c r="G1890" s="179">
        <v>-1</v>
      </c>
      <c r="H1890" s="47"/>
      <c r="I1890" s="50"/>
      <c r="J1890" s="51"/>
      <c r="K1890" s="50"/>
      <c r="L1890" s="50"/>
      <c r="M1890" s="52"/>
    </row>
    <row r="1891" spans="1:13" s="53" customFormat="1">
      <c r="A1891" s="47" t="s">
        <v>1534</v>
      </c>
      <c r="B1891" s="175" t="s">
        <v>1533</v>
      </c>
      <c r="C1891" s="47" t="s">
        <v>706</v>
      </c>
      <c r="D1891" s="212" t="s">
        <v>277</v>
      </c>
      <c r="E1891" s="216" t="s">
        <v>119</v>
      </c>
      <c r="F1891" s="48">
        <v>42774</v>
      </c>
      <c r="G1891" s="179">
        <v>-1</v>
      </c>
      <c r="H1891" s="47"/>
      <c r="I1891" s="50"/>
      <c r="J1891" s="51"/>
      <c r="K1891" s="50"/>
      <c r="L1891" s="50"/>
      <c r="M1891" s="52"/>
    </row>
    <row r="1892" spans="1:13" s="53" customFormat="1">
      <c r="A1892" s="47" t="s">
        <v>1534</v>
      </c>
      <c r="B1892" s="175" t="s">
        <v>1533</v>
      </c>
      <c r="C1892" s="47" t="s">
        <v>706</v>
      </c>
      <c r="D1892" s="212" t="s">
        <v>296</v>
      </c>
      <c r="E1892" s="216" t="s">
        <v>297</v>
      </c>
      <c r="F1892" s="48">
        <v>42774</v>
      </c>
      <c r="G1892" s="179">
        <v>-1</v>
      </c>
      <c r="H1892" s="47"/>
      <c r="I1892" s="50"/>
      <c r="J1892" s="51"/>
      <c r="K1892" s="50"/>
      <c r="L1892" s="50"/>
      <c r="M1892" s="52"/>
    </row>
    <row r="1893" spans="1:13" s="53" customFormat="1">
      <c r="A1893" s="47" t="s">
        <v>1534</v>
      </c>
      <c r="B1893" s="175" t="s">
        <v>1533</v>
      </c>
      <c r="C1893" s="47" t="s">
        <v>706</v>
      </c>
      <c r="D1893" s="47" t="s">
        <v>1152</v>
      </c>
      <c r="E1893" s="47" t="s">
        <v>1155</v>
      </c>
      <c r="F1893" s="48">
        <v>42774</v>
      </c>
      <c r="G1893" s="179">
        <v>-2</v>
      </c>
      <c r="H1893" s="47"/>
      <c r="I1893" s="50"/>
      <c r="J1893" s="51"/>
      <c r="K1893" s="50"/>
      <c r="L1893" s="50"/>
      <c r="M1893" s="52"/>
    </row>
    <row r="1894" spans="1:13" s="53" customFormat="1">
      <c r="A1894" s="47" t="s">
        <v>1536</v>
      </c>
      <c r="B1894" s="175" t="s">
        <v>1535</v>
      </c>
      <c r="C1894" s="47" t="s">
        <v>1134</v>
      </c>
      <c r="D1894" s="47" t="s">
        <v>2385</v>
      </c>
      <c r="E1894" s="47" t="s">
        <v>1309</v>
      </c>
      <c r="F1894" s="48">
        <v>42775</v>
      </c>
      <c r="G1894" s="179">
        <v>-1</v>
      </c>
      <c r="H1894" s="47"/>
      <c r="I1894" s="50"/>
      <c r="J1894" s="51"/>
      <c r="K1894" s="50"/>
      <c r="L1894" s="50"/>
      <c r="M1894" s="52"/>
    </row>
    <row r="1895" spans="1:13" s="53" customFormat="1">
      <c r="A1895" s="47" t="s">
        <v>1537</v>
      </c>
      <c r="B1895" s="175" t="s">
        <v>1539</v>
      </c>
      <c r="C1895" s="47" t="s">
        <v>1344</v>
      </c>
      <c r="D1895" s="47" t="s">
        <v>2386</v>
      </c>
      <c r="E1895" s="47" t="s">
        <v>1310</v>
      </c>
      <c r="F1895" s="48">
        <v>42779</v>
      </c>
      <c r="G1895" s="179">
        <v>-6</v>
      </c>
      <c r="H1895" s="47"/>
      <c r="I1895" s="50"/>
      <c r="J1895" s="51"/>
      <c r="K1895" s="50"/>
      <c r="L1895" s="50"/>
      <c r="M1895" s="52"/>
    </row>
    <row r="1896" spans="1:13" s="53" customFormat="1">
      <c r="A1896" s="47" t="s">
        <v>1538</v>
      </c>
      <c r="B1896" s="175" t="s">
        <v>1540</v>
      </c>
      <c r="C1896" s="47" t="s">
        <v>1344</v>
      </c>
      <c r="D1896" s="47" t="s">
        <v>2386</v>
      </c>
      <c r="E1896" s="47" t="s">
        <v>1310</v>
      </c>
      <c r="F1896" s="48">
        <v>42780</v>
      </c>
      <c r="G1896" s="179">
        <v>-2</v>
      </c>
      <c r="H1896" s="47"/>
      <c r="I1896" s="50"/>
      <c r="J1896" s="51"/>
      <c r="K1896" s="50"/>
      <c r="L1896" s="50"/>
      <c r="M1896" s="52"/>
    </row>
    <row r="1897" spans="1:13" s="53" customFormat="1">
      <c r="A1897" s="47" t="s">
        <v>1541</v>
      </c>
      <c r="B1897" s="175" t="s">
        <v>1542</v>
      </c>
      <c r="C1897" s="47" t="s">
        <v>707</v>
      </c>
      <c r="D1897" s="47" t="s">
        <v>588</v>
      </c>
      <c r="E1897" s="47" t="s">
        <v>505</v>
      </c>
      <c r="F1897" s="48">
        <v>42781</v>
      </c>
      <c r="G1897" s="179">
        <v>-6</v>
      </c>
      <c r="H1897" s="47"/>
      <c r="I1897" s="50"/>
      <c r="J1897" s="51"/>
      <c r="K1897" s="50"/>
      <c r="L1897" s="50"/>
      <c r="M1897" s="52"/>
    </row>
    <row r="1898" spans="1:13" s="53" customFormat="1">
      <c r="A1898" s="47"/>
      <c r="B1898" s="175" t="s">
        <v>779</v>
      </c>
      <c r="C1898" s="47" t="s">
        <v>521</v>
      </c>
      <c r="D1898" s="47" t="s">
        <v>588</v>
      </c>
      <c r="E1898" s="47" t="s">
        <v>505</v>
      </c>
      <c r="F1898" s="48">
        <v>42781</v>
      </c>
      <c r="G1898" s="179">
        <v>1</v>
      </c>
      <c r="H1898" s="47"/>
      <c r="I1898" s="50"/>
      <c r="J1898" s="51"/>
      <c r="K1898" s="50"/>
      <c r="L1898" s="50"/>
      <c r="M1898" s="52"/>
    </row>
    <row r="1899" spans="1:13" s="53" customFormat="1">
      <c r="A1899" s="47"/>
      <c r="B1899" s="175" t="s">
        <v>779</v>
      </c>
      <c r="C1899" s="47" t="s">
        <v>521</v>
      </c>
      <c r="D1899" s="47" t="s">
        <v>589</v>
      </c>
      <c r="E1899" s="47" t="s">
        <v>506</v>
      </c>
      <c r="F1899" s="48">
        <v>42781</v>
      </c>
      <c r="G1899" s="179">
        <v>6</v>
      </c>
      <c r="H1899" s="47"/>
      <c r="I1899" s="50"/>
      <c r="J1899" s="51"/>
      <c r="K1899" s="50"/>
      <c r="L1899" s="50"/>
      <c r="M1899" s="52"/>
    </row>
    <row r="1900" spans="1:13" s="53" customFormat="1">
      <c r="A1900" s="47" t="s">
        <v>1544</v>
      </c>
      <c r="B1900" s="175" t="s">
        <v>1545</v>
      </c>
      <c r="C1900" s="47" t="s">
        <v>707</v>
      </c>
      <c r="D1900" s="212" t="s">
        <v>1516</v>
      </c>
      <c r="E1900" s="216" t="s">
        <v>1517</v>
      </c>
      <c r="F1900" s="48">
        <v>42782</v>
      </c>
      <c r="G1900" s="179">
        <v>-8</v>
      </c>
      <c r="H1900" s="47"/>
      <c r="I1900" s="50"/>
      <c r="J1900" s="51"/>
      <c r="K1900" s="50"/>
      <c r="L1900" s="50"/>
      <c r="M1900" s="52"/>
    </row>
    <row r="1901" spans="1:13" s="53" customFormat="1">
      <c r="A1901" s="47"/>
      <c r="B1901" s="175" t="s">
        <v>1394</v>
      </c>
      <c r="C1901" s="47" t="s">
        <v>1344</v>
      </c>
      <c r="D1901" s="47" t="s">
        <v>2992</v>
      </c>
      <c r="E1901" s="47" t="s">
        <v>1210</v>
      </c>
      <c r="F1901" s="48">
        <v>42783</v>
      </c>
      <c r="G1901" s="179">
        <v>-4</v>
      </c>
      <c r="H1901" s="47"/>
      <c r="I1901" s="50"/>
      <c r="J1901" s="51"/>
      <c r="K1901" s="50"/>
      <c r="L1901" s="50"/>
      <c r="M1901" s="52"/>
    </row>
    <row r="1902" spans="1:13" s="53" customFormat="1">
      <c r="A1902" s="47"/>
      <c r="B1902" s="175" t="s">
        <v>1394</v>
      </c>
      <c r="C1902" s="47" t="s">
        <v>1344</v>
      </c>
      <c r="D1902" s="47" t="s">
        <v>1268</v>
      </c>
      <c r="E1902" s="47" t="s">
        <v>1267</v>
      </c>
      <c r="F1902" s="48">
        <v>42783</v>
      </c>
      <c r="G1902" s="179">
        <v>-8</v>
      </c>
      <c r="H1902" s="47"/>
      <c r="I1902" s="50"/>
      <c r="J1902" s="51"/>
      <c r="K1902" s="50"/>
      <c r="L1902" s="50"/>
      <c r="M1902" s="52"/>
    </row>
    <row r="1903" spans="1:13" s="53" customFormat="1">
      <c r="A1903" s="47" t="s">
        <v>1548</v>
      </c>
      <c r="B1903" s="175" t="s">
        <v>1555</v>
      </c>
      <c r="C1903" s="47" t="s">
        <v>521</v>
      </c>
      <c r="D1903" s="212" t="s">
        <v>296</v>
      </c>
      <c r="E1903" s="216" t="s">
        <v>297</v>
      </c>
      <c r="F1903" s="48">
        <v>42787</v>
      </c>
      <c r="G1903" s="179">
        <v>10</v>
      </c>
      <c r="H1903" s="47"/>
      <c r="I1903" s="50"/>
      <c r="J1903" s="51"/>
      <c r="K1903" s="50"/>
      <c r="L1903" s="50"/>
      <c r="M1903" s="52"/>
    </row>
    <row r="1904" spans="1:13" s="53" customFormat="1">
      <c r="A1904" s="47" t="s">
        <v>1549</v>
      </c>
      <c r="B1904" s="175" t="s">
        <v>1550</v>
      </c>
      <c r="C1904" s="47" t="s">
        <v>689</v>
      </c>
      <c r="D1904" s="47" t="s">
        <v>334</v>
      </c>
      <c r="E1904" s="47" t="s">
        <v>174</v>
      </c>
      <c r="F1904" s="48">
        <v>42789</v>
      </c>
      <c r="G1904" s="179">
        <v>-2</v>
      </c>
      <c r="H1904" s="47"/>
      <c r="I1904" s="50"/>
      <c r="J1904" s="51"/>
      <c r="K1904" s="50"/>
      <c r="L1904" s="50"/>
      <c r="M1904" s="52"/>
    </row>
    <row r="1905" spans="1:13" s="53" customFormat="1">
      <c r="A1905" s="47" t="s">
        <v>1551</v>
      </c>
      <c r="B1905" s="175" t="s">
        <v>1552</v>
      </c>
      <c r="C1905" s="47" t="s">
        <v>1134</v>
      </c>
      <c r="D1905" s="212" t="s">
        <v>465</v>
      </c>
      <c r="E1905" s="216" t="s">
        <v>107</v>
      </c>
      <c r="F1905" s="48">
        <v>42789</v>
      </c>
      <c r="G1905" s="179">
        <v>-1</v>
      </c>
      <c r="H1905" s="47"/>
      <c r="I1905" s="50"/>
      <c r="J1905" s="51"/>
      <c r="K1905" s="50"/>
      <c r="L1905" s="50"/>
      <c r="M1905" s="52"/>
    </row>
    <row r="1906" spans="1:13" s="53" customFormat="1">
      <c r="A1906" s="47" t="s">
        <v>1551</v>
      </c>
      <c r="B1906" s="175" t="s">
        <v>1552</v>
      </c>
      <c r="C1906" s="47" t="s">
        <v>1134</v>
      </c>
      <c r="D1906" s="212" t="s">
        <v>464</v>
      </c>
      <c r="E1906" s="216" t="s">
        <v>106</v>
      </c>
      <c r="F1906" s="48">
        <v>42789</v>
      </c>
      <c r="G1906" s="179">
        <v>-1</v>
      </c>
      <c r="H1906" s="47"/>
      <c r="I1906" s="50"/>
      <c r="J1906" s="51"/>
      <c r="K1906" s="50"/>
      <c r="L1906" s="50"/>
      <c r="M1906" s="52"/>
    </row>
    <row r="1907" spans="1:13" s="53" customFormat="1">
      <c r="A1907" s="47" t="s">
        <v>1551</v>
      </c>
      <c r="B1907" s="175" t="s">
        <v>1552</v>
      </c>
      <c r="C1907" s="47" t="s">
        <v>1134</v>
      </c>
      <c r="D1907" s="217" t="s">
        <v>469</v>
      </c>
      <c r="E1907" s="215" t="s">
        <v>311</v>
      </c>
      <c r="F1907" s="48">
        <v>42789</v>
      </c>
      <c r="G1907" s="179">
        <v>-1</v>
      </c>
      <c r="H1907" s="47"/>
      <c r="I1907" s="50"/>
      <c r="J1907" s="51"/>
      <c r="K1907" s="50"/>
      <c r="L1907" s="50"/>
      <c r="M1907" s="52"/>
    </row>
    <row r="1908" spans="1:13" s="53" customFormat="1">
      <c r="A1908" s="47" t="s">
        <v>1551</v>
      </c>
      <c r="B1908" s="175" t="s">
        <v>1552</v>
      </c>
      <c r="C1908" s="47" t="s">
        <v>1134</v>
      </c>
      <c r="D1908" s="212" t="s">
        <v>468</v>
      </c>
      <c r="E1908" s="216" t="s">
        <v>312</v>
      </c>
      <c r="F1908" s="48">
        <v>42789</v>
      </c>
      <c r="G1908" s="179">
        <v>-1</v>
      </c>
      <c r="H1908" s="47"/>
      <c r="I1908" s="50"/>
      <c r="J1908" s="51"/>
      <c r="K1908" s="50"/>
      <c r="L1908" s="50"/>
      <c r="M1908" s="52"/>
    </row>
    <row r="1909" spans="1:13" s="53" customFormat="1">
      <c r="A1909" s="47" t="s">
        <v>1551</v>
      </c>
      <c r="B1909" s="175" t="s">
        <v>1552</v>
      </c>
      <c r="C1909" s="47" t="s">
        <v>1134</v>
      </c>
      <c r="D1909" s="47" t="s">
        <v>1115</v>
      </c>
      <c r="E1909" s="47" t="s">
        <v>1116</v>
      </c>
      <c r="F1909" s="48">
        <v>42789</v>
      </c>
      <c r="G1909" s="179">
        <v>-1</v>
      </c>
      <c r="H1909" s="47"/>
      <c r="I1909" s="50"/>
      <c r="J1909" s="51"/>
      <c r="K1909" s="50"/>
      <c r="L1909" s="50"/>
      <c r="M1909" s="52"/>
    </row>
    <row r="1910" spans="1:13" s="53" customFormat="1">
      <c r="A1910" s="47"/>
      <c r="B1910" s="175" t="s">
        <v>1394</v>
      </c>
      <c r="C1910" s="47" t="s">
        <v>1193</v>
      </c>
      <c r="D1910" s="212" t="s">
        <v>1516</v>
      </c>
      <c r="E1910" s="216" t="s">
        <v>1517</v>
      </c>
      <c r="F1910" s="48">
        <v>42790</v>
      </c>
      <c r="G1910" s="179">
        <v>-1</v>
      </c>
      <c r="H1910" s="47"/>
      <c r="I1910" s="50"/>
      <c r="J1910" s="51"/>
      <c r="K1910" s="50"/>
      <c r="L1910" s="50"/>
      <c r="M1910" s="52"/>
    </row>
    <row r="1911" spans="1:13" s="53" customFormat="1">
      <c r="A1911" s="47" t="s">
        <v>1554</v>
      </c>
      <c r="B1911" s="175" t="s">
        <v>1553</v>
      </c>
      <c r="C1911" s="47" t="s">
        <v>689</v>
      </c>
      <c r="D1911" s="47" t="s">
        <v>261</v>
      </c>
      <c r="E1911" s="47" t="s">
        <v>262</v>
      </c>
      <c r="F1911" s="48">
        <v>42793</v>
      </c>
      <c r="G1911" s="179">
        <v>-1</v>
      </c>
      <c r="H1911" s="47"/>
      <c r="I1911" s="50"/>
      <c r="J1911" s="51"/>
      <c r="K1911" s="50"/>
      <c r="L1911" s="50"/>
      <c r="M1911" s="52"/>
    </row>
    <row r="1912" spans="1:13" s="53" customFormat="1">
      <c r="A1912" s="47" t="s">
        <v>1556</v>
      </c>
      <c r="B1912" s="175">
        <v>49850</v>
      </c>
      <c r="C1912" s="47" t="s">
        <v>1344</v>
      </c>
      <c r="D1912" s="212" t="s">
        <v>455</v>
      </c>
      <c r="E1912" s="216" t="s">
        <v>118</v>
      </c>
      <c r="F1912" s="48">
        <v>42796</v>
      </c>
      <c r="G1912" s="179">
        <v>-1</v>
      </c>
      <c r="H1912" s="47"/>
      <c r="I1912" s="50"/>
      <c r="J1912" s="51"/>
      <c r="K1912" s="50"/>
      <c r="L1912" s="50"/>
      <c r="M1912" s="52"/>
    </row>
    <row r="1913" spans="1:13" s="53" customFormat="1">
      <c r="A1913" s="47" t="s">
        <v>1556</v>
      </c>
      <c r="B1913" s="175">
        <v>49850</v>
      </c>
      <c r="C1913" s="47" t="s">
        <v>1344</v>
      </c>
      <c r="D1913" s="212" t="s">
        <v>205</v>
      </c>
      <c r="E1913" s="216" t="s">
        <v>115</v>
      </c>
      <c r="F1913" s="48">
        <v>42796</v>
      </c>
      <c r="G1913" s="179">
        <v>-1</v>
      </c>
      <c r="H1913" s="47"/>
      <c r="I1913" s="50"/>
      <c r="J1913" s="51"/>
      <c r="K1913" s="50"/>
      <c r="L1913" s="50"/>
      <c r="M1913" s="52"/>
    </row>
    <row r="1914" spans="1:13" s="53" customFormat="1">
      <c r="A1914" s="47" t="s">
        <v>1556</v>
      </c>
      <c r="B1914" s="175">
        <v>49850</v>
      </c>
      <c r="C1914" s="47" t="s">
        <v>1344</v>
      </c>
      <c r="D1914" s="212" t="s">
        <v>278</v>
      </c>
      <c r="E1914" s="216" t="s">
        <v>121</v>
      </c>
      <c r="F1914" s="48">
        <v>42796</v>
      </c>
      <c r="G1914" s="179">
        <v>-1</v>
      </c>
      <c r="H1914" s="47"/>
      <c r="I1914" s="50"/>
      <c r="J1914" s="51"/>
      <c r="K1914" s="50"/>
      <c r="L1914" s="50"/>
      <c r="M1914" s="52"/>
    </row>
    <row r="1915" spans="1:13" s="53" customFormat="1">
      <c r="A1915" s="47" t="s">
        <v>1556</v>
      </c>
      <c r="B1915" s="175">
        <v>49850</v>
      </c>
      <c r="C1915" s="47" t="s">
        <v>1344</v>
      </c>
      <c r="D1915" s="212" t="s">
        <v>307</v>
      </c>
      <c r="E1915" s="216" t="s">
        <v>120</v>
      </c>
      <c r="F1915" s="48">
        <v>42796</v>
      </c>
      <c r="G1915" s="179">
        <v>-1</v>
      </c>
      <c r="H1915" s="47"/>
      <c r="I1915" s="50"/>
      <c r="J1915" s="51"/>
      <c r="K1915" s="50"/>
      <c r="L1915" s="50"/>
      <c r="M1915" s="52"/>
    </row>
    <row r="1916" spans="1:13" s="53" customFormat="1">
      <c r="A1916" s="47" t="s">
        <v>1556</v>
      </c>
      <c r="B1916" s="175">
        <v>49850</v>
      </c>
      <c r="C1916" s="47" t="s">
        <v>1344</v>
      </c>
      <c r="D1916" s="212" t="s">
        <v>456</v>
      </c>
      <c r="E1916" s="216" t="s">
        <v>124</v>
      </c>
      <c r="F1916" s="48">
        <v>42796</v>
      </c>
      <c r="G1916" s="179">
        <v>-1</v>
      </c>
      <c r="H1916" s="47"/>
      <c r="I1916" s="50"/>
      <c r="J1916" s="51"/>
      <c r="K1916" s="50"/>
      <c r="L1916" s="50"/>
      <c r="M1916" s="52"/>
    </row>
    <row r="1917" spans="1:13" s="53" customFormat="1">
      <c r="A1917" s="47" t="s">
        <v>1556</v>
      </c>
      <c r="B1917" s="175">
        <v>49850</v>
      </c>
      <c r="C1917" s="47" t="s">
        <v>1344</v>
      </c>
      <c r="D1917" s="212" t="s">
        <v>308</v>
      </c>
      <c r="E1917" s="216" t="s">
        <v>123</v>
      </c>
      <c r="F1917" s="48">
        <v>42796</v>
      </c>
      <c r="G1917" s="179">
        <v>-1</v>
      </c>
      <c r="H1917" s="47"/>
      <c r="I1917" s="50"/>
      <c r="J1917" s="51"/>
      <c r="K1917" s="50"/>
      <c r="L1917" s="50"/>
      <c r="M1917" s="52"/>
    </row>
    <row r="1918" spans="1:13" s="53" customFormat="1">
      <c r="A1918" s="47" t="s">
        <v>1557</v>
      </c>
      <c r="B1918" s="175">
        <v>50089</v>
      </c>
      <c r="C1918" s="47" t="s">
        <v>1344</v>
      </c>
      <c r="D1918" s="212" t="s">
        <v>277</v>
      </c>
      <c r="E1918" s="216" t="s">
        <v>119</v>
      </c>
      <c r="F1918" s="48">
        <v>42797</v>
      </c>
      <c r="G1918" s="179">
        <v>-1</v>
      </c>
      <c r="H1918" s="47"/>
      <c r="I1918" s="50"/>
      <c r="J1918" s="51"/>
      <c r="K1918" s="50"/>
      <c r="L1918" s="50"/>
      <c r="M1918" s="52"/>
    </row>
    <row r="1919" spans="1:13" s="53" customFormat="1">
      <c r="A1919" s="47" t="s">
        <v>1557</v>
      </c>
      <c r="B1919" s="175">
        <v>50089</v>
      </c>
      <c r="C1919" s="47" t="s">
        <v>1344</v>
      </c>
      <c r="D1919" s="47" t="s">
        <v>2992</v>
      </c>
      <c r="E1919" s="47" t="s">
        <v>1210</v>
      </c>
      <c r="F1919" s="48">
        <v>42797</v>
      </c>
      <c r="G1919" s="179">
        <v>-10</v>
      </c>
      <c r="H1919" s="47"/>
      <c r="I1919" s="50"/>
      <c r="J1919" s="51"/>
      <c r="K1919" s="50"/>
      <c r="L1919" s="50"/>
      <c r="M1919" s="52"/>
    </row>
    <row r="1920" spans="1:13" s="53" customFormat="1">
      <c r="A1920" s="47" t="s">
        <v>1558</v>
      </c>
      <c r="B1920" s="175">
        <v>1987</v>
      </c>
      <c r="C1920" s="47" t="s">
        <v>1193</v>
      </c>
      <c r="D1920" s="212" t="s">
        <v>1516</v>
      </c>
      <c r="E1920" s="216" t="s">
        <v>1517</v>
      </c>
      <c r="F1920" s="48">
        <v>42797</v>
      </c>
      <c r="G1920" s="179">
        <v>-135</v>
      </c>
      <c r="H1920" s="47"/>
      <c r="I1920" s="50"/>
      <c r="J1920" s="51"/>
      <c r="K1920" s="50"/>
      <c r="L1920" s="50"/>
      <c r="M1920" s="52"/>
    </row>
    <row r="1921" spans="1:13" s="53" customFormat="1">
      <c r="A1921" s="47" t="s">
        <v>1559</v>
      </c>
      <c r="B1921" s="175">
        <v>1988</v>
      </c>
      <c r="C1921" s="47" t="s">
        <v>1193</v>
      </c>
      <c r="D1921" s="47" t="s">
        <v>178</v>
      </c>
      <c r="E1921" s="47" t="s">
        <v>326</v>
      </c>
      <c r="F1921" s="48">
        <v>42797</v>
      </c>
      <c r="G1921" s="179">
        <v>-4</v>
      </c>
      <c r="H1921" s="47"/>
      <c r="I1921" s="50"/>
      <c r="J1921" s="51"/>
      <c r="K1921" s="50"/>
      <c r="L1921" s="50"/>
      <c r="M1921" s="52"/>
    </row>
    <row r="1922" spans="1:13" s="53" customFormat="1">
      <c r="A1922" s="47" t="s">
        <v>1559</v>
      </c>
      <c r="B1922" s="175">
        <v>1988</v>
      </c>
      <c r="C1922" s="47" t="s">
        <v>1193</v>
      </c>
      <c r="D1922" s="47" t="s">
        <v>180</v>
      </c>
      <c r="E1922" s="47" t="s">
        <v>295</v>
      </c>
      <c r="F1922" s="48">
        <v>42797</v>
      </c>
      <c r="G1922" s="179">
        <v>-2</v>
      </c>
      <c r="H1922" s="47"/>
      <c r="I1922" s="50"/>
      <c r="J1922" s="51"/>
      <c r="K1922" s="50"/>
      <c r="L1922" s="50"/>
      <c r="M1922" s="52"/>
    </row>
    <row r="1923" spans="1:13" s="53" customFormat="1">
      <c r="A1923" s="47" t="s">
        <v>1559</v>
      </c>
      <c r="B1923" s="175">
        <v>1988</v>
      </c>
      <c r="C1923" s="47" t="s">
        <v>1193</v>
      </c>
      <c r="D1923" s="47" t="s">
        <v>181</v>
      </c>
      <c r="E1923" s="47" t="s">
        <v>293</v>
      </c>
      <c r="F1923" s="48">
        <v>42797</v>
      </c>
      <c r="G1923" s="179">
        <v>-1</v>
      </c>
      <c r="H1923" s="47"/>
      <c r="I1923" s="50"/>
      <c r="J1923" s="51"/>
      <c r="K1923" s="50"/>
      <c r="L1923" s="50"/>
      <c r="M1923" s="52"/>
    </row>
    <row r="1924" spans="1:13" s="53" customFormat="1">
      <c r="A1924" s="47" t="s">
        <v>1559</v>
      </c>
      <c r="B1924" s="175">
        <v>1988</v>
      </c>
      <c r="C1924" s="47" t="s">
        <v>1193</v>
      </c>
      <c r="D1924" s="47" t="s">
        <v>7</v>
      </c>
      <c r="E1924" s="47" t="s">
        <v>27</v>
      </c>
      <c r="F1924" s="48">
        <v>42797</v>
      </c>
      <c r="G1924" s="179">
        <v>-2</v>
      </c>
      <c r="H1924" s="47"/>
      <c r="I1924" s="50"/>
      <c r="J1924" s="51"/>
      <c r="K1924" s="50"/>
      <c r="L1924" s="50"/>
      <c r="M1924" s="52"/>
    </row>
    <row r="1925" spans="1:13" s="53" customFormat="1">
      <c r="A1925" s="47" t="s">
        <v>1559</v>
      </c>
      <c r="B1925" s="175">
        <v>1988</v>
      </c>
      <c r="C1925" s="47" t="s">
        <v>1193</v>
      </c>
      <c r="D1925" s="47" t="s">
        <v>13</v>
      </c>
      <c r="E1925" s="47" t="s">
        <v>52</v>
      </c>
      <c r="F1925" s="48">
        <v>42797</v>
      </c>
      <c r="G1925" s="179">
        <v>-3</v>
      </c>
      <c r="H1925" s="47"/>
      <c r="I1925" s="50"/>
      <c r="J1925" s="51"/>
      <c r="K1925" s="50"/>
      <c r="L1925" s="50"/>
      <c r="M1925" s="52"/>
    </row>
    <row r="1926" spans="1:13" s="53" customFormat="1">
      <c r="A1926" s="47" t="s">
        <v>1559</v>
      </c>
      <c r="B1926" s="175">
        <v>1988</v>
      </c>
      <c r="C1926" s="47" t="s">
        <v>1193</v>
      </c>
      <c r="D1926" s="47" t="s">
        <v>63</v>
      </c>
      <c r="E1926" s="47" t="s">
        <v>70</v>
      </c>
      <c r="F1926" s="48">
        <v>42797</v>
      </c>
      <c r="G1926" s="179">
        <v>-3</v>
      </c>
      <c r="H1926" s="47"/>
      <c r="I1926" s="50"/>
      <c r="J1926" s="51"/>
      <c r="K1926" s="50"/>
      <c r="L1926" s="50"/>
      <c r="M1926" s="52"/>
    </row>
    <row r="1927" spans="1:13" s="53" customFormat="1">
      <c r="A1927" s="47" t="s">
        <v>1559</v>
      </c>
      <c r="B1927" s="175">
        <v>1988</v>
      </c>
      <c r="C1927" s="47" t="s">
        <v>1193</v>
      </c>
      <c r="D1927" s="47" t="s">
        <v>588</v>
      </c>
      <c r="E1927" s="47" t="s">
        <v>505</v>
      </c>
      <c r="F1927" s="48">
        <v>42797</v>
      </c>
      <c r="G1927" s="179">
        <v>-3</v>
      </c>
      <c r="H1927" s="47"/>
      <c r="I1927" s="50"/>
      <c r="J1927" s="51"/>
      <c r="K1927" s="50"/>
      <c r="L1927" s="50"/>
      <c r="M1927" s="52"/>
    </row>
    <row r="1928" spans="1:13" s="53" customFormat="1">
      <c r="A1928" s="47" t="s">
        <v>1559</v>
      </c>
      <c r="B1928" s="175">
        <v>1988</v>
      </c>
      <c r="C1928" s="47" t="s">
        <v>1193</v>
      </c>
      <c r="D1928" s="47" t="s">
        <v>16</v>
      </c>
      <c r="E1928" s="47" t="s">
        <v>18</v>
      </c>
      <c r="F1928" s="48">
        <v>42797</v>
      </c>
      <c r="G1928" s="179">
        <v>-1</v>
      </c>
      <c r="H1928" s="47"/>
      <c r="I1928" s="50"/>
      <c r="J1928" s="51"/>
      <c r="K1928" s="50"/>
      <c r="L1928" s="50"/>
      <c r="M1928" s="52"/>
    </row>
    <row r="1929" spans="1:13" s="53" customFormat="1">
      <c r="A1929" s="47" t="s">
        <v>1559</v>
      </c>
      <c r="B1929" s="175">
        <v>1988</v>
      </c>
      <c r="C1929" s="47" t="s">
        <v>1193</v>
      </c>
      <c r="D1929" s="47" t="s">
        <v>72</v>
      </c>
      <c r="E1929" s="47" t="s">
        <v>73</v>
      </c>
      <c r="F1929" s="48">
        <v>42797</v>
      </c>
      <c r="G1929" s="179">
        <v>-1</v>
      </c>
      <c r="H1929" s="47"/>
      <c r="I1929" s="50"/>
      <c r="J1929" s="51"/>
      <c r="K1929" s="50"/>
      <c r="L1929" s="50"/>
      <c r="M1929" s="52"/>
    </row>
    <row r="1930" spans="1:13" s="53" customFormat="1">
      <c r="A1930" s="47" t="s">
        <v>1559</v>
      </c>
      <c r="B1930" s="175">
        <v>1988</v>
      </c>
      <c r="C1930" s="47" t="s">
        <v>1193</v>
      </c>
      <c r="D1930" s="212" t="s">
        <v>465</v>
      </c>
      <c r="E1930" s="216" t="s">
        <v>107</v>
      </c>
      <c r="F1930" s="48">
        <v>42800</v>
      </c>
      <c r="G1930" s="179">
        <v>-2</v>
      </c>
      <c r="H1930" s="47"/>
      <c r="I1930" s="50"/>
      <c r="J1930" s="51"/>
      <c r="K1930" s="50"/>
      <c r="L1930" s="50"/>
      <c r="M1930" s="52"/>
    </row>
    <row r="1931" spans="1:13" s="53" customFormat="1">
      <c r="A1931" s="47" t="s">
        <v>1559</v>
      </c>
      <c r="B1931" s="175">
        <v>1988</v>
      </c>
      <c r="C1931" s="47" t="s">
        <v>1193</v>
      </c>
      <c r="D1931" s="212" t="s">
        <v>464</v>
      </c>
      <c r="E1931" s="216" t="s">
        <v>106</v>
      </c>
      <c r="F1931" s="48">
        <v>42800</v>
      </c>
      <c r="G1931" s="179">
        <v>-2</v>
      </c>
      <c r="H1931" s="47"/>
      <c r="I1931" s="50"/>
      <c r="J1931" s="51"/>
      <c r="K1931" s="50"/>
      <c r="L1931" s="50"/>
      <c r="M1931" s="52"/>
    </row>
    <row r="1932" spans="1:13" s="53" customFormat="1">
      <c r="A1932" s="47" t="s">
        <v>1559</v>
      </c>
      <c r="B1932" s="175">
        <v>1988</v>
      </c>
      <c r="C1932" s="47" t="s">
        <v>1193</v>
      </c>
      <c r="D1932" s="212" t="s">
        <v>300</v>
      </c>
      <c r="E1932" s="216" t="s">
        <v>302</v>
      </c>
      <c r="F1932" s="48">
        <v>42800</v>
      </c>
      <c r="G1932" s="179">
        <v>-1</v>
      </c>
      <c r="H1932" s="47"/>
      <c r="I1932" s="50"/>
      <c r="J1932" s="51"/>
      <c r="K1932" s="50"/>
      <c r="L1932" s="50"/>
      <c r="M1932" s="52"/>
    </row>
    <row r="1933" spans="1:13" s="53" customFormat="1">
      <c r="A1933" s="47" t="s">
        <v>1559</v>
      </c>
      <c r="B1933" s="175">
        <v>1988</v>
      </c>
      <c r="C1933" s="47" t="s">
        <v>1193</v>
      </c>
      <c r="D1933" s="212" t="s">
        <v>301</v>
      </c>
      <c r="E1933" s="216" t="s">
        <v>299</v>
      </c>
      <c r="F1933" s="48">
        <v>42800</v>
      </c>
      <c r="G1933" s="179">
        <v>-1</v>
      </c>
      <c r="H1933" s="47"/>
      <c r="I1933" s="50"/>
      <c r="J1933" s="51"/>
      <c r="K1933" s="50"/>
      <c r="L1933" s="50"/>
      <c r="M1933" s="52"/>
    </row>
    <row r="1934" spans="1:13" s="53" customFormat="1">
      <c r="A1934" s="47" t="s">
        <v>1559</v>
      </c>
      <c r="B1934" s="175">
        <v>1988</v>
      </c>
      <c r="C1934" s="47" t="s">
        <v>1193</v>
      </c>
      <c r="D1934" s="212" t="s">
        <v>468</v>
      </c>
      <c r="E1934" s="216" t="s">
        <v>312</v>
      </c>
      <c r="F1934" s="48">
        <v>42800</v>
      </c>
      <c r="G1934" s="179">
        <v>-2</v>
      </c>
      <c r="H1934" s="47"/>
      <c r="I1934" s="50"/>
      <c r="J1934" s="51"/>
      <c r="K1934" s="50"/>
      <c r="L1934" s="50"/>
      <c r="M1934" s="52"/>
    </row>
    <row r="1935" spans="1:13" s="53" customFormat="1">
      <c r="A1935" s="47" t="s">
        <v>1559</v>
      </c>
      <c r="B1935" s="175">
        <v>1988</v>
      </c>
      <c r="C1935" s="47" t="s">
        <v>1193</v>
      </c>
      <c r="D1935" s="217" t="s">
        <v>469</v>
      </c>
      <c r="E1935" s="215" t="s">
        <v>311</v>
      </c>
      <c r="F1935" s="48">
        <v>42800</v>
      </c>
      <c r="G1935" s="179">
        <v>-2</v>
      </c>
      <c r="H1935" s="47"/>
      <c r="I1935" s="50"/>
      <c r="J1935" s="51"/>
      <c r="K1935" s="50"/>
      <c r="L1935" s="50"/>
      <c r="M1935" s="52"/>
    </row>
    <row r="1936" spans="1:13" s="53" customFormat="1">
      <c r="A1936" s="47" t="s">
        <v>1559</v>
      </c>
      <c r="B1936" s="175">
        <v>1988</v>
      </c>
      <c r="C1936" s="47" t="s">
        <v>1193</v>
      </c>
      <c r="D1936" s="212" t="s">
        <v>504</v>
      </c>
      <c r="E1936" s="216" t="s">
        <v>303</v>
      </c>
      <c r="F1936" s="48">
        <v>42800</v>
      </c>
      <c r="G1936" s="179">
        <v>-2</v>
      </c>
      <c r="H1936" s="47"/>
      <c r="I1936" s="50"/>
      <c r="J1936" s="51"/>
      <c r="K1936" s="50"/>
      <c r="L1936" s="50"/>
      <c r="M1936" s="52"/>
    </row>
    <row r="1937" spans="1:13" s="53" customFormat="1">
      <c r="A1937" s="47" t="s">
        <v>1559</v>
      </c>
      <c r="B1937" s="175">
        <v>1988</v>
      </c>
      <c r="C1937" s="47" t="s">
        <v>1193</v>
      </c>
      <c r="D1937" s="212" t="s">
        <v>205</v>
      </c>
      <c r="E1937" s="216" t="s">
        <v>115</v>
      </c>
      <c r="F1937" s="48">
        <v>42800</v>
      </c>
      <c r="G1937" s="179">
        <v>-1</v>
      </c>
      <c r="H1937" s="47"/>
      <c r="I1937" s="50"/>
      <c r="J1937" s="51"/>
      <c r="K1937" s="50"/>
      <c r="L1937" s="50"/>
      <c r="M1937" s="52"/>
    </row>
    <row r="1938" spans="1:13" s="53" customFormat="1">
      <c r="A1938" s="47" t="s">
        <v>1559</v>
      </c>
      <c r="B1938" s="175">
        <v>1988</v>
      </c>
      <c r="C1938" s="47" t="s">
        <v>1193</v>
      </c>
      <c r="D1938" s="212" t="s">
        <v>278</v>
      </c>
      <c r="E1938" s="216" t="s">
        <v>121</v>
      </c>
      <c r="F1938" s="48">
        <v>42800</v>
      </c>
      <c r="G1938" s="179">
        <v>-1</v>
      </c>
      <c r="H1938" s="47"/>
      <c r="I1938" s="50"/>
      <c r="J1938" s="51"/>
      <c r="K1938" s="50"/>
      <c r="L1938" s="50"/>
      <c r="M1938" s="52"/>
    </row>
    <row r="1939" spans="1:13" s="53" customFormat="1">
      <c r="A1939" s="47" t="s">
        <v>1559</v>
      </c>
      <c r="B1939" s="175">
        <v>1988</v>
      </c>
      <c r="C1939" s="47" t="s">
        <v>1193</v>
      </c>
      <c r="D1939" s="212" t="s">
        <v>307</v>
      </c>
      <c r="E1939" s="216" t="s">
        <v>120</v>
      </c>
      <c r="F1939" s="48">
        <v>42800</v>
      </c>
      <c r="G1939" s="179">
        <v>-1</v>
      </c>
      <c r="H1939" s="47"/>
      <c r="I1939" s="50"/>
      <c r="J1939" s="51"/>
      <c r="K1939" s="50"/>
      <c r="L1939" s="50"/>
      <c r="M1939" s="52"/>
    </row>
    <row r="1940" spans="1:13" s="53" customFormat="1">
      <c r="A1940" s="47" t="s">
        <v>1559</v>
      </c>
      <c r="B1940" s="175">
        <v>1988</v>
      </c>
      <c r="C1940" s="47" t="s">
        <v>1193</v>
      </c>
      <c r="D1940" s="212" t="s">
        <v>456</v>
      </c>
      <c r="E1940" s="216" t="s">
        <v>124</v>
      </c>
      <c r="F1940" s="48">
        <v>42800</v>
      </c>
      <c r="G1940" s="179">
        <v>-1</v>
      </c>
      <c r="H1940" s="47"/>
      <c r="I1940" s="50"/>
      <c r="J1940" s="51"/>
      <c r="K1940" s="50"/>
      <c r="L1940" s="50"/>
      <c r="M1940" s="52"/>
    </row>
    <row r="1941" spans="1:13" s="53" customFormat="1">
      <c r="A1941" s="47" t="s">
        <v>1559</v>
      </c>
      <c r="B1941" s="175">
        <v>1988</v>
      </c>
      <c r="C1941" s="47" t="s">
        <v>1193</v>
      </c>
      <c r="D1941" s="212" t="s">
        <v>308</v>
      </c>
      <c r="E1941" s="216" t="s">
        <v>123</v>
      </c>
      <c r="F1941" s="48">
        <v>42800</v>
      </c>
      <c r="G1941" s="179">
        <v>-1</v>
      </c>
      <c r="H1941" s="47"/>
      <c r="I1941" s="50"/>
      <c r="J1941" s="51"/>
      <c r="K1941" s="50"/>
      <c r="L1941" s="50"/>
      <c r="M1941" s="52"/>
    </row>
    <row r="1942" spans="1:13" s="53" customFormat="1">
      <c r="A1942" s="47" t="s">
        <v>1559</v>
      </c>
      <c r="B1942" s="175">
        <v>1988</v>
      </c>
      <c r="C1942" s="47" t="s">
        <v>1193</v>
      </c>
      <c r="D1942" s="212" t="s">
        <v>306</v>
      </c>
      <c r="E1942" s="216" t="s">
        <v>117</v>
      </c>
      <c r="F1942" s="48">
        <v>42800</v>
      </c>
      <c r="G1942" s="179">
        <v>-1</v>
      </c>
      <c r="H1942" s="47"/>
      <c r="I1942" s="50"/>
      <c r="J1942" s="51"/>
      <c r="K1942" s="50"/>
      <c r="L1942" s="50"/>
      <c r="M1942" s="52"/>
    </row>
    <row r="1943" spans="1:13" s="53" customFormat="1">
      <c r="A1943" s="47" t="s">
        <v>1559</v>
      </c>
      <c r="B1943" s="175">
        <v>1988</v>
      </c>
      <c r="C1943" s="47" t="s">
        <v>1193</v>
      </c>
      <c r="D1943" s="47" t="s">
        <v>310</v>
      </c>
      <c r="E1943" s="47" t="s">
        <v>116</v>
      </c>
      <c r="F1943" s="48">
        <v>42800</v>
      </c>
      <c r="G1943" s="179">
        <v>-1</v>
      </c>
      <c r="H1943" s="47"/>
      <c r="I1943" s="50"/>
      <c r="J1943" s="51"/>
      <c r="K1943" s="50"/>
      <c r="L1943" s="50"/>
      <c r="M1943" s="52"/>
    </row>
    <row r="1944" spans="1:13" s="53" customFormat="1">
      <c r="A1944" s="47" t="s">
        <v>1559</v>
      </c>
      <c r="B1944" s="175">
        <v>1988</v>
      </c>
      <c r="C1944" s="47" t="s">
        <v>1193</v>
      </c>
      <c r="D1944" s="212" t="s">
        <v>309</v>
      </c>
      <c r="E1944" s="216" t="s">
        <v>125</v>
      </c>
      <c r="F1944" s="48">
        <v>42800</v>
      </c>
      <c r="G1944" s="179">
        <v>-1</v>
      </c>
      <c r="H1944" s="47"/>
      <c r="I1944" s="50"/>
      <c r="J1944" s="51"/>
      <c r="K1944" s="50"/>
      <c r="L1944" s="50"/>
      <c r="M1944" s="52"/>
    </row>
    <row r="1945" spans="1:13" s="53" customFormat="1">
      <c r="A1945" s="47" t="s">
        <v>1561</v>
      </c>
      <c r="B1945" s="175">
        <v>50167</v>
      </c>
      <c r="C1945" s="47" t="s">
        <v>1344</v>
      </c>
      <c r="D1945" s="47" t="s">
        <v>314</v>
      </c>
      <c r="E1945" s="47" t="s">
        <v>137</v>
      </c>
      <c r="F1945" s="48">
        <v>42801</v>
      </c>
      <c r="G1945" s="179">
        <v>-130</v>
      </c>
      <c r="H1945" s="47"/>
      <c r="I1945" s="50"/>
      <c r="J1945" s="51"/>
      <c r="K1945" s="50"/>
      <c r="L1945" s="50"/>
      <c r="M1945" s="52"/>
    </row>
    <row r="1946" spans="1:13" s="53" customFormat="1">
      <c r="A1946" s="47" t="s">
        <v>1561</v>
      </c>
      <c r="B1946" s="175">
        <v>50167</v>
      </c>
      <c r="C1946" s="47" t="s">
        <v>1344</v>
      </c>
      <c r="D1946" s="47" t="s">
        <v>316</v>
      </c>
      <c r="E1946" s="47" t="s">
        <v>138</v>
      </c>
      <c r="F1946" s="48">
        <v>42801</v>
      </c>
      <c r="G1946" s="179">
        <v>-5</v>
      </c>
      <c r="H1946" s="47"/>
      <c r="I1946" s="50"/>
      <c r="J1946" s="51"/>
      <c r="K1946" s="50"/>
      <c r="L1946" s="50"/>
      <c r="M1946" s="52"/>
    </row>
    <row r="1947" spans="1:13" s="53" customFormat="1">
      <c r="A1947" s="47" t="s">
        <v>1561</v>
      </c>
      <c r="B1947" s="175">
        <v>50167</v>
      </c>
      <c r="C1947" s="47" t="s">
        <v>1344</v>
      </c>
      <c r="D1947" s="47" t="s">
        <v>318</v>
      </c>
      <c r="E1947" s="47" t="s">
        <v>133</v>
      </c>
      <c r="F1947" s="48">
        <v>42801</v>
      </c>
      <c r="G1947" s="179">
        <v>-100</v>
      </c>
      <c r="H1947" s="47"/>
      <c r="I1947" s="50"/>
      <c r="J1947" s="51"/>
      <c r="K1947" s="50"/>
      <c r="L1947" s="50"/>
      <c r="M1947" s="52"/>
    </row>
    <row r="1948" spans="1:13" s="53" customFormat="1">
      <c r="A1948" s="47" t="s">
        <v>1561</v>
      </c>
      <c r="B1948" s="175">
        <v>50167</v>
      </c>
      <c r="C1948" s="47" t="s">
        <v>1344</v>
      </c>
      <c r="D1948" s="47" t="s">
        <v>166</v>
      </c>
      <c r="E1948" s="47" t="s">
        <v>136</v>
      </c>
      <c r="F1948" s="48">
        <v>42801</v>
      </c>
      <c r="G1948" s="179">
        <v>-5</v>
      </c>
      <c r="H1948" s="47"/>
      <c r="I1948" s="50"/>
      <c r="J1948" s="51"/>
      <c r="K1948" s="50"/>
      <c r="L1948" s="50"/>
      <c r="M1948" s="52"/>
    </row>
    <row r="1949" spans="1:13" s="53" customFormat="1">
      <c r="A1949" s="47" t="s">
        <v>1561</v>
      </c>
      <c r="B1949" s="175">
        <v>50167</v>
      </c>
      <c r="C1949" s="47" t="s">
        <v>1344</v>
      </c>
      <c r="D1949" s="47" t="s">
        <v>320</v>
      </c>
      <c r="E1949" s="47" t="s">
        <v>86</v>
      </c>
      <c r="F1949" s="48">
        <v>42801</v>
      </c>
      <c r="G1949" s="179">
        <v>-17</v>
      </c>
      <c r="H1949" s="47"/>
      <c r="I1949" s="50"/>
      <c r="J1949" s="51"/>
      <c r="K1949" s="50"/>
      <c r="L1949" s="50"/>
      <c r="M1949" s="52"/>
    </row>
    <row r="1950" spans="1:13" s="53" customFormat="1">
      <c r="A1950" s="47" t="s">
        <v>1560</v>
      </c>
      <c r="B1950" s="175">
        <v>1989</v>
      </c>
      <c r="C1950" s="47" t="s">
        <v>1193</v>
      </c>
      <c r="D1950" s="47" t="s">
        <v>178</v>
      </c>
      <c r="E1950" s="47" t="s">
        <v>326</v>
      </c>
      <c r="F1950" s="48">
        <v>42801</v>
      </c>
      <c r="G1950" s="179">
        <v>-24</v>
      </c>
      <c r="H1950" s="47"/>
      <c r="I1950" s="50"/>
      <c r="J1950" s="51"/>
      <c r="K1950" s="50"/>
      <c r="L1950" s="50"/>
      <c r="M1950" s="52"/>
    </row>
    <row r="1951" spans="1:13" s="53" customFormat="1">
      <c r="A1951" s="47" t="s">
        <v>1560</v>
      </c>
      <c r="B1951" s="175">
        <v>1989</v>
      </c>
      <c r="C1951" s="47" t="s">
        <v>1193</v>
      </c>
      <c r="D1951" s="47" t="s">
        <v>6</v>
      </c>
      <c r="E1951" s="47" t="s">
        <v>21</v>
      </c>
      <c r="F1951" s="48">
        <v>42801</v>
      </c>
      <c r="G1951" s="179">
        <v>-5</v>
      </c>
      <c r="H1951" s="47"/>
      <c r="I1951" s="50"/>
      <c r="J1951" s="51"/>
      <c r="K1951" s="50"/>
      <c r="L1951" s="50"/>
      <c r="M1951" s="52"/>
    </row>
    <row r="1952" spans="1:13" s="53" customFormat="1">
      <c r="A1952" s="47" t="s">
        <v>1560</v>
      </c>
      <c r="B1952" s="175">
        <v>1989</v>
      </c>
      <c r="C1952" s="47" t="s">
        <v>1193</v>
      </c>
      <c r="D1952" s="47" t="s">
        <v>180</v>
      </c>
      <c r="E1952" s="47" t="s">
        <v>295</v>
      </c>
      <c r="F1952" s="48">
        <v>42801</v>
      </c>
      <c r="G1952" s="179">
        <v>-9</v>
      </c>
      <c r="H1952" s="47"/>
      <c r="I1952" s="50"/>
      <c r="J1952" s="51"/>
      <c r="K1952" s="50"/>
      <c r="L1952" s="50"/>
      <c r="M1952" s="52"/>
    </row>
    <row r="1953" spans="1:13" s="53" customFormat="1">
      <c r="A1953" s="47" t="s">
        <v>1560</v>
      </c>
      <c r="B1953" s="175">
        <v>1989</v>
      </c>
      <c r="C1953" s="47" t="s">
        <v>1193</v>
      </c>
      <c r="D1953" s="47" t="s">
        <v>181</v>
      </c>
      <c r="E1953" s="47" t="s">
        <v>293</v>
      </c>
      <c r="F1953" s="48">
        <v>42801</v>
      </c>
      <c r="G1953" s="179">
        <v>-41</v>
      </c>
      <c r="H1953" s="47"/>
      <c r="I1953" s="50"/>
      <c r="J1953" s="51"/>
      <c r="K1953" s="50"/>
      <c r="L1953" s="50"/>
      <c r="M1953" s="52"/>
    </row>
    <row r="1954" spans="1:13" s="53" customFormat="1">
      <c r="A1954" s="47" t="s">
        <v>1560</v>
      </c>
      <c r="B1954" s="175">
        <v>1989</v>
      </c>
      <c r="C1954" s="47" t="s">
        <v>1193</v>
      </c>
      <c r="D1954" s="47" t="s">
        <v>7</v>
      </c>
      <c r="E1954" s="47" t="s">
        <v>27</v>
      </c>
      <c r="F1954" s="48">
        <v>42801</v>
      </c>
      <c r="G1954" s="179">
        <v>-22</v>
      </c>
      <c r="H1954" s="47"/>
      <c r="I1954" s="50"/>
      <c r="J1954" s="51"/>
      <c r="K1954" s="50"/>
      <c r="L1954" s="50"/>
      <c r="M1954" s="52"/>
    </row>
    <row r="1955" spans="1:13" s="53" customFormat="1">
      <c r="A1955" s="47" t="s">
        <v>1560</v>
      </c>
      <c r="B1955" s="175">
        <v>1989</v>
      </c>
      <c r="C1955" s="47" t="s">
        <v>1193</v>
      </c>
      <c r="D1955" s="47" t="s">
        <v>13</v>
      </c>
      <c r="E1955" s="47" t="s">
        <v>52</v>
      </c>
      <c r="F1955" s="48">
        <v>42801</v>
      </c>
      <c r="G1955" s="179">
        <v>-22</v>
      </c>
      <c r="H1955" s="47"/>
      <c r="I1955" s="50"/>
      <c r="J1955" s="51"/>
      <c r="K1955" s="50"/>
      <c r="L1955" s="50"/>
      <c r="M1955" s="52"/>
    </row>
    <row r="1956" spans="1:13" s="53" customFormat="1">
      <c r="A1956" s="47" t="s">
        <v>1560</v>
      </c>
      <c r="B1956" s="175">
        <v>1989</v>
      </c>
      <c r="C1956" s="47" t="s">
        <v>1193</v>
      </c>
      <c r="D1956" s="47" t="s">
        <v>183</v>
      </c>
      <c r="E1956" s="47" t="s">
        <v>294</v>
      </c>
      <c r="F1956" s="48">
        <v>42801</v>
      </c>
      <c r="G1956" s="179">
        <v>-12</v>
      </c>
      <c r="H1956" s="47"/>
      <c r="I1956" s="50"/>
      <c r="J1956" s="51"/>
      <c r="K1956" s="50"/>
      <c r="L1956" s="50"/>
      <c r="M1956" s="52"/>
    </row>
    <row r="1957" spans="1:13" s="53" customFormat="1">
      <c r="A1957" s="47" t="s">
        <v>1560</v>
      </c>
      <c r="B1957" s="175">
        <v>1989</v>
      </c>
      <c r="C1957" s="47" t="s">
        <v>1193</v>
      </c>
      <c r="D1957" s="47" t="s">
        <v>8</v>
      </c>
      <c r="E1957" s="47" t="s">
        <v>28</v>
      </c>
      <c r="F1957" s="48">
        <v>42801</v>
      </c>
      <c r="G1957" s="179">
        <v>-7</v>
      </c>
      <c r="H1957" s="47"/>
      <c r="I1957" s="50"/>
      <c r="J1957" s="51"/>
      <c r="K1957" s="50"/>
      <c r="L1957" s="50"/>
      <c r="M1957" s="52"/>
    </row>
    <row r="1958" spans="1:13" s="53" customFormat="1">
      <c r="A1958" s="47"/>
      <c r="B1958" s="175" t="s">
        <v>779</v>
      </c>
      <c r="C1958" s="47" t="s">
        <v>1562</v>
      </c>
      <c r="D1958" s="47" t="s">
        <v>63</v>
      </c>
      <c r="E1958" s="47" t="s">
        <v>70</v>
      </c>
      <c r="F1958" s="48">
        <v>42802</v>
      </c>
      <c r="G1958" s="179">
        <v>-2</v>
      </c>
      <c r="H1958" s="47"/>
      <c r="I1958" s="50"/>
      <c r="J1958" s="51"/>
      <c r="K1958" s="50"/>
      <c r="L1958" s="50"/>
      <c r="M1958" s="52"/>
    </row>
    <row r="1959" spans="1:13" s="53" customFormat="1">
      <c r="A1959" s="47" t="s">
        <v>1565</v>
      </c>
      <c r="B1959" s="175">
        <v>50168</v>
      </c>
      <c r="C1959" s="47" t="s">
        <v>1344</v>
      </c>
      <c r="D1959" s="47" t="s">
        <v>2385</v>
      </c>
      <c r="E1959" s="47" t="s">
        <v>1309</v>
      </c>
      <c r="F1959" s="48">
        <v>42802</v>
      </c>
      <c r="G1959" s="179">
        <v>-1</v>
      </c>
      <c r="H1959" s="47"/>
      <c r="I1959" s="50"/>
      <c r="J1959" s="51"/>
      <c r="K1959" s="50"/>
      <c r="L1959" s="50"/>
      <c r="M1959" s="52"/>
    </row>
    <row r="1960" spans="1:13" s="53" customFormat="1">
      <c r="A1960" s="47" t="s">
        <v>1564</v>
      </c>
      <c r="B1960" s="175" t="s">
        <v>1563</v>
      </c>
      <c r="C1960" s="47" t="s">
        <v>1134</v>
      </c>
      <c r="D1960" s="212" t="s">
        <v>465</v>
      </c>
      <c r="E1960" s="216" t="s">
        <v>107</v>
      </c>
      <c r="F1960" s="48">
        <v>42803</v>
      </c>
      <c r="G1960" s="179">
        <v>-1</v>
      </c>
      <c r="H1960" s="47"/>
      <c r="I1960" s="50"/>
      <c r="J1960" s="51"/>
      <c r="K1960" s="50"/>
      <c r="L1960" s="50"/>
      <c r="M1960" s="52"/>
    </row>
    <row r="1961" spans="1:13" s="53" customFormat="1">
      <c r="A1961" s="47" t="s">
        <v>1564</v>
      </c>
      <c r="B1961" s="175" t="s">
        <v>1563</v>
      </c>
      <c r="C1961" s="47" t="s">
        <v>1134</v>
      </c>
      <c r="D1961" s="212" t="s">
        <v>464</v>
      </c>
      <c r="E1961" s="216" t="s">
        <v>106</v>
      </c>
      <c r="F1961" s="48">
        <v>42803</v>
      </c>
      <c r="G1961" s="179">
        <v>-1</v>
      </c>
      <c r="H1961" s="47"/>
      <c r="I1961" s="50"/>
      <c r="J1961" s="51"/>
      <c r="K1961" s="50"/>
      <c r="L1961" s="50"/>
      <c r="M1961" s="52"/>
    </row>
    <row r="1962" spans="1:13" s="53" customFormat="1">
      <c r="A1962" s="47" t="s">
        <v>1564</v>
      </c>
      <c r="B1962" s="175" t="s">
        <v>1563</v>
      </c>
      <c r="C1962" s="47" t="s">
        <v>1134</v>
      </c>
      <c r="D1962" s="217" t="s">
        <v>469</v>
      </c>
      <c r="E1962" s="215" t="s">
        <v>311</v>
      </c>
      <c r="F1962" s="48">
        <v>42803</v>
      </c>
      <c r="G1962" s="179">
        <v>-1</v>
      </c>
      <c r="H1962" s="47"/>
      <c r="I1962" s="50"/>
      <c r="J1962" s="51"/>
      <c r="K1962" s="50"/>
      <c r="L1962" s="50"/>
      <c r="M1962" s="52"/>
    </row>
    <row r="1963" spans="1:13" s="53" customFormat="1">
      <c r="A1963" s="47" t="s">
        <v>1564</v>
      </c>
      <c r="B1963" s="175" t="s">
        <v>1563</v>
      </c>
      <c r="C1963" s="47" t="s">
        <v>1134</v>
      </c>
      <c r="D1963" s="212" t="s">
        <v>468</v>
      </c>
      <c r="E1963" s="216" t="s">
        <v>312</v>
      </c>
      <c r="F1963" s="48">
        <v>42803</v>
      </c>
      <c r="G1963" s="179">
        <v>-1</v>
      </c>
      <c r="H1963" s="47"/>
      <c r="I1963" s="50"/>
      <c r="J1963" s="51"/>
      <c r="K1963" s="50"/>
      <c r="L1963" s="50"/>
      <c r="M1963" s="52"/>
    </row>
    <row r="1964" spans="1:13" s="53" customFormat="1">
      <c r="A1964" s="47" t="s">
        <v>1564</v>
      </c>
      <c r="B1964" s="175" t="s">
        <v>1563</v>
      </c>
      <c r="C1964" s="47" t="s">
        <v>1134</v>
      </c>
      <c r="D1964" s="212" t="s">
        <v>300</v>
      </c>
      <c r="E1964" s="216" t="s">
        <v>302</v>
      </c>
      <c r="F1964" s="48">
        <v>42803</v>
      </c>
      <c r="G1964" s="179">
        <v>-1</v>
      </c>
      <c r="H1964" s="47"/>
      <c r="I1964" s="50"/>
      <c r="J1964" s="51"/>
      <c r="K1964" s="50"/>
      <c r="L1964" s="50"/>
      <c r="M1964" s="52"/>
    </row>
    <row r="1965" spans="1:13" s="53" customFormat="1">
      <c r="A1965" s="47" t="s">
        <v>1564</v>
      </c>
      <c r="B1965" s="175" t="s">
        <v>1563</v>
      </c>
      <c r="C1965" s="47" t="s">
        <v>1134</v>
      </c>
      <c r="D1965" s="212" t="s">
        <v>301</v>
      </c>
      <c r="E1965" s="216" t="s">
        <v>299</v>
      </c>
      <c r="F1965" s="48">
        <v>42803</v>
      </c>
      <c r="G1965" s="179">
        <v>-1</v>
      </c>
      <c r="H1965" s="47"/>
      <c r="I1965" s="50"/>
      <c r="J1965" s="51"/>
      <c r="K1965" s="50"/>
      <c r="L1965" s="50"/>
      <c r="M1965" s="52"/>
    </row>
    <row r="1966" spans="1:13" s="53" customFormat="1">
      <c r="A1966" s="47" t="s">
        <v>1564</v>
      </c>
      <c r="B1966" s="175" t="s">
        <v>1563</v>
      </c>
      <c r="C1966" s="47" t="s">
        <v>1134</v>
      </c>
      <c r="D1966" s="212" t="s">
        <v>504</v>
      </c>
      <c r="E1966" s="216" t="s">
        <v>303</v>
      </c>
      <c r="F1966" s="48">
        <v>42803</v>
      </c>
      <c r="G1966" s="179">
        <v>-1</v>
      </c>
      <c r="H1966" s="47"/>
      <c r="I1966" s="50"/>
      <c r="J1966" s="51"/>
      <c r="K1966" s="50"/>
      <c r="L1966" s="50"/>
      <c r="M1966" s="52"/>
    </row>
    <row r="1967" spans="1:13" s="53" customFormat="1">
      <c r="A1967" s="47" t="s">
        <v>1566</v>
      </c>
      <c r="B1967" s="175">
        <v>50921</v>
      </c>
      <c r="C1967" s="47" t="s">
        <v>1344</v>
      </c>
      <c r="D1967" s="47" t="s">
        <v>2386</v>
      </c>
      <c r="E1967" s="47" t="s">
        <v>1310</v>
      </c>
      <c r="F1967" s="48">
        <v>42804</v>
      </c>
      <c r="G1967" s="179">
        <v>-4</v>
      </c>
      <c r="H1967" s="47"/>
      <c r="I1967" s="50"/>
      <c r="J1967" s="51"/>
      <c r="K1967" s="50"/>
      <c r="L1967" s="50"/>
      <c r="M1967" s="52"/>
    </row>
    <row r="1968" spans="1:13" s="53" customFormat="1">
      <c r="A1968" s="47" t="s">
        <v>1507</v>
      </c>
      <c r="B1968" s="175" t="s">
        <v>1567</v>
      </c>
      <c r="C1968" s="47" t="s">
        <v>1562</v>
      </c>
      <c r="D1968" s="47" t="s">
        <v>178</v>
      </c>
      <c r="E1968" s="47" t="s">
        <v>326</v>
      </c>
      <c r="F1968" s="48">
        <v>42807</v>
      </c>
      <c r="G1968" s="179">
        <v>30</v>
      </c>
      <c r="H1968" s="47"/>
      <c r="I1968" s="50"/>
      <c r="J1968" s="51"/>
      <c r="K1968" s="50"/>
      <c r="L1968" s="50"/>
      <c r="M1968" s="52"/>
    </row>
    <row r="1969" spans="1:13" s="53" customFormat="1">
      <c r="A1969" s="47" t="s">
        <v>1507</v>
      </c>
      <c r="B1969" s="175" t="s">
        <v>1567</v>
      </c>
      <c r="C1969" s="47" t="s">
        <v>1562</v>
      </c>
      <c r="D1969" s="47" t="s">
        <v>317</v>
      </c>
      <c r="E1969" s="47" t="s">
        <v>159</v>
      </c>
      <c r="F1969" s="48">
        <v>42807</v>
      </c>
      <c r="G1969" s="179">
        <v>100</v>
      </c>
      <c r="H1969" s="47"/>
      <c r="I1969" s="50"/>
      <c r="J1969" s="51"/>
      <c r="K1969" s="50"/>
      <c r="L1969" s="50"/>
      <c r="M1969" s="52"/>
    </row>
    <row r="1970" spans="1:13" s="53" customFormat="1">
      <c r="A1970" s="47" t="s">
        <v>1507</v>
      </c>
      <c r="B1970" s="175" t="s">
        <v>1567</v>
      </c>
      <c r="C1970" s="47" t="s">
        <v>1562</v>
      </c>
      <c r="D1970" s="47" t="s">
        <v>63</v>
      </c>
      <c r="E1970" s="47" t="s">
        <v>70</v>
      </c>
      <c r="F1970" s="48">
        <v>42807</v>
      </c>
      <c r="G1970" s="179">
        <v>10</v>
      </c>
      <c r="H1970" s="47"/>
      <c r="I1970" s="50"/>
      <c r="J1970" s="51"/>
      <c r="K1970" s="50"/>
      <c r="L1970" s="50"/>
      <c r="M1970" s="52"/>
    </row>
    <row r="1971" spans="1:13" s="53" customFormat="1">
      <c r="A1971" s="47" t="s">
        <v>1569</v>
      </c>
      <c r="B1971" s="175">
        <v>51930</v>
      </c>
      <c r="C1971" s="47" t="s">
        <v>1344</v>
      </c>
      <c r="D1971" s="212" t="s">
        <v>1516</v>
      </c>
      <c r="E1971" s="216" t="s">
        <v>1517</v>
      </c>
      <c r="F1971" s="48">
        <v>42810</v>
      </c>
      <c r="G1971" s="179">
        <v>-1</v>
      </c>
      <c r="H1971" s="47"/>
      <c r="I1971" s="50"/>
      <c r="J1971" s="51"/>
      <c r="K1971" s="50"/>
      <c r="L1971" s="50"/>
      <c r="M1971" s="52"/>
    </row>
    <row r="1972" spans="1:13" s="53" customFormat="1">
      <c r="A1972" s="47"/>
      <c r="B1972" s="175" t="s">
        <v>1570</v>
      </c>
      <c r="C1972" s="47" t="s">
        <v>1562</v>
      </c>
      <c r="D1972" s="47" t="s">
        <v>63</v>
      </c>
      <c r="E1972" s="47" t="s">
        <v>70</v>
      </c>
      <c r="F1972" s="48">
        <v>42810</v>
      </c>
      <c r="G1972" s="179">
        <v>1</v>
      </c>
      <c r="H1972" s="47"/>
      <c r="I1972" s="50"/>
      <c r="J1972" s="51"/>
      <c r="K1972" s="50"/>
      <c r="L1972" s="50"/>
      <c r="M1972" s="52"/>
    </row>
    <row r="1973" spans="1:13" s="53" customFormat="1">
      <c r="A1973" s="47"/>
      <c r="B1973" s="175" t="s">
        <v>1571</v>
      </c>
      <c r="C1973" s="47" t="s">
        <v>1562</v>
      </c>
      <c r="D1973" s="212" t="s">
        <v>277</v>
      </c>
      <c r="E1973" s="216" t="s">
        <v>119</v>
      </c>
      <c r="F1973" s="48">
        <v>42810</v>
      </c>
      <c r="G1973" s="179">
        <v>1</v>
      </c>
      <c r="H1973" s="47"/>
      <c r="I1973" s="50"/>
      <c r="J1973" s="51"/>
      <c r="K1973" s="50"/>
      <c r="L1973" s="50"/>
      <c r="M1973" s="52"/>
    </row>
    <row r="1974" spans="1:13" s="53" customFormat="1">
      <c r="A1974" s="47"/>
      <c r="B1974" s="175" t="s">
        <v>1571</v>
      </c>
      <c r="C1974" s="47" t="s">
        <v>1562</v>
      </c>
      <c r="D1974" s="212" t="s">
        <v>455</v>
      </c>
      <c r="E1974" s="216" t="s">
        <v>118</v>
      </c>
      <c r="F1974" s="48">
        <v>42810</v>
      </c>
      <c r="G1974" s="179">
        <v>1</v>
      </c>
      <c r="H1974" s="47"/>
      <c r="I1974" s="50"/>
      <c r="J1974" s="51"/>
      <c r="K1974" s="50"/>
      <c r="L1974" s="50"/>
      <c r="M1974" s="52"/>
    </row>
    <row r="1975" spans="1:13" s="53" customFormat="1">
      <c r="A1975" s="47"/>
      <c r="B1975" s="175" t="s">
        <v>1571</v>
      </c>
      <c r="C1975" s="47" t="s">
        <v>1562</v>
      </c>
      <c r="D1975" s="47" t="s">
        <v>317</v>
      </c>
      <c r="E1975" s="47" t="s">
        <v>159</v>
      </c>
      <c r="F1975" s="48">
        <v>42810</v>
      </c>
      <c r="G1975" s="179">
        <v>1</v>
      </c>
      <c r="H1975" s="47"/>
      <c r="I1975" s="50"/>
      <c r="J1975" s="51"/>
      <c r="K1975" s="50"/>
      <c r="L1975" s="50"/>
      <c r="M1975" s="52"/>
    </row>
    <row r="1976" spans="1:13" s="53" customFormat="1">
      <c r="A1976" s="47"/>
      <c r="B1976" s="175" t="s">
        <v>1394</v>
      </c>
      <c r="C1976" s="47" t="s">
        <v>1577</v>
      </c>
      <c r="D1976" s="47" t="s">
        <v>663</v>
      </c>
      <c r="E1976" s="47" t="s">
        <v>662</v>
      </c>
      <c r="F1976" s="48">
        <v>42810</v>
      </c>
      <c r="G1976" s="179">
        <v>-1</v>
      </c>
      <c r="H1976" s="47"/>
      <c r="I1976" s="50"/>
      <c r="J1976" s="51"/>
      <c r="K1976" s="50"/>
      <c r="L1976" s="50"/>
      <c r="M1976" s="52"/>
    </row>
    <row r="1977" spans="1:13" s="53" customFormat="1">
      <c r="A1977" s="47"/>
      <c r="B1977" s="175" t="s">
        <v>1394</v>
      </c>
      <c r="C1977" s="47" t="s">
        <v>1577</v>
      </c>
      <c r="D1977" s="47" t="s">
        <v>664</v>
      </c>
      <c r="E1977" s="47" t="s">
        <v>665</v>
      </c>
      <c r="F1977" s="48">
        <v>42810</v>
      </c>
      <c r="G1977" s="179">
        <v>-1</v>
      </c>
      <c r="H1977" s="47"/>
      <c r="I1977" s="50"/>
      <c r="J1977" s="51"/>
      <c r="K1977" s="50"/>
      <c r="L1977" s="50"/>
      <c r="M1977" s="52"/>
    </row>
    <row r="1978" spans="1:13" s="53" customFormat="1">
      <c r="A1978" s="47"/>
      <c r="B1978" s="175" t="s">
        <v>1572</v>
      </c>
      <c r="C1978" s="47" t="s">
        <v>521</v>
      </c>
      <c r="D1978" s="212" t="s">
        <v>1573</v>
      </c>
      <c r="E1978" s="216" t="s">
        <v>1574</v>
      </c>
      <c r="F1978" s="48">
        <v>42811</v>
      </c>
      <c r="G1978" s="179">
        <v>200</v>
      </c>
      <c r="H1978" s="47"/>
      <c r="I1978" s="50"/>
      <c r="J1978" s="51"/>
      <c r="K1978" s="50"/>
      <c r="L1978" s="50"/>
      <c r="M1978" s="52"/>
    </row>
    <row r="1979" spans="1:13" s="53" customFormat="1">
      <c r="A1979" s="47"/>
      <c r="B1979" s="175" t="s">
        <v>1581</v>
      </c>
      <c r="C1979" s="47" t="s">
        <v>1503</v>
      </c>
      <c r="D1979" s="47" t="s">
        <v>310</v>
      </c>
      <c r="E1979" s="47" t="s">
        <v>116</v>
      </c>
      <c r="F1979" s="48">
        <v>42814</v>
      </c>
      <c r="G1979" s="179">
        <v>-1</v>
      </c>
      <c r="H1979" s="47"/>
      <c r="I1979" s="50"/>
      <c r="J1979" s="51"/>
      <c r="K1979" s="50"/>
      <c r="L1979" s="50"/>
      <c r="M1979" s="52"/>
    </row>
    <row r="1980" spans="1:13" s="53" customFormat="1">
      <c r="A1980" s="47"/>
      <c r="B1980" s="175" t="s">
        <v>1581</v>
      </c>
      <c r="C1980" s="47" t="s">
        <v>1503</v>
      </c>
      <c r="D1980" s="212" t="s">
        <v>309</v>
      </c>
      <c r="E1980" s="216" t="s">
        <v>125</v>
      </c>
      <c r="F1980" s="48">
        <v>42814</v>
      </c>
      <c r="G1980" s="179">
        <v>-1</v>
      </c>
      <c r="H1980" s="47"/>
      <c r="I1980" s="50"/>
      <c r="J1980" s="51"/>
      <c r="K1980" s="50"/>
      <c r="L1980" s="50"/>
      <c r="M1980" s="52"/>
    </row>
    <row r="1981" spans="1:13" s="53" customFormat="1">
      <c r="A1981" s="47"/>
      <c r="B1981" s="175" t="s">
        <v>1582</v>
      </c>
      <c r="C1981" s="47" t="s">
        <v>1503</v>
      </c>
      <c r="D1981" s="212" t="s">
        <v>307</v>
      </c>
      <c r="E1981" s="216" t="s">
        <v>120</v>
      </c>
      <c r="F1981" s="48">
        <v>42814</v>
      </c>
      <c r="G1981" s="179">
        <v>-2</v>
      </c>
      <c r="H1981" s="47"/>
      <c r="I1981" s="50"/>
      <c r="J1981" s="51"/>
      <c r="K1981" s="50"/>
      <c r="L1981" s="50"/>
      <c r="M1981" s="52"/>
    </row>
    <row r="1982" spans="1:13" s="53" customFormat="1">
      <c r="A1982" s="47" t="s">
        <v>1576</v>
      </c>
      <c r="B1982" s="175">
        <v>1031</v>
      </c>
      <c r="C1982" s="47" t="s">
        <v>1419</v>
      </c>
      <c r="D1982" s="212" t="s">
        <v>465</v>
      </c>
      <c r="E1982" s="216" t="s">
        <v>107</v>
      </c>
      <c r="F1982" s="48">
        <v>42815</v>
      </c>
      <c r="G1982" s="179">
        <v>-1</v>
      </c>
      <c r="H1982" s="47"/>
      <c r="I1982" s="50"/>
      <c r="J1982" s="51"/>
      <c r="K1982" s="50"/>
      <c r="L1982" s="50"/>
      <c r="M1982" s="52"/>
    </row>
    <row r="1983" spans="1:13" s="53" customFormat="1">
      <c r="A1983" s="47" t="s">
        <v>1576</v>
      </c>
      <c r="B1983" s="175">
        <v>1031</v>
      </c>
      <c r="C1983" s="47" t="s">
        <v>1419</v>
      </c>
      <c r="D1983" s="212" t="s">
        <v>464</v>
      </c>
      <c r="E1983" s="216" t="s">
        <v>106</v>
      </c>
      <c r="F1983" s="48">
        <v>42815</v>
      </c>
      <c r="G1983" s="179">
        <v>-1</v>
      </c>
      <c r="H1983" s="47"/>
      <c r="I1983" s="50"/>
      <c r="J1983" s="51"/>
      <c r="K1983" s="50"/>
      <c r="L1983" s="50"/>
      <c r="M1983" s="52"/>
    </row>
    <row r="1984" spans="1:13" s="53" customFormat="1">
      <c r="A1984" s="47" t="s">
        <v>1576</v>
      </c>
      <c r="B1984" s="175">
        <v>1031</v>
      </c>
      <c r="C1984" s="47" t="s">
        <v>1419</v>
      </c>
      <c r="D1984" s="212" t="s">
        <v>300</v>
      </c>
      <c r="E1984" s="216" t="s">
        <v>302</v>
      </c>
      <c r="F1984" s="48">
        <v>42815</v>
      </c>
      <c r="G1984" s="179">
        <v>-1</v>
      </c>
      <c r="H1984" s="47"/>
      <c r="I1984" s="50"/>
      <c r="J1984" s="51"/>
      <c r="K1984" s="50"/>
      <c r="L1984" s="50"/>
      <c r="M1984" s="52"/>
    </row>
    <row r="1985" spans="1:13" s="53" customFormat="1">
      <c r="A1985" s="47" t="s">
        <v>1576</v>
      </c>
      <c r="B1985" s="175">
        <v>1031</v>
      </c>
      <c r="C1985" s="47" t="s">
        <v>1419</v>
      </c>
      <c r="D1985" s="212" t="s">
        <v>468</v>
      </c>
      <c r="E1985" s="216" t="s">
        <v>312</v>
      </c>
      <c r="F1985" s="48">
        <v>42815</v>
      </c>
      <c r="G1985" s="179">
        <v>-1</v>
      </c>
      <c r="H1985" s="47"/>
      <c r="I1985" s="50"/>
      <c r="J1985" s="51"/>
      <c r="K1985" s="50"/>
      <c r="L1985" s="50"/>
      <c r="M1985" s="52"/>
    </row>
    <row r="1986" spans="1:13" s="53" customFormat="1">
      <c r="A1986" s="47" t="s">
        <v>1576</v>
      </c>
      <c r="B1986" s="175">
        <v>1031</v>
      </c>
      <c r="C1986" s="47" t="s">
        <v>1419</v>
      </c>
      <c r="D1986" s="212" t="s">
        <v>504</v>
      </c>
      <c r="E1986" s="216" t="s">
        <v>303</v>
      </c>
      <c r="F1986" s="48">
        <v>42815</v>
      </c>
      <c r="G1986" s="179">
        <v>-1</v>
      </c>
      <c r="H1986" s="47"/>
      <c r="I1986" s="50"/>
      <c r="J1986" s="51"/>
      <c r="K1986" s="50"/>
      <c r="L1986" s="50"/>
      <c r="M1986" s="52"/>
    </row>
    <row r="1987" spans="1:13" s="53" customFormat="1">
      <c r="A1987" s="47" t="s">
        <v>1576</v>
      </c>
      <c r="B1987" s="175">
        <v>1031</v>
      </c>
      <c r="C1987" s="47" t="s">
        <v>1419</v>
      </c>
      <c r="D1987" s="47" t="s">
        <v>663</v>
      </c>
      <c r="E1987" s="47" t="s">
        <v>662</v>
      </c>
      <c r="F1987" s="48">
        <v>42815</v>
      </c>
      <c r="G1987" s="179">
        <v>-1</v>
      </c>
      <c r="H1987" s="47"/>
      <c r="I1987" s="50"/>
      <c r="J1987" s="51"/>
      <c r="K1987" s="50"/>
      <c r="L1987" s="50"/>
      <c r="M1987" s="52"/>
    </row>
    <row r="1988" spans="1:13" s="53" customFormat="1">
      <c r="A1988" s="47" t="s">
        <v>1559</v>
      </c>
      <c r="B1988" s="175">
        <v>1988</v>
      </c>
      <c r="C1988" s="47" t="s">
        <v>1193</v>
      </c>
      <c r="D1988" s="212" t="s">
        <v>277</v>
      </c>
      <c r="E1988" s="216" t="s">
        <v>119</v>
      </c>
      <c r="F1988" s="48">
        <v>42817</v>
      </c>
      <c r="G1988" s="179">
        <v>-1</v>
      </c>
      <c r="H1988" s="47"/>
      <c r="I1988" s="50"/>
      <c r="J1988" s="51"/>
      <c r="K1988" s="50"/>
      <c r="L1988" s="50"/>
      <c r="M1988" s="52"/>
    </row>
    <row r="1989" spans="1:13" s="53" customFormat="1">
      <c r="A1989" s="47" t="s">
        <v>1559</v>
      </c>
      <c r="B1989" s="175">
        <v>1988</v>
      </c>
      <c r="C1989" s="47" t="s">
        <v>1193</v>
      </c>
      <c r="D1989" s="212" t="s">
        <v>296</v>
      </c>
      <c r="E1989" s="216" t="s">
        <v>297</v>
      </c>
      <c r="F1989" s="48">
        <v>42817</v>
      </c>
      <c r="G1989" s="179">
        <v>-1</v>
      </c>
      <c r="H1989" s="47"/>
      <c r="I1989" s="50"/>
      <c r="J1989" s="51"/>
      <c r="K1989" s="50"/>
      <c r="L1989" s="50"/>
      <c r="M1989" s="52"/>
    </row>
    <row r="1990" spans="1:13" s="53" customFormat="1">
      <c r="A1990" s="47" t="s">
        <v>1578</v>
      </c>
      <c r="B1990" s="175">
        <v>52833</v>
      </c>
      <c r="C1990" s="47" t="s">
        <v>1344</v>
      </c>
      <c r="D1990" s="47" t="s">
        <v>2385</v>
      </c>
      <c r="E1990" s="47" t="s">
        <v>1309</v>
      </c>
      <c r="F1990" s="48">
        <v>42818</v>
      </c>
      <c r="G1990" s="179">
        <v>-3</v>
      </c>
      <c r="H1990" s="47"/>
      <c r="I1990" s="50"/>
      <c r="J1990" s="51"/>
      <c r="K1990" s="50"/>
      <c r="L1990" s="50"/>
      <c r="M1990" s="52"/>
    </row>
    <row r="1991" spans="1:13" s="53" customFormat="1">
      <c r="A1991" s="47" t="s">
        <v>1579</v>
      </c>
      <c r="B1991" s="175">
        <v>53697</v>
      </c>
      <c r="C1991" s="47" t="s">
        <v>1344</v>
      </c>
      <c r="D1991" s="47" t="s">
        <v>2385</v>
      </c>
      <c r="E1991" s="47" t="s">
        <v>1309</v>
      </c>
      <c r="F1991" s="48">
        <v>42821</v>
      </c>
      <c r="G1991" s="179">
        <v>-2</v>
      </c>
      <c r="H1991" s="47"/>
      <c r="I1991" s="50"/>
      <c r="J1991" s="51"/>
      <c r="K1991" s="50"/>
      <c r="L1991" s="50"/>
      <c r="M1991" s="52"/>
    </row>
    <row r="1992" spans="1:13" s="53" customFormat="1">
      <c r="A1992" s="47" t="s">
        <v>1580</v>
      </c>
      <c r="B1992" s="175">
        <v>49527</v>
      </c>
      <c r="C1992" s="47" t="s">
        <v>1344</v>
      </c>
      <c r="D1992" s="47" t="s">
        <v>2386</v>
      </c>
      <c r="E1992" s="47" t="s">
        <v>1310</v>
      </c>
      <c r="F1992" s="48">
        <v>42821</v>
      </c>
      <c r="G1992" s="179">
        <v>-4</v>
      </c>
      <c r="H1992" s="47"/>
      <c r="I1992" s="50"/>
      <c r="J1992" s="51"/>
      <c r="K1992" s="50"/>
      <c r="L1992" s="50"/>
      <c r="M1992" s="52"/>
    </row>
    <row r="1993" spans="1:13" s="53" customFormat="1">
      <c r="A1993" s="47" t="s">
        <v>1583</v>
      </c>
      <c r="B1993" s="175">
        <v>53940</v>
      </c>
      <c r="C1993" s="47" t="s">
        <v>1344</v>
      </c>
      <c r="D1993" s="47" t="s">
        <v>2385</v>
      </c>
      <c r="E1993" s="47" t="s">
        <v>1309</v>
      </c>
      <c r="F1993" s="48">
        <v>42822</v>
      </c>
      <c r="G1993" s="179">
        <v>-1</v>
      </c>
      <c r="H1993" s="47"/>
      <c r="I1993" s="50"/>
      <c r="J1993" s="51"/>
      <c r="K1993" s="50"/>
      <c r="L1993" s="50"/>
      <c r="M1993" s="52"/>
    </row>
    <row r="1994" spans="1:13" s="53" customFormat="1">
      <c r="A1994" s="47" t="s">
        <v>1583</v>
      </c>
      <c r="B1994" s="175">
        <v>53940</v>
      </c>
      <c r="C1994" s="47" t="s">
        <v>1344</v>
      </c>
      <c r="D1994" s="212" t="s">
        <v>1516</v>
      </c>
      <c r="E1994" s="216" t="s">
        <v>1517</v>
      </c>
      <c r="F1994" s="48">
        <v>42822</v>
      </c>
      <c r="G1994" s="179">
        <v>-8</v>
      </c>
      <c r="H1994" s="47"/>
      <c r="I1994" s="50"/>
      <c r="J1994" s="51"/>
      <c r="K1994" s="50"/>
      <c r="L1994" s="50"/>
      <c r="M1994" s="52"/>
    </row>
    <row r="1995" spans="1:13" s="53" customFormat="1">
      <c r="A1995" s="47" t="s">
        <v>1583</v>
      </c>
      <c r="B1995" s="175">
        <v>53940</v>
      </c>
      <c r="C1995" s="47" t="s">
        <v>1344</v>
      </c>
      <c r="D1995" s="47" t="s">
        <v>1152</v>
      </c>
      <c r="E1995" s="47" t="s">
        <v>1155</v>
      </c>
      <c r="F1995" s="48">
        <v>42822</v>
      </c>
      <c r="G1995" s="179">
        <v>-3</v>
      </c>
      <c r="H1995" s="47"/>
      <c r="I1995" s="50"/>
      <c r="J1995" s="51"/>
      <c r="K1995" s="50"/>
      <c r="L1995" s="50"/>
      <c r="M1995" s="52"/>
    </row>
    <row r="1996" spans="1:13" s="53" customFormat="1">
      <c r="A1996" s="47" t="s">
        <v>1583</v>
      </c>
      <c r="B1996" s="175">
        <v>53940</v>
      </c>
      <c r="C1996" s="47" t="s">
        <v>1344</v>
      </c>
      <c r="D1996" s="47" t="s">
        <v>166</v>
      </c>
      <c r="E1996" s="47" t="s">
        <v>136</v>
      </c>
      <c r="F1996" s="48">
        <v>42822</v>
      </c>
      <c r="G1996" s="179">
        <v>-1</v>
      </c>
      <c r="H1996" s="47"/>
      <c r="I1996" s="50"/>
      <c r="J1996" s="51"/>
      <c r="K1996" s="50"/>
      <c r="L1996" s="50"/>
      <c r="M1996" s="52"/>
    </row>
    <row r="1997" spans="1:13" s="53" customFormat="1">
      <c r="A1997" s="47" t="s">
        <v>1583</v>
      </c>
      <c r="B1997" s="175">
        <v>53940</v>
      </c>
      <c r="C1997" s="47" t="s">
        <v>1344</v>
      </c>
      <c r="D1997" s="47" t="s">
        <v>317</v>
      </c>
      <c r="E1997" s="47" t="s">
        <v>159</v>
      </c>
      <c r="F1997" s="48">
        <v>42822</v>
      </c>
      <c r="G1997" s="179">
        <v>-2</v>
      </c>
      <c r="H1997" s="47"/>
      <c r="I1997" s="50"/>
      <c r="J1997" s="51"/>
      <c r="K1997" s="50"/>
      <c r="L1997" s="50"/>
      <c r="M1997" s="52"/>
    </row>
    <row r="1998" spans="1:13" s="53" customFormat="1">
      <c r="A1998" s="47" t="s">
        <v>1583</v>
      </c>
      <c r="B1998" s="175">
        <v>53940</v>
      </c>
      <c r="C1998" s="47" t="s">
        <v>1344</v>
      </c>
      <c r="D1998" s="47" t="s">
        <v>162</v>
      </c>
      <c r="E1998" s="47" t="s">
        <v>163</v>
      </c>
      <c r="F1998" s="48">
        <v>42822</v>
      </c>
      <c r="G1998" s="179">
        <v>-1</v>
      </c>
      <c r="H1998" s="47"/>
      <c r="I1998" s="50"/>
      <c r="J1998" s="51"/>
      <c r="K1998" s="50"/>
      <c r="L1998" s="50"/>
      <c r="M1998" s="52"/>
    </row>
    <row r="1999" spans="1:13" s="53" customFormat="1">
      <c r="A1999" s="47" t="s">
        <v>1584</v>
      </c>
      <c r="B1999" s="175">
        <v>53547</v>
      </c>
      <c r="C1999" s="47" t="s">
        <v>1344</v>
      </c>
      <c r="D1999" s="212" t="s">
        <v>465</v>
      </c>
      <c r="E1999" s="216" t="s">
        <v>107</v>
      </c>
      <c r="F1999" s="48">
        <v>42823</v>
      </c>
      <c r="G1999" s="179">
        <v>-2</v>
      </c>
      <c r="H1999" s="47"/>
      <c r="I1999" s="50"/>
      <c r="J1999" s="51"/>
      <c r="K1999" s="50"/>
      <c r="L1999" s="50"/>
      <c r="M1999" s="52"/>
    </row>
    <row r="2000" spans="1:13" s="53" customFormat="1">
      <c r="A2000" s="47" t="s">
        <v>1584</v>
      </c>
      <c r="B2000" s="175">
        <v>53547</v>
      </c>
      <c r="C2000" s="47" t="s">
        <v>1344</v>
      </c>
      <c r="D2000" s="212" t="s">
        <v>464</v>
      </c>
      <c r="E2000" s="216" t="s">
        <v>106</v>
      </c>
      <c r="F2000" s="48">
        <v>42823</v>
      </c>
      <c r="G2000" s="179">
        <v>-2</v>
      </c>
      <c r="H2000" s="47"/>
      <c r="I2000" s="50"/>
      <c r="J2000" s="51"/>
      <c r="K2000" s="50"/>
      <c r="L2000" s="50"/>
      <c r="M2000" s="52"/>
    </row>
    <row r="2001" spans="1:13" s="53" customFormat="1">
      <c r="A2001" s="47" t="s">
        <v>1584</v>
      </c>
      <c r="B2001" s="175">
        <v>53547</v>
      </c>
      <c r="C2001" s="47" t="s">
        <v>1344</v>
      </c>
      <c r="D2001" s="217" t="s">
        <v>469</v>
      </c>
      <c r="E2001" s="215" t="s">
        <v>311</v>
      </c>
      <c r="F2001" s="48">
        <v>42823</v>
      </c>
      <c r="G2001" s="179">
        <v>-2</v>
      </c>
      <c r="H2001" s="47"/>
      <c r="I2001" s="50"/>
      <c r="J2001" s="51"/>
      <c r="K2001" s="50"/>
      <c r="L2001" s="50"/>
      <c r="M2001" s="52"/>
    </row>
    <row r="2002" spans="1:13" s="53" customFormat="1">
      <c r="A2002" s="47" t="s">
        <v>1584</v>
      </c>
      <c r="B2002" s="175">
        <v>53547</v>
      </c>
      <c r="C2002" s="47" t="s">
        <v>1344</v>
      </c>
      <c r="D2002" s="212" t="s">
        <v>468</v>
      </c>
      <c r="E2002" s="216" t="s">
        <v>312</v>
      </c>
      <c r="F2002" s="48">
        <v>42823</v>
      </c>
      <c r="G2002" s="179">
        <v>-2</v>
      </c>
      <c r="H2002" s="47"/>
      <c r="I2002" s="50"/>
      <c r="J2002" s="51"/>
      <c r="K2002" s="50"/>
      <c r="L2002" s="50"/>
      <c r="M2002" s="52"/>
    </row>
    <row r="2003" spans="1:13" s="53" customFormat="1">
      <c r="A2003" s="47" t="s">
        <v>1584</v>
      </c>
      <c r="B2003" s="175">
        <v>53547</v>
      </c>
      <c r="C2003" s="47" t="s">
        <v>1344</v>
      </c>
      <c r="D2003" s="212" t="s">
        <v>300</v>
      </c>
      <c r="E2003" s="216" t="s">
        <v>302</v>
      </c>
      <c r="F2003" s="48">
        <v>42823</v>
      </c>
      <c r="G2003" s="179">
        <v>-2</v>
      </c>
      <c r="H2003" s="47"/>
      <c r="I2003" s="50"/>
      <c r="J2003" s="51"/>
      <c r="K2003" s="50"/>
      <c r="L2003" s="50"/>
      <c r="M2003" s="52"/>
    </row>
    <row r="2004" spans="1:13" s="53" customFormat="1">
      <c r="A2004" s="47" t="s">
        <v>1584</v>
      </c>
      <c r="B2004" s="175">
        <v>53547</v>
      </c>
      <c r="C2004" s="47" t="s">
        <v>1344</v>
      </c>
      <c r="D2004" s="212" t="s">
        <v>301</v>
      </c>
      <c r="E2004" s="216" t="s">
        <v>299</v>
      </c>
      <c r="F2004" s="48">
        <v>42823</v>
      </c>
      <c r="G2004" s="179">
        <v>-2</v>
      </c>
      <c r="H2004" s="47"/>
      <c r="I2004" s="50"/>
      <c r="J2004" s="51"/>
      <c r="K2004" s="50"/>
      <c r="L2004" s="50"/>
      <c r="M2004" s="52"/>
    </row>
    <row r="2005" spans="1:13" s="53" customFormat="1">
      <c r="A2005" s="47" t="s">
        <v>1584</v>
      </c>
      <c r="B2005" s="175">
        <v>53547</v>
      </c>
      <c r="C2005" s="47" t="s">
        <v>1344</v>
      </c>
      <c r="D2005" s="212" t="s">
        <v>504</v>
      </c>
      <c r="E2005" s="216" t="s">
        <v>303</v>
      </c>
      <c r="F2005" s="48">
        <v>42823</v>
      </c>
      <c r="G2005" s="179">
        <v>-2</v>
      </c>
      <c r="H2005" s="47"/>
      <c r="I2005" s="50"/>
      <c r="J2005" s="51"/>
      <c r="K2005" s="50"/>
      <c r="L2005" s="50"/>
      <c r="M2005" s="52"/>
    </row>
    <row r="2006" spans="1:13" s="53" customFormat="1">
      <c r="A2006" s="47" t="s">
        <v>1584</v>
      </c>
      <c r="B2006" s="175">
        <v>53547</v>
      </c>
      <c r="C2006" s="47" t="s">
        <v>1344</v>
      </c>
      <c r="D2006" s="47" t="s">
        <v>663</v>
      </c>
      <c r="E2006" s="47" t="s">
        <v>662</v>
      </c>
      <c r="F2006" s="48">
        <v>42823</v>
      </c>
      <c r="G2006" s="179">
        <v>-2</v>
      </c>
      <c r="H2006" s="47"/>
      <c r="I2006" s="50"/>
      <c r="J2006" s="51"/>
      <c r="K2006" s="50"/>
      <c r="L2006" s="50"/>
      <c r="M2006" s="52"/>
    </row>
    <row r="2007" spans="1:13" s="53" customFormat="1">
      <c r="A2007" s="47" t="s">
        <v>1584</v>
      </c>
      <c r="B2007" s="175">
        <v>53547</v>
      </c>
      <c r="C2007" s="47" t="s">
        <v>1344</v>
      </c>
      <c r="D2007" s="47" t="s">
        <v>2992</v>
      </c>
      <c r="E2007" s="47" t="s">
        <v>1210</v>
      </c>
      <c r="F2007" s="48">
        <v>42823</v>
      </c>
      <c r="G2007" s="179">
        <v>-20</v>
      </c>
      <c r="H2007" s="47"/>
      <c r="I2007" s="50"/>
      <c r="J2007" s="51"/>
      <c r="K2007" s="50"/>
      <c r="L2007" s="50"/>
      <c r="M2007" s="52"/>
    </row>
    <row r="2008" spans="1:13" s="53" customFormat="1">
      <c r="A2008" s="47" t="s">
        <v>1584</v>
      </c>
      <c r="B2008" s="175">
        <v>53547</v>
      </c>
      <c r="C2008" s="47" t="s">
        <v>1344</v>
      </c>
      <c r="D2008" s="47" t="s">
        <v>1268</v>
      </c>
      <c r="E2008" s="47" t="s">
        <v>1267</v>
      </c>
      <c r="F2008" s="48">
        <v>42823</v>
      </c>
      <c r="G2008" s="179">
        <v>-8</v>
      </c>
      <c r="H2008" s="47"/>
      <c r="I2008" s="50"/>
      <c r="J2008" s="51"/>
      <c r="K2008" s="50"/>
      <c r="L2008" s="50"/>
      <c r="M2008" s="52"/>
    </row>
    <row r="2009" spans="1:13" s="53" customFormat="1">
      <c r="A2009" s="47"/>
      <c r="B2009" s="175" t="s">
        <v>779</v>
      </c>
      <c r="C2009" s="47" t="s">
        <v>1562</v>
      </c>
      <c r="D2009" s="47" t="s">
        <v>320</v>
      </c>
      <c r="E2009" s="47" t="s">
        <v>86</v>
      </c>
      <c r="F2009" s="48">
        <v>42823</v>
      </c>
      <c r="G2009" s="179">
        <v>-15</v>
      </c>
      <c r="H2009" s="47"/>
      <c r="I2009" s="50"/>
      <c r="J2009" s="51"/>
      <c r="K2009" s="50"/>
      <c r="L2009" s="50"/>
      <c r="M2009" s="52"/>
    </row>
    <row r="2010" spans="1:13" s="53" customFormat="1">
      <c r="A2010" s="47" t="s">
        <v>1585</v>
      </c>
      <c r="B2010" s="175">
        <v>54476</v>
      </c>
      <c r="C2010" s="47" t="s">
        <v>1344</v>
      </c>
      <c r="D2010" s="47" t="s">
        <v>2385</v>
      </c>
      <c r="E2010" s="47" t="s">
        <v>1309</v>
      </c>
      <c r="F2010" s="48">
        <v>42825</v>
      </c>
      <c r="G2010" s="179">
        <v>-2</v>
      </c>
      <c r="H2010" s="47"/>
      <c r="I2010" s="50"/>
      <c r="J2010" s="51"/>
      <c r="K2010" s="50"/>
      <c r="L2010" s="50"/>
      <c r="M2010" s="52"/>
    </row>
    <row r="2011" spans="1:13" s="53" customFormat="1">
      <c r="A2011" s="47" t="s">
        <v>1586</v>
      </c>
      <c r="B2011" s="175">
        <v>33017</v>
      </c>
      <c r="C2011" s="47" t="s">
        <v>1587</v>
      </c>
      <c r="D2011" s="47" t="s">
        <v>49</v>
      </c>
      <c r="E2011" s="47" t="s">
        <v>50</v>
      </c>
      <c r="F2011" s="48">
        <v>42825</v>
      </c>
      <c r="G2011" s="179">
        <v>-2</v>
      </c>
      <c r="H2011" s="47"/>
      <c r="I2011" s="50"/>
      <c r="J2011" s="51"/>
      <c r="K2011" s="50"/>
      <c r="L2011" s="50"/>
      <c r="M2011" s="52"/>
    </row>
    <row r="2012" spans="1:13" s="53" customFormat="1">
      <c r="A2012" s="47" t="s">
        <v>1588</v>
      </c>
      <c r="B2012" s="175">
        <v>54938</v>
      </c>
      <c r="C2012" s="47" t="s">
        <v>1344</v>
      </c>
      <c r="D2012" s="47" t="s">
        <v>2385</v>
      </c>
      <c r="E2012" s="47" t="s">
        <v>1309</v>
      </c>
      <c r="F2012" s="48">
        <v>42830</v>
      </c>
      <c r="G2012" s="179">
        <v>-2</v>
      </c>
      <c r="H2012" s="47"/>
      <c r="I2012" s="50"/>
      <c r="J2012" s="51"/>
      <c r="K2012" s="50"/>
      <c r="L2012" s="50"/>
      <c r="M2012" s="52"/>
    </row>
    <row r="2013" spans="1:13" s="53" customFormat="1">
      <c r="A2013" s="47" t="s">
        <v>1589</v>
      </c>
      <c r="B2013" s="175">
        <v>54940</v>
      </c>
      <c r="C2013" s="47" t="s">
        <v>1344</v>
      </c>
      <c r="D2013" s="47" t="s">
        <v>2385</v>
      </c>
      <c r="E2013" s="47" t="s">
        <v>1309</v>
      </c>
      <c r="F2013" s="48">
        <v>42830</v>
      </c>
      <c r="G2013" s="179">
        <v>-3</v>
      </c>
      <c r="H2013" s="47"/>
      <c r="I2013" s="50"/>
      <c r="J2013" s="51"/>
      <c r="K2013" s="50"/>
      <c r="L2013" s="50"/>
      <c r="M2013" s="52"/>
    </row>
    <row r="2014" spans="1:13" s="53" customFormat="1">
      <c r="A2014" s="47" t="s">
        <v>1590</v>
      </c>
      <c r="B2014" s="175">
        <v>54634</v>
      </c>
      <c r="C2014" s="47" t="s">
        <v>1344</v>
      </c>
      <c r="D2014" s="47" t="s">
        <v>2386</v>
      </c>
      <c r="E2014" s="47" t="s">
        <v>1310</v>
      </c>
      <c r="F2014" s="48">
        <v>42830</v>
      </c>
      <c r="G2014" s="179">
        <v>-3</v>
      </c>
      <c r="H2014" s="47"/>
      <c r="I2014" s="50"/>
      <c r="J2014" s="51"/>
      <c r="K2014" s="50"/>
      <c r="L2014" s="50"/>
      <c r="M2014" s="52"/>
    </row>
    <row r="2015" spans="1:13" s="53" customFormat="1">
      <c r="A2015" s="47" t="s">
        <v>1591</v>
      </c>
      <c r="B2015" s="175">
        <v>55656</v>
      </c>
      <c r="C2015" s="47" t="s">
        <v>1344</v>
      </c>
      <c r="D2015" s="47" t="s">
        <v>317</v>
      </c>
      <c r="E2015" s="47" t="s">
        <v>159</v>
      </c>
      <c r="F2015" s="48">
        <v>42831</v>
      </c>
      <c r="G2015" s="179">
        <v>-1</v>
      </c>
      <c r="H2015" s="47"/>
      <c r="I2015" s="50"/>
      <c r="J2015" s="51"/>
      <c r="K2015" s="50"/>
      <c r="L2015" s="50"/>
      <c r="M2015" s="52"/>
    </row>
    <row r="2016" spans="1:13" s="53" customFormat="1">
      <c r="A2016" s="47" t="s">
        <v>598</v>
      </c>
      <c r="B2016" s="47" t="s">
        <v>1592</v>
      </c>
      <c r="C2016" s="47" t="s">
        <v>1562</v>
      </c>
      <c r="D2016" s="212" t="s">
        <v>277</v>
      </c>
      <c r="E2016" s="216" t="s">
        <v>119</v>
      </c>
      <c r="F2016" s="48">
        <v>42831</v>
      </c>
      <c r="G2016" s="179">
        <v>10</v>
      </c>
      <c r="H2016" s="47"/>
      <c r="I2016" s="50"/>
      <c r="J2016" s="51"/>
      <c r="K2016" s="50"/>
      <c r="L2016" s="50"/>
      <c r="M2016" s="52"/>
    </row>
    <row r="2017" spans="1:13" s="53" customFormat="1">
      <c r="A2017" s="47" t="s">
        <v>759</v>
      </c>
      <c r="B2017" s="175" t="s">
        <v>1593</v>
      </c>
      <c r="C2017" s="47" t="s">
        <v>1562</v>
      </c>
      <c r="D2017" s="212" t="s">
        <v>277</v>
      </c>
      <c r="E2017" s="216" t="s">
        <v>119</v>
      </c>
      <c r="F2017" s="48">
        <v>42831</v>
      </c>
      <c r="G2017" s="179">
        <v>5</v>
      </c>
      <c r="H2017" s="47"/>
      <c r="I2017" s="50"/>
      <c r="J2017" s="51"/>
      <c r="K2017" s="50"/>
      <c r="L2017" s="50"/>
      <c r="M2017" s="52"/>
    </row>
    <row r="2018" spans="1:13" s="53" customFormat="1">
      <c r="A2018" s="47" t="s">
        <v>1568</v>
      </c>
      <c r="B2018" s="175" t="s">
        <v>1594</v>
      </c>
      <c r="C2018" s="47" t="s">
        <v>1562</v>
      </c>
      <c r="D2018" s="212" t="s">
        <v>465</v>
      </c>
      <c r="E2018" s="216" t="s">
        <v>107</v>
      </c>
      <c r="F2018" s="48">
        <v>42831</v>
      </c>
      <c r="G2018" s="179">
        <v>10</v>
      </c>
      <c r="H2018" s="47"/>
      <c r="I2018" s="50"/>
      <c r="J2018" s="51"/>
      <c r="K2018" s="50"/>
      <c r="L2018" s="50"/>
      <c r="M2018" s="52"/>
    </row>
    <row r="2019" spans="1:13" s="53" customFormat="1">
      <c r="A2019" s="47" t="s">
        <v>1568</v>
      </c>
      <c r="B2019" s="175" t="s">
        <v>1594</v>
      </c>
      <c r="C2019" s="47" t="s">
        <v>1562</v>
      </c>
      <c r="D2019" s="212" t="s">
        <v>464</v>
      </c>
      <c r="E2019" s="216" t="s">
        <v>106</v>
      </c>
      <c r="F2019" s="48">
        <v>42831</v>
      </c>
      <c r="G2019" s="179">
        <v>10</v>
      </c>
      <c r="H2019" s="47"/>
      <c r="I2019" s="50"/>
      <c r="J2019" s="51"/>
      <c r="K2019" s="50"/>
      <c r="L2019" s="50"/>
      <c r="M2019" s="52"/>
    </row>
    <row r="2020" spans="1:13" s="53" customFormat="1">
      <c r="A2020" s="47" t="s">
        <v>1568</v>
      </c>
      <c r="B2020" s="175" t="s">
        <v>1594</v>
      </c>
      <c r="C2020" s="47" t="s">
        <v>1562</v>
      </c>
      <c r="D2020" s="217" t="s">
        <v>469</v>
      </c>
      <c r="E2020" s="215" t="s">
        <v>311</v>
      </c>
      <c r="F2020" s="48">
        <v>42831</v>
      </c>
      <c r="G2020" s="179">
        <v>24</v>
      </c>
      <c r="H2020" s="47"/>
      <c r="I2020" s="50"/>
      <c r="J2020" s="51"/>
      <c r="K2020" s="50"/>
      <c r="L2020" s="50"/>
      <c r="M2020" s="52"/>
    </row>
    <row r="2021" spans="1:13" s="53" customFormat="1">
      <c r="A2021" s="47" t="s">
        <v>1568</v>
      </c>
      <c r="B2021" s="175" t="s">
        <v>1594</v>
      </c>
      <c r="C2021" s="47" t="s">
        <v>1562</v>
      </c>
      <c r="D2021" s="212" t="s">
        <v>468</v>
      </c>
      <c r="E2021" s="216" t="s">
        <v>312</v>
      </c>
      <c r="F2021" s="48">
        <v>42831</v>
      </c>
      <c r="G2021" s="179">
        <v>12</v>
      </c>
      <c r="H2021" s="47"/>
      <c r="I2021" s="50"/>
      <c r="J2021" s="51"/>
      <c r="K2021" s="50"/>
      <c r="L2021" s="50"/>
      <c r="M2021" s="52"/>
    </row>
    <row r="2022" spans="1:13" s="53" customFormat="1">
      <c r="A2022" s="47" t="s">
        <v>1568</v>
      </c>
      <c r="B2022" s="175" t="s">
        <v>1594</v>
      </c>
      <c r="C2022" s="47" t="s">
        <v>1562</v>
      </c>
      <c r="D2022" s="212" t="s">
        <v>301</v>
      </c>
      <c r="E2022" s="216" t="s">
        <v>299</v>
      </c>
      <c r="F2022" s="48">
        <v>42831</v>
      </c>
      <c r="G2022" s="179">
        <v>6</v>
      </c>
      <c r="H2022" s="47"/>
      <c r="I2022" s="50"/>
      <c r="J2022" s="51"/>
      <c r="K2022" s="50"/>
      <c r="L2022" s="50"/>
      <c r="M2022" s="52"/>
    </row>
    <row r="2023" spans="1:13" s="53" customFormat="1">
      <c r="A2023" s="47" t="s">
        <v>1568</v>
      </c>
      <c r="B2023" s="175" t="s">
        <v>1594</v>
      </c>
      <c r="C2023" s="47" t="s">
        <v>1562</v>
      </c>
      <c r="D2023" s="212" t="s">
        <v>504</v>
      </c>
      <c r="E2023" s="216" t="s">
        <v>303</v>
      </c>
      <c r="F2023" s="48">
        <v>42831</v>
      </c>
      <c r="G2023" s="179">
        <v>10</v>
      </c>
      <c r="H2023" s="47"/>
      <c r="I2023" s="50"/>
      <c r="J2023" s="51"/>
      <c r="K2023" s="50"/>
      <c r="L2023" s="50"/>
      <c r="M2023" s="52"/>
    </row>
    <row r="2024" spans="1:13" s="53" customFormat="1">
      <c r="A2024" s="47" t="s">
        <v>1546</v>
      </c>
      <c r="B2024" s="175" t="s">
        <v>1595</v>
      </c>
      <c r="C2024" s="47" t="s">
        <v>1562</v>
      </c>
      <c r="D2024" s="47" t="s">
        <v>588</v>
      </c>
      <c r="E2024" s="47" t="s">
        <v>505</v>
      </c>
      <c r="F2024" s="48">
        <v>42831</v>
      </c>
      <c r="G2024" s="179">
        <v>10</v>
      </c>
      <c r="H2024" s="47"/>
      <c r="I2024" s="50"/>
      <c r="J2024" s="51"/>
      <c r="K2024" s="50"/>
      <c r="L2024" s="50"/>
      <c r="M2024" s="52"/>
    </row>
    <row r="2025" spans="1:13" s="53" customFormat="1">
      <c r="A2025" s="47" t="s">
        <v>1599</v>
      </c>
      <c r="B2025" s="175" t="s">
        <v>1598</v>
      </c>
      <c r="C2025" s="47" t="s">
        <v>1562</v>
      </c>
      <c r="D2025" s="212" t="s">
        <v>1596</v>
      </c>
      <c r="E2025" s="216" t="s">
        <v>1597</v>
      </c>
      <c r="F2025" s="48">
        <v>42831</v>
      </c>
      <c r="G2025" s="179">
        <v>2</v>
      </c>
      <c r="H2025" s="47"/>
      <c r="I2025" s="50"/>
      <c r="J2025" s="51"/>
      <c r="K2025" s="50"/>
      <c r="L2025" s="50"/>
      <c r="M2025" s="52"/>
    </row>
    <row r="2026" spans="1:13" s="53" customFormat="1">
      <c r="A2026" s="47" t="s">
        <v>1601</v>
      </c>
      <c r="B2026" s="175" t="s">
        <v>1600</v>
      </c>
      <c r="C2026" s="47" t="s">
        <v>1562</v>
      </c>
      <c r="D2026" s="212" t="s">
        <v>1603</v>
      </c>
      <c r="E2026" s="216" t="s">
        <v>1602</v>
      </c>
      <c r="F2026" s="48">
        <v>42831</v>
      </c>
      <c r="G2026" s="179">
        <v>2</v>
      </c>
      <c r="H2026" s="47"/>
      <c r="I2026" s="50"/>
      <c r="J2026" s="51"/>
      <c r="K2026" s="50"/>
      <c r="L2026" s="50"/>
      <c r="M2026" s="52"/>
    </row>
    <row r="2027" spans="1:13" s="53" customFormat="1">
      <c r="A2027" s="47" t="s">
        <v>1604</v>
      </c>
      <c r="B2027" s="175" t="s">
        <v>1605</v>
      </c>
      <c r="C2027" s="47" t="s">
        <v>1562</v>
      </c>
      <c r="D2027" s="212" t="s">
        <v>642</v>
      </c>
      <c r="E2027" s="216" t="s">
        <v>643</v>
      </c>
      <c r="F2027" s="48">
        <v>42835</v>
      </c>
      <c r="G2027" s="179">
        <v>2</v>
      </c>
      <c r="H2027" s="47"/>
      <c r="I2027" s="50"/>
      <c r="J2027" s="51"/>
      <c r="K2027" s="50"/>
      <c r="L2027" s="50"/>
      <c r="M2027" s="52"/>
    </row>
    <row r="2028" spans="1:13" s="53" customFormat="1">
      <c r="A2028" s="47" t="s">
        <v>1606</v>
      </c>
      <c r="B2028" s="175">
        <v>4913</v>
      </c>
      <c r="C2028" s="47" t="s">
        <v>1196</v>
      </c>
      <c r="D2028" s="212" t="s">
        <v>465</v>
      </c>
      <c r="E2028" s="216" t="s">
        <v>107</v>
      </c>
      <c r="F2028" s="48">
        <v>42837</v>
      </c>
      <c r="G2028" s="179">
        <v>-2</v>
      </c>
      <c r="H2028" s="47"/>
      <c r="I2028" s="50"/>
      <c r="J2028" s="51"/>
      <c r="K2028" s="50"/>
      <c r="L2028" s="50"/>
      <c r="M2028" s="52"/>
    </row>
    <row r="2029" spans="1:13" s="53" customFormat="1">
      <c r="A2029" s="47" t="s">
        <v>1606</v>
      </c>
      <c r="B2029" s="175">
        <v>4913</v>
      </c>
      <c r="C2029" s="47" t="s">
        <v>1196</v>
      </c>
      <c r="D2029" s="212" t="s">
        <v>464</v>
      </c>
      <c r="E2029" s="216" t="s">
        <v>106</v>
      </c>
      <c r="F2029" s="48">
        <v>42837</v>
      </c>
      <c r="G2029" s="179">
        <v>-2</v>
      </c>
      <c r="H2029" s="47"/>
      <c r="I2029" s="50"/>
      <c r="J2029" s="51"/>
      <c r="K2029" s="50"/>
      <c r="L2029" s="50"/>
      <c r="M2029" s="52"/>
    </row>
    <row r="2030" spans="1:13" s="53" customFormat="1">
      <c r="A2030" s="47" t="s">
        <v>1606</v>
      </c>
      <c r="B2030" s="175">
        <v>4913</v>
      </c>
      <c r="C2030" s="47" t="s">
        <v>1196</v>
      </c>
      <c r="D2030" s="217" t="s">
        <v>469</v>
      </c>
      <c r="E2030" s="215" t="s">
        <v>311</v>
      </c>
      <c r="F2030" s="48">
        <v>42837</v>
      </c>
      <c r="G2030" s="179">
        <v>-1</v>
      </c>
      <c r="H2030" s="47"/>
      <c r="I2030" s="50"/>
      <c r="J2030" s="51"/>
      <c r="K2030" s="50"/>
      <c r="L2030" s="50"/>
      <c r="M2030" s="52"/>
    </row>
    <row r="2031" spans="1:13" s="53" customFormat="1">
      <c r="A2031" s="47" t="s">
        <v>1606</v>
      </c>
      <c r="B2031" s="175">
        <v>4913</v>
      </c>
      <c r="C2031" s="47" t="s">
        <v>1196</v>
      </c>
      <c r="D2031" s="212" t="s">
        <v>468</v>
      </c>
      <c r="E2031" s="216" t="s">
        <v>312</v>
      </c>
      <c r="F2031" s="48">
        <v>42837</v>
      </c>
      <c r="G2031" s="179">
        <v>-2</v>
      </c>
      <c r="H2031" s="47"/>
      <c r="I2031" s="50"/>
      <c r="J2031" s="51"/>
      <c r="K2031" s="50"/>
      <c r="L2031" s="50"/>
      <c r="M2031" s="52"/>
    </row>
    <row r="2032" spans="1:13" s="53" customFormat="1">
      <c r="A2032" s="47" t="s">
        <v>1606</v>
      </c>
      <c r="B2032" s="175">
        <v>4913</v>
      </c>
      <c r="C2032" s="47" t="s">
        <v>1196</v>
      </c>
      <c r="D2032" s="212" t="s">
        <v>300</v>
      </c>
      <c r="E2032" s="216" t="s">
        <v>302</v>
      </c>
      <c r="F2032" s="48">
        <v>42837</v>
      </c>
      <c r="G2032" s="179">
        <v>-1</v>
      </c>
      <c r="H2032" s="47"/>
      <c r="I2032" s="50"/>
      <c r="J2032" s="51"/>
      <c r="K2032" s="50"/>
      <c r="L2032" s="50"/>
      <c r="M2032" s="52"/>
    </row>
    <row r="2033" spans="1:13" s="53" customFormat="1">
      <c r="A2033" s="47" t="s">
        <v>1606</v>
      </c>
      <c r="B2033" s="175">
        <v>4913</v>
      </c>
      <c r="C2033" s="47" t="s">
        <v>1196</v>
      </c>
      <c r="D2033" s="212" t="s">
        <v>301</v>
      </c>
      <c r="E2033" s="216" t="s">
        <v>299</v>
      </c>
      <c r="F2033" s="48">
        <v>42837</v>
      </c>
      <c r="G2033" s="179">
        <v>-1</v>
      </c>
      <c r="H2033" s="47"/>
      <c r="I2033" s="50"/>
      <c r="J2033" s="51"/>
      <c r="K2033" s="50"/>
      <c r="L2033" s="50"/>
      <c r="M2033" s="52"/>
    </row>
    <row r="2034" spans="1:13" s="53" customFormat="1">
      <c r="A2034" s="47" t="s">
        <v>1606</v>
      </c>
      <c r="B2034" s="175">
        <v>4913</v>
      </c>
      <c r="C2034" s="47" t="s">
        <v>1196</v>
      </c>
      <c r="D2034" s="212" t="s">
        <v>504</v>
      </c>
      <c r="E2034" s="216" t="s">
        <v>303</v>
      </c>
      <c r="F2034" s="48">
        <v>42837</v>
      </c>
      <c r="G2034" s="179">
        <v>-2</v>
      </c>
      <c r="H2034" s="47"/>
      <c r="I2034" s="50"/>
      <c r="J2034" s="51"/>
      <c r="K2034" s="50"/>
      <c r="L2034" s="50"/>
      <c r="M2034" s="52"/>
    </row>
    <row r="2035" spans="1:13" s="53" customFormat="1">
      <c r="A2035" s="47" t="s">
        <v>1606</v>
      </c>
      <c r="B2035" s="175">
        <v>4913</v>
      </c>
      <c r="C2035" s="47" t="s">
        <v>1196</v>
      </c>
      <c r="D2035" s="212" t="s">
        <v>205</v>
      </c>
      <c r="E2035" s="216" t="s">
        <v>115</v>
      </c>
      <c r="F2035" s="48">
        <v>42837</v>
      </c>
      <c r="G2035" s="179">
        <v>-1</v>
      </c>
      <c r="H2035" s="47"/>
      <c r="I2035" s="50"/>
      <c r="J2035" s="51"/>
      <c r="K2035" s="50"/>
      <c r="L2035" s="50"/>
      <c r="M2035" s="52"/>
    </row>
    <row r="2036" spans="1:13" s="53" customFormat="1">
      <c r="A2036" s="47" t="s">
        <v>1606</v>
      </c>
      <c r="B2036" s="175">
        <v>4913</v>
      </c>
      <c r="C2036" s="47" t="s">
        <v>1196</v>
      </c>
      <c r="D2036" s="212" t="s">
        <v>278</v>
      </c>
      <c r="E2036" s="216" t="s">
        <v>121</v>
      </c>
      <c r="F2036" s="48">
        <v>42837</v>
      </c>
      <c r="G2036" s="179">
        <v>-1</v>
      </c>
      <c r="H2036" s="47"/>
      <c r="I2036" s="50"/>
      <c r="J2036" s="51"/>
      <c r="K2036" s="50"/>
      <c r="L2036" s="50"/>
      <c r="M2036" s="52"/>
    </row>
    <row r="2037" spans="1:13" s="53" customFormat="1">
      <c r="A2037" s="47" t="s">
        <v>1606</v>
      </c>
      <c r="B2037" s="175">
        <v>4913</v>
      </c>
      <c r="C2037" s="47" t="s">
        <v>1196</v>
      </c>
      <c r="D2037" s="212" t="s">
        <v>307</v>
      </c>
      <c r="E2037" s="216" t="s">
        <v>120</v>
      </c>
      <c r="F2037" s="48">
        <v>42837</v>
      </c>
      <c r="G2037" s="179">
        <v>-1</v>
      </c>
      <c r="H2037" s="47"/>
      <c r="I2037" s="50"/>
      <c r="J2037" s="51"/>
      <c r="K2037" s="50"/>
      <c r="L2037" s="50"/>
      <c r="M2037" s="52"/>
    </row>
    <row r="2038" spans="1:13" s="53" customFormat="1">
      <c r="A2038" s="47" t="s">
        <v>1606</v>
      </c>
      <c r="B2038" s="175">
        <v>4913</v>
      </c>
      <c r="C2038" s="47" t="s">
        <v>1196</v>
      </c>
      <c r="D2038" s="212" t="s">
        <v>456</v>
      </c>
      <c r="E2038" s="216" t="s">
        <v>124</v>
      </c>
      <c r="F2038" s="48">
        <v>42837</v>
      </c>
      <c r="G2038" s="179">
        <v>-1</v>
      </c>
      <c r="H2038" s="47"/>
      <c r="I2038" s="50"/>
      <c r="J2038" s="51"/>
      <c r="K2038" s="50"/>
      <c r="L2038" s="50"/>
      <c r="M2038" s="52"/>
    </row>
    <row r="2039" spans="1:13" s="53" customFormat="1">
      <c r="A2039" s="47" t="s">
        <v>1606</v>
      </c>
      <c r="B2039" s="175">
        <v>4913</v>
      </c>
      <c r="C2039" s="47" t="s">
        <v>1196</v>
      </c>
      <c r="D2039" s="212" t="s">
        <v>308</v>
      </c>
      <c r="E2039" s="216" t="s">
        <v>123</v>
      </c>
      <c r="F2039" s="48">
        <v>42837</v>
      </c>
      <c r="G2039" s="179">
        <v>-2</v>
      </c>
      <c r="H2039" s="47"/>
      <c r="I2039" s="50"/>
      <c r="J2039" s="51"/>
      <c r="K2039" s="50"/>
      <c r="L2039" s="50"/>
      <c r="M2039" s="52"/>
    </row>
    <row r="2040" spans="1:13" s="53" customFormat="1">
      <c r="A2040" s="47" t="s">
        <v>1606</v>
      </c>
      <c r="B2040" s="175">
        <v>4913</v>
      </c>
      <c r="C2040" s="47" t="s">
        <v>1196</v>
      </c>
      <c r="D2040" s="212" t="s">
        <v>306</v>
      </c>
      <c r="E2040" s="216" t="s">
        <v>117</v>
      </c>
      <c r="F2040" s="48">
        <v>42837</v>
      </c>
      <c r="G2040" s="179">
        <v>-1</v>
      </c>
      <c r="H2040" s="47"/>
      <c r="I2040" s="50"/>
      <c r="J2040" s="51"/>
      <c r="K2040" s="50"/>
      <c r="L2040" s="50"/>
      <c r="M2040" s="52"/>
    </row>
    <row r="2041" spans="1:13" s="53" customFormat="1">
      <c r="A2041" s="47" t="s">
        <v>1606</v>
      </c>
      <c r="B2041" s="175">
        <v>4913</v>
      </c>
      <c r="C2041" s="47" t="s">
        <v>1196</v>
      </c>
      <c r="D2041" s="47" t="s">
        <v>310</v>
      </c>
      <c r="E2041" s="47" t="s">
        <v>116</v>
      </c>
      <c r="F2041" s="48">
        <v>42837</v>
      </c>
      <c r="G2041" s="179">
        <v>-1</v>
      </c>
      <c r="H2041" s="47"/>
      <c r="I2041" s="50"/>
      <c r="J2041" s="51"/>
      <c r="K2041" s="50"/>
      <c r="L2041" s="50"/>
      <c r="M2041" s="52"/>
    </row>
    <row r="2042" spans="1:13" s="53" customFormat="1">
      <c r="A2042" s="47" t="s">
        <v>1606</v>
      </c>
      <c r="B2042" s="175">
        <v>4913</v>
      </c>
      <c r="C2042" s="47" t="s">
        <v>1196</v>
      </c>
      <c r="D2042" s="212" t="s">
        <v>309</v>
      </c>
      <c r="E2042" s="216" t="s">
        <v>125</v>
      </c>
      <c r="F2042" s="48">
        <v>42837</v>
      </c>
      <c r="G2042" s="179">
        <v>-2</v>
      </c>
      <c r="H2042" s="47"/>
      <c r="I2042" s="50"/>
      <c r="J2042" s="51"/>
      <c r="K2042" s="50"/>
      <c r="L2042" s="50"/>
      <c r="M2042" s="52"/>
    </row>
    <row r="2043" spans="1:13" s="53" customFormat="1">
      <c r="A2043" s="47" t="s">
        <v>1606</v>
      </c>
      <c r="B2043" s="175">
        <v>4913</v>
      </c>
      <c r="C2043" s="47" t="s">
        <v>1196</v>
      </c>
      <c r="D2043" s="47" t="s">
        <v>63</v>
      </c>
      <c r="E2043" s="47" t="s">
        <v>70</v>
      </c>
      <c r="F2043" s="48">
        <v>42837</v>
      </c>
      <c r="G2043" s="179">
        <v>-2</v>
      </c>
      <c r="H2043" s="47"/>
      <c r="I2043" s="50"/>
      <c r="J2043" s="51"/>
      <c r="K2043" s="50"/>
      <c r="L2043" s="50"/>
      <c r="M2043" s="52"/>
    </row>
    <row r="2044" spans="1:13" s="53" customFormat="1">
      <c r="A2044" s="47" t="s">
        <v>1606</v>
      </c>
      <c r="B2044" s="175">
        <v>4913</v>
      </c>
      <c r="C2044" s="47" t="s">
        <v>1196</v>
      </c>
      <c r="D2044" s="212" t="s">
        <v>277</v>
      </c>
      <c r="E2044" s="216" t="s">
        <v>119</v>
      </c>
      <c r="F2044" s="48">
        <v>42837</v>
      </c>
      <c r="G2044" s="179">
        <v>-4</v>
      </c>
      <c r="H2044" s="47"/>
      <c r="I2044" s="50"/>
      <c r="J2044" s="51"/>
      <c r="K2044" s="50"/>
      <c r="L2044" s="50"/>
      <c r="M2044" s="52"/>
    </row>
    <row r="2045" spans="1:13" s="53" customFormat="1">
      <c r="A2045" s="47" t="s">
        <v>1606</v>
      </c>
      <c r="B2045" s="175">
        <v>4913</v>
      </c>
      <c r="C2045" s="47" t="s">
        <v>1196</v>
      </c>
      <c r="D2045" s="212" t="s">
        <v>296</v>
      </c>
      <c r="E2045" s="216" t="s">
        <v>297</v>
      </c>
      <c r="F2045" s="48">
        <v>42837</v>
      </c>
      <c r="G2045" s="179">
        <v>-4</v>
      </c>
      <c r="H2045" s="47"/>
      <c r="I2045" s="50"/>
      <c r="J2045" s="51"/>
      <c r="K2045" s="50"/>
      <c r="L2045" s="50"/>
      <c r="M2045" s="52"/>
    </row>
    <row r="2046" spans="1:13" s="53" customFormat="1">
      <c r="A2046" s="47" t="s">
        <v>1607</v>
      </c>
      <c r="B2046" s="175">
        <v>14458</v>
      </c>
      <c r="C2046" s="47" t="s">
        <v>706</v>
      </c>
      <c r="D2046" s="47" t="s">
        <v>318</v>
      </c>
      <c r="E2046" s="47" t="s">
        <v>133</v>
      </c>
      <c r="F2046" s="48">
        <v>42837</v>
      </c>
      <c r="G2046" s="179">
        <v>-10</v>
      </c>
      <c r="H2046" s="47"/>
      <c r="I2046" s="50"/>
      <c r="J2046" s="51"/>
      <c r="K2046" s="50"/>
      <c r="L2046" s="50"/>
      <c r="M2046" s="52"/>
    </row>
    <row r="2047" spans="1:13" s="53" customFormat="1">
      <c r="A2047" s="47" t="s">
        <v>1607</v>
      </c>
      <c r="B2047" s="175">
        <v>14458</v>
      </c>
      <c r="C2047" s="47" t="s">
        <v>706</v>
      </c>
      <c r="D2047" s="47" t="s">
        <v>319</v>
      </c>
      <c r="E2047" s="47" t="s">
        <v>135</v>
      </c>
      <c r="F2047" s="48">
        <v>42837</v>
      </c>
      <c r="G2047" s="179">
        <v>-9</v>
      </c>
      <c r="H2047" s="47"/>
      <c r="I2047" s="50"/>
      <c r="J2047" s="51"/>
      <c r="K2047" s="50"/>
      <c r="L2047" s="50"/>
      <c r="M2047" s="52"/>
    </row>
    <row r="2048" spans="1:13" s="53" customFormat="1">
      <c r="A2048" s="47" t="s">
        <v>1608</v>
      </c>
      <c r="B2048" s="175">
        <v>14468</v>
      </c>
      <c r="C2048" s="47" t="s">
        <v>706</v>
      </c>
      <c r="D2048" s="47" t="s">
        <v>1153</v>
      </c>
      <c r="E2048" s="47" t="s">
        <v>1139</v>
      </c>
      <c r="F2048" s="48">
        <v>42838</v>
      </c>
      <c r="G2048" s="179">
        <v>-7</v>
      </c>
      <c r="H2048" s="47"/>
      <c r="I2048" s="50"/>
      <c r="J2048" s="51"/>
      <c r="K2048" s="50"/>
      <c r="L2048" s="50"/>
      <c r="M2048" s="52"/>
    </row>
    <row r="2049" spans="1:13" s="53" customFormat="1">
      <c r="A2049" s="47" t="s">
        <v>1608</v>
      </c>
      <c r="B2049" s="175">
        <v>14468</v>
      </c>
      <c r="C2049" s="47" t="s">
        <v>706</v>
      </c>
      <c r="D2049" s="47" t="s">
        <v>1152</v>
      </c>
      <c r="E2049" s="47" t="s">
        <v>1155</v>
      </c>
      <c r="F2049" s="48">
        <v>42838</v>
      </c>
      <c r="G2049" s="179">
        <v>-42</v>
      </c>
      <c r="H2049" s="47"/>
      <c r="I2049" s="50"/>
      <c r="J2049" s="51"/>
      <c r="K2049" s="50"/>
      <c r="L2049" s="50"/>
      <c r="M2049" s="52"/>
    </row>
    <row r="2050" spans="1:13" s="53" customFormat="1">
      <c r="A2050" s="47" t="s">
        <v>1608</v>
      </c>
      <c r="B2050" s="175">
        <v>14468</v>
      </c>
      <c r="C2050" s="47" t="s">
        <v>706</v>
      </c>
      <c r="D2050" s="47" t="s">
        <v>1156</v>
      </c>
      <c r="E2050" s="47" t="s">
        <v>1154</v>
      </c>
      <c r="F2050" s="48">
        <v>42838</v>
      </c>
      <c r="G2050" s="179">
        <v>-1</v>
      </c>
      <c r="H2050" s="47"/>
      <c r="I2050" s="50"/>
      <c r="J2050" s="51"/>
      <c r="K2050" s="50"/>
      <c r="L2050" s="50"/>
      <c r="M2050" s="52"/>
    </row>
    <row r="2051" spans="1:13" s="53" customFormat="1">
      <c r="A2051" s="47" t="s">
        <v>1609</v>
      </c>
      <c r="B2051" s="175">
        <v>61403651985</v>
      </c>
      <c r="C2051" s="47" t="s">
        <v>1102</v>
      </c>
      <c r="D2051" s="212" t="s">
        <v>1516</v>
      </c>
      <c r="E2051" s="216" t="s">
        <v>1517</v>
      </c>
      <c r="F2051" s="48">
        <v>42839</v>
      </c>
      <c r="G2051" s="179">
        <v>-10</v>
      </c>
      <c r="H2051" s="47"/>
      <c r="I2051" s="50"/>
      <c r="J2051" s="51"/>
      <c r="K2051" s="50"/>
      <c r="L2051" s="50"/>
      <c r="M2051" s="52"/>
    </row>
    <row r="2052" spans="1:13" s="53" customFormat="1">
      <c r="A2052" s="47" t="s">
        <v>1609</v>
      </c>
      <c r="B2052" s="175">
        <v>61403651985</v>
      </c>
      <c r="C2052" s="47" t="s">
        <v>1102</v>
      </c>
      <c r="D2052" s="47" t="s">
        <v>316</v>
      </c>
      <c r="E2052" s="47" t="s">
        <v>138</v>
      </c>
      <c r="F2052" s="48">
        <v>42839</v>
      </c>
      <c r="G2052" s="179">
        <v>-4</v>
      </c>
      <c r="H2052" s="47"/>
      <c r="I2052" s="50"/>
      <c r="J2052" s="51"/>
      <c r="K2052" s="50"/>
      <c r="L2052" s="50"/>
      <c r="M2052" s="52"/>
    </row>
    <row r="2053" spans="1:13" s="53" customFormat="1">
      <c r="A2053" s="47" t="s">
        <v>1609</v>
      </c>
      <c r="B2053" s="175">
        <v>61403651985</v>
      </c>
      <c r="C2053" s="47" t="s">
        <v>1102</v>
      </c>
      <c r="D2053" s="47" t="s">
        <v>588</v>
      </c>
      <c r="E2053" s="47" t="s">
        <v>505</v>
      </c>
      <c r="F2053" s="48">
        <v>42839</v>
      </c>
      <c r="G2053" s="179">
        <v>-4</v>
      </c>
      <c r="H2053" s="47"/>
      <c r="I2053" s="50"/>
      <c r="J2053" s="51"/>
      <c r="K2053" s="50"/>
      <c r="L2053" s="50"/>
      <c r="M2053" s="52"/>
    </row>
    <row r="2054" spans="1:13" s="53" customFormat="1">
      <c r="A2054" s="47" t="s">
        <v>1609</v>
      </c>
      <c r="B2054" s="175">
        <v>61403651985</v>
      </c>
      <c r="C2054" s="47" t="s">
        <v>1102</v>
      </c>
      <c r="D2054" s="47" t="s">
        <v>16</v>
      </c>
      <c r="E2054" s="47" t="s">
        <v>18</v>
      </c>
      <c r="F2054" s="48">
        <v>42839</v>
      </c>
      <c r="G2054" s="179">
        <v>-1</v>
      </c>
      <c r="H2054" s="47"/>
      <c r="I2054" s="50"/>
      <c r="J2054" s="51"/>
      <c r="K2054" s="50"/>
      <c r="L2054" s="50"/>
      <c r="M2054" s="52"/>
    </row>
    <row r="2055" spans="1:13" s="53" customFormat="1">
      <c r="A2055" s="47" t="s">
        <v>1609</v>
      </c>
      <c r="B2055" s="175">
        <v>61403651985</v>
      </c>
      <c r="C2055" s="47" t="s">
        <v>1102</v>
      </c>
      <c r="D2055" s="47" t="s">
        <v>63</v>
      </c>
      <c r="E2055" s="47" t="s">
        <v>70</v>
      </c>
      <c r="F2055" s="48">
        <v>42839</v>
      </c>
      <c r="G2055" s="179">
        <v>-2</v>
      </c>
      <c r="H2055" s="47"/>
      <c r="I2055" s="50"/>
      <c r="J2055" s="51"/>
      <c r="K2055" s="50"/>
      <c r="L2055" s="50"/>
      <c r="M2055" s="52"/>
    </row>
    <row r="2056" spans="1:13" s="53" customFormat="1">
      <c r="A2056" s="47" t="s">
        <v>1609</v>
      </c>
      <c r="B2056" s="175">
        <v>61403651985</v>
      </c>
      <c r="C2056" s="47" t="s">
        <v>1102</v>
      </c>
      <c r="D2056" s="212" t="s">
        <v>465</v>
      </c>
      <c r="E2056" s="216" t="s">
        <v>107</v>
      </c>
      <c r="F2056" s="48">
        <v>42839</v>
      </c>
      <c r="G2056" s="179">
        <v>-2</v>
      </c>
      <c r="H2056" s="47"/>
      <c r="I2056" s="50"/>
      <c r="J2056" s="51"/>
      <c r="K2056" s="50"/>
      <c r="L2056" s="50"/>
      <c r="M2056" s="52"/>
    </row>
    <row r="2057" spans="1:13" s="53" customFormat="1">
      <c r="A2057" s="47" t="s">
        <v>1609</v>
      </c>
      <c r="B2057" s="175">
        <v>61403651985</v>
      </c>
      <c r="C2057" s="47" t="s">
        <v>1102</v>
      </c>
      <c r="D2057" s="212" t="s">
        <v>464</v>
      </c>
      <c r="E2057" s="216" t="s">
        <v>106</v>
      </c>
      <c r="F2057" s="48">
        <v>42839</v>
      </c>
      <c r="G2057" s="179">
        <v>-2</v>
      </c>
      <c r="H2057" s="47"/>
      <c r="I2057" s="50"/>
      <c r="J2057" s="51"/>
      <c r="K2057" s="50"/>
      <c r="L2057" s="50"/>
      <c r="M2057" s="52"/>
    </row>
    <row r="2058" spans="1:13" s="53" customFormat="1">
      <c r="A2058" s="47" t="s">
        <v>1609</v>
      </c>
      <c r="B2058" s="175">
        <v>61403651985</v>
      </c>
      <c r="C2058" s="47" t="s">
        <v>1102</v>
      </c>
      <c r="D2058" s="217" t="s">
        <v>469</v>
      </c>
      <c r="E2058" s="215" t="s">
        <v>311</v>
      </c>
      <c r="F2058" s="48">
        <v>42839</v>
      </c>
      <c r="G2058" s="179">
        <v>-4</v>
      </c>
      <c r="H2058" s="47"/>
      <c r="I2058" s="50"/>
      <c r="J2058" s="51"/>
      <c r="K2058" s="50"/>
      <c r="L2058" s="50"/>
      <c r="M2058" s="52"/>
    </row>
    <row r="2059" spans="1:13" s="53" customFormat="1">
      <c r="A2059" s="47" t="s">
        <v>1609</v>
      </c>
      <c r="B2059" s="175">
        <v>61403651985</v>
      </c>
      <c r="C2059" s="47" t="s">
        <v>1102</v>
      </c>
      <c r="D2059" s="212" t="s">
        <v>468</v>
      </c>
      <c r="E2059" s="216" t="s">
        <v>312</v>
      </c>
      <c r="F2059" s="48">
        <v>42839</v>
      </c>
      <c r="G2059" s="179">
        <v>-2</v>
      </c>
      <c r="H2059" s="47"/>
      <c r="I2059" s="50"/>
      <c r="J2059" s="51"/>
      <c r="K2059" s="50"/>
      <c r="L2059" s="50"/>
      <c r="M2059" s="52"/>
    </row>
    <row r="2060" spans="1:13" s="53" customFormat="1">
      <c r="A2060" s="47" t="s">
        <v>1609</v>
      </c>
      <c r="B2060" s="175">
        <v>61403651985</v>
      </c>
      <c r="C2060" s="47" t="s">
        <v>1102</v>
      </c>
      <c r="D2060" s="212" t="s">
        <v>300</v>
      </c>
      <c r="E2060" s="216" t="s">
        <v>302</v>
      </c>
      <c r="F2060" s="48">
        <v>42839</v>
      </c>
      <c r="G2060" s="179">
        <v>-1</v>
      </c>
      <c r="H2060" s="47"/>
      <c r="I2060" s="50"/>
      <c r="J2060" s="51"/>
      <c r="K2060" s="50"/>
      <c r="L2060" s="50"/>
      <c r="M2060" s="52"/>
    </row>
    <row r="2061" spans="1:13" s="53" customFormat="1">
      <c r="A2061" s="47" t="s">
        <v>1609</v>
      </c>
      <c r="B2061" s="175">
        <v>61403651985</v>
      </c>
      <c r="C2061" s="47" t="s">
        <v>1102</v>
      </c>
      <c r="D2061" s="212" t="s">
        <v>301</v>
      </c>
      <c r="E2061" s="216" t="s">
        <v>299</v>
      </c>
      <c r="F2061" s="48">
        <v>42839</v>
      </c>
      <c r="G2061" s="179">
        <v>-1</v>
      </c>
      <c r="H2061" s="47"/>
      <c r="I2061" s="50"/>
      <c r="J2061" s="51"/>
      <c r="K2061" s="50"/>
      <c r="L2061" s="50"/>
      <c r="M2061" s="52"/>
    </row>
    <row r="2062" spans="1:13" s="53" customFormat="1">
      <c r="A2062" s="47" t="s">
        <v>1609</v>
      </c>
      <c r="B2062" s="175">
        <v>61403651985</v>
      </c>
      <c r="C2062" s="47" t="s">
        <v>1102</v>
      </c>
      <c r="D2062" s="212" t="s">
        <v>504</v>
      </c>
      <c r="E2062" s="216" t="s">
        <v>303</v>
      </c>
      <c r="F2062" s="48">
        <v>42839</v>
      </c>
      <c r="G2062" s="179">
        <v>-3</v>
      </c>
      <c r="H2062" s="47"/>
      <c r="I2062" s="50"/>
      <c r="J2062" s="51"/>
      <c r="K2062" s="50"/>
      <c r="L2062" s="50"/>
      <c r="M2062" s="52"/>
    </row>
    <row r="2063" spans="1:13" s="53" customFormat="1">
      <c r="A2063" s="47" t="s">
        <v>1609</v>
      </c>
      <c r="B2063" s="175">
        <v>61403651985</v>
      </c>
      <c r="C2063" s="47" t="s">
        <v>1102</v>
      </c>
      <c r="D2063" s="212" t="s">
        <v>205</v>
      </c>
      <c r="E2063" s="216" t="s">
        <v>115</v>
      </c>
      <c r="F2063" s="48">
        <v>42839</v>
      </c>
      <c r="G2063" s="179">
        <v>-1</v>
      </c>
      <c r="H2063" s="47"/>
      <c r="I2063" s="50"/>
      <c r="J2063" s="51"/>
      <c r="K2063" s="50"/>
      <c r="L2063" s="50"/>
      <c r="M2063" s="52"/>
    </row>
    <row r="2064" spans="1:13" s="53" customFormat="1">
      <c r="A2064" s="47" t="s">
        <v>1609</v>
      </c>
      <c r="B2064" s="175">
        <v>61403651985</v>
      </c>
      <c r="C2064" s="47" t="s">
        <v>1102</v>
      </c>
      <c r="D2064" s="212" t="s">
        <v>278</v>
      </c>
      <c r="E2064" s="216" t="s">
        <v>121</v>
      </c>
      <c r="F2064" s="48">
        <v>42839</v>
      </c>
      <c r="G2064" s="179">
        <v>-1</v>
      </c>
      <c r="H2064" s="47"/>
      <c r="I2064" s="50"/>
      <c r="J2064" s="51"/>
      <c r="K2064" s="50"/>
      <c r="L2064" s="50"/>
      <c r="M2064" s="52"/>
    </row>
    <row r="2065" spans="1:13" s="53" customFormat="1">
      <c r="A2065" s="47" t="s">
        <v>1609</v>
      </c>
      <c r="B2065" s="175">
        <v>61403651985</v>
      </c>
      <c r="C2065" s="47" t="s">
        <v>1102</v>
      </c>
      <c r="D2065" s="212" t="s">
        <v>307</v>
      </c>
      <c r="E2065" s="216" t="s">
        <v>120</v>
      </c>
      <c r="F2065" s="48">
        <v>42839</v>
      </c>
      <c r="G2065" s="179">
        <v>-2</v>
      </c>
      <c r="H2065" s="47"/>
      <c r="I2065" s="50"/>
      <c r="J2065" s="51"/>
      <c r="K2065" s="50"/>
      <c r="L2065" s="50"/>
      <c r="M2065" s="52"/>
    </row>
    <row r="2066" spans="1:13" s="53" customFormat="1">
      <c r="A2066" s="47" t="s">
        <v>1609</v>
      </c>
      <c r="B2066" s="175">
        <v>61403651985</v>
      </c>
      <c r="C2066" s="47" t="s">
        <v>1102</v>
      </c>
      <c r="D2066" s="212" t="s">
        <v>456</v>
      </c>
      <c r="E2066" s="216" t="s">
        <v>124</v>
      </c>
      <c r="F2066" s="48">
        <v>42839</v>
      </c>
      <c r="G2066" s="179">
        <v>-2</v>
      </c>
      <c r="H2066" s="47"/>
      <c r="I2066" s="50"/>
      <c r="J2066" s="51"/>
      <c r="K2066" s="50"/>
      <c r="L2066" s="50"/>
      <c r="M2066" s="52"/>
    </row>
    <row r="2067" spans="1:13" s="53" customFormat="1">
      <c r="A2067" s="47" t="s">
        <v>1609</v>
      </c>
      <c r="B2067" s="175">
        <v>61403651985</v>
      </c>
      <c r="C2067" s="47" t="s">
        <v>1102</v>
      </c>
      <c r="D2067" s="212" t="s">
        <v>308</v>
      </c>
      <c r="E2067" s="216" t="s">
        <v>123</v>
      </c>
      <c r="F2067" s="48">
        <v>42839</v>
      </c>
      <c r="G2067" s="179">
        <v>-1</v>
      </c>
      <c r="H2067" s="47"/>
      <c r="I2067" s="50"/>
      <c r="J2067" s="51"/>
      <c r="K2067" s="50"/>
      <c r="L2067" s="50"/>
      <c r="M2067" s="52"/>
    </row>
    <row r="2068" spans="1:13" s="53" customFormat="1">
      <c r="A2068" s="47" t="s">
        <v>1609</v>
      </c>
      <c r="B2068" s="175">
        <v>61403651985</v>
      </c>
      <c r="C2068" s="47" t="s">
        <v>1102</v>
      </c>
      <c r="D2068" s="212" t="s">
        <v>306</v>
      </c>
      <c r="E2068" s="216" t="s">
        <v>117</v>
      </c>
      <c r="F2068" s="48">
        <v>42839</v>
      </c>
      <c r="G2068" s="179">
        <v>-1</v>
      </c>
      <c r="H2068" s="47"/>
      <c r="I2068" s="50"/>
      <c r="J2068" s="51"/>
      <c r="K2068" s="50"/>
      <c r="L2068" s="50"/>
      <c r="M2068" s="52"/>
    </row>
    <row r="2069" spans="1:13" s="53" customFormat="1">
      <c r="A2069" s="47" t="s">
        <v>1609</v>
      </c>
      <c r="B2069" s="175">
        <v>61403651985</v>
      </c>
      <c r="C2069" s="47" t="s">
        <v>1102</v>
      </c>
      <c r="D2069" s="47" t="s">
        <v>310</v>
      </c>
      <c r="E2069" s="47" t="s">
        <v>116</v>
      </c>
      <c r="F2069" s="48">
        <v>42839</v>
      </c>
      <c r="G2069" s="179">
        <v>-1</v>
      </c>
      <c r="H2069" s="47"/>
      <c r="I2069" s="50"/>
      <c r="J2069" s="51"/>
      <c r="K2069" s="50"/>
      <c r="L2069" s="50"/>
      <c r="M2069" s="52"/>
    </row>
    <row r="2070" spans="1:13" s="53" customFormat="1">
      <c r="A2070" s="47" t="s">
        <v>1609</v>
      </c>
      <c r="B2070" s="175">
        <v>61403651985</v>
      </c>
      <c r="C2070" s="47" t="s">
        <v>1102</v>
      </c>
      <c r="D2070" s="212" t="s">
        <v>309</v>
      </c>
      <c r="E2070" s="216" t="s">
        <v>125</v>
      </c>
      <c r="F2070" s="48">
        <v>42839</v>
      </c>
      <c r="G2070" s="179">
        <v>-2</v>
      </c>
      <c r="H2070" s="47"/>
      <c r="I2070" s="50"/>
      <c r="J2070" s="51"/>
      <c r="K2070" s="50"/>
      <c r="L2070" s="50"/>
      <c r="M2070" s="52"/>
    </row>
    <row r="2071" spans="1:13" s="53" customFormat="1">
      <c r="A2071" s="47" t="s">
        <v>1609</v>
      </c>
      <c r="B2071" s="175">
        <v>61403651985</v>
      </c>
      <c r="C2071" s="47" t="s">
        <v>1102</v>
      </c>
      <c r="D2071" s="212" t="s">
        <v>277</v>
      </c>
      <c r="E2071" s="216" t="s">
        <v>119</v>
      </c>
      <c r="F2071" s="48">
        <v>42839</v>
      </c>
      <c r="G2071" s="179">
        <v>-1</v>
      </c>
      <c r="H2071" s="47"/>
      <c r="I2071" s="50"/>
      <c r="J2071" s="51"/>
      <c r="K2071" s="50"/>
      <c r="L2071" s="50"/>
      <c r="M2071" s="52"/>
    </row>
    <row r="2072" spans="1:13" s="53" customFormat="1">
      <c r="A2072" s="47" t="s">
        <v>1609</v>
      </c>
      <c r="B2072" s="175">
        <v>61403651985</v>
      </c>
      <c r="C2072" s="47" t="s">
        <v>1102</v>
      </c>
      <c r="D2072" s="212" t="s">
        <v>296</v>
      </c>
      <c r="E2072" s="216" t="s">
        <v>297</v>
      </c>
      <c r="F2072" s="48">
        <v>42839</v>
      </c>
      <c r="G2072" s="179">
        <v>-1</v>
      </c>
      <c r="H2072" s="47"/>
      <c r="I2072" s="50"/>
      <c r="J2072" s="51"/>
      <c r="K2072" s="50"/>
      <c r="L2072" s="50"/>
      <c r="M2072" s="52"/>
    </row>
    <row r="2073" spans="1:13" s="53" customFormat="1">
      <c r="A2073" s="47" t="s">
        <v>1611</v>
      </c>
      <c r="B2073" s="175" t="s">
        <v>1610</v>
      </c>
      <c r="C2073" s="47" t="s">
        <v>707</v>
      </c>
      <c r="D2073" s="47" t="s">
        <v>316</v>
      </c>
      <c r="E2073" s="47" t="s">
        <v>138</v>
      </c>
      <c r="F2073" s="48">
        <v>42839</v>
      </c>
      <c r="G2073" s="179">
        <v>-2</v>
      </c>
      <c r="H2073" s="47"/>
      <c r="I2073" s="50"/>
      <c r="J2073" s="51"/>
      <c r="K2073" s="50"/>
      <c r="L2073" s="50"/>
      <c r="M2073" s="52"/>
    </row>
    <row r="2074" spans="1:13" s="53" customFormat="1">
      <c r="A2074" s="47" t="s">
        <v>1611</v>
      </c>
      <c r="B2074" s="175" t="s">
        <v>1610</v>
      </c>
      <c r="C2074" s="47" t="s">
        <v>707</v>
      </c>
      <c r="D2074" s="47" t="s">
        <v>314</v>
      </c>
      <c r="E2074" s="47" t="s">
        <v>137</v>
      </c>
      <c r="F2074" s="48">
        <v>42839</v>
      </c>
      <c r="G2074" s="179">
        <v>-3</v>
      </c>
      <c r="H2074" s="47"/>
      <c r="I2074" s="50"/>
      <c r="J2074" s="51"/>
      <c r="K2074" s="50"/>
      <c r="L2074" s="50"/>
      <c r="M2074" s="52"/>
    </row>
    <row r="2075" spans="1:13" s="53" customFormat="1">
      <c r="A2075" s="47" t="s">
        <v>1611</v>
      </c>
      <c r="B2075" s="175" t="s">
        <v>1610</v>
      </c>
      <c r="C2075" s="47" t="s">
        <v>707</v>
      </c>
      <c r="D2075" s="47" t="s">
        <v>63</v>
      </c>
      <c r="E2075" s="47" t="s">
        <v>70</v>
      </c>
      <c r="F2075" s="48">
        <v>42839</v>
      </c>
      <c r="G2075" s="179">
        <v>-1</v>
      </c>
      <c r="H2075" s="47"/>
      <c r="I2075" s="50"/>
      <c r="J2075" s="51"/>
      <c r="K2075" s="50"/>
      <c r="L2075" s="50"/>
      <c r="M2075" s="52"/>
    </row>
    <row r="2076" spans="1:13" s="53" customFormat="1">
      <c r="A2076" s="47" t="s">
        <v>1611</v>
      </c>
      <c r="B2076" s="175" t="s">
        <v>1610</v>
      </c>
      <c r="C2076" s="47" t="s">
        <v>707</v>
      </c>
      <c r="D2076" s="212" t="s">
        <v>465</v>
      </c>
      <c r="E2076" s="216" t="s">
        <v>107</v>
      </c>
      <c r="F2076" s="48">
        <v>42839</v>
      </c>
      <c r="G2076" s="179">
        <v>-2</v>
      </c>
      <c r="H2076" s="47"/>
      <c r="I2076" s="50"/>
      <c r="J2076" s="51"/>
      <c r="K2076" s="50"/>
      <c r="L2076" s="50"/>
      <c r="M2076" s="52"/>
    </row>
    <row r="2077" spans="1:13" s="53" customFormat="1">
      <c r="A2077" s="47" t="s">
        <v>1611</v>
      </c>
      <c r="B2077" s="175" t="s">
        <v>1610</v>
      </c>
      <c r="C2077" s="47" t="s">
        <v>707</v>
      </c>
      <c r="D2077" s="212" t="s">
        <v>464</v>
      </c>
      <c r="E2077" s="216" t="s">
        <v>106</v>
      </c>
      <c r="F2077" s="48">
        <v>42839</v>
      </c>
      <c r="G2077" s="179">
        <v>-2</v>
      </c>
      <c r="H2077" s="47"/>
      <c r="I2077" s="50"/>
      <c r="J2077" s="51"/>
      <c r="K2077" s="50"/>
      <c r="L2077" s="50"/>
      <c r="M2077" s="52"/>
    </row>
    <row r="2078" spans="1:13" s="53" customFormat="1">
      <c r="A2078" s="47" t="s">
        <v>1611</v>
      </c>
      <c r="B2078" s="175" t="s">
        <v>1610</v>
      </c>
      <c r="C2078" s="47" t="s">
        <v>707</v>
      </c>
      <c r="D2078" s="217" t="s">
        <v>469</v>
      </c>
      <c r="E2078" s="215" t="s">
        <v>311</v>
      </c>
      <c r="F2078" s="48">
        <v>42839</v>
      </c>
      <c r="G2078" s="179">
        <v>-2</v>
      </c>
      <c r="H2078" s="47"/>
      <c r="I2078" s="50"/>
      <c r="J2078" s="51"/>
      <c r="K2078" s="50"/>
      <c r="L2078" s="50"/>
      <c r="M2078" s="52"/>
    </row>
    <row r="2079" spans="1:13" s="53" customFormat="1">
      <c r="A2079" s="47" t="s">
        <v>1611</v>
      </c>
      <c r="B2079" s="175" t="s">
        <v>1610</v>
      </c>
      <c r="C2079" s="47" t="s">
        <v>707</v>
      </c>
      <c r="D2079" s="212" t="s">
        <v>468</v>
      </c>
      <c r="E2079" s="216" t="s">
        <v>312</v>
      </c>
      <c r="F2079" s="48">
        <v>42839</v>
      </c>
      <c r="G2079" s="179">
        <v>-2</v>
      </c>
      <c r="H2079" s="47"/>
      <c r="I2079" s="50"/>
      <c r="J2079" s="51"/>
      <c r="K2079" s="50"/>
      <c r="L2079" s="50"/>
      <c r="M2079" s="52"/>
    </row>
    <row r="2080" spans="1:13" s="53" customFormat="1">
      <c r="A2080" s="47" t="s">
        <v>1611</v>
      </c>
      <c r="B2080" s="175" t="s">
        <v>1610</v>
      </c>
      <c r="C2080" s="47" t="s">
        <v>707</v>
      </c>
      <c r="D2080" s="212" t="s">
        <v>300</v>
      </c>
      <c r="E2080" s="216" t="s">
        <v>302</v>
      </c>
      <c r="F2080" s="48">
        <v>42839</v>
      </c>
      <c r="G2080" s="179">
        <v>-1</v>
      </c>
      <c r="H2080" s="47"/>
      <c r="I2080" s="50"/>
      <c r="J2080" s="51"/>
      <c r="K2080" s="50"/>
      <c r="L2080" s="50"/>
      <c r="M2080" s="52"/>
    </row>
    <row r="2081" spans="1:13" s="53" customFormat="1">
      <c r="A2081" s="47" t="s">
        <v>1611</v>
      </c>
      <c r="B2081" s="175" t="s">
        <v>1610</v>
      </c>
      <c r="C2081" s="47" t="s">
        <v>707</v>
      </c>
      <c r="D2081" s="212" t="s">
        <v>301</v>
      </c>
      <c r="E2081" s="216" t="s">
        <v>299</v>
      </c>
      <c r="F2081" s="48">
        <v>42839</v>
      </c>
      <c r="G2081" s="179">
        <v>-1</v>
      </c>
      <c r="H2081" s="47"/>
      <c r="I2081" s="50"/>
      <c r="J2081" s="51"/>
      <c r="K2081" s="50"/>
      <c r="L2081" s="50"/>
      <c r="M2081" s="52"/>
    </row>
    <row r="2082" spans="1:13" s="53" customFormat="1">
      <c r="A2082" s="47" t="s">
        <v>1611</v>
      </c>
      <c r="B2082" s="175" t="s">
        <v>1610</v>
      </c>
      <c r="C2082" s="47" t="s">
        <v>707</v>
      </c>
      <c r="D2082" s="212" t="s">
        <v>504</v>
      </c>
      <c r="E2082" s="216" t="s">
        <v>303</v>
      </c>
      <c r="F2082" s="48">
        <v>42839</v>
      </c>
      <c r="G2082" s="179">
        <v>-3</v>
      </c>
      <c r="H2082" s="47"/>
      <c r="I2082" s="50"/>
      <c r="J2082" s="51"/>
      <c r="K2082" s="50"/>
      <c r="L2082" s="50"/>
      <c r="M2082" s="52"/>
    </row>
    <row r="2083" spans="1:13" s="53" customFormat="1">
      <c r="A2083" s="47" t="s">
        <v>1614</v>
      </c>
      <c r="B2083" s="175" t="s">
        <v>1613</v>
      </c>
      <c r="C2083" s="47" t="s">
        <v>1612</v>
      </c>
      <c r="D2083" s="212" t="s">
        <v>465</v>
      </c>
      <c r="E2083" s="216" t="s">
        <v>107</v>
      </c>
      <c r="F2083" s="48">
        <v>42839</v>
      </c>
      <c r="G2083" s="179">
        <v>-1</v>
      </c>
      <c r="H2083" s="47"/>
      <c r="I2083" s="50"/>
      <c r="J2083" s="51"/>
      <c r="K2083" s="50"/>
      <c r="L2083" s="50"/>
      <c r="M2083" s="52"/>
    </row>
    <row r="2084" spans="1:13" s="53" customFormat="1">
      <c r="A2084" s="47" t="s">
        <v>1614</v>
      </c>
      <c r="B2084" s="175" t="s">
        <v>1613</v>
      </c>
      <c r="C2084" s="47" t="s">
        <v>1612</v>
      </c>
      <c r="D2084" s="212" t="s">
        <v>464</v>
      </c>
      <c r="E2084" s="216" t="s">
        <v>106</v>
      </c>
      <c r="F2084" s="48">
        <v>42839</v>
      </c>
      <c r="G2084" s="179">
        <v>-1</v>
      </c>
      <c r="H2084" s="47"/>
      <c r="I2084" s="50"/>
      <c r="J2084" s="51"/>
      <c r="K2084" s="50"/>
      <c r="L2084" s="50"/>
      <c r="M2084" s="52"/>
    </row>
    <row r="2085" spans="1:13" s="53" customFormat="1">
      <c r="A2085" s="47" t="s">
        <v>1614</v>
      </c>
      <c r="B2085" s="175" t="s">
        <v>1613</v>
      </c>
      <c r="C2085" s="47" t="s">
        <v>1612</v>
      </c>
      <c r="D2085" s="212" t="s">
        <v>301</v>
      </c>
      <c r="E2085" s="216" t="s">
        <v>299</v>
      </c>
      <c r="F2085" s="48">
        <v>42839</v>
      </c>
      <c r="G2085" s="179">
        <v>-1</v>
      </c>
      <c r="H2085" s="47"/>
      <c r="I2085" s="50"/>
      <c r="J2085" s="51"/>
      <c r="K2085" s="50"/>
      <c r="L2085" s="50"/>
      <c r="M2085" s="52"/>
    </row>
    <row r="2086" spans="1:13" s="53" customFormat="1">
      <c r="A2086" s="47" t="s">
        <v>1614</v>
      </c>
      <c r="B2086" s="175" t="s">
        <v>1613</v>
      </c>
      <c r="C2086" s="47" t="s">
        <v>1612</v>
      </c>
      <c r="D2086" s="212" t="s">
        <v>205</v>
      </c>
      <c r="E2086" s="216" t="s">
        <v>115</v>
      </c>
      <c r="F2086" s="48">
        <v>42839</v>
      </c>
      <c r="G2086" s="179">
        <v>-1</v>
      </c>
      <c r="H2086" s="47"/>
      <c r="I2086" s="50"/>
      <c r="J2086" s="51"/>
      <c r="K2086" s="50"/>
      <c r="L2086" s="50"/>
      <c r="M2086" s="52"/>
    </row>
    <row r="2087" spans="1:13" s="53" customFormat="1">
      <c r="A2087" s="47" t="s">
        <v>1614</v>
      </c>
      <c r="B2087" s="175" t="s">
        <v>1613</v>
      </c>
      <c r="C2087" s="47" t="s">
        <v>1612</v>
      </c>
      <c r="D2087" s="212" t="s">
        <v>278</v>
      </c>
      <c r="E2087" s="216" t="s">
        <v>121</v>
      </c>
      <c r="F2087" s="48">
        <v>42839</v>
      </c>
      <c r="G2087" s="179">
        <v>-1</v>
      </c>
      <c r="H2087" s="47"/>
      <c r="I2087" s="50"/>
      <c r="J2087" s="51"/>
      <c r="K2087" s="50"/>
      <c r="L2087" s="50"/>
      <c r="M2087" s="52"/>
    </row>
    <row r="2088" spans="1:13" s="53" customFormat="1">
      <c r="A2088" s="47" t="s">
        <v>1614</v>
      </c>
      <c r="B2088" s="175" t="s">
        <v>1613</v>
      </c>
      <c r="C2088" s="47" t="s">
        <v>1612</v>
      </c>
      <c r="D2088" s="212" t="s">
        <v>307</v>
      </c>
      <c r="E2088" s="216" t="s">
        <v>120</v>
      </c>
      <c r="F2088" s="48">
        <v>42839</v>
      </c>
      <c r="G2088" s="179">
        <v>-1</v>
      </c>
      <c r="H2088" s="47"/>
      <c r="I2088" s="50"/>
      <c r="J2088" s="51"/>
      <c r="K2088" s="50"/>
      <c r="L2088" s="50"/>
      <c r="M2088" s="52"/>
    </row>
    <row r="2089" spans="1:13" s="53" customFormat="1">
      <c r="A2089" s="47" t="s">
        <v>1614</v>
      </c>
      <c r="B2089" s="175" t="s">
        <v>1613</v>
      </c>
      <c r="C2089" s="47" t="s">
        <v>1612</v>
      </c>
      <c r="D2089" s="212" t="s">
        <v>306</v>
      </c>
      <c r="E2089" s="216" t="s">
        <v>117</v>
      </c>
      <c r="F2089" s="48">
        <v>42839</v>
      </c>
      <c r="G2089" s="179">
        <v>-1</v>
      </c>
      <c r="H2089" s="47"/>
      <c r="I2089" s="50"/>
      <c r="J2089" s="51"/>
      <c r="K2089" s="50"/>
      <c r="L2089" s="50"/>
      <c r="M2089" s="52"/>
    </row>
    <row r="2090" spans="1:13" s="53" customFormat="1">
      <c r="A2090" s="47" t="s">
        <v>1614</v>
      </c>
      <c r="B2090" s="175" t="s">
        <v>1613</v>
      </c>
      <c r="C2090" s="47" t="s">
        <v>1612</v>
      </c>
      <c r="D2090" s="212" t="s">
        <v>277</v>
      </c>
      <c r="E2090" s="216" t="s">
        <v>119</v>
      </c>
      <c r="F2090" s="48">
        <v>42839</v>
      </c>
      <c r="G2090" s="179">
        <v>-1</v>
      </c>
      <c r="H2090" s="47"/>
      <c r="I2090" s="50"/>
      <c r="J2090" s="51"/>
      <c r="K2090" s="50"/>
      <c r="L2090" s="50"/>
      <c r="M2090" s="52"/>
    </row>
    <row r="2091" spans="1:13" s="53" customFormat="1">
      <c r="A2091" s="47" t="s">
        <v>1614</v>
      </c>
      <c r="B2091" s="175" t="s">
        <v>1613</v>
      </c>
      <c r="C2091" s="47" t="s">
        <v>1612</v>
      </c>
      <c r="D2091" s="212" t="s">
        <v>455</v>
      </c>
      <c r="E2091" s="216" t="s">
        <v>118</v>
      </c>
      <c r="F2091" s="48">
        <v>42839</v>
      </c>
      <c r="G2091" s="179">
        <v>-1</v>
      </c>
      <c r="H2091" s="47"/>
      <c r="I2091" s="50"/>
      <c r="J2091" s="51"/>
      <c r="K2091" s="50"/>
      <c r="L2091" s="50"/>
      <c r="M2091" s="52"/>
    </row>
    <row r="2092" spans="1:13" s="53" customFormat="1">
      <c r="A2092" s="47" t="s">
        <v>1591</v>
      </c>
      <c r="B2092" s="175">
        <v>55368</v>
      </c>
      <c r="C2092" s="47" t="s">
        <v>1344</v>
      </c>
      <c r="D2092" s="212" t="s">
        <v>1516</v>
      </c>
      <c r="E2092" s="216" t="s">
        <v>1517</v>
      </c>
      <c r="F2092" s="48">
        <v>42839</v>
      </c>
      <c r="G2092" s="179">
        <v>-33</v>
      </c>
      <c r="H2092" s="47"/>
      <c r="I2092" s="50"/>
      <c r="J2092" s="51"/>
      <c r="K2092" s="50"/>
      <c r="L2092" s="50"/>
      <c r="M2092" s="52"/>
    </row>
    <row r="2093" spans="1:13" s="53" customFormat="1">
      <c r="A2093" s="47" t="s">
        <v>1591</v>
      </c>
      <c r="B2093" s="175">
        <v>55368</v>
      </c>
      <c r="C2093" s="47" t="s">
        <v>1344</v>
      </c>
      <c r="D2093" s="47" t="s">
        <v>1152</v>
      </c>
      <c r="E2093" s="47" t="s">
        <v>1155</v>
      </c>
      <c r="F2093" s="48">
        <v>42839</v>
      </c>
      <c r="G2093" s="179">
        <v>-1</v>
      </c>
      <c r="H2093" s="47"/>
      <c r="I2093" s="50"/>
      <c r="J2093" s="51"/>
      <c r="K2093" s="50"/>
      <c r="L2093" s="50"/>
      <c r="M2093" s="52"/>
    </row>
    <row r="2094" spans="1:13" s="53" customFormat="1">
      <c r="A2094" s="47" t="s">
        <v>1591</v>
      </c>
      <c r="B2094" s="175">
        <v>55368</v>
      </c>
      <c r="C2094" s="47" t="s">
        <v>1344</v>
      </c>
      <c r="D2094" s="47" t="s">
        <v>317</v>
      </c>
      <c r="E2094" s="47" t="s">
        <v>159</v>
      </c>
      <c r="F2094" s="48">
        <v>42839</v>
      </c>
      <c r="G2094" s="179">
        <v>-24</v>
      </c>
      <c r="H2094" s="47"/>
      <c r="I2094" s="50"/>
      <c r="J2094" s="51"/>
      <c r="K2094" s="50"/>
      <c r="L2094" s="50"/>
      <c r="M2094" s="52"/>
    </row>
    <row r="2095" spans="1:13" s="53" customFormat="1">
      <c r="A2095" s="47" t="s">
        <v>1591</v>
      </c>
      <c r="B2095" s="175">
        <v>55368</v>
      </c>
      <c r="C2095" s="47" t="s">
        <v>1344</v>
      </c>
      <c r="D2095" s="47" t="s">
        <v>162</v>
      </c>
      <c r="E2095" s="47" t="s">
        <v>163</v>
      </c>
      <c r="F2095" s="48">
        <v>42839</v>
      </c>
      <c r="G2095" s="179">
        <v>-3</v>
      </c>
      <c r="H2095" s="47"/>
      <c r="I2095" s="50"/>
      <c r="J2095" s="51"/>
      <c r="K2095" s="50"/>
      <c r="L2095" s="50"/>
      <c r="M2095" s="52"/>
    </row>
    <row r="2096" spans="1:13" s="53" customFormat="1">
      <c r="A2096" s="47" t="s">
        <v>1591</v>
      </c>
      <c r="B2096" s="175">
        <v>55368</v>
      </c>
      <c r="C2096" s="47" t="s">
        <v>1344</v>
      </c>
      <c r="D2096" s="47" t="s">
        <v>319</v>
      </c>
      <c r="E2096" s="47" t="s">
        <v>135</v>
      </c>
      <c r="F2096" s="48">
        <v>42839</v>
      </c>
      <c r="G2096" s="179">
        <v>-3</v>
      </c>
      <c r="H2096" s="47"/>
      <c r="I2096" s="50"/>
      <c r="J2096" s="51"/>
      <c r="K2096" s="50"/>
      <c r="L2096" s="50"/>
      <c r="M2096" s="52"/>
    </row>
    <row r="2097" spans="1:13" s="53" customFormat="1">
      <c r="A2097" s="47" t="s">
        <v>1591</v>
      </c>
      <c r="B2097" s="175">
        <v>55368</v>
      </c>
      <c r="C2097" s="47" t="s">
        <v>1344</v>
      </c>
      <c r="D2097" s="47" t="s">
        <v>716</v>
      </c>
      <c r="E2097" s="47" t="s">
        <v>715</v>
      </c>
      <c r="F2097" s="48">
        <v>42839</v>
      </c>
      <c r="G2097" s="179">
        <v>-2</v>
      </c>
      <c r="H2097" s="47"/>
      <c r="I2097" s="50"/>
      <c r="J2097" s="51"/>
      <c r="K2097" s="50"/>
      <c r="L2097" s="50"/>
      <c r="M2097" s="52"/>
    </row>
    <row r="2098" spans="1:13" s="53" customFormat="1">
      <c r="A2098" s="47" t="s">
        <v>1591</v>
      </c>
      <c r="B2098" s="175">
        <v>55368</v>
      </c>
      <c r="C2098" s="47" t="s">
        <v>1344</v>
      </c>
      <c r="D2098" s="212" t="s">
        <v>465</v>
      </c>
      <c r="E2098" s="216" t="s">
        <v>107</v>
      </c>
      <c r="F2098" s="48">
        <v>42839</v>
      </c>
      <c r="G2098" s="179">
        <v>-2</v>
      </c>
      <c r="H2098" s="47"/>
      <c r="I2098" s="50"/>
      <c r="J2098" s="51"/>
      <c r="K2098" s="50"/>
      <c r="L2098" s="50"/>
      <c r="M2098" s="52"/>
    </row>
    <row r="2099" spans="1:13" s="53" customFormat="1">
      <c r="A2099" s="47" t="s">
        <v>1591</v>
      </c>
      <c r="B2099" s="175">
        <v>55368</v>
      </c>
      <c r="C2099" s="47" t="s">
        <v>1344</v>
      </c>
      <c r="D2099" s="212" t="s">
        <v>464</v>
      </c>
      <c r="E2099" s="216" t="s">
        <v>106</v>
      </c>
      <c r="F2099" s="48">
        <v>42839</v>
      </c>
      <c r="G2099" s="179">
        <v>-2</v>
      </c>
      <c r="H2099" s="47"/>
      <c r="I2099" s="50"/>
      <c r="J2099" s="51"/>
      <c r="K2099" s="50"/>
      <c r="L2099" s="50"/>
      <c r="M2099" s="52"/>
    </row>
    <row r="2100" spans="1:13" s="53" customFormat="1">
      <c r="A2100" s="47" t="s">
        <v>1591</v>
      </c>
      <c r="B2100" s="175">
        <v>55368</v>
      </c>
      <c r="C2100" s="47" t="s">
        <v>1344</v>
      </c>
      <c r="D2100" s="217" t="s">
        <v>469</v>
      </c>
      <c r="E2100" s="215" t="s">
        <v>311</v>
      </c>
      <c r="F2100" s="48">
        <v>42839</v>
      </c>
      <c r="G2100" s="179">
        <v>-2</v>
      </c>
      <c r="H2100" s="47"/>
      <c r="I2100" s="50"/>
      <c r="J2100" s="51"/>
      <c r="K2100" s="50"/>
      <c r="L2100" s="50"/>
      <c r="M2100" s="52"/>
    </row>
    <row r="2101" spans="1:13" s="53" customFormat="1">
      <c r="A2101" s="47" t="s">
        <v>1591</v>
      </c>
      <c r="B2101" s="175">
        <v>55368</v>
      </c>
      <c r="C2101" s="47" t="s">
        <v>1344</v>
      </c>
      <c r="D2101" s="212" t="s">
        <v>468</v>
      </c>
      <c r="E2101" s="216" t="s">
        <v>312</v>
      </c>
      <c r="F2101" s="48">
        <v>42839</v>
      </c>
      <c r="G2101" s="179">
        <v>-2</v>
      </c>
      <c r="H2101" s="47"/>
      <c r="I2101" s="50"/>
      <c r="J2101" s="51"/>
      <c r="K2101" s="50"/>
      <c r="L2101" s="50"/>
      <c r="M2101" s="52"/>
    </row>
    <row r="2102" spans="1:13" s="53" customFormat="1">
      <c r="A2102" s="47" t="s">
        <v>1591</v>
      </c>
      <c r="B2102" s="175">
        <v>55368</v>
      </c>
      <c r="C2102" s="47" t="s">
        <v>1344</v>
      </c>
      <c r="D2102" s="212" t="s">
        <v>300</v>
      </c>
      <c r="E2102" s="216" t="s">
        <v>302</v>
      </c>
      <c r="F2102" s="48">
        <v>42839</v>
      </c>
      <c r="G2102" s="179">
        <v>-1</v>
      </c>
      <c r="H2102" s="47"/>
      <c r="I2102" s="50"/>
      <c r="J2102" s="51"/>
      <c r="K2102" s="50"/>
      <c r="L2102" s="50"/>
      <c r="M2102" s="52"/>
    </row>
    <row r="2103" spans="1:13" s="53" customFormat="1">
      <c r="A2103" s="47" t="s">
        <v>1591</v>
      </c>
      <c r="B2103" s="175">
        <v>55368</v>
      </c>
      <c r="C2103" s="47" t="s">
        <v>1344</v>
      </c>
      <c r="D2103" s="212" t="s">
        <v>301</v>
      </c>
      <c r="E2103" s="216" t="s">
        <v>299</v>
      </c>
      <c r="F2103" s="48">
        <v>42839</v>
      </c>
      <c r="G2103" s="179">
        <v>-1</v>
      </c>
      <c r="H2103" s="47"/>
      <c r="I2103" s="50"/>
      <c r="J2103" s="51"/>
      <c r="K2103" s="50"/>
      <c r="L2103" s="50"/>
      <c r="M2103" s="52"/>
    </row>
    <row r="2104" spans="1:13" s="53" customFormat="1">
      <c r="A2104" s="47" t="s">
        <v>1591</v>
      </c>
      <c r="B2104" s="175">
        <v>55368</v>
      </c>
      <c r="C2104" s="47" t="s">
        <v>1344</v>
      </c>
      <c r="D2104" s="212" t="s">
        <v>504</v>
      </c>
      <c r="E2104" s="216" t="s">
        <v>303</v>
      </c>
      <c r="F2104" s="48">
        <v>42839</v>
      </c>
      <c r="G2104" s="179">
        <v>-2</v>
      </c>
      <c r="H2104" s="47"/>
      <c r="I2104" s="50"/>
      <c r="J2104" s="51"/>
      <c r="K2104" s="50"/>
      <c r="L2104" s="50"/>
      <c r="M2104" s="52"/>
    </row>
    <row r="2105" spans="1:13" s="53" customFormat="1">
      <c r="A2105" s="47" t="s">
        <v>1591</v>
      </c>
      <c r="B2105" s="175">
        <v>55368</v>
      </c>
      <c r="C2105" s="47" t="s">
        <v>1344</v>
      </c>
      <c r="D2105" s="212" t="s">
        <v>277</v>
      </c>
      <c r="E2105" s="216" t="s">
        <v>119</v>
      </c>
      <c r="F2105" s="48">
        <v>42839</v>
      </c>
      <c r="G2105" s="179">
        <v>-2</v>
      </c>
      <c r="H2105" s="47"/>
      <c r="I2105" s="50"/>
      <c r="J2105" s="51"/>
      <c r="K2105" s="50"/>
      <c r="L2105" s="50"/>
      <c r="M2105" s="52"/>
    </row>
    <row r="2106" spans="1:13" s="53" customFormat="1">
      <c r="A2106" s="47" t="s">
        <v>1591</v>
      </c>
      <c r="B2106" s="175">
        <v>55368</v>
      </c>
      <c r="C2106" s="47" t="s">
        <v>1344</v>
      </c>
      <c r="D2106" s="212" t="s">
        <v>296</v>
      </c>
      <c r="E2106" s="216" t="s">
        <v>297</v>
      </c>
      <c r="F2106" s="48">
        <v>42839</v>
      </c>
      <c r="G2106" s="179">
        <v>-2</v>
      </c>
      <c r="H2106" s="47"/>
      <c r="I2106" s="50"/>
      <c r="J2106" s="51"/>
      <c r="K2106" s="50"/>
      <c r="L2106" s="50"/>
      <c r="M2106" s="52"/>
    </row>
    <row r="2107" spans="1:13" s="53" customFormat="1">
      <c r="A2107" s="47" t="s">
        <v>1591</v>
      </c>
      <c r="B2107" s="175">
        <v>55368</v>
      </c>
      <c r="C2107" s="47" t="s">
        <v>1344</v>
      </c>
      <c r="D2107" s="212" t="s">
        <v>205</v>
      </c>
      <c r="E2107" s="216" t="s">
        <v>115</v>
      </c>
      <c r="F2107" s="48">
        <v>42839</v>
      </c>
      <c r="G2107" s="179">
        <v>-1</v>
      </c>
      <c r="H2107" s="47"/>
      <c r="I2107" s="50"/>
      <c r="J2107" s="51"/>
      <c r="K2107" s="50"/>
      <c r="L2107" s="50"/>
      <c r="M2107" s="52"/>
    </row>
    <row r="2108" spans="1:13" s="53" customFormat="1">
      <c r="A2108" s="47" t="s">
        <v>1591</v>
      </c>
      <c r="B2108" s="175">
        <v>55368</v>
      </c>
      <c r="C2108" s="47" t="s">
        <v>1344</v>
      </c>
      <c r="D2108" s="212" t="s">
        <v>278</v>
      </c>
      <c r="E2108" s="216" t="s">
        <v>121</v>
      </c>
      <c r="F2108" s="48">
        <v>42839</v>
      </c>
      <c r="G2108" s="179">
        <v>-1</v>
      </c>
      <c r="H2108" s="47"/>
      <c r="I2108" s="50"/>
      <c r="J2108" s="51"/>
      <c r="K2108" s="50"/>
      <c r="L2108" s="50"/>
      <c r="M2108" s="52"/>
    </row>
    <row r="2109" spans="1:13" s="53" customFormat="1">
      <c r="A2109" s="47" t="s">
        <v>1591</v>
      </c>
      <c r="B2109" s="175">
        <v>55368</v>
      </c>
      <c r="C2109" s="47" t="s">
        <v>1344</v>
      </c>
      <c r="D2109" s="212" t="s">
        <v>307</v>
      </c>
      <c r="E2109" s="216" t="s">
        <v>120</v>
      </c>
      <c r="F2109" s="48">
        <v>42839</v>
      </c>
      <c r="G2109" s="179">
        <v>-1</v>
      </c>
      <c r="H2109" s="47"/>
      <c r="I2109" s="50"/>
      <c r="J2109" s="51"/>
      <c r="K2109" s="50"/>
      <c r="L2109" s="50"/>
      <c r="M2109" s="52"/>
    </row>
    <row r="2110" spans="1:13" s="53" customFormat="1">
      <c r="A2110" s="47" t="s">
        <v>1591</v>
      </c>
      <c r="B2110" s="175">
        <v>55368</v>
      </c>
      <c r="C2110" s="47" t="s">
        <v>1344</v>
      </c>
      <c r="D2110" s="212" t="s">
        <v>456</v>
      </c>
      <c r="E2110" s="216" t="s">
        <v>124</v>
      </c>
      <c r="F2110" s="48">
        <v>42839</v>
      </c>
      <c r="G2110" s="179">
        <v>-2</v>
      </c>
      <c r="H2110" s="47"/>
      <c r="I2110" s="50"/>
      <c r="J2110" s="51"/>
      <c r="K2110" s="50"/>
      <c r="L2110" s="50"/>
      <c r="M2110" s="52"/>
    </row>
    <row r="2111" spans="1:13" s="53" customFormat="1">
      <c r="A2111" s="47" t="s">
        <v>1591</v>
      </c>
      <c r="B2111" s="175">
        <v>55368</v>
      </c>
      <c r="C2111" s="47" t="s">
        <v>1344</v>
      </c>
      <c r="D2111" s="212" t="s">
        <v>308</v>
      </c>
      <c r="E2111" s="216" t="s">
        <v>123</v>
      </c>
      <c r="F2111" s="48">
        <v>42839</v>
      </c>
      <c r="G2111" s="179">
        <v>-2</v>
      </c>
      <c r="H2111" s="47"/>
      <c r="I2111" s="50"/>
      <c r="J2111" s="51"/>
      <c r="K2111" s="50"/>
      <c r="L2111" s="50"/>
      <c r="M2111" s="52"/>
    </row>
    <row r="2112" spans="1:13" s="53" customFormat="1">
      <c r="A2112" s="47" t="s">
        <v>1591</v>
      </c>
      <c r="B2112" s="175">
        <v>55368</v>
      </c>
      <c r="C2112" s="47" t="s">
        <v>1344</v>
      </c>
      <c r="D2112" s="212" t="s">
        <v>306</v>
      </c>
      <c r="E2112" s="216" t="s">
        <v>117</v>
      </c>
      <c r="F2112" s="48">
        <v>42839</v>
      </c>
      <c r="G2112" s="179">
        <v>-1</v>
      </c>
      <c r="H2112" s="47"/>
      <c r="I2112" s="50"/>
      <c r="J2112" s="51"/>
      <c r="K2112" s="50"/>
      <c r="L2112" s="50"/>
      <c r="M2112" s="52"/>
    </row>
    <row r="2113" spans="1:13" s="53" customFormat="1">
      <c r="A2113" s="47" t="s">
        <v>1591</v>
      </c>
      <c r="B2113" s="175">
        <v>55368</v>
      </c>
      <c r="C2113" s="47" t="s">
        <v>1344</v>
      </c>
      <c r="D2113" s="47" t="s">
        <v>310</v>
      </c>
      <c r="E2113" s="47" t="s">
        <v>116</v>
      </c>
      <c r="F2113" s="48">
        <v>42839</v>
      </c>
      <c r="G2113" s="179">
        <v>-1</v>
      </c>
      <c r="H2113" s="47"/>
      <c r="I2113" s="50"/>
      <c r="J2113" s="51"/>
      <c r="K2113" s="50"/>
      <c r="L2113" s="50"/>
      <c r="M2113" s="52"/>
    </row>
    <row r="2114" spans="1:13" s="53" customFormat="1">
      <c r="A2114" s="47" t="s">
        <v>1591</v>
      </c>
      <c r="B2114" s="175">
        <v>55368</v>
      </c>
      <c r="C2114" s="47" t="s">
        <v>1344</v>
      </c>
      <c r="D2114" s="212" t="s">
        <v>309</v>
      </c>
      <c r="E2114" s="216" t="s">
        <v>125</v>
      </c>
      <c r="F2114" s="48">
        <v>42839</v>
      </c>
      <c r="G2114" s="179">
        <v>-2</v>
      </c>
      <c r="H2114" s="47"/>
      <c r="I2114" s="50"/>
      <c r="J2114" s="51"/>
      <c r="K2114" s="50"/>
      <c r="L2114" s="50"/>
      <c r="M2114" s="52"/>
    </row>
    <row r="2115" spans="1:13" s="53" customFormat="1">
      <c r="A2115" s="47" t="s">
        <v>1591</v>
      </c>
      <c r="B2115" s="175">
        <v>55368</v>
      </c>
      <c r="C2115" s="47" t="s">
        <v>1344</v>
      </c>
      <c r="D2115" s="47" t="s">
        <v>2992</v>
      </c>
      <c r="E2115" s="47" t="s">
        <v>1210</v>
      </c>
      <c r="F2115" s="48">
        <v>42839</v>
      </c>
      <c r="G2115" s="179">
        <v>-16</v>
      </c>
      <c r="H2115" s="47"/>
      <c r="I2115" s="50"/>
      <c r="J2115" s="51"/>
      <c r="K2115" s="50"/>
      <c r="L2115" s="50"/>
      <c r="M2115" s="52"/>
    </row>
    <row r="2116" spans="1:13" s="53" customFormat="1">
      <c r="A2116" s="47" t="s">
        <v>1615</v>
      </c>
      <c r="B2116" s="175">
        <v>56379</v>
      </c>
      <c r="C2116" s="47" t="s">
        <v>1344</v>
      </c>
      <c r="D2116" s="212" t="s">
        <v>465</v>
      </c>
      <c r="E2116" s="216" t="s">
        <v>107</v>
      </c>
      <c r="F2116" s="48">
        <v>42843</v>
      </c>
      <c r="G2116" s="179">
        <v>-1</v>
      </c>
      <c r="H2116" s="47"/>
      <c r="I2116" s="50"/>
      <c r="J2116" s="51"/>
      <c r="K2116" s="50"/>
      <c r="L2116" s="50"/>
      <c r="M2116" s="52"/>
    </row>
    <row r="2117" spans="1:13" s="53" customFormat="1">
      <c r="A2117" s="47" t="s">
        <v>1615</v>
      </c>
      <c r="B2117" s="175">
        <v>56379</v>
      </c>
      <c r="C2117" s="47" t="s">
        <v>1344</v>
      </c>
      <c r="D2117" s="212" t="s">
        <v>464</v>
      </c>
      <c r="E2117" s="216" t="s">
        <v>106</v>
      </c>
      <c r="F2117" s="48">
        <v>42843</v>
      </c>
      <c r="G2117" s="179">
        <v>-1</v>
      </c>
      <c r="H2117" s="47"/>
      <c r="I2117" s="50"/>
      <c r="J2117" s="51"/>
      <c r="K2117" s="50"/>
      <c r="L2117" s="50"/>
      <c r="M2117" s="52"/>
    </row>
    <row r="2118" spans="1:13" s="53" customFormat="1">
      <c r="A2118" s="47" t="s">
        <v>1615</v>
      </c>
      <c r="B2118" s="175">
        <v>56379</v>
      </c>
      <c r="C2118" s="47" t="s">
        <v>1344</v>
      </c>
      <c r="D2118" s="217" t="s">
        <v>469</v>
      </c>
      <c r="E2118" s="215" t="s">
        <v>311</v>
      </c>
      <c r="F2118" s="48">
        <v>42843</v>
      </c>
      <c r="G2118" s="179">
        <v>-3</v>
      </c>
      <c r="H2118" s="47"/>
      <c r="I2118" s="50"/>
      <c r="J2118" s="51"/>
      <c r="K2118" s="50"/>
      <c r="L2118" s="50"/>
      <c r="M2118" s="52"/>
    </row>
    <row r="2119" spans="1:13" s="53" customFormat="1">
      <c r="A2119" s="47" t="s">
        <v>1615</v>
      </c>
      <c r="B2119" s="175">
        <v>56379</v>
      </c>
      <c r="C2119" s="47" t="s">
        <v>1344</v>
      </c>
      <c r="D2119" s="212" t="s">
        <v>468</v>
      </c>
      <c r="E2119" s="216" t="s">
        <v>312</v>
      </c>
      <c r="F2119" s="48">
        <v>42843</v>
      </c>
      <c r="G2119" s="179">
        <v>-1</v>
      </c>
      <c r="H2119" s="47"/>
      <c r="I2119" s="50"/>
      <c r="J2119" s="51"/>
      <c r="K2119" s="50"/>
      <c r="L2119" s="50"/>
      <c r="M2119" s="52"/>
    </row>
    <row r="2120" spans="1:13" s="53" customFormat="1">
      <c r="A2120" s="47" t="s">
        <v>1615</v>
      </c>
      <c r="B2120" s="175">
        <v>56379</v>
      </c>
      <c r="C2120" s="47" t="s">
        <v>1344</v>
      </c>
      <c r="D2120" s="47" t="s">
        <v>663</v>
      </c>
      <c r="E2120" s="47" t="s">
        <v>662</v>
      </c>
      <c r="F2120" s="48">
        <v>42843</v>
      </c>
      <c r="G2120" s="179">
        <v>-1</v>
      </c>
      <c r="H2120" s="47"/>
      <c r="I2120" s="50"/>
      <c r="J2120" s="51"/>
      <c r="K2120" s="50"/>
      <c r="L2120" s="50"/>
      <c r="M2120" s="52"/>
    </row>
    <row r="2121" spans="1:13" s="53" customFormat="1">
      <c r="A2121" s="47" t="s">
        <v>1615</v>
      </c>
      <c r="B2121" s="175">
        <v>56379</v>
      </c>
      <c r="C2121" s="47" t="s">
        <v>1344</v>
      </c>
      <c r="D2121" s="47" t="s">
        <v>1115</v>
      </c>
      <c r="E2121" s="47" t="s">
        <v>1116</v>
      </c>
      <c r="F2121" s="48">
        <v>42843</v>
      </c>
      <c r="G2121" s="179">
        <v>-1</v>
      </c>
      <c r="H2121" s="47"/>
      <c r="I2121" s="50"/>
      <c r="J2121" s="51"/>
      <c r="K2121" s="50"/>
      <c r="L2121" s="50"/>
      <c r="M2121" s="52"/>
    </row>
    <row r="2122" spans="1:13" s="53" customFormat="1">
      <c r="A2122" s="47" t="s">
        <v>1615</v>
      </c>
      <c r="B2122" s="175">
        <v>56379</v>
      </c>
      <c r="C2122" s="47" t="s">
        <v>1344</v>
      </c>
      <c r="D2122" s="47" t="s">
        <v>2992</v>
      </c>
      <c r="E2122" s="47" t="s">
        <v>1210</v>
      </c>
      <c r="F2122" s="48">
        <v>42843</v>
      </c>
      <c r="G2122" s="179">
        <v>-8</v>
      </c>
      <c r="H2122" s="47"/>
      <c r="I2122" s="50"/>
      <c r="J2122" s="51"/>
      <c r="K2122" s="50"/>
      <c r="L2122" s="50"/>
      <c r="M2122" s="52"/>
    </row>
    <row r="2123" spans="1:13" s="53" customFormat="1">
      <c r="A2123" s="47" t="s">
        <v>1615</v>
      </c>
      <c r="B2123" s="175">
        <v>56379</v>
      </c>
      <c r="C2123" s="47" t="s">
        <v>1344</v>
      </c>
      <c r="D2123" s="47" t="s">
        <v>1268</v>
      </c>
      <c r="E2123" s="47" t="s">
        <v>1267</v>
      </c>
      <c r="F2123" s="48">
        <v>42843</v>
      </c>
      <c r="G2123" s="179">
        <v>-4</v>
      </c>
      <c r="H2123" s="47"/>
      <c r="I2123" s="50"/>
      <c r="J2123" s="51"/>
      <c r="K2123" s="50"/>
      <c r="L2123" s="50"/>
      <c r="M2123" s="52"/>
    </row>
    <row r="2124" spans="1:13" s="53" customFormat="1">
      <c r="A2124" s="47"/>
      <c r="B2124" s="175" t="s">
        <v>1616</v>
      </c>
      <c r="C2124" s="47" t="s">
        <v>1503</v>
      </c>
      <c r="D2124" s="217" t="s">
        <v>469</v>
      </c>
      <c r="E2124" s="215" t="s">
        <v>311</v>
      </c>
      <c r="F2124" s="48">
        <v>42843</v>
      </c>
      <c r="G2124" s="179">
        <v>-6</v>
      </c>
      <c r="H2124" s="47"/>
      <c r="I2124" s="50"/>
      <c r="J2124" s="51"/>
      <c r="K2124" s="50"/>
      <c r="L2124" s="50"/>
      <c r="M2124" s="52"/>
    </row>
    <row r="2125" spans="1:13" s="53" customFormat="1">
      <c r="A2125" s="47"/>
      <c r="B2125" s="175" t="s">
        <v>1617</v>
      </c>
      <c r="C2125" s="47" t="s">
        <v>1562</v>
      </c>
      <c r="D2125" s="217" t="s">
        <v>469</v>
      </c>
      <c r="E2125" s="215" t="s">
        <v>311</v>
      </c>
      <c r="F2125" s="48">
        <v>42843</v>
      </c>
      <c r="G2125" s="179">
        <v>2</v>
      </c>
      <c r="H2125" s="47"/>
      <c r="I2125" s="50"/>
      <c r="J2125" s="51"/>
      <c r="K2125" s="50"/>
      <c r="L2125" s="50"/>
      <c r="M2125" s="52"/>
    </row>
    <row r="2126" spans="1:13" s="53" customFormat="1">
      <c r="A2126" s="47"/>
      <c r="B2126" s="175" t="s">
        <v>1618</v>
      </c>
      <c r="C2126" s="47" t="s">
        <v>1562</v>
      </c>
      <c r="D2126" s="212" t="s">
        <v>504</v>
      </c>
      <c r="E2126" s="216" t="s">
        <v>303</v>
      </c>
      <c r="F2126" s="48">
        <v>42843</v>
      </c>
      <c r="G2126" s="179">
        <v>1</v>
      </c>
      <c r="H2126" s="47"/>
      <c r="I2126" s="50"/>
      <c r="J2126" s="51"/>
      <c r="K2126" s="50"/>
      <c r="L2126" s="50"/>
      <c r="M2126" s="52"/>
    </row>
    <row r="2127" spans="1:13" s="53" customFormat="1">
      <c r="A2127" s="47"/>
      <c r="B2127" s="175" t="s">
        <v>779</v>
      </c>
      <c r="C2127" s="47" t="s">
        <v>1562</v>
      </c>
      <c r="D2127" s="47" t="s">
        <v>663</v>
      </c>
      <c r="E2127" s="47" t="s">
        <v>662</v>
      </c>
      <c r="F2127" s="48">
        <v>42843</v>
      </c>
      <c r="G2127" s="179">
        <v>1</v>
      </c>
      <c r="H2127" s="47"/>
      <c r="I2127" s="50"/>
      <c r="J2127" s="51"/>
      <c r="K2127" s="50"/>
      <c r="L2127" s="50"/>
      <c r="M2127" s="52"/>
    </row>
    <row r="2128" spans="1:13" s="53" customFormat="1">
      <c r="A2128" s="47"/>
      <c r="B2128" s="175" t="s">
        <v>779</v>
      </c>
      <c r="C2128" s="47" t="s">
        <v>1562</v>
      </c>
      <c r="D2128" s="47" t="s">
        <v>664</v>
      </c>
      <c r="E2128" s="47" t="s">
        <v>665</v>
      </c>
      <c r="F2128" s="48">
        <v>42843</v>
      </c>
      <c r="G2128" s="179">
        <v>1</v>
      </c>
      <c r="H2128" s="47"/>
      <c r="I2128" s="50"/>
      <c r="J2128" s="51"/>
      <c r="K2128" s="50"/>
      <c r="L2128" s="50"/>
      <c r="M2128" s="52"/>
    </row>
    <row r="2129" spans="1:13" s="53" customFormat="1">
      <c r="A2129" s="47" t="s">
        <v>1619</v>
      </c>
      <c r="B2129" s="175">
        <v>57035</v>
      </c>
      <c r="C2129" s="47" t="s">
        <v>1344</v>
      </c>
      <c r="D2129" s="212" t="s">
        <v>465</v>
      </c>
      <c r="E2129" s="216" t="s">
        <v>107</v>
      </c>
      <c r="F2129" s="48">
        <v>42845</v>
      </c>
      <c r="G2129" s="179">
        <v>-2</v>
      </c>
      <c r="H2129" s="47"/>
      <c r="I2129" s="50"/>
      <c r="J2129" s="51"/>
      <c r="K2129" s="50"/>
      <c r="L2129" s="50"/>
      <c r="M2129" s="52"/>
    </row>
    <row r="2130" spans="1:13" s="53" customFormat="1">
      <c r="A2130" s="47" t="s">
        <v>1619</v>
      </c>
      <c r="B2130" s="175">
        <v>57035</v>
      </c>
      <c r="C2130" s="47" t="s">
        <v>1344</v>
      </c>
      <c r="D2130" s="212" t="s">
        <v>464</v>
      </c>
      <c r="E2130" s="216" t="s">
        <v>106</v>
      </c>
      <c r="F2130" s="48">
        <v>42845</v>
      </c>
      <c r="G2130" s="179">
        <v>-2</v>
      </c>
      <c r="H2130" s="47"/>
      <c r="I2130" s="50"/>
      <c r="J2130" s="51"/>
      <c r="K2130" s="50"/>
      <c r="L2130" s="50"/>
      <c r="M2130" s="52"/>
    </row>
    <row r="2131" spans="1:13" s="53" customFormat="1">
      <c r="A2131" s="47" t="s">
        <v>1619</v>
      </c>
      <c r="B2131" s="175">
        <v>57035</v>
      </c>
      <c r="C2131" s="47" t="s">
        <v>1344</v>
      </c>
      <c r="D2131" s="217" t="s">
        <v>469</v>
      </c>
      <c r="E2131" s="215" t="s">
        <v>311</v>
      </c>
      <c r="F2131" s="48">
        <v>42845</v>
      </c>
      <c r="G2131" s="179">
        <v>-3</v>
      </c>
      <c r="H2131" s="47"/>
      <c r="I2131" s="50"/>
      <c r="J2131" s="51"/>
      <c r="K2131" s="50"/>
      <c r="L2131" s="50"/>
      <c r="M2131" s="52"/>
    </row>
    <row r="2132" spans="1:13" s="53" customFormat="1">
      <c r="A2132" s="47" t="s">
        <v>1619</v>
      </c>
      <c r="B2132" s="175">
        <v>57035</v>
      </c>
      <c r="C2132" s="47" t="s">
        <v>1344</v>
      </c>
      <c r="D2132" s="212" t="s">
        <v>468</v>
      </c>
      <c r="E2132" s="216" t="s">
        <v>312</v>
      </c>
      <c r="F2132" s="48">
        <v>42845</v>
      </c>
      <c r="G2132" s="179">
        <v>-2</v>
      </c>
      <c r="H2132" s="47"/>
      <c r="I2132" s="50"/>
      <c r="J2132" s="51"/>
      <c r="K2132" s="50"/>
      <c r="L2132" s="50"/>
      <c r="M2132" s="52"/>
    </row>
    <row r="2133" spans="1:13" s="53" customFormat="1">
      <c r="A2133" s="47" t="s">
        <v>1619</v>
      </c>
      <c r="B2133" s="175">
        <v>57035</v>
      </c>
      <c r="C2133" s="47" t="s">
        <v>1344</v>
      </c>
      <c r="D2133" s="212" t="s">
        <v>300</v>
      </c>
      <c r="E2133" s="216" t="s">
        <v>302</v>
      </c>
      <c r="F2133" s="48">
        <v>42845</v>
      </c>
      <c r="G2133" s="179">
        <v>-1</v>
      </c>
      <c r="H2133" s="47"/>
      <c r="I2133" s="50"/>
      <c r="J2133" s="51"/>
      <c r="K2133" s="50"/>
      <c r="L2133" s="50"/>
      <c r="M2133" s="52"/>
    </row>
    <row r="2134" spans="1:13" s="53" customFormat="1">
      <c r="A2134" s="47" t="s">
        <v>1619</v>
      </c>
      <c r="B2134" s="175">
        <v>57035</v>
      </c>
      <c r="C2134" s="47" t="s">
        <v>1344</v>
      </c>
      <c r="D2134" s="212" t="s">
        <v>301</v>
      </c>
      <c r="E2134" s="216" t="s">
        <v>299</v>
      </c>
      <c r="F2134" s="48">
        <v>42845</v>
      </c>
      <c r="G2134" s="179">
        <v>-1</v>
      </c>
      <c r="H2134" s="47"/>
      <c r="I2134" s="50"/>
      <c r="J2134" s="51"/>
      <c r="K2134" s="50"/>
      <c r="L2134" s="50"/>
      <c r="M2134" s="52"/>
    </row>
    <row r="2135" spans="1:13" s="53" customFormat="1">
      <c r="A2135" s="47" t="s">
        <v>1619</v>
      </c>
      <c r="B2135" s="175">
        <v>57035</v>
      </c>
      <c r="C2135" s="47" t="s">
        <v>1344</v>
      </c>
      <c r="D2135" s="47" t="s">
        <v>63</v>
      </c>
      <c r="E2135" s="47" t="s">
        <v>70</v>
      </c>
      <c r="F2135" s="48">
        <v>42845</v>
      </c>
      <c r="G2135" s="179">
        <v>-2</v>
      </c>
      <c r="H2135" s="47"/>
      <c r="I2135" s="50"/>
      <c r="J2135" s="51"/>
      <c r="K2135" s="50"/>
      <c r="L2135" s="50"/>
      <c r="M2135" s="52"/>
    </row>
    <row r="2136" spans="1:13" s="53" customFormat="1">
      <c r="A2136" s="47" t="s">
        <v>1619</v>
      </c>
      <c r="B2136" s="175">
        <v>57035</v>
      </c>
      <c r="C2136" s="47" t="s">
        <v>1344</v>
      </c>
      <c r="D2136" s="47" t="s">
        <v>663</v>
      </c>
      <c r="E2136" s="47" t="s">
        <v>662</v>
      </c>
      <c r="F2136" s="48">
        <v>42845</v>
      </c>
      <c r="G2136" s="179">
        <v>-2</v>
      </c>
      <c r="H2136" s="47"/>
      <c r="I2136" s="50"/>
      <c r="J2136" s="51"/>
      <c r="K2136" s="50"/>
      <c r="L2136" s="50"/>
      <c r="M2136" s="52"/>
    </row>
    <row r="2137" spans="1:13" s="53" customFormat="1">
      <c r="A2137" s="47" t="s">
        <v>1619</v>
      </c>
      <c r="B2137" s="175">
        <v>57035</v>
      </c>
      <c r="C2137" s="47" t="s">
        <v>1344</v>
      </c>
      <c r="D2137" s="47" t="s">
        <v>2992</v>
      </c>
      <c r="E2137" s="47" t="s">
        <v>1210</v>
      </c>
      <c r="F2137" s="48">
        <v>42845</v>
      </c>
      <c r="G2137" s="179">
        <v>-14</v>
      </c>
      <c r="H2137" s="47"/>
      <c r="I2137" s="50"/>
      <c r="J2137" s="51"/>
      <c r="K2137" s="50"/>
      <c r="L2137" s="50"/>
      <c r="M2137" s="52"/>
    </row>
    <row r="2138" spans="1:13" s="53" customFormat="1">
      <c r="A2138" s="47" t="s">
        <v>1619</v>
      </c>
      <c r="B2138" s="175">
        <v>57035</v>
      </c>
      <c r="C2138" s="47" t="s">
        <v>1344</v>
      </c>
      <c r="D2138" s="47" t="s">
        <v>1268</v>
      </c>
      <c r="E2138" s="47" t="s">
        <v>1267</v>
      </c>
      <c r="F2138" s="48">
        <v>42845</v>
      </c>
      <c r="G2138" s="179">
        <v>-8</v>
      </c>
      <c r="H2138" s="47"/>
      <c r="I2138" s="50"/>
      <c r="J2138" s="51"/>
      <c r="K2138" s="50"/>
      <c r="L2138" s="50"/>
      <c r="M2138" s="52"/>
    </row>
    <row r="2139" spans="1:13" s="53" customFormat="1">
      <c r="A2139" s="47" t="s">
        <v>1620</v>
      </c>
      <c r="B2139" s="175">
        <v>57150</v>
      </c>
      <c r="C2139" s="47" t="s">
        <v>1344</v>
      </c>
      <c r="D2139" s="47" t="s">
        <v>2385</v>
      </c>
      <c r="E2139" s="47" t="s">
        <v>1309</v>
      </c>
      <c r="F2139" s="48">
        <v>42846</v>
      </c>
      <c r="G2139" s="179">
        <v>-5</v>
      </c>
      <c r="H2139" s="47"/>
      <c r="I2139" s="50"/>
      <c r="J2139" s="51"/>
      <c r="K2139" s="50"/>
      <c r="L2139" s="50"/>
      <c r="M2139" s="52"/>
    </row>
    <row r="2140" spans="1:13" s="53" customFormat="1">
      <c r="A2140" s="47" t="s">
        <v>1620</v>
      </c>
      <c r="B2140" s="175">
        <v>57150</v>
      </c>
      <c r="C2140" s="47" t="s">
        <v>1344</v>
      </c>
      <c r="D2140" s="47" t="s">
        <v>2386</v>
      </c>
      <c r="E2140" s="47" t="s">
        <v>1310</v>
      </c>
      <c r="F2140" s="48">
        <v>42846</v>
      </c>
      <c r="G2140" s="179">
        <v>-2</v>
      </c>
      <c r="H2140" s="47"/>
      <c r="I2140" s="50"/>
      <c r="J2140" s="51"/>
      <c r="K2140" s="50"/>
      <c r="L2140" s="50"/>
      <c r="M2140" s="52"/>
    </row>
    <row r="2141" spans="1:13" s="53" customFormat="1">
      <c r="A2141" s="47" t="s">
        <v>597</v>
      </c>
      <c r="B2141" s="175" t="s">
        <v>1639</v>
      </c>
      <c r="C2141" s="47" t="s">
        <v>1562</v>
      </c>
      <c r="D2141" s="212" t="s">
        <v>300</v>
      </c>
      <c r="E2141" s="216" t="s">
        <v>302</v>
      </c>
      <c r="F2141" s="48">
        <v>42850</v>
      </c>
      <c r="G2141" s="179">
        <v>15</v>
      </c>
      <c r="H2141" s="47"/>
      <c r="I2141" s="50"/>
      <c r="J2141" s="51"/>
      <c r="K2141" s="50"/>
      <c r="L2141" s="50"/>
      <c r="M2141" s="52"/>
    </row>
    <row r="2142" spans="1:13" s="53" customFormat="1">
      <c r="A2142" s="47" t="s">
        <v>1621</v>
      </c>
      <c r="B2142" s="175">
        <v>57502</v>
      </c>
      <c r="C2142" s="47" t="s">
        <v>1344</v>
      </c>
      <c r="D2142" s="47" t="s">
        <v>2385</v>
      </c>
      <c r="E2142" s="47" t="s">
        <v>1309</v>
      </c>
      <c r="F2142" s="48">
        <v>42851</v>
      </c>
      <c r="G2142" s="179">
        <v>-3</v>
      </c>
      <c r="H2142" s="47"/>
      <c r="I2142" s="50"/>
      <c r="J2142" s="51"/>
      <c r="K2142" s="50"/>
      <c r="L2142" s="50"/>
      <c r="M2142" s="52"/>
    </row>
    <row r="2143" spans="1:13" s="53" customFormat="1">
      <c r="A2143" s="47"/>
      <c r="B2143" s="175" t="s">
        <v>605</v>
      </c>
      <c r="C2143" s="47" t="s">
        <v>1622</v>
      </c>
      <c r="D2143" s="47" t="s">
        <v>2386</v>
      </c>
      <c r="E2143" s="47" t="s">
        <v>1310</v>
      </c>
      <c r="F2143" s="48">
        <v>42851</v>
      </c>
      <c r="G2143" s="179">
        <v>-1</v>
      </c>
      <c r="H2143" s="47"/>
      <c r="I2143" s="50"/>
      <c r="J2143" s="51"/>
      <c r="K2143" s="50"/>
      <c r="L2143" s="50"/>
      <c r="M2143" s="52"/>
    </row>
    <row r="2144" spans="1:13" s="53" customFormat="1">
      <c r="A2144" s="47" t="s">
        <v>1623</v>
      </c>
      <c r="B2144" s="175">
        <v>58574</v>
      </c>
      <c r="C2144" s="47" t="s">
        <v>1344</v>
      </c>
      <c r="D2144" s="47" t="s">
        <v>2992</v>
      </c>
      <c r="E2144" s="47" t="s">
        <v>1210</v>
      </c>
      <c r="F2144" s="48">
        <v>42851</v>
      </c>
      <c r="G2144" s="179">
        <v>-4</v>
      </c>
      <c r="H2144" s="47"/>
      <c r="I2144" s="50"/>
      <c r="J2144" s="51"/>
      <c r="K2144" s="50"/>
      <c r="L2144" s="50"/>
      <c r="M2144" s="52"/>
    </row>
    <row r="2145" spans="1:13" s="53" customFormat="1">
      <c r="A2145" s="47"/>
      <c r="B2145" s="175" t="s">
        <v>1624</v>
      </c>
      <c r="C2145" s="47" t="s">
        <v>707</v>
      </c>
      <c r="D2145" s="47" t="s">
        <v>72</v>
      </c>
      <c r="E2145" s="47" t="s">
        <v>73</v>
      </c>
      <c r="F2145" s="48">
        <v>42851</v>
      </c>
      <c r="G2145" s="179">
        <v>-1</v>
      </c>
      <c r="H2145" s="47"/>
      <c r="I2145" s="50"/>
      <c r="J2145" s="51"/>
      <c r="K2145" s="50"/>
      <c r="L2145" s="50"/>
      <c r="M2145" s="52"/>
    </row>
    <row r="2146" spans="1:13" s="53" customFormat="1">
      <c r="A2146" s="47" t="s">
        <v>1633</v>
      </c>
      <c r="B2146" s="175">
        <v>58264</v>
      </c>
      <c r="C2146" s="47" t="s">
        <v>1344</v>
      </c>
      <c r="D2146" s="47" t="s">
        <v>2385</v>
      </c>
      <c r="E2146" s="47" t="s">
        <v>1309</v>
      </c>
      <c r="F2146" s="48">
        <v>42858</v>
      </c>
      <c r="G2146" s="179">
        <v>-1</v>
      </c>
      <c r="H2146" s="47"/>
      <c r="I2146" s="50"/>
      <c r="J2146" s="51"/>
      <c r="K2146" s="50"/>
      <c r="L2146" s="50"/>
      <c r="M2146" s="52"/>
    </row>
    <row r="2147" spans="1:13" s="53" customFormat="1">
      <c r="A2147" s="47" t="s">
        <v>1632</v>
      </c>
      <c r="B2147" s="175">
        <v>58265</v>
      </c>
      <c r="C2147" s="47" t="s">
        <v>1344</v>
      </c>
      <c r="D2147" s="47" t="s">
        <v>2385</v>
      </c>
      <c r="E2147" s="47" t="s">
        <v>1309</v>
      </c>
      <c r="F2147" s="48">
        <v>42858</v>
      </c>
      <c r="G2147" s="179">
        <v>-1</v>
      </c>
      <c r="H2147" s="47"/>
      <c r="I2147" s="50"/>
      <c r="J2147" s="51"/>
      <c r="K2147" s="50"/>
      <c r="L2147" s="50"/>
      <c r="M2147" s="52"/>
    </row>
    <row r="2148" spans="1:13" s="53" customFormat="1">
      <c r="A2148" s="47" t="s">
        <v>1631</v>
      </c>
      <c r="B2148" s="175">
        <v>58266</v>
      </c>
      <c r="C2148" s="47" t="s">
        <v>1344</v>
      </c>
      <c r="D2148" s="47" t="s">
        <v>2385</v>
      </c>
      <c r="E2148" s="47" t="s">
        <v>1309</v>
      </c>
      <c r="F2148" s="48">
        <v>42858</v>
      </c>
      <c r="G2148" s="179">
        <v>-1</v>
      </c>
      <c r="H2148" s="47"/>
      <c r="I2148" s="50"/>
      <c r="J2148" s="51"/>
      <c r="K2148" s="50"/>
      <c r="L2148" s="50"/>
      <c r="M2148" s="52"/>
    </row>
    <row r="2149" spans="1:13" s="53" customFormat="1">
      <c r="A2149" s="47"/>
      <c r="B2149" s="175" t="s">
        <v>1119</v>
      </c>
      <c r="C2149" s="47" t="s">
        <v>1562</v>
      </c>
      <c r="D2149" s="212" t="s">
        <v>300</v>
      </c>
      <c r="E2149" s="216" t="s">
        <v>302</v>
      </c>
      <c r="F2149" s="48">
        <v>42863</v>
      </c>
      <c r="G2149" s="179">
        <v>1</v>
      </c>
      <c r="H2149" s="47"/>
      <c r="I2149" s="50"/>
      <c r="J2149" s="51"/>
      <c r="K2149" s="50"/>
      <c r="L2149" s="50"/>
      <c r="M2149" s="52"/>
    </row>
    <row r="2150" spans="1:13" s="53" customFormat="1">
      <c r="A2150" s="47"/>
      <c r="B2150" s="175" t="s">
        <v>1638</v>
      </c>
      <c r="C2150" s="47" t="s">
        <v>1562</v>
      </c>
      <c r="D2150" s="212" t="s">
        <v>504</v>
      </c>
      <c r="E2150" s="216" t="s">
        <v>303</v>
      </c>
      <c r="F2150" s="48">
        <v>42863</v>
      </c>
      <c r="G2150" s="179">
        <v>1</v>
      </c>
      <c r="H2150" s="47"/>
      <c r="I2150" s="50"/>
      <c r="J2150" s="51"/>
      <c r="K2150" s="50"/>
      <c r="L2150" s="50"/>
      <c r="M2150" s="52"/>
    </row>
    <row r="2151" spans="1:13" s="53" customFormat="1">
      <c r="A2151" s="47"/>
      <c r="B2151" s="175" t="s">
        <v>1634</v>
      </c>
      <c r="C2151" s="47" t="s">
        <v>1562</v>
      </c>
      <c r="D2151" s="47" t="s">
        <v>2386</v>
      </c>
      <c r="E2151" s="47" t="s">
        <v>1310</v>
      </c>
      <c r="F2151" s="48">
        <v>42864</v>
      </c>
      <c r="G2151" s="179">
        <v>2</v>
      </c>
      <c r="H2151" s="47"/>
      <c r="I2151" s="50"/>
      <c r="J2151" s="51"/>
      <c r="K2151" s="50"/>
      <c r="L2151" s="50"/>
      <c r="M2151" s="52"/>
    </row>
    <row r="2152" spans="1:13" s="53" customFormat="1">
      <c r="A2152" s="47"/>
      <c r="B2152" s="175" t="s">
        <v>1634</v>
      </c>
      <c r="C2152" s="47" t="s">
        <v>1622</v>
      </c>
      <c r="D2152" s="47" t="s">
        <v>2385</v>
      </c>
      <c r="E2152" s="47" t="s">
        <v>1309</v>
      </c>
      <c r="F2152" s="48">
        <v>42864</v>
      </c>
      <c r="G2152" s="179">
        <v>-1</v>
      </c>
      <c r="H2152" s="47"/>
      <c r="I2152" s="50"/>
      <c r="J2152" s="51"/>
      <c r="K2152" s="50"/>
      <c r="L2152" s="50"/>
      <c r="M2152" s="52"/>
    </row>
    <row r="2153" spans="1:13" s="53" customFormat="1">
      <c r="A2153" s="47" t="s">
        <v>1601</v>
      </c>
      <c r="B2153" s="175" t="s">
        <v>1640</v>
      </c>
      <c r="C2153" s="47" t="s">
        <v>1562</v>
      </c>
      <c r="D2153" s="212" t="s">
        <v>1603</v>
      </c>
      <c r="E2153" s="216" t="s">
        <v>1602</v>
      </c>
      <c r="F2153" s="48">
        <v>42866</v>
      </c>
      <c r="G2153" s="179">
        <v>2</v>
      </c>
      <c r="H2153" s="47"/>
      <c r="I2153" s="50"/>
      <c r="J2153" s="51"/>
      <c r="K2153" s="50"/>
      <c r="L2153" s="50"/>
      <c r="M2153" s="52"/>
    </row>
    <row r="2154" spans="1:13" s="53" customFormat="1">
      <c r="A2154" s="47" t="s">
        <v>1635</v>
      </c>
      <c r="B2154" s="175">
        <v>58844</v>
      </c>
      <c r="C2154" s="47" t="s">
        <v>1344</v>
      </c>
      <c r="D2154" s="47" t="s">
        <v>2385</v>
      </c>
      <c r="E2154" s="47" t="s">
        <v>1309</v>
      </c>
      <c r="F2154" s="48">
        <v>42866</v>
      </c>
      <c r="G2154" s="179">
        <v>-1</v>
      </c>
      <c r="H2154" s="47"/>
      <c r="I2154" s="50"/>
      <c r="J2154" s="51"/>
      <c r="K2154" s="50"/>
      <c r="L2154" s="50"/>
      <c r="M2154" s="52"/>
    </row>
    <row r="2155" spans="1:13" s="53" customFormat="1">
      <c r="A2155" s="47" t="s">
        <v>1635</v>
      </c>
      <c r="B2155" s="175">
        <v>58844</v>
      </c>
      <c r="C2155" s="47" t="s">
        <v>1344</v>
      </c>
      <c r="D2155" s="47" t="s">
        <v>2386</v>
      </c>
      <c r="E2155" s="47" t="s">
        <v>1310</v>
      </c>
      <c r="F2155" s="48">
        <v>42866</v>
      </c>
      <c r="G2155" s="179">
        <v>-3</v>
      </c>
      <c r="H2155" s="47"/>
      <c r="I2155" s="50"/>
      <c r="J2155" s="51"/>
      <c r="K2155" s="50"/>
      <c r="L2155" s="50"/>
      <c r="M2155" s="52"/>
    </row>
    <row r="2156" spans="1:13" s="53" customFormat="1">
      <c r="A2156" s="47" t="s">
        <v>1636</v>
      </c>
      <c r="B2156" s="175">
        <v>59971</v>
      </c>
      <c r="C2156" s="47" t="s">
        <v>1344</v>
      </c>
      <c r="D2156" s="47" t="s">
        <v>2385</v>
      </c>
      <c r="E2156" s="47" t="s">
        <v>1309</v>
      </c>
      <c r="F2156" s="48">
        <v>42866</v>
      </c>
      <c r="G2156" s="179">
        <v>-4</v>
      </c>
      <c r="H2156" s="47"/>
      <c r="I2156" s="50"/>
      <c r="J2156" s="51"/>
      <c r="K2156" s="50"/>
      <c r="L2156" s="50"/>
      <c r="M2156" s="52"/>
    </row>
    <row r="2157" spans="1:13" s="53" customFormat="1">
      <c r="A2157" s="47" t="s">
        <v>1637</v>
      </c>
      <c r="B2157" s="175">
        <v>1990</v>
      </c>
      <c r="C2157" s="47" t="s">
        <v>1193</v>
      </c>
      <c r="D2157" s="47" t="s">
        <v>2992</v>
      </c>
      <c r="E2157" s="47" t="s">
        <v>1210</v>
      </c>
      <c r="F2157" s="48">
        <v>42867</v>
      </c>
      <c r="G2157" s="179">
        <v>-22</v>
      </c>
      <c r="H2157" s="47"/>
      <c r="I2157" s="50"/>
      <c r="J2157" s="51"/>
      <c r="K2157" s="50"/>
      <c r="L2157" s="50"/>
      <c r="M2157" s="52"/>
    </row>
    <row r="2158" spans="1:13" s="53" customFormat="1">
      <c r="A2158" s="47" t="s">
        <v>1642</v>
      </c>
      <c r="B2158" s="175" t="s">
        <v>1641</v>
      </c>
      <c r="C2158" s="47" t="s">
        <v>521</v>
      </c>
      <c r="D2158" s="47" t="s">
        <v>1468</v>
      </c>
      <c r="E2158" s="47" t="s">
        <v>1470</v>
      </c>
      <c r="F2158" s="48">
        <v>42872</v>
      </c>
      <c r="G2158" s="179">
        <v>2</v>
      </c>
      <c r="H2158" s="47"/>
      <c r="I2158" s="50"/>
      <c r="J2158" s="51"/>
      <c r="K2158" s="50"/>
      <c r="L2158" s="50"/>
      <c r="M2158" s="52"/>
    </row>
    <row r="2159" spans="1:13" s="53" customFormat="1">
      <c r="A2159" s="47" t="s">
        <v>1642</v>
      </c>
      <c r="B2159" s="175" t="s">
        <v>1641</v>
      </c>
      <c r="C2159" s="47" t="s">
        <v>521</v>
      </c>
      <c r="D2159" s="47" t="s">
        <v>1469</v>
      </c>
      <c r="E2159" s="47" t="s">
        <v>1471</v>
      </c>
      <c r="F2159" s="48">
        <v>42872</v>
      </c>
      <c r="G2159" s="179">
        <v>2</v>
      </c>
      <c r="H2159" s="47"/>
      <c r="I2159" s="50"/>
      <c r="J2159" s="51"/>
      <c r="K2159" s="50"/>
      <c r="L2159" s="50"/>
      <c r="M2159" s="52"/>
    </row>
    <row r="2160" spans="1:13" s="53" customFormat="1">
      <c r="A2160" s="47" t="s">
        <v>1642</v>
      </c>
      <c r="B2160" s="175" t="s">
        <v>1641</v>
      </c>
      <c r="C2160" s="47" t="s">
        <v>521</v>
      </c>
      <c r="D2160" s="47" t="s">
        <v>1474</v>
      </c>
      <c r="E2160" s="47" t="s">
        <v>1472</v>
      </c>
      <c r="F2160" s="48">
        <v>42872</v>
      </c>
      <c r="G2160" s="179">
        <v>2</v>
      </c>
      <c r="H2160" s="47"/>
      <c r="I2160" s="50"/>
      <c r="J2160" s="51"/>
      <c r="K2160" s="50"/>
      <c r="L2160" s="50"/>
      <c r="M2160" s="52"/>
    </row>
    <row r="2161" spans="1:13" s="53" customFormat="1">
      <c r="A2161" s="47" t="s">
        <v>1642</v>
      </c>
      <c r="B2161" s="175" t="s">
        <v>1641</v>
      </c>
      <c r="C2161" s="47" t="s">
        <v>521</v>
      </c>
      <c r="D2161" s="212" t="s">
        <v>1644</v>
      </c>
      <c r="E2161" s="216" t="s">
        <v>1643</v>
      </c>
      <c r="F2161" s="48">
        <v>42872</v>
      </c>
      <c r="G2161" s="179">
        <v>8</v>
      </c>
      <c r="H2161" s="47"/>
      <c r="I2161" s="50"/>
      <c r="J2161" s="51"/>
      <c r="K2161" s="50"/>
      <c r="L2161" s="50"/>
      <c r="M2161" s="52"/>
    </row>
    <row r="2162" spans="1:13" s="53" customFormat="1">
      <c r="A2162" s="47" t="s">
        <v>1642</v>
      </c>
      <c r="B2162" s="175" t="s">
        <v>1641</v>
      </c>
      <c r="C2162" s="47" t="s">
        <v>521</v>
      </c>
      <c r="D2162" s="212" t="s">
        <v>1460</v>
      </c>
      <c r="E2162" s="216" t="s">
        <v>1459</v>
      </c>
      <c r="F2162" s="48">
        <v>42872</v>
      </c>
      <c r="G2162" s="179">
        <v>2</v>
      </c>
      <c r="H2162" s="47"/>
      <c r="I2162" s="50"/>
      <c r="J2162" s="51"/>
      <c r="K2162" s="50"/>
      <c r="L2162" s="50"/>
      <c r="M2162" s="52"/>
    </row>
    <row r="2163" spans="1:13" s="53" customFormat="1">
      <c r="A2163" s="47" t="s">
        <v>1642</v>
      </c>
      <c r="B2163" s="175" t="s">
        <v>1641</v>
      </c>
      <c r="C2163" s="47" t="s">
        <v>521</v>
      </c>
      <c r="D2163" s="212" t="s">
        <v>1645</v>
      </c>
      <c r="E2163" s="216" t="s">
        <v>1648</v>
      </c>
      <c r="F2163" s="48">
        <v>42872</v>
      </c>
      <c r="G2163" s="179">
        <v>2</v>
      </c>
      <c r="H2163" s="47"/>
      <c r="I2163" s="50"/>
      <c r="J2163" s="51"/>
      <c r="K2163" s="50"/>
      <c r="L2163" s="50"/>
      <c r="M2163" s="52"/>
    </row>
    <row r="2164" spans="1:13" s="53" customFormat="1">
      <c r="A2164" s="47" t="s">
        <v>1642</v>
      </c>
      <c r="B2164" s="175" t="s">
        <v>1641</v>
      </c>
      <c r="C2164" s="47" t="s">
        <v>521</v>
      </c>
      <c r="D2164" s="212" t="s">
        <v>1646</v>
      </c>
      <c r="E2164" s="216" t="s">
        <v>1647</v>
      </c>
      <c r="F2164" s="48">
        <v>42872</v>
      </c>
      <c r="G2164" s="179">
        <v>2</v>
      </c>
      <c r="H2164" s="47"/>
      <c r="I2164" s="50"/>
      <c r="J2164" s="51"/>
      <c r="K2164" s="50"/>
      <c r="L2164" s="50"/>
      <c r="M2164" s="52"/>
    </row>
    <row r="2165" spans="1:13" s="53" customFormat="1">
      <c r="A2165" s="47" t="s">
        <v>1652</v>
      </c>
      <c r="B2165" s="175">
        <v>62075</v>
      </c>
      <c r="C2165" s="47" t="s">
        <v>1344</v>
      </c>
      <c r="D2165" s="47" t="s">
        <v>2386</v>
      </c>
      <c r="E2165" s="47" t="s">
        <v>1310</v>
      </c>
      <c r="F2165" s="48">
        <v>42873</v>
      </c>
      <c r="G2165" s="179">
        <v>-2</v>
      </c>
      <c r="H2165" s="47"/>
      <c r="I2165" s="50"/>
      <c r="J2165" s="51"/>
      <c r="K2165" s="50"/>
      <c r="L2165" s="50"/>
      <c r="M2165" s="52"/>
    </row>
    <row r="2166" spans="1:13" s="53" customFormat="1">
      <c r="A2166" s="47" t="s">
        <v>1653</v>
      </c>
      <c r="B2166" s="175">
        <v>62248</v>
      </c>
      <c r="C2166" s="47" t="s">
        <v>1344</v>
      </c>
      <c r="D2166" s="47" t="s">
        <v>2385</v>
      </c>
      <c r="E2166" s="47" t="s">
        <v>1309</v>
      </c>
      <c r="F2166" s="48">
        <v>42873</v>
      </c>
      <c r="G2166" s="179">
        <v>-1</v>
      </c>
      <c r="H2166" s="47"/>
      <c r="I2166" s="50"/>
      <c r="J2166" s="51"/>
      <c r="K2166" s="50"/>
      <c r="L2166" s="50"/>
      <c r="M2166" s="52"/>
    </row>
    <row r="2167" spans="1:13" s="53" customFormat="1">
      <c r="A2167" s="47" t="s">
        <v>1650</v>
      </c>
      <c r="B2167" s="175">
        <v>62420</v>
      </c>
      <c r="C2167" s="47" t="s">
        <v>1344</v>
      </c>
      <c r="D2167" s="47" t="s">
        <v>317</v>
      </c>
      <c r="E2167" s="47" t="s">
        <v>159</v>
      </c>
      <c r="F2167" s="48">
        <v>42873</v>
      </c>
      <c r="G2167" s="179">
        <v>-3</v>
      </c>
      <c r="H2167" s="47"/>
      <c r="I2167" s="50"/>
      <c r="J2167" s="51"/>
      <c r="K2167" s="50"/>
      <c r="L2167" s="50"/>
      <c r="M2167" s="52"/>
    </row>
    <row r="2168" spans="1:13" s="53" customFormat="1">
      <c r="A2168" s="47" t="s">
        <v>1651</v>
      </c>
      <c r="B2168" s="175">
        <v>1991</v>
      </c>
      <c r="C2168" s="47" t="s">
        <v>1193</v>
      </c>
      <c r="D2168" s="212" t="s">
        <v>1516</v>
      </c>
      <c r="E2168" s="216" t="s">
        <v>1517</v>
      </c>
      <c r="F2168" s="48">
        <v>42873</v>
      </c>
      <c r="G2168" s="179">
        <v>-84</v>
      </c>
      <c r="H2168" s="47"/>
      <c r="I2168" s="50"/>
      <c r="J2168" s="51"/>
      <c r="K2168" s="50"/>
      <c r="L2168" s="50"/>
      <c r="M2168" s="52"/>
    </row>
    <row r="2169" spans="1:13" s="53" customFormat="1">
      <c r="A2169" s="47" t="s">
        <v>1651</v>
      </c>
      <c r="B2169" s="175">
        <v>1991</v>
      </c>
      <c r="C2169" s="47" t="s">
        <v>1193</v>
      </c>
      <c r="D2169" s="212" t="s">
        <v>1573</v>
      </c>
      <c r="E2169" s="216" t="s">
        <v>1574</v>
      </c>
      <c r="F2169" s="48">
        <v>42873</v>
      </c>
      <c r="G2169" s="179">
        <v>-84</v>
      </c>
      <c r="H2169" s="47"/>
      <c r="I2169" s="50"/>
      <c r="J2169" s="51"/>
      <c r="K2169" s="50"/>
      <c r="L2169" s="50"/>
      <c r="M2169" s="52"/>
    </row>
    <row r="2170" spans="1:13" s="53" customFormat="1">
      <c r="A2170" s="47" t="s">
        <v>1655</v>
      </c>
      <c r="B2170" s="175">
        <v>62356</v>
      </c>
      <c r="C2170" s="47" t="s">
        <v>1344</v>
      </c>
      <c r="D2170" s="212" t="s">
        <v>465</v>
      </c>
      <c r="E2170" s="216" t="s">
        <v>107</v>
      </c>
      <c r="F2170" s="48">
        <v>42874</v>
      </c>
      <c r="G2170" s="179">
        <v>-1</v>
      </c>
      <c r="H2170" s="47"/>
      <c r="I2170" s="50"/>
      <c r="J2170" s="51"/>
      <c r="K2170" s="50"/>
      <c r="L2170" s="50"/>
      <c r="M2170" s="52"/>
    </row>
    <row r="2171" spans="1:13" s="53" customFormat="1">
      <c r="A2171" s="47" t="s">
        <v>1655</v>
      </c>
      <c r="B2171" s="175">
        <v>62356</v>
      </c>
      <c r="C2171" s="47" t="s">
        <v>1344</v>
      </c>
      <c r="D2171" s="212" t="s">
        <v>464</v>
      </c>
      <c r="E2171" s="216" t="s">
        <v>106</v>
      </c>
      <c r="F2171" s="48">
        <v>42874</v>
      </c>
      <c r="G2171" s="179">
        <v>-1</v>
      </c>
      <c r="H2171" s="47"/>
      <c r="I2171" s="50"/>
      <c r="J2171" s="51"/>
      <c r="K2171" s="50"/>
      <c r="L2171" s="50"/>
      <c r="M2171" s="52"/>
    </row>
    <row r="2172" spans="1:13" s="53" customFormat="1">
      <c r="A2172" s="47" t="s">
        <v>1655</v>
      </c>
      <c r="B2172" s="175">
        <v>62356</v>
      </c>
      <c r="C2172" s="47" t="s">
        <v>1344</v>
      </c>
      <c r="D2172" s="217" t="s">
        <v>469</v>
      </c>
      <c r="E2172" s="215" t="s">
        <v>311</v>
      </c>
      <c r="F2172" s="48">
        <v>42874</v>
      </c>
      <c r="G2172" s="179">
        <v>-1</v>
      </c>
      <c r="H2172" s="47"/>
      <c r="I2172" s="50"/>
      <c r="J2172" s="51"/>
      <c r="K2172" s="50"/>
      <c r="L2172" s="50"/>
      <c r="M2172" s="52"/>
    </row>
    <row r="2173" spans="1:13" s="53" customFormat="1">
      <c r="A2173" s="47" t="s">
        <v>1655</v>
      </c>
      <c r="B2173" s="175">
        <v>62356</v>
      </c>
      <c r="C2173" s="47" t="s">
        <v>1344</v>
      </c>
      <c r="D2173" s="212" t="s">
        <v>468</v>
      </c>
      <c r="E2173" s="216" t="s">
        <v>312</v>
      </c>
      <c r="F2173" s="48">
        <v>42874</v>
      </c>
      <c r="G2173" s="179">
        <v>-1</v>
      </c>
      <c r="H2173" s="47"/>
      <c r="I2173" s="50"/>
      <c r="J2173" s="51"/>
      <c r="K2173" s="50"/>
      <c r="L2173" s="50"/>
      <c r="M2173" s="52"/>
    </row>
    <row r="2174" spans="1:13" s="53" customFormat="1">
      <c r="A2174" s="47" t="s">
        <v>1655</v>
      </c>
      <c r="B2174" s="175">
        <v>62356</v>
      </c>
      <c r="C2174" s="47" t="s">
        <v>1344</v>
      </c>
      <c r="D2174" s="212" t="s">
        <v>504</v>
      </c>
      <c r="E2174" s="216" t="s">
        <v>303</v>
      </c>
      <c r="F2174" s="48">
        <v>42874</v>
      </c>
      <c r="G2174" s="179">
        <v>-1</v>
      </c>
      <c r="H2174" s="47"/>
      <c r="I2174" s="50"/>
      <c r="J2174" s="51"/>
      <c r="K2174" s="50"/>
      <c r="L2174" s="50"/>
      <c r="M2174" s="52"/>
    </row>
    <row r="2175" spans="1:13" s="53" customFormat="1">
      <c r="A2175" s="47" t="s">
        <v>1655</v>
      </c>
      <c r="B2175" s="175">
        <v>62356</v>
      </c>
      <c r="C2175" s="47" t="s">
        <v>1344</v>
      </c>
      <c r="D2175" s="212" t="s">
        <v>301</v>
      </c>
      <c r="E2175" s="216" t="s">
        <v>299</v>
      </c>
      <c r="F2175" s="48">
        <v>42874</v>
      </c>
      <c r="G2175" s="179">
        <v>-1</v>
      </c>
      <c r="H2175" s="47"/>
      <c r="I2175" s="50"/>
      <c r="J2175" s="51"/>
      <c r="K2175" s="50"/>
      <c r="L2175" s="50"/>
      <c r="M2175" s="52"/>
    </row>
    <row r="2176" spans="1:13" s="53" customFormat="1">
      <c r="A2176" s="47" t="s">
        <v>1655</v>
      </c>
      <c r="B2176" s="175">
        <v>62356</v>
      </c>
      <c r="C2176" s="47" t="s">
        <v>1344</v>
      </c>
      <c r="D2176" s="47" t="s">
        <v>663</v>
      </c>
      <c r="E2176" s="47" t="s">
        <v>662</v>
      </c>
      <c r="F2176" s="48">
        <v>42874</v>
      </c>
      <c r="G2176" s="179">
        <v>-1</v>
      </c>
      <c r="H2176" s="47"/>
      <c r="I2176" s="50"/>
      <c r="J2176" s="51"/>
      <c r="K2176" s="50"/>
      <c r="L2176" s="50"/>
      <c r="M2176" s="52"/>
    </row>
    <row r="2177" spans="1:13" s="53" customFormat="1">
      <c r="A2177" s="47" t="s">
        <v>1655</v>
      </c>
      <c r="B2177" s="175">
        <v>62356</v>
      </c>
      <c r="C2177" s="47" t="s">
        <v>1344</v>
      </c>
      <c r="D2177" s="47" t="s">
        <v>664</v>
      </c>
      <c r="E2177" s="47" t="s">
        <v>665</v>
      </c>
      <c r="F2177" s="48">
        <v>42874</v>
      </c>
      <c r="G2177" s="179">
        <v>-1</v>
      </c>
      <c r="H2177" s="47"/>
      <c r="I2177" s="50"/>
      <c r="J2177" s="51"/>
      <c r="K2177" s="50"/>
      <c r="L2177" s="50"/>
      <c r="M2177" s="52"/>
    </row>
    <row r="2178" spans="1:13" s="53" customFormat="1">
      <c r="A2178" s="47" t="s">
        <v>1655</v>
      </c>
      <c r="B2178" s="175">
        <v>62356</v>
      </c>
      <c r="C2178" s="47" t="s">
        <v>1344</v>
      </c>
      <c r="D2178" s="47" t="s">
        <v>2992</v>
      </c>
      <c r="E2178" s="47" t="s">
        <v>1210</v>
      </c>
      <c r="F2178" s="48">
        <v>42874</v>
      </c>
      <c r="G2178" s="179">
        <v>-8</v>
      </c>
      <c r="H2178" s="47"/>
      <c r="I2178" s="50"/>
      <c r="J2178" s="51"/>
      <c r="K2178" s="50"/>
      <c r="L2178" s="50"/>
      <c r="M2178" s="52"/>
    </row>
    <row r="2179" spans="1:13" s="53" customFormat="1">
      <c r="A2179" s="47" t="s">
        <v>1655</v>
      </c>
      <c r="B2179" s="175">
        <v>62356</v>
      </c>
      <c r="C2179" s="47" t="s">
        <v>1344</v>
      </c>
      <c r="D2179" s="47" t="s">
        <v>1268</v>
      </c>
      <c r="E2179" s="47" t="s">
        <v>1267</v>
      </c>
      <c r="F2179" s="48">
        <v>42874</v>
      </c>
      <c r="G2179" s="179">
        <v>-8</v>
      </c>
      <c r="H2179" s="47"/>
      <c r="I2179" s="50"/>
      <c r="J2179" s="51"/>
      <c r="K2179" s="50"/>
      <c r="L2179" s="50"/>
      <c r="M2179" s="52"/>
    </row>
    <row r="2180" spans="1:13" s="53" customFormat="1">
      <c r="A2180" s="47" t="s">
        <v>1656</v>
      </c>
      <c r="B2180" s="175">
        <v>62636</v>
      </c>
      <c r="C2180" s="47" t="s">
        <v>1344</v>
      </c>
      <c r="D2180" s="47" t="s">
        <v>2385</v>
      </c>
      <c r="E2180" s="47" t="s">
        <v>1309</v>
      </c>
      <c r="F2180" s="48">
        <v>42878</v>
      </c>
      <c r="G2180" s="179">
        <v>-1</v>
      </c>
      <c r="H2180" s="47"/>
      <c r="I2180" s="50"/>
      <c r="J2180" s="51"/>
      <c r="K2180" s="50"/>
      <c r="L2180" s="50"/>
      <c r="M2180" s="52"/>
    </row>
    <row r="2181" spans="1:13" s="53" customFormat="1">
      <c r="A2181" s="47" t="s">
        <v>1656</v>
      </c>
      <c r="B2181" s="175">
        <v>62636</v>
      </c>
      <c r="C2181" s="47" t="s">
        <v>1344</v>
      </c>
      <c r="D2181" s="212" t="s">
        <v>1516</v>
      </c>
      <c r="E2181" s="216" t="s">
        <v>1517</v>
      </c>
      <c r="F2181" s="48">
        <v>42878</v>
      </c>
      <c r="G2181" s="179">
        <v>-4</v>
      </c>
      <c r="H2181" s="47"/>
      <c r="I2181" s="50"/>
      <c r="J2181" s="51"/>
      <c r="K2181" s="50"/>
      <c r="L2181" s="50"/>
      <c r="M2181" s="52"/>
    </row>
    <row r="2182" spans="1:13" s="53" customFormat="1">
      <c r="A2182" s="47" t="s">
        <v>1656</v>
      </c>
      <c r="B2182" s="175">
        <v>62636</v>
      </c>
      <c r="C2182" s="47" t="s">
        <v>1344</v>
      </c>
      <c r="D2182" s="47" t="s">
        <v>1152</v>
      </c>
      <c r="E2182" s="47" t="s">
        <v>1155</v>
      </c>
      <c r="F2182" s="48">
        <v>42878</v>
      </c>
      <c r="G2182" s="179">
        <v>-1</v>
      </c>
      <c r="H2182" s="47"/>
      <c r="I2182" s="50"/>
      <c r="J2182" s="51"/>
      <c r="K2182" s="50"/>
      <c r="L2182" s="50"/>
      <c r="M2182" s="52"/>
    </row>
    <row r="2183" spans="1:13" s="53" customFormat="1">
      <c r="A2183" s="47" t="s">
        <v>1656</v>
      </c>
      <c r="B2183" s="175">
        <v>62636</v>
      </c>
      <c r="C2183" s="47" t="s">
        <v>1344</v>
      </c>
      <c r="D2183" s="47" t="s">
        <v>319</v>
      </c>
      <c r="E2183" s="47" t="s">
        <v>135</v>
      </c>
      <c r="F2183" s="48">
        <v>42878</v>
      </c>
      <c r="G2183" s="179">
        <v>-2</v>
      </c>
      <c r="H2183" s="47"/>
      <c r="I2183" s="50"/>
      <c r="J2183" s="51"/>
      <c r="K2183" s="50"/>
      <c r="L2183" s="50"/>
      <c r="M2183" s="52"/>
    </row>
    <row r="2184" spans="1:13" s="53" customFormat="1">
      <c r="A2184" s="47" t="s">
        <v>1689</v>
      </c>
      <c r="B2184" s="175">
        <v>1039530</v>
      </c>
      <c r="C2184" s="47" t="s">
        <v>592</v>
      </c>
      <c r="D2184" s="47" t="s">
        <v>49</v>
      </c>
      <c r="E2184" s="47" t="s">
        <v>50</v>
      </c>
      <c r="F2184" s="48">
        <v>42878</v>
      </c>
      <c r="G2184" s="179">
        <v>-8</v>
      </c>
      <c r="H2184" s="47"/>
      <c r="I2184" s="50"/>
      <c r="J2184" s="51"/>
      <c r="K2184" s="50"/>
      <c r="L2184" s="50"/>
      <c r="M2184" s="52"/>
    </row>
    <row r="2185" spans="1:13" s="53" customFormat="1">
      <c r="A2185" s="47"/>
      <c r="B2185" s="175" t="s">
        <v>1751</v>
      </c>
      <c r="C2185" s="47" t="s">
        <v>1562</v>
      </c>
      <c r="D2185" s="225" t="s">
        <v>1691</v>
      </c>
      <c r="E2185" s="47" t="s">
        <v>1690</v>
      </c>
      <c r="F2185" s="48">
        <v>42878</v>
      </c>
      <c r="G2185" s="179">
        <v>12</v>
      </c>
      <c r="H2185" s="47"/>
      <c r="I2185" s="50"/>
      <c r="J2185" s="51"/>
      <c r="K2185" s="50"/>
      <c r="L2185" s="50"/>
      <c r="M2185" s="52"/>
    </row>
    <row r="2186" spans="1:13" s="53" customFormat="1">
      <c r="A2186" s="47"/>
      <c r="B2186" s="175" t="s">
        <v>980</v>
      </c>
      <c r="C2186" s="47" t="s">
        <v>1562</v>
      </c>
      <c r="D2186" s="225" t="s">
        <v>1692</v>
      </c>
      <c r="E2186" s="47" t="s">
        <v>1699</v>
      </c>
      <c r="F2186" s="48">
        <v>42878</v>
      </c>
      <c r="G2186" s="179">
        <v>3</v>
      </c>
      <c r="H2186" s="47"/>
      <c r="I2186" s="50"/>
      <c r="J2186" s="51"/>
      <c r="K2186" s="50"/>
      <c r="L2186" s="50"/>
      <c r="M2186" s="52"/>
    </row>
    <row r="2187" spans="1:13" s="53" customFormat="1">
      <c r="A2187" s="47"/>
      <c r="B2187" s="175" t="s">
        <v>980</v>
      </c>
      <c r="C2187" s="47" t="s">
        <v>1562</v>
      </c>
      <c r="D2187" s="225" t="s">
        <v>1693</v>
      </c>
      <c r="E2187" s="47" t="s">
        <v>1696</v>
      </c>
      <c r="F2187" s="48">
        <v>42878</v>
      </c>
      <c r="G2187" s="179">
        <v>2</v>
      </c>
      <c r="H2187" s="47"/>
      <c r="I2187" s="50"/>
      <c r="J2187" s="51"/>
      <c r="K2187" s="50"/>
      <c r="L2187" s="50"/>
      <c r="M2187" s="52"/>
    </row>
    <row r="2188" spans="1:13" s="53" customFormat="1">
      <c r="A2188" s="47"/>
      <c r="B2188" s="175" t="s">
        <v>980</v>
      </c>
      <c r="C2188" s="47" t="s">
        <v>1562</v>
      </c>
      <c r="D2188" s="225" t="s">
        <v>1694</v>
      </c>
      <c r="E2188" s="47" t="s">
        <v>1698</v>
      </c>
      <c r="F2188" s="48">
        <v>42878</v>
      </c>
      <c r="G2188" s="179">
        <v>2</v>
      </c>
      <c r="H2188" s="47"/>
      <c r="I2188" s="50"/>
      <c r="J2188" s="51"/>
      <c r="K2188" s="50"/>
      <c r="L2188" s="50"/>
      <c r="M2188" s="52"/>
    </row>
    <row r="2189" spans="1:13" s="53" customFormat="1">
      <c r="A2189" s="47"/>
      <c r="B2189" s="175" t="s">
        <v>980</v>
      </c>
      <c r="C2189" s="47" t="s">
        <v>1562</v>
      </c>
      <c r="D2189" s="225" t="s">
        <v>1695</v>
      </c>
      <c r="E2189" s="47" t="s">
        <v>1697</v>
      </c>
      <c r="F2189" s="48">
        <v>42878</v>
      </c>
      <c r="G2189" s="179">
        <v>2</v>
      </c>
      <c r="H2189" s="47"/>
      <c r="I2189" s="50"/>
      <c r="J2189" s="51"/>
      <c r="K2189" s="50"/>
      <c r="L2189" s="50"/>
      <c r="M2189" s="52"/>
    </row>
    <row r="2190" spans="1:13" s="53" customFormat="1">
      <c r="A2190" s="47" t="s">
        <v>1703</v>
      </c>
      <c r="B2190" s="175" t="s">
        <v>1657</v>
      </c>
      <c r="C2190" s="47" t="s">
        <v>1562</v>
      </c>
      <c r="D2190" s="212" t="s">
        <v>465</v>
      </c>
      <c r="E2190" s="216" t="s">
        <v>107</v>
      </c>
      <c r="F2190" s="48">
        <v>42878</v>
      </c>
      <c r="G2190" s="179">
        <v>5</v>
      </c>
      <c r="H2190" s="47"/>
      <c r="I2190" s="50"/>
      <c r="J2190" s="51"/>
      <c r="K2190" s="50"/>
      <c r="L2190" s="50"/>
      <c r="M2190" s="52"/>
    </row>
    <row r="2191" spans="1:13" s="53" customFormat="1">
      <c r="A2191" s="47" t="s">
        <v>1703</v>
      </c>
      <c r="B2191" s="175" t="s">
        <v>1657</v>
      </c>
      <c r="C2191" s="47" t="s">
        <v>1562</v>
      </c>
      <c r="D2191" s="212" t="s">
        <v>464</v>
      </c>
      <c r="E2191" s="216" t="s">
        <v>106</v>
      </c>
      <c r="F2191" s="48">
        <v>42878</v>
      </c>
      <c r="G2191" s="179">
        <v>5</v>
      </c>
      <c r="H2191" s="47"/>
      <c r="I2191" s="50"/>
      <c r="J2191" s="51"/>
      <c r="K2191" s="50"/>
      <c r="L2191" s="50"/>
      <c r="M2191" s="52"/>
    </row>
    <row r="2192" spans="1:13" s="53" customFormat="1">
      <c r="A2192" s="47" t="s">
        <v>1703</v>
      </c>
      <c r="B2192" s="175" t="s">
        <v>1657</v>
      </c>
      <c r="C2192" s="47" t="s">
        <v>1562</v>
      </c>
      <c r="D2192" s="47" t="s">
        <v>663</v>
      </c>
      <c r="E2192" s="47" t="s">
        <v>662</v>
      </c>
      <c r="F2192" s="48">
        <v>42878</v>
      </c>
      <c r="G2192" s="179">
        <v>5</v>
      </c>
      <c r="H2192" s="47"/>
      <c r="I2192" s="50"/>
      <c r="J2192" s="51"/>
      <c r="K2192" s="50"/>
      <c r="L2192" s="50"/>
      <c r="M2192" s="52"/>
    </row>
    <row r="2193" spans="1:13" s="53" customFormat="1">
      <c r="A2193" s="47" t="s">
        <v>1703</v>
      </c>
      <c r="B2193" s="175" t="s">
        <v>1657</v>
      </c>
      <c r="C2193" s="47" t="s">
        <v>1562</v>
      </c>
      <c r="D2193" s="212" t="s">
        <v>468</v>
      </c>
      <c r="E2193" s="216" t="s">
        <v>312</v>
      </c>
      <c r="F2193" s="48">
        <v>42878</v>
      </c>
      <c r="G2193" s="179">
        <v>2</v>
      </c>
      <c r="H2193" s="47"/>
      <c r="I2193" s="50"/>
      <c r="J2193" s="51"/>
      <c r="K2193" s="50"/>
      <c r="L2193" s="50"/>
      <c r="M2193" s="52"/>
    </row>
    <row r="2194" spans="1:13" s="53" customFormat="1">
      <c r="A2194" s="47" t="s">
        <v>1703</v>
      </c>
      <c r="B2194" s="175" t="s">
        <v>1657</v>
      </c>
      <c r="C2194" s="47" t="s">
        <v>1562</v>
      </c>
      <c r="D2194" s="212" t="s">
        <v>504</v>
      </c>
      <c r="E2194" s="216" t="s">
        <v>303</v>
      </c>
      <c r="F2194" s="48">
        <v>42878</v>
      </c>
      <c r="G2194" s="179">
        <v>10</v>
      </c>
      <c r="H2194" s="47"/>
      <c r="I2194" s="50"/>
      <c r="J2194" s="51"/>
      <c r="K2194" s="50"/>
      <c r="L2194" s="50"/>
      <c r="M2194" s="52"/>
    </row>
    <row r="2195" spans="1:13" s="53" customFormat="1">
      <c r="A2195" s="47" t="s">
        <v>1663</v>
      </c>
      <c r="B2195" s="175" t="s">
        <v>1664</v>
      </c>
      <c r="C2195" s="47" t="s">
        <v>1562</v>
      </c>
      <c r="D2195" s="212" t="s">
        <v>1603</v>
      </c>
      <c r="E2195" s="216" t="s">
        <v>1602</v>
      </c>
      <c r="F2195" s="48">
        <v>42879</v>
      </c>
      <c r="G2195" s="179">
        <v>4</v>
      </c>
      <c r="H2195" s="47"/>
      <c r="I2195" s="50"/>
      <c r="J2195" s="51"/>
      <c r="K2195" s="50"/>
      <c r="L2195" s="50"/>
      <c r="M2195" s="52"/>
    </row>
    <row r="2196" spans="1:13" s="53" customFormat="1">
      <c r="A2196" s="47" t="s">
        <v>1660</v>
      </c>
      <c r="B2196" s="175">
        <v>62638</v>
      </c>
      <c r="C2196" s="47" t="s">
        <v>1344</v>
      </c>
      <c r="D2196" s="47" t="s">
        <v>2385</v>
      </c>
      <c r="E2196" s="47" t="s">
        <v>1309</v>
      </c>
      <c r="F2196" s="48">
        <v>42879</v>
      </c>
      <c r="G2196" s="179">
        <v>-1</v>
      </c>
      <c r="H2196" s="47"/>
      <c r="I2196" s="50"/>
      <c r="J2196" s="51"/>
      <c r="K2196" s="50"/>
      <c r="L2196" s="50"/>
      <c r="M2196" s="52"/>
    </row>
    <row r="2197" spans="1:13" s="53" customFormat="1">
      <c r="A2197" s="47" t="s">
        <v>1660</v>
      </c>
      <c r="B2197" s="175">
        <v>62638</v>
      </c>
      <c r="C2197" s="47" t="s">
        <v>1344</v>
      </c>
      <c r="D2197" s="212" t="s">
        <v>1516</v>
      </c>
      <c r="E2197" s="216" t="s">
        <v>1517</v>
      </c>
      <c r="F2197" s="48">
        <v>42879</v>
      </c>
      <c r="G2197" s="179">
        <v>-9</v>
      </c>
      <c r="H2197" s="47"/>
      <c r="I2197" s="50"/>
      <c r="J2197" s="51"/>
      <c r="K2197" s="50"/>
      <c r="L2197" s="50"/>
      <c r="M2197" s="52"/>
    </row>
    <row r="2198" spans="1:13" s="53" customFormat="1">
      <c r="A2198" s="47" t="s">
        <v>1660</v>
      </c>
      <c r="B2198" s="175">
        <v>62638</v>
      </c>
      <c r="C2198" s="47" t="s">
        <v>1344</v>
      </c>
      <c r="D2198" s="47" t="s">
        <v>1152</v>
      </c>
      <c r="E2198" s="47" t="s">
        <v>1155</v>
      </c>
      <c r="F2198" s="48">
        <v>42879</v>
      </c>
      <c r="G2198" s="179">
        <v>-2</v>
      </c>
      <c r="H2198" s="47"/>
      <c r="I2198" s="50"/>
      <c r="J2198" s="51"/>
      <c r="K2198" s="50"/>
      <c r="L2198" s="50"/>
      <c r="M2198" s="52"/>
    </row>
    <row r="2199" spans="1:13" s="53" customFormat="1">
      <c r="A2199" s="47" t="s">
        <v>1660</v>
      </c>
      <c r="B2199" s="175">
        <v>62638</v>
      </c>
      <c r="C2199" s="47" t="s">
        <v>1344</v>
      </c>
      <c r="D2199" s="47" t="s">
        <v>317</v>
      </c>
      <c r="E2199" s="47" t="s">
        <v>159</v>
      </c>
      <c r="F2199" s="48">
        <v>42879</v>
      </c>
      <c r="G2199" s="179">
        <v>-1</v>
      </c>
      <c r="H2199" s="47"/>
      <c r="I2199" s="50"/>
      <c r="J2199" s="51"/>
      <c r="K2199" s="50"/>
      <c r="L2199" s="50"/>
      <c r="M2199" s="52"/>
    </row>
    <row r="2200" spans="1:13" s="53" customFormat="1">
      <c r="A2200" s="47" t="s">
        <v>1660</v>
      </c>
      <c r="B2200" s="175">
        <v>62638</v>
      </c>
      <c r="C2200" s="47" t="s">
        <v>1344</v>
      </c>
      <c r="D2200" s="47" t="s">
        <v>318</v>
      </c>
      <c r="E2200" s="47" t="s">
        <v>133</v>
      </c>
      <c r="F2200" s="48">
        <v>42879</v>
      </c>
      <c r="G2200" s="179">
        <v>-2</v>
      </c>
      <c r="H2200" s="47"/>
      <c r="I2200" s="50"/>
      <c r="J2200" s="51"/>
      <c r="K2200" s="50"/>
      <c r="L2200" s="50"/>
      <c r="M2200" s="52"/>
    </row>
    <row r="2201" spans="1:13" s="53" customFormat="1">
      <c r="A2201" s="47" t="s">
        <v>1660</v>
      </c>
      <c r="B2201" s="175">
        <v>62638</v>
      </c>
      <c r="C2201" s="47" t="s">
        <v>1344</v>
      </c>
      <c r="D2201" s="47" t="s">
        <v>164</v>
      </c>
      <c r="E2201" s="47" t="s">
        <v>134</v>
      </c>
      <c r="F2201" s="48">
        <v>42879</v>
      </c>
      <c r="G2201" s="179">
        <v>-1</v>
      </c>
      <c r="H2201" s="47"/>
      <c r="I2201" s="50"/>
      <c r="J2201" s="51"/>
      <c r="K2201" s="50"/>
      <c r="L2201" s="50"/>
      <c r="M2201" s="52"/>
    </row>
    <row r="2202" spans="1:13" s="53" customFormat="1">
      <c r="A2202" s="47" t="s">
        <v>1660</v>
      </c>
      <c r="B2202" s="175">
        <v>62638</v>
      </c>
      <c r="C2202" s="47" t="s">
        <v>1344</v>
      </c>
      <c r="D2202" s="47" t="s">
        <v>166</v>
      </c>
      <c r="E2202" s="47" t="s">
        <v>136</v>
      </c>
      <c r="F2202" s="48">
        <v>42879</v>
      </c>
      <c r="G2202" s="179">
        <v>-1</v>
      </c>
      <c r="H2202" s="47"/>
      <c r="I2202" s="50"/>
      <c r="J2202" s="51"/>
      <c r="K2202" s="50"/>
      <c r="L2202" s="50"/>
      <c r="M2202" s="52"/>
    </row>
    <row r="2203" spans="1:13" s="53" customFormat="1">
      <c r="A2203" s="47" t="s">
        <v>1660</v>
      </c>
      <c r="B2203" s="175">
        <v>62638</v>
      </c>
      <c r="C2203" s="47" t="s">
        <v>1344</v>
      </c>
      <c r="D2203" s="47" t="s">
        <v>321</v>
      </c>
      <c r="E2203" s="47" t="s">
        <v>83</v>
      </c>
      <c r="F2203" s="48">
        <v>42879</v>
      </c>
      <c r="G2203" s="179">
        <v>-2</v>
      </c>
      <c r="H2203" s="47"/>
      <c r="I2203" s="50"/>
      <c r="J2203" s="51"/>
      <c r="K2203" s="50"/>
      <c r="L2203" s="50"/>
      <c r="M2203" s="52"/>
    </row>
    <row r="2204" spans="1:13" s="53" customFormat="1">
      <c r="A2204" s="47"/>
      <c r="B2204" s="175" t="s">
        <v>1686</v>
      </c>
      <c r="C2204" s="47" t="s">
        <v>1562</v>
      </c>
      <c r="D2204" s="212" t="s">
        <v>1516</v>
      </c>
      <c r="E2204" s="216" t="s">
        <v>1517</v>
      </c>
      <c r="F2204" s="48">
        <v>42881</v>
      </c>
      <c r="G2204" s="179">
        <v>400</v>
      </c>
      <c r="H2204" s="47"/>
      <c r="I2204" s="50"/>
      <c r="J2204" s="51"/>
      <c r="K2204" s="50"/>
      <c r="L2204" s="50"/>
      <c r="M2204" s="52"/>
    </row>
    <row r="2205" spans="1:13" s="53" customFormat="1">
      <c r="A2205" s="47"/>
      <c r="B2205" s="175" t="s">
        <v>1686</v>
      </c>
      <c r="C2205" s="47" t="s">
        <v>1562</v>
      </c>
      <c r="D2205" s="47" t="s">
        <v>1688</v>
      </c>
      <c r="E2205" s="47" t="s">
        <v>1687</v>
      </c>
      <c r="F2205" s="48">
        <v>42881</v>
      </c>
      <c r="G2205" s="179">
        <v>100</v>
      </c>
      <c r="H2205" s="47"/>
      <c r="I2205" s="50"/>
      <c r="J2205" s="51"/>
      <c r="K2205" s="50"/>
      <c r="L2205" s="50"/>
      <c r="M2205" s="52"/>
    </row>
    <row r="2206" spans="1:13" s="53" customFormat="1">
      <c r="A2206" s="47"/>
      <c r="B2206" s="175" t="s">
        <v>1686</v>
      </c>
      <c r="C2206" s="47" t="s">
        <v>521</v>
      </c>
      <c r="D2206" s="212" t="s">
        <v>1573</v>
      </c>
      <c r="E2206" s="216" t="s">
        <v>1574</v>
      </c>
      <c r="F2206" s="48">
        <v>42881</v>
      </c>
      <c r="G2206" s="179">
        <v>200</v>
      </c>
      <c r="H2206" s="47"/>
      <c r="I2206" s="50"/>
      <c r="J2206" s="51"/>
      <c r="K2206" s="50"/>
      <c r="L2206" s="50"/>
      <c r="M2206" s="52"/>
    </row>
    <row r="2207" spans="1:13" s="53" customFormat="1">
      <c r="A2207" s="47" t="s">
        <v>1626</v>
      </c>
      <c r="B2207" s="175" t="s">
        <v>1668</v>
      </c>
      <c r="C2207" s="47" t="s">
        <v>1562</v>
      </c>
      <c r="D2207" s="47" t="s">
        <v>1665</v>
      </c>
      <c r="E2207" s="47" t="s">
        <v>1630</v>
      </c>
      <c r="F2207" s="48">
        <v>42881</v>
      </c>
      <c r="G2207" s="179">
        <v>8</v>
      </c>
      <c r="H2207" s="47"/>
      <c r="I2207" s="50"/>
      <c r="J2207" s="51"/>
      <c r="K2207" s="50"/>
      <c r="L2207" s="50"/>
      <c r="M2207" s="52"/>
    </row>
    <row r="2208" spans="1:13" s="53" customFormat="1">
      <c r="A2208" s="47" t="s">
        <v>1626</v>
      </c>
      <c r="B2208" s="175" t="s">
        <v>1668</v>
      </c>
      <c r="C2208" s="47" t="s">
        <v>1562</v>
      </c>
      <c r="D2208" s="47" t="s">
        <v>1666</v>
      </c>
      <c r="E2208" s="47" t="s">
        <v>1654</v>
      </c>
      <c r="F2208" s="48">
        <v>42881</v>
      </c>
      <c r="G2208" s="179">
        <v>6</v>
      </c>
      <c r="H2208" s="47"/>
      <c r="I2208" s="50"/>
      <c r="J2208" s="51"/>
      <c r="K2208" s="50"/>
      <c r="L2208" s="50"/>
      <c r="M2208" s="52"/>
    </row>
    <row r="2209" spans="1:13" s="53" customFormat="1">
      <c r="A2209" s="47" t="s">
        <v>1626</v>
      </c>
      <c r="B2209" s="175" t="s">
        <v>1668</v>
      </c>
      <c r="C2209" s="47" t="s">
        <v>1562</v>
      </c>
      <c r="D2209" s="47" t="s">
        <v>1667</v>
      </c>
      <c r="E2209" s="47" t="s">
        <v>1629</v>
      </c>
      <c r="F2209" s="48">
        <v>42881</v>
      </c>
      <c r="G2209" s="179">
        <v>6</v>
      </c>
      <c r="H2209" s="47"/>
      <c r="I2209" s="50"/>
      <c r="J2209" s="51"/>
      <c r="K2209" s="50"/>
      <c r="L2209" s="50"/>
      <c r="M2209" s="52"/>
    </row>
    <row r="2210" spans="1:13" s="53" customFormat="1">
      <c r="A2210" s="47" t="s">
        <v>1661</v>
      </c>
      <c r="B2210" s="175">
        <v>63205</v>
      </c>
      <c r="C2210" s="47" t="s">
        <v>1344</v>
      </c>
      <c r="D2210" s="47" t="s">
        <v>2385</v>
      </c>
      <c r="E2210" s="47" t="s">
        <v>1309</v>
      </c>
      <c r="F2210" s="48">
        <v>42881</v>
      </c>
      <c r="G2210" s="179">
        <v>-4</v>
      </c>
      <c r="H2210" s="47"/>
      <c r="I2210" s="50"/>
      <c r="J2210" s="51"/>
      <c r="K2210" s="50"/>
      <c r="L2210" s="50"/>
      <c r="M2210" s="52"/>
    </row>
    <row r="2211" spans="1:13" s="53" customFormat="1">
      <c r="A2211" s="47" t="s">
        <v>1662</v>
      </c>
      <c r="B2211" s="175">
        <v>61278</v>
      </c>
      <c r="C2211" s="47" t="s">
        <v>1344</v>
      </c>
      <c r="D2211" s="47" t="s">
        <v>664</v>
      </c>
      <c r="E2211" s="47" t="s">
        <v>665</v>
      </c>
      <c r="F2211" s="48">
        <v>42881</v>
      </c>
      <c r="G2211" s="179">
        <v>-2</v>
      </c>
      <c r="H2211" s="47"/>
      <c r="I2211" s="50"/>
      <c r="J2211" s="51"/>
      <c r="K2211" s="50"/>
      <c r="L2211" s="50"/>
      <c r="M2211" s="52"/>
    </row>
    <row r="2212" spans="1:13" s="53" customFormat="1">
      <c r="A2212" s="47" t="s">
        <v>1662</v>
      </c>
      <c r="B2212" s="175">
        <v>61278</v>
      </c>
      <c r="C2212" s="47" t="s">
        <v>1344</v>
      </c>
      <c r="D2212" s="47" t="s">
        <v>1268</v>
      </c>
      <c r="E2212" s="47" t="s">
        <v>1267</v>
      </c>
      <c r="F2212" s="48">
        <v>42881</v>
      </c>
      <c r="G2212" s="179">
        <v>-8</v>
      </c>
      <c r="H2212" s="47"/>
      <c r="I2212" s="50"/>
      <c r="J2212" s="51"/>
      <c r="K2212" s="50"/>
      <c r="L2212" s="50"/>
      <c r="M2212" s="52"/>
    </row>
    <row r="2213" spans="1:13" s="53" customFormat="1">
      <c r="A2213" s="47"/>
      <c r="B2213" s="175"/>
      <c r="C2213" s="47" t="s">
        <v>521</v>
      </c>
      <c r="D2213" s="47" t="s">
        <v>1115</v>
      </c>
      <c r="E2213" s="47" t="s">
        <v>1116</v>
      </c>
      <c r="F2213" s="48">
        <v>42886</v>
      </c>
      <c r="G2213" s="179">
        <v>5</v>
      </c>
      <c r="H2213" s="47"/>
      <c r="I2213" s="50"/>
      <c r="J2213" s="51"/>
      <c r="K2213" s="50"/>
      <c r="L2213" s="50"/>
      <c r="M2213" s="52"/>
    </row>
    <row r="2214" spans="1:13" s="53" customFormat="1">
      <c r="A2214" s="47" t="s">
        <v>1704</v>
      </c>
      <c r="B2214" s="175">
        <v>58355</v>
      </c>
      <c r="C2214" s="47" t="s">
        <v>1344</v>
      </c>
      <c r="D2214" s="47" t="s">
        <v>1667</v>
      </c>
      <c r="E2214" s="47" t="s">
        <v>1629</v>
      </c>
      <c r="F2214" s="48">
        <v>42886</v>
      </c>
      <c r="G2214" s="179">
        <v>-1</v>
      </c>
      <c r="H2214" s="47"/>
      <c r="I2214" s="50"/>
      <c r="J2214" s="51"/>
      <c r="K2214" s="50"/>
      <c r="L2214" s="50"/>
      <c r="M2214" s="52"/>
    </row>
    <row r="2215" spans="1:13" s="53" customFormat="1">
      <c r="A2215" s="47" t="s">
        <v>1707</v>
      </c>
      <c r="B2215" s="175">
        <v>61348</v>
      </c>
      <c r="C2215" s="47" t="s">
        <v>1344</v>
      </c>
      <c r="D2215" s="47" t="s">
        <v>1665</v>
      </c>
      <c r="E2215" s="47" t="s">
        <v>1630</v>
      </c>
      <c r="F2215" s="48">
        <v>42886</v>
      </c>
      <c r="G2215" s="179">
        <v>-1</v>
      </c>
      <c r="H2215" s="47"/>
      <c r="I2215" s="50"/>
      <c r="J2215" s="51"/>
      <c r="K2215" s="50"/>
      <c r="L2215" s="50"/>
      <c r="M2215" s="52"/>
    </row>
    <row r="2216" spans="1:13" s="53" customFormat="1">
      <c r="A2216" s="47" t="s">
        <v>1706</v>
      </c>
      <c r="B2216" s="175" t="s">
        <v>1705</v>
      </c>
      <c r="C2216" s="47" t="s">
        <v>1134</v>
      </c>
      <c r="D2216" s="47" t="s">
        <v>1665</v>
      </c>
      <c r="E2216" s="47" t="s">
        <v>1630</v>
      </c>
      <c r="F2216" s="48">
        <v>42886</v>
      </c>
      <c r="G2216" s="179">
        <v>-1</v>
      </c>
      <c r="H2216" s="47"/>
      <c r="I2216" s="50"/>
      <c r="J2216" s="51"/>
      <c r="K2216" s="50"/>
      <c r="L2216" s="50"/>
      <c r="M2216" s="52"/>
    </row>
    <row r="2217" spans="1:13" s="53" customFormat="1">
      <c r="A2217" s="47" t="s">
        <v>1708</v>
      </c>
      <c r="B2217" s="175" t="s">
        <v>1709</v>
      </c>
      <c r="C2217" s="47" t="s">
        <v>1710</v>
      </c>
      <c r="D2217" s="212" t="s">
        <v>465</v>
      </c>
      <c r="E2217" s="216" t="s">
        <v>107</v>
      </c>
      <c r="F2217" s="48">
        <v>42886</v>
      </c>
      <c r="G2217" s="179">
        <v>-4</v>
      </c>
      <c r="H2217" s="47"/>
      <c r="I2217" s="50"/>
      <c r="J2217" s="51"/>
      <c r="K2217" s="50"/>
      <c r="L2217" s="50"/>
      <c r="M2217" s="52"/>
    </row>
    <row r="2218" spans="1:13" s="53" customFormat="1">
      <c r="A2218" s="47" t="s">
        <v>1708</v>
      </c>
      <c r="B2218" s="175" t="s">
        <v>1709</v>
      </c>
      <c r="C2218" s="47" t="s">
        <v>1710</v>
      </c>
      <c r="D2218" s="212" t="s">
        <v>464</v>
      </c>
      <c r="E2218" s="216" t="s">
        <v>106</v>
      </c>
      <c r="F2218" s="48">
        <v>42886</v>
      </c>
      <c r="G2218" s="179">
        <v>-4</v>
      </c>
      <c r="H2218" s="47"/>
      <c r="I2218" s="50"/>
      <c r="J2218" s="51"/>
      <c r="K2218" s="50"/>
      <c r="L2218" s="50"/>
      <c r="M2218" s="52"/>
    </row>
    <row r="2219" spans="1:13" s="53" customFormat="1">
      <c r="A2219" s="47" t="s">
        <v>1708</v>
      </c>
      <c r="B2219" s="175" t="s">
        <v>1709</v>
      </c>
      <c r="C2219" s="47" t="s">
        <v>1710</v>
      </c>
      <c r="D2219" s="47" t="s">
        <v>663</v>
      </c>
      <c r="E2219" s="47" t="s">
        <v>662</v>
      </c>
      <c r="F2219" s="48">
        <v>42886</v>
      </c>
      <c r="G2219" s="179">
        <v>-3</v>
      </c>
      <c r="H2219" s="47"/>
      <c r="I2219" s="50"/>
      <c r="J2219" s="51"/>
      <c r="K2219" s="50"/>
      <c r="L2219" s="50"/>
      <c r="M2219" s="52"/>
    </row>
    <row r="2220" spans="1:13" s="53" customFormat="1">
      <c r="A2220" s="47" t="s">
        <v>1708</v>
      </c>
      <c r="B2220" s="175" t="s">
        <v>1709</v>
      </c>
      <c r="C2220" s="47" t="s">
        <v>1710</v>
      </c>
      <c r="D2220" s="212" t="s">
        <v>468</v>
      </c>
      <c r="E2220" s="216" t="s">
        <v>312</v>
      </c>
      <c r="F2220" s="48">
        <v>42886</v>
      </c>
      <c r="G2220" s="179">
        <v>-2</v>
      </c>
      <c r="H2220" s="47"/>
      <c r="I2220" s="50"/>
      <c r="J2220" s="51"/>
      <c r="K2220" s="50"/>
      <c r="L2220" s="50"/>
      <c r="M2220" s="52"/>
    </row>
    <row r="2221" spans="1:13" s="53" customFormat="1">
      <c r="A2221" s="47" t="s">
        <v>1708</v>
      </c>
      <c r="B2221" s="175" t="s">
        <v>1709</v>
      </c>
      <c r="C2221" s="47" t="s">
        <v>1710</v>
      </c>
      <c r="D2221" s="212" t="s">
        <v>504</v>
      </c>
      <c r="E2221" s="216" t="s">
        <v>303</v>
      </c>
      <c r="F2221" s="48">
        <v>42886</v>
      </c>
      <c r="G2221" s="179">
        <v>-3</v>
      </c>
      <c r="H2221" s="47"/>
      <c r="I2221" s="50"/>
      <c r="J2221" s="51"/>
      <c r="K2221" s="50"/>
      <c r="L2221" s="50"/>
      <c r="M2221" s="52"/>
    </row>
    <row r="2222" spans="1:13" s="53" customFormat="1">
      <c r="A2222" s="47" t="s">
        <v>1708</v>
      </c>
      <c r="B2222" s="175" t="s">
        <v>1709</v>
      </c>
      <c r="C2222" s="47" t="s">
        <v>1710</v>
      </c>
      <c r="D2222" s="217" t="s">
        <v>469</v>
      </c>
      <c r="E2222" s="215" t="s">
        <v>311</v>
      </c>
      <c r="F2222" s="48">
        <v>42886</v>
      </c>
      <c r="G2222" s="179">
        <v>-4</v>
      </c>
      <c r="H2222" s="47"/>
      <c r="I2222" s="50"/>
      <c r="J2222" s="51"/>
      <c r="K2222" s="50"/>
      <c r="L2222" s="50"/>
      <c r="M2222" s="52"/>
    </row>
    <row r="2223" spans="1:13" s="53" customFormat="1">
      <c r="A2223" s="47" t="s">
        <v>1708</v>
      </c>
      <c r="B2223" s="175" t="s">
        <v>1709</v>
      </c>
      <c r="C2223" s="47" t="s">
        <v>1710</v>
      </c>
      <c r="D2223" s="212" t="s">
        <v>301</v>
      </c>
      <c r="E2223" s="216" t="s">
        <v>299</v>
      </c>
      <c r="F2223" s="48">
        <v>42886</v>
      </c>
      <c r="G2223" s="179">
        <v>-2</v>
      </c>
      <c r="H2223" s="47"/>
      <c r="I2223" s="50"/>
      <c r="J2223" s="51"/>
      <c r="K2223" s="50"/>
      <c r="L2223" s="50"/>
      <c r="M2223" s="52"/>
    </row>
    <row r="2224" spans="1:13" s="53" customFormat="1">
      <c r="A2224" s="47" t="s">
        <v>1708</v>
      </c>
      <c r="B2224" s="175" t="s">
        <v>1709</v>
      </c>
      <c r="C2224" s="47" t="s">
        <v>1710</v>
      </c>
      <c r="D2224" s="212" t="s">
        <v>300</v>
      </c>
      <c r="E2224" s="216" t="s">
        <v>302</v>
      </c>
      <c r="F2224" s="48">
        <v>42886</v>
      </c>
      <c r="G2224" s="179">
        <v>-1</v>
      </c>
      <c r="H2224" s="47"/>
      <c r="I2224" s="50"/>
      <c r="J2224" s="51"/>
      <c r="K2224" s="50"/>
      <c r="L2224" s="50"/>
      <c r="M2224" s="52"/>
    </row>
    <row r="2225" spans="1:13" s="53" customFormat="1">
      <c r="A2225" s="47" t="s">
        <v>1708</v>
      </c>
      <c r="B2225" s="175" t="s">
        <v>1709</v>
      </c>
      <c r="C2225" s="47" t="s">
        <v>1710</v>
      </c>
      <c r="D2225" s="47" t="s">
        <v>16</v>
      </c>
      <c r="E2225" s="47" t="s">
        <v>18</v>
      </c>
      <c r="F2225" s="48">
        <v>42886</v>
      </c>
      <c r="G2225" s="179">
        <v>-1</v>
      </c>
      <c r="H2225" s="47"/>
      <c r="I2225" s="50"/>
      <c r="J2225" s="51"/>
      <c r="K2225" s="50"/>
      <c r="L2225" s="50"/>
      <c r="M2225" s="52"/>
    </row>
    <row r="2226" spans="1:13" s="53" customFormat="1">
      <c r="A2226" s="47" t="s">
        <v>1708</v>
      </c>
      <c r="B2226" s="175" t="s">
        <v>1709</v>
      </c>
      <c r="C2226" s="47" t="s">
        <v>1710</v>
      </c>
      <c r="D2226" s="47" t="s">
        <v>1268</v>
      </c>
      <c r="E2226" s="47" t="s">
        <v>1267</v>
      </c>
      <c r="F2226" s="48">
        <v>42886</v>
      </c>
      <c r="G2226" s="179">
        <v>-11</v>
      </c>
      <c r="H2226" s="47"/>
      <c r="I2226" s="50"/>
      <c r="J2226" s="51"/>
      <c r="K2226" s="50"/>
      <c r="L2226" s="50"/>
      <c r="M2226" s="52"/>
    </row>
    <row r="2227" spans="1:13" s="53" customFormat="1">
      <c r="A2227" s="47" t="s">
        <v>1708</v>
      </c>
      <c r="B2227" s="175" t="s">
        <v>1709</v>
      </c>
      <c r="C2227" s="47" t="s">
        <v>1710</v>
      </c>
      <c r="D2227" s="47" t="s">
        <v>1115</v>
      </c>
      <c r="E2227" s="47" t="s">
        <v>1116</v>
      </c>
      <c r="F2227" s="48">
        <v>42886</v>
      </c>
      <c r="G2227" s="179">
        <v>-4</v>
      </c>
      <c r="H2227" s="47"/>
      <c r="I2227" s="50"/>
      <c r="J2227" s="51"/>
      <c r="K2227" s="50"/>
      <c r="L2227" s="50"/>
      <c r="M2227" s="52"/>
    </row>
    <row r="2228" spans="1:13" s="53" customFormat="1">
      <c r="A2228" s="47" t="s">
        <v>1711</v>
      </c>
      <c r="B2228" s="175">
        <v>14787</v>
      </c>
      <c r="C2228" s="47" t="s">
        <v>706</v>
      </c>
      <c r="D2228" s="47" t="s">
        <v>1153</v>
      </c>
      <c r="E2228" s="47" t="s">
        <v>1139</v>
      </c>
      <c r="F2228" s="48">
        <v>42887</v>
      </c>
      <c r="G2228" s="179">
        <v>-7</v>
      </c>
      <c r="H2228" s="47"/>
      <c r="I2228" s="50"/>
      <c r="J2228" s="51"/>
      <c r="K2228" s="50"/>
      <c r="L2228" s="50"/>
      <c r="M2228" s="52"/>
    </row>
    <row r="2229" spans="1:13" s="53" customFormat="1">
      <c r="A2229" s="47" t="s">
        <v>1712</v>
      </c>
      <c r="B2229" s="175">
        <v>64646</v>
      </c>
      <c r="C2229" s="47" t="s">
        <v>1344</v>
      </c>
      <c r="D2229" s="47" t="s">
        <v>2385</v>
      </c>
      <c r="E2229" s="47" t="s">
        <v>1309</v>
      </c>
      <c r="F2229" s="48">
        <v>42887</v>
      </c>
      <c r="G2229" s="179">
        <v>-1</v>
      </c>
      <c r="H2229" s="47"/>
      <c r="I2229" s="50"/>
      <c r="J2229" s="51"/>
      <c r="K2229" s="50"/>
      <c r="L2229" s="50"/>
      <c r="M2229" s="52"/>
    </row>
    <row r="2230" spans="1:13" s="53" customFormat="1">
      <c r="A2230" s="47"/>
      <c r="B2230" s="175" t="s">
        <v>1713</v>
      </c>
      <c r="C2230" s="47" t="s">
        <v>1503</v>
      </c>
      <c r="D2230" s="212" t="s">
        <v>504</v>
      </c>
      <c r="E2230" s="216" t="s">
        <v>303</v>
      </c>
      <c r="F2230" s="48">
        <v>42888</v>
      </c>
      <c r="G2230" s="179">
        <v>-1</v>
      </c>
      <c r="H2230" s="47"/>
      <c r="I2230" s="50"/>
      <c r="J2230" s="51"/>
      <c r="K2230" s="50"/>
      <c r="L2230" s="50"/>
      <c r="M2230" s="52"/>
    </row>
    <row r="2231" spans="1:13" s="53" customFormat="1">
      <c r="A2231" s="47" t="s">
        <v>1701</v>
      </c>
      <c r="B2231" s="175" t="s">
        <v>1702</v>
      </c>
      <c r="C2231" s="47" t="s">
        <v>521</v>
      </c>
      <c r="D2231" s="212" t="s">
        <v>277</v>
      </c>
      <c r="E2231" s="216" t="s">
        <v>119</v>
      </c>
      <c r="F2231" s="48">
        <v>42888</v>
      </c>
      <c r="G2231" s="179">
        <v>5</v>
      </c>
      <c r="H2231" s="47"/>
      <c r="I2231" s="50"/>
      <c r="J2231" s="51"/>
      <c r="K2231" s="50"/>
      <c r="L2231" s="50"/>
      <c r="M2231" s="52"/>
    </row>
    <row r="2232" spans="1:13" s="53" customFormat="1">
      <c r="A2232" s="47" t="s">
        <v>1701</v>
      </c>
      <c r="B2232" s="175" t="s">
        <v>1702</v>
      </c>
      <c r="C2232" s="47" t="s">
        <v>521</v>
      </c>
      <c r="D2232" s="212" t="s">
        <v>296</v>
      </c>
      <c r="E2232" s="216" t="s">
        <v>297</v>
      </c>
      <c r="F2232" s="48">
        <v>42888</v>
      </c>
      <c r="G2232" s="179">
        <v>5</v>
      </c>
      <c r="H2232" s="47"/>
      <c r="I2232" s="50"/>
      <c r="J2232" s="51"/>
      <c r="K2232" s="50"/>
      <c r="L2232" s="50"/>
      <c r="M2232" s="52"/>
    </row>
    <row r="2233" spans="1:13" s="53" customFormat="1">
      <c r="A2233" s="47" t="s">
        <v>1701</v>
      </c>
      <c r="B2233" s="175" t="s">
        <v>1702</v>
      </c>
      <c r="C2233" s="47" t="s">
        <v>521</v>
      </c>
      <c r="D2233" s="212" t="s">
        <v>205</v>
      </c>
      <c r="E2233" s="216" t="s">
        <v>115</v>
      </c>
      <c r="F2233" s="48">
        <v>42888</v>
      </c>
      <c r="G2233" s="179">
        <v>5</v>
      </c>
      <c r="H2233" s="47"/>
      <c r="I2233" s="50"/>
      <c r="J2233" s="51"/>
      <c r="K2233" s="50"/>
      <c r="L2233" s="50"/>
      <c r="M2233" s="52"/>
    </row>
    <row r="2234" spans="1:13" s="53" customFormat="1">
      <c r="A2234" s="47" t="s">
        <v>1701</v>
      </c>
      <c r="B2234" s="175" t="s">
        <v>1702</v>
      </c>
      <c r="C2234" s="47" t="s">
        <v>521</v>
      </c>
      <c r="D2234" s="212" t="s">
        <v>278</v>
      </c>
      <c r="E2234" s="216" t="s">
        <v>121</v>
      </c>
      <c r="F2234" s="48">
        <v>42888</v>
      </c>
      <c r="G2234" s="179">
        <v>5</v>
      </c>
      <c r="H2234" s="47"/>
      <c r="I2234" s="50"/>
      <c r="J2234" s="51"/>
      <c r="K2234" s="50"/>
      <c r="L2234" s="50"/>
      <c r="M2234" s="52"/>
    </row>
    <row r="2235" spans="1:13" s="53" customFormat="1">
      <c r="A2235" s="47" t="s">
        <v>1701</v>
      </c>
      <c r="B2235" s="175" t="s">
        <v>1702</v>
      </c>
      <c r="C2235" s="47" t="s">
        <v>521</v>
      </c>
      <c r="D2235" s="212" t="s">
        <v>456</v>
      </c>
      <c r="E2235" s="216" t="s">
        <v>124</v>
      </c>
      <c r="F2235" s="48">
        <v>42888</v>
      </c>
      <c r="G2235" s="179">
        <v>7</v>
      </c>
      <c r="H2235" s="47"/>
      <c r="I2235" s="50"/>
      <c r="J2235" s="51"/>
      <c r="K2235" s="50"/>
      <c r="L2235" s="50"/>
      <c r="M2235" s="52"/>
    </row>
    <row r="2236" spans="1:13" s="53" customFormat="1">
      <c r="A2236" s="47" t="s">
        <v>1701</v>
      </c>
      <c r="B2236" s="175" t="s">
        <v>1702</v>
      </c>
      <c r="C2236" s="47" t="s">
        <v>521</v>
      </c>
      <c r="D2236" s="212" t="s">
        <v>308</v>
      </c>
      <c r="E2236" s="216" t="s">
        <v>123</v>
      </c>
      <c r="F2236" s="48">
        <v>42888</v>
      </c>
      <c r="G2236" s="179">
        <v>10</v>
      </c>
      <c r="H2236" s="47"/>
      <c r="I2236" s="50"/>
      <c r="J2236" s="51"/>
      <c r="K2236" s="50"/>
      <c r="L2236" s="50"/>
      <c r="M2236" s="52"/>
    </row>
    <row r="2237" spans="1:13" s="53" customFormat="1">
      <c r="A2237" s="47" t="s">
        <v>1701</v>
      </c>
      <c r="B2237" s="175" t="s">
        <v>1702</v>
      </c>
      <c r="C2237" s="47" t="s">
        <v>521</v>
      </c>
      <c r="D2237" s="212" t="s">
        <v>306</v>
      </c>
      <c r="E2237" s="216" t="s">
        <v>117</v>
      </c>
      <c r="F2237" s="48">
        <v>42888</v>
      </c>
      <c r="G2237" s="179">
        <v>3</v>
      </c>
      <c r="H2237" s="47"/>
      <c r="I2237" s="50"/>
      <c r="J2237" s="51"/>
      <c r="K2237" s="50"/>
      <c r="L2237" s="50"/>
      <c r="M2237" s="52"/>
    </row>
    <row r="2238" spans="1:13" s="53" customFormat="1">
      <c r="A2238" s="47" t="s">
        <v>1701</v>
      </c>
      <c r="B2238" s="175" t="s">
        <v>1702</v>
      </c>
      <c r="C2238" s="47" t="s">
        <v>521</v>
      </c>
      <c r="D2238" s="212" t="s">
        <v>309</v>
      </c>
      <c r="E2238" s="216" t="s">
        <v>125</v>
      </c>
      <c r="F2238" s="48">
        <v>42888</v>
      </c>
      <c r="G2238" s="179">
        <v>5</v>
      </c>
      <c r="H2238" s="47"/>
      <c r="I2238" s="50"/>
      <c r="J2238" s="51"/>
      <c r="K2238" s="50"/>
      <c r="L2238" s="50"/>
      <c r="M2238" s="52"/>
    </row>
    <row r="2239" spans="1:13" s="53" customFormat="1">
      <c r="A2239" s="47" t="s">
        <v>1703</v>
      </c>
      <c r="B2239" s="175" t="s">
        <v>1810</v>
      </c>
      <c r="C2239" s="47" t="s">
        <v>521</v>
      </c>
      <c r="D2239" s="212" t="s">
        <v>468</v>
      </c>
      <c r="E2239" s="216" t="s">
        <v>312</v>
      </c>
      <c r="F2239" s="48">
        <v>42888</v>
      </c>
      <c r="G2239" s="179">
        <v>6</v>
      </c>
      <c r="H2239" s="47"/>
      <c r="I2239" s="50"/>
      <c r="J2239" s="51"/>
      <c r="K2239" s="50"/>
      <c r="L2239" s="50"/>
      <c r="M2239" s="52"/>
    </row>
    <row r="2240" spans="1:13" s="53" customFormat="1">
      <c r="A2240" s="47" t="s">
        <v>1703</v>
      </c>
      <c r="B2240" s="175" t="s">
        <v>1810</v>
      </c>
      <c r="C2240" s="47" t="s">
        <v>521</v>
      </c>
      <c r="D2240" s="212" t="s">
        <v>301</v>
      </c>
      <c r="E2240" s="216" t="s">
        <v>299</v>
      </c>
      <c r="F2240" s="48">
        <v>42888</v>
      </c>
      <c r="G2240" s="179">
        <v>5</v>
      </c>
      <c r="H2240" s="47"/>
      <c r="I2240" s="50"/>
      <c r="J2240" s="51"/>
      <c r="K2240" s="50"/>
      <c r="L2240" s="50"/>
      <c r="M2240" s="52"/>
    </row>
    <row r="2241" spans="1:13" s="53" customFormat="1">
      <c r="A2241" s="47" t="s">
        <v>1726</v>
      </c>
      <c r="B2241" s="175">
        <v>62906</v>
      </c>
      <c r="C2241" s="47" t="s">
        <v>1344</v>
      </c>
      <c r="D2241" s="212" t="s">
        <v>465</v>
      </c>
      <c r="E2241" s="216" t="s">
        <v>107</v>
      </c>
      <c r="F2241" s="48">
        <v>42891</v>
      </c>
      <c r="G2241" s="179">
        <v>-1</v>
      </c>
      <c r="H2241" s="47"/>
      <c r="I2241" s="50"/>
      <c r="J2241" s="51"/>
      <c r="K2241" s="50"/>
      <c r="L2241" s="50"/>
      <c r="M2241" s="52"/>
    </row>
    <row r="2242" spans="1:13" s="53" customFormat="1">
      <c r="A2242" s="47" t="s">
        <v>1726</v>
      </c>
      <c r="B2242" s="175">
        <v>62906</v>
      </c>
      <c r="C2242" s="47" t="s">
        <v>1344</v>
      </c>
      <c r="D2242" s="212" t="s">
        <v>464</v>
      </c>
      <c r="E2242" s="216" t="s">
        <v>106</v>
      </c>
      <c r="F2242" s="48">
        <v>42891</v>
      </c>
      <c r="G2242" s="179">
        <v>-1</v>
      </c>
      <c r="H2242" s="47"/>
      <c r="I2242" s="50"/>
      <c r="J2242" s="51"/>
      <c r="K2242" s="50"/>
      <c r="L2242" s="50"/>
      <c r="M2242" s="52"/>
    </row>
    <row r="2243" spans="1:13" s="53" customFormat="1">
      <c r="A2243" s="47" t="s">
        <v>1726</v>
      </c>
      <c r="B2243" s="175">
        <v>62906</v>
      </c>
      <c r="C2243" s="47" t="s">
        <v>1344</v>
      </c>
      <c r="D2243" s="217" t="s">
        <v>469</v>
      </c>
      <c r="E2243" s="215" t="s">
        <v>311</v>
      </c>
      <c r="F2243" s="48">
        <v>42891</v>
      </c>
      <c r="G2243" s="179">
        <v>-1</v>
      </c>
      <c r="H2243" s="47"/>
      <c r="I2243" s="50"/>
      <c r="J2243" s="51"/>
      <c r="K2243" s="50"/>
      <c r="L2243" s="50"/>
      <c r="M2243" s="52"/>
    </row>
    <row r="2244" spans="1:13" s="53" customFormat="1">
      <c r="A2244" s="47" t="s">
        <v>1726</v>
      </c>
      <c r="B2244" s="175">
        <v>62906</v>
      </c>
      <c r="C2244" s="47" t="s">
        <v>1344</v>
      </c>
      <c r="D2244" s="212" t="s">
        <v>468</v>
      </c>
      <c r="E2244" s="216" t="s">
        <v>312</v>
      </c>
      <c r="F2244" s="48">
        <v>42891</v>
      </c>
      <c r="G2244" s="179">
        <v>-1</v>
      </c>
      <c r="H2244" s="47"/>
      <c r="I2244" s="50"/>
      <c r="J2244" s="51"/>
      <c r="K2244" s="50"/>
      <c r="L2244" s="50"/>
      <c r="M2244" s="52"/>
    </row>
    <row r="2245" spans="1:13" s="53" customFormat="1">
      <c r="A2245" s="47" t="s">
        <v>1726</v>
      </c>
      <c r="B2245" s="175">
        <v>62906</v>
      </c>
      <c r="C2245" s="47" t="s">
        <v>1344</v>
      </c>
      <c r="D2245" s="212" t="s">
        <v>504</v>
      </c>
      <c r="E2245" s="216" t="s">
        <v>303</v>
      </c>
      <c r="F2245" s="48">
        <v>42891</v>
      </c>
      <c r="G2245" s="179">
        <v>-1</v>
      </c>
      <c r="H2245" s="47"/>
      <c r="I2245" s="50"/>
      <c r="J2245" s="51"/>
      <c r="K2245" s="50"/>
      <c r="L2245" s="50"/>
      <c r="M2245" s="52"/>
    </row>
    <row r="2246" spans="1:13" s="53" customFormat="1">
      <c r="A2246" s="47" t="s">
        <v>1726</v>
      </c>
      <c r="B2246" s="175">
        <v>62906</v>
      </c>
      <c r="C2246" s="47" t="s">
        <v>1344</v>
      </c>
      <c r="D2246" s="212" t="s">
        <v>301</v>
      </c>
      <c r="E2246" s="216" t="s">
        <v>299</v>
      </c>
      <c r="F2246" s="48">
        <v>42891</v>
      </c>
      <c r="G2246" s="179">
        <v>-1</v>
      </c>
      <c r="H2246" s="47"/>
      <c r="I2246" s="50"/>
      <c r="J2246" s="51"/>
      <c r="K2246" s="50"/>
      <c r="L2246" s="50"/>
      <c r="M2246" s="52"/>
    </row>
    <row r="2247" spans="1:13" s="53" customFormat="1">
      <c r="A2247" s="47" t="s">
        <v>1726</v>
      </c>
      <c r="B2247" s="175">
        <v>62906</v>
      </c>
      <c r="C2247" s="47" t="s">
        <v>1344</v>
      </c>
      <c r="D2247" s="212" t="s">
        <v>300</v>
      </c>
      <c r="E2247" s="216" t="s">
        <v>302</v>
      </c>
      <c r="F2247" s="48">
        <v>42891</v>
      </c>
      <c r="G2247" s="179">
        <v>-1</v>
      </c>
      <c r="H2247" s="47"/>
      <c r="I2247" s="50"/>
      <c r="J2247" s="51"/>
      <c r="K2247" s="50"/>
      <c r="L2247" s="50"/>
      <c r="M2247" s="52"/>
    </row>
    <row r="2248" spans="1:13" s="53" customFormat="1">
      <c r="A2248" s="47" t="s">
        <v>1726</v>
      </c>
      <c r="B2248" s="175">
        <v>62906</v>
      </c>
      <c r="C2248" s="47" t="s">
        <v>1344</v>
      </c>
      <c r="D2248" s="47" t="s">
        <v>663</v>
      </c>
      <c r="E2248" s="47" t="s">
        <v>662</v>
      </c>
      <c r="F2248" s="48">
        <v>42891</v>
      </c>
      <c r="G2248" s="179">
        <v>-1</v>
      </c>
      <c r="H2248" s="47"/>
      <c r="I2248" s="50"/>
      <c r="J2248" s="51"/>
      <c r="K2248" s="50"/>
      <c r="L2248" s="50"/>
      <c r="M2248" s="52"/>
    </row>
    <row r="2249" spans="1:13" s="53" customFormat="1">
      <c r="A2249" s="47" t="s">
        <v>1726</v>
      </c>
      <c r="B2249" s="175">
        <v>62906</v>
      </c>
      <c r="C2249" s="47" t="s">
        <v>1344</v>
      </c>
      <c r="D2249" s="47" t="s">
        <v>664</v>
      </c>
      <c r="E2249" s="47" t="s">
        <v>665</v>
      </c>
      <c r="F2249" s="48">
        <v>42891</v>
      </c>
      <c r="G2249" s="179">
        <v>-1</v>
      </c>
      <c r="H2249" s="47"/>
      <c r="I2249" s="50"/>
      <c r="J2249" s="51"/>
      <c r="K2249" s="50"/>
      <c r="L2249" s="50"/>
      <c r="M2249" s="52"/>
    </row>
    <row r="2250" spans="1:13" s="53" customFormat="1">
      <c r="A2250" s="47" t="s">
        <v>1726</v>
      </c>
      <c r="B2250" s="175">
        <v>62906</v>
      </c>
      <c r="C2250" s="47" t="s">
        <v>1344</v>
      </c>
      <c r="D2250" s="47" t="s">
        <v>2992</v>
      </c>
      <c r="E2250" s="47" t="s">
        <v>1210</v>
      </c>
      <c r="F2250" s="48">
        <v>42891</v>
      </c>
      <c r="G2250" s="179">
        <v>-11</v>
      </c>
      <c r="H2250" s="47"/>
      <c r="I2250" s="50"/>
      <c r="J2250" s="51"/>
      <c r="K2250" s="50"/>
      <c r="L2250" s="50"/>
      <c r="M2250" s="52"/>
    </row>
    <row r="2251" spans="1:13" s="53" customFormat="1">
      <c r="A2251" s="47" t="s">
        <v>1726</v>
      </c>
      <c r="B2251" s="175">
        <v>62906</v>
      </c>
      <c r="C2251" s="47" t="s">
        <v>1344</v>
      </c>
      <c r="D2251" s="47" t="s">
        <v>1268</v>
      </c>
      <c r="E2251" s="47" t="s">
        <v>1267</v>
      </c>
      <c r="F2251" s="48">
        <v>42891</v>
      </c>
      <c r="G2251" s="179">
        <v>-9</v>
      </c>
      <c r="H2251" s="47"/>
      <c r="I2251" s="50"/>
      <c r="J2251" s="51"/>
      <c r="K2251" s="50"/>
      <c r="L2251" s="50"/>
      <c r="M2251" s="52"/>
    </row>
    <row r="2252" spans="1:13" s="53" customFormat="1">
      <c r="A2252" s="47" t="s">
        <v>1726</v>
      </c>
      <c r="B2252" s="175">
        <v>62906</v>
      </c>
      <c r="C2252" s="47" t="s">
        <v>1344</v>
      </c>
      <c r="D2252" s="47" t="s">
        <v>1115</v>
      </c>
      <c r="E2252" s="47" t="s">
        <v>1116</v>
      </c>
      <c r="F2252" s="48">
        <v>42891</v>
      </c>
      <c r="G2252" s="179">
        <v>-1</v>
      </c>
      <c r="H2252" s="47"/>
      <c r="I2252" s="50"/>
      <c r="J2252" s="51"/>
      <c r="K2252" s="50"/>
      <c r="L2252" s="50"/>
      <c r="M2252" s="52"/>
    </row>
    <row r="2253" spans="1:13" s="53" customFormat="1">
      <c r="A2253" s="47" t="s">
        <v>1726</v>
      </c>
      <c r="B2253" s="175">
        <v>62906</v>
      </c>
      <c r="C2253" s="47" t="s">
        <v>1344</v>
      </c>
      <c r="D2253" s="47" t="s">
        <v>1666</v>
      </c>
      <c r="E2253" s="47" t="s">
        <v>1654</v>
      </c>
      <c r="F2253" s="48">
        <v>42891</v>
      </c>
      <c r="G2253" s="179">
        <v>-2</v>
      </c>
      <c r="H2253" s="47"/>
      <c r="I2253" s="50"/>
      <c r="J2253" s="51"/>
      <c r="K2253" s="50"/>
      <c r="L2253" s="50"/>
      <c r="M2253" s="52"/>
    </row>
    <row r="2254" spans="1:13" s="53" customFormat="1">
      <c r="A2254" s="47" t="s">
        <v>1722</v>
      </c>
      <c r="B2254" s="175" t="s">
        <v>1724</v>
      </c>
      <c r="C2254" s="47" t="s">
        <v>1723</v>
      </c>
      <c r="D2254" s="212" t="s">
        <v>456</v>
      </c>
      <c r="E2254" s="216" t="s">
        <v>124</v>
      </c>
      <c r="F2254" s="48">
        <v>42891</v>
      </c>
      <c r="G2254" s="179">
        <v>-1</v>
      </c>
      <c r="H2254" s="47"/>
      <c r="I2254" s="50"/>
      <c r="J2254" s="51"/>
      <c r="K2254" s="50"/>
      <c r="L2254" s="50"/>
      <c r="M2254" s="52"/>
    </row>
    <row r="2255" spans="1:13" s="53" customFormat="1">
      <c r="A2255" s="47" t="s">
        <v>1722</v>
      </c>
      <c r="B2255" s="175" t="s">
        <v>1724</v>
      </c>
      <c r="C2255" s="47" t="s">
        <v>1723</v>
      </c>
      <c r="D2255" s="217" t="s">
        <v>469</v>
      </c>
      <c r="E2255" s="215" t="s">
        <v>311</v>
      </c>
      <c r="F2255" s="48">
        <v>42891</v>
      </c>
      <c r="G2255" s="179">
        <v>-1</v>
      </c>
      <c r="H2255" s="47"/>
      <c r="I2255" s="50"/>
      <c r="J2255" s="51"/>
      <c r="K2255" s="50"/>
      <c r="L2255" s="50"/>
      <c r="M2255" s="52"/>
    </row>
    <row r="2256" spans="1:13" s="53" customFormat="1">
      <c r="A2256" s="47" t="s">
        <v>1722</v>
      </c>
      <c r="B2256" s="175" t="s">
        <v>1724</v>
      </c>
      <c r="C2256" s="47" t="s">
        <v>1723</v>
      </c>
      <c r="D2256" s="47" t="s">
        <v>2992</v>
      </c>
      <c r="E2256" s="47" t="s">
        <v>1210</v>
      </c>
      <c r="F2256" s="48">
        <v>42891</v>
      </c>
      <c r="G2256" s="179">
        <v>-2</v>
      </c>
      <c r="H2256" s="47"/>
      <c r="I2256" s="50"/>
      <c r="J2256" s="51"/>
      <c r="K2256" s="50"/>
      <c r="L2256" s="50"/>
      <c r="M2256" s="52"/>
    </row>
    <row r="2257" spans="1:13" s="53" customFormat="1">
      <c r="A2257" s="47" t="s">
        <v>1715</v>
      </c>
      <c r="B2257" s="175" t="s">
        <v>1714</v>
      </c>
      <c r="C2257" s="47" t="s">
        <v>1134</v>
      </c>
      <c r="D2257" s="47" t="s">
        <v>1152</v>
      </c>
      <c r="E2257" s="47" t="s">
        <v>1155</v>
      </c>
      <c r="F2257" s="48">
        <v>42891</v>
      </c>
      <c r="G2257" s="179">
        <v>-32</v>
      </c>
      <c r="H2257" s="47"/>
      <c r="I2257" s="50"/>
      <c r="J2257" s="51"/>
      <c r="K2257" s="50"/>
      <c r="L2257" s="50"/>
      <c r="M2257" s="52"/>
    </row>
    <row r="2258" spans="1:13" s="53" customFormat="1">
      <c r="A2258" s="47" t="s">
        <v>1715</v>
      </c>
      <c r="B2258" s="175" t="s">
        <v>1714</v>
      </c>
      <c r="C2258" s="47" t="s">
        <v>1134</v>
      </c>
      <c r="D2258" s="47" t="s">
        <v>1153</v>
      </c>
      <c r="E2258" s="47" t="s">
        <v>1139</v>
      </c>
      <c r="F2258" s="48">
        <v>42891</v>
      </c>
      <c r="G2258" s="179">
        <v>-10</v>
      </c>
      <c r="H2258" s="47"/>
      <c r="I2258" s="50"/>
      <c r="J2258" s="51"/>
      <c r="K2258" s="50"/>
      <c r="L2258" s="50"/>
      <c r="M2258" s="52"/>
    </row>
    <row r="2259" spans="1:13" s="53" customFormat="1">
      <c r="A2259" s="47" t="s">
        <v>1715</v>
      </c>
      <c r="B2259" s="175" t="s">
        <v>1714</v>
      </c>
      <c r="C2259" s="47" t="s">
        <v>1134</v>
      </c>
      <c r="D2259" s="47" t="s">
        <v>317</v>
      </c>
      <c r="E2259" s="47" t="s">
        <v>159</v>
      </c>
      <c r="F2259" s="48">
        <v>42891</v>
      </c>
      <c r="G2259" s="179">
        <v>-13</v>
      </c>
      <c r="H2259" s="47"/>
      <c r="I2259" s="50"/>
      <c r="J2259" s="51"/>
      <c r="K2259" s="50"/>
      <c r="L2259" s="50"/>
      <c r="M2259" s="52"/>
    </row>
    <row r="2260" spans="1:13" s="53" customFormat="1">
      <c r="A2260" s="47" t="s">
        <v>1716</v>
      </c>
      <c r="B2260" s="175" t="s">
        <v>1717</v>
      </c>
      <c r="C2260" s="47" t="s">
        <v>1134</v>
      </c>
      <c r="D2260" s="47" t="s">
        <v>1152</v>
      </c>
      <c r="E2260" s="47" t="s">
        <v>1155</v>
      </c>
      <c r="F2260" s="48">
        <v>42891</v>
      </c>
      <c r="G2260" s="179">
        <v>-32</v>
      </c>
      <c r="H2260" s="47"/>
      <c r="I2260" s="50"/>
      <c r="J2260" s="51"/>
      <c r="K2260" s="50"/>
      <c r="L2260" s="50"/>
      <c r="M2260" s="52"/>
    </row>
    <row r="2261" spans="1:13" s="53" customFormat="1">
      <c r="A2261" s="47" t="s">
        <v>1716</v>
      </c>
      <c r="B2261" s="175" t="s">
        <v>1717</v>
      </c>
      <c r="C2261" s="47" t="s">
        <v>1134</v>
      </c>
      <c r="D2261" s="47" t="s">
        <v>1153</v>
      </c>
      <c r="E2261" s="47" t="s">
        <v>1139</v>
      </c>
      <c r="F2261" s="48">
        <v>42891</v>
      </c>
      <c r="G2261" s="179">
        <v>-3</v>
      </c>
      <c r="H2261" s="47"/>
      <c r="I2261" s="50"/>
      <c r="J2261" s="51"/>
      <c r="K2261" s="50"/>
      <c r="L2261" s="50"/>
      <c r="M2261" s="52"/>
    </row>
    <row r="2262" spans="1:13" s="53" customFormat="1">
      <c r="A2262" s="47" t="s">
        <v>1716</v>
      </c>
      <c r="B2262" s="175" t="s">
        <v>1717</v>
      </c>
      <c r="C2262" s="47" t="s">
        <v>1134</v>
      </c>
      <c r="D2262" s="47" t="s">
        <v>317</v>
      </c>
      <c r="E2262" s="47" t="s">
        <v>159</v>
      </c>
      <c r="F2262" s="48">
        <v>42891</v>
      </c>
      <c r="G2262" s="179">
        <v>-13</v>
      </c>
      <c r="H2262" s="47"/>
      <c r="I2262" s="50"/>
      <c r="J2262" s="51"/>
      <c r="K2262" s="50"/>
      <c r="L2262" s="50"/>
      <c r="M2262" s="52"/>
    </row>
    <row r="2263" spans="1:13" s="53" customFormat="1">
      <c r="A2263" s="47" t="s">
        <v>1718</v>
      </c>
      <c r="B2263" s="175" t="s">
        <v>1719</v>
      </c>
      <c r="C2263" s="47" t="s">
        <v>1134</v>
      </c>
      <c r="D2263" s="47" t="s">
        <v>1152</v>
      </c>
      <c r="E2263" s="47" t="s">
        <v>1155</v>
      </c>
      <c r="F2263" s="48">
        <v>42891</v>
      </c>
      <c r="G2263" s="179">
        <v>-23</v>
      </c>
      <c r="H2263" s="47"/>
      <c r="I2263" s="50"/>
      <c r="J2263" s="51"/>
      <c r="K2263" s="50"/>
      <c r="L2263" s="50"/>
      <c r="M2263" s="52"/>
    </row>
    <row r="2264" spans="1:13" s="53" customFormat="1">
      <c r="A2264" s="47" t="s">
        <v>1718</v>
      </c>
      <c r="B2264" s="175" t="s">
        <v>1719</v>
      </c>
      <c r="C2264" s="47" t="s">
        <v>1134</v>
      </c>
      <c r="D2264" s="47" t="s">
        <v>1153</v>
      </c>
      <c r="E2264" s="47" t="s">
        <v>1139</v>
      </c>
      <c r="F2264" s="48">
        <v>42891</v>
      </c>
      <c r="G2264" s="179">
        <v>-2</v>
      </c>
      <c r="H2264" s="47"/>
      <c r="I2264" s="50"/>
      <c r="J2264" s="51"/>
      <c r="K2264" s="50"/>
      <c r="L2264" s="50"/>
      <c r="M2264" s="52"/>
    </row>
    <row r="2265" spans="1:13" s="53" customFormat="1">
      <c r="A2265" s="47" t="s">
        <v>1718</v>
      </c>
      <c r="B2265" s="175" t="s">
        <v>1719</v>
      </c>
      <c r="C2265" s="47" t="s">
        <v>1134</v>
      </c>
      <c r="D2265" s="47" t="s">
        <v>317</v>
      </c>
      <c r="E2265" s="47" t="s">
        <v>159</v>
      </c>
      <c r="F2265" s="48">
        <v>42891</v>
      </c>
      <c r="G2265" s="179">
        <v>-7</v>
      </c>
      <c r="H2265" s="47"/>
      <c r="I2265" s="50"/>
      <c r="J2265" s="51"/>
      <c r="K2265" s="50"/>
      <c r="L2265" s="50"/>
      <c r="M2265" s="52"/>
    </row>
    <row r="2266" spans="1:13" s="53" customFormat="1">
      <c r="A2266" s="47" t="s">
        <v>1720</v>
      </c>
      <c r="B2266" s="175" t="s">
        <v>1721</v>
      </c>
      <c r="C2266" s="47" t="s">
        <v>1134</v>
      </c>
      <c r="D2266" s="47" t="s">
        <v>1152</v>
      </c>
      <c r="E2266" s="47" t="s">
        <v>1155</v>
      </c>
      <c r="F2266" s="48">
        <v>42891</v>
      </c>
      <c r="G2266" s="179">
        <v>-10</v>
      </c>
      <c r="H2266" s="47"/>
      <c r="I2266" s="50"/>
      <c r="J2266" s="51"/>
      <c r="K2266" s="50"/>
      <c r="L2266" s="50"/>
      <c r="M2266" s="52"/>
    </row>
    <row r="2267" spans="1:13" s="53" customFormat="1">
      <c r="A2267" s="47" t="s">
        <v>1720</v>
      </c>
      <c r="B2267" s="175" t="s">
        <v>1721</v>
      </c>
      <c r="C2267" s="47" t="s">
        <v>1134</v>
      </c>
      <c r="D2267" s="47" t="s">
        <v>1153</v>
      </c>
      <c r="E2267" s="47" t="s">
        <v>1139</v>
      </c>
      <c r="F2267" s="48">
        <v>42891</v>
      </c>
      <c r="G2267" s="179">
        <v>-2</v>
      </c>
      <c r="H2267" s="47"/>
      <c r="I2267" s="50"/>
      <c r="J2267" s="51"/>
      <c r="K2267" s="50"/>
      <c r="L2267" s="50"/>
      <c r="M2267" s="52"/>
    </row>
    <row r="2268" spans="1:13" s="53" customFormat="1">
      <c r="A2268" s="47" t="s">
        <v>1720</v>
      </c>
      <c r="B2268" s="175" t="s">
        <v>1721</v>
      </c>
      <c r="C2268" s="47" t="s">
        <v>1134</v>
      </c>
      <c r="D2268" s="47" t="s">
        <v>317</v>
      </c>
      <c r="E2268" s="47" t="s">
        <v>159</v>
      </c>
      <c r="F2268" s="48">
        <v>42891</v>
      </c>
      <c r="G2268" s="179">
        <v>-7</v>
      </c>
      <c r="H2268" s="47"/>
      <c r="I2268" s="50"/>
      <c r="J2268" s="51"/>
      <c r="K2268" s="50"/>
      <c r="L2268" s="50"/>
      <c r="M2268" s="52"/>
    </row>
    <row r="2269" spans="1:13" s="53" customFormat="1">
      <c r="A2269" s="47"/>
      <c r="B2269" s="175" t="s">
        <v>1729</v>
      </c>
      <c r="C2269" s="47" t="s">
        <v>1562</v>
      </c>
      <c r="D2269" s="47" t="s">
        <v>1728</v>
      </c>
      <c r="E2269" s="47" t="s">
        <v>1728</v>
      </c>
      <c r="F2269" s="48">
        <v>42892</v>
      </c>
      <c r="G2269" s="179">
        <v>11</v>
      </c>
      <c r="H2269" s="47"/>
      <c r="I2269" s="50"/>
      <c r="J2269" s="51"/>
      <c r="K2269" s="50"/>
      <c r="L2269" s="50"/>
      <c r="M2269" s="52"/>
    </row>
    <row r="2270" spans="1:13" s="53" customFormat="1">
      <c r="A2270" s="47"/>
      <c r="B2270" s="175" t="s">
        <v>1729</v>
      </c>
      <c r="C2270" s="47" t="s">
        <v>1562</v>
      </c>
      <c r="D2270" s="47" t="s">
        <v>1727</v>
      </c>
      <c r="E2270" s="47" t="s">
        <v>1727</v>
      </c>
      <c r="F2270" s="48">
        <v>42892</v>
      </c>
      <c r="G2270" s="179">
        <v>11</v>
      </c>
      <c r="H2270" s="47"/>
      <c r="I2270" s="50"/>
      <c r="J2270" s="51"/>
      <c r="K2270" s="50"/>
      <c r="L2270" s="50"/>
      <c r="M2270" s="52"/>
    </row>
    <row r="2271" spans="1:13" s="53" customFormat="1">
      <c r="A2271" s="47"/>
      <c r="B2271" s="175" t="s">
        <v>1729</v>
      </c>
      <c r="C2271" s="47" t="s">
        <v>1562</v>
      </c>
      <c r="D2271" s="47" t="s">
        <v>1731</v>
      </c>
      <c r="E2271" s="47" t="s">
        <v>1730</v>
      </c>
      <c r="F2271" s="48">
        <v>42892</v>
      </c>
      <c r="G2271" s="179">
        <v>3</v>
      </c>
      <c r="H2271" s="47"/>
      <c r="I2271" s="50"/>
      <c r="J2271" s="51"/>
      <c r="K2271" s="50"/>
      <c r="L2271" s="50"/>
      <c r="M2271" s="52"/>
    </row>
    <row r="2272" spans="1:13" s="53" customFormat="1">
      <c r="A2272" s="47" t="s">
        <v>1637</v>
      </c>
      <c r="B2272" s="175">
        <v>1990</v>
      </c>
      <c r="C2272" s="47" t="s">
        <v>1193</v>
      </c>
      <c r="D2272" s="47" t="s">
        <v>1728</v>
      </c>
      <c r="E2272" s="47" t="s">
        <v>1728</v>
      </c>
      <c r="F2272" s="48">
        <v>42892</v>
      </c>
      <c r="G2272" s="179">
        <v>-9</v>
      </c>
      <c r="H2272" s="47"/>
      <c r="I2272" s="50"/>
      <c r="J2272" s="51"/>
      <c r="K2272" s="50"/>
      <c r="L2272" s="50"/>
      <c r="M2272" s="52"/>
    </row>
    <row r="2273" spans="1:13" s="53" customFormat="1">
      <c r="A2273" s="47" t="s">
        <v>1637</v>
      </c>
      <c r="B2273" s="175">
        <v>1990</v>
      </c>
      <c r="C2273" s="47" t="s">
        <v>1193</v>
      </c>
      <c r="D2273" s="47" t="s">
        <v>1727</v>
      </c>
      <c r="E2273" s="47" t="s">
        <v>1727</v>
      </c>
      <c r="F2273" s="48">
        <v>42892</v>
      </c>
      <c r="G2273" s="179">
        <v>-9</v>
      </c>
      <c r="H2273" s="47"/>
      <c r="I2273" s="50"/>
      <c r="J2273" s="51"/>
      <c r="K2273" s="50"/>
      <c r="L2273" s="50"/>
      <c r="M2273" s="52"/>
    </row>
    <row r="2274" spans="1:13" s="53" customFormat="1">
      <c r="A2274" s="47" t="s">
        <v>1637</v>
      </c>
      <c r="B2274" s="175">
        <v>1990</v>
      </c>
      <c r="C2274" s="47" t="s">
        <v>1193</v>
      </c>
      <c r="D2274" s="47" t="s">
        <v>1731</v>
      </c>
      <c r="E2274" s="47" t="s">
        <v>1730</v>
      </c>
      <c r="F2274" s="48">
        <v>42892</v>
      </c>
      <c r="G2274" s="179">
        <v>-2</v>
      </c>
      <c r="H2274" s="47"/>
      <c r="I2274" s="50"/>
      <c r="J2274" s="51"/>
      <c r="K2274" s="50"/>
      <c r="L2274" s="50"/>
      <c r="M2274" s="52"/>
    </row>
    <row r="2275" spans="1:13" s="53" customFormat="1">
      <c r="A2275" s="47" t="s">
        <v>1725</v>
      </c>
      <c r="B2275" s="175">
        <v>64738</v>
      </c>
      <c r="C2275" s="47" t="s">
        <v>1344</v>
      </c>
      <c r="D2275" s="47" t="s">
        <v>1665</v>
      </c>
      <c r="E2275" s="47" t="s">
        <v>1630</v>
      </c>
      <c r="F2275" s="48">
        <v>42892</v>
      </c>
      <c r="G2275" s="179">
        <v>-1</v>
      </c>
      <c r="H2275" s="47"/>
      <c r="I2275" s="50"/>
      <c r="J2275" s="51"/>
      <c r="K2275" s="50"/>
      <c r="L2275" s="50"/>
      <c r="M2275" s="52"/>
    </row>
    <row r="2276" spans="1:13" s="53" customFormat="1">
      <c r="A2276" s="47" t="s">
        <v>1651</v>
      </c>
      <c r="B2276" s="175">
        <v>1992</v>
      </c>
      <c r="C2276" s="47" t="s">
        <v>1193</v>
      </c>
      <c r="D2276" s="47" t="s">
        <v>63</v>
      </c>
      <c r="E2276" s="47" t="s">
        <v>70</v>
      </c>
      <c r="F2276" s="48">
        <v>42893</v>
      </c>
      <c r="G2276" s="179">
        <v>-3</v>
      </c>
      <c r="H2276" s="47"/>
      <c r="I2276" s="50"/>
      <c r="J2276" s="51"/>
      <c r="K2276" s="50"/>
      <c r="L2276" s="50"/>
      <c r="M2276" s="52"/>
    </row>
    <row r="2277" spans="1:13" s="53" customFormat="1">
      <c r="A2277" s="47" t="s">
        <v>1651</v>
      </c>
      <c r="B2277" s="175">
        <v>1992</v>
      </c>
      <c r="C2277" s="47" t="s">
        <v>1193</v>
      </c>
      <c r="D2277" s="47" t="s">
        <v>588</v>
      </c>
      <c r="E2277" s="47" t="s">
        <v>505</v>
      </c>
      <c r="F2277" s="48">
        <v>42893</v>
      </c>
      <c r="G2277" s="179">
        <v>-3</v>
      </c>
      <c r="H2277" s="47"/>
      <c r="I2277" s="50"/>
      <c r="J2277" s="51"/>
      <c r="K2277" s="50"/>
      <c r="L2277" s="50"/>
      <c r="M2277" s="52"/>
    </row>
    <row r="2278" spans="1:13" s="53" customFormat="1">
      <c r="A2278" s="47" t="s">
        <v>1651</v>
      </c>
      <c r="B2278" s="175">
        <v>1992</v>
      </c>
      <c r="C2278" s="47" t="s">
        <v>1193</v>
      </c>
      <c r="D2278" s="47" t="s">
        <v>16</v>
      </c>
      <c r="E2278" s="47" t="s">
        <v>18</v>
      </c>
      <c r="F2278" s="48">
        <v>42893</v>
      </c>
      <c r="G2278" s="179">
        <v>-1</v>
      </c>
      <c r="H2278" s="47"/>
      <c r="I2278" s="50"/>
      <c r="J2278" s="51"/>
      <c r="K2278" s="50"/>
      <c r="L2278" s="50"/>
      <c r="M2278" s="52"/>
    </row>
    <row r="2279" spans="1:13" s="53" customFormat="1">
      <c r="A2279" s="47" t="s">
        <v>1651</v>
      </c>
      <c r="B2279" s="175">
        <v>1992</v>
      </c>
      <c r="C2279" s="47" t="s">
        <v>1193</v>
      </c>
      <c r="D2279" s="47" t="s">
        <v>72</v>
      </c>
      <c r="E2279" s="47" t="s">
        <v>73</v>
      </c>
      <c r="F2279" s="48">
        <v>42893</v>
      </c>
      <c r="G2279" s="179">
        <v>-1</v>
      </c>
      <c r="H2279" s="47"/>
      <c r="I2279" s="50"/>
      <c r="J2279" s="51"/>
      <c r="K2279" s="50"/>
      <c r="L2279" s="50"/>
      <c r="M2279" s="52"/>
    </row>
    <row r="2280" spans="1:13" s="53" customFormat="1">
      <c r="A2280" s="47" t="s">
        <v>1651</v>
      </c>
      <c r="B2280" s="175">
        <v>1992</v>
      </c>
      <c r="C2280" s="47" t="s">
        <v>1193</v>
      </c>
      <c r="D2280" s="212" t="s">
        <v>465</v>
      </c>
      <c r="E2280" s="216" t="s">
        <v>107</v>
      </c>
      <c r="F2280" s="48">
        <v>42893</v>
      </c>
      <c r="G2280" s="179">
        <v>-2</v>
      </c>
      <c r="H2280" s="47"/>
      <c r="I2280" s="50"/>
      <c r="J2280" s="51"/>
      <c r="K2280" s="50"/>
      <c r="L2280" s="50"/>
      <c r="M2280" s="52"/>
    </row>
    <row r="2281" spans="1:13" s="53" customFormat="1">
      <c r="A2281" s="47" t="s">
        <v>1651</v>
      </c>
      <c r="B2281" s="175">
        <v>1992</v>
      </c>
      <c r="C2281" s="47" t="s">
        <v>1193</v>
      </c>
      <c r="D2281" s="212" t="s">
        <v>464</v>
      </c>
      <c r="E2281" s="216" t="s">
        <v>106</v>
      </c>
      <c r="F2281" s="48">
        <v>42893</v>
      </c>
      <c r="G2281" s="179">
        <v>-2</v>
      </c>
      <c r="H2281" s="47"/>
      <c r="I2281" s="50"/>
      <c r="J2281" s="51"/>
      <c r="K2281" s="50"/>
      <c r="L2281" s="50"/>
      <c r="M2281" s="52"/>
    </row>
    <row r="2282" spans="1:13" s="53" customFormat="1">
      <c r="A2282" s="47" t="s">
        <v>1651</v>
      </c>
      <c r="B2282" s="175">
        <v>1992</v>
      </c>
      <c r="C2282" s="47" t="s">
        <v>1193</v>
      </c>
      <c r="D2282" s="212" t="s">
        <v>300</v>
      </c>
      <c r="E2282" s="216" t="s">
        <v>302</v>
      </c>
      <c r="F2282" s="48">
        <v>42893</v>
      </c>
      <c r="G2282" s="179">
        <v>-1</v>
      </c>
      <c r="H2282" s="47"/>
      <c r="I2282" s="50"/>
      <c r="J2282" s="51"/>
      <c r="K2282" s="50"/>
      <c r="L2282" s="50"/>
      <c r="M2282" s="52"/>
    </row>
    <row r="2283" spans="1:13" s="53" customFormat="1">
      <c r="A2283" s="47" t="s">
        <v>1651</v>
      </c>
      <c r="B2283" s="175">
        <v>1992</v>
      </c>
      <c r="C2283" s="47" t="s">
        <v>1193</v>
      </c>
      <c r="D2283" s="212" t="s">
        <v>301</v>
      </c>
      <c r="E2283" s="216" t="s">
        <v>299</v>
      </c>
      <c r="F2283" s="48">
        <v>42893</v>
      </c>
      <c r="G2283" s="179">
        <v>-1</v>
      </c>
      <c r="H2283" s="47"/>
      <c r="I2283" s="50"/>
      <c r="J2283" s="51"/>
      <c r="K2283" s="50"/>
      <c r="L2283" s="50"/>
      <c r="M2283" s="52"/>
    </row>
    <row r="2284" spans="1:13" s="53" customFormat="1">
      <c r="A2284" s="47" t="s">
        <v>1651</v>
      </c>
      <c r="B2284" s="175">
        <v>1992</v>
      </c>
      <c r="C2284" s="47" t="s">
        <v>1193</v>
      </c>
      <c r="D2284" s="212" t="s">
        <v>468</v>
      </c>
      <c r="E2284" s="216" t="s">
        <v>312</v>
      </c>
      <c r="F2284" s="48">
        <v>42893</v>
      </c>
      <c r="G2284" s="179">
        <v>-2</v>
      </c>
      <c r="H2284" s="47"/>
      <c r="I2284" s="50"/>
      <c r="J2284" s="51"/>
      <c r="K2284" s="50"/>
      <c r="L2284" s="50"/>
      <c r="M2284" s="52"/>
    </row>
    <row r="2285" spans="1:13" s="53" customFormat="1">
      <c r="A2285" s="47" t="s">
        <v>1651</v>
      </c>
      <c r="B2285" s="175">
        <v>1992</v>
      </c>
      <c r="C2285" s="47" t="s">
        <v>1193</v>
      </c>
      <c r="D2285" s="225" t="s">
        <v>1691</v>
      </c>
      <c r="E2285" s="47" t="s">
        <v>1690</v>
      </c>
      <c r="F2285" s="48">
        <v>42893</v>
      </c>
      <c r="G2285" s="179">
        <v>-2</v>
      </c>
      <c r="H2285" s="47"/>
      <c r="I2285" s="50"/>
      <c r="J2285" s="51"/>
      <c r="K2285" s="50"/>
      <c r="L2285" s="50"/>
      <c r="M2285" s="52"/>
    </row>
    <row r="2286" spans="1:13" s="53" customFormat="1">
      <c r="A2286" s="47" t="s">
        <v>1651</v>
      </c>
      <c r="B2286" s="175">
        <v>1992</v>
      </c>
      <c r="C2286" s="47" t="s">
        <v>1193</v>
      </c>
      <c r="D2286" s="212" t="s">
        <v>504</v>
      </c>
      <c r="E2286" s="216" t="s">
        <v>303</v>
      </c>
      <c r="F2286" s="48">
        <v>42893</v>
      </c>
      <c r="G2286" s="179">
        <v>-2</v>
      </c>
      <c r="H2286" s="47"/>
      <c r="I2286" s="50"/>
      <c r="J2286" s="51"/>
      <c r="K2286" s="50"/>
      <c r="L2286" s="50"/>
      <c r="M2286" s="52"/>
    </row>
    <row r="2287" spans="1:13" s="53" customFormat="1">
      <c r="A2287" s="47" t="s">
        <v>1651</v>
      </c>
      <c r="B2287" s="175">
        <v>1992</v>
      </c>
      <c r="C2287" s="47" t="s">
        <v>1193</v>
      </c>
      <c r="D2287" s="212" t="s">
        <v>205</v>
      </c>
      <c r="E2287" s="216" t="s">
        <v>115</v>
      </c>
      <c r="F2287" s="48">
        <v>42893</v>
      </c>
      <c r="G2287" s="179">
        <v>-1</v>
      </c>
      <c r="H2287" s="47"/>
      <c r="I2287" s="50"/>
      <c r="J2287" s="51"/>
      <c r="K2287" s="50"/>
      <c r="L2287" s="50"/>
      <c r="M2287" s="52"/>
    </row>
    <row r="2288" spans="1:13" s="53" customFormat="1">
      <c r="A2288" s="47" t="s">
        <v>1651</v>
      </c>
      <c r="B2288" s="175">
        <v>1992</v>
      </c>
      <c r="C2288" s="47" t="s">
        <v>1193</v>
      </c>
      <c r="D2288" s="212" t="s">
        <v>278</v>
      </c>
      <c r="E2288" s="216" t="s">
        <v>121</v>
      </c>
      <c r="F2288" s="48">
        <v>42893</v>
      </c>
      <c r="G2288" s="179">
        <v>-1</v>
      </c>
      <c r="H2288" s="47"/>
      <c r="I2288" s="50"/>
      <c r="J2288" s="51"/>
      <c r="K2288" s="50"/>
      <c r="L2288" s="50"/>
      <c r="M2288" s="52"/>
    </row>
    <row r="2289" spans="1:13" s="53" customFormat="1">
      <c r="A2289" s="47" t="s">
        <v>1651</v>
      </c>
      <c r="B2289" s="175">
        <v>1992</v>
      </c>
      <c r="C2289" s="47" t="s">
        <v>1193</v>
      </c>
      <c r="D2289" s="212" t="s">
        <v>307</v>
      </c>
      <c r="E2289" s="216" t="s">
        <v>120</v>
      </c>
      <c r="F2289" s="48">
        <v>42893</v>
      </c>
      <c r="G2289" s="179">
        <v>-1</v>
      </c>
      <c r="H2289" s="47"/>
      <c r="I2289" s="50"/>
      <c r="J2289" s="51"/>
      <c r="K2289" s="50"/>
      <c r="L2289" s="50"/>
      <c r="M2289" s="52"/>
    </row>
    <row r="2290" spans="1:13" s="53" customFormat="1">
      <c r="A2290" s="47" t="s">
        <v>1651</v>
      </c>
      <c r="B2290" s="175">
        <v>1992</v>
      </c>
      <c r="C2290" s="47" t="s">
        <v>1193</v>
      </c>
      <c r="D2290" s="212" t="s">
        <v>456</v>
      </c>
      <c r="E2290" s="216" t="s">
        <v>124</v>
      </c>
      <c r="F2290" s="48">
        <v>42893</v>
      </c>
      <c r="G2290" s="179">
        <v>-1</v>
      </c>
      <c r="H2290" s="47"/>
      <c r="I2290" s="50"/>
      <c r="J2290" s="51"/>
      <c r="K2290" s="50"/>
      <c r="L2290" s="50"/>
      <c r="M2290" s="52"/>
    </row>
    <row r="2291" spans="1:13" s="53" customFormat="1">
      <c r="A2291" s="47" t="s">
        <v>1651</v>
      </c>
      <c r="B2291" s="175">
        <v>1992</v>
      </c>
      <c r="C2291" s="47" t="s">
        <v>1193</v>
      </c>
      <c r="D2291" s="212" t="s">
        <v>308</v>
      </c>
      <c r="E2291" s="216" t="s">
        <v>123</v>
      </c>
      <c r="F2291" s="48">
        <v>42893</v>
      </c>
      <c r="G2291" s="179">
        <v>-1</v>
      </c>
      <c r="H2291" s="47"/>
      <c r="I2291" s="50"/>
      <c r="J2291" s="51"/>
      <c r="K2291" s="50"/>
      <c r="L2291" s="50"/>
      <c r="M2291" s="52"/>
    </row>
    <row r="2292" spans="1:13" s="53" customFormat="1">
      <c r="A2292" s="47" t="s">
        <v>1651</v>
      </c>
      <c r="B2292" s="175">
        <v>1992</v>
      </c>
      <c r="C2292" s="47" t="s">
        <v>1193</v>
      </c>
      <c r="D2292" s="212" t="s">
        <v>306</v>
      </c>
      <c r="E2292" s="216" t="s">
        <v>117</v>
      </c>
      <c r="F2292" s="48">
        <v>42893</v>
      </c>
      <c r="G2292" s="179">
        <v>-1</v>
      </c>
      <c r="H2292" s="47"/>
      <c r="I2292" s="50"/>
      <c r="J2292" s="51"/>
      <c r="K2292" s="50"/>
      <c r="L2292" s="50"/>
      <c r="M2292" s="52"/>
    </row>
    <row r="2293" spans="1:13" s="53" customFormat="1">
      <c r="A2293" s="47" t="s">
        <v>1651</v>
      </c>
      <c r="B2293" s="175">
        <v>1992</v>
      </c>
      <c r="C2293" s="47" t="s">
        <v>1193</v>
      </c>
      <c r="D2293" s="47" t="s">
        <v>310</v>
      </c>
      <c r="E2293" s="47" t="s">
        <v>116</v>
      </c>
      <c r="F2293" s="48">
        <v>42893</v>
      </c>
      <c r="G2293" s="179">
        <v>-1</v>
      </c>
      <c r="H2293" s="47"/>
      <c r="I2293" s="50"/>
      <c r="J2293" s="51"/>
      <c r="K2293" s="50"/>
      <c r="L2293" s="50"/>
      <c r="M2293" s="52"/>
    </row>
    <row r="2294" spans="1:13" s="53" customFormat="1">
      <c r="A2294" s="47" t="s">
        <v>1651</v>
      </c>
      <c r="B2294" s="175">
        <v>1992</v>
      </c>
      <c r="C2294" s="47" t="s">
        <v>1193</v>
      </c>
      <c r="D2294" s="212" t="s">
        <v>309</v>
      </c>
      <c r="E2294" s="216" t="s">
        <v>125</v>
      </c>
      <c r="F2294" s="48">
        <v>42893</v>
      </c>
      <c r="G2294" s="179">
        <v>-1</v>
      </c>
      <c r="H2294" s="47"/>
      <c r="I2294" s="50"/>
      <c r="J2294" s="51"/>
      <c r="K2294" s="50"/>
      <c r="L2294" s="50"/>
      <c r="M2294" s="52"/>
    </row>
    <row r="2295" spans="1:13" s="53" customFormat="1">
      <c r="A2295" s="47" t="s">
        <v>1651</v>
      </c>
      <c r="B2295" s="175">
        <v>1992</v>
      </c>
      <c r="C2295" s="47" t="s">
        <v>1193</v>
      </c>
      <c r="D2295" s="212" t="s">
        <v>1603</v>
      </c>
      <c r="E2295" s="216" t="s">
        <v>1602</v>
      </c>
      <c r="F2295" s="48">
        <v>42893</v>
      </c>
      <c r="G2295" s="179">
        <v>-2</v>
      </c>
      <c r="H2295" s="47"/>
      <c r="I2295" s="50"/>
      <c r="J2295" s="51"/>
      <c r="K2295" s="50"/>
      <c r="L2295" s="50"/>
      <c r="M2295" s="52"/>
    </row>
    <row r="2296" spans="1:13" s="53" customFormat="1">
      <c r="A2296" s="47" t="s">
        <v>1732</v>
      </c>
      <c r="B2296" s="175">
        <v>1993</v>
      </c>
      <c r="C2296" s="47" t="s">
        <v>1193</v>
      </c>
      <c r="D2296" s="212" t="s">
        <v>1516</v>
      </c>
      <c r="E2296" s="216" t="s">
        <v>1517</v>
      </c>
      <c r="F2296" s="48">
        <v>42894</v>
      </c>
      <c r="G2296" s="179">
        <v>-85</v>
      </c>
      <c r="H2296" s="47"/>
      <c r="I2296" s="50"/>
      <c r="J2296" s="51"/>
      <c r="K2296" s="50"/>
      <c r="L2296" s="50"/>
      <c r="M2296" s="52"/>
    </row>
    <row r="2297" spans="1:13" s="53" customFormat="1">
      <c r="A2297" s="47" t="s">
        <v>1732</v>
      </c>
      <c r="B2297" s="175">
        <v>1993</v>
      </c>
      <c r="C2297" s="47" t="s">
        <v>1193</v>
      </c>
      <c r="D2297" s="47" t="s">
        <v>6</v>
      </c>
      <c r="E2297" s="47" t="s">
        <v>21</v>
      </c>
      <c r="F2297" s="48">
        <v>42894</v>
      </c>
      <c r="G2297" s="179">
        <v>-4</v>
      </c>
      <c r="H2297" s="47"/>
      <c r="I2297" s="50"/>
      <c r="J2297" s="51"/>
      <c r="K2297" s="50"/>
      <c r="L2297" s="50"/>
      <c r="M2297" s="52"/>
    </row>
    <row r="2298" spans="1:13" s="53" customFormat="1">
      <c r="A2298" s="47" t="s">
        <v>1732</v>
      </c>
      <c r="B2298" s="175">
        <v>1993</v>
      </c>
      <c r="C2298" s="47" t="s">
        <v>1193</v>
      </c>
      <c r="D2298" s="47" t="s">
        <v>183</v>
      </c>
      <c r="E2298" s="47" t="s">
        <v>294</v>
      </c>
      <c r="F2298" s="48">
        <v>42894</v>
      </c>
      <c r="G2298" s="179">
        <v>-1</v>
      </c>
      <c r="H2298" s="47"/>
      <c r="I2298" s="50"/>
      <c r="J2298" s="51"/>
      <c r="K2298" s="50"/>
      <c r="L2298" s="50"/>
      <c r="M2298" s="52"/>
    </row>
    <row r="2299" spans="1:13" s="53" customFormat="1">
      <c r="A2299" s="47" t="s">
        <v>1732</v>
      </c>
      <c r="B2299" s="175">
        <v>1993</v>
      </c>
      <c r="C2299" s="47" t="s">
        <v>1193</v>
      </c>
      <c r="D2299" s="47" t="s">
        <v>8</v>
      </c>
      <c r="E2299" s="47" t="s">
        <v>28</v>
      </c>
      <c r="F2299" s="48">
        <v>42894</v>
      </c>
      <c r="G2299" s="179">
        <v>-9</v>
      </c>
      <c r="H2299" s="47"/>
      <c r="I2299" s="50"/>
      <c r="J2299" s="51"/>
      <c r="K2299" s="50"/>
      <c r="L2299" s="50"/>
      <c r="M2299" s="52"/>
    </row>
    <row r="2300" spans="1:13" s="53" customFormat="1">
      <c r="A2300" s="47" t="s">
        <v>1733</v>
      </c>
      <c r="B2300" s="175">
        <v>58790</v>
      </c>
      <c r="C2300" s="47" t="s">
        <v>1344</v>
      </c>
      <c r="D2300" s="47" t="s">
        <v>1665</v>
      </c>
      <c r="E2300" s="47" t="s">
        <v>1630</v>
      </c>
      <c r="F2300" s="48">
        <v>42895</v>
      </c>
      <c r="G2300" s="179">
        <v>-5</v>
      </c>
      <c r="H2300" s="47"/>
      <c r="I2300" s="50"/>
      <c r="J2300" s="51"/>
      <c r="K2300" s="50"/>
      <c r="L2300" s="50"/>
      <c r="M2300" s="52"/>
    </row>
    <row r="2301" spans="1:13" s="53" customFormat="1">
      <c r="A2301" s="47" t="s">
        <v>1733</v>
      </c>
      <c r="B2301" s="175">
        <v>58790</v>
      </c>
      <c r="C2301" s="47" t="s">
        <v>1344</v>
      </c>
      <c r="D2301" s="47" t="s">
        <v>1666</v>
      </c>
      <c r="E2301" s="47" t="s">
        <v>1654</v>
      </c>
      <c r="F2301" s="48">
        <v>42895</v>
      </c>
      <c r="G2301" s="179">
        <v>-4</v>
      </c>
      <c r="H2301" s="47"/>
      <c r="I2301" s="50"/>
      <c r="J2301" s="51"/>
      <c r="K2301" s="50"/>
      <c r="L2301" s="50"/>
      <c r="M2301" s="52"/>
    </row>
    <row r="2302" spans="1:13" s="53" customFormat="1">
      <c r="A2302" s="47" t="s">
        <v>1733</v>
      </c>
      <c r="B2302" s="175">
        <v>58790</v>
      </c>
      <c r="C2302" s="47" t="s">
        <v>1344</v>
      </c>
      <c r="D2302" s="47" t="s">
        <v>1667</v>
      </c>
      <c r="E2302" s="47" t="s">
        <v>1629</v>
      </c>
      <c r="F2302" s="48">
        <v>42895</v>
      </c>
      <c r="G2302" s="179">
        <v>-5</v>
      </c>
      <c r="H2302" s="47"/>
      <c r="I2302" s="50"/>
      <c r="J2302" s="51"/>
      <c r="K2302" s="50"/>
      <c r="L2302" s="50"/>
      <c r="M2302" s="52"/>
    </row>
    <row r="2303" spans="1:13" s="53" customFormat="1">
      <c r="A2303" s="47" t="s">
        <v>1625</v>
      </c>
      <c r="B2303" s="175" t="s">
        <v>1736</v>
      </c>
      <c r="C2303" s="47" t="s">
        <v>1562</v>
      </c>
      <c r="D2303" s="228" t="s">
        <v>1680</v>
      </c>
      <c r="E2303" s="228" t="s">
        <v>1674</v>
      </c>
      <c r="F2303" s="48">
        <v>42895</v>
      </c>
      <c r="G2303" s="179">
        <v>3</v>
      </c>
      <c r="H2303" s="47"/>
      <c r="I2303" s="50"/>
      <c r="J2303" s="51"/>
      <c r="K2303" s="50"/>
      <c r="L2303" s="50"/>
      <c r="M2303" s="52"/>
    </row>
    <row r="2304" spans="1:13" s="53" customFormat="1">
      <c r="A2304" s="47" t="s">
        <v>1625</v>
      </c>
      <c r="B2304" s="175" t="s">
        <v>1736</v>
      </c>
      <c r="C2304" s="47" t="s">
        <v>1562</v>
      </c>
      <c r="D2304" s="228" t="s">
        <v>1681</v>
      </c>
      <c r="E2304" s="228" t="s">
        <v>1675</v>
      </c>
      <c r="F2304" s="48">
        <v>42895</v>
      </c>
      <c r="G2304" s="179">
        <v>11</v>
      </c>
      <c r="H2304" s="47"/>
      <c r="I2304" s="50"/>
      <c r="J2304" s="51"/>
      <c r="K2304" s="50"/>
      <c r="L2304" s="50"/>
      <c r="M2304" s="52"/>
    </row>
    <row r="2305" spans="1:13" s="53" customFormat="1">
      <c r="A2305" s="47" t="s">
        <v>1625</v>
      </c>
      <c r="B2305" s="175" t="s">
        <v>1736</v>
      </c>
      <c r="C2305" s="47" t="s">
        <v>1562</v>
      </c>
      <c r="D2305" s="228" t="s">
        <v>1682</v>
      </c>
      <c r="E2305" s="228" t="s">
        <v>1676</v>
      </c>
      <c r="F2305" s="48">
        <v>42895</v>
      </c>
      <c r="G2305" s="179">
        <v>4</v>
      </c>
      <c r="H2305" s="47"/>
      <c r="I2305" s="50"/>
      <c r="J2305" s="51"/>
      <c r="K2305" s="50"/>
      <c r="L2305" s="50"/>
      <c r="M2305" s="52"/>
    </row>
    <row r="2306" spans="1:13" s="53" customFormat="1">
      <c r="A2306" s="47" t="s">
        <v>1703</v>
      </c>
      <c r="B2306" s="175" t="s">
        <v>1737</v>
      </c>
      <c r="C2306" s="47" t="s">
        <v>1562</v>
      </c>
      <c r="D2306" s="212" t="s">
        <v>468</v>
      </c>
      <c r="E2306" s="216" t="s">
        <v>312</v>
      </c>
      <c r="F2306" s="48">
        <v>42895</v>
      </c>
      <c r="G2306" s="179">
        <v>2</v>
      </c>
      <c r="H2306" s="47"/>
      <c r="I2306" s="50"/>
      <c r="J2306" s="51"/>
      <c r="K2306" s="50"/>
      <c r="L2306" s="50"/>
      <c r="M2306" s="52"/>
    </row>
    <row r="2307" spans="1:13" s="53" customFormat="1">
      <c r="A2307" s="47"/>
      <c r="B2307" s="175" t="s">
        <v>1735</v>
      </c>
      <c r="C2307" s="47" t="s">
        <v>1193</v>
      </c>
      <c r="D2307" s="212" t="s">
        <v>296</v>
      </c>
      <c r="E2307" s="216" t="s">
        <v>297</v>
      </c>
      <c r="F2307" s="48">
        <v>42898</v>
      </c>
      <c r="G2307" s="179">
        <v>-1</v>
      </c>
      <c r="H2307" s="47"/>
      <c r="I2307" s="50"/>
      <c r="J2307" s="51"/>
      <c r="K2307" s="50"/>
      <c r="L2307" s="50"/>
      <c r="M2307" s="52"/>
    </row>
    <row r="2308" spans="1:13" s="53" customFormat="1">
      <c r="A2308" s="47" t="s">
        <v>1658</v>
      </c>
      <c r="B2308" s="175" t="s">
        <v>1738</v>
      </c>
      <c r="C2308" s="47" t="s">
        <v>1562</v>
      </c>
      <c r="D2308" s="47" t="s">
        <v>63</v>
      </c>
      <c r="E2308" s="47" t="s">
        <v>70</v>
      </c>
      <c r="F2308" s="48">
        <v>42899</v>
      </c>
      <c r="G2308" s="179">
        <v>7</v>
      </c>
      <c r="H2308" s="47"/>
      <c r="I2308" s="50"/>
      <c r="J2308" s="51"/>
      <c r="K2308" s="50"/>
      <c r="L2308" s="50"/>
      <c r="M2308" s="52"/>
    </row>
    <row r="2309" spans="1:13" s="53" customFormat="1">
      <c r="A2309" s="47" t="s">
        <v>1700</v>
      </c>
      <c r="B2309" s="175" t="s">
        <v>1739</v>
      </c>
      <c r="C2309" s="47" t="s">
        <v>1562</v>
      </c>
      <c r="D2309" s="212" t="s">
        <v>465</v>
      </c>
      <c r="E2309" s="216" t="s">
        <v>107</v>
      </c>
      <c r="F2309" s="48">
        <v>42899</v>
      </c>
      <c r="G2309" s="179">
        <v>7</v>
      </c>
      <c r="H2309" s="47"/>
      <c r="I2309" s="50"/>
      <c r="J2309" s="51"/>
      <c r="K2309" s="50"/>
      <c r="L2309" s="50"/>
      <c r="M2309" s="52"/>
    </row>
    <row r="2310" spans="1:13" s="53" customFormat="1">
      <c r="A2310" s="47" t="s">
        <v>1700</v>
      </c>
      <c r="B2310" s="175" t="s">
        <v>1739</v>
      </c>
      <c r="C2310" s="47" t="s">
        <v>1562</v>
      </c>
      <c r="D2310" s="212" t="s">
        <v>464</v>
      </c>
      <c r="E2310" s="216" t="s">
        <v>106</v>
      </c>
      <c r="F2310" s="48">
        <v>42899</v>
      </c>
      <c r="G2310" s="179">
        <v>7</v>
      </c>
      <c r="H2310" s="47"/>
      <c r="I2310" s="50"/>
      <c r="J2310" s="51"/>
      <c r="K2310" s="50"/>
      <c r="L2310" s="50"/>
      <c r="M2310" s="52"/>
    </row>
    <row r="2311" spans="1:13" s="53" customFormat="1">
      <c r="A2311" s="47" t="s">
        <v>1700</v>
      </c>
      <c r="B2311" s="175" t="s">
        <v>1739</v>
      </c>
      <c r="C2311" s="47" t="s">
        <v>1562</v>
      </c>
      <c r="D2311" s="217" t="s">
        <v>469</v>
      </c>
      <c r="E2311" s="215" t="s">
        <v>311</v>
      </c>
      <c r="F2311" s="48">
        <v>42899</v>
      </c>
      <c r="G2311" s="179">
        <v>10</v>
      </c>
      <c r="H2311" s="47"/>
      <c r="I2311" s="50"/>
      <c r="J2311" s="51"/>
      <c r="K2311" s="50"/>
      <c r="L2311" s="50"/>
      <c r="M2311" s="52"/>
    </row>
    <row r="2312" spans="1:13" s="53" customFormat="1">
      <c r="A2312" s="47" t="s">
        <v>1700</v>
      </c>
      <c r="B2312" s="175" t="s">
        <v>1739</v>
      </c>
      <c r="C2312" s="47" t="s">
        <v>1562</v>
      </c>
      <c r="D2312" s="212" t="s">
        <v>468</v>
      </c>
      <c r="E2312" s="216" t="s">
        <v>312</v>
      </c>
      <c r="F2312" s="48">
        <v>42899</v>
      </c>
      <c r="G2312" s="179">
        <v>5</v>
      </c>
      <c r="H2312" s="47"/>
      <c r="I2312" s="50"/>
      <c r="J2312" s="51"/>
      <c r="K2312" s="50"/>
      <c r="L2312" s="50"/>
      <c r="M2312" s="52"/>
    </row>
    <row r="2313" spans="1:13" s="53" customFormat="1">
      <c r="A2313" s="47" t="s">
        <v>1700</v>
      </c>
      <c r="B2313" s="175" t="s">
        <v>1739</v>
      </c>
      <c r="C2313" s="47" t="s">
        <v>1562</v>
      </c>
      <c r="D2313" s="212" t="s">
        <v>504</v>
      </c>
      <c r="E2313" s="216" t="s">
        <v>303</v>
      </c>
      <c r="F2313" s="48">
        <v>42899</v>
      </c>
      <c r="G2313" s="179">
        <v>10</v>
      </c>
      <c r="H2313" s="47"/>
      <c r="I2313" s="50"/>
      <c r="J2313" s="51"/>
      <c r="K2313" s="50"/>
      <c r="L2313" s="50"/>
      <c r="M2313" s="52"/>
    </row>
    <row r="2314" spans="1:13" s="53" customFormat="1">
      <c r="A2314" s="47" t="s">
        <v>1700</v>
      </c>
      <c r="B2314" s="175" t="s">
        <v>1739</v>
      </c>
      <c r="C2314" s="47" t="s">
        <v>1562</v>
      </c>
      <c r="D2314" s="212" t="s">
        <v>301</v>
      </c>
      <c r="E2314" s="216" t="s">
        <v>299</v>
      </c>
      <c r="F2314" s="48">
        <v>42899</v>
      </c>
      <c r="G2314" s="179">
        <v>2</v>
      </c>
      <c r="H2314" s="47"/>
      <c r="I2314" s="50"/>
      <c r="J2314" s="51"/>
      <c r="K2314" s="50"/>
      <c r="L2314" s="50"/>
      <c r="M2314" s="52"/>
    </row>
    <row r="2315" spans="1:13" s="53" customFormat="1">
      <c r="A2315" s="47" t="s">
        <v>1734</v>
      </c>
      <c r="B2315" s="175">
        <v>3989</v>
      </c>
      <c r="C2315" s="47" t="s">
        <v>1277</v>
      </c>
      <c r="D2315" s="47" t="s">
        <v>2385</v>
      </c>
      <c r="E2315" s="47" t="s">
        <v>1309</v>
      </c>
      <c r="F2315" s="48">
        <v>42899</v>
      </c>
      <c r="G2315" s="179">
        <v>-1</v>
      </c>
      <c r="H2315" s="47"/>
      <c r="I2315" s="50"/>
      <c r="J2315" s="51"/>
      <c r="K2315" s="50"/>
      <c r="L2315" s="50"/>
      <c r="M2315" s="52"/>
    </row>
    <row r="2316" spans="1:13" s="53" customFormat="1">
      <c r="A2316" s="47"/>
      <c r="B2316" s="175" t="s">
        <v>1741</v>
      </c>
      <c r="C2316" s="47" t="s">
        <v>1193</v>
      </c>
      <c r="D2316" s="212" t="s">
        <v>1516</v>
      </c>
      <c r="E2316" s="216" t="s">
        <v>1517</v>
      </c>
      <c r="F2316" s="48">
        <v>42900</v>
      </c>
      <c r="G2316" s="179">
        <v>-2</v>
      </c>
      <c r="H2316" s="47"/>
      <c r="I2316" s="50"/>
      <c r="J2316" s="51"/>
      <c r="K2316" s="50"/>
      <c r="L2316" s="50"/>
      <c r="M2316" s="52"/>
    </row>
    <row r="2317" spans="1:13" s="53" customFormat="1">
      <c r="A2317" s="47" t="s">
        <v>1651</v>
      </c>
      <c r="B2317" s="175">
        <v>1992</v>
      </c>
      <c r="C2317" s="47" t="s">
        <v>1193</v>
      </c>
      <c r="D2317" s="217" t="s">
        <v>469</v>
      </c>
      <c r="E2317" s="215" t="s">
        <v>311</v>
      </c>
      <c r="F2317" s="48">
        <v>42900</v>
      </c>
      <c r="G2317" s="179">
        <v>-2</v>
      </c>
      <c r="H2317" s="47"/>
      <c r="I2317" s="50"/>
      <c r="J2317" s="51"/>
      <c r="K2317" s="50"/>
      <c r="L2317" s="50"/>
      <c r="M2317" s="52"/>
    </row>
    <row r="2318" spans="1:13" s="53" customFormat="1">
      <c r="A2318" s="47" t="s">
        <v>1742</v>
      </c>
      <c r="B2318" s="175">
        <v>66305</v>
      </c>
      <c r="C2318" s="47" t="s">
        <v>1344</v>
      </c>
      <c r="D2318" s="47" t="s">
        <v>166</v>
      </c>
      <c r="E2318" s="47" t="s">
        <v>136</v>
      </c>
      <c r="F2318" s="48">
        <v>42900</v>
      </c>
      <c r="G2318" s="179">
        <v>-1</v>
      </c>
      <c r="H2318" s="47"/>
      <c r="I2318" s="50"/>
      <c r="J2318" s="51"/>
      <c r="K2318" s="50"/>
      <c r="L2318" s="50"/>
      <c r="M2318" s="52"/>
    </row>
    <row r="2319" spans="1:13" s="53" customFormat="1">
      <c r="A2319" s="47" t="s">
        <v>1743</v>
      </c>
      <c r="B2319" s="175">
        <v>66379</v>
      </c>
      <c r="C2319" s="47" t="s">
        <v>1344</v>
      </c>
      <c r="D2319" s="47" t="s">
        <v>1152</v>
      </c>
      <c r="E2319" s="47" t="s">
        <v>1155</v>
      </c>
      <c r="F2319" s="48">
        <v>42901</v>
      </c>
      <c r="G2319" s="179">
        <v>-2</v>
      </c>
      <c r="H2319" s="47"/>
      <c r="I2319" s="50"/>
      <c r="J2319" s="51"/>
      <c r="K2319" s="50"/>
      <c r="L2319" s="50"/>
      <c r="M2319" s="52"/>
    </row>
    <row r="2320" spans="1:13" s="53" customFormat="1">
      <c r="A2320" s="47" t="s">
        <v>1744</v>
      </c>
      <c r="B2320" s="175">
        <v>66494</v>
      </c>
      <c r="C2320" s="47" t="s">
        <v>1344</v>
      </c>
      <c r="D2320" s="47" t="s">
        <v>1153</v>
      </c>
      <c r="E2320" s="47" t="s">
        <v>1139</v>
      </c>
      <c r="F2320" s="48">
        <v>42901</v>
      </c>
      <c r="G2320" s="179">
        <v>-3</v>
      </c>
      <c r="H2320" s="47"/>
      <c r="I2320" s="50"/>
      <c r="J2320" s="51"/>
      <c r="K2320" s="50"/>
      <c r="L2320" s="50"/>
      <c r="M2320" s="52"/>
    </row>
    <row r="2321" spans="1:13" s="53" customFormat="1">
      <c r="A2321" s="47" t="s">
        <v>1744</v>
      </c>
      <c r="B2321" s="175">
        <v>66494</v>
      </c>
      <c r="C2321" s="47" t="s">
        <v>1344</v>
      </c>
      <c r="D2321" s="212" t="s">
        <v>1516</v>
      </c>
      <c r="E2321" s="216" t="s">
        <v>1517</v>
      </c>
      <c r="F2321" s="48">
        <v>42901</v>
      </c>
      <c r="G2321" s="179">
        <v>-3</v>
      </c>
      <c r="H2321" s="47"/>
      <c r="I2321" s="50"/>
      <c r="J2321" s="51"/>
      <c r="K2321" s="50"/>
      <c r="L2321" s="50"/>
      <c r="M2321" s="52"/>
    </row>
    <row r="2322" spans="1:13" s="53" customFormat="1">
      <c r="A2322" s="47" t="s">
        <v>1745</v>
      </c>
      <c r="B2322" s="175">
        <v>13339166</v>
      </c>
      <c r="C2322" s="47" t="s">
        <v>689</v>
      </c>
      <c r="D2322" s="47" t="s">
        <v>97</v>
      </c>
      <c r="E2322" s="47" t="s">
        <v>96</v>
      </c>
      <c r="F2322" s="48">
        <v>42901</v>
      </c>
      <c r="G2322" s="179">
        <v>-3</v>
      </c>
      <c r="H2322" s="47"/>
      <c r="I2322" s="50"/>
      <c r="J2322" s="51"/>
      <c r="K2322" s="50"/>
      <c r="L2322" s="50"/>
      <c r="M2322" s="52"/>
    </row>
    <row r="2323" spans="1:13" s="53" customFormat="1">
      <c r="A2323" s="47" t="s">
        <v>1746</v>
      </c>
      <c r="B2323" s="175">
        <v>1369</v>
      </c>
      <c r="C2323" s="47" t="s">
        <v>670</v>
      </c>
      <c r="D2323" s="47" t="s">
        <v>14</v>
      </c>
      <c r="E2323" s="47" t="s">
        <v>54</v>
      </c>
      <c r="F2323" s="48">
        <v>42902</v>
      </c>
      <c r="G2323" s="179">
        <v>-4</v>
      </c>
      <c r="H2323" s="47"/>
      <c r="I2323" s="50"/>
      <c r="J2323" s="51"/>
      <c r="K2323" s="50"/>
      <c r="L2323" s="50"/>
      <c r="M2323" s="52"/>
    </row>
    <row r="2324" spans="1:13" s="53" customFormat="1">
      <c r="A2324" s="47" t="s">
        <v>1747</v>
      </c>
      <c r="B2324" s="175">
        <v>14655</v>
      </c>
      <c r="C2324" s="47" t="s">
        <v>706</v>
      </c>
      <c r="D2324" s="47" t="s">
        <v>1468</v>
      </c>
      <c r="E2324" s="47" t="s">
        <v>1470</v>
      </c>
      <c r="F2324" s="48">
        <v>42902</v>
      </c>
      <c r="G2324" s="179">
        <v>-1</v>
      </c>
      <c r="H2324" s="47"/>
      <c r="I2324" s="50"/>
      <c r="J2324" s="51"/>
      <c r="K2324" s="50"/>
      <c r="L2324" s="50"/>
      <c r="M2324" s="52"/>
    </row>
    <row r="2325" spans="1:13" s="53" customFormat="1">
      <c r="A2325" s="47" t="s">
        <v>1747</v>
      </c>
      <c r="B2325" s="175">
        <v>14655</v>
      </c>
      <c r="C2325" s="47" t="s">
        <v>706</v>
      </c>
      <c r="D2325" s="47" t="s">
        <v>1469</v>
      </c>
      <c r="E2325" s="47" t="s">
        <v>1471</v>
      </c>
      <c r="F2325" s="48">
        <v>42902</v>
      </c>
      <c r="G2325" s="179">
        <v>-1</v>
      </c>
      <c r="H2325" s="47"/>
      <c r="I2325" s="50"/>
      <c r="J2325" s="51"/>
      <c r="K2325" s="50"/>
      <c r="L2325" s="50"/>
      <c r="M2325" s="52"/>
    </row>
    <row r="2326" spans="1:13" s="53" customFormat="1">
      <c r="A2326" s="47" t="s">
        <v>1747</v>
      </c>
      <c r="B2326" s="175">
        <v>14655</v>
      </c>
      <c r="C2326" s="47" t="s">
        <v>706</v>
      </c>
      <c r="D2326" s="212" t="s">
        <v>307</v>
      </c>
      <c r="E2326" s="216" t="s">
        <v>120</v>
      </c>
      <c r="F2326" s="48">
        <v>42902</v>
      </c>
      <c r="G2326" s="179">
        <v>-1</v>
      </c>
      <c r="H2326" s="47"/>
      <c r="I2326" s="50"/>
      <c r="J2326" s="51"/>
      <c r="K2326" s="50"/>
      <c r="L2326" s="50"/>
      <c r="M2326" s="52"/>
    </row>
    <row r="2327" spans="1:13" s="53" customFormat="1">
      <c r="A2327" s="47" t="s">
        <v>1747</v>
      </c>
      <c r="B2327" s="175">
        <v>14655</v>
      </c>
      <c r="C2327" s="47" t="s">
        <v>706</v>
      </c>
      <c r="D2327" s="212" t="s">
        <v>456</v>
      </c>
      <c r="E2327" s="216" t="s">
        <v>124</v>
      </c>
      <c r="F2327" s="48">
        <v>42902</v>
      </c>
      <c r="G2327" s="179">
        <v>-1</v>
      </c>
      <c r="H2327" s="47"/>
      <c r="I2327" s="50"/>
      <c r="J2327" s="51"/>
      <c r="K2327" s="50"/>
      <c r="L2327" s="50"/>
      <c r="M2327" s="52"/>
    </row>
    <row r="2328" spans="1:13" s="53" customFormat="1">
      <c r="A2328" s="47" t="s">
        <v>1747</v>
      </c>
      <c r="B2328" s="175">
        <v>14655</v>
      </c>
      <c r="C2328" s="47" t="s">
        <v>706</v>
      </c>
      <c r="D2328" s="212" t="s">
        <v>308</v>
      </c>
      <c r="E2328" s="216" t="s">
        <v>123</v>
      </c>
      <c r="F2328" s="48">
        <v>42902</v>
      </c>
      <c r="G2328" s="179">
        <v>-1</v>
      </c>
      <c r="H2328" s="47"/>
      <c r="I2328" s="50"/>
      <c r="J2328" s="51"/>
      <c r="K2328" s="50"/>
      <c r="L2328" s="50"/>
      <c r="M2328" s="52"/>
    </row>
    <row r="2329" spans="1:13" s="53" customFormat="1">
      <c r="A2329" s="47" t="s">
        <v>1747</v>
      </c>
      <c r="B2329" s="175">
        <v>14655</v>
      </c>
      <c r="C2329" s="47" t="s">
        <v>706</v>
      </c>
      <c r="D2329" s="212" t="s">
        <v>1644</v>
      </c>
      <c r="E2329" s="216" t="s">
        <v>1643</v>
      </c>
      <c r="F2329" s="48">
        <v>42902</v>
      </c>
      <c r="G2329" s="179">
        <v>-1</v>
      </c>
      <c r="H2329" s="47"/>
      <c r="I2329" s="50"/>
      <c r="J2329" s="51"/>
      <c r="K2329" s="50"/>
      <c r="L2329" s="50"/>
      <c r="M2329" s="52"/>
    </row>
    <row r="2330" spans="1:13" s="53" customFormat="1">
      <c r="A2330" s="47" t="s">
        <v>1747</v>
      </c>
      <c r="B2330" s="175">
        <v>14655</v>
      </c>
      <c r="C2330" s="47" t="s">
        <v>706</v>
      </c>
      <c r="D2330" s="212" t="s">
        <v>465</v>
      </c>
      <c r="E2330" s="216" t="s">
        <v>107</v>
      </c>
      <c r="F2330" s="48">
        <v>42902</v>
      </c>
      <c r="G2330" s="179">
        <v>-1</v>
      </c>
      <c r="H2330" s="47"/>
      <c r="I2330" s="50"/>
      <c r="J2330" s="51"/>
      <c r="K2330" s="50"/>
      <c r="L2330" s="50"/>
      <c r="M2330" s="52"/>
    </row>
    <row r="2331" spans="1:13" s="53" customFormat="1">
      <c r="A2331" s="47" t="s">
        <v>1747</v>
      </c>
      <c r="B2331" s="175">
        <v>14655</v>
      </c>
      <c r="C2331" s="47" t="s">
        <v>706</v>
      </c>
      <c r="D2331" s="212" t="s">
        <v>464</v>
      </c>
      <c r="E2331" s="216" t="s">
        <v>106</v>
      </c>
      <c r="F2331" s="48">
        <v>42902</v>
      </c>
      <c r="G2331" s="179">
        <v>-1</v>
      </c>
      <c r="H2331" s="47"/>
      <c r="I2331" s="50"/>
      <c r="J2331" s="51"/>
      <c r="K2331" s="50"/>
      <c r="L2331" s="50"/>
      <c r="M2331" s="52"/>
    </row>
    <row r="2332" spans="1:13" s="53" customFormat="1">
      <c r="A2332" s="47" t="s">
        <v>1747</v>
      </c>
      <c r="B2332" s="175">
        <v>14655</v>
      </c>
      <c r="C2332" s="47" t="s">
        <v>706</v>
      </c>
      <c r="D2332" s="217" t="s">
        <v>469</v>
      </c>
      <c r="E2332" s="215" t="s">
        <v>311</v>
      </c>
      <c r="F2332" s="48">
        <v>42902</v>
      </c>
      <c r="G2332" s="179">
        <v>-1</v>
      </c>
      <c r="H2332" s="47"/>
      <c r="I2332" s="50"/>
      <c r="J2332" s="51"/>
      <c r="K2332" s="50"/>
      <c r="L2332" s="50"/>
      <c r="M2332" s="52"/>
    </row>
    <row r="2333" spans="1:13" s="53" customFormat="1">
      <c r="A2333" s="47" t="s">
        <v>1747</v>
      </c>
      <c r="B2333" s="175">
        <v>14655</v>
      </c>
      <c r="C2333" s="47" t="s">
        <v>706</v>
      </c>
      <c r="D2333" s="212" t="s">
        <v>468</v>
      </c>
      <c r="E2333" s="216" t="s">
        <v>312</v>
      </c>
      <c r="F2333" s="48">
        <v>42902</v>
      </c>
      <c r="G2333" s="179">
        <v>-1</v>
      </c>
      <c r="H2333" s="47"/>
      <c r="I2333" s="50"/>
      <c r="J2333" s="51"/>
      <c r="K2333" s="50"/>
      <c r="L2333" s="50"/>
      <c r="M2333" s="52"/>
    </row>
    <row r="2334" spans="1:13" s="53" customFormat="1">
      <c r="A2334" s="47" t="s">
        <v>1747</v>
      </c>
      <c r="B2334" s="175">
        <v>14655</v>
      </c>
      <c r="C2334" s="47" t="s">
        <v>706</v>
      </c>
      <c r="D2334" s="47" t="s">
        <v>470</v>
      </c>
      <c r="E2334" s="47" t="s">
        <v>313</v>
      </c>
      <c r="F2334" s="48">
        <v>42902</v>
      </c>
      <c r="G2334" s="179">
        <v>-1</v>
      </c>
      <c r="H2334" s="47"/>
      <c r="I2334" s="50"/>
      <c r="J2334" s="51"/>
      <c r="K2334" s="50"/>
      <c r="L2334" s="50"/>
      <c r="M2334" s="52"/>
    </row>
    <row r="2335" spans="1:13" s="53" customFormat="1">
      <c r="A2335" s="47" t="s">
        <v>1747</v>
      </c>
      <c r="B2335" s="175">
        <v>14655</v>
      </c>
      <c r="C2335" s="47" t="s">
        <v>706</v>
      </c>
      <c r="D2335" s="47" t="s">
        <v>2992</v>
      </c>
      <c r="E2335" s="47" t="s">
        <v>1210</v>
      </c>
      <c r="F2335" s="48">
        <v>42902</v>
      </c>
      <c r="G2335" s="179">
        <v>-6</v>
      </c>
      <c r="H2335" s="47"/>
      <c r="I2335" s="50"/>
      <c r="J2335" s="51"/>
      <c r="K2335" s="50"/>
      <c r="L2335" s="50"/>
      <c r="M2335" s="52"/>
    </row>
    <row r="2336" spans="1:13" s="53" customFormat="1">
      <c r="A2336" s="47" t="s">
        <v>1747</v>
      </c>
      <c r="B2336" s="175">
        <v>14655</v>
      </c>
      <c r="C2336" s="47" t="s">
        <v>706</v>
      </c>
      <c r="D2336" s="47" t="s">
        <v>314</v>
      </c>
      <c r="E2336" s="47" t="s">
        <v>137</v>
      </c>
      <c r="F2336" s="48">
        <v>42902</v>
      </c>
      <c r="G2336" s="179">
        <v>-2</v>
      </c>
      <c r="H2336" s="47"/>
      <c r="I2336" s="50"/>
      <c r="J2336" s="51"/>
      <c r="K2336" s="50"/>
      <c r="L2336" s="50"/>
      <c r="M2336" s="52"/>
    </row>
    <row r="2337" spans="1:13" s="53" customFormat="1">
      <c r="A2337" s="47" t="s">
        <v>1747</v>
      </c>
      <c r="B2337" s="175">
        <v>14655</v>
      </c>
      <c r="C2337" s="47" t="s">
        <v>706</v>
      </c>
      <c r="D2337" s="47" t="s">
        <v>316</v>
      </c>
      <c r="E2337" s="47" t="s">
        <v>138</v>
      </c>
      <c r="F2337" s="48">
        <v>42902</v>
      </c>
      <c r="G2337" s="179">
        <v>-4</v>
      </c>
      <c r="H2337" s="47"/>
      <c r="I2337" s="50"/>
      <c r="J2337" s="51"/>
      <c r="K2337" s="50"/>
      <c r="L2337" s="50"/>
      <c r="M2337" s="52"/>
    </row>
    <row r="2338" spans="1:13" s="53" customFormat="1">
      <c r="A2338" s="47" t="s">
        <v>1747</v>
      </c>
      <c r="B2338" s="175">
        <v>14655</v>
      </c>
      <c r="C2338" s="47" t="s">
        <v>706</v>
      </c>
      <c r="D2338" s="47" t="s">
        <v>1152</v>
      </c>
      <c r="E2338" s="47" t="s">
        <v>1155</v>
      </c>
      <c r="F2338" s="48">
        <v>42902</v>
      </c>
      <c r="G2338" s="179">
        <v>-2</v>
      </c>
      <c r="H2338" s="47"/>
      <c r="I2338" s="50"/>
      <c r="J2338" s="51"/>
      <c r="K2338" s="50"/>
      <c r="L2338" s="50"/>
      <c r="M2338" s="52"/>
    </row>
    <row r="2339" spans="1:13" s="53" customFormat="1">
      <c r="A2339" s="47" t="s">
        <v>1747</v>
      </c>
      <c r="B2339" s="175">
        <v>14655</v>
      </c>
      <c r="C2339" s="47" t="s">
        <v>706</v>
      </c>
      <c r="D2339" s="47" t="s">
        <v>334</v>
      </c>
      <c r="E2339" s="47" t="s">
        <v>174</v>
      </c>
      <c r="F2339" s="48">
        <v>42902</v>
      </c>
      <c r="G2339" s="179">
        <v>-4</v>
      </c>
      <c r="H2339" s="47"/>
      <c r="I2339" s="50"/>
      <c r="J2339" s="51"/>
      <c r="K2339" s="50"/>
      <c r="L2339" s="50"/>
      <c r="M2339" s="52"/>
    </row>
    <row r="2340" spans="1:13" s="53" customFormat="1">
      <c r="A2340" s="47" t="s">
        <v>1747</v>
      </c>
      <c r="B2340" s="175">
        <v>14655</v>
      </c>
      <c r="C2340" s="47" t="s">
        <v>706</v>
      </c>
      <c r="D2340" s="47" t="s">
        <v>588</v>
      </c>
      <c r="E2340" s="47" t="s">
        <v>505</v>
      </c>
      <c r="F2340" s="48">
        <v>42902</v>
      </c>
      <c r="G2340" s="179">
        <v>-2</v>
      </c>
      <c r="H2340" s="47"/>
      <c r="I2340" s="50"/>
      <c r="J2340" s="51"/>
      <c r="K2340" s="50"/>
      <c r="L2340" s="50"/>
      <c r="M2340" s="52"/>
    </row>
    <row r="2341" spans="1:13" s="53" customFormat="1">
      <c r="A2341" s="47" t="s">
        <v>1748</v>
      </c>
      <c r="B2341" s="175">
        <v>14817</v>
      </c>
      <c r="C2341" s="47" t="s">
        <v>706</v>
      </c>
      <c r="D2341" s="47" t="s">
        <v>1468</v>
      </c>
      <c r="E2341" s="47" t="s">
        <v>1470</v>
      </c>
      <c r="F2341" s="48">
        <v>42902</v>
      </c>
      <c r="G2341" s="179">
        <v>-1</v>
      </c>
      <c r="H2341" s="47"/>
      <c r="I2341" s="50"/>
      <c r="J2341" s="51"/>
      <c r="K2341" s="50"/>
      <c r="L2341" s="50"/>
      <c r="M2341" s="52"/>
    </row>
    <row r="2342" spans="1:13" s="53" customFormat="1">
      <c r="A2342" s="47" t="s">
        <v>1748</v>
      </c>
      <c r="B2342" s="175">
        <v>14817</v>
      </c>
      <c r="C2342" s="47" t="s">
        <v>706</v>
      </c>
      <c r="D2342" s="47" t="s">
        <v>1469</v>
      </c>
      <c r="E2342" s="47" t="s">
        <v>1471</v>
      </c>
      <c r="F2342" s="48">
        <v>42902</v>
      </c>
      <c r="G2342" s="179">
        <v>-1</v>
      </c>
      <c r="H2342" s="47"/>
      <c r="I2342" s="50"/>
      <c r="J2342" s="51"/>
      <c r="K2342" s="50"/>
      <c r="L2342" s="50"/>
      <c r="M2342" s="52"/>
    </row>
    <row r="2343" spans="1:13" s="53" customFormat="1">
      <c r="A2343" s="47" t="s">
        <v>1748</v>
      </c>
      <c r="B2343" s="175">
        <v>14817</v>
      </c>
      <c r="C2343" s="47" t="s">
        <v>706</v>
      </c>
      <c r="D2343" s="212" t="s">
        <v>307</v>
      </c>
      <c r="E2343" s="216" t="s">
        <v>120</v>
      </c>
      <c r="F2343" s="48">
        <v>42902</v>
      </c>
      <c r="G2343" s="179">
        <v>-1</v>
      </c>
      <c r="H2343" s="47"/>
      <c r="I2343" s="50"/>
      <c r="J2343" s="51"/>
      <c r="K2343" s="50"/>
      <c r="L2343" s="50"/>
      <c r="M2343" s="52"/>
    </row>
    <row r="2344" spans="1:13" s="53" customFormat="1">
      <c r="A2344" s="47" t="s">
        <v>1748</v>
      </c>
      <c r="B2344" s="175">
        <v>14817</v>
      </c>
      <c r="C2344" s="47" t="s">
        <v>706</v>
      </c>
      <c r="D2344" s="212" t="s">
        <v>1644</v>
      </c>
      <c r="E2344" s="216" t="s">
        <v>1643</v>
      </c>
      <c r="F2344" s="48">
        <v>42902</v>
      </c>
      <c r="G2344" s="179">
        <v>-1</v>
      </c>
      <c r="H2344" s="47"/>
      <c r="I2344" s="50"/>
      <c r="J2344" s="51"/>
      <c r="K2344" s="50"/>
      <c r="L2344" s="50"/>
      <c r="M2344" s="52"/>
    </row>
    <row r="2345" spans="1:13" s="53" customFormat="1">
      <c r="A2345" s="47" t="s">
        <v>1748</v>
      </c>
      <c r="B2345" s="175">
        <v>14817</v>
      </c>
      <c r="C2345" s="47" t="s">
        <v>706</v>
      </c>
      <c r="D2345" s="47" t="s">
        <v>470</v>
      </c>
      <c r="E2345" s="47" t="s">
        <v>313</v>
      </c>
      <c r="F2345" s="48">
        <v>42902</v>
      </c>
      <c r="G2345" s="179">
        <v>-1</v>
      </c>
      <c r="H2345" s="47"/>
      <c r="I2345" s="50"/>
      <c r="J2345" s="51"/>
      <c r="K2345" s="50"/>
      <c r="L2345" s="50"/>
      <c r="M2345" s="52"/>
    </row>
    <row r="2346" spans="1:13" s="53" customFormat="1">
      <c r="A2346" s="47" t="s">
        <v>1748</v>
      </c>
      <c r="B2346" s="175">
        <v>14817</v>
      </c>
      <c r="C2346" s="47" t="s">
        <v>706</v>
      </c>
      <c r="D2346" s="47" t="s">
        <v>2992</v>
      </c>
      <c r="E2346" s="47" t="s">
        <v>1210</v>
      </c>
      <c r="F2346" s="48">
        <v>42902</v>
      </c>
      <c r="G2346" s="179">
        <v>-4</v>
      </c>
      <c r="H2346" s="47"/>
      <c r="I2346" s="50"/>
      <c r="J2346" s="51"/>
      <c r="K2346" s="50"/>
      <c r="L2346" s="50"/>
      <c r="M2346" s="52"/>
    </row>
    <row r="2347" spans="1:13" s="53" customFormat="1">
      <c r="A2347" s="47" t="s">
        <v>1748</v>
      </c>
      <c r="B2347" s="175">
        <v>14817</v>
      </c>
      <c r="C2347" s="47" t="s">
        <v>706</v>
      </c>
      <c r="D2347" s="47" t="s">
        <v>1153</v>
      </c>
      <c r="E2347" s="47" t="s">
        <v>1139</v>
      </c>
      <c r="F2347" s="48">
        <v>42902</v>
      </c>
      <c r="G2347" s="179">
        <v>-1</v>
      </c>
      <c r="H2347" s="47"/>
      <c r="I2347" s="50"/>
      <c r="J2347" s="51"/>
      <c r="K2347" s="50"/>
      <c r="L2347" s="50"/>
      <c r="M2347" s="52"/>
    </row>
    <row r="2348" spans="1:13" s="53" customFormat="1">
      <c r="A2348" s="47" t="s">
        <v>1748</v>
      </c>
      <c r="B2348" s="175">
        <v>14817</v>
      </c>
      <c r="C2348" s="47" t="s">
        <v>706</v>
      </c>
      <c r="D2348" s="47" t="s">
        <v>334</v>
      </c>
      <c r="E2348" s="47" t="s">
        <v>174</v>
      </c>
      <c r="F2348" s="48">
        <v>42902</v>
      </c>
      <c r="G2348" s="179">
        <v>-1</v>
      </c>
      <c r="H2348" s="47"/>
      <c r="I2348" s="50"/>
      <c r="J2348" s="51"/>
      <c r="K2348" s="50"/>
      <c r="L2348" s="50"/>
      <c r="M2348" s="52"/>
    </row>
    <row r="2349" spans="1:13" s="53" customFormat="1">
      <c r="A2349" s="47" t="s">
        <v>1748</v>
      </c>
      <c r="B2349" s="175">
        <v>14817</v>
      </c>
      <c r="C2349" s="47" t="s">
        <v>706</v>
      </c>
      <c r="D2349" s="47" t="s">
        <v>588</v>
      </c>
      <c r="E2349" s="47" t="s">
        <v>505</v>
      </c>
      <c r="F2349" s="48">
        <v>42902</v>
      </c>
      <c r="G2349" s="179">
        <v>-3</v>
      </c>
      <c r="H2349" s="47"/>
      <c r="I2349" s="50"/>
      <c r="J2349" s="51"/>
      <c r="K2349" s="50"/>
      <c r="L2349" s="50"/>
      <c r="M2349" s="52"/>
    </row>
    <row r="2350" spans="1:13" s="53" customFormat="1">
      <c r="A2350" s="47"/>
      <c r="B2350" s="175"/>
      <c r="C2350" s="47" t="s">
        <v>1562</v>
      </c>
      <c r="D2350" s="47" t="s">
        <v>1115</v>
      </c>
      <c r="E2350" s="47" t="s">
        <v>1116</v>
      </c>
      <c r="F2350" s="48">
        <v>42905</v>
      </c>
      <c r="G2350" s="179">
        <v>8</v>
      </c>
      <c r="H2350" s="47"/>
      <c r="I2350" s="50"/>
      <c r="J2350" s="51"/>
      <c r="K2350" s="50"/>
      <c r="L2350" s="50"/>
      <c r="M2350" s="52"/>
    </row>
    <row r="2351" spans="1:13" s="53" customFormat="1">
      <c r="A2351" s="47" t="s">
        <v>1749</v>
      </c>
      <c r="B2351" s="175">
        <v>66541</v>
      </c>
      <c r="C2351" s="47" t="s">
        <v>1344</v>
      </c>
      <c r="D2351" s="228" t="s">
        <v>1681</v>
      </c>
      <c r="E2351" s="228" t="s">
        <v>1675</v>
      </c>
      <c r="F2351" s="48">
        <v>42905</v>
      </c>
      <c r="G2351" s="179">
        <v>-1</v>
      </c>
      <c r="H2351" s="47"/>
      <c r="I2351" s="50"/>
      <c r="J2351" s="51"/>
      <c r="K2351" s="50"/>
      <c r="L2351" s="50"/>
      <c r="M2351" s="52"/>
    </row>
    <row r="2352" spans="1:13" s="53" customFormat="1">
      <c r="A2352" s="47" t="s">
        <v>1750</v>
      </c>
      <c r="B2352" s="175">
        <v>67051</v>
      </c>
      <c r="C2352" s="47" t="s">
        <v>1344</v>
      </c>
      <c r="D2352" s="228" t="s">
        <v>1680</v>
      </c>
      <c r="E2352" s="228" t="s">
        <v>1674</v>
      </c>
      <c r="F2352" s="48">
        <v>42905</v>
      </c>
      <c r="G2352" s="179">
        <v>-1</v>
      </c>
      <c r="H2352" s="47"/>
      <c r="I2352" s="50"/>
      <c r="J2352" s="51"/>
      <c r="K2352" s="50"/>
      <c r="L2352" s="50"/>
      <c r="M2352" s="52"/>
    </row>
    <row r="2353" spans="1:13" s="53" customFormat="1">
      <c r="A2353" s="47" t="s">
        <v>1750</v>
      </c>
      <c r="B2353" s="175">
        <v>67051</v>
      </c>
      <c r="C2353" s="47" t="s">
        <v>1344</v>
      </c>
      <c r="D2353" s="228" t="s">
        <v>1681</v>
      </c>
      <c r="E2353" s="228" t="s">
        <v>1675</v>
      </c>
      <c r="F2353" s="48">
        <v>42905</v>
      </c>
      <c r="G2353" s="179">
        <v>-5</v>
      </c>
      <c r="H2353" s="47"/>
      <c r="I2353" s="50"/>
      <c r="J2353" s="51"/>
      <c r="K2353" s="50"/>
      <c r="L2353" s="50"/>
      <c r="M2353" s="52"/>
    </row>
    <row r="2354" spans="1:13" s="53" customFormat="1">
      <c r="A2354" s="47" t="s">
        <v>1750</v>
      </c>
      <c r="B2354" s="175">
        <v>67051</v>
      </c>
      <c r="C2354" s="47" t="s">
        <v>1344</v>
      </c>
      <c r="D2354" s="228" t="s">
        <v>1682</v>
      </c>
      <c r="E2354" s="228" t="s">
        <v>1676</v>
      </c>
      <c r="F2354" s="48">
        <v>42905</v>
      </c>
      <c r="G2354" s="179">
        <v>-4</v>
      </c>
      <c r="H2354" s="47"/>
      <c r="I2354" s="50"/>
      <c r="J2354" s="51"/>
      <c r="K2354" s="50"/>
      <c r="L2354" s="50"/>
      <c r="M2354" s="52"/>
    </row>
    <row r="2355" spans="1:13" s="53" customFormat="1">
      <c r="A2355" s="47"/>
      <c r="B2355" s="175" t="s">
        <v>1779</v>
      </c>
      <c r="C2355" s="47" t="s">
        <v>1193</v>
      </c>
      <c r="D2355" s="212" t="s">
        <v>464</v>
      </c>
      <c r="E2355" s="216" t="s">
        <v>106</v>
      </c>
      <c r="F2355" s="48">
        <v>42906</v>
      </c>
      <c r="G2355" s="179">
        <v>-1</v>
      </c>
      <c r="H2355" s="47"/>
      <c r="I2355" s="50"/>
      <c r="J2355" s="51"/>
      <c r="K2355" s="50"/>
      <c r="L2355" s="50"/>
      <c r="M2355" s="52"/>
    </row>
    <row r="2356" spans="1:13" s="53" customFormat="1">
      <c r="A2356" s="47"/>
      <c r="B2356" s="175" t="s">
        <v>1780</v>
      </c>
      <c r="C2356" s="47" t="s">
        <v>1723</v>
      </c>
      <c r="D2356" s="217" t="s">
        <v>469</v>
      </c>
      <c r="E2356" s="215" t="s">
        <v>311</v>
      </c>
      <c r="F2356" s="48">
        <v>42906</v>
      </c>
      <c r="G2356" s="179">
        <v>-1</v>
      </c>
      <c r="H2356" s="47"/>
      <c r="I2356" s="50"/>
      <c r="J2356" s="51"/>
      <c r="K2356" s="50"/>
      <c r="L2356" s="50"/>
      <c r="M2356" s="52"/>
    </row>
    <row r="2357" spans="1:13" s="53" customFormat="1">
      <c r="A2357" s="47"/>
      <c r="B2357" s="175" t="s">
        <v>1754</v>
      </c>
      <c r="C2357" s="47" t="s">
        <v>1562</v>
      </c>
      <c r="D2357" s="47" t="s">
        <v>2992</v>
      </c>
      <c r="E2357" s="47" t="s">
        <v>1210</v>
      </c>
      <c r="F2357" s="48">
        <v>42906</v>
      </c>
      <c r="G2357" s="179">
        <v>100</v>
      </c>
      <c r="H2357" s="47"/>
      <c r="I2357" s="50"/>
      <c r="J2357" s="51"/>
      <c r="K2357" s="50"/>
      <c r="L2357" s="50"/>
      <c r="M2357" s="52"/>
    </row>
    <row r="2358" spans="1:13" s="53" customFormat="1">
      <c r="A2358" s="47" t="s">
        <v>1753</v>
      </c>
      <c r="B2358" s="175" t="s">
        <v>1752</v>
      </c>
      <c r="C2358" s="47" t="s">
        <v>1562</v>
      </c>
      <c r="D2358" s="47" t="s">
        <v>663</v>
      </c>
      <c r="E2358" s="47" t="s">
        <v>662</v>
      </c>
      <c r="F2358" s="48">
        <v>42906</v>
      </c>
      <c r="G2358" s="179">
        <v>2</v>
      </c>
      <c r="H2358" s="47"/>
      <c r="I2358" s="50"/>
      <c r="J2358" s="51"/>
      <c r="K2358" s="50"/>
      <c r="L2358" s="50"/>
      <c r="M2358" s="52"/>
    </row>
    <row r="2359" spans="1:13" s="53" customFormat="1">
      <c r="A2359" s="47" t="s">
        <v>1781</v>
      </c>
      <c r="B2359" s="175">
        <v>67394</v>
      </c>
      <c r="C2359" s="47" t="s">
        <v>1344</v>
      </c>
      <c r="D2359" s="47" t="s">
        <v>1152</v>
      </c>
      <c r="E2359" s="47" t="s">
        <v>1155</v>
      </c>
      <c r="F2359" s="48">
        <v>42907</v>
      </c>
      <c r="G2359" s="179">
        <v>-2</v>
      </c>
      <c r="H2359" s="47"/>
      <c r="I2359" s="50"/>
      <c r="J2359" s="51"/>
      <c r="K2359" s="50"/>
      <c r="L2359" s="50"/>
      <c r="M2359" s="52"/>
    </row>
    <row r="2360" spans="1:13" s="53" customFormat="1">
      <c r="A2360" s="47" t="s">
        <v>1781</v>
      </c>
      <c r="B2360" s="175">
        <v>67394</v>
      </c>
      <c r="C2360" s="47" t="s">
        <v>1344</v>
      </c>
      <c r="D2360" s="212" t="s">
        <v>1516</v>
      </c>
      <c r="E2360" s="216" t="s">
        <v>1517</v>
      </c>
      <c r="F2360" s="48">
        <v>42907</v>
      </c>
      <c r="G2360" s="179">
        <v>-4</v>
      </c>
      <c r="H2360" s="47"/>
      <c r="I2360" s="50"/>
      <c r="J2360" s="51"/>
      <c r="K2360" s="50"/>
      <c r="L2360" s="50"/>
      <c r="M2360" s="52"/>
    </row>
    <row r="2361" spans="1:13" s="53" customFormat="1">
      <c r="A2361" s="47" t="s">
        <v>1781</v>
      </c>
      <c r="B2361" s="175">
        <v>67394</v>
      </c>
      <c r="C2361" s="47" t="s">
        <v>1344</v>
      </c>
      <c r="D2361" s="47" t="s">
        <v>164</v>
      </c>
      <c r="E2361" s="47" t="s">
        <v>134</v>
      </c>
      <c r="F2361" s="48">
        <v>42907</v>
      </c>
      <c r="G2361" s="179">
        <v>-1</v>
      </c>
      <c r="H2361" s="47"/>
      <c r="I2361" s="50"/>
      <c r="J2361" s="51"/>
      <c r="K2361" s="50"/>
      <c r="L2361" s="50"/>
      <c r="M2361" s="52"/>
    </row>
    <row r="2362" spans="1:13" s="53" customFormat="1">
      <c r="A2362" s="47" t="s">
        <v>1781</v>
      </c>
      <c r="B2362" s="175">
        <v>67394</v>
      </c>
      <c r="C2362" s="47" t="s">
        <v>1344</v>
      </c>
      <c r="D2362" s="47" t="s">
        <v>321</v>
      </c>
      <c r="E2362" s="47" t="s">
        <v>83</v>
      </c>
      <c r="F2362" s="48">
        <v>42907</v>
      </c>
      <c r="G2362" s="179">
        <v>-1</v>
      </c>
      <c r="H2362" s="47"/>
      <c r="I2362" s="50"/>
      <c r="J2362" s="51"/>
      <c r="K2362" s="50"/>
      <c r="L2362" s="50"/>
      <c r="M2362" s="52"/>
    </row>
    <row r="2363" spans="1:13" s="53" customFormat="1">
      <c r="A2363" s="47" t="s">
        <v>1783</v>
      </c>
      <c r="B2363" s="175" t="s">
        <v>1782</v>
      </c>
      <c r="C2363" s="47" t="s">
        <v>1196</v>
      </c>
      <c r="D2363" s="47" t="s">
        <v>1152</v>
      </c>
      <c r="E2363" s="47" t="s">
        <v>1155</v>
      </c>
      <c r="F2363" s="48">
        <v>42908</v>
      </c>
      <c r="G2363" s="179">
        <v>-8</v>
      </c>
      <c r="H2363" s="47"/>
      <c r="I2363" s="50"/>
      <c r="J2363" s="51"/>
      <c r="K2363" s="50"/>
      <c r="L2363" s="50"/>
      <c r="M2363" s="52"/>
    </row>
    <row r="2364" spans="1:13" s="53" customFormat="1">
      <c r="A2364" s="47" t="s">
        <v>1783</v>
      </c>
      <c r="B2364" s="175" t="s">
        <v>1782</v>
      </c>
      <c r="C2364" s="47" t="s">
        <v>1196</v>
      </c>
      <c r="D2364" s="47" t="s">
        <v>317</v>
      </c>
      <c r="E2364" s="47" t="s">
        <v>159</v>
      </c>
      <c r="F2364" s="48">
        <v>42908</v>
      </c>
      <c r="G2364" s="179">
        <v>5</v>
      </c>
      <c r="H2364" s="47"/>
      <c r="I2364" s="50"/>
      <c r="J2364" s="51"/>
      <c r="K2364" s="50"/>
      <c r="L2364" s="50"/>
      <c r="M2364" s="52"/>
    </row>
    <row r="2365" spans="1:13" s="53" customFormat="1">
      <c r="A2365" s="47" t="s">
        <v>1783</v>
      </c>
      <c r="B2365" s="175" t="s">
        <v>1782</v>
      </c>
      <c r="C2365" s="47" t="s">
        <v>1196</v>
      </c>
      <c r="D2365" s="47" t="s">
        <v>318</v>
      </c>
      <c r="E2365" s="47" t="s">
        <v>133</v>
      </c>
      <c r="F2365" s="48">
        <v>42908</v>
      </c>
      <c r="G2365" s="179">
        <v>1</v>
      </c>
      <c r="H2365" s="47"/>
      <c r="I2365" s="50"/>
      <c r="J2365" s="51"/>
      <c r="K2365" s="50"/>
      <c r="L2365" s="50"/>
      <c r="M2365" s="52"/>
    </row>
    <row r="2366" spans="1:13" s="53" customFormat="1">
      <c r="A2366" s="47" t="s">
        <v>1783</v>
      </c>
      <c r="B2366" s="175" t="s">
        <v>1782</v>
      </c>
      <c r="C2366" s="47" t="s">
        <v>1196</v>
      </c>
      <c r="D2366" s="47" t="s">
        <v>162</v>
      </c>
      <c r="E2366" s="47" t="s">
        <v>163</v>
      </c>
      <c r="F2366" s="48">
        <v>42908</v>
      </c>
      <c r="G2366" s="179">
        <v>-1</v>
      </c>
      <c r="H2366" s="47"/>
      <c r="I2366" s="50"/>
      <c r="J2366" s="51"/>
      <c r="K2366" s="50"/>
      <c r="L2366" s="50"/>
      <c r="M2366" s="52"/>
    </row>
    <row r="2367" spans="1:13" s="53" customFormat="1">
      <c r="A2367" s="47" t="s">
        <v>1783</v>
      </c>
      <c r="B2367" s="175" t="s">
        <v>1782</v>
      </c>
      <c r="C2367" s="47" t="s">
        <v>1196</v>
      </c>
      <c r="D2367" s="47" t="s">
        <v>164</v>
      </c>
      <c r="E2367" s="47" t="s">
        <v>134</v>
      </c>
      <c r="F2367" s="48">
        <v>42908</v>
      </c>
      <c r="G2367" s="179">
        <v>1</v>
      </c>
      <c r="H2367" s="47"/>
      <c r="I2367" s="50"/>
      <c r="J2367" s="51"/>
      <c r="K2367" s="50"/>
      <c r="L2367" s="50"/>
      <c r="M2367" s="52"/>
    </row>
    <row r="2368" spans="1:13" s="53" customFormat="1">
      <c r="A2368" s="47" t="s">
        <v>1783</v>
      </c>
      <c r="B2368" s="175" t="s">
        <v>1782</v>
      </c>
      <c r="C2368" s="47" t="s">
        <v>1196</v>
      </c>
      <c r="D2368" s="47" t="s">
        <v>166</v>
      </c>
      <c r="E2368" s="47" t="s">
        <v>136</v>
      </c>
      <c r="F2368" s="48">
        <v>42908</v>
      </c>
      <c r="G2368" s="179">
        <v>-1</v>
      </c>
      <c r="H2368" s="47"/>
      <c r="I2368" s="50"/>
      <c r="J2368" s="51"/>
      <c r="K2368" s="50"/>
      <c r="L2368" s="50"/>
      <c r="M2368" s="52"/>
    </row>
    <row r="2369" spans="1:13" s="53" customFormat="1">
      <c r="A2369" s="47" t="s">
        <v>1783</v>
      </c>
      <c r="B2369" s="175" t="s">
        <v>1782</v>
      </c>
      <c r="C2369" s="47" t="s">
        <v>1196</v>
      </c>
      <c r="D2369" s="47" t="s">
        <v>751</v>
      </c>
      <c r="E2369" s="47" t="s">
        <v>750</v>
      </c>
      <c r="F2369" s="48">
        <v>42908</v>
      </c>
      <c r="G2369" s="179">
        <v>2</v>
      </c>
      <c r="H2369" s="47"/>
      <c r="I2369" s="50"/>
      <c r="J2369" s="51"/>
      <c r="K2369" s="50"/>
      <c r="L2369" s="50"/>
      <c r="M2369" s="52"/>
    </row>
    <row r="2370" spans="1:13" s="53" customFormat="1">
      <c r="A2370" s="47" t="s">
        <v>1785</v>
      </c>
      <c r="B2370" s="175" t="s">
        <v>1784</v>
      </c>
      <c r="C2370" s="47" t="s">
        <v>1134</v>
      </c>
      <c r="D2370" s="47" t="s">
        <v>1152</v>
      </c>
      <c r="E2370" s="47" t="s">
        <v>1155</v>
      </c>
      <c r="F2370" s="48">
        <v>42908</v>
      </c>
      <c r="G2370" s="179">
        <v>-13</v>
      </c>
      <c r="H2370" s="47"/>
      <c r="I2370" s="50"/>
      <c r="J2370" s="51"/>
      <c r="K2370" s="50"/>
      <c r="L2370" s="50"/>
      <c r="M2370" s="52"/>
    </row>
    <row r="2371" spans="1:13" s="53" customFormat="1">
      <c r="A2371" s="47" t="s">
        <v>1785</v>
      </c>
      <c r="B2371" s="175" t="s">
        <v>1784</v>
      </c>
      <c r="C2371" s="47" t="s">
        <v>1134</v>
      </c>
      <c r="D2371" s="47" t="s">
        <v>1153</v>
      </c>
      <c r="E2371" s="47" t="s">
        <v>1139</v>
      </c>
      <c r="F2371" s="48">
        <v>42908</v>
      </c>
      <c r="G2371" s="179">
        <v>-2</v>
      </c>
      <c r="H2371" s="47"/>
      <c r="I2371" s="50"/>
      <c r="J2371" s="51"/>
      <c r="K2371" s="50"/>
      <c r="L2371" s="50"/>
      <c r="M2371" s="52"/>
    </row>
    <row r="2372" spans="1:13" s="53" customFormat="1">
      <c r="A2372" s="47" t="s">
        <v>1785</v>
      </c>
      <c r="B2372" s="175" t="s">
        <v>1784</v>
      </c>
      <c r="C2372" s="47" t="s">
        <v>1134</v>
      </c>
      <c r="D2372" s="47" t="s">
        <v>317</v>
      </c>
      <c r="E2372" s="47" t="s">
        <v>159</v>
      </c>
      <c r="F2372" s="48">
        <v>42908</v>
      </c>
      <c r="G2372" s="179">
        <v>-4</v>
      </c>
      <c r="H2372" s="47"/>
      <c r="I2372" s="50"/>
      <c r="J2372" s="51"/>
      <c r="K2372" s="50"/>
      <c r="L2372" s="50"/>
      <c r="M2372" s="52"/>
    </row>
    <row r="2373" spans="1:13" s="53" customFormat="1">
      <c r="A2373" s="47" t="s">
        <v>1625</v>
      </c>
      <c r="B2373" s="175" t="s">
        <v>1755</v>
      </c>
      <c r="C2373" s="47" t="s">
        <v>1562</v>
      </c>
      <c r="D2373" s="228" t="s">
        <v>1680</v>
      </c>
      <c r="E2373" s="228" t="s">
        <v>1674</v>
      </c>
      <c r="F2373" s="48">
        <v>42908</v>
      </c>
      <c r="G2373" s="179">
        <v>1</v>
      </c>
      <c r="H2373" s="47"/>
      <c r="I2373" s="50"/>
      <c r="J2373" s="51"/>
      <c r="K2373" s="50"/>
      <c r="L2373" s="50"/>
      <c r="M2373" s="52"/>
    </row>
    <row r="2374" spans="1:13" s="53" customFormat="1">
      <c r="A2374" s="47" t="s">
        <v>1700</v>
      </c>
      <c r="B2374" s="175" t="s">
        <v>1756</v>
      </c>
      <c r="C2374" s="47" t="s">
        <v>1562</v>
      </c>
      <c r="D2374" s="212" t="s">
        <v>301</v>
      </c>
      <c r="E2374" s="216" t="s">
        <v>299</v>
      </c>
      <c r="F2374" s="48">
        <v>42908</v>
      </c>
      <c r="G2374" s="179">
        <v>1</v>
      </c>
      <c r="H2374" s="47"/>
      <c r="I2374" s="50"/>
      <c r="J2374" s="51"/>
      <c r="K2374" s="50"/>
      <c r="L2374" s="50"/>
      <c r="M2374" s="52"/>
    </row>
    <row r="2375" spans="1:13" s="53" customFormat="1">
      <c r="A2375" s="47" t="s">
        <v>1659</v>
      </c>
      <c r="B2375" s="175" t="s">
        <v>1759</v>
      </c>
      <c r="C2375" s="47" t="s">
        <v>1562</v>
      </c>
      <c r="D2375" s="47" t="s">
        <v>588</v>
      </c>
      <c r="E2375" s="47" t="s">
        <v>505</v>
      </c>
      <c r="F2375" s="48">
        <v>42908</v>
      </c>
      <c r="G2375" s="179">
        <v>10</v>
      </c>
      <c r="H2375" s="47"/>
      <c r="I2375" s="50"/>
      <c r="J2375" s="51"/>
      <c r="K2375" s="50"/>
      <c r="L2375" s="50"/>
      <c r="M2375" s="52"/>
    </row>
    <row r="2376" spans="1:13" s="53" customFormat="1">
      <c r="A2376" s="47" t="s">
        <v>1753</v>
      </c>
      <c r="B2376" s="175" t="s">
        <v>1760</v>
      </c>
      <c r="C2376" s="47" t="s">
        <v>1562</v>
      </c>
      <c r="D2376" s="212" t="s">
        <v>465</v>
      </c>
      <c r="E2376" s="216" t="s">
        <v>107</v>
      </c>
      <c r="F2376" s="48">
        <v>42908</v>
      </c>
      <c r="G2376" s="179">
        <v>5</v>
      </c>
      <c r="H2376" s="47"/>
      <c r="I2376" s="50"/>
      <c r="J2376" s="51"/>
      <c r="K2376" s="50"/>
      <c r="L2376" s="50"/>
      <c r="M2376" s="52"/>
    </row>
    <row r="2377" spans="1:13" s="53" customFormat="1">
      <c r="A2377" s="47" t="s">
        <v>1753</v>
      </c>
      <c r="B2377" s="175" t="s">
        <v>1760</v>
      </c>
      <c r="C2377" s="47" t="s">
        <v>1562</v>
      </c>
      <c r="D2377" s="212" t="s">
        <v>464</v>
      </c>
      <c r="E2377" s="216" t="s">
        <v>106</v>
      </c>
      <c r="F2377" s="48">
        <v>42908</v>
      </c>
      <c r="G2377" s="179">
        <v>5</v>
      </c>
      <c r="H2377" s="47"/>
      <c r="I2377" s="50"/>
      <c r="J2377" s="51"/>
      <c r="K2377" s="50"/>
      <c r="L2377" s="50"/>
      <c r="M2377" s="52"/>
    </row>
    <row r="2378" spans="1:13" s="53" customFormat="1">
      <c r="A2378" s="47" t="s">
        <v>1753</v>
      </c>
      <c r="B2378" s="175" t="s">
        <v>1760</v>
      </c>
      <c r="C2378" s="47" t="s">
        <v>1562</v>
      </c>
      <c r="D2378" s="217" t="s">
        <v>469</v>
      </c>
      <c r="E2378" s="215" t="s">
        <v>311</v>
      </c>
      <c r="F2378" s="48">
        <v>42908</v>
      </c>
      <c r="G2378" s="179">
        <v>5</v>
      </c>
      <c r="H2378" s="47"/>
      <c r="I2378" s="50"/>
      <c r="J2378" s="51"/>
      <c r="K2378" s="50"/>
      <c r="L2378" s="50"/>
      <c r="M2378" s="52"/>
    </row>
    <row r="2379" spans="1:13" s="53" customFormat="1">
      <c r="A2379" s="47" t="s">
        <v>1753</v>
      </c>
      <c r="B2379" s="175" t="s">
        <v>1760</v>
      </c>
      <c r="C2379" s="47" t="s">
        <v>1562</v>
      </c>
      <c r="D2379" s="212" t="s">
        <v>468</v>
      </c>
      <c r="E2379" s="216" t="s">
        <v>312</v>
      </c>
      <c r="F2379" s="48">
        <v>42908</v>
      </c>
      <c r="G2379" s="179">
        <v>5</v>
      </c>
      <c r="H2379" s="47"/>
      <c r="I2379" s="50"/>
      <c r="J2379" s="51"/>
      <c r="K2379" s="50"/>
      <c r="L2379" s="50"/>
      <c r="M2379" s="52"/>
    </row>
    <row r="2380" spans="1:13" s="53" customFormat="1">
      <c r="A2380" s="47" t="s">
        <v>1753</v>
      </c>
      <c r="B2380" s="175" t="s">
        <v>1760</v>
      </c>
      <c r="C2380" s="47" t="s">
        <v>1562</v>
      </c>
      <c r="D2380" s="212" t="s">
        <v>504</v>
      </c>
      <c r="E2380" s="216" t="s">
        <v>303</v>
      </c>
      <c r="F2380" s="48">
        <v>42908</v>
      </c>
      <c r="G2380" s="179">
        <v>5</v>
      </c>
      <c r="H2380" s="47"/>
      <c r="I2380" s="50"/>
      <c r="J2380" s="51"/>
      <c r="K2380" s="50"/>
      <c r="L2380" s="50"/>
      <c r="M2380" s="52"/>
    </row>
    <row r="2381" spans="1:13" s="53" customFormat="1">
      <c r="A2381" s="47" t="s">
        <v>1753</v>
      </c>
      <c r="B2381" s="175" t="s">
        <v>1760</v>
      </c>
      <c r="C2381" s="47" t="s">
        <v>1562</v>
      </c>
      <c r="D2381" s="212" t="s">
        <v>301</v>
      </c>
      <c r="E2381" s="216" t="s">
        <v>299</v>
      </c>
      <c r="F2381" s="48">
        <v>42908</v>
      </c>
      <c r="G2381" s="179">
        <v>5</v>
      </c>
      <c r="H2381" s="47"/>
      <c r="I2381" s="50"/>
      <c r="J2381" s="51"/>
      <c r="K2381" s="50"/>
      <c r="L2381" s="50"/>
      <c r="M2381" s="52"/>
    </row>
    <row r="2382" spans="1:13" s="53" customFormat="1">
      <c r="A2382" s="47" t="s">
        <v>1670</v>
      </c>
      <c r="B2382" s="175" t="s">
        <v>1764</v>
      </c>
      <c r="C2382" s="47" t="s">
        <v>1562</v>
      </c>
      <c r="D2382" s="47" t="s">
        <v>2386</v>
      </c>
      <c r="E2382" s="47" t="s">
        <v>1310</v>
      </c>
      <c r="F2382" s="48">
        <v>42908</v>
      </c>
      <c r="G2382" s="179">
        <v>6</v>
      </c>
      <c r="H2382" s="47"/>
      <c r="I2382" s="50"/>
      <c r="J2382" s="51"/>
      <c r="K2382" s="50"/>
      <c r="L2382" s="50"/>
      <c r="M2382" s="52"/>
    </row>
    <row r="2383" spans="1:13" s="53" customFormat="1">
      <c r="A2383" s="47" t="s">
        <v>1670</v>
      </c>
      <c r="B2383" s="175" t="s">
        <v>1764</v>
      </c>
      <c r="C2383" s="47" t="s">
        <v>1562</v>
      </c>
      <c r="D2383" s="47" t="s">
        <v>2385</v>
      </c>
      <c r="E2383" s="47" t="s">
        <v>1309</v>
      </c>
      <c r="F2383" s="48">
        <v>42908</v>
      </c>
      <c r="G2383" s="179">
        <v>4</v>
      </c>
      <c r="H2383" s="47"/>
      <c r="I2383" s="50"/>
      <c r="J2383" s="51"/>
      <c r="K2383" s="50"/>
      <c r="L2383" s="50"/>
      <c r="M2383" s="52"/>
    </row>
    <row r="2384" spans="1:13" s="53" customFormat="1">
      <c r="A2384" s="47" t="s">
        <v>1740</v>
      </c>
      <c r="B2384" s="175" t="s">
        <v>1758</v>
      </c>
      <c r="C2384" s="47" t="s">
        <v>1562</v>
      </c>
      <c r="D2384" s="47" t="s">
        <v>663</v>
      </c>
      <c r="E2384" s="47" t="s">
        <v>662</v>
      </c>
      <c r="F2384" s="48">
        <v>42909</v>
      </c>
      <c r="G2384" s="179">
        <v>4</v>
      </c>
      <c r="H2384" s="47"/>
      <c r="I2384" s="50"/>
      <c r="J2384" s="51"/>
      <c r="K2384" s="50"/>
      <c r="L2384" s="50"/>
      <c r="M2384" s="52"/>
    </row>
    <row r="2385" spans="1:13" s="53" customFormat="1">
      <c r="A2385" s="47" t="s">
        <v>1786</v>
      </c>
      <c r="B2385" s="175">
        <v>14822</v>
      </c>
      <c r="C2385" s="47" t="s">
        <v>706</v>
      </c>
      <c r="D2385" s="212" t="s">
        <v>307</v>
      </c>
      <c r="E2385" s="216" t="s">
        <v>120</v>
      </c>
      <c r="F2385" s="48">
        <v>42909</v>
      </c>
      <c r="G2385" s="179">
        <v>-1</v>
      </c>
      <c r="H2385" s="47"/>
      <c r="I2385" s="50"/>
      <c r="J2385" s="51"/>
      <c r="K2385" s="50"/>
      <c r="L2385" s="50"/>
      <c r="M2385" s="52"/>
    </row>
    <row r="2386" spans="1:13" s="53" customFormat="1">
      <c r="A2386" s="47" t="s">
        <v>1786</v>
      </c>
      <c r="B2386" s="175">
        <v>14822</v>
      </c>
      <c r="C2386" s="47" t="s">
        <v>706</v>
      </c>
      <c r="D2386" s="212" t="s">
        <v>456</v>
      </c>
      <c r="E2386" s="216" t="s">
        <v>124</v>
      </c>
      <c r="F2386" s="48">
        <v>42909</v>
      </c>
      <c r="G2386" s="179">
        <v>-1</v>
      </c>
      <c r="H2386" s="47"/>
      <c r="I2386" s="50"/>
      <c r="J2386" s="51"/>
      <c r="K2386" s="50"/>
      <c r="L2386" s="50"/>
      <c r="M2386" s="52"/>
    </row>
    <row r="2387" spans="1:13" s="53" customFormat="1">
      <c r="A2387" s="47" t="s">
        <v>1786</v>
      </c>
      <c r="B2387" s="175">
        <v>14822</v>
      </c>
      <c r="C2387" s="47" t="s">
        <v>706</v>
      </c>
      <c r="D2387" s="212" t="s">
        <v>308</v>
      </c>
      <c r="E2387" s="216" t="s">
        <v>123</v>
      </c>
      <c r="F2387" s="48">
        <v>42909</v>
      </c>
      <c r="G2387" s="179">
        <v>-1</v>
      </c>
      <c r="H2387" s="47"/>
      <c r="I2387" s="50"/>
      <c r="J2387" s="51"/>
      <c r="K2387" s="50"/>
      <c r="L2387" s="50"/>
      <c r="M2387" s="52"/>
    </row>
    <row r="2388" spans="1:13" s="53" customFormat="1">
      <c r="A2388" s="47" t="s">
        <v>1786</v>
      </c>
      <c r="B2388" s="175">
        <v>14822</v>
      </c>
      <c r="C2388" s="47" t="s">
        <v>706</v>
      </c>
      <c r="D2388" s="212" t="s">
        <v>277</v>
      </c>
      <c r="E2388" s="216" t="s">
        <v>119</v>
      </c>
      <c r="F2388" s="48">
        <v>42909</v>
      </c>
      <c r="G2388" s="179">
        <v>-1</v>
      </c>
      <c r="H2388" s="47"/>
      <c r="I2388" s="50"/>
      <c r="J2388" s="51"/>
      <c r="K2388" s="50"/>
      <c r="L2388" s="50"/>
      <c r="M2388" s="52"/>
    </row>
    <row r="2389" spans="1:13" s="53" customFormat="1">
      <c r="A2389" s="47" t="s">
        <v>1786</v>
      </c>
      <c r="B2389" s="175">
        <v>14822</v>
      </c>
      <c r="C2389" s="47" t="s">
        <v>706</v>
      </c>
      <c r="D2389" s="212" t="s">
        <v>465</v>
      </c>
      <c r="E2389" s="216" t="s">
        <v>107</v>
      </c>
      <c r="F2389" s="48">
        <v>42909</v>
      </c>
      <c r="G2389" s="179">
        <v>-1</v>
      </c>
      <c r="H2389" s="47"/>
      <c r="I2389" s="50"/>
      <c r="J2389" s="51"/>
      <c r="K2389" s="50"/>
      <c r="L2389" s="50"/>
      <c r="M2389" s="52"/>
    </row>
    <row r="2390" spans="1:13" s="53" customFormat="1">
      <c r="A2390" s="47" t="s">
        <v>1786</v>
      </c>
      <c r="B2390" s="175">
        <v>14822</v>
      </c>
      <c r="C2390" s="47" t="s">
        <v>706</v>
      </c>
      <c r="D2390" s="212" t="s">
        <v>464</v>
      </c>
      <c r="E2390" s="216" t="s">
        <v>106</v>
      </c>
      <c r="F2390" s="48">
        <v>42909</v>
      </c>
      <c r="G2390" s="179">
        <v>-1</v>
      </c>
      <c r="H2390" s="47"/>
      <c r="I2390" s="50"/>
      <c r="J2390" s="51"/>
      <c r="K2390" s="50"/>
      <c r="L2390" s="50"/>
      <c r="M2390" s="52"/>
    </row>
    <row r="2391" spans="1:13" s="53" customFormat="1">
      <c r="A2391" s="47" t="s">
        <v>1786</v>
      </c>
      <c r="B2391" s="175">
        <v>14822</v>
      </c>
      <c r="C2391" s="47" t="s">
        <v>706</v>
      </c>
      <c r="D2391" s="217" t="s">
        <v>469</v>
      </c>
      <c r="E2391" s="215" t="s">
        <v>311</v>
      </c>
      <c r="F2391" s="48">
        <v>42909</v>
      </c>
      <c r="G2391" s="179">
        <v>-1</v>
      </c>
      <c r="H2391" s="47"/>
      <c r="I2391" s="50"/>
      <c r="J2391" s="51"/>
      <c r="K2391" s="50"/>
      <c r="L2391" s="50"/>
      <c r="M2391" s="52"/>
    </row>
    <row r="2392" spans="1:13" s="53" customFormat="1">
      <c r="A2392" s="47" t="s">
        <v>1786</v>
      </c>
      <c r="B2392" s="175">
        <v>14822</v>
      </c>
      <c r="C2392" s="47" t="s">
        <v>706</v>
      </c>
      <c r="D2392" s="212" t="s">
        <v>468</v>
      </c>
      <c r="E2392" s="216" t="s">
        <v>312</v>
      </c>
      <c r="F2392" s="48">
        <v>42909</v>
      </c>
      <c r="G2392" s="179">
        <v>-1</v>
      </c>
      <c r="H2392" s="47"/>
      <c r="I2392" s="50"/>
      <c r="J2392" s="51"/>
      <c r="K2392" s="50"/>
      <c r="L2392" s="50"/>
      <c r="M2392" s="52"/>
    </row>
    <row r="2393" spans="1:13" s="53" customFormat="1">
      <c r="A2393" s="47" t="s">
        <v>1786</v>
      </c>
      <c r="B2393" s="175">
        <v>14822</v>
      </c>
      <c r="C2393" s="47" t="s">
        <v>706</v>
      </c>
      <c r="D2393" s="212" t="s">
        <v>504</v>
      </c>
      <c r="E2393" s="216" t="s">
        <v>303</v>
      </c>
      <c r="F2393" s="48">
        <v>42909</v>
      </c>
      <c r="G2393" s="179">
        <v>-1</v>
      </c>
      <c r="H2393" s="47"/>
      <c r="I2393" s="50"/>
      <c r="J2393" s="51"/>
      <c r="K2393" s="50"/>
      <c r="L2393" s="50"/>
      <c r="M2393" s="52"/>
    </row>
    <row r="2394" spans="1:13" s="53" customFormat="1">
      <c r="A2394" s="47" t="s">
        <v>1786</v>
      </c>
      <c r="B2394" s="175">
        <v>14822</v>
      </c>
      <c r="C2394" s="47" t="s">
        <v>706</v>
      </c>
      <c r="D2394" s="212" t="s">
        <v>300</v>
      </c>
      <c r="E2394" s="216" t="s">
        <v>302</v>
      </c>
      <c r="F2394" s="48">
        <v>42909</v>
      </c>
      <c r="G2394" s="179">
        <v>-1</v>
      </c>
      <c r="H2394" s="47"/>
      <c r="I2394" s="50"/>
      <c r="J2394" s="51"/>
      <c r="K2394" s="50"/>
      <c r="L2394" s="50"/>
      <c r="M2394" s="52"/>
    </row>
    <row r="2395" spans="1:13" s="53" customFormat="1">
      <c r="A2395" s="47" t="s">
        <v>1786</v>
      </c>
      <c r="B2395" s="175">
        <v>14822</v>
      </c>
      <c r="C2395" s="47" t="s">
        <v>706</v>
      </c>
      <c r="D2395" s="47" t="s">
        <v>663</v>
      </c>
      <c r="E2395" s="47" t="s">
        <v>662</v>
      </c>
      <c r="F2395" s="48">
        <v>42909</v>
      </c>
      <c r="G2395" s="179">
        <v>-1</v>
      </c>
      <c r="H2395" s="47"/>
      <c r="I2395" s="50"/>
      <c r="J2395" s="51"/>
      <c r="K2395" s="50"/>
      <c r="L2395" s="50"/>
      <c r="M2395" s="52"/>
    </row>
    <row r="2396" spans="1:13" s="53" customFormat="1">
      <c r="A2396" s="47" t="s">
        <v>1786</v>
      </c>
      <c r="B2396" s="175">
        <v>14822</v>
      </c>
      <c r="C2396" s="47" t="s">
        <v>706</v>
      </c>
      <c r="D2396" s="47" t="s">
        <v>664</v>
      </c>
      <c r="E2396" s="47" t="s">
        <v>665</v>
      </c>
      <c r="F2396" s="48">
        <v>42909</v>
      </c>
      <c r="G2396" s="179">
        <v>-1</v>
      </c>
      <c r="H2396" s="47"/>
      <c r="I2396" s="50"/>
      <c r="J2396" s="51"/>
      <c r="K2396" s="50"/>
      <c r="L2396" s="50"/>
      <c r="M2396" s="52"/>
    </row>
    <row r="2397" spans="1:13" s="53" customFormat="1">
      <c r="A2397" s="47" t="s">
        <v>1788</v>
      </c>
      <c r="B2397" s="175" t="s">
        <v>1787</v>
      </c>
      <c r="C2397" s="47" t="s">
        <v>1710</v>
      </c>
      <c r="D2397" s="212" t="s">
        <v>465</v>
      </c>
      <c r="E2397" s="216" t="s">
        <v>107</v>
      </c>
      <c r="F2397" s="48">
        <v>42909</v>
      </c>
      <c r="G2397" s="179">
        <v>-2</v>
      </c>
      <c r="H2397" s="47"/>
      <c r="I2397" s="50"/>
      <c r="J2397" s="51"/>
      <c r="K2397" s="50"/>
      <c r="L2397" s="50"/>
      <c r="M2397" s="52"/>
    </row>
    <row r="2398" spans="1:13" s="53" customFormat="1">
      <c r="A2398" s="47" t="s">
        <v>1788</v>
      </c>
      <c r="B2398" s="175" t="s">
        <v>1787</v>
      </c>
      <c r="C2398" s="47" t="s">
        <v>1710</v>
      </c>
      <c r="D2398" s="212" t="s">
        <v>464</v>
      </c>
      <c r="E2398" s="216" t="s">
        <v>106</v>
      </c>
      <c r="F2398" s="48">
        <v>42909</v>
      </c>
      <c r="G2398" s="179">
        <v>-2</v>
      </c>
      <c r="H2398" s="47"/>
      <c r="I2398" s="50"/>
      <c r="J2398" s="51"/>
      <c r="K2398" s="50"/>
      <c r="L2398" s="50"/>
      <c r="M2398" s="52"/>
    </row>
    <row r="2399" spans="1:13" s="53" customFormat="1">
      <c r="A2399" s="47" t="s">
        <v>1788</v>
      </c>
      <c r="B2399" s="175" t="s">
        <v>1787</v>
      </c>
      <c r="C2399" s="47" t="s">
        <v>1710</v>
      </c>
      <c r="D2399" s="217" t="s">
        <v>469</v>
      </c>
      <c r="E2399" s="215" t="s">
        <v>311</v>
      </c>
      <c r="F2399" s="48">
        <v>42909</v>
      </c>
      <c r="G2399" s="179">
        <v>-2</v>
      </c>
      <c r="H2399" s="47"/>
      <c r="I2399" s="50"/>
      <c r="J2399" s="51"/>
      <c r="K2399" s="50"/>
      <c r="L2399" s="50"/>
      <c r="M2399" s="52"/>
    </row>
    <row r="2400" spans="1:13" s="53" customFormat="1">
      <c r="A2400" s="47" t="s">
        <v>1788</v>
      </c>
      <c r="B2400" s="175" t="s">
        <v>1787</v>
      </c>
      <c r="C2400" s="47" t="s">
        <v>1710</v>
      </c>
      <c r="D2400" s="212" t="s">
        <v>468</v>
      </c>
      <c r="E2400" s="216" t="s">
        <v>312</v>
      </c>
      <c r="F2400" s="48">
        <v>42909</v>
      </c>
      <c r="G2400" s="179">
        <v>-1</v>
      </c>
      <c r="H2400" s="47"/>
      <c r="I2400" s="50"/>
      <c r="J2400" s="51"/>
      <c r="K2400" s="50"/>
      <c r="L2400" s="50"/>
      <c r="M2400" s="52"/>
    </row>
    <row r="2401" spans="1:13" s="53" customFormat="1">
      <c r="A2401" s="47" t="s">
        <v>1788</v>
      </c>
      <c r="B2401" s="175" t="s">
        <v>1787</v>
      </c>
      <c r="C2401" s="47" t="s">
        <v>1710</v>
      </c>
      <c r="D2401" s="212" t="s">
        <v>504</v>
      </c>
      <c r="E2401" s="216" t="s">
        <v>303</v>
      </c>
      <c r="F2401" s="48">
        <v>42909</v>
      </c>
      <c r="G2401" s="179">
        <v>-1</v>
      </c>
      <c r="H2401" s="47"/>
      <c r="I2401" s="50"/>
      <c r="J2401" s="51"/>
      <c r="K2401" s="50"/>
      <c r="L2401" s="50"/>
      <c r="M2401" s="52"/>
    </row>
    <row r="2402" spans="1:13" s="53" customFormat="1">
      <c r="A2402" s="47" t="s">
        <v>1788</v>
      </c>
      <c r="B2402" s="175" t="s">
        <v>1787</v>
      </c>
      <c r="C2402" s="47" t="s">
        <v>1710</v>
      </c>
      <c r="D2402" s="212" t="s">
        <v>301</v>
      </c>
      <c r="E2402" s="216" t="s">
        <v>299</v>
      </c>
      <c r="F2402" s="48">
        <v>42909</v>
      </c>
      <c r="G2402" s="179">
        <v>-1</v>
      </c>
      <c r="H2402" s="47"/>
      <c r="I2402" s="50"/>
      <c r="J2402" s="51"/>
      <c r="K2402" s="50"/>
      <c r="L2402" s="50"/>
      <c r="M2402" s="52"/>
    </row>
    <row r="2403" spans="1:13" s="53" customFormat="1">
      <c r="A2403" s="47" t="s">
        <v>1788</v>
      </c>
      <c r="B2403" s="175" t="s">
        <v>1787</v>
      </c>
      <c r="C2403" s="47" t="s">
        <v>1710</v>
      </c>
      <c r="D2403" s="47" t="s">
        <v>663</v>
      </c>
      <c r="E2403" s="47" t="s">
        <v>662</v>
      </c>
      <c r="F2403" s="48">
        <v>42909</v>
      </c>
      <c r="G2403" s="179">
        <v>-2</v>
      </c>
      <c r="H2403" s="47"/>
      <c r="I2403" s="50"/>
      <c r="J2403" s="51"/>
      <c r="K2403" s="50"/>
      <c r="L2403" s="50"/>
      <c r="M2403" s="52"/>
    </row>
    <row r="2404" spans="1:13" s="53" customFormat="1">
      <c r="A2404" s="47" t="s">
        <v>1788</v>
      </c>
      <c r="B2404" s="175" t="s">
        <v>1787</v>
      </c>
      <c r="C2404" s="47" t="s">
        <v>1710</v>
      </c>
      <c r="D2404" s="47" t="s">
        <v>1268</v>
      </c>
      <c r="E2404" s="47" t="s">
        <v>1267</v>
      </c>
      <c r="F2404" s="48">
        <v>42909</v>
      </c>
      <c r="G2404" s="179">
        <v>-6</v>
      </c>
      <c r="H2404" s="47"/>
      <c r="I2404" s="50"/>
      <c r="J2404" s="51"/>
      <c r="K2404" s="50"/>
      <c r="L2404" s="50"/>
      <c r="M2404" s="52"/>
    </row>
    <row r="2405" spans="1:13" s="53" customFormat="1">
      <c r="A2405" s="47" t="s">
        <v>1790</v>
      </c>
      <c r="B2405" s="175" t="s">
        <v>1789</v>
      </c>
      <c r="C2405" s="47" t="s">
        <v>707</v>
      </c>
      <c r="D2405" s="212" t="s">
        <v>205</v>
      </c>
      <c r="E2405" s="216" t="s">
        <v>115</v>
      </c>
      <c r="F2405" s="48">
        <v>42909</v>
      </c>
      <c r="G2405" s="179">
        <v>-1</v>
      </c>
      <c r="H2405" s="47"/>
      <c r="I2405" s="50"/>
      <c r="J2405" s="51"/>
      <c r="K2405" s="50"/>
      <c r="L2405" s="50"/>
      <c r="M2405" s="52"/>
    </row>
    <row r="2406" spans="1:13" s="53" customFormat="1">
      <c r="A2406" s="47" t="s">
        <v>1790</v>
      </c>
      <c r="B2406" s="175" t="s">
        <v>1789</v>
      </c>
      <c r="C2406" s="47" t="s">
        <v>707</v>
      </c>
      <c r="D2406" s="212" t="s">
        <v>278</v>
      </c>
      <c r="E2406" s="216" t="s">
        <v>121</v>
      </c>
      <c r="F2406" s="48">
        <v>42909</v>
      </c>
      <c r="G2406" s="179">
        <v>-1</v>
      </c>
      <c r="H2406" s="47"/>
      <c r="I2406" s="50"/>
      <c r="J2406" s="51"/>
      <c r="K2406" s="50"/>
      <c r="L2406" s="50"/>
      <c r="M2406" s="52"/>
    </row>
    <row r="2407" spans="1:13" s="53" customFormat="1">
      <c r="A2407" s="47" t="s">
        <v>1790</v>
      </c>
      <c r="B2407" s="175" t="s">
        <v>1789</v>
      </c>
      <c r="C2407" s="47" t="s">
        <v>707</v>
      </c>
      <c r="D2407" s="212" t="s">
        <v>307</v>
      </c>
      <c r="E2407" s="216" t="s">
        <v>120</v>
      </c>
      <c r="F2407" s="48">
        <v>42909</v>
      </c>
      <c r="G2407" s="179">
        <v>-2</v>
      </c>
      <c r="H2407" s="47"/>
      <c r="I2407" s="50"/>
      <c r="J2407" s="51"/>
      <c r="K2407" s="50"/>
      <c r="L2407" s="50"/>
      <c r="M2407" s="52"/>
    </row>
    <row r="2408" spans="1:13" s="53" customFormat="1">
      <c r="A2408" s="47" t="s">
        <v>1790</v>
      </c>
      <c r="B2408" s="175" t="s">
        <v>1789</v>
      </c>
      <c r="C2408" s="47" t="s">
        <v>707</v>
      </c>
      <c r="D2408" s="212" t="s">
        <v>306</v>
      </c>
      <c r="E2408" s="216" t="s">
        <v>117</v>
      </c>
      <c r="F2408" s="48">
        <v>42909</v>
      </c>
      <c r="G2408" s="179">
        <v>-1</v>
      </c>
      <c r="H2408" s="47"/>
      <c r="I2408" s="50"/>
      <c r="J2408" s="51"/>
      <c r="K2408" s="50"/>
      <c r="L2408" s="50"/>
      <c r="M2408" s="52"/>
    </row>
    <row r="2409" spans="1:13" s="53" customFormat="1">
      <c r="A2409" s="47" t="s">
        <v>1790</v>
      </c>
      <c r="B2409" s="175" t="s">
        <v>1789</v>
      </c>
      <c r="C2409" s="47" t="s">
        <v>707</v>
      </c>
      <c r="D2409" s="212" t="s">
        <v>309</v>
      </c>
      <c r="E2409" s="216" t="s">
        <v>125</v>
      </c>
      <c r="F2409" s="48">
        <v>42909</v>
      </c>
      <c r="G2409" s="179">
        <v>-1</v>
      </c>
      <c r="H2409" s="47"/>
      <c r="I2409" s="50"/>
      <c r="J2409" s="51"/>
      <c r="K2409" s="50"/>
      <c r="L2409" s="50"/>
      <c r="M2409" s="52"/>
    </row>
    <row r="2410" spans="1:13" s="53" customFormat="1">
      <c r="A2410" s="47" t="s">
        <v>1790</v>
      </c>
      <c r="B2410" s="175" t="s">
        <v>1789</v>
      </c>
      <c r="C2410" s="47" t="s">
        <v>707</v>
      </c>
      <c r="D2410" s="212" t="s">
        <v>277</v>
      </c>
      <c r="E2410" s="216" t="s">
        <v>119</v>
      </c>
      <c r="F2410" s="48">
        <v>42909</v>
      </c>
      <c r="G2410" s="179">
        <v>-5</v>
      </c>
      <c r="H2410" s="47"/>
      <c r="I2410" s="50"/>
      <c r="J2410" s="51"/>
      <c r="K2410" s="50"/>
      <c r="L2410" s="50"/>
      <c r="M2410" s="52"/>
    </row>
    <row r="2411" spans="1:13" s="53" customFormat="1">
      <c r="A2411" s="47" t="s">
        <v>1790</v>
      </c>
      <c r="B2411" s="175" t="s">
        <v>1789</v>
      </c>
      <c r="C2411" s="47" t="s">
        <v>707</v>
      </c>
      <c r="D2411" s="212" t="s">
        <v>296</v>
      </c>
      <c r="E2411" s="216" t="s">
        <v>297</v>
      </c>
      <c r="F2411" s="48">
        <v>42909</v>
      </c>
      <c r="G2411" s="179">
        <v>-2</v>
      </c>
      <c r="H2411" s="47"/>
      <c r="I2411" s="50"/>
      <c r="J2411" s="51"/>
      <c r="K2411" s="50"/>
      <c r="L2411" s="50"/>
      <c r="M2411" s="52"/>
    </row>
    <row r="2412" spans="1:13" s="53" customFormat="1">
      <c r="A2412" s="47" t="s">
        <v>1790</v>
      </c>
      <c r="B2412" s="175" t="s">
        <v>1789</v>
      </c>
      <c r="C2412" s="47" t="s">
        <v>707</v>
      </c>
      <c r="D2412" s="212" t="s">
        <v>455</v>
      </c>
      <c r="E2412" s="216" t="s">
        <v>118</v>
      </c>
      <c r="F2412" s="48">
        <v>42909</v>
      </c>
      <c r="G2412" s="179">
        <v>-3</v>
      </c>
      <c r="H2412" s="47"/>
      <c r="I2412" s="50"/>
      <c r="J2412" s="51"/>
      <c r="K2412" s="50"/>
      <c r="L2412" s="50"/>
      <c r="M2412" s="52"/>
    </row>
    <row r="2413" spans="1:13" s="53" customFormat="1">
      <c r="A2413" s="47" t="s">
        <v>1790</v>
      </c>
      <c r="B2413" s="175" t="s">
        <v>1789</v>
      </c>
      <c r="C2413" s="47" t="s">
        <v>707</v>
      </c>
      <c r="D2413" s="212" t="s">
        <v>465</v>
      </c>
      <c r="E2413" s="216" t="s">
        <v>107</v>
      </c>
      <c r="F2413" s="48">
        <v>42909</v>
      </c>
      <c r="G2413" s="179">
        <v>-1</v>
      </c>
      <c r="H2413" s="47"/>
      <c r="I2413" s="50"/>
      <c r="J2413" s="51"/>
      <c r="K2413" s="50"/>
      <c r="L2413" s="50"/>
      <c r="M2413" s="52"/>
    </row>
    <row r="2414" spans="1:13" s="53" customFormat="1">
      <c r="A2414" s="47" t="s">
        <v>1790</v>
      </c>
      <c r="B2414" s="175" t="s">
        <v>1789</v>
      </c>
      <c r="C2414" s="47" t="s">
        <v>707</v>
      </c>
      <c r="D2414" s="212" t="s">
        <v>464</v>
      </c>
      <c r="E2414" s="216" t="s">
        <v>106</v>
      </c>
      <c r="F2414" s="48">
        <v>42909</v>
      </c>
      <c r="G2414" s="179">
        <v>-1</v>
      </c>
      <c r="H2414" s="47"/>
      <c r="I2414" s="50"/>
      <c r="J2414" s="51"/>
      <c r="K2414" s="50"/>
      <c r="L2414" s="50"/>
      <c r="M2414" s="52"/>
    </row>
    <row r="2415" spans="1:13" s="53" customFormat="1">
      <c r="A2415" s="47" t="s">
        <v>1790</v>
      </c>
      <c r="B2415" s="175" t="s">
        <v>1789</v>
      </c>
      <c r="C2415" s="47" t="s">
        <v>707</v>
      </c>
      <c r="D2415" s="212" t="s">
        <v>504</v>
      </c>
      <c r="E2415" s="216" t="s">
        <v>303</v>
      </c>
      <c r="F2415" s="48">
        <v>42909</v>
      </c>
      <c r="G2415" s="179">
        <v>-1</v>
      </c>
      <c r="H2415" s="47"/>
      <c r="I2415" s="50"/>
      <c r="J2415" s="51"/>
      <c r="K2415" s="50"/>
      <c r="L2415" s="50"/>
      <c r="M2415" s="52"/>
    </row>
    <row r="2416" spans="1:13" s="53" customFormat="1">
      <c r="A2416" s="47" t="s">
        <v>1790</v>
      </c>
      <c r="B2416" s="175" t="s">
        <v>1789</v>
      </c>
      <c r="C2416" s="47" t="s">
        <v>707</v>
      </c>
      <c r="D2416" s="212" t="s">
        <v>301</v>
      </c>
      <c r="E2416" s="216" t="s">
        <v>299</v>
      </c>
      <c r="F2416" s="48">
        <v>42909</v>
      </c>
      <c r="G2416" s="179">
        <v>-1</v>
      </c>
      <c r="H2416" s="47"/>
      <c r="I2416" s="50"/>
      <c r="J2416" s="51"/>
      <c r="K2416" s="50"/>
      <c r="L2416" s="50"/>
      <c r="M2416" s="52"/>
    </row>
    <row r="2417" spans="1:13" s="53" customFormat="1">
      <c r="A2417" s="47" t="s">
        <v>1790</v>
      </c>
      <c r="B2417" s="175" t="s">
        <v>1789</v>
      </c>
      <c r="C2417" s="47" t="s">
        <v>707</v>
      </c>
      <c r="D2417" s="212" t="s">
        <v>1516</v>
      </c>
      <c r="E2417" s="216" t="s">
        <v>1517</v>
      </c>
      <c r="F2417" s="48">
        <v>42909</v>
      </c>
      <c r="G2417" s="179">
        <v>-46</v>
      </c>
      <c r="H2417" s="47"/>
      <c r="I2417" s="50"/>
      <c r="J2417" s="51"/>
      <c r="K2417" s="50"/>
      <c r="L2417" s="50"/>
      <c r="M2417" s="52"/>
    </row>
    <row r="2418" spans="1:13" s="53" customFormat="1">
      <c r="A2418" s="47" t="s">
        <v>1790</v>
      </c>
      <c r="B2418" s="175" t="s">
        <v>1789</v>
      </c>
      <c r="C2418" s="47" t="s">
        <v>707</v>
      </c>
      <c r="D2418" s="47" t="s">
        <v>72</v>
      </c>
      <c r="E2418" s="47" t="s">
        <v>73</v>
      </c>
      <c r="F2418" s="48">
        <v>42909</v>
      </c>
      <c r="G2418" s="179">
        <v>-1</v>
      </c>
      <c r="H2418" s="47"/>
      <c r="I2418" s="50"/>
      <c r="J2418" s="51"/>
      <c r="K2418" s="50"/>
      <c r="L2418" s="50"/>
      <c r="M2418" s="52"/>
    </row>
    <row r="2419" spans="1:13" s="53" customFormat="1">
      <c r="A2419" s="47" t="s">
        <v>1790</v>
      </c>
      <c r="B2419" s="175" t="s">
        <v>1789</v>
      </c>
      <c r="C2419" s="47" t="s">
        <v>707</v>
      </c>
      <c r="D2419" s="47" t="s">
        <v>318</v>
      </c>
      <c r="E2419" s="47" t="s">
        <v>133</v>
      </c>
      <c r="F2419" s="48">
        <v>42909</v>
      </c>
      <c r="G2419" s="179">
        <v>-1</v>
      </c>
      <c r="H2419" s="47"/>
      <c r="I2419" s="50"/>
      <c r="J2419" s="51"/>
      <c r="K2419" s="50"/>
      <c r="L2419" s="50"/>
      <c r="M2419" s="52"/>
    </row>
    <row r="2420" spans="1:13" s="53" customFormat="1">
      <c r="A2420" s="47" t="s">
        <v>1790</v>
      </c>
      <c r="B2420" s="175" t="s">
        <v>1789</v>
      </c>
      <c r="C2420" s="47" t="s">
        <v>707</v>
      </c>
      <c r="D2420" s="47" t="s">
        <v>1152</v>
      </c>
      <c r="E2420" s="47" t="s">
        <v>1155</v>
      </c>
      <c r="F2420" s="48">
        <v>42909</v>
      </c>
      <c r="G2420" s="179">
        <v>-14</v>
      </c>
      <c r="H2420" s="47"/>
      <c r="I2420" s="50"/>
      <c r="J2420" s="51"/>
      <c r="K2420" s="50"/>
      <c r="L2420" s="50"/>
      <c r="M2420" s="52"/>
    </row>
    <row r="2421" spans="1:13" s="53" customFormat="1">
      <c r="A2421" s="47" t="s">
        <v>1790</v>
      </c>
      <c r="B2421" s="175" t="s">
        <v>1789</v>
      </c>
      <c r="C2421" s="47" t="s">
        <v>707</v>
      </c>
      <c r="D2421" s="47" t="s">
        <v>1153</v>
      </c>
      <c r="E2421" s="47" t="s">
        <v>1139</v>
      </c>
      <c r="F2421" s="48">
        <v>42909</v>
      </c>
      <c r="G2421" s="179">
        <v>-13</v>
      </c>
      <c r="H2421" s="47"/>
      <c r="I2421" s="50"/>
      <c r="J2421" s="51"/>
      <c r="K2421" s="50"/>
      <c r="L2421" s="50"/>
      <c r="M2421" s="52"/>
    </row>
    <row r="2422" spans="1:13" s="53" customFormat="1">
      <c r="A2422" s="47" t="s">
        <v>1791</v>
      </c>
      <c r="B2422" s="175">
        <v>67746</v>
      </c>
      <c r="C2422" s="47" t="s">
        <v>1344</v>
      </c>
      <c r="D2422" s="47" t="s">
        <v>1152</v>
      </c>
      <c r="E2422" s="47" t="s">
        <v>1155</v>
      </c>
      <c r="F2422" s="48">
        <v>42909</v>
      </c>
      <c r="G2422" s="179">
        <v>-3</v>
      </c>
      <c r="H2422" s="47"/>
      <c r="I2422" s="50"/>
      <c r="J2422" s="51"/>
      <c r="K2422" s="50"/>
      <c r="L2422" s="50"/>
      <c r="M2422" s="52"/>
    </row>
    <row r="2423" spans="1:13" s="53" customFormat="1">
      <c r="A2423" s="47" t="s">
        <v>1670</v>
      </c>
      <c r="B2423" s="175" t="s">
        <v>1761</v>
      </c>
      <c r="C2423" s="47" t="s">
        <v>1562</v>
      </c>
      <c r="D2423" s="228" t="s">
        <v>1677</v>
      </c>
      <c r="E2423" s="228" t="s">
        <v>1671</v>
      </c>
      <c r="F2423" s="48">
        <v>42911</v>
      </c>
      <c r="G2423" s="179">
        <v>12</v>
      </c>
      <c r="H2423" s="47"/>
      <c r="I2423" s="50"/>
      <c r="J2423" s="51"/>
      <c r="K2423" s="50"/>
      <c r="L2423" s="50"/>
      <c r="M2423" s="52"/>
    </row>
    <row r="2424" spans="1:13" s="53" customFormat="1">
      <c r="A2424" s="47" t="s">
        <v>1670</v>
      </c>
      <c r="B2424" s="175" t="s">
        <v>1761</v>
      </c>
      <c r="C2424" s="47" t="s">
        <v>1562</v>
      </c>
      <c r="D2424" s="228" t="s">
        <v>1678</v>
      </c>
      <c r="E2424" s="228" t="s">
        <v>1672</v>
      </c>
      <c r="F2424" s="48">
        <v>42911</v>
      </c>
      <c r="G2424" s="179">
        <v>18</v>
      </c>
      <c r="H2424" s="47"/>
      <c r="I2424" s="50"/>
      <c r="J2424" s="51"/>
      <c r="K2424" s="50"/>
      <c r="L2424" s="50"/>
      <c r="M2424" s="52"/>
    </row>
    <row r="2425" spans="1:13" s="53" customFormat="1">
      <c r="A2425" s="47" t="s">
        <v>1670</v>
      </c>
      <c r="B2425" s="175" t="s">
        <v>1761</v>
      </c>
      <c r="C2425" s="47" t="s">
        <v>1562</v>
      </c>
      <c r="D2425" s="228" t="s">
        <v>1679</v>
      </c>
      <c r="E2425" s="228" t="s">
        <v>1673</v>
      </c>
      <c r="F2425" s="48">
        <v>42911</v>
      </c>
      <c r="G2425" s="179">
        <v>6</v>
      </c>
      <c r="H2425" s="47"/>
      <c r="I2425" s="50"/>
      <c r="J2425" s="51"/>
      <c r="K2425" s="50"/>
      <c r="L2425" s="50"/>
      <c r="M2425" s="52"/>
    </row>
    <row r="2426" spans="1:13" s="53" customFormat="1">
      <c r="A2426" s="47" t="s">
        <v>1625</v>
      </c>
      <c r="B2426" s="175" t="s">
        <v>1763</v>
      </c>
      <c r="C2426" s="47" t="s">
        <v>1562</v>
      </c>
      <c r="D2426" s="228" t="s">
        <v>1681</v>
      </c>
      <c r="E2426" s="228" t="s">
        <v>1675</v>
      </c>
      <c r="F2426" s="48">
        <v>42911</v>
      </c>
      <c r="G2426" s="179">
        <v>1</v>
      </c>
      <c r="H2426" s="47"/>
      <c r="I2426" s="50"/>
      <c r="J2426" s="51"/>
      <c r="K2426" s="50"/>
      <c r="L2426" s="50"/>
      <c r="M2426" s="52"/>
    </row>
    <row r="2427" spans="1:13" s="53" customFormat="1">
      <c r="A2427" s="47" t="s">
        <v>1685</v>
      </c>
      <c r="B2427" s="175" t="s">
        <v>1757</v>
      </c>
      <c r="C2427" s="47" t="s">
        <v>1562</v>
      </c>
      <c r="D2427" s="47" t="s">
        <v>2386</v>
      </c>
      <c r="E2427" s="47" t="s">
        <v>1310</v>
      </c>
      <c r="F2427" s="48">
        <v>42912</v>
      </c>
      <c r="G2427" s="179">
        <v>5</v>
      </c>
      <c r="H2427" s="47"/>
      <c r="I2427" s="50"/>
      <c r="J2427" s="51"/>
      <c r="K2427" s="50"/>
      <c r="L2427" s="50"/>
      <c r="M2427" s="52"/>
    </row>
    <row r="2428" spans="1:13" s="53" customFormat="1">
      <c r="A2428" s="47" t="s">
        <v>1769</v>
      </c>
      <c r="B2428" s="175" t="s">
        <v>1776</v>
      </c>
      <c r="C2428" s="47" t="s">
        <v>1562</v>
      </c>
      <c r="D2428" s="212" t="s">
        <v>465</v>
      </c>
      <c r="E2428" s="216" t="s">
        <v>107</v>
      </c>
      <c r="F2428" s="48">
        <v>42912</v>
      </c>
      <c r="G2428" s="179">
        <v>5</v>
      </c>
      <c r="H2428" s="47"/>
      <c r="I2428" s="50"/>
      <c r="J2428" s="51"/>
      <c r="K2428" s="50"/>
      <c r="L2428" s="50"/>
      <c r="M2428" s="52"/>
    </row>
    <row r="2429" spans="1:13" s="53" customFormat="1">
      <c r="A2429" s="47" t="s">
        <v>1769</v>
      </c>
      <c r="B2429" s="175" t="s">
        <v>1776</v>
      </c>
      <c r="C2429" s="47" t="s">
        <v>1562</v>
      </c>
      <c r="D2429" s="212" t="s">
        <v>464</v>
      </c>
      <c r="E2429" s="216" t="s">
        <v>106</v>
      </c>
      <c r="F2429" s="48">
        <v>42912</v>
      </c>
      <c r="G2429" s="179">
        <v>5</v>
      </c>
      <c r="H2429" s="47"/>
      <c r="I2429" s="50"/>
      <c r="J2429" s="51"/>
      <c r="K2429" s="50"/>
      <c r="L2429" s="50"/>
      <c r="M2429" s="52"/>
    </row>
    <row r="2430" spans="1:13" s="53" customFormat="1">
      <c r="A2430" s="47" t="s">
        <v>1769</v>
      </c>
      <c r="B2430" s="175" t="s">
        <v>1776</v>
      </c>
      <c r="C2430" s="47" t="s">
        <v>1562</v>
      </c>
      <c r="D2430" s="217" t="s">
        <v>469</v>
      </c>
      <c r="E2430" s="215" t="s">
        <v>311</v>
      </c>
      <c r="F2430" s="48">
        <v>42912</v>
      </c>
      <c r="G2430" s="179">
        <v>9</v>
      </c>
      <c r="H2430" s="47"/>
      <c r="I2430" s="50"/>
      <c r="J2430" s="51"/>
      <c r="K2430" s="50"/>
      <c r="L2430" s="50"/>
      <c r="M2430" s="52"/>
    </row>
    <row r="2431" spans="1:13" s="53" customFormat="1">
      <c r="A2431" s="47" t="s">
        <v>1769</v>
      </c>
      <c r="B2431" s="175" t="s">
        <v>1776</v>
      </c>
      <c r="C2431" s="47" t="s">
        <v>1562</v>
      </c>
      <c r="D2431" s="212" t="s">
        <v>468</v>
      </c>
      <c r="E2431" s="216" t="s">
        <v>312</v>
      </c>
      <c r="F2431" s="48">
        <v>42912</v>
      </c>
      <c r="G2431" s="179">
        <v>5</v>
      </c>
      <c r="H2431" s="47"/>
      <c r="I2431" s="50"/>
      <c r="J2431" s="51"/>
      <c r="K2431" s="50"/>
      <c r="L2431" s="50"/>
      <c r="M2431" s="52"/>
    </row>
    <row r="2432" spans="1:13" s="53" customFormat="1">
      <c r="A2432" s="47" t="s">
        <v>1769</v>
      </c>
      <c r="B2432" s="175" t="s">
        <v>1776</v>
      </c>
      <c r="C2432" s="47" t="s">
        <v>1562</v>
      </c>
      <c r="D2432" s="212" t="s">
        <v>504</v>
      </c>
      <c r="E2432" s="216" t="s">
        <v>303</v>
      </c>
      <c r="F2432" s="48">
        <v>42912</v>
      </c>
      <c r="G2432" s="179">
        <v>5</v>
      </c>
      <c r="H2432" s="47"/>
      <c r="I2432" s="50"/>
      <c r="J2432" s="51"/>
      <c r="K2432" s="50"/>
      <c r="L2432" s="50"/>
      <c r="M2432" s="52"/>
    </row>
    <row r="2433" spans="1:13" s="53" customFormat="1">
      <c r="A2433" s="47" t="s">
        <v>1769</v>
      </c>
      <c r="B2433" s="175" t="s">
        <v>1776</v>
      </c>
      <c r="C2433" s="47" t="s">
        <v>1562</v>
      </c>
      <c r="D2433" s="212" t="s">
        <v>301</v>
      </c>
      <c r="E2433" s="216" t="s">
        <v>299</v>
      </c>
      <c r="F2433" s="48">
        <v>42912</v>
      </c>
      <c r="G2433" s="179">
        <v>2</v>
      </c>
      <c r="H2433" s="47"/>
      <c r="I2433" s="50"/>
      <c r="J2433" s="51"/>
      <c r="K2433" s="50"/>
      <c r="L2433" s="50"/>
      <c r="M2433" s="52"/>
    </row>
    <row r="2434" spans="1:13" s="53" customFormat="1">
      <c r="A2434" s="47" t="s">
        <v>1768</v>
      </c>
      <c r="B2434" s="175" t="s">
        <v>1775</v>
      </c>
      <c r="C2434" s="47" t="s">
        <v>1562</v>
      </c>
      <c r="D2434" s="212" t="s">
        <v>465</v>
      </c>
      <c r="E2434" s="216" t="s">
        <v>107</v>
      </c>
      <c r="F2434" s="48">
        <v>42912</v>
      </c>
      <c r="G2434" s="179">
        <v>4</v>
      </c>
      <c r="H2434" s="47"/>
      <c r="I2434" s="50"/>
      <c r="J2434" s="51"/>
      <c r="K2434" s="50"/>
      <c r="L2434" s="50"/>
      <c r="M2434" s="52"/>
    </row>
    <row r="2435" spans="1:13" s="53" customFormat="1">
      <c r="A2435" s="47" t="s">
        <v>1768</v>
      </c>
      <c r="B2435" s="175" t="s">
        <v>1775</v>
      </c>
      <c r="C2435" s="47" t="s">
        <v>1562</v>
      </c>
      <c r="D2435" s="212" t="s">
        <v>464</v>
      </c>
      <c r="E2435" s="216" t="s">
        <v>106</v>
      </c>
      <c r="F2435" s="48">
        <v>42912</v>
      </c>
      <c r="G2435" s="179">
        <v>4</v>
      </c>
      <c r="H2435" s="47"/>
      <c r="I2435" s="50"/>
      <c r="J2435" s="51"/>
      <c r="K2435" s="50"/>
      <c r="L2435" s="50"/>
      <c r="M2435" s="52"/>
    </row>
    <row r="2436" spans="1:13" s="53" customFormat="1">
      <c r="A2436" s="47" t="s">
        <v>1768</v>
      </c>
      <c r="B2436" s="175" t="s">
        <v>1775</v>
      </c>
      <c r="C2436" s="47" t="s">
        <v>1562</v>
      </c>
      <c r="D2436" s="217" t="s">
        <v>469</v>
      </c>
      <c r="E2436" s="215" t="s">
        <v>311</v>
      </c>
      <c r="F2436" s="48">
        <v>42912</v>
      </c>
      <c r="G2436" s="179">
        <v>5</v>
      </c>
      <c r="H2436" s="47"/>
      <c r="I2436" s="50"/>
      <c r="J2436" s="51"/>
      <c r="K2436" s="50"/>
      <c r="L2436" s="50"/>
      <c r="M2436" s="52"/>
    </row>
    <row r="2437" spans="1:13" s="53" customFormat="1">
      <c r="A2437" s="47" t="s">
        <v>1768</v>
      </c>
      <c r="B2437" s="175" t="s">
        <v>1775</v>
      </c>
      <c r="C2437" s="47" t="s">
        <v>1562</v>
      </c>
      <c r="D2437" s="212" t="s">
        <v>468</v>
      </c>
      <c r="E2437" s="216" t="s">
        <v>312</v>
      </c>
      <c r="F2437" s="48">
        <v>42912</v>
      </c>
      <c r="G2437" s="179">
        <v>4</v>
      </c>
      <c r="H2437" s="47"/>
      <c r="I2437" s="50"/>
      <c r="J2437" s="51"/>
      <c r="K2437" s="50"/>
      <c r="L2437" s="50"/>
      <c r="M2437" s="52"/>
    </row>
    <row r="2438" spans="1:13" s="53" customFormat="1">
      <c r="A2438" s="47" t="s">
        <v>1768</v>
      </c>
      <c r="B2438" s="175" t="s">
        <v>1775</v>
      </c>
      <c r="C2438" s="47" t="s">
        <v>1562</v>
      </c>
      <c r="D2438" s="212" t="s">
        <v>301</v>
      </c>
      <c r="E2438" s="216" t="s">
        <v>299</v>
      </c>
      <c r="F2438" s="48">
        <v>42912</v>
      </c>
      <c r="G2438" s="179">
        <v>5</v>
      </c>
      <c r="H2438" s="47"/>
      <c r="I2438" s="50"/>
      <c r="J2438" s="51"/>
      <c r="K2438" s="50"/>
      <c r="L2438" s="50"/>
      <c r="M2438" s="52"/>
    </row>
    <row r="2439" spans="1:13" s="53" customFormat="1">
      <c r="A2439" s="47" t="s">
        <v>1792</v>
      </c>
      <c r="B2439" s="175">
        <v>65702</v>
      </c>
      <c r="C2439" s="47" t="s">
        <v>1344</v>
      </c>
      <c r="D2439" s="47" t="s">
        <v>2385</v>
      </c>
      <c r="E2439" s="47" t="s">
        <v>1309</v>
      </c>
      <c r="F2439" s="48">
        <v>42913</v>
      </c>
      <c r="G2439" s="179">
        <v>-2</v>
      </c>
      <c r="H2439" s="47"/>
      <c r="I2439" s="50"/>
      <c r="J2439" s="51"/>
      <c r="K2439" s="50"/>
      <c r="L2439" s="50"/>
      <c r="M2439" s="52"/>
    </row>
    <row r="2440" spans="1:13" s="53" customFormat="1">
      <c r="A2440" s="47" t="s">
        <v>1793</v>
      </c>
      <c r="B2440" s="175">
        <v>65540</v>
      </c>
      <c r="C2440" s="47" t="s">
        <v>1344</v>
      </c>
      <c r="D2440" s="47" t="s">
        <v>2386</v>
      </c>
      <c r="E2440" s="47" t="s">
        <v>1310</v>
      </c>
      <c r="F2440" s="48">
        <v>42913</v>
      </c>
      <c r="G2440" s="179">
        <v>-2</v>
      </c>
      <c r="H2440" s="47"/>
      <c r="I2440" s="50"/>
      <c r="J2440" s="51"/>
      <c r="K2440" s="50"/>
      <c r="L2440" s="50"/>
      <c r="M2440" s="52"/>
    </row>
    <row r="2441" spans="1:13" s="53" customFormat="1">
      <c r="A2441" s="47" t="s">
        <v>1794</v>
      </c>
      <c r="B2441" s="175">
        <v>65701</v>
      </c>
      <c r="C2441" s="47" t="s">
        <v>1344</v>
      </c>
      <c r="D2441" s="47" t="s">
        <v>2386</v>
      </c>
      <c r="E2441" s="47" t="s">
        <v>1310</v>
      </c>
      <c r="F2441" s="48">
        <v>42913</v>
      </c>
      <c r="G2441" s="179">
        <v>-4</v>
      </c>
      <c r="H2441" s="47"/>
      <c r="I2441" s="50"/>
      <c r="J2441" s="51"/>
      <c r="K2441" s="50"/>
      <c r="L2441" s="50"/>
      <c r="M2441" s="52"/>
    </row>
    <row r="2442" spans="1:13" s="53" customFormat="1">
      <c r="A2442" s="47" t="s">
        <v>1795</v>
      </c>
      <c r="B2442" s="175">
        <v>67502</v>
      </c>
      <c r="C2442" s="47" t="s">
        <v>1344</v>
      </c>
      <c r="D2442" s="228" t="s">
        <v>1678</v>
      </c>
      <c r="E2442" s="228" t="s">
        <v>1672</v>
      </c>
      <c r="F2442" s="48">
        <v>42913</v>
      </c>
      <c r="G2442" s="179">
        <v>-1</v>
      </c>
      <c r="H2442" s="47"/>
      <c r="I2442" s="50"/>
      <c r="J2442" s="51"/>
      <c r="K2442" s="50"/>
      <c r="L2442" s="50"/>
      <c r="M2442" s="52"/>
    </row>
    <row r="2443" spans="1:13" s="53" customFormat="1">
      <c r="A2443" s="47" t="s">
        <v>1797</v>
      </c>
      <c r="B2443" s="175" t="s">
        <v>1796</v>
      </c>
      <c r="C2443" s="47" t="s">
        <v>1134</v>
      </c>
      <c r="D2443" s="47" t="s">
        <v>2385</v>
      </c>
      <c r="E2443" s="47" t="s">
        <v>1309</v>
      </c>
      <c r="F2443" s="48">
        <v>42913</v>
      </c>
      <c r="G2443" s="179">
        <v>-1</v>
      </c>
      <c r="H2443" s="47"/>
      <c r="I2443" s="50"/>
      <c r="J2443" s="51"/>
      <c r="K2443" s="50"/>
      <c r="L2443" s="50"/>
      <c r="M2443" s="52"/>
    </row>
    <row r="2444" spans="1:13" s="53" customFormat="1">
      <c r="A2444" s="47" t="s">
        <v>1733</v>
      </c>
      <c r="B2444" s="175">
        <v>58790</v>
      </c>
      <c r="C2444" s="47" t="s">
        <v>1344</v>
      </c>
      <c r="D2444" s="228" t="s">
        <v>1677</v>
      </c>
      <c r="E2444" s="228" t="s">
        <v>1671</v>
      </c>
      <c r="F2444" s="48">
        <v>42915</v>
      </c>
      <c r="G2444" s="179">
        <v>-4</v>
      </c>
      <c r="H2444" s="47"/>
      <c r="I2444" s="50"/>
      <c r="J2444" s="51"/>
      <c r="K2444" s="50"/>
      <c r="L2444" s="50"/>
      <c r="M2444" s="52"/>
    </row>
    <row r="2445" spans="1:13" s="53" customFormat="1">
      <c r="A2445" s="47" t="s">
        <v>1733</v>
      </c>
      <c r="B2445" s="175">
        <v>58790</v>
      </c>
      <c r="C2445" s="47" t="s">
        <v>1344</v>
      </c>
      <c r="D2445" s="228" t="s">
        <v>1678</v>
      </c>
      <c r="E2445" s="228" t="s">
        <v>1672</v>
      </c>
      <c r="F2445" s="48">
        <v>42915</v>
      </c>
      <c r="G2445" s="179">
        <v>-6</v>
      </c>
      <c r="H2445" s="47"/>
      <c r="I2445" s="50"/>
      <c r="J2445" s="51"/>
      <c r="K2445" s="50"/>
      <c r="L2445" s="50"/>
      <c r="M2445" s="52"/>
    </row>
    <row r="2446" spans="1:13" s="53" customFormat="1">
      <c r="A2446" s="47" t="s">
        <v>1733</v>
      </c>
      <c r="B2446" s="175">
        <v>58790</v>
      </c>
      <c r="C2446" s="47" t="s">
        <v>1344</v>
      </c>
      <c r="D2446" s="228" t="s">
        <v>1679</v>
      </c>
      <c r="E2446" s="228" t="s">
        <v>1673</v>
      </c>
      <c r="F2446" s="48">
        <v>42915</v>
      </c>
      <c r="G2446" s="179">
        <v>-6</v>
      </c>
      <c r="H2446" s="47"/>
      <c r="I2446" s="50"/>
      <c r="J2446" s="51"/>
      <c r="K2446" s="50"/>
      <c r="L2446" s="50"/>
      <c r="M2446" s="52"/>
    </row>
    <row r="2447" spans="1:13" s="53" customFormat="1">
      <c r="A2447" s="47" t="s">
        <v>1798</v>
      </c>
      <c r="B2447" s="175">
        <v>62905</v>
      </c>
      <c r="C2447" s="47" t="s">
        <v>1344</v>
      </c>
      <c r="D2447" s="212" t="s">
        <v>465</v>
      </c>
      <c r="E2447" s="216" t="s">
        <v>107</v>
      </c>
      <c r="F2447" s="48">
        <v>42915</v>
      </c>
      <c r="G2447" s="179">
        <v>-5</v>
      </c>
      <c r="H2447" s="47"/>
      <c r="I2447" s="50"/>
      <c r="J2447" s="51"/>
      <c r="K2447" s="50"/>
      <c r="L2447" s="50"/>
      <c r="M2447" s="52"/>
    </row>
    <row r="2448" spans="1:13" s="53" customFormat="1">
      <c r="A2448" s="47" t="s">
        <v>1798</v>
      </c>
      <c r="B2448" s="175">
        <v>62905</v>
      </c>
      <c r="C2448" s="47" t="s">
        <v>1344</v>
      </c>
      <c r="D2448" s="212" t="s">
        <v>464</v>
      </c>
      <c r="E2448" s="216" t="s">
        <v>106</v>
      </c>
      <c r="F2448" s="48">
        <v>42915</v>
      </c>
      <c r="G2448" s="179">
        <v>-5</v>
      </c>
      <c r="H2448" s="47"/>
      <c r="I2448" s="50"/>
      <c r="J2448" s="51"/>
      <c r="K2448" s="50"/>
      <c r="L2448" s="50"/>
      <c r="M2448" s="52"/>
    </row>
    <row r="2449" spans="1:13" s="53" customFormat="1">
      <c r="A2449" s="47" t="s">
        <v>1798</v>
      </c>
      <c r="B2449" s="175">
        <v>62905</v>
      </c>
      <c r="C2449" s="47" t="s">
        <v>1344</v>
      </c>
      <c r="D2449" s="217" t="s">
        <v>469</v>
      </c>
      <c r="E2449" s="215" t="s">
        <v>311</v>
      </c>
      <c r="F2449" s="48">
        <v>42915</v>
      </c>
      <c r="G2449" s="179">
        <v>-5</v>
      </c>
      <c r="H2449" s="47"/>
      <c r="I2449" s="50"/>
      <c r="J2449" s="51"/>
      <c r="K2449" s="50"/>
      <c r="L2449" s="50"/>
      <c r="M2449" s="52"/>
    </row>
    <row r="2450" spans="1:13" s="53" customFormat="1">
      <c r="A2450" s="47" t="s">
        <v>1798</v>
      </c>
      <c r="B2450" s="175">
        <v>62905</v>
      </c>
      <c r="C2450" s="47" t="s">
        <v>1344</v>
      </c>
      <c r="D2450" s="212" t="s">
        <v>468</v>
      </c>
      <c r="E2450" s="216" t="s">
        <v>312</v>
      </c>
      <c r="F2450" s="48">
        <v>42915</v>
      </c>
      <c r="G2450" s="179">
        <v>-5</v>
      </c>
      <c r="H2450" s="47"/>
      <c r="I2450" s="50"/>
      <c r="J2450" s="51"/>
      <c r="K2450" s="50"/>
      <c r="L2450" s="50"/>
      <c r="M2450" s="52"/>
    </row>
    <row r="2451" spans="1:13" s="53" customFormat="1">
      <c r="A2451" s="47" t="s">
        <v>1798</v>
      </c>
      <c r="B2451" s="175">
        <v>62905</v>
      </c>
      <c r="C2451" s="47" t="s">
        <v>1344</v>
      </c>
      <c r="D2451" s="212" t="s">
        <v>504</v>
      </c>
      <c r="E2451" s="216" t="s">
        <v>303</v>
      </c>
      <c r="F2451" s="48">
        <v>42915</v>
      </c>
      <c r="G2451" s="179">
        <v>-5</v>
      </c>
      <c r="H2451" s="47"/>
      <c r="I2451" s="50"/>
      <c r="J2451" s="51"/>
      <c r="K2451" s="50"/>
      <c r="L2451" s="50"/>
      <c r="M2451" s="52"/>
    </row>
    <row r="2452" spans="1:13" s="53" customFormat="1">
      <c r="A2452" s="47" t="s">
        <v>1798</v>
      </c>
      <c r="B2452" s="175">
        <v>62905</v>
      </c>
      <c r="C2452" s="47" t="s">
        <v>1344</v>
      </c>
      <c r="D2452" s="212" t="s">
        <v>301</v>
      </c>
      <c r="E2452" s="216" t="s">
        <v>299</v>
      </c>
      <c r="F2452" s="48">
        <v>42915</v>
      </c>
      <c r="G2452" s="179">
        <v>-5</v>
      </c>
      <c r="H2452" s="47"/>
      <c r="I2452" s="50"/>
      <c r="J2452" s="51"/>
      <c r="K2452" s="50"/>
      <c r="L2452" s="50"/>
      <c r="M2452" s="52"/>
    </row>
    <row r="2453" spans="1:13" s="53" customFormat="1">
      <c r="A2453" s="47" t="s">
        <v>1798</v>
      </c>
      <c r="B2453" s="175">
        <v>62905</v>
      </c>
      <c r="C2453" s="47" t="s">
        <v>1344</v>
      </c>
      <c r="D2453" s="212" t="s">
        <v>300</v>
      </c>
      <c r="E2453" s="216" t="s">
        <v>302</v>
      </c>
      <c r="F2453" s="48">
        <v>42915</v>
      </c>
      <c r="G2453" s="179">
        <v>-5</v>
      </c>
      <c r="H2453" s="47"/>
      <c r="I2453" s="50"/>
      <c r="J2453" s="51"/>
      <c r="K2453" s="50"/>
      <c r="L2453" s="50"/>
      <c r="M2453" s="52"/>
    </row>
    <row r="2454" spans="1:13" s="53" customFormat="1">
      <c r="A2454" s="47" t="s">
        <v>1798</v>
      </c>
      <c r="B2454" s="175">
        <v>62905</v>
      </c>
      <c r="C2454" s="47" t="s">
        <v>1344</v>
      </c>
      <c r="D2454" s="47" t="s">
        <v>663</v>
      </c>
      <c r="E2454" s="47" t="s">
        <v>662</v>
      </c>
      <c r="F2454" s="48">
        <v>42915</v>
      </c>
      <c r="G2454" s="179">
        <v>-5</v>
      </c>
      <c r="H2454" s="47"/>
      <c r="I2454" s="50"/>
      <c r="J2454" s="51"/>
      <c r="K2454" s="50"/>
      <c r="L2454" s="50"/>
      <c r="M2454" s="52"/>
    </row>
    <row r="2455" spans="1:13" s="53" customFormat="1">
      <c r="A2455" s="47" t="s">
        <v>1798</v>
      </c>
      <c r="B2455" s="175">
        <v>62905</v>
      </c>
      <c r="C2455" s="47" t="s">
        <v>1344</v>
      </c>
      <c r="D2455" s="47" t="s">
        <v>664</v>
      </c>
      <c r="E2455" s="47" t="s">
        <v>665</v>
      </c>
      <c r="F2455" s="48">
        <v>42915</v>
      </c>
      <c r="G2455" s="179">
        <v>-5</v>
      </c>
      <c r="H2455" s="47"/>
      <c r="I2455" s="50"/>
      <c r="J2455" s="51"/>
      <c r="K2455" s="50"/>
      <c r="L2455" s="50"/>
      <c r="M2455" s="52"/>
    </row>
    <row r="2456" spans="1:13" s="53" customFormat="1">
      <c r="A2456" s="47" t="s">
        <v>1798</v>
      </c>
      <c r="B2456" s="175">
        <v>62905</v>
      </c>
      <c r="C2456" s="47" t="s">
        <v>1344</v>
      </c>
      <c r="D2456" s="47" t="s">
        <v>2992</v>
      </c>
      <c r="E2456" s="47" t="s">
        <v>1210</v>
      </c>
      <c r="F2456" s="48">
        <v>42915</v>
      </c>
      <c r="G2456" s="179">
        <v>-55</v>
      </c>
      <c r="H2456" s="47"/>
      <c r="I2456" s="50"/>
      <c r="J2456" s="51"/>
      <c r="K2456" s="50"/>
      <c r="L2456" s="50"/>
      <c r="M2456" s="52"/>
    </row>
    <row r="2457" spans="1:13" s="53" customFormat="1">
      <c r="A2457" s="47" t="s">
        <v>1798</v>
      </c>
      <c r="B2457" s="175">
        <v>62905</v>
      </c>
      <c r="C2457" s="47" t="s">
        <v>1344</v>
      </c>
      <c r="D2457" s="47" t="s">
        <v>1268</v>
      </c>
      <c r="E2457" s="47" t="s">
        <v>1267</v>
      </c>
      <c r="F2457" s="48">
        <v>42915</v>
      </c>
      <c r="G2457" s="179">
        <v>-45</v>
      </c>
      <c r="H2457" s="47"/>
      <c r="I2457" s="50"/>
      <c r="J2457" s="51"/>
      <c r="K2457" s="50"/>
      <c r="L2457" s="50"/>
      <c r="M2457" s="52"/>
    </row>
    <row r="2458" spans="1:13" s="53" customFormat="1">
      <c r="A2458" s="47" t="s">
        <v>1798</v>
      </c>
      <c r="B2458" s="175">
        <v>62905</v>
      </c>
      <c r="C2458" s="47" t="s">
        <v>1344</v>
      </c>
      <c r="D2458" s="47" t="s">
        <v>1115</v>
      </c>
      <c r="E2458" s="47" t="s">
        <v>1116</v>
      </c>
      <c r="F2458" s="48">
        <v>42915</v>
      </c>
      <c r="G2458" s="179">
        <v>-5</v>
      </c>
      <c r="H2458" s="47"/>
      <c r="I2458" s="50"/>
      <c r="J2458" s="51"/>
      <c r="K2458" s="50"/>
      <c r="L2458" s="50"/>
      <c r="M2458" s="52"/>
    </row>
    <row r="2459" spans="1:13" s="53" customFormat="1">
      <c r="A2459" s="47" t="s">
        <v>1799</v>
      </c>
      <c r="B2459" s="175">
        <v>68581</v>
      </c>
      <c r="C2459" s="47" t="s">
        <v>1344</v>
      </c>
      <c r="D2459" s="228" t="s">
        <v>1678</v>
      </c>
      <c r="E2459" s="228" t="s">
        <v>1672</v>
      </c>
      <c r="F2459" s="48">
        <v>42915</v>
      </c>
      <c r="G2459" s="179">
        <v>-1</v>
      </c>
      <c r="H2459" s="47"/>
      <c r="I2459" s="50"/>
      <c r="J2459" s="51"/>
      <c r="K2459" s="50"/>
      <c r="L2459" s="50"/>
      <c r="M2459" s="52"/>
    </row>
    <row r="2460" spans="1:13" s="53" customFormat="1">
      <c r="A2460" s="47" t="s">
        <v>1802</v>
      </c>
      <c r="B2460" s="175" t="s">
        <v>1800</v>
      </c>
      <c r="C2460" s="47" t="s">
        <v>1134</v>
      </c>
      <c r="D2460" s="47" t="s">
        <v>1152</v>
      </c>
      <c r="E2460" s="47" t="s">
        <v>1155</v>
      </c>
      <c r="F2460" s="48">
        <v>42915</v>
      </c>
      <c r="G2460" s="179">
        <v>-2</v>
      </c>
      <c r="H2460" s="47"/>
      <c r="I2460" s="50"/>
      <c r="J2460" s="51"/>
      <c r="K2460" s="50"/>
      <c r="L2460" s="50"/>
      <c r="M2460" s="52"/>
    </row>
    <row r="2461" spans="1:13" s="53" customFormat="1">
      <c r="A2461" s="47" t="s">
        <v>1802</v>
      </c>
      <c r="B2461" s="175" t="s">
        <v>1800</v>
      </c>
      <c r="C2461" s="47" t="s">
        <v>1134</v>
      </c>
      <c r="D2461" s="47" t="s">
        <v>317</v>
      </c>
      <c r="E2461" s="47" t="s">
        <v>159</v>
      </c>
      <c r="F2461" s="48">
        <v>42915</v>
      </c>
      <c r="G2461" s="179">
        <v>-12</v>
      </c>
      <c r="H2461" s="47"/>
      <c r="I2461" s="50"/>
      <c r="J2461" s="51"/>
      <c r="K2461" s="50"/>
      <c r="L2461" s="50"/>
      <c r="M2461" s="52"/>
    </row>
    <row r="2462" spans="1:13" s="53" customFormat="1">
      <c r="A2462" s="47" t="s">
        <v>1802</v>
      </c>
      <c r="B2462" s="175" t="s">
        <v>1800</v>
      </c>
      <c r="C2462" s="47" t="s">
        <v>1134</v>
      </c>
      <c r="D2462" s="47" t="s">
        <v>319</v>
      </c>
      <c r="E2462" s="47" t="s">
        <v>135</v>
      </c>
      <c r="F2462" s="48">
        <v>42915</v>
      </c>
      <c r="G2462" s="179">
        <v>-3</v>
      </c>
      <c r="H2462" s="47"/>
      <c r="I2462" s="50"/>
      <c r="J2462" s="51"/>
      <c r="K2462" s="50"/>
      <c r="L2462" s="50"/>
      <c r="M2462" s="52"/>
    </row>
    <row r="2463" spans="1:13" s="53" customFormat="1">
      <c r="A2463" s="47" t="s">
        <v>1802</v>
      </c>
      <c r="B2463" s="175" t="s">
        <v>1800</v>
      </c>
      <c r="C2463" s="47" t="s">
        <v>1134</v>
      </c>
      <c r="D2463" s="47" t="s">
        <v>321</v>
      </c>
      <c r="E2463" s="47" t="s">
        <v>83</v>
      </c>
      <c r="F2463" s="48">
        <v>42915</v>
      </c>
      <c r="G2463" s="179">
        <v>-1</v>
      </c>
      <c r="H2463" s="47"/>
      <c r="I2463" s="50"/>
      <c r="J2463" s="51"/>
      <c r="K2463" s="50"/>
      <c r="L2463" s="50"/>
      <c r="M2463" s="52"/>
    </row>
    <row r="2464" spans="1:13" s="53" customFormat="1">
      <c r="A2464" s="47" t="s">
        <v>1802</v>
      </c>
      <c r="B2464" s="175" t="s">
        <v>1800</v>
      </c>
      <c r="C2464" s="47" t="s">
        <v>1134</v>
      </c>
      <c r="D2464" s="47" t="s">
        <v>322</v>
      </c>
      <c r="E2464" s="47" t="s">
        <v>84</v>
      </c>
      <c r="F2464" s="48">
        <v>42915</v>
      </c>
      <c r="G2464" s="179">
        <v>-1</v>
      </c>
      <c r="H2464" s="47"/>
      <c r="I2464" s="50"/>
      <c r="J2464" s="51"/>
      <c r="K2464" s="50"/>
      <c r="L2464" s="50"/>
      <c r="M2464" s="52"/>
    </row>
    <row r="2465" spans="1:13" s="53" customFormat="1">
      <c r="A2465" s="47" t="s">
        <v>1803</v>
      </c>
      <c r="B2465" s="175" t="s">
        <v>1801</v>
      </c>
      <c r="C2465" s="47" t="s">
        <v>1134</v>
      </c>
      <c r="D2465" s="47" t="s">
        <v>1152</v>
      </c>
      <c r="E2465" s="47" t="s">
        <v>1155</v>
      </c>
      <c r="F2465" s="48">
        <v>42915</v>
      </c>
      <c r="G2465" s="179">
        <v>-3</v>
      </c>
      <c r="H2465" s="47"/>
      <c r="I2465" s="50"/>
      <c r="J2465" s="51"/>
      <c r="K2465" s="50"/>
      <c r="L2465" s="50"/>
      <c r="M2465" s="52"/>
    </row>
    <row r="2466" spans="1:13" s="53" customFormat="1">
      <c r="A2466" s="47" t="s">
        <v>1803</v>
      </c>
      <c r="B2466" s="175" t="s">
        <v>1801</v>
      </c>
      <c r="C2466" s="47" t="s">
        <v>1134</v>
      </c>
      <c r="D2466" s="47" t="s">
        <v>317</v>
      </c>
      <c r="E2466" s="47" t="s">
        <v>159</v>
      </c>
      <c r="F2466" s="48">
        <v>42915</v>
      </c>
      <c r="G2466" s="179">
        <v>-4</v>
      </c>
      <c r="H2466" s="47"/>
      <c r="I2466" s="50"/>
      <c r="J2466" s="51"/>
      <c r="K2466" s="50"/>
      <c r="L2466" s="50"/>
      <c r="M2466" s="52"/>
    </row>
    <row r="2467" spans="1:13" s="53" customFormat="1">
      <c r="A2467" s="47" t="s">
        <v>1803</v>
      </c>
      <c r="B2467" s="175" t="s">
        <v>1801</v>
      </c>
      <c r="C2467" s="47" t="s">
        <v>1134</v>
      </c>
      <c r="D2467" s="47" t="s">
        <v>319</v>
      </c>
      <c r="E2467" s="47" t="s">
        <v>135</v>
      </c>
      <c r="F2467" s="48">
        <v>42915</v>
      </c>
      <c r="G2467" s="179">
        <v>-3</v>
      </c>
      <c r="H2467" s="47"/>
      <c r="I2467" s="50"/>
      <c r="J2467" s="51"/>
      <c r="K2467" s="50"/>
      <c r="L2467" s="50"/>
      <c r="M2467" s="52"/>
    </row>
    <row r="2468" spans="1:13" s="53" customFormat="1">
      <c r="A2468" s="47" t="s">
        <v>1804</v>
      </c>
      <c r="B2468" s="175">
        <v>3990</v>
      </c>
      <c r="C2468" s="47" t="s">
        <v>1277</v>
      </c>
      <c r="D2468" s="47" t="s">
        <v>2385</v>
      </c>
      <c r="E2468" s="47" t="s">
        <v>1309</v>
      </c>
      <c r="F2468" s="48">
        <v>42916</v>
      </c>
      <c r="G2468" s="179">
        <v>-1</v>
      </c>
      <c r="H2468" s="47"/>
      <c r="I2468" s="50"/>
      <c r="J2468" s="51"/>
      <c r="K2468" s="50"/>
      <c r="L2468" s="50"/>
      <c r="M2468" s="52"/>
    </row>
    <row r="2469" spans="1:13" s="53" customFormat="1">
      <c r="A2469" s="47" t="s">
        <v>1805</v>
      </c>
      <c r="B2469" s="175">
        <v>68510</v>
      </c>
      <c r="C2469" s="47" t="s">
        <v>1344</v>
      </c>
      <c r="D2469" s="47" t="s">
        <v>2386</v>
      </c>
      <c r="E2469" s="47" t="s">
        <v>1310</v>
      </c>
      <c r="F2469" s="48">
        <v>42916</v>
      </c>
      <c r="G2469" s="179">
        <v>-2</v>
      </c>
      <c r="H2469" s="47"/>
      <c r="I2469" s="50"/>
      <c r="J2469" s="51"/>
      <c r="K2469" s="50"/>
      <c r="L2469" s="50"/>
      <c r="M2469" s="52"/>
    </row>
    <row r="2470" spans="1:13" s="53" customFormat="1">
      <c r="A2470" s="47" t="s">
        <v>1806</v>
      </c>
      <c r="B2470" s="175">
        <v>2001</v>
      </c>
      <c r="C2470" s="47" t="s">
        <v>1193</v>
      </c>
      <c r="D2470" s="47" t="s">
        <v>2386</v>
      </c>
      <c r="E2470" s="47" t="s">
        <v>1310</v>
      </c>
      <c r="F2470" s="48">
        <v>42916</v>
      </c>
      <c r="G2470" s="179">
        <v>-2</v>
      </c>
      <c r="H2470" s="47"/>
      <c r="I2470" s="50"/>
      <c r="J2470" s="51"/>
      <c r="K2470" s="50"/>
      <c r="L2470" s="50"/>
      <c r="M2470" s="52"/>
    </row>
    <row r="2471" spans="1:13" s="53" customFormat="1">
      <c r="A2471" s="47" t="s">
        <v>1806</v>
      </c>
      <c r="B2471" s="175">
        <v>2001</v>
      </c>
      <c r="C2471" s="47" t="s">
        <v>1193</v>
      </c>
      <c r="D2471" s="47" t="s">
        <v>716</v>
      </c>
      <c r="E2471" s="47" t="s">
        <v>715</v>
      </c>
      <c r="F2471" s="48">
        <v>42916</v>
      </c>
      <c r="G2471" s="179">
        <v>-1</v>
      </c>
      <c r="H2471" s="47"/>
      <c r="I2471" s="50"/>
      <c r="J2471" s="51"/>
      <c r="K2471" s="50"/>
      <c r="L2471" s="50"/>
      <c r="M2471" s="52"/>
    </row>
    <row r="2472" spans="1:13" s="53" customFormat="1">
      <c r="A2472" s="47" t="s">
        <v>1774</v>
      </c>
      <c r="B2472" s="175" t="s">
        <v>1773</v>
      </c>
      <c r="C2472" s="47" t="s">
        <v>1562</v>
      </c>
      <c r="D2472" s="230" t="s">
        <v>1771</v>
      </c>
      <c r="E2472" s="231" t="s">
        <v>1772</v>
      </c>
      <c r="F2472" s="48">
        <v>42916</v>
      </c>
      <c r="G2472" s="179">
        <v>1</v>
      </c>
      <c r="H2472" s="47"/>
      <c r="I2472" s="50"/>
      <c r="J2472" s="51"/>
      <c r="K2472" s="50"/>
      <c r="L2472" s="50"/>
      <c r="M2472" s="52"/>
    </row>
    <row r="2473" spans="1:13" s="53" customFormat="1">
      <c r="A2473" s="47"/>
      <c r="B2473" s="175" t="s">
        <v>1808</v>
      </c>
      <c r="C2473" s="47" t="s">
        <v>1562</v>
      </c>
      <c r="D2473" s="230" t="s">
        <v>1777</v>
      </c>
      <c r="E2473" s="231" t="s">
        <v>1778</v>
      </c>
      <c r="F2473" s="48">
        <v>42916</v>
      </c>
      <c r="G2473" s="179">
        <v>200</v>
      </c>
      <c r="H2473" s="47"/>
      <c r="I2473" s="50"/>
      <c r="J2473" s="51"/>
      <c r="K2473" s="50"/>
      <c r="L2473" s="50"/>
      <c r="M2473" s="52"/>
    </row>
    <row r="2474" spans="1:13" s="53" customFormat="1">
      <c r="A2474" s="47" t="s">
        <v>1769</v>
      </c>
      <c r="B2474" s="175" t="s">
        <v>1770</v>
      </c>
      <c r="C2474" s="47" t="s">
        <v>1562</v>
      </c>
      <c r="D2474" s="217" t="s">
        <v>469</v>
      </c>
      <c r="E2474" s="215" t="s">
        <v>311</v>
      </c>
      <c r="F2474" s="48">
        <v>42916</v>
      </c>
      <c r="G2474" s="179">
        <v>1</v>
      </c>
      <c r="H2474" s="47"/>
      <c r="I2474" s="50"/>
      <c r="J2474" s="51"/>
      <c r="K2474" s="50"/>
      <c r="L2474" s="50"/>
      <c r="M2474" s="52"/>
    </row>
    <row r="2475" spans="1:13" s="53" customFormat="1">
      <c r="A2475" s="47" t="s">
        <v>1769</v>
      </c>
      <c r="B2475" s="175" t="s">
        <v>1770</v>
      </c>
      <c r="C2475" s="47" t="s">
        <v>1562</v>
      </c>
      <c r="D2475" s="212" t="s">
        <v>301</v>
      </c>
      <c r="E2475" s="216" t="s">
        <v>299</v>
      </c>
      <c r="F2475" s="48">
        <v>42916</v>
      </c>
      <c r="G2475" s="179">
        <v>3</v>
      </c>
      <c r="H2475" s="47"/>
      <c r="I2475" s="50"/>
      <c r="J2475" s="51"/>
      <c r="K2475" s="50"/>
      <c r="L2475" s="50"/>
      <c r="M2475" s="52"/>
    </row>
    <row r="2476" spans="1:13" s="53" customFormat="1">
      <c r="A2476" s="47" t="s">
        <v>1768</v>
      </c>
      <c r="B2476" s="175" t="s">
        <v>1767</v>
      </c>
      <c r="C2476" s="47" t="s">
        <v>1562</v>
      </c>
      <c r="D2476" s="212" t="s">
        <v>465</v>
      </c>
      <c r="E2476" s="216" t="s">
        <v>107</v>
      </c>
      <c r="F2476" s="48">
        <v>42916</v>
      </c>
      <c r="G2476" s="179">
        <v>1</v>
      </c>
      <c r="H2476" s="47"/>
      <c r="I2476" s="50"/>
      <c r="J2476" s="51"/>
      <c r="K2476" s="50"/>
      <c r="L2476" s="50"/>
      <c r="M2476" s="52"/>
    </row>
    <row r="2477" spans="1:13" s="53" customFormat="1">
      <c r="A2477" s="47" t="s">
        <v>1768</v>
      </c>
      <c r="B2477" s="175" t="s">
        <v>1767</v>
      </c>
      <c r="C2477" s="47" t="s">
        <v>1562</v>
      </c>
      <c r="D2477" s="212" t="s">
        <v>464</v>
      </c>
      <c r="E2477" s="216" t="s">
        <v>106</v>
      </c>
      <c r="F2477" s="48">
        <v>42916</v>
      </c>
      <c r="G2477" s="179">
        <v>1</v>
      </c>
      <c r="H2477" s="47"/>
      <c r="I2477" s="50"/>
      <c r="J2477" s="51"/>
      <c r="K2477" s="50"/>
      <c r="L2477" s="50"/>
      <c r="M2477" s="52"/>
    </row>
    <row r="2478" spans="1:13" s="53" customFormat="1">
      <c r="A2478" s="47" t="s">
        <v>1768</v>
      </c>
      <c r="B2478" s="175" t="s">
        <v>1767</v>
      </c>
      <c r="C2478" s="47" t="s">
        <v>1562</v>
      </c>
      <c r="D2478" s="212" t="s">
        <v>468</v>
      </c>
      <c r="E2478" s="216" t="s">
        <v>312</v>
      </c>
      <c r="F2478" s="48">
        <v>42916</v>
      </c>
      <c r="G2478" s="179">
        <v>1</v>
      </c>
      <c r="H2478" s="47"/>
      <c r="I2478" s="50"/>
      <c r="J2478" s="51"/>
      <c r="K2478" s="50"/>
      <c r="L2478" s="50"/>
      <c r="M2478" s="52"/>
    </row>
    <row r="2479" spans="1:13" s="53" customFormat="1">
      <c r="A2479" s="47" t="s">
        <v>1740</v>
      </c>
      <c r="B2479" s="175" t="s">
        <v>1766</v>
      </c>
      <c r="C2479" s="47" t="s">
        <v>1562</v>
      </c>
      <c r="D2479" s="47" t="s">
        <v>663</v>
      </c>
      <c r="E2479" s="47" t="s">
        <v>662</v>
      </c>
      <c r="F2479" s="48">
        <v>42916</v>
      </c>
      <c r="G2479" s="179">
        <v>5</v>
      </c>
      <c r="H2479" s="47"/>
      <c r="I2479" s="50"/>
      <c r="J2479" s="51"/>
      <c r="K2479" s="50"/>
      <c r="L2479" s="50"/>
      <c r="M2479" s="52"/>
    </row>
    <row r="2480" spans="1:13" s="53" customFormat="1">
      <c r="A2480" s="47" t="s">
        <v>1740</v>
      </c>
      <c r="B2480" s="175" t="s">
        <v>1766</v>
      </c>
      <c r="C2480" s="47" t="s">
        <v>1562</v>
      </c>
      <c r="D2480" s="47" t="s">
        <v>664</v>
      </c>
      <c r="E2480" s="47" t="s">
        <v>665</v>
      </c>
      <c r="F2480" s="48">
        <v>42916</v>
      </c>
      <c r="G2480" s="179">
        <v>6</v>
      </c>
      <c r="H2480" s="47"/>
      <c r="I2480" s="50"/>
      <c r="J2480" s="51"/>
      <c r="K2480" s="50"/>
      <c r="L2480" s="50"/>
      <c r="M2480" s="52"/>
    </row>
    <row r="2481" spans="1:13" s="53" customFormat="1">
      <c r="A2481" s="47" t="s">
        <v>1685</v>
      </c>
      <c r="B2481" s="175" t="s">
        <v>1765</v>
      </c>
      <c r="C2481" s="47" t="s">
        <v>1562</v>
      </c>
      <c r="D2481" s="228" t="s">
        <v>1681</v>
      </c>
      <c r="E2481" s="228" t="s">
        <v>1675</v>
      </c>
      <c r="F2481" s="48">
        <v>42916</v>
      </c>
      <c r="G2481" s="179">
        <v>5</v>
      </c>
      <c r="H2481" s="47"/>
      <c r="I2481" s="50"/>
      <c r="J2481" s="51"/>
      <c r="K2481" s="50"/>
      <c r="L2481" s="50"/>
      <c r="M2481" s="52"/>
    </row>
    <row r="2482" spans="1:13" s="53" customFormat="1">
      <c r="A2482" s="47"/>
      <c r="B2482" s="175" t="s">
        <v>1394</v>
      </c>
      <c r="C2482" s="47" t="s">
        <v>1807</v>
      </c>
      <c r="D2482" s="228" t="s">
        <v>1680</v>
      </c>
      <c r="E2482" s="228" t="s">
        <v>1674</v>
      </c>
      <c r="F2482" s="48">
        <v>42919</v>
      </c>
      <c r="G2482" s="179">
        <v>-1</v>
      </c>
      <c r="H2482" s="47"/>
      <c r="I2482" s="50"/>
      <c r="J2482" s="51"/>
      <c r="K2482" s="50"/>
      <c r="L2482" s="50"/>
      <c r="M2482" s="52"/>
    </row>
    <row r="2483" spans="1:13" s="53" customFormat="1">
      <c r="A2483" s="47"/>
      <c r="B2483" s="175" t="s">
        <v>1616</v>
      </c>
      <c r="C2483" s="47" t="s">
        <v>1562</v>
      </c>
      <c r="D2483" s="217" t="s">
        <v>469</v>
      </c>
      <c r="E2483" s="215" t="s">
        <v>311</v>
      </c>
      <c r="F2483" s="48">
        <v>42921</v>
      </c>
      <c r="G2483" s="179">
        <v>6</v>
      </c>
      <c r="H2483" s="47"/>
      <c r="I2483" s="50"/>
      <c r="J2483" s="51"/>
      <c r="K2483" s="50"/>
      <c r="L2483" s="50"/>
      <c r="M2483" s="52"/>
    </row>
    <row r="2484" spans="1:13" s="53" customFormat="1">
      <c r="A2484" s="47"/>
      <c r="B2484" s="175" t="s">
        <v>1809</v>
      </c>
      <c r="C2484" s="47" t="s">
        <v>1503</v>
      </c>
      <c r="D2484" s="217" t="s">
        <v>469</v>
      </c>
      <c r="E2484" s="215" t="s">
        <v>311</v>
      </c>
      <c r="F2484" s="48">
        <v>42926</v>
      </c>
      <c r="G2484" s="179">
        <v>-1</v>
      </c>
      <c r="H2484" s="47"/>
      <c r="I2484" s="50"/>
      <c r="J2484" s="51"/>
      <c r="K2484" s="50"/>
      <c r="L2484" s="50"/>
      <c r="M2484" s="52"/>
    </row>
    <row r="2485" spans="1:13" s="53" customFormat="1">
      <c r="A2485" s="47" t="s">
        <v>1829</v>
      </c>
      <c r="B2485" s="175" t="s">
        <v>1828</v>
      </c>
      <c r="C2485" s="47" t="s">
        <v>1134</v>
      </c>
      <c r="D2485" s="230" t="s">
        <v>1777</v>
      </c>
      <c r="E2485" s="231" t="s">
        <v>1778</v>
      </c>
      <c r="F2485" s="48">
        <v>42927</v>
      </c>
      <c r="G2485" s="179">
        <v>-7</v>
      </c>
      <c r="H2485" s="47"/>
      <c r="I2485" s="50"/>
      <c r="J2485" s="51"/>
      <c r="K2485" s="50"/>
      <c r="L2485" s="50"/>
      <c r="M2485" s="52"/>
    </row>
    <row r="2486" spans="1:13" s="53" customFormat="1">
      <c r="A2486" s="47" t="s">
        <v>1829</v>
      </c>
      <c r="B2486" s="175" t="s">
        <v>1828</v>
      </c>
      <c r="C2486" s="47" t="s">
        <v>1134</v>
      </c>
      <c r="D2486" s="47" t="s">
        <v>1153</v>
      </c>
      <c r="E2486" s="47" t="s">
        <v>1139</v>
      </c>
      <c r="F2486" s="48">
        <v>42927</v>
      </c>
      <c r="G2486" s="179">
        <v>-2</v>
      </c>
      <c r="H2486" s="47"/>
      <c r="I2486" s="50"/>
      <c r="J2486" s="51"/>
      <c r="K2486" s="50"/>
      <c r="L2486" s="50"/>
      <c r="M2486" s="52"/>
    </row>
    <row r="2487" spans="1:13" s="53" customFormat="1">
      <c r="A2487" s="47" t="s">
        <v>1830</v>
      </c>
      <c r="B2487" s="175">
        <v>15126</v>
      </c>
      <c r="C2487" s="47" t="s">
        <v>706</v>
      </c>
      <c r="D2487" s="212" t="s">
        <v>465</v>
      </c>
      <c r="E2487" s="216" t="s">
        <v>107</v>
      </c>
      <c r="F2487" s="48">
        <v>42928</v>
      </c>
      <c r="G2487" s="179">
        <v>-1</v>
      </c>
      <c r="H2487" s="47"/>
      <c r="I2487" s="50"/>
      <c r="J2487" s="51"/>
      <c r="K2487" s="50"/>
      <c r="L2487" s="50"/>
      <c r="M2487" s="52"/>
    </row>
    <row r="2488" spans="1:13" s="53" customFormat="1">
      <c r="A2488" s="47" t="s">
        <v>1830</v>
      </c>
      <c r="B2488" s="175">
        <v>15126</v>
      </c>
      <c r="C2488" s="47" t="s">
        <v>706</v>
      </c>
      <c r="D2488" s="212" t="s">
        <v>464</v>
      </c>
      <c r="E2488" s="216" t="s">
        <v>106</v>
      </c>
      <c r="F2488" s="48">
        <v>42928</v>
      </c>
      <c r="G2488" s="179">
        <v>-1</v>
      </c>
      <c r="H2488" s="47"/>
      <c r="I2488" s="50"/>
      <c r="J2488" s="51"/>
      <c r="K2488" s="50"/>
      <c r="L2488" s="50"/>
      <c r="M2488" s="52"/>
    </row>
    <row r="2489" spans="1:13" s="53" customFormat="1">
      <c r="A2489" s="47" t="s">
        <v>1830</v>
      </c>
      <c r="B2489" s="175">
        <v>15126</v>
      </c>
      <c r="C2489" s="47" t="s">
        <v>706</v>
      </c>
      <c r="D2489" s="212" t="s">
        <v>468</v>
      </c>
      <c r="E2489" s="216" t="s">
        <v>312</v>
      </c>
      <c r="F2489" s="48">
        <v>42928</v>
      </c>
      <c r="G2489" s="179">
        <v>-1</v>
      </c>
      <c r="H2489" s="47"/>
      <c r="I2489" s="50"/>
      <c r="J2489" s="51"/>
      <c r="K2489" s="50"/>
      <c r="L2489" s="50"/>
      <c r="M2489" s="52"/>
    </row>
    <row r="2490" spans="1:13" s="53" customFormat="1">
      <c r="A2490" s="47" t="s">
        <v>1830</v>
      </c>
      <c r="B2490" s="175">
        <v>15126</v>
      </c>
      <c r="C2490" s="47" t="s">
        <v>706</v>
      </c>
      <c r="D2490" s="212" t="s">
        <v>301</v>
      </c>
      <c r="E2490" s="216" t="s">
        <v>299</v>
      </c>
      <c r="F2490" s="48">
        <v>42928</v>
      </c>
      <c r="G2490" s="179">
        <v>-1</v>
      </c>
      <c r="H2490" s="47"/>
      <c r="I2490" s="50"/>
      <c r="J2490" s="51"/>
      <c r="K2490" s="50"/>
      <c r="L2490" s="50"/>
      <c r="M2490" s="52"/>
    </row>
    <row r="2491" spans="1:13" s="53" customFormat="1">
      <c r="A2491" s="47" t="s">
        <v>1830</v>
      </c>
      <c r="B2491" s="175">
        <v>15126</v>
      </c>
      <c r="C2491" s="47" t="s">
        <v>706</v>
      </c>
      <c r="D2491" s="47" t="s">
        <v>663</v>
      </c>
      <c r="E2491" s="47" t="s">
        <v>662</v>
      </c>
      <c r="F2491" s="48">
        <v>42928</v>
      </c>
      <c r="G2491" s="179">
        <v>-1</v>
      </c>
      <c r="H2491" s="47"/>
      <c r="I2491" s="50"/>
      <c r="J2491" s="51"/>
      <c r="K2491" s="50"/>
      <c r="L2491" s="50"/>
      <c r="M2491" s="52"/>
    </row>
    <row r="2492" spans="1:13" s="53" customFormat="1">
      <c r="A2492" s="47" t="s">
        <v>1830</v>
      </c>
      <c r="B2492" s="175">
        <v>15126</v>
      </c>
      <c r="C2492" s="47" t="s">
        <v>706</v>
      </c>
      <c r="D2492" s="47" t="s">
        <v>664</v>
      </c>
      <c r="E2492" s="47" t="s">
        <v>665</v>
      </c>
      <c r="F2492" s="48">
        <v>42928</v>
      </c>
      <c r="G2492" s="179">
        <v>-1</v>
      </c>
      <c r="H2492" s="47"/>
      <c r="I2492" s="50"/>
      <c r="J2492" s="51"/>
      <c r="K2492" s="50"/>
      <c r="L2492" s="50"/>
      <c r="M2492" s="52"/>
    </row>
    <row r="2493" spans="1:13" s="53" customFormat="1">
      <c r="A2493" s="47" t="s">
        <v>1813</v>
      </c>
      <c r="B2493" s="175" t="s">
        <v>1815</v>
      </c>
      <c r="C2493" s="47" t="s">
        <v>1562</v>
      </c>
      <c r="D2493" s="47" t="s">
        <v>1468</v>
      </c>
      <c r="E2493" s="47" t="s">
        <v>1470</v>
      </c>
      <c r="F2493" s="48">
        <v>42928</v>
      </c>
      <c r="G2493" s="179">
        <v>5</v>
      </c>
      <c r="H2493" s="47"/>
      <c r="I2493" s="50"/>
      <c r="J2493" s="51"/>
      <c r="K2493" s="50"/>
      <c r="L2493" s="50"/>
      <c r="M2493" s="52"/>
    </row>
    <row r="2494" spans="1:13" s="53" customFormat="1">
      <c r="A2494" s="47" t="s">
        <v>1813</v>
      </c>
      <c r="B2494" s="175" t="s">
        <v>1815</v>
      </c>
      <c r="C2494" s="47" t="s">
        <v>1562</v>
      </c>
      <c r="D2494" s="47" t="s">
        <v>1469</v>
      </c>
      <c r="E2494" s="47" t="s">
        <v>1471</v>
      </c>
      <c r="F2494" s="48">
        <v>42928</v>
      </c>
      <c r="G2494" s="179">
        <v>5</v>
      </c>
      <c r="H2494" s="47"/>
      <c r="I2494" s="50"/>
      <c r="J2494" s="51"/>
      <c r="K2494" s="50"/>
      <c r="L2494" s="50"/>
      <c r="M2494" s="52"/>
    </row>
    <row r="2495" spans="1:13" s="53" customFormat="1">
      <c r="A2495" s="47" t="s">
        <v>1813</v>
      </c>
      <c r="B2495" s="175" t="s">
        <v>1815</v>
      </c>
      <c r="C2495" s="47" t="s">
        <v>1562</v>
      </c>
      <c r="D2495" s="47" t="s">
        <v>1460</v>
      </c>
      <c r="E2495" s="47" t="s">
        <v>1459</v>
      </c>
      <c r="F2495" s="48">
        <v>42928</v>
      </c>
      <c r="G2495" s="179">
        <v>20</v>
      </c>
      <c r="H2495" s="47"/>
      <c r="I2495" s="50"/>
      <c r="J2495" s="51"/>
      <c r="K2495" s="50"/>
      <c r="L2495" s="50"/>
      <c r="M2495" s="52"/>
    </row>
    <row r="2496" spans="1:13" s="53" customFormat="1">
      <c r="A2496" s="47" t="s">
        <v>1813</v>
      </c>
      <c r="B2496" s="175" t="s">
        <v>1815</v>
      </c>
      <c r="C2496" s="47" t="s">
        <v>1562</v>
      </c>
      <c r="D2496" s="212" t="s">
        <v>1644</v>
      </c>
      <c r="E2496" s="216" t="s">
        <v>1643</v>
      </c>
      <c r="F2496" s="48">
        <v>42928</v>
      </c>
      <c r="G2496" s="179">
        <v>10</v>
      </c>
      <c r="H2496" s="47"/>
      <c r="I2496" s="50"/>
      <c r="J2496" s="51"/>
      <c r="K2496" s="50"/>
      <c r="L2496" s="50"/>
      <c r="M2496" s="52"/>
    </row>
    <row r="2497" spans="1:13" s="53" customFormat="1">
      <c r="A2497" s="47" t="s">
        <v>1813</v>
      </c>
      <c r="B2497" s="175" t="s">
        <v>1815</v>
      </c>
      <c r="C2497" s="47" t="s">
        <v>1562</v>
      </c>
      <c r="D2497" s="232" t="s">
        <v>1811</v>
      </c>
      <c r="E2497" s="228" t="s">
        <v>1812</v>
      </c>
      <c r="F2497" s="48">
        <v>42928</v>
      </c>
      <c r="G2497" s="179">
        <v>5</v>
      </c>
      <c r="H2497" s="47"/>
      <c r="I2497" s="50"/>
      <c r="J2497" s="51"/>
      <c r="K2497" s="50"/>
      <c r="L2497" s="50"/>
      <c r="M2497" s="52"/>
    </row>
    <row r="2498" spans="1:13" s="53" customFormat="1">
      <c r="A2498" s="47" t="s">
        <v>1813</v>
      </c>
      <c r="B2498" s="175" t="s">
        <v>1814</v>
      </c>
      <c r="C2498" s="47" t="s">
        <v>1562</v>
      </c>
      <c r="D2498" s="232" t="s">
        <v>1817</v>
      </c>
      <c r="E2498" s="228" t="s">
        <v>1816</v>
      </c>
      <c r="F2498" s="48">
        <v>42928</v>
      </c>
      <c r="G2498" s="179">
        <v>5</v>
      </c>
      <c r="H2498" s="47"/>
      <c r="I2498" s="50"/>
      <c r="J2498" s="51"/>
      <c r="K2498" s="50"/>
      <c r="L2498" s="50"/>
      <c r="M2498" s="52"/>
    </row>
    <row r="2499" spans="1:13" s="53" customFormat="1">
      <c r="A2499" s="47" t="s">
        <v>1819</v>
      </c>
      <c r="B2499" s="175" t="s">
        <v>1820</v>
      </c>
      <c r="C2499" s="47" t="s">
        <v>1562</v>
      </c>
      <c r="D2499" s="47" t="s">
        <v>716</v>
      </c>
      <c r="E2499" s="47" t="s">
        <v>715</v>
      </c>
      <c r="F2499" s="48">
        <v>42928</v>
      </c>
      <c r="G2499" s="179">
        <v>5</v>
      </c>
      <c r="H2499" s="47"/>
      <c r="I2499" s="50"/>
      <c r="J2499" s="51"/>
      <c r="K2499" s="50"/>
      <c r="L2499" s="50"/>
      <c r="M2499" s="52"/>
    </row>
    <row r="2500" spans="1:13" s="53" customFormat="1">
      <c r="A2500" s="47" t="s">
        <v>1819</v>
      </c>
      <c r="B2500" s="175" t="s">
        <v>1820</v>
      </c>
      <c r="C2500" s="47" t="s">
        <v>1562</v>
      </c>
      <c r="D2500" s="47" t="s">
        <v>317</v>
      </c>
      <c r="E2500" s="47" t="s">
        <v>159</v>
      </c>
      <c r="F2500" s="48">
        <v>42928</v>
      </c>
      <c r="G2500" s="179">
        <v>100</v>
      </c>
      <c r="H2500" s="47"/>
      <c r="I2500" s="50"/>
      <c r="J2500" s="51"/>
      <c r="K2500" s="50"/>
      <c r="L2500" s="50"/>
      <c r="M2500" s="52"/>
    </row>
    <row r="2501" spans="1:13" s="53" customFormat="1">
      <c r="A2501" s="47" t="s">
        <v>1819</v>
      </c>
      <c r="B2501" s="175" t="s">
        <v>1820</v>
      </c>
      <c r="C2501" s="47" t="s">
        <v>1562</v>
      </c>
      <c r="D2501" s="47" t="s">
        <v>63</v>
      </c>
      <c r="E2501" s="47" t="s">
        <v>70</v>
      </c>
      <c r="F2501" s="48">
        <v>42928</v>
      </c>
      <c r="G2501" s="179">
        <v>5</v>
      </c>
      <c r="H2501" s="47"/>
      <c r="I2501" s="50"/>
      <c r="J2501" s="51"/>
      <c r="K2501" s="50"/>
      <c r="L2501" s="50"/>
      <c r="M2501" s="52"/>
    </row>
    <row r="2502" spans="1:13" s="53" customFormat="1">
      <c r="A2502" s="47" t="s">
        <v>1822</v>
      </c>
      <c r="B2502" s="175" t="s">
        <v>1821</v>
      </c>
      <c r="C2502" s="47" t="s">
        <v>1562</v>
      </c>
      <c r="D2502" s="47" t="s">
        <v>2385</v>
      </c>
      <c r="E2502" s="47" t="s">
        <v>1309</v>
      </c>
      <c r="F2502" s="48">
        <v>42928</v>
      </c>
      <c r="G2502" s="179">
        <v>6</v>
      </c>
      <c r="H2502" s="47"/>
      <c r="I2502" s="50"/>
      <c r="J2502" s="51"/>
      <c r="K2502" s="50"/>
      <c r="L2502" s="50"/>
      <c r="M2502" s="52"/>
    </row>
    <row r="2503" spans="1:13" s="53" customFormat="1">
      <c r="A2503" s="47" t="s">
        <v>1822</v>
      </c>
      <c r="B2503" s="175" t="s">
        <v>1821</v>
      </c>
      <c r="C2503" s="47" t="s">
        <v>1562</v>
      </c>
      <c r="D2503" s="47" t="s">
        <v>2386</v>
      </c>
      <c r="E2503" s="47" t="s">
        <v>1310</v>
      </c>
      <c r="F2503" s="48">
        <v>42928</v>
      </c>
      <c r="G2503" s="179">
        <v>6</v>
      </c>
      <c r="H2503" s="47"/>
      <c r="I2503" s="50"/>
      <c r="J2503" s="51"/>
      <c r="K2503" s="50"/>
      <c r="L2503" s="50"/>
      <c r="M2503" s="52"/>
    </row>
    <row r="2504" spans="1:13" s="53" customFormat="1">
      <c r="A2504" s="47" t="s">
        <v>1685</v>
      </c>
      <c r="B2504" s="175" t="s">
        <v>1823</v>
      </c>
      <c r="C2504" s="47" t="s">
        <v>1562</v>
      </c>
      <c r="D2504" s="228" t="s">
        <v>1677</v>
      </c>
      <c r="E2504" s="228" t="s">
        <v>1671</v>
      </c>
      <c r="F2504" s="48">
        <v>42928</v>
      </c>
      <c r="G2504" s="179">
        <v>4</v>
      </c>
      <c r="H2504" s="47"/>
      <c r="I2504" s="50"/>
      <c r="J2504" s="51"/>
      <c r="K2504" s="50"/>
      <c r="L2504" s="50"/>
      <c r="M2504" s="52"/>
    </row>
    <row r="2505" spans="1:13" s="53" customFormat="1">
      <c r="A2505" s="47" t="s">
        <v>1685</v>
      </c>
      <c r="B2505" s="175" t="s">
        <v>1823</v>
      </c>
      <c r="C2505" s="47" t="s">
        <v>1562</v>
      </c>
      <c r="D2505" s="228" t="s">
        <v>1678</v>
      </c>
      <c r="E2505" s="228" t="s">
        <v>1672</v>
      </c>
      <c r="F2505" s="48">
        <v>42928</v>
      </c>
      <c r="G2505" s="179">
        <v>9</v>
      </c>
      <c r="H2505" s="47"/>
      <c r="I2505" s="50"/>
      <c r="J2505" s="51"/>
      <c r="K2505" s="50"/>
      <c r="L2505" s="50"/>
      <c r="M2505" s="52"/>
    </row>
    <row r="2506" spans="1:13" s="53" customFormat="1">
      <c r="A2506" s="47" t="s">
        <v>1685</v>
      </c>
      <c r="B2506" s="175" t="s">
        <v>1823</v>
      </c>
      <c r="C2506" s="47" t="s">
        <v>1562</v>
      </c>
      <c r="D2506" s="47" t="s">
        <v>1665</v>
      </c>
      <c r="E2506" s="47" t="s">
        <v>1630</v>
      </c>
      <c r="F2506" s="48">
        <v>42928</v>
      </c>
      <c r="G2506" s="179">
        <v>7</v>
      </c>
      <c r="H2506" s="47"/>
      <c r="I2506" s="50"/>
      <c r="J2506" s="51"/>
      <c r="K2506" s="50"/>
      <c r="L2506" s="50"/>
      <c r="M2506" s="52"/>
    </row>
    <row r="2507" spans="1:13" s="53" customFormat="1">
      <c r="A2507" s="47" t="s">
        <v>1685</v>
      </c>
      <c r="B2507" s="175" t="s">
        <v>1823</v>
      </c>
      <c r="C2507" s="47" t="s">
        <v>1562</v>
      </c>
      <c r="D2507" s="47" t="s">
        <v>1667</v>
      </c>
      <c r="E2507" s="47" t="s">
        <v>1629</v>
      </c>
      <c r="F2507" s="48">
        <v>42928</v>
      </c>
      <c r="G2507" s="179">
        <v>5</v>
      </c>
      <c r="H2507" s="47"/>
      <c r="I2507" s="50"/>
      <c r="J2507" s="51"/>
      <c r="K2507" s="50"/>
      <c r="L2507" s="50"/>
      <c r="M2507" s="52"/>
    </row>
    <row r="2508" spans="1:13" s="53" customFormat="1">
      <c r="A2508" s="47" t="s">
        <v>1831</v>
      </c>
      <c r="B2508" s="175">
        <v>70286</v>
      </c>
      <c r="C2508" s="47" t="s">
        <v>1344</v>
      </c>
      <c r="D2508" s="47" t="s">
        <v>2386</v>
      </c>
      <c r="E2508" s="47" t="s">
        <v>1310</v>
      </c>
      <c r="F2508" s="48">
        <v>42929</v>
      </c>
      <c r="G2508" s="179">
        <v>-1</v>
      </c>
      <c r="H2508" s="47"/>
      <c r="I2508" s="50"/>
      <c r="J2508" s="51"/>
      <c r="K2508" s="50"/>
      <c r="L2508" s="50"/>
      <c r="M2508" s="52"/>
    </row>
    <row r="2509" spans="1:13" s="53" customFormat="1">
      <c r="A2509" s="47" t="s">
        <v>1832</v>
      </c>
      <c r="B2509" s="175">
        <v>2002</v>
      </c>
      <c r="C2509" s="47" t="s">
        <v>1193</v>
      </c>
      <c r="D2509" s="47" t="s">
        <v>716</v>
      </c>
      <c r="E2509" s="47" t="s">
        <v>715</v>
      </c>
      <c r="F2509" s="48">
        <v>42929</v>
      </c>
      <c r="G2509" s="179">
        <v>-8</v>
      </c>
      <c r="H2509" s="47"/>
      <c r="I2509" s="50"/>
      <c r="J2509" s="51"/>
      <c r="K2509" s="50"/>
      <c r="L2509" s="50"/>
      <c r="M2509" s="52"/>
    </row>
    <row r="2510" spans="1:13" s="53" customFormat="1">
      <c r="A2510" s="47" t="s">
        <v>1833</v>
      </c>
      <c r="B2510" s="175">
        <v>15127</v>
      </c>
      <c r="C2510" s="47" t="s">
        <v>706</v>
      </c>
      <c r="D2510" s="212" t="s">
        <v>465</v>
      </c>
      <c r="E2510" s="216" t="s">
        <v>107</v>
      </c>
      <c r="F2510" s="48">
        <v>42929</v>
      </c>
      <c r="G2510" s="179">
        <v>-1</v>
      </c>
      <c r="H2510" s="47"/>
      <c r="I2510" s="50"/>
      <c r="J2510" s="51"/>
      <c r="K2510" s="50"/>
      <c r="L2510" s="50"/>
      <c r="M2510" s="52"/>
    </row>
    <row r="2511" spans="1:13" s="53" customFormat="1">
      <c r="A2511" s="47" t="s">
        <v>1833</v>
      </c>
      <c r="B2511" s="175">
        <v>15127</v>
      </c>
      <c r="C2511" s="47" t="s">
        <v>706</v>
      </c>
      <c r="D2511" s="212" t="s">
        <v>464</v>
      </c>
      <c r="E2511" s="216" t="s">
        <v>106</v>
      </c>
      <c r="F2511" s="48">
        <v>42929</v>
      </c>
      <c r="G2511" s="179">
        <v>-1</v>
      </c>
      <c r="H2511" s="47"/>
      <c r="I2511" s="50"/>
      <c r="J2511" s="51"/>
      <c r="K2511" s="50"/>
      <c r="L2511" s="50"/>
      <c r="M2511" s="52"/>
    </row>
    <row r="2512" spans="1:13" s="53" customFormat="1">
      <c r="A2512" s="47" t="s">
        <v>1833</v>
      </c>
      <c r="B2512" s="175">
        <v>15127</v>
      </c>
      <c r="C2512" s="47" t="s">
        <v>706</v>
      </c>
      <c r="D2512" s="212" t="s">
        <v>468</v>
      </c>
      <c r="E2512" s="216" t="s">
        <v>312</v>
      </c>
      <c r="F2512" s="48">
        <v>42929</v>
      </c>
      <c r="G2512" s="179">
        <v>-1</v>
      </c>
      <c r="H2512" s="47"/>
      <c r="I2512" s="50"/>
      <c r="J2512" s="51"/>
      <c r="K2512" s="50"/>
      <c r="L2512" s="50"/>
      <c r="M2512" s="52"/>
    </row>
    <row r="2513" spans="1:13" s="53" customFormat="1">
      <c r="A2513" s="47" t="s">
        <v>1833</v>
      </c>
      <c r="B2513" s="175">
        <v>15127</v>
      </c>
      <c r="C2513" s="47" t="s">
        <v>706</v>
      </c>
      <c r="D2513" s="212" t="s">
        <v>301</v>
      </c>
      <c r="E2513" s="216" t="s">
        <v>299</v>
      </c>
      <c r="F2513" s="48">
        <v>42929</v>
      </c>
      <c r="G2513" s="179">
        <v>-1</v>
      </c>
      <c r="H2513" s="47"/>
      <c r="I2513" s="50"/>
      <c r="J2513" s="51"/>
      <c r="K2513" s="50"/>
      <c r="L2513" s="50"/>
      <c r="M2513" s="52"/>
    </row>
    <row r="2514" spans="1:13" s="53" customFormat="1">
      <c r="A2514" s="47" t="s">
        <v>1833</v>
      </c>
      <c r="B2514" s="175">
        <v>15127</v>
      </c>
      <c r="C2514" s="47" t="s">
        <v>706</v>
      </c>
      <c r="D2514" s="217" t="s">
        <v>469</v>
      </c>
      <c r="E2514" s="215" t="s">
        <v>311</v>
      </c>
      <c r="F2514" s="48">
        <v>42929</v>
      </c>
      <c r="G2514" s="179">
        <v>-1</v>
      </c>
      <c r="H2514" s="47"/>
      <c r="I2514" s="50"/>
      <c r="J2514" s="51"/>
      <c r="K2514" s="50"/>
      <c r="L2514" s="50"/>
      <c r="M2514" s="52"/>
    </row>
    <row r="2515" spans="1:13" s="53" customFormat="1">
      <c r="A2515" s="47" t="s">
        <v>1833</v>
      </c>
      <c r="B2515" s="175">
        <v>15127</v>
      </c>
      <c r="C2515" s="47" t="s">
        <v>706</v>
      </c>
      <c r="D2515" s="212" t="s">
        <v>504</v>
      </c>
      <c r="E2515" s="216" t="s">
        <v>303</v>
      </c>
      <c r="F2515" s="48">
        <v>42929</v>
      </c>
      <c r="G2515" s="179">
        <v>-1</v>
      </c>
      <c r="H2515" s="47"/>
      <c r="I2515" s="50"/>
      <c r="J2515" s="51"/>
      <c r="K2515" s="50"/>
      <c r="L2515" s="50"/>
      <c r="M2515" s="52"/>
    </row>
    <row r="2516" spans="1:13" s="53" customFormat="1">
      <c r="A2516" s="47" t="s">
        <v>1833</v>
      </c>
      <c r="B2516" s="175">
        <v>15127</v>
      </c>
      <c r="C2516" s="47" t="s">
        <v>706</v>
      </c>
      <c r="D2516" s="47" t="s">
        <v>663</v>
      </c>
      <c r="E2516" s="47" t="s">
        <v>662</v>
      </c>
      <c r="F2516" s="48">
        <v>42929</v>
      </c>
      <c r="G2516" s="179">
        <v>-1</v>
      </c>
      <c r="H2516" s="47"/>
      <c r="I2516" s="50"/>
      <c r="J2516" s="51"/>
      <c r="K2516" s="50"/>
      <c r="L2516" s="50"/>
      <c r="M2516" s="52"/>
    </row>
    <row r="2517" spans="1:13" s="53" customFormat="1">
      <c r="A2517" s="47" t="s">
        <v>1833</v>
      </c>
      <c r="B2517" s="175">
        <v>15127</v>
      </c>
      <c r="C2517" s="47" t="s">
        <v>706</v>
      </c>
      <c r="D2517" s="47" t="s">
        <v>664</v>
      </c>
      <c r="E2517" s="47" t="s">
        <v>665</v>
      </c>
      <c r="F2517" s="48">
        <v>42929</v>
      </c>
      <c r="G2517" s="179">
        <v>-1</v>
      </c>
      <c r="H2517" s="47"/>
      <c r="I2517" s="50"/>
      <c r="J2517" s="51"/>
      <c r="K2517" s="50"/>
      <c r="L2517" s="50"/>
      <c r="M2517" s="52"/>
    </row>
    <row r="2518" spans="1:13" s="53" customFormat="1">
      <c r="A2518" s="47" t="s">
        <v>1834</v>
      </c>
      <c r="B2518" s="175">
        <v>15128</v>
      </c>
      <c r="C2518" s="47" t="s">
        <v>706</v>
      </c>
      <c r="D2518" s="212" t="s">
        <v>465</v>
      </c>
      <c r="E2518" s="216" t="s">
        <v>107</v>
      </c>
      <c r="F2518" s="48">
        <v>42930</v>
      </c>
      <c r="G2518" s="179">
        <v>-1</v>
      </c>
      <c r="H2518" s="47"/>
      <c r="I2518" s="50"/>
      <c r="J2518" s="51"/>
      <c r="K2518" s="50"/>
      <c r="L2518" s="50"/>
      <c r="M2518" s="52"/>
    </row>
    <row r="2519" spans="1:13" s="53" customFormat="1">
      <c r="A2519" s="47" t="s">
        <v>1834</v>
      </c>
      <c r="B2519" s="175">
        <v>15128</v>
      </c>
      <c r="C2519" s="47" t="s">
        <v>706</v>
      </c>
      <c r="D2519" s="212" t="s">
        <v>464</v>
      </c>
      <c r="E2519" s="216" t="s">
        <v>106</v>
      </c>
      <c r="F2519" s="48">
        <v>42930</v>
      </c>
      <c r="G2519" s="179">
        <v>-1</v>
      </c>
      <c r="H2519" s="47"/>
      <c r="I2519" s="50"/>
      <c r="J2519" s="51"/>
      <c r="K2519" s="50"/>
      <c r="L2519" s="50"/>
      <c r="M2519" s="52"/>
    </row>
    <row r="2520" spans="1:13" s="53" customFormat="1">
      <c r="A2520" s="47" t="s">
        <v>1834</v>
      </c>
      <c r="B2520" s="175">
        <v>15128</v>
      </c>
      <c r="C2520" s="47" t="s">
        <v>706</v>
      </c>
      <c r="D2520" s="212" t="s">
        <v>468</v>
      </c>
      <c r="E2520" s="216" t="s">
        <v>312</v>
      </c>
      <c r="F2520" s="48">
        <v>42930</v>
      </c>
      <c r="G2520" s="179">
        <v>-1</v>
      </c>
      <c r="H2520" s="47"/>
      <c r="I2520" s="50"/>
      <c r="J2520" s="51"/>
      <c r="K2520" s="50"/>
      <c r="L2520" s="50"/>
      <c r="M2520" s="52"/>
    </row>
    <row r="2521" spans="1:13" s="53" customFormat="1">
      <c r="A2521" s="47" t="s">
        <v>1834</v>
      </c>
      <c r="B2521" s="175">
        <v>15128</v>
      </c>
      <c r="C2521" s="47" t="s">
        <v>706</v>
      </c>
      <c r="D2521" s="212" t="s">
        <v>301</v>
      </c>
      <c r="E2521" s="216" t="s">
        <v>299</v>
      </c>
      <c r="F2521" s="48">
        <v>42930</v>
      </c>
      <c r="G2521" s="179">
        <v>-1</v>
      </c>
      <c r="H2521" s="47"/>
      <c r="I2521" s="50"/>
      <c r="J2521" s="51"/>
      <c r="K2521" s="50"/>
      <c r="L2521" s="50"/>
      <c r="M2521" s="52"/>
    </row>
    <row r="2522" spans="1:13" s="53" customFormat="1">
      <c r="A2522" s="47" t="s">
        <v>1834</v>
      </c>
      <c r="B2522" s="175">
        <v>15128</v>
      </c>
      <c r="C2522" s="47" t="s">
        <v>706</v>
      </c>
      <c r="D2522" s="217" t="s">
        <v>469</v>
      </c>
      <c r="E2522" s="215" t="s">
        <v>311</v>
      </c>
      <c r="F2522" s="48">
        <v>42930</v>
      </c>
      <c r="G2522" s="179">
        <v>-1</v>
      </c>
      <c r="H2522" s="47"/>
      <c r="I2522" s="50"/>
      <c r="J2522" s="51"/>
      <c r="K2522" s="50"/>
      <c r="L2522" s="50"/>
      <c r="M2522" s="52"/>
    </row>
    <row r="2523" spans="1:13" s="53" customFormat="1">
      <c r="A2523" s="47" t="s">
        <v>1834</v>
      </c>
      <c r="B2523" s="175">
        <v>15128</v>
      </c>
      <c r="C2523" s="47" t="s">
        <v>706</v>
      </c>
      <c r="D2523" s="212" t="s">
        <v>504</v>
      </c>
      <c r="E2523" s="216" t="s">
        <v>303</v>
      </c>
      <c r="F2523" s="48">
        <v>42930</v>
      </c>
      <c r="G2523" s="179">
        <v>-1</v>
      </c>
      <c r="H2523" s="47"/>
      <c r="I2523" s="50"/>
      <c r="J2523" s="51"/>
      <c r="K2523" s="50"/>
      <c r="L2523" s="50"/>
      <c r="M2523" s="52"/>
    </row>
    <row r="2524" spans="1:13" s="53" customFormat="1">
      <c r="A2524" s="47" t="s">
        <v>1834</v>
      </c>
      <c r="B2524" s="175">
        <v>15128</v>
      </c>
      <c r="C2524" s="47" t="s">
        <v>706</v>
      </c>
      <c r="D2524" s="47" t="s">
        <v>663</v>
      </c>
      <c r="E2524" s="47" t="s">
        <v>662</v>
      </c>
      <c r="F2524" s="48">
        <v>42930</v>
      </c>
      <c r="G2524" s="179">
        <v>-1</v>
      </c>
      <c r="H2524" s="47"/>
      <c r="I2524" s="50"/>
      <c r="J2524" s="51"/>
      <c r="K2524" s="50"/>
      <c r="L2524" s="50"/>
      <c r="M2524" s="52"/>
    </row>
    <row r="2525" spans="1:13" s="53" customFormat="1">
      <c r="A2525" s="47" t="s">
        <v>1834</v>
      </c>
      <c r="B2525" s="175">
        <v>15128</v>
      </c>
      <c r="C2525" s="47" t="s">
        <v>706</v>
      </c>
      <c r="D2525" s="47" t="s">
        <v>664</v>
      </c>
      <c r="E2525" s="47" t="s">
        <v>665</v>
      </c>
      <c r="F2525" s="48">
        <v>42930</v>
      </c>
      <c r="G2525" s="179">
        <v>-1</v>
      </c>
      <c r="H2525" s="47"/>
      <c r="I2525" s="50"/>
      <c r="J2525" s="51"/>
      <c r="K2525" s="50"/>
      <c r="L2525" s="50"/>
      <c r="M2525" s="52"/>
    </row>
    <row r="2526" spans="1:13" s="53" customFormat="1">
      <c r="A2526" s="47" t="s">
        <v>1834</v>
      </c>
      <c r="B2526" s="175">
        <v>15128</v>
      </c>
      <c r="C2526" s="47" t="s">
        <v>706</v>
      </c>
      <c r="D2526" s="212" t="s">
        <v>277</v>
      </c>
      <c r="E2526" s="216" t="s">
        <v>119</v>
      </c>
      <c r="F2526" s="48">
        <v>42930</v>
      </c>
      <c r="G2526" s="179">
        <v>-1</v>
      </c>
      <c r="H2526" s="47"/>
      <c r="I2526" s="50"/>
      <c r="J2526" s="51"/>
      <c r="K2526" s="50"/>
      <c r="L2526" s="50"/>
      <c r="M2526" s="52"/>
    </row>
    <row r="2527" spans="1:13" s="53" customFormat="1">
      <c r="A2527" s="47" t="s">
        <v>1834</v>
      </c>
      <c r="B2527" s="175">
        <v>15128</v>
      </c>
      <c r="C2527" s="47" t="s">
        <v>706</v>
      </c>
      <c r="D2527" s="212" t="s">
        <v>296</v>
      </c>
      <c r="E2527" s="216" t="s">
        <v>297</v>
      </c>
      <c r="F2527" s="48">
        <v>42930</v>
      </c>
      <c r="G2527" s="179">
        <v>-1</v>
      </c>
      <c r="H2527" s="47"/>
      <c r="I2527" s="50"/>
      <c r="J2527" s="51"/>
      <c r="K2527" s="50"/>
      <c r="L2527" s="50"/>
      <c r="M2527" s="52"/>
    </row>
    <row r="2528" spans="1:13" s="53" customFormat="1">
      <c r="A2528" s="47" t="s">
        <v>1834</v>
      </c>
      <c r="B2528" s="175">
        <v>15128</v>
      </c>
      <c r="C2528" s="47" t="s">
        <v>706</v>
      </c>
      <c r="D2528" s="212" t="s">
        <v>205</v>
      </c>
      <c r="E2528" s="216" t="s">
        <v>115</v>
      </c>
      <c r="F2528" s="48">
        <v>42930</v>
      </c>
      <c r="G2528" s="179">
        <v>-1</v>
      </c>
      <c r="H2528" s="47"/>
      <c r="I2528" s="50"/>
      <c r="J2528" s="51"/>
      <c r="K2528" s="50"/>
      <c r="L2528" s="50"/>
      <c r="M2528" s="52"/>
    </row>
    <row r="2529" spans="1:13" s="53" customFormat="1">
      <c r="A2529" s="47" t="s">
        <v>1834</v>
      </c>
      <c r="B2529" s="175">
        <v>15128</v>
      </c>
      <c r="C2529" s="47" t="s">
        <v>706</v>
      </c>
      <c r="D2529" s="212" t="s">
        <v>278</v>
      </c>
      <c r="E2529" s="216" t="s">
        <v>121</v>
      </c>
      <c r="F2529" s="48">
        <v>42930</v>
      </c>
      <c r="G2529" s="179">
        <v>-1</v>
      </c>
      <c r="H2529" s="47"/>
      <c r="I2529" s="50"/>
      <c r="J2529" s="51"/>
      <c r="K2529" s="50"/>
      <c r="L2529" s="50"/>
      <c r="M2529" s="52"/>
    </row>
    <row r="2530" spans="1:13" s="53" customFormat="1">
      <c r="A2530" s="47" t="s">
        <v>1834</v>
      </c>
      <c r="B2530" s="175">
        <v>15128</v>
      </c>
      <c r="C2530" s="47" t="s">
        <v>706</v>
      </c>
      <c r="D2530" s="212" t="s">
        <v>307</v>
      </c>
      <c r="E2530" s="216" t="s">
        <v>120</v>
      </c>
      <c r="F2530" s="48">
        <v>42930</v>
      </c>
      <c r="G2530" s="179">
        <v>-1</v>
      </c>
      <c r="H2530" s="47"/>
      <c r="I2530" s="50"/>
      <c r="J2530" s="51"/>
      <c r="K2530" s="50"/>
      <c r="L2530" s="50"/>
      <c r="M2530" s="52"/>
    </row>
    <row r="2531" spans="1:13" s="53" customFormat="1">
      <c r="A2531" s="47" t="s">
        <v>1834</v>
      </c>
      <c r="B2531" s="175">
        <v>15128</v>
      </c>
      <c r="C2531" s="47" t="s">
        <v>706</v>
      </c>
      <c r="D2531" s="212" t="s">
        <v>306</v>
      </c>
      <c r="E2531" s="216" t="s">
        <v>117</v>
      </c>
      <c r="F2531" s="48">
        <v>42930</v>
      </c>
      <c r="G2531" s="179">
        <v>-1</v>
      </c>
      <c r="H2531" s="47"/>
      <c r="I2531" s="50"/>
      <c r="J2531" s="51"/>
      <c r="K2531" s="50"/>
      <c r="L2531" s="50"/>
      <c r="M2531" s="52"/>
    </row>
    <row r="2532" spans="1:13" s="53" customFormat="1">
      <c r="A2532" s="47" t="s">
        <v>1834</v>
      </c>
      <c r="B2532" s="175">
        <v>15128</v>
      </c>
      <c r="C2532" s="47" t="s">
        <v>706</v>
      </c>
      <c r="D2532" s="212" t="s">
        <v>309</v>
      </c>
      <c r="E2532" s="216" t="s">
        <v>125</v>
      </c>
      <c r="F2532" s="48">
        <v>42930</v>
      </c>
      <c r="G2532" s="179">
        <v>-1</v>
      </c>
      <c r="H2532" s="47"/>
      <c r="I2532" s="50"/>
      <c r="J2532" s="51"/>
      <c r="K2532" s="50"/>
      <c r="L2532" s="50"/>
      <c r="M2532" s="52"/>
    </row>
    <row r="2533" spans="1:13" s="53" customFormat="1">
      <c r="A2533" s="47" t="s">
        <v>1834</v>
      </c>
      <c r="B2533" s="175">
        <v>15128</v>
      </c>
      <c r="C2533" s="47" t="s">
        <v>706</v>
      </c>
      <c r="D2533" s="212" t="s">
        <v>456</v>
      </c>
      <c r="E2533" s="216" t="s">
        <v>124</v>
      </c>
      <c r="F2533" s="48">
        <v>42930</v>
      </c>
      <c r="G2533" s="179">
        <v>-1</v>
      </c>
      <c r="H2533" s="47"/>
      <c r="I2533" s="50"/>
      <c r="J2533" s="51"/>
      <c r="K2533" s="50"/>
      <c r="L2533" s="50"/>
      <c r="M2533" s="52"/>
    </row>
    <row r="2534" spans="1:13" s="53" customFormat="1">
      <c r="A2534" s="47" t="s">
        <v>1834</v>
      </c>
      <c r="B2534" s="175">
        <v>15128</v>
      </c>
      <c r="C2534" s="47" t="s">
        <v>706</v>
      </c>
      <c r="D2534" s="212" t="s">
        <v>308</v>
      </c>
      <c r="E2534" s="216" t="s">
        <v>123</v>
      </c>
      <c r="F2534" s="48">
        <v>42930</v>
      </c>
      <c r="G2534" s="179">
        <v>-1</v>
      </c>
      <c r="H2534" s="47"/>
      <c r="I2534" s="50"/>
      <c r="J2534" s="51"/>
      <c r="K2534" s="50"/>
      <c r="L2534" s="50"/>
      <c r="M2534" s="52"/>
    </row>
    <row r="2535" spans="1:13" s="53" customFormat="1">
      <c r="A2535" s="47" t="s">
        <v>1747</v>
      </c>
      <c r="B2535" s="175">
        <v>14655</v>
      </c>
      <c r="C2535" s="47" t="s">
        <v>706</v>
      </c>
      <c r="D2535" s="232" t="s">
        <v>1817</v>
      </c>
      <c r="E2535" s="228" t="s">
        <v>1816</v>
      </c>
      <c r="F2535" s="48">
        <v>42930</v>
      </c>
      <c r="G2535" s="179">
        <v>-2</v>
      </c>
      <c r="H2535" s="47"/>
      <c r="I2535" s="50"/>
      <c r="J2535" s="51"/>
      <c r="K2535" s="50"/>
      <c r="L2535" s="50"/>
      <c r="M2535" s="52"/>
    </row>
    <row r="2536" spans="1:13" s="53" customFormat="1">
      <c r="A2536" s="47" t="s">
        <v>1747</v>
      </c>
      <c r="B2536" s="175">
        <v>14655</v>
      </c>
      <c r="C2536" s="47" t="s">
        <v>706</v>
      </c>
      <c r="D2536" s="232" t="s">
        <v>1811</v>
      </c>
      <c r="E2536" s="228" t="s">
        <v>1812</v>
      </c>
      <c r="F2536" s="48">
        <v>42930</v>
      </c>
      <c r="G2536" s="179">
        <v>-1</v>
      </c>
      <c r="H2536" s="47"/>
      <c r="I2536" s="50"/>
      <c r="J2536" s="51"/>
      <c r="K2536" s="50"/>
      <c r="L2536" s="50"/>
      <c r="M2536" s="52"/>
    </row>
    <row r="2537" spans="1:13" s="53" customFormat="1">
      <c r="A2537" s="47" t="s">
        <v>1747</v>
      </c>
      <c r="B2537" s="175">
        <v>14655</v>
      </c>
      <c r="C2537" s="47" t="s">
        <v>706</v>
      </c>
      <c r="D2537" s="47" t="s">
        <v>1460</v>
      </c>
      <c r="E2537" s="47" t="s">
        <v>1459</v>
      </c>
      <c r="F2537" s="48">
        <v>42930</v>
      </c>
      <c r="G2537" s="179">
        <v>-6</v>
      </c>
      <c r="H2537" s="47"/>
      <c r="I2537" s="50"/>
      <c r="J2537" s="51"/>
      <c r="K2537" s="50"/>
      <c r="L2537" s="50"/>
      <c r="M2537" s="52"/>
    </row>
    <row r="2538" spans="1:13" s="53" customFormat="1">
      <c r="A2538" s="47" t="s">
        <v>1748</v>
      </c>
      <c r="B2538" s="175">
        <v>14817</v>
      </c>
      <c r="C2538" s="47" t="s">
        <v>706</v>
      </c>
      <c r="D2538" s="232" t="s">
        <v>1817</v>
      </c>
      <c r="E2538" s="228" t="s">
        <v>1816</v>
      </c>
      <c r="F2538" s="48">
        <v>42930</v>
      </c>
      <c r="G2538" s="179">
        <v>-3</v>
      </c>
      <c r="H2538" s="47"/>
      <c r="I2538" s="50"/>
      <c r="J2538" s="51"/>
      <c r="K2538" s="50"/>
      <c r="L2538" s="50"/>
      <c r="M2538" s="52"/>
    </row>
    <row r="2539" spans="1:13" s="53" customFormat="1">
      <c r="A2539" s="47" t="s">
        <v>1748</v>
      </c>
      <c r="B2539" s="175">
        <v>14817</v>
      </c>
      <c r="C2539" s="47" t="s">
        <v>706</v>
      </c>
      <c r="D2539" s="232" t="s">
        <v>1811</v>
      </c>
      <c r="E2539" s="228" t="s">
        <v>1812</v>
      </c>
      <c r="F2539" s="48">
        <v>42930</v>
      </c>
      <c r="G2539" s="179">
        <v>-1</v>
      </c>
      <c r="H2539" s="47"/>
      <c r="I2539" s="50"/>
      <c r="J2539" s="51"/>
      <c r="K2539" s="50"/>
      <c r="L2539" s="50"/>
      <c r="M2539" s="52"/>
    </row>
    <row r="2540" spans="1:13" s="53" customFormat="1">
      <c r="A2540" s="47" t="s">
        <v>1748</v>
      </c>
      <c r="B2540" s="175">
        <v>14817</v>
      </c>
      <c r="C2540" s="47" t="s">
        <v>706</v>
      </c>
      <c r="D2540" s="47" t="s">
        <v>1460</v>
      </c>
      <c r="E2540" s="47" t="s">
        <v>1459</v>
      </c>
      <c r="F2540" s="48">
        <v>42930</v>
      </c>
      <c r="G2540" s="179">
        <v>-5</v>
      </c>
      <c r="H2540" s="47"/>
      <c r="I2540" s="50"/>
      <c r="J2540" s="51"/>
      <c r="K2540" s="50"/>
      <c r="L2540" s="50"/>
      <c r="M2540" s="52"/>
    </row>
    <row r="2541" spans="1:13" s="53" customFormat="1">
      <c r="A2541" s="47" t="s">
        <v>1774</v>
      </c>
      <c r="B2541" s="175" t="s">
        <v>1824</v>
      </c>
      <c r="C2541" s="47" t="s">
        <v>1562</v>
      </c>
      <c r="D2541" s="230" t="s">
        <v>1771</v>
      </c>
      <c r="E2541" s="231" t="s">
        <v>1772</v>
      </c>
      <c r="F2541" s="48">
        <v>42930</v>
      </c>
      <c r="G2541" s="179">
        <v>4</v>
      </c>
      <c r="H2541" s="47"/>
      <c r="I2541" s="50"/>
      <c r="J2541" s="51"/>
      <c r="K2541" s="50"/>
      <c r="L2541" s="50"/>
      <c r="M2541" s="52"/>
    </row>
    <row r="2542" spans="1:13" s="53" customFormat="1">
      <c r="A2542" s="47" t="s">
        <v>1835</v>
      </c>
      <c r="B2542" s="175">
        <v>68511</v>
      </c>
      <c r="C2542" s="47" t="s">
        <v>1344</v>
      </c>
      <c r="D2542" s="47" t="s">
        <v>2386</v>
      </c>
      <c r="E2542" s="47" t="s">
        <v>1310</v>
      </c>
      <c r="F2542" s="48">
        <v>42933</v>
      </c>
      <c r="G2542" s="179">
        <v>-4</v>
      </c>
      <c r="H2542" s="47"/>
      <c r="I2542" s="50"/>
      <c r="J2542" s="51"/>
      <c r="K2542" s="50"/>
      <c r="L2542" s="50"/>
      <c r="M2542" s="52"/>
    </row>
    <row r="2543" spans="1:13" s="53" customFormat="1">
      <c r="A2543" s="47" t="s">
        <v>1836</v>
      </c>
      <c r="B2543" s="175">
        <v>68811</v>
      </c>
      <c r="C2543" s="47" t="s">
        <v>1344</v>
      </c>
      <c r="D2543" s="47" t="s">
        <v>2385</v>
      </c>
      <c r="E2543" s="47" t="s">
        <v>1309</v>
      </c>
      <c r="F2543" s="48">
        <v>42933</v>
      </c>
      <c r="G2543" s="179">
        <v>-5</v>
      </c>
      <c r="H2543" s="47"/>
      <c r="I2543" s="50"/>
      <c r="J2543" s="51"/>
      <c r="K2543" s="50"/>
      <c r="L2543" s="50"/>
      <c r="M2543" s="52"/>
    </row>
    <row r="2544" spans="1:13" s="53" customFormat="1">
      <c r="A2544" s="47" t="s">
        <v>1826</v>
      </c>
      <c r="B2544" s="175" t="s">
        <v>1825</v>
      </c>
      <c r="C2544" s="47" t="s">
        <v>1562</v>
      </c>
      <c r="D2544" s="194" t="s">
        <v>2384</v>
      </c>
      <c r="E2544" s="195" t="s">
        <v>1293</v>
      </c>
      <c r="F2544" s="48">
        <v>42934</v>
      </c>
      <c r="G2544" s="179">
        <v>5</v>
      </c>
      <c r="H2544" s="47"/>
      <c r="I2544" s="50"/>
      <c r="J2544" s="51"/>
      <c r="K2544" s="50"/>
      <c r="L2544" s="50"/>
      <c r="M2544" s="52"/>
    </row>
    <row r="2545" spans="1:13" s="53" customFormat="1">
      <c r="A2545" s="47" t="s">
        <v>1826</v>
      </c>
      <c r="B2545" s="175" t="s">
        <v>1825</v>
      </c>
      <c r="C2545" s="47" t="s">
        <v>1562</v>
      </c>
      <c r="D2545" s="47" t="s">
        <v>2385</v>
      </c>
      <c r="E2545" s="47" t="s">
        <v>1309</v>
      </c>
      <c r="F2545" s="48">
        <v>42934</v>
      </c>
      <c r="G2545" s="179">
        <v>5</v>
      </c>
      <c r="H2545" s="47"/>
      <c r="I2545" s="50"/>
      <c r="J2545" s="51"/>
      <c r="K2545" s="50"/>
      <c r="L2545" s="50"/>
      <c r="M2545" s="52"/>
    </row>
    <row r="2546" spans="1:13" s="53" customFormat="1">
      <c r="A2546" s="47" t="s">
        <v>1826</v>
      </c>
      <c r="B2546" s="175" t="s">
        <v>1825</v>
      </c>
      <c r="C2546" s="47" t="s">
        <v>1562</v>
      </c>
      <c r="D2546" s="47" t="s">
        <v>2386</v>
      </c>
      <c r="E2546" s="47" t="s">
        <v>1310</v>
      </c>
      <c r="F2546" s="48">
        <v>42934</v>
      </c>
      <c r="G2546" s="179">
        <v>4</v>
      </c>
      <c r="H2546" s="47"/>
      <c r="I2546" s="50"/>
      <c r="J2546" s="51"/>
      <c r="K2546" s="50"/>
      <c r="L2546" s="50"/>
      <c r="M2546" s="52"/>
    </row>
    <row r="2547" spans="1:13" s="53" customFormat="1">
      <c r="A2547" s="47" t="s">
        <v>1685</v>
      </c>
      <c r="B2547" s="175" t="s">
        <v>1827</v>
      </c>
      <c r="C2547" s="47" t="s">
        <v>1562</v>
      </c>
      <c r="D2547" s="228" t="s">
        <v>1677</v>
      </c>
      <c r="E2547" s="228" t="s">
        <v>1671</v>
      </c>
      <c r="F2547" s="48">
        <v>42934</v>
      </c>
      <c r="G2547" s="179">
        <v>1</v>
      </c>
      <c r="H2547" s="47"/>
      <c r="I2547" s="50"/>
      <c r="J2547" s="51"/>
      <c r="K2547" s="50"/>
      <c r="L2547" s="50"/>
      <c r="M2547" s="52"/>
    </row>
    <row r="2548" spans="1:13" s="53" customFormat="1">
      <c r="A2548" s="47" t="s">
        <v>1685</v>
      </c>
      <c r="B2548" s="175" t="s">
        <v>1827</v>
      </c>
      <c r="C2548" s="47" t="s">
        <v>1562</v>
      </c>
      <c r="D2548" s="228" t="s">
        <v>1678</v>
      </c>
      <c r="E2548" s="228" t="s">
        <v>1672</v>
      </c>
      <c r="F2548" s="48">
        <v>42934</v>
      </c>
      <c r="G2548" s="179">
        <v>1</v>
      </c>
      <c r="H2548" s="47"/>
      <c r="I2548" s="50"/>
      <c r="J2548" s="51"/>
      <c r="K2548" s="50"/>
      <c r="L2548" s="50"/>
      <c r="M2548" s="52"/>
    </row>
    <row r="2549" spans="1:13" s="53" customFormat="1">
      <c r="A2549" s="47" t="s">
        <v>1685</v>
      </c>
      <c r="B2549" s="175" t="s">
        <v>1827</v>
      </c>
      <c r="C2549" s="47" t="s">
        <v>1562</v>
      </c>
      <c r="D2549" s="47" t="s">
        <v>1665</v>
      </c>
      <c r="E2549" s="47" t="s">
        <v>1630</v>
      </c>
      <c r="F2549" s="48">
        <v>42934</v>
      </c>
      <c r="G2549" s="179">
        <v>3</v>
      </c>
      <c r="H2549" s="47"/>
      <c r="I2549" s="50"/>
      <c r="J2549" s="51"/>
      <c r="K2549" s="50"/>
      <c r="L2549" s="50"/>
      <c r="M2549" s="52"/>
    </row>
    <row r="2550" spans="1:13" s="53" customFormat="1">
      <c r="A2550" s="47"/>
      <c r="B2550" s="175" t="s">
        <v>1842</v>
      </c>
      <c r="C2550" s="47" t="s">
        <v>1562</v>
      </c>
      <c r="D2550" s="47" t="s">
        <v>2999</v>
      </c>
      <c r="E2550" s="228" t="s">
        <v>1843</v>
      </c>
      <c r="F2550" s="48">
        <v>42934</v>
      </c>
      <c r="G2550" s="179">
        <v>100</v>
      </c>
      <c r="H2550" s="47"/>
      <c r="I2550" s="50"/>
      <c r="J2550" s="51"/>
      <c r="K2550" s="50"/>
      <c r="L2550" s="50"/>
      <c r="M2550" s="52"/>
    </row>
    <row r="2551" spans="1:13" s="53" customFormat="1">
      <c r="A2551" s="47"/>
      <c r="B2551" s="175" t="s">
        <v>1849</v>
      </c>
      <c r="C2551" s="47" t="s">
        <v>1562</v>
      </c>
      <c r="D2551" s="232" t="s">
        <v>1847</v>
      </c>
      <c r="E2551" s="228" t="s">
        <v>1845</v>
      </c>
      <c r="F2551" s="48">
        <v>42934</v>
      </c>
      <c r="G2551" s="179">
        <v>100</v>
      </c>
      <c r="H2551" s="47"/>
      <c r="I2551" s="50"/>
      <c r="J2551" s="51"/>
      <c r="K2551" s="50"/>
      <c r="L2551" s="50"/>
      <c r="M2551" s="52"/>
    </row>
    <row r="2552" spans="1:13" s="53" customFormat="1">
      <c r="A2552" s="47"/>
      <c r="B2552" s="175" t="s">
        <v>1849</v>
      </c>
      <c r="C2552" s="47" t="s">
        <v>1562</v>
      </c>
      <c r="D2552" s="232" t="s">
        <v>1848</v>
      </c>
      <c r="E2552" s="228" t="s">
        <v>1846</v>
      </c>
      <c r="F2552" s="48">
        <v>42934</v>
      </c>
      <c r="G2552" s="179">
        <v>22</v>
      </c>
      <c r="H2552" s="47"/>
      <c r="I2552" s="50"/>
      <c r="J2552" s="51"/>
      <c r="K2552" s="50"/>
      <c r="L2552" s="50"/>
      <c r="M2552" s="52"/>
    </row>
    <row r="2553" spans="1:13" s="53" customFormat="1">
      <c r="A2553" s="47"/>
      <c r="B2553" s="175" t="s">
        <v>1849</v>
      </c>
      <c r="C2553" s="47" t="s">
        <v>1562</v>
      </c>
      <c r="D2553" s="232" t="s">
        <v>1850</v>
      </c>
      <c r="E2553" s="228" t="s">
        <v>1864</v>
      </c>
      <c r="F2553" s="48">
        <v>42934</v>
      </c>
      <c r="G2553" s="179">
        <v>55</v>
      </c>
      <c r="H2553" s="47"/>
      <c r="I2553" s="50"/>
      <c r="J2553" s="51"/>
      <c r="K2553" s="50"/>
      <c r="L2553" s="50"/>
      <c r="M2553" s="52"/>
    </row>
    <row r="2554" spans="1:13" s="53" customFormat="1">
      <c r="A2554" s="47"/>
      <c r="B2554" s="175" t="s">
        <v>1849</v>
      </c>
      <c r="C2554" s="47" t="s">
        <v>1562</v>
      </c>
      <c r="D2554" s="232" t="s">
        <v>1851</v>
      </c>
      <c r="E2554" s="228" t="s">
        <v>1852</v>
      </c>
      <c r="F2554" s="48">
        <v>42934</v>
      </c>
      <c r="G2554" s="179">
        <v>50</v>
      </c>
      <c r="H2554" s="47"/>
      <c r="I2554" s="50"/>
      <c r="J2554" s="51"/>
      <c r="K2554" s="50"/>
      <c r="L2554" s="50"/>
      <c r="M2554" s="52"/>
    </row>
    <row r="2555" spans="1:13" s="53" customFormat="1">
      <c r="A2555" s="47"/>
      <c r="B2555" s="175" t="s">
        <v>1849</v>
      </c>
      <c r="C2555" s="47" t="s">
        <v>1562</v>
      </c>
      <c r="D2555" s="232" t="s">
        <v>1853</v>
      </c>
      <c r="E2555" s="228" t="s">
        <v>1860</v>
      </c>
      <c r="F2555" s="48">
        <v>42934</v>
      </c>
      <c r="G2555" s="179">
        <v>5</v>
      </c>
      <c r="H2555" s="47"/>
      <c r="I2555" s="50"/>
      <c r="J2555" s="51"/>
      <c r="K2555" s="50"/>
      <c r="L2555" s="50"/>
      <c r="M2555" s="52"/>
    </row>
    <row r="2556" spans="1:13" s="53" customFormat="1">
      <c r="A2556" s="47"/>
      <c r="B2556" s="175" t="s">
        <v>1849</v>
      </c>
      <c r="C2556" s="47" t="s">
        <v>1562</v>
      </c>
      <c r="D2556" s="232" t="s">
        <v>1854</v>
      </c>
      <c r="E2556" s="228" t="s">
        <v>1861</v>
      </c>
      <c r="F2556" s="48">
        <v>42934</v>
      </c>
      <c r="G2556" s="179">
        <v>5</v>
      </c>
      <c r="H2556" s="47"/>
      <c r="I2556" s="50"/>
      <c r="J2556" s="51"/>
      <c r="K2556" s="50"/>
      <c r="L2556" s="50"/>
      <c r="M2556" s="52"/>
    </row>
    <row r="2557" spans="1:13" s="53" customFormat="1">
      <c r="A2557" s="47"/>
      <c r="B2557" s="175" t="s">
        <v>1849</v>
      </c>
      <c r="C2557" s="47" t="s">
        <v>1562</v>
      </c>
      <c r="D2557" s="232" t="s">
        <v>1858</v>
      </c>
      <c r="E2557" s="228" t="s">
        <v>1859</v>
      </c>
      <c r="F2557" s="48">
        <v>42934</v>
      </c>
      <c r="G2557" s="179">
        <v>50</v>
      </c>
      <c r="H2557" s="47"/>
      <c r="I2557" s="50"/>
      <c r="J2557" s="51"/>
      <c r="K2557" s="50"/>
      <c r="L2557" s="50"/>
      <c r="M2557" s="52"/>
    </row>
    <row r="2558" spans="1:13" s="53" customFormat="1">
      <c r="A2558" s="47"/>
      <c r="B2558" s="175" t="s">
        <v>1849</v>
      </c>
      <c r="C2558" s="47" t="s">
        <v>1562</v>
      </c>
      <c r="D2558" s="232" t="s">
        <v>1855</v>
      </c>
      <c r="E2558" s="228" t="s">
        <v>1865</v>
      </c>
      <c r="F2558" s="48">
        <v>42934</v>
      </c>
      <c r="G2558" s="179">
        <v>25</v>
      </c>
      <c r="H2558" s="47"/>
      <c r="I2558" s="50"/>
      <c r="J2558" s="51"/>
      <c r="K2558" s="50"/>
      <c r="L2558" s="50"/>
      <c r="M2558" s="52"/>
    </row>
    <row r="2559" spans="1:13" s="53" customFormat="1">
      <c r="A2559" s="47"/>
      <c r="B2559" s="175" t="s">
        <v>1849</v>
      </c>
      <c r="C2559" s="47" t="s">
        <v>1562</v>
      </c>
      <c r="D2559" s="232" t="s">
        <v>1856</v>
      </c>
      <c r="E2559" s="228" t="s">
        <v>1862</v>
      </c>
      <c r="F2559" s="48">
        <v>42934</v>
      </c>
      <c r="G2559" s="179">
        <v>5</v>
      </c>
      <c r="H2559" s="47"/>
      <c r="I2559" s="50"/>
      <c r="J2559" s="51"/>
      <c r="K2559" s="50"/>
      <c r="L2559" s="50"/>
      <c r="M2559" s="52"/>
    </row>
    <row r="2560" spans="1:13" s="53" customFormat="1">
      <c r="A2560" s="47"/>
      <c r="B2560" s="175" t="s">
        <v>1849</v>
      </c>
      <c r="C2560" s="47" t="s">
        <v>1562</v>
      </c>
      <c r="D2560" s="232" t="s">
        <v>1857</v>
      </c>
      <c r="E2560" s="228" t="s">
        <v>1863</v>
      </c>
      <c r="F2560" s="48">
        <v>42934</v>
      </c>
      <c r="G2560" s="179">
        <v>5</v>
      </c>
      <c r="H2560" s="47"/>
      <c r="I2560" s="50"/>
      <c r="J2560" s="51"/>
      <c r="K2560" s="50"/>
      <c r="L2560" s="50"/>
      <c r="M2560" s="52"/>
    </row>
    <row r="2561" spans="1:13" s="53" customFormat="1">
      <c r="A2561" s="47"/>
      <c r="B2561" s="175" t="s">
        <v>1867</v>
      </c>
      <c r="C2561" s="47" t="s">
        <v>1503</v>
      </c>
      <c r="D2561" s="217" t="s">
        <v>469</v>
      </c>
      <c r="E2561" s="215" t="s">
        <v>311</v>
      </c>
      <c r="F2561" s="48">
        <v>42935</v>
      </c>
      <c r="G2561" s="179">
        <v>-1</v>
      </c>
      <c r="H2561" s="47"/>
      <c r="I2561" s="50"/>
      <c r="J2561" s="51"/>
      <c r="K2561" s="50"/>
      <c r="L2561" s="50"/>
      <c r="M2561" s="52"/>
    </row>
    <row r="2562" spans="1:13" s="53" customFormat="1">
      <c r="A2562" s="47"/>
      <c r="B2562" s="175" t="s">
        <v>1866</v>
      </c>
      <c r="C2562" s="47" t="s">
        <v>1503</v>
      </c>
      <c r="D2562" s="212" t="s">
        <v>300</v>
      </c>
      <c r="E2562" s="216" t="s">
        <v>302</v>
      </c>
      <c r="F2562" s="48">
        <v>42935</v>
      </c>
      <c r="G2562" s="179">
        <v>-1</v>
      </c>
      <c r="H2562" s="47"/>
      <c r="I2562" s="50"/>
      <c r="J2562" s="51"/>
      <c r="K2562" s="50"/>
      <c r="L2562" s="50"/>
      <c r="M2562" s="52"/>
    </row>
    <row r="2563" spans="1:13" s="53" customFormat="1">
      <c r="A2563" s="47" t="s">
        <v>1868</v>
      </c>
      <c r="B2563" s="175">
        <v>70740</v>
      </c>
      <c r="C2563" s="47" t="s">
        <v>1344</v>
      </c>
      <c r="D2563" s="228" t="s">
        <v>1677</v>
      </c>
      <c r="E2563" s="228" t="s">
        <v>1671</v>
      </c>
      <c r="F2563" s="48">
        <v>42935</v>
      </c>
      <c r="G2563" s="179">
        <v>-3</v>
      </c>
      <c r="H2563" s="47"/>
      <c r="I2563" s="50"/>
      <c r="J2563" s="51"/>
      <c r="K2563" s="50"/>
      <c r="L2563" s="50"/>
      <c r="M2563" s="52"/>
    </row>
    <row r="2564" spans="1:13" s="53" customFormat="1">
      <c r="A2564" s="47" t="s">
        <v>1870</v>
      </c>
      <c r="B2564" s="175" t="s">
        <v>1869</v>
      </c>
      <c r="C2564" s="47" t="s">
        <v>1134</v>
      </c>
      <c r="D2564" s="47" t="s">
        <v>1667</v>
      </c>
      <c r="E2564" s="47" t="s">
        <v>1629</v>
      </c>
      <c r="F2564" s="48">
        <v>42936</v>
      </c>
      <c r="G2564" s="179">
        <v>-1</v>
      </c>
      <c r="H2564" s="47"/>
      <c r="I2564" s="50"/>
      <c r="J2564" s="51"/>
      <c r="K2564" s="50"/>
      <c r="L2564" s="50"/>
      <c r="M2564" s="52"/>
    </row>
    <row r="2565" spans="1:13" s="53" customFormat="1">
      <c r="A2565" s="47" t="s">
        <v>1870</v>
      </c>
      <c r="B2565" s="175" t="s">
        <v>1869</v>
      </c>
      <c r="C2565" s="47" t="s">
        <v>1134</v>
      </c>
      <c r="D2565" s="230" t="s">
        <v>1777</v>
      </c>
      <c r="E2565" s="231" t="s">
        <v>1778</v>
      </c>
      <c r="F2565" s="48">
        <v>42936</v>
      </c>
      <c r="G2565" s="179">
        <v>-3</v>
      </c>
      <c r="H2565" s="47"/>
      <c r="I2565" s="50"/>
      <c r="J2565" s="51"/>
      <c r="K2565" s="50"/>
      <c r="L2565" s="50"/>
      <c r="M2565" s="52"/>
    </row>
    <row r="2566" spans="1:13" s="53" customFormat="1">
      <c r="A2566" s="47" t="s">
        <v>1870</v>
      </c>
      <c r="B2566" s="175" t="s">
        <v>1869</v>
      </c>
      <c r="C2566" s="47" t="s">
        <v>1134</v>
      </c>
      <c r="D2566" s="47" t="s">
        <v>317</v>
      </c>
      <c r="E2566" s="47" t="s">
        <v>159</v>
      </c>
      <c r="F2566" s="48">
        <v>42936</v>
      </c>
      <c r="G2566" s="179">
        <v>-4</v>
      </c>
      <c r="H2566" s="47"/>
      <c r="I2566" s="50"/>
      <c r="J2566" s="51"/>
      <c r="K2566" s="50"/>
      <c r="L2566" s="50"/>
      <c r="M2566" s="52"/>
    </row>
    <row r="2567" spans="1:13" s="53" customFormat="1">
      <c r="A2567" s="47" t="s">
        <v>1871</v>
      </c>
      <c r="B2567" s="175" t="s">
        <v>1872</v>
      </c>
      <c r="C2567" s="47" t="s">
        <v>1134</v>
      </c>
      <c r="D2567" s="47" t="s">
        <v>1667</v>
      </c>
      <c r="E2567" s="47" t="s">
        <v>1629</v>
      </c>
      <c r="F2567" s="48">
        <v>42936</v>
      </c>
      <c r="G2567" s="179">
        <v>-1</v>
      </c>
      <c r="H2567" s="47"/>
      <c r="I2567" s="50"/>
      <c r="J2567" s="51"/>
      <c r="K2567" s="50"/>
      <c r="L2567" s="50"/>
      <c r="M2567" s="52"/>
    </row>
    <row r="2568" spans="1:13" s="53" customFormat="1">
      <c r="A2568" s="47" t="s">
        <v>1871</v>
      </c>
      <c r="B2568" s="175" t="s">
        <v>1872</v>
      </c>
      <c r="C2568" s="47" t="s">
        <v>1134</v>
      </c>
      <c r="D2568" s="230" t="s">
        <v>1777</v>
      </c>
      <c r="E2568" s="231" t="s">
        <v>1778</v>
      </c>
      <c r="F2568" s="48">
        <v>42936</v>
      </c>
      <c r="G2568" s="179">
        <v>-3</v>
      </c>
      <c r="H2568" s="47"/>
      <c r="I2568" s="50"/>
      <c r="J2568" s="51"/>
      <c r="K2568" s="50"/>
      <c r="L2568" s="50"/>
      <c r="M2568" s="52"/>
    </row>
    <row r="2569" spans="1:13" s="53" customFormat="1">
      <c r="A2569" s="47" t="s">
        <v>1871</v>
      </c>
      <c r="B2569" s="175" t="s">
        <v>1872</v>
      </c>
      <c r="C2569" s="47" t="s">
        <v>1134</v>
      </c>
      <c r="D2569" s="47" t="s">
        <v>317</v>
      </c>
      <c r="E2569" s="47" t="s">
        <v>159</v>
      </c>
      <c r="F2569" s="48">
        <v>42936</v>
      </c>
      <c r="G2569" s="179">
        <v>-10</v>
      </c>
      <c r="H2569" s="47"/>
      <c r="I2569" s="50"/>
      <c r="J2569" s="51"/>
      <c r="K2569" s="50"/>
      <c r="L2569" s="50"/>
      <c r="M2569" s="52"/>
    </row>
    <row r="2570" spans="1:13" s="53" customFormat="1">
      <c r="A2570" s="47" t="s">
        <v>1873</v>
      </c>
      <c r="B2570" s="175">
        <v>69614</v>
      </c>
      <c r="C2570" s="47" t="s">
        <v>1344</v>
      </c>
      <c r="D2570" s="47" t="s">
        <v>2385</v>
      </c>
      <c r="E2570" s="47" t="s">
        <v>1309</v>
      </c>
      <c r="F2570" s="48">
        <v>42936</v>
      </c>
      <c r="G2570" s="179">
        <v>-5</v>
      </c>
      <c r="H2570" s="47"/>
      <c r="I2570" s="50"/>
      <c r="J2570" s="51"/>
      <c r="K2570" s="50"/>
      <c r="L2570" s="50"/>
      <c r="M2570" s="52"/>
    </row>
    <row r="2571" spans="1:13" s="53" customFormat="1">
      <c r="A2571" s="47" t="s">
        <v>1873</v>
      </c>
      <c r="B2571" s="175">
        <v>69614</v>
      </c>
      <c r="C2571" s="47" t="s">
        <v>1344</v>
      </c>
      <c r="D2571" s="47" t="s">
        <v>2386</v>
      </c>
      <c r="E2571" s="47" t="s">
        <v>1310</v>
      </c>
      <c r="F2571" s="48">
        <v>42936</v>
      </c>
      <c r="G2571" s="179">
        <v>-5</v>
      </c>
      <c r="H2571" s="47"/>
      <c r="I2571" s="50"/>
      <c r="J2571" s="51"/>
      <c r="K2571" s="50"/>
      <c r="L2571" s="50"/>
      <c r="M2571" s="52"/>
    </row>
    <row r="2572" spans="1:13" s="53" customFormat="1">
      <c r="A2572" s="47" t="s">
        <v>1875</v>
      </c>
      <c r="B2572" s="175" t="s">
        <v>1874</v>
      </c>
      <c r="C2572" s="47" t="s">
        <v>706</v>
      </c>
      <c r="D2572" s="47" t="s">
        <v>1468</v>
      </c>
      <c r="E2572" s="47" t="s">
        <v>1470</v>
      </c>
      <c r="F2572" s="48">
        <v>42937</v>
      </c>
      <c r="G2572" s="179">
        <v>-1</v>
      </c>
      <c r="H2572" s="47"/>
      <c r="I2572" s="50"/>
      <c r="J2572" s="51"/>
      <c r="K2572" s="50"/>
      <c r="L2572" s="50"/>
      <c r="M2572" s="52"/>
    </row>
    <row r="2573" spans="1:13" s="53" customFormat="1">
      <c r="A2573" s="47" t="s">
        <v>1875</v>
      </c>
      <c r="B2573" s="175" t="s">
        <v>1874</v>
      </c>
      <c r="C2573" s="47" t="s">
        <v>706</v>
      </c>
      <c r="D2573" s="47" t="s">
        <v>1469</v>
      </c>
      <c r="E2573" s="47" t="s">
        <v>1471</v>
      </c>
      <c r="F2573" s="48">
        <v>42937</v>
      </c>
      <c r="G2573" s="179">
        <v>-1</v>
      </c>
      <c r="H2573" s="47"/>
      <c r="I2573" s="50"/>
      <c r="J2573" s="51"/>
      <c r="K2573" s="50"/>
      <c r="L2573" s="50"/>
      <c r="M2573" s="52"/>
    </row>
    <row r="2574" spans="1:13" s="53" customFormat="1">
      <c r="A2574" s="47" t="s">
        <v>1875</v>
      </c>
      <c r="B2574" s="175" t="s">
        <v>1874</v>
      </c>
      <c r="C2574" s="47" t="s">
        <v>706</v>
      </c>
      <c r="D2574" s="212" t="s">
        <v>307</v>
      </c>
      <c r="E2574" s="216" t="s">
        <v>120</v>
      </c>
      <c r="F2574" s="48">
        <v>42937</v>
      </c>
      <c r="G2574" s="179">
        <v>-1</v>
      </c>
      <c r="H2574" s="47"/>
      <c r="I2574" s="50"/>
      <c r="J2574" s="51"/>
      <c r="K2574" s="50"/>
      <c r="L2574" s="50"/>
      <c r="M2574" s="52"/>
    </row>
    <row r="2575" spans="1:13" s="53" customFormat="1">
      <c r="A2575" s="47" t="s">
        <v>1875</v>
      </c>
      <c r="B2575" s="175" t="s">
        <v>1874</v>
      </c>
      <c r="C2575" s="47" t="s">
        <v>706</v>
      </c>
      <c r="D2575" s="212" t="s">
        <v>456</v>
      </c>
      <c r="E2575" s="216" t="s">
        <v>124</v>
      </c>
      <c r="F2575" s="48">
        <v>42937</v>
      </c>
      <c r="G2575" s="179">
        <v>-1</v>
      </c>
      <c r="H2575" s="47"/>
      <c r="I2575" s="50"/>
      <c r="J2575" s="51"/>
      <c r="K2575" s="50"/>
      <c r="L2575" s="50"/>
      <c r="M2575" s="52"/>
    </row>
    <row r="2576" spans="1:13" s="53" customFormat="1">
      <c r="A2576" s="47" t="s">
        <v>1875</v>
      </c>
      <c r="B2576" s="175" t="s">
        <v>1874</v>
      </c>
      <c r="C2576" s="47" t="s">
        <v>706</v>
      </c>
      <c r="D2576" s="212" t="s">
        <v>308</v>
      </c>
      <c r="E2576" s="216" t="s">
        <v>123</v>
      </c>
      <c r="F2576" s="48">
        <v>42937</v>
      </c>
      <c r="G2576" s="179">
        <v>-1</v>
      </c>
      <c r="H2576" s="47"/>
      <c r="I2576" s="50"/>
      <c r="J2576" s="51"/>
      <c r="K2576" s="50"/>
      <c r="L2576" s="50"/>
      <c r="M2576" s="52"/>
    </row>
    <row r="2577" spans="1:13" s="53" customFormat="1">
      <c r="A2577" s="47" t="s">
        <v>1875</v>
      </c>
      <c r="B2577" s="175" t="s">
        <v>1874</v>
      </c>
      <c r="C2577" s="47" t="s">
        <v>706</v>
      </c>
      <c r="D2577" s="47" t="s">
        <v>1460</v>
      </c>
      <c r="E2577" s="47" t="s">
        <v>1459</v>
      </c>
      <c r="F2577" s="48">
        <v>42937</v>
      </c>
      <c r="G2577" s="179">
        <v>-6</v>
      </c>
      <c r="H2577" s="47"/>
      <c r="I2577" s="50"/>
      <c r="J2577" s="51"/>
      <c r="K2577" s="50"/>
      <c r="L2577" s="50"/>
      <c r="M2577" s="52"/>
    </row>
    <row r="2578" spans="1:13" s="53" customFormat="1">
      <c r="A2578" s="47" t="s">
        <v>1875</v>
      </c>
      <c r="B2578" s="175" t="s">
        <v>1874</v>
      </c>
      <c r="C2578" s="47" t="s">
        <v>706</v>
      </c>
      <c r="D2578" s="212" t="s">
        <v>1644</v>
      </c>
      <c r="E2578" s="216" t="s">
        <v>1643</v>
      </c>
      <c r="F2578" s="48">
        <v>42937</v>
      </c>
      <c r="G2578" s="179">
        <v>-1</v>
      </c>
      <c r="H2578" s="47"/>
      <c r="I2578" s="50"/>
      <c r="J2578" s="51"/>
      <c r="K2578" s="50"/>
      <c r="L2578" s="50"/>
      <c r="M2578" s="52"/>
    </row>
    <row r="2579" spans="1:13" s="53" customFormat="1">
      <c r="A2579" s="47" t="s">
        <v>1875</v>
      </c>
      <c r="B2579" s="175" t="s">
        <v>1874</v>
      </c>
      <c r="C2579" s="47" t="s">
        <v>706</v>
      </c>
      <c r="D2579" s="212" t="s">
        <v>465</v>
      </c>
      <c r="E2579" s="216" t="s">
        <v>107</v>
      </c>
      <c r="F2579" s="48">
        <v>42937</v>
      </c>
      <c r="G2579" s="179">
        <v>-1</v>
      </c>
      <c r="H2579" s="47"/>
      <c r="I2579" s="50"/>
      <c r="J2579" s="51"/>
      <c r="K2579" s="50"/>
      <c r="L2579" s="50"/>
      <c r="M2579" s="52"/>
    </row>
    <row r="2580" spans="1:13" s="53" customFormat="1">
      <c r="A2580" s="47" t="s">
        <v>1875</v>
      </c>
      <c r="B2580" s="175" t="s">
        <v>1874</v>
      </c>
      <c r="C2580" s="47" t="s">
        <v>706</v>
      </c>
      <c r="D2580" s="212" t="s">
        <v>464</v>
      </c>
      <c r="E2580" s="216" t="s">
        <v>106</v>
      </c>
      <c r="F2580" s="48">
        <v>42937</v>
      </c>
      <c r="G2580" s="179">
        <v>-1</v>
      </c>
      <c r="H2580" s="47"/>
      <c r="I2580" s="50"/>
      <c r="J2580" s="51"/>
      <c r="K2580" s="50"/>
      <c r="L2580" s="50"/>
      <c r="M2580" s="52"/>
    </row>
    <row r="2581" spans="1:13" s="53" customFormat="1">
      <c r="A2581" s="47" t="s">
        <v>1875</v>
      </c>
      <c r="B2581" s="175" t="s">
        <v>1874</v>
      </c>
      <c r="C2581" s="47" t="s">
        <v>706</v>
      </c>
      <c r="D2581" s="217" t="s">
        <v>469</v>
      </c>
      <c r="E2581" s="215" t="s">
        <v>311</v>
      </c>
      <c r="F2581" s="48">
        <v>42937</v>
      </c>
      <c r="G2581" s="179">
        <v>-1</v>
      </c>
      <c r="H2581" s="47"/>
      <c r="I2581" s="50"/>
      <c r="J2581" s="51"/>
      <c r="K2581" s="50"/>
      <c r="L2581" s="50"/>
      <c r="M2581" s="52"/>
    </row>
    <row r="2582" spans="1:13" s="53" customFormat="1">
      <c r="A2582" s="47" t="s">
        <v>1875</v>
      </c>
      <c r="B2582" s="175" t="s">
        <v>1874</v>
      </c>
      <c r="C2582" s="47" t="s">
        <v>706</v>
      </c>
      <c r="D2582" s="212" t="s">
        <v>468</v>
      </c>
      <c r="E2582" s="216" t="s">
        <v>312</v>
      </c>
      <c r="F2582" s="48">
        <v>42937</v>
      </c>
      <c r="G2582" s="179">
        <v>-1</v>
      </c>
      <c r="H2582" s="47"/>
      <c r="I2582" s="50"/>
      <c r="J2582" s="51"/>
      <c r="K2582" s="50"/>
      <c r="L2582" s="50"/>
      <c r="M2582" s="52"/>
    </row>
    <row r="2583" spans="1:13" s="53" customFormat="1">
      <c r="A2583" s="47" t="s">
        <v>1875</v>
      </c>
      <c r="B2583" s="175" t="s">
        <v>1874</v>
      </c>
      <c r="C2583" s="47" t="s">
        <v>706</v>
      </c>
      <c r="D2583" s="47" t="s">
        <v>470</v>
      </c>
      <c r="E2583" s="47" t="s">
        <v>313</v>
      </c>
      <c r="F2583" s="48">
        <v>42937</v>
      </c>
      <c r="G2583" s="179">
        <v>-1</v>
      </c>
      <c r="H2583" s="47"/>
      <c r="I2583" s="50"/>
      <c r="J2583" s="51"/>
      <c r="K2583" s="50"/>
      <c r="L2583" s="50"/>
      <c r="M2583" s="52"/>
    </row>
    <row r="2584" spans="1:13" s="53" customFormat="1">
      <c r="A2584" s="47" t="s">
        <v>1875</v>
      </c>
      <c r="B2584" s="175" t="s">
        <v>1874</v>
      </c>
      <c r="C2584" s="47" t="s">
        <v>706</v>
      </c>
      <c r="D2584" s="47" t="s">
        <v>2992</v>
      </c>
      <c r="E2584" s="47" t="s">
        <v>1210</v>
      </c>
      <c r="F2584" s="48">
        <v>42937</v>
      </c>
      <c r="G2584" s="179">
        <v>-12</v>
      </c>
      <c r="H2584" s="47"/>
      <c r="I2584" s="50"/>
      <c r="J2584" s="51"/>
      <c r="K2584" s="50"/>
      <c r="L2584" s="50"/>
      <c r="M2584" s="52"/>
    </row>
    <row r="2585" spans="1:13" s="53" customFormat="1">
      <c r="A2585" s="47" t="s">
        <v>1875</v>
      </c>
      <c r="B2585" s="175" t="s">
        <v>1874</v>
      </c>
      <c r="C2585" s="47" t="s">
        <v>706</v>
      </c>
      <c r="D2585" s="47" t="s">
        <v>314</v>
      </c>
      <c r="E2585" s="47" t="s">
        <v>137</v>
      </c>
      <c r="F2585" s="48">
        <v>42937</v>
      </c>
      <c r="G2585" s="179">
        <v>-5</v>
      </c>
      <c r="H2585" s="47"/>
      <c r="I2585" s="50"/>
      <c r="J2585" s="51"/>
      <c r="K2585" s="50"/>
      <c r="L2585" s="50"/>
      <c r="M2585" s="52"/>
    </row>
    <row r="2586" spans="1:13" s="53" customFormat="1">
      <c r="A2586" s="47" t="s">
        <v>1875</v>
      </c>
      <c r="B2586" s="175" t="s">
        <v>1874</v>
      </c>
      <c r="C2586" s="47" t="s">
        <v>706</v>
      </c>
      <c r="D2586" s="47" t="s">
        <v>316</v>
      </c>
      <c r="E2586" s="47" t="s">
        <v>138</v>
      </c>
      <c r="F2586" s="48">
        <v>42937</v>
      </c>
      <c r="G2586" s="179">
        <v>-7</v>
      </c>
      <c r="H2586" s="47"/>
      <c r="I2586" s="50"/>
      <c r="J2586" s="51"/>
      <c r="K2586" s="50"/>
      <c r="L2586" s="50"/>
      <c r="M2586" s="52"/>
    </row>
    <row r="2587" spans="1:13" s="53" customFormat="1">
      <c r="A2587" s="47" t="s">
        <v>1875</v>
      </c>
      <c r="B2587" s="175" t="s">
        <v>1874</v>
      </c>
      <c r="C2587" s="47" t="s">
        <v>706</v>
      </c>
      <c r="D2587" s="47" t="s">
        <v>1152</v>
      </c>
      <c r="E2587" s="47" t="s">
        <v>1155</v>
      </c>
      <c r="F2587" s="48">
        <v>42937</v>
      </c>
      <c r="G2587" s="179">
        <v>-2</v>
      </c>
      <c r="H2587" s="47"/>
      <c r="I2587" s="50"/>
      <c r="J2587" s="51"/>
      <c r="K2587" s="50"/>
      <c r="L2587" s="50"/>
      <c r="M2587" s="52"/>
    </row>
    <row r="2588" spans="1:13" s="53" customFormat="1">
      <c r="A2588" s="47" t="s">
        <v>1875</v>
      </c>
      <c r="B2588" s="175" t="s">
        <v>1874</v>
      </c>
      <c r="C2588" s="47" t="s">
        <v>706</v>
      </c>
      <c r="D2588" s="47" t="s">
        <v>334</v>
      </c>
      <c r="E2588" s="47" t="s">
        <v>174</v>
      </c>
      <c r="F2588" s="48">
        <v>42937</v>
      </c>
      <c r="G2588" s="179">
        <v>-4</v>
      </c>
      <c r="H2588" s="47"/>
      <c r="I2588" s="50"/>
      <c r="J2588" s="51"/>
      <c r="K2588" s="50"/>
      <c r="L2588" s="50"/>
      <c r="M2588" s="52"/>
    </row>
    <row r="2589" spans="1:13" s="53" customFormat="1">
      <c r="A2589" s="47" t="s">
        <v>1875</v>
      </c>
      <c r="B2589" s="175" t="s">
        <v>1874</v>
      </c>
      <c r="C2589" s="47" t="s">
        <v>706</v>
      </c>
      <c r="D2589" s="47" t="s">
        <v>588</v>
      </c>
      <c r="E2589" s="47" t="s">
        <v>505</v>
      </c>
      <c r="F2589" s="48">
        <v>42937</v>
      </c>
      <c r="G2589" s="179">
        <v>-4</v>
      </c>
      <c r="H2589" s="47"/>
      <c r="I2589" s="50"/>
      <c r="J2589" s="51"/>
      <c r="K2589" s="50"/>
      <c r="L2589" s="50"/>
      <c r="M2589" s="52"/>
    </row>
    <row r="2590" spans="1:13" s="53" customFormat="1">
      <c r="A2590" s="47" t="s">
        <v>1826</v>
      </c>
      <c r="B2590" s="175" t="s">
        <v>1878</v>
      </c>
      <c r="C2590" s="47" t="s">
        <v>1562</v>
      </c>
      <c r="D2590" s="47" t="s">
        <v>2386</v>
      </c>
      <c r="E2590" s="47" t="s">
        <v>1310</v>
      </c>
      <c r="F2590" s="48">
        <v>42937</v>
      </c>
      <c r="G2590" s="179">
        <v>1</v>
      </c>
      <c r="H2590" s="47"/>
      <c r="I2590" s="50"/>
      <c r="J2590" s="51"/>
      <c r="K2590" s="50"/>
      <c r="L2590" s="50"/>
      <c r="M2590" s="52"/>
    </row>
    <row r="2591" spans="1:13" s="53" customFormat="1">
      <c r="A2591" s="47" t="s">
        <v>1876</v>
      </c>
      <c r="B2591" s="175" t="s">
        <v>1709</v>
      </c>
      <c r="C2591" s="47" t="s">
        <v>1710</v>
      </c>
      <c r="D2591" s="230" t="s">
        <v>1771</v>
      </c>
      <c r="E2591" s="231" t="s">
        <v>1772</v>
      </c>
      <c r="F2591" s="48">
        <v>42940</v>
      </c>
      <c r="G2591" s="179">
        <v>-1</v>
      </c>
      <c r="H2591" s="47"/>
      <c r="I2591" s="50"/>
      <c r="J2591" s="51"/>
      <c r="K2591" s="50"/>
      <c r="L2591" s="50"/>
      <c r="M2591" s="52"/>
    </row>
    <row r="2592" spans="1:13" s="53" customFormat="1">
      <c r="A2592" s="47" t="s">
        <v>1788</v>
      </c>
      <c r="B2592" s="175" t="s">
        <v>1787</v>
      </c>
      <c r="C2592" s="47" t="s">
        <v>1710</v>
      </c>
      <c r="D2592" s="230" t="s">
        <v>1771</v>
      </c>
      <c r="E2592" s="231" t="s">
        <v>1772</v>
      </c>
      <c r="F2592" s="48">
        <v>42940</v>
      </c>
      <c r="G2592" s="179">
        <v>-1</v>
      </c>
      <c r="H2592" s="47"/>
      <c r="I2592" s="50"/>
      <c r="J2592" s="51"/>
      <c r="K2592" s="50"/>
      <c r="L2592" s="50"/>
      <c r="M2592" s="52"/>
    </row>
    <row r="2593" spans="1:13" s="53" customFormat="1">
      <c r="A2593" s="47" t="s">
        <v>1933</v>
      </c>
      <c r="B2593" s="175">
        <v>72212</v>
      </c>
      <c r="C2593" s="47" t="s">
        <v>1344</v>
      </c>
      <c r="D2593" s="47" t="s">
        <v>317</v>
      </c>
      <c r="E2593" s="47" t="s">
        <v>159</v>
      </c>
      <c r="F2593" s="48">
        <v>42941</v>
      </c>
      <c r="G2593" s="179">
        <v>-4</v>
      </c>
      <c r="H2593" s="47"/>
      <c r="I2593" s="50"/>
      <c r="J2593" s="51"/>
      <c r="K2593" s="50"/>
      <c r="L2593" s="50"/>
      <c r="M2593" s="52"/>
    </row>
    <row r="2594" spans="1:13" s="53" customFormat="1">
      <c r="A2594" s="47" t="s">
        <v>1933</v>
      </c>
      <c r="B2594" s="175">
        <v>72212</v>
      </c>
      <c r="C2594" s="47" t="s">
        <v>1344</v>
      </c>
      <c r="D2594" s="47" t="s">
        <v>128</v>
      </c>
      <c r="E2594" s="47" t="s">
        <v>993</v>
      </c>
      <c r="F2594" s="48">
        <v>42941</v>
      </c>
      <c r="G2594" s="179">
        <v>-18</v>
      </c>
      <c r="H2594" s="47"/>
      <c r="I2594" s="50"/>
      <c r="J2594" s="51"/>
      <c r="K2594" s="50"/>
      <c r="L2594" s="50"/>
      <c r="M2594" s="52"/>
    </row>
    <row r="2595" spans="1:13" s="53" customFormat="1">
      <c r="A2595" s="47" t="s">
        <v>1877</v>
      </c>
      <c r="B2595" s="175">
        <v>14756</v>
      </c>
      <c r="C2595" s="47" t="s">
        <v>706</v>
      </c>
      <c r="D2595" s="47" t="s">
        <v>63</v>
      </c>
      <c r="E2595" s="47" t="s">
        <v>70</v>
      </c>
      <c r="F2595" s="48">
        <v>42941</v>
      </c>
      <c r="G2595" s="179">
        <v>-4</v>
      </c>
      <c r="H2595" s="47"/>
      <c r="I2595" s="50"/>
      <c r="J2595" s="51"/>
      <c r="K2595" s="50"/>
      <c r="L2595" s="50"/>
      <c r="M2595" s="52"/>
    </row>
    <row r="2596" spans="1:13" s="53" customFormat="1">
      <c r="A2596" s="47" t="s">
        <v>1877</v>
      </c>
      <c r="B2596" s="175">
        <v>14756</v>
      </c>
      <c r="C2596" s="47" t="s">
        <v>706</v>
      </c>
      <c r="D2596" s="47" t="s">
        <v>588</v>
      </c>
      <c r="E2596" s="47" t="s">
        <v>505</v>
      </c>
      <c r="F2596" s="48">
        <v>42941</v>
      </c>
      <c r="G2596" s="179">
        <v>-4</v>
      </c>
      <c r="H2596" s="47"/>
      <c r="I2596" s="50"/>
      <c r="J2596" s="51"/>
      <c r="K2596" s="50"/>
      <c r="L2596" s="50"/>
      <c r="M2596" s="52"/>
    </row>
    <row r="2597" spans="1:13" s="53" customFormat="1">
      <c r="A2597" s="47" t="s">
        <v>1877</v>
      </c>
      <c r="B2597" s="175">
        <v>14756</v>
      </c>
      <c r="C2597" s="47" t="s">
        <v>706</v>
      </c>
      <c r="D2597" s="212" t="s">
        <v>1516</v>
      </c>
      <c r="E2597" s="216" t="s">
        <v>1517</v>
      </c>
      <c r="F2597" s="48">
        <v>42941</v>
      </c>
      <c r="G2597" s="179">
        <v>-153</v>
      </c>
      <c r="H2597" s="47"/>
      <c r="I2597" s="50"/>
      <c r="J2597" s="51"/>
      <c r="K2597" s="50"/>
      <c r="L2597" s="50"/>
      <c r="M2597" s="52"/>
    </row>
    <row r="2598" spans="1:13" s="53" customFormat="1">
      <c r="A2598" s="47" t="s">
        <v>1877</v>
      </c>
      <c r="B2598" s="175">
        <v>14756</v>
      </c>
      <c r="C2598" s="47" t="s">
        <v>706</v>
      </c>
      <c r="D2598" s="47" t="s">
        <v>716</v>
      </c>
      <c r="E2598" s="47" t="s">
        <v>715</v>
      </c>
      <c r="F2598" s="48">
        <v>42941</v>
      </c>
      <c r="G2598" s="179">
        <v>-4</v>
      </c>
      <c r="H2598" s="47"/>
      <c r="I2598" s="50"/>
      <c r="J2598" s="51"/>
      <c r="K2598" s="50"/>
      <c r="L2598" s="50"/>
      <c r="M2598" s="52"/>
    </row>
    <row r="2599" spans="1:13" s="53" customFormat="1">
      <c r="A2599" s="47" t="s">
        <v>1877</v>
      </c>
      <c r="B2599" s="175">
        <v>14756</v>
      </c>
      <c r="C2599" s="47" t="s">
        <v>706</v>
      </c>
      <c r="D2599" s="47" t="s">
        <v>2999</v>
      </c>
      <c r="E2599" s="228" t="s">
        <v>1843</v>
      </c>
      <c r="F2599" s="48">
        <v>42941</v>
      </c>
      <c r="G2599" s="179">
        <v>-2</v>
      </c>
      <c r="H2599" s="47"/>
      <c r="I2599" s="50"/>
      <c r="J2599" s="51"/>
      <c r="K2599" s="50"/>
      <c r="L2599" s="50"/>
      <c r="M2599" s="52"/>
    </row>
    <row r="2600" spans="1:13" s="53" customFormat="1">
      <c r="A2600" s="47" t="s">
        <v>1877</v>
      </c>
      <c r="B2600" s="175">
        <v>14756</v>
      </c>
      <c r="C2600" s="47" t="s">
        <v>706</v>
      </c>
      <c r="D2600" s="212" t="s">
        <v>465</v>
      </c>
      <c r="E2600" s="216" t="s">
        <v>107</v>
      </c>
      <c r="F2600" s="48">
        <v>42941</v>
      </c>
      <c r="G2600" s="179">
        <v>-2</v>
      </c>
      <c r="H2600" s="47"/>
      <c r="I2600" s="50"/>
      <c r="J2600" s="51"/>
      <c r="K2600" s="50"/>
      <c r="L2600" s="50"/>
      <c r="M2600" s="52"/>
    </row>
    <row r="2601" spans="1:13" s="53" customFormat="1">
      <c r="A2601" s="47" t="s">
        <v>1877</v>
      </c>
      <c r="B2601" s="175">
        <v>14756</v>
      </c>
      <c r="C2601" s="47" t="s">
        <v>706</v>
      </c>
      <c r="D2601" s="212" t="s">
        <v>464</v>
      </c>
      <c r="E2601" s="216" t="s">
        <v>106</v>
      </c>
      <c r="F2601" s="48">
        <v>42941</v>
      </c>
      <c r="G2601" s="179">
        <v>-2</v>
      </c>
      <c r="H2601" s="47"/>
      <c r="I2601" s="50"/>
      <c r="J2601" s="51"/>
      <c r="K2601" s="50"/>
      <c r="L2601" s="50"/>
      <c r="M2601" s="52"/>
    </row>
    <row r="2602" spans="1:13" s="53" customFormat="1">
      <c r="A2602" s="47" t="s">
        <v>1877</v>
      </c>
      <c r="B2602" s="175">
        <v>14756</v>
      </c>
      <c r="C2602" s="47" t="s">
        <v>706</v>
      </c>
      <c r="D2602" s="212" t="s">
        <v>300</v>
      </c>
      <c r="E2602" s="216" t="s">
        <v>302</v>
      </c>
      <c r="F2602" s="48">
        <v>42941</v>
      </c>
      <c r="G2602" s="179">
        <v>-1</v>
      </c>
      <c r="H2602" s="47"/>
      <c r="I2602" s="50"/>
      <c r="J2602" s="51"/>
      <c r="K2602" s="50"/>
      <c r="L2602" s="50"/>
      <c r="M2602" s="52"/>
    </row>
    <row r="2603" spans="1:13" s="53" customFormat="1">
      <c r="A2603" s="47" t="s">
        <v>1877</v>
      </c>
      <c r="B2603" s="175">
        <v>14756</v>
      </c>
      <c r="C2603" s="47" t="s">
        <v>706</v>
      </c>
      <c r="D2603" s="212" t="s">
        <v>301</v>
      </c>
      <c r="E2603" s="216" t="s">
        <v>299</v>
      </c>
      <c r="F2603" s="48">
        <v>42941</v>
      </c>
      <c r="G2603" s="179">
        <v>-1</v>
      </c>
      <c r="H2603" s="47"/>
      <c r="I2603" s="50"/>
      <c r="J2603" s="51"/>
      <c r="K2603" s="50"/>
      <c r="L2603" s="50"/>
      <c r="M2603" s="52"/>
    </row>
    <row r="2604" spans="1:13" s="53" customFormat="1">
      <c r="A2604" s="47" t="s">
        <v>1877</v>
      </c>
      <c r="B2604" s="175">
        <v>14756</v>
      </c>
      <c r="C2604" s="47" t="s">
        <v>706</v>
      </c>
      <c r="D2604" s="212" t="s">
        <v>468</v>
      </c>
      <c r="E2604" s="216" t="s">
        <v>312</v>
      </c>
      <c r="F2604" s="48">
        <v>42941</v>
      </c>
      <c r="G2604" s="179">
        <v>-2</v>
      </c>
      <c r="H2604" s="47"/>
      <c r="I2604" s="50"/>
      <c r="J2604" s="51"/>
      <c r="K2604" s="50"/>
      <c r="L2604" s="50"/>
      <c r="M2604" s="52"/>
    </row>
    <row r="2605" spans="1:13" s="53" customFormat="1">
      <c r="A2605" s="47" t="s">
        <v>1877</v>
      </c>
      <c r="B2605" s="175">
        <v>14756</v>
      </c>
      <c r="C2605" s="47" t="s">
        <v>706</v>
      </c>
      <c r="D2605" s="217" t="s">
        <v>469</v>
      </c>
      <c r="E2605" s="215" t="s">
        <v>311</v>
      </c>
      <c r="F2605" s="48">
        <v>42941</v>
      </c>
      <c r="G2605" s="179">
        <v>-4</v>
      </c>
      <c r="H2605" s="47"/>
      <c r="I2605" s="50"/>
      <c r="J2605" s="51"/>
      <c r="K2605" s="50"/>
      <c r="L2605" s="50"/>
      <c r="M2605" s="52"/>
    </row>
    <row r="2606" spans="1:13" s="53" customFormat="1">
      <c r="A2606" s="47" t="s">
        <v>1877</v>
      </c>
      <c r="B2606" s="175">
        <v>14756</v>
      </c>
      <c r="C2606" s="47" t="s">
        <v>706</v>
      </c>
      <c r="D2606" s="230" t="s">
        <v>1771</v>
      </c>
      <c r="E2606" s="231" t="s">
        <v>1772</v>
      </c>
      <c r="F2606" s="48">
        <v>42941</v>
      </c>
      <c r="G2606" s="179">
        <v>-1</v>
      </c>
      <c r="H2606" s="47"/>
      <c r="I2606" s="50"/>
      <c r="J2606" s="51"/>
      <c r="K2606" s="50"/>
      <c r="L2606" s="50"/>
      <c r="M2606" s="52"/>
    </row>
    <row r="2607" spans="1:13" s="53" customFormat="1">
      <c r="A2607" s="47" t="s">
        <v>1877</v>
      </c>
      <c r="B2607" s="175">
        <v>14756</v>
      </c>
      <c r="C2607" s="47" t="s">
        <v>706</v>
      </c>
      <c r="D2607" s="212" t="s">
        <v>504</v>
      </c>
      <c r="E2607" s="216" t="s">
        <v>303</v>
      </c>
      <c r="F2607" s="48">
        <v>42941</v>
      </c>
      <c r="G2607" s="179">
        <v>-3</v>
      </c>
      <c r="H2607" s="47"/>
      <c r="I2607" s="50"/>
      <c r="J2607" s="51"/>
      <c r="K2607" s="50"/>
      <c r="L2607" s="50"/>
      <c r="M2607" s="52"/>
    </row>
    <row r="2608" spans="1:13" s="53" customFormat="1">
      <c r="A2608" s="47" t="s">
        <v>1877</v>
      </c>
      <c r="B2608" s="175">
        <v>14756</v>
      </c>
      <c r="C2608" s="47" t="s">
        <v>706</v>
      </c>
      <c r="D2608" s="212" t="s">
        <v>205</v>
      </c>
      <c r="E2608" s="216" t="s">
        <v>115</v>
      </c>
      <c r="F2608" s="48">
        <v>42941</v>
      </c>
      <c r="G2608" s="179">
        <v>-2</v>
      </c>
      <c r="H2608" s="47"/>
      <c r="I2608" s="50"/>
      <c r="J2608" s="51"/>
      <c r="K2608" s="50"/>
      <c r="L2608" s="50"/>
      <c r="M2608" s="52"/>
    </row>
    <row r="2609" spans="1:13" s="53" customFormat="1">
      <c r="A2609" s="47" t="s">
        <v>1877</v>
      </c>
      <c r="B2609" s="175">
        <v>14756</v>
      </c>
      <c r="C2609" s="47" t="s">
        <v>706</v>
      </c>
      <c r="D2609" s="212" t="s">
        <v>278</v>
      </c>
      <c r="E2609" s="216" t="s">
        <v>121</v>
      </c>
      <c r="F2609" s="48">
        <v>42941</v>
      </c>
      <c r="G2609" s="179">
        <v>-2</v>
      </c>
      <c r="H2609" s="47"/>
      <c r="I2609" s="50"/>
      <c r="J2609" s="51"/>
      <c r="K2609" s="50"/>
      <c r="L2609" s="50"/>
      <c r="M2609" s="52"/>
    </row>
    <row r="2610" spans="1:13" s="53" customFormat="1">
      <c r="A2610" s="47" t="s">
        <v>1877</v>
      </c>
      <c r="B2610" s="175">
        <v>14756</v>
      </c>
      <c r="C2610" s="47" t="s">
        <v>706</v>
      </c>
      <c r="D2610" s="212" t="s">
        <v>307</v>
      </c>
      <c r="E2610" s="216" t="s">
        <v>120</v>
      </c>
      <c r="F2610" s="48">
        <v>42941</v>
      </c>
      <c r="G2610" s="179">
        <v>-4</v>
      </c>
      <c r="H2610" s="47"/>
      <c r="I2610" s="50"/>
      <c r="J2610" s="51"/>
      <c r="K2610" s="50"/>
      <c r="L2610" s="50"/>
      <c r="M2610" s="52"/>
    </row>
    <row r="2611" spans="1:13" s="53" customFormat="1">
      <c r="A2611" s="47" t="s">
        <v>1877</v>
      </c>
      <c r="B2611" s="175">
        <v>14756</v>
      </c>
      <c r="C2611" s="47" t="s">
        <v>706</v>
      </c>
      <c r="D2611" s="212" t="s">
        <v>456</v>
      </c>
      <c r="E2611" s="216" t="s">
        <v>124</v>
      </c>
      <c r="F2611" s="48">
        <v>42941</v>
      </c>
      <c r="G2611" s="179">
        <v>-4</v>
      </c>
      <c r="H2611" s="47"/>
      <c r="I2611" s="50"/>
      <c r="J2611" s="51"/>
      <c r="K2611" s="50"/>
      <c r="L2611" s="50"/>
      <c r="M2611" s="52"/>
    </row>
    <row r="2612" spans="1:13" s="53" customFormat="1">
      <c r="A2612" s="47" t="s">
        <v>1877</v>
      </c>
      <c r="B2612" s="175">
        <v>14756</v>
      </c>
      <c r="C2612" s="47" t="s">
        <v>706</v>
      </c>
      <c r="D2612" s="212" t="s">
        <v>308</v>
      </c>
      <c r="E2612" s="216" t="s">
        <v>123</v>
      </c>
      <c r="F2612" s="48">
        <v>42941</v>
      </c>
      <c r="G2612" s="179">
        <v>-2</v>
      </c>
      <c r="H2612" s="47"/>
      <c r="I2612" s="50"/>
      <c r="J2612" s="51"/>
      <c r="K2612" s="50"/>
      <c r="L2612" s="50"/>
      <c r="M2612" s="52"/>
    </row>
    <row r="2613" spans="1:13" s="53" customFormat="1">
      <c r="A2613" s="47" t="s">
        <v>1877</v>
      </c>
      <c r="B2613" s="175">
        <v>14756</v>
      </c>
      <c r="C2613" s="47" t="s">
        <v>706</v>
      </c>
      <c r="D2613" s="212" t="s">
        <v>306</v>
      </c>
      <c r="E2613" s="216" t="s">
        <v>117</v>
      </c>
      <c r="F2613" s="48">
        <v>42941</v>
      </c>
      <c r="G2613" s="179">
        <v>-2</v>
      </c>
      <c r="H2613" s="47"/>
      <c r="I2613" s="50"/>
      <c r="J2613" s="51"/>
      <c r="K2613" s="50"/>
      <c r="L2613" s="50"/>
      <c r="M2613" s="52"/>
    </row>
    <row r="2614" spans="1:13" s="53" customFormat="1">
      <c r="A2614" s="47" t="s">
        <v>1877</v>
      </c>
      <c r="B2614" s="175">
        <v>14756</v>
      </c>
      <c r="C2614" s="47" t="s">
        <v>706</v>
      </c>
      <c r="D2614" s="47" t="s">
        <v>310</v>
      </c>
      <c r="E2614" s="47" t="s">
        <v>116</v>
      </c>
      <c r="F2614" s="48">
        <v>42941</v>
      </c>
      <c r="G2614" s="179">
        <v>-2</v>
      </c>
      <c r="H2614" s="47"/>
      <c r="I2614" s="50"/>
      <c r="J2614" s="51"/>
      <c r="K2614" s="50"/>
      <c r="L2614" s="50"/>
      <c r="M2614" s="52"/>
    </row>
    <row r="2615" spans="1:13" s="53" customFormat="1">
      <c r="A2615" s="47" t="s">
        <v>1877</v>
      </c>
      <c r="B2615" s="175">
        <v>14756</v>
      </c>
      <c r="C2615" s="47" t="s">
        <v>706</v>
      </c>
      <c r="D2615" s="212" t="s">
        <v>309</v>
      </c>
      <c r="E2615" s="216" t="s">
        <v>125</v>
      </c>
      <c r="F2615" s="48">
        <v>42941</v>
      </c>
      <c r="G2615" s="179">
        <v>-4</v>
      </c>
      <c r="H2615" s="47"/>
      <c r="I2615" s="50"/>
      <c r="J2615" s="51"/>
      <c r="K2615" s="50"/>
      <c r="L2615" s="50"/>
      <c r="M2615" s="52"/>
    </row>
    <row r="2616" spans="1:13" s="53" customFormat="1">
      <c r="A2616" s="47" t="s">
        <v>1877</v>
      </c>
      <c r="B2616" s="175">
        <v>14756</v>
      </c>
      <c r="C2616" s="47" t="s">
        <v>706</v>
      </c>
      <c r="D2616" s="47" t="s">
        <v>454</v>
      </c>
      <c r="E2616" s="47" t="s">
        <v>122</v>
      </c>
      <c r="F2616" s="48">
        <v>42941</v>
      </c>
      <c r="G2616" s="179">
        <v>-2</v>
      </c>
      <c r="H2616" s="47"/>
      <c r="I2616" s="50"/>
      <c r="J2616" s="51"/>
      <c r="K2616" s="50"/>
      <c r="L2616" s="50"/>
      <c r="M2616" s="52"/>
    </row>
    <row r="2617" spans="1:13" s="53" customFormat="1">
      <c r="A2617" s="47" t="s">
        <v>1877</v>
      </c>
      <c r="B2617" s="175">
        <v>14756</v>
      </c>
      <c r="C2617" s="47" t="s">
        <v>706</v>
      </c>
      <c r="D2617" s="212" t="s">
        <v>277</v>
      </c>
      <c r="E2617" s="216" t="s">
        <v>119</v>
      </c>
      <c r="F2617" s="48">
        <v>42941</v>
      </c>
      <c r="G2617" s="179">
        <v>-13</v>
      </c>
      <c r="H2617" s="47"/>
      <c r="I2617" s="50"/>
      <c r="J2617" s="51"/>
      <c r="K2617" s="50"/>
      <c r="L2617" s="50"/>
      <c r="M2617" s="52"/>
    </row>
    <row r="2618" spans="1:13" s="53" customFormat="1">
      <c r="A2618" s="47" t="s">
        <v>1877</v>
      </c>
      <c r="B2618" s="175">
        <v>14756</v>
      </c>
      <c r="C2618" s="47" t="s">
        <v>706</v>
      </c>
      <c r="D2618" s="212" t="s">
        <v>296</v>
      </c>
      <c r="E2618" s="216" t="s">
        <v>297</v>
      </c>
      <c r="F2618" s="48">
        <v>42941</v>
      </c>
      <c r="G2618" s="179">
        <v>-13</v>
      </c>
      <c r="H2618" s="47"/>
      <c r="I2618" s="50"/>
      <c r="J2618" s="51"/>
      <c r="K2618" s="50"/>
      <c r="L2618" s="50"/>
      <c r="M2618" s="52"/>
    </row>
    <row r="2619" spans="1:13" s="53" customFormat="1">
      <c r="A2619" s="47" t="s">
        <v>1877</v>
      </c>
      <c r="B2619" s="175">
        <v>14756</v>
      </c>
      <c r="C2619" s="47" t="s">
        <v>706</v>
      </c>
      <c r="D2619" s="47" t="s">
        <v>317</v>
      </c>
      <c r="E2619" s="47" t="s">
        <v>159</v>
      </c>
      <c r="F2619" s="48">
        <v>42941</v>
      </c>
      <c r="G2619" s="179">
        <v>-25</v>
      </c>
      <c r="H2619" s="47"/>
      <c r="I2619" s="50"/>
      <c r="J2619" s="51"/>
      <c r="K2619" s="50"/>
      <c r="L2619" s="50"/>
      <c r="M2619" s="52"/>
    </row>
    <row r="2620" spans="1:13" s="53" customFormat="1">
      <c r="A2620" s="47" t="s">
        <v>1877</v>
      </c>
      <c r="B2620" s="175">
        <v>14756</v>
      </c>
      <c r="C2620" s="47" t="s">
        <v>706</v>
      </c>
      <c r="D2620" s="47" t="s">
        <v>318</v>
      </c>
      <c r="E2620" s="47" t="s">
        <v>133</v>
      </c>
      <c r="F2620" s="48">
        <v>42941</v>
      </c>
      <c r="G2620" s="179">
        <v>-4</v>
      </c>
      <c r="H2620" s="47"/>
      <c r="I2620" s="50"/>
      <c r="J2620" s="51"/>
      <c r="K2620" s="50"/>
      <c r="L2620" s="50"/>
      <c r="M2620" s="52"/>
    </row>
    <row r="2621" spans="1:13" s="53" customFormat="1">
      <c r="A2621" s="47" t="s">
        <v>1877</v>
      </c>
      <c r="B2621" s="175">
        <v>14756</v>
      </c>
      <c r="C2621" s="47" t="s">
        <v>706</v>
      </c>
      <c r="D2621" s="47" t="s">
        <v>162</v>
      </c>
      <c r="E2621" s="47" t="s">
        <v>163</v>
      </c>
      <c r="F2621" s="48">
        <v>42941</v>
      </c>
      <c r="G2621" s="179">
        <v>-5</v>
      </c>
      <c r="H2621" s="47"/>
      <c r="I2621" s="50"/>
      <c r="J2621" s="51"/>
      <c r="K2621" s="50"/>
      <c r="L2621" s="50"/>
      <c r="M2621" s="52"/>
    </row>
    <row r="2622" spans="1:13" s="53" customFormat="1">
      <c r="A2622" s="47" t="s">
        <v>1877</v>
      </c>
      <c r="B2622" s="175">
        <v>14756</v>
      </c>
      <c r="C2622" s="47" t="s">
        <v>706</v>
      </c>
      <c r="D2622" s="47" t="s">
        <v>164</v>
      </c>
      <c r="E2622" s="47" t="s">
        <v>134</v>
      </c>
      <c r="F2622" s="48">
        <v>42941</v>
      </c>
      <c r="G2622" s="179">
        <v>-14</v>
      </c>
      <c r="H2622" s="47"/>
      <c r="I2622" s="50"/>
      <c r="J2622" s="51"/>
      <c r="K2622" s="50"/>
      <c r="L2622" s="50"/>
      <c r="M2622" s="52"/>
    </row>
    <row r="2623" spans="1:13" s="53" customFormat="1">
      <c r="A2623" s="47" t="s">
        <v>1877</v>
      </c>
      <c r="B2623" s="175">
        <v>14756</v>
      </c>
      <c r="C2623" s="47" t="s">
        <v>706</v>
      </c>
      <c r="D2623" s="47" t="s">
        <v>319</v>
      </c>
      <c r="E2623" s="47" t="s">
        <v>135</v>
      </c>
      <c r="F2623" s="48">
        <v>42941</v>
      </c>
      <c r="G2623" s="179">
        <v>-11</v>
      </c>
      <c r="H2623" s="47"/>
      <c r="I2623" s="50"/>
      <c r="J2623" s="51"/>
      <c r="K2623" s="50"/>
      <c r="L2623" s="50"/>
      <c r="M2623" s="52"/>
    </row>
    <row r="2624" spans="1:13" s="53" customFormat="1">
      <c r="A2624" s="47" t="s">
        <v>1877</v>
      </c>
      <c r="B2624" s="175">
        <v>14756</v>
      </c>
      <c r="C2624" s="47" t="s">
        <v>706</v>
      </c>
      <c r="D2624" s="47" t="s">
        <v>166</v>
      </c>
      <c r="E2624" s="47" t="s">
        <v>136</v>
      </c>
      <c r="F2624" s="48">
        <v>42941</v>
      </c>
      <c r="G2624" s="179">
        <v>-8</v>
      </c>
      <c r="H2624" s="47"/>
      <c r="I2624" s="50"/>
      <c r="J2624" s="51"/>
      <c r="K2624" s="50"/>
      <c r="L2624" s="50"/>
      <c r="M2624" s="52"/>
    </row>
    <row r="2625" spans="1:13" s="53" customFormat="1">
      <c r="A2625" s="47" t="s">
        <v>1877</v>
      </c>
      <c r="B2625" s="175">
        <v>14756</v>
      </c>
      <c r="C2625" s="47" t="s">
        <v>706</v>
      </c>
      <c r="D2625" s="47" t="s">
        <v>320</v>
      </c>
      <c r="E2625" s="47" t="s">
        <v>86</v>
      </c>
      <c r="F2625" s="48">
        <v>42941</v>
      </c>
      <c r="G2625" s="179">
        <v>-2</v>
      </c>
      <c r="H2625" s="47"/>
      <c r="I2625" s="50"/>
      <c r="J2625" s="51"/>
      <c r="K2625" s="50"/>
      <c r="L2625" s="50"/>
      <c r="M2625" s="52"/>
    </row>
    <row r="2626" spans="1:13" s="53" customFormat="1">
      <c r="A2626" s="47" t="s">
        <v>1877</v>
      </c>
      <c r="B2626" s="175">
        <v>14756</v>
      </c>
      <c r="C2626" s="47" t="s">
        <v>706</v>
      </c>
      <c r="D2626" s="47" t="s">
        <v>321</v>
      </c>
      <c r="E2626" s="47" t="s">
        <v>83</v>
      </c>
      <c r="F2626" s="48">
        <v>42941</v>
      </c>
      <c r="G2626" s="179">
        <v>-2</v>
      </c>
      <c r="H2626" s="47"/>
      <c r="I2626" s="50"/>
      <c r="J2626" s="51"/>
      <c r="K2626" s="50"/>
      <c r="L2626" s="50"/>
      <c r="M2626" s="52"/>
    </row>
    <row r="2627" spans="1:13" s="53" customFormat="1">
      <c r="A2627" s="47" t="s">
        <v>1877</v>
      </c>
      <c r="B2627" s="175">
        <v>14756</v>
      </c>
      <c r="C2627" s="47" t="s">
        <v>706</v>
      </c>
      <c r="D2627" s="230" t="s">
        <v>1777</v>
      </c>
      <c r="E2627" s="231" t="s">
        <v>1778</v>
      </c>
      <c r="F2627" s="48">
        <v>42941</v>
      </c>
      <c r="G2627" s="179">
        <v>-37</v>
      </c>
      <c r="H2627" s="47"/>
      <c r="I2627" s="50"/>
      <c r="J2627" s="51"/>
      <c r="K2627" s="50"/>
      <c r="L2627" s="50"/>
      <c r="M2627" s="52"/>
    </row>
    <row r="2628" spans="1:13" s="53" customFormat="1">
      <c r="A2628" s="47" t="s">
        <v>1877</v>
      </c>
      <c r="B2628" s="175">
        <v>14756</v>
      </c>
      <c r="C2628" s="47" t="s">
        <v>706</v>
      </c>
      <c r="D2628" s="47" t="s">
        <v>1153</v>
      </c>
      <c r="E2628" s="47" t="s">
        <v>1139</v>
      </c>
      <c r="F2628" s="48">
        <v>42941</v>
      </c>
      <c r="G2628" s="179">
        <v>-20</v>
      </c>
      <c r="H2628" s="47"/>
      <c r="I2628" s="50"/>
      <c r="J2628" s="51"/>
      <c r="K2628" s="50"/>
      <c r="L2628" s="50"/>
      <c r="M2628" s="52"/>
    </row>
    <row r="2629" spans="1:13" s="53" customFormat="1">
      <c r="A2629" s="47"/>
      <c r="B2629" s="175" t="s">
        <v>1394</v>
      </c>
      <c r="C2629" s="47" t="s">
        <v>1934</v>
      </c>
      <c r="D2629" s="225" t="s">
        <v>1691</v>
      </c>
      <c r="E2629" s="47" t="s">
        <v>1690</v>
      </c>
      <c r="F2629" s="48">
        <v>42942</v>
      </c>
      <c r="G2629" s="179">
        <v>-1</v>
      </c>
      <c r="H2629" s="47"/>
      <c r="I2629" s="50"/>
      <c r="J2629" s="51"/>
      <c r="K2629" s="50"/>
      <c r="L2629" s="50"/>
      <c r="M2629" s="52"/>
    </row>
    <row r="2630" spans="1:13" s="53" customFormat="1">
      <c r="A2630" s="47"/>
      <c r="B2630" s="175" t="s">
        <v>1394</v>
      </c>
      <c r="C2630" s="47" t="s">
        <v>1934</v>
      </c>
      <c r="D2630" s="230" t="s">
        <v>1777</v>
      </c>
      <c r="E2630" s="47" t="s">
        <v>1778</v>
      </c>
      <c r="F2630" s="48">
        <v>42942</v>
      </c>
      <c r="G2630" s="179">
        <v>-1</v>
      </c>
      <c r="H2630" s="47"/>
      <c r="I2630" s="50"/>
      <c r="J2630" s="51"/>
      <c r="K2630" s="50"/>
      <c r="L2630" s="50"/>
      <c r="M2630" s="52"/>
    </row>
    <row r="2631" spans="1:13" s="53" customFormat="1">
      <c r="A2631" s="47"/>
      <c r="B2631" s="175" t="s">
        <v>1394</v>
      </c>
      <c r="C2631" s="47" t="s">
        <v>1934</v>
      </c>
      <c r="D2631" s="47" t="s">
        <v>1688</v>
      </c>
      <c r="E2631" s="47" t="s">
        <v>1687</v>
      </c>
      <c r="F2631" s="48">
        <v>42942</v>
      </c>
      <c r="G2631" s="179">
        <v>-1</v>
      </c>
      <c r="H2631" s="47"/>
      <c r="I2631" s="50"/>
      <c r="J2631" s="51"/>
      <c r="K2631" s="50"/>
      <c r="L2631" s="50"/>
      <c r="M2631" s="52"/>
    </row>
    <row r="2632" spans="1:13" s="53" customFormat="1">
      <c r="A2632" s="47"/>
      <c r="B2632" s="175" t="s">
        <v>1394</v>
      </c>
      <c r="C2632" s="47" t="s">
        <v>1935</v>
      </c>
      <c r="D2632" s="47" t="s">
        <v>2386</v>
      </c>
      <c r="E2632" s="47" t="s">
        <v>1310</v>
      </c>
      <c r="F2632" s="48">
        <v>42942</v>
      </c>
      <c r="G2632" s="179">
        <v>-1</v>
      </c>
      <c r="H2632" s="47"/>
      <c r="I2632" s="50"/>
      <c r="J2632" s="51"/>
      <c r="K2632" s="50"/>
      <c r="L2632" s="50"/>
      <c r="M2632" s="52"/>
    </row>
    <row r="2633" spans="1:13" s="53" customFormat="1">
      <c r="A2633" s="47"/>
      <c r="B2633" s="175" t="s">
        <v>1849</v>
      </c>
      <c r="C2633" s="47" t="s">
        <v>1562</v>
      </c>
      <c r="D2633" s="230" t="s">
        <v>1777</v>
      </c>
      <c r="E2633" s="47" t="s">
        <v>1778</v>
      </c>
      <c r="F2633" s="48">
        <v>42943</v>
      </c>
      <c r="G2633" s="179">
        <v>105</v>
      </c>
      <c r="H2633" s="47"/>
      <c r="I2633" s="50"/>
      <c r="J2633" s="51"/>
      <c r="K2633" s="50"/>
      <c r="L2633" s="50"/>
      <c r="M2633" s="52"/>
    </row>
    <row r="2634" spans="1:13" s="53" customFormat="1">
      <c r="A2634" s="47"/>
      <c r="B2634" s="175" t="s">
        <v>1849</v>
      </c>
      <c r="C2634" s="47" t="s">
        <v>1562</v>
      </c>
      <c r="D2634" s="230" t="s">
        <v>1880</v>
      </c>
      <c r="E2634" s="47" t="s">
        <v>1881</v>
      </c>
      <c r="F2634" s="48">
        <v>42943</v>
      </c>
      <c r="G2634" s="179">
        <v>35</v>
      </c>
      <c r="H2634" s="47"/>
      <c r="I2634" s="50"/>
      <c r="J2634" s="51"/>
      <c r="K2634" s="50"/>
      <c r="L2634" s="50"/>
      <c r="M2634" s="52"/>
    </row>
    <row r="2635" spans="1:13" s="53" customFormat="1">
      <c r="A2635" s="47"/>
      <c r="B2635" s="175" t="s">
        <v>1849</v>
      </c>
      <c r="C2635" s="47" t="s">
        <v>1562</v>
      </c>
      <c r="D2635" s="230" t="s">
        <v>1886</v>
      </c>
      <c r="E2635" s="47" t="s">
        <v>1882</v>
      </c>
      <c r="F2635" s="48">
        <v>42943</v>
      </c>
      <c r="G2635" s="179">
        <v>25</v>
      </c>
      <c r="H2635" s="47"/>
      <c r="I2635" s="50"/>
      <c r="J2635" s="51"/>
      <c r="K2635" s="50"/>
      <c r="L2635" s="50"/>
      <c r="M2635" s="52"/>
    </row>
    <row r="2636" spans="1:13" s="53" customFormat="1">
      <c r="A2636" s="47"/>
      <c r="B2636" s="175" t="s">
        <v>1849</v>
      </c>
      <c r="C2636" s="47" t="s">
        <v>1562</v>
      </c>
      <c r="D2636" s="230" t="s">
        <v>1887</v>
      </c>
      <c r="E2636" s="47" t="s">
        <v>1883</v>
      </c>
      <c r="F2636" s="48">
        <v>42943</v>
      </c>
      <c r="G2636" s="179">
        <v>20</v>
      </c>
      <c r="H2636" s="47"/>
      <c r="I2636" s="50"/>
      <c r="J2636" s="51"/>
      <c r="K2636" s="50"/>
      <c r="L2636" s="50"/>
      <c r="M2636" s="52"/>
    </row>
    <row r="2637" spans="1:13" s="53" customFormat="1">
      <c r="A2637" s="47"/>
      <c r="B2637" s="175" t="s">
        <v>1849</v>
      </c>
      <c r="C2637" s="47" t="s">
        <v>1562</v>
      </c>
      <c r="D2637" s="230" t="s">
        <v>1888</v>
      </c>
      <c r="E2637" s="47" t="s">
        <v>1884</v>
      </c>
      <c r="F2637" s="48">
        <v>42943</v>
      </c>
      <c r="G2637" s="179">
        <v>25</v>
      </c>
      <c r="H2637" s="47"/>
      <c r="I2637" s="50"/>
      <c r="J2637" s="51"/>
      <c r="K2637" s="50"/>
      <c r="L2637" s="50"/>
      <c r="M2637" s="52"/>
    </row>
    <row r="2638" spans="1:13" s="53" customFormat="1">
      <c r="A2638" s="47"/>
      <c r="B2638" s="175" t="s">
        <v>1849</v>
      </c>
      <c r="C2638" s="47" t="s">
        <v>1562</v>
      </c>
      <c r="D2638" s="230" t="s">
        <v>1889</v>
      </c>
      <c r="E2638" s="47" t="s">
        <v>1885</v>
      </c>
      <c r="F2638" s="48">
        <v>42943</v>
      </c>
      <c r="G2638" s="179">
        <v>10</v>
      </c>
      <c r="H2638" s="47"/>
      <c r="I2638" s="50"/>
      <c r="J2638" s="51"/>
      <c r="K2638" s="50"/>
      <c r="L2638" s="50"/>
      <c r="M2638" s="52"/>
    </row>
    <row r="2639" spans="1:13" s="53" customFormat="1">
      <c r="A2639" s="47"/>
      <c r="B2639" s="175" t="s">
        <v>1849</v>
      </c>
      <c r="C2639" s="47" t="s">
        <v>1562</v>
      </c>
      <c r="D2639" s="233" t="s">
        <v>1891</v>
      </c>
      <c r="E2639" s="47" t="s">
        <v>2309</v>
      </c>
      <c r="F2639" s="48">
        <v>42943</v>
      </c>
      <c r="G2639" s="179">
        <v>10</v>
      </c>
      <c r="H2639" s="47"/>
      <c r="I2639" s="50"/>
      <c r="J2639" s="51"/>
      <c r="K2639" s="50"/>
      <c r="L2639" s="50"/>
      <c r="M2639" s="52"/>
    </row>
    <row r="2640" spans="1:13" s="53" customFormat="1">
      <c r="A2640" s="47"/>
      <c r="B2640" s="175" t="s">
        <v>1849</v>
      </c>
      <c r="C2640" s="47" t="s">
        <v>1562</v>
      </c>
      <c r="D2640" s="225" t="s">
        <v>1892</v>
      </c>
      <c r="E2640" s="47" t="s">
        <v>2310</v>
      </c>
      <c r="F2640" s="48">
        <v>42943</v>
      </c>
      <c r="G2640" s="179">
        <v>10</v>
      </c>
      <c r="H2640" s="47"/>
      <c r="I2640" s="50"/>
      <c r="J2640" s="51"/>
      <c r="K2640" s="50"/>
      <c r="L2640" s="50"/>
      <c r="M2640" s="52"/>
    </row>
    <row r="2641" spans="1:13" s="53" customFormat="1">
      <c r="A2641" s="47"/>
      <c r="B2641" s="175" t="s">
        <v>1849</v>
      </c>
      <c r="C2641" s="47" t="s">
        <v>1562</v>
      </c>
      <c r="D2641" s="225" t="s">
        <v>1895</v>
      </c>
      <c r="E2641" s="47" t="s">
        <v>1896</v>
      </c>
      <c r="F2641" s="48">
        <v>42943</v>
      </c>
      <c r="G2641" s="179">
        <v>35</v>
      </c>
      <c r="H2641" s="47"/>
      <c r="I2641" s="50"/>
      <c r="J2641" s="51"/>
      <c r="K2641" s="50"/>
      <c r="L2641" s="50"/>
      <c r="M2641" s="52"/>
    </row>
    <row r="2642" spans="1:13" s="53" customFormat="1">
      <c r="A2642" s="47"/>
      <c r="B2642" s="175" t="s">
        <v>1849</v>
      </c>
      <c r="C2642" s="47" t="s">
        <v>1562</v>
      </c>
      <c r="D2642" s="225" t="s">
        <v>1900</v>
      </c>
      <c r="E2642" s="47" t="s">
        <v>1897</v>
      </c>
      <c r="F2642" s="48">
        <v>42943</v>
      </c>
      <c r="G2642" s="179">
        <v>36</v>
      </c>
      <c r="H2642" s="47"/>
      <c r="I2642" s="50"/>
      <c r="J2642" s="51"/>
      <c r="K2642" s="50"/>
      <c r="L2642" s="50"/>
      <c r="M2642" s="52"/>
    </row>
    <row r="2643" spans="1:13" s="53" customFormat="1">
      <c r="A2643" s="47"/>
      <c r="B2643" s="175" t="s">
        <v>1849</v>
      </c>
      <c r="C2643" s="47" t="s">
        <v>1562</v>
      </c>
      <c r="D2643" s="225" t="s">
        <v>1939</v>
      </c>
      <c r="E2643" s="47" t="s">
        <v>1943</v>
      </c>
      <c r="F2643" s="48">
        <v>42943</v>
      </c>
      <c r="G2643" s="179">
        <v>15</v>
      </c>
      <c r="H2643" s="47"/>
      <c r="I2643" s="50"/>
      <c r="J2643" s="51"/>
      <c r="K2643" s="50"/>
      <c r="L2643" s="50"/>
      <c r="M2643" s="52"/>
    </row>
    <row r="2644" spans="1:13" s="53" customFormat="1">
      <c r="A2644" s="47"/>
      <c r="B2644" s="175"/>
      <c r="C2644" s="47"/>
      <c r="D2644" s="225" t="s">
        <v>3276</v>
      </c>
      <c r="E2644" s="47" t="s">
        <v>1944</v>
      </c>
      <c r="F2644" s="48"/>
      <c r="G2644" s="179">
        <v>15</v>
      </c>
      <c r="H2644" s="47"/>
      <c r="I2644" s="50"/>
      <c r="J2644" s="51"/>
      <c r="K2644" s="50"/>
      <c r="L2644" s="50"/>
      <c r="M2644" s="52"/>
    </row>
    <row r="2645" spans="1:13" s="53" customFormat="1">
      <c r="A2645" s="47"/>
      <c r="B2645" s="175" t="s">
        <v>1849</v>
      </c>
      <c r="C2645" s="47" t="s">
        <v>1562</v>
      </c>
      <c r="D2645" s="225" t="s">
        <v>1901</v>
      </c>
      <c r="E2645" s="47" t="s">
        <v>1898</v>
      </c>
      <c r="F2645" s="48">
        <v>42943</v>
      </c>
      <c r="G2645" s="179">
        <v>35</v>
      </c>
      <c r="H2645" s="47"/>
      <c r="I2645" s="50"/>
      <c r="J2645" s="51"/>
      <c r="K2645" s="50"/>
      <c r="L2645" s="50"/>
      <c r="M2645" s="52"/>
    </row>
    <row r="2646" spans="1:13" s="53" customFormat="1">
      <c r="A2646" s="47"/>
      <c r="B2646" s="175" t="s">
        <v>1849</v>
      </c>
      <c r="C2646" s="47" t="s">
        <v>1562</v>
      </c>
      <c r="D2646" s="225" t="s">
        <v>1902</v>
      </c>
      <c r="E2646" s="47" t="s">
        <v>1899</v>
      </c>
      <c r="F2646" s="48">
        <v>42943</v>
      </c>
      <c r="G2646" s="179">
        <v>24</v>
      </c>
      <c r="H2646" s="47"/>
      <c r="I2646" s="50"/>
      <c r="J2646" s="51"/>
      <c r="K2646" s="50"/>
      <c r="L2646" s="50"/>
      <c r="M2646" s="52"/>
    </row>
    <row r="2647" spans="1:13" s="53" customFormat="1">
      <c r="A2647" s="47"/>
      <c r="B2647" s="175" t="s">
        <v>1849</v>
      </c>
      <c r="C2647" s="47" t="s">
        <v>1562</v>
      </c>
      <c r="D2647" s="225" t="s">
        <v>1941</v>
      </c>
      <c r="E2647" s="47" t="s">
        <v>1945</v>
      </c>
      <c r="F2647" s="48">
        <v>42943</v>
      </c>
      <c r="G2647" s="179">
        <v>15</v>
      </c>
      <c r="H2647" s="47"/>
      <c r="I2647" s="50"/>
      <c r="J2647" s="51"/>
      <c r="K2647" s="50"/>
      <c r="L2647" s="50"/>
      <c r="M2647" s="52"/>
    </row>
    <row r="2648" spans="1:13" s="53" customFormat="1">
      <c r="A2648" s="47"/>
      <c r="B2648" s="175" t="s">
        <v>1849</v>
      </c>
      <c r="C2648" s="47" t="s">
        <v>1562</v>
      </c>
      <c r="D2648" s="225" t="s">
        <v>1942</v>
      </c>
      <c r="E2648" s="47" t="s">
        <v>1946</v>
      </c>
      <c r="F2648" s="48">
        <v>42943</v>
      </c>
      <c r="G2648" s="179">
        <v>5</v>
      </c>
      <c r="H2648" s="47"/>
      <c r="I2648" s="50"/>
      <c r="J2648" s="51"/>
      <c r="K2648" s="50"/>
      <c r="L2648" s="50"/>
      <c r="M2648" s="52"/>
    </row>
    <row r="2649" spans="1:13" s="53" customFormat="1">
      <c r="A2649" s="47"/>
      <c r="B2649" s="175" t="s">
        <v>1849</v>
      </c>
      <c r="C2649" s="47" t="s">
        <v>1562</v>
      </c>
      <c r="D2649" s="225" t="s">
        <v>1904</v>
      </c>
      <c r="E2649" s="47" t="s">
        <v>1911</v>
      </c>
      <c r="F2649" s="48">
        <v>42943</v>
      </c>
      <c r="G2649" s="179">
        <v>24</v>
      </c>
      <c r="H2649" s="47"/>
      <c r="I2649" s="50"/>
      <c r="J2649" s="51"/>
      <c r="K2649" s="50"/>
      <c r="L2649" s="50"/>
      <c r="M2649" s="52"/>
    </row>
    <row r="2650" spans="1:13" s="53" customFormat="1">
      <c r="A2650" s="47"/>
      <c r="B2650" s="175" t="s">
        <v>1849</v>
      </c>
      <c r="C2650" s="47" t="s">
        <v>1562</v>
      </c>
      <c r="D2650" s="225" t="s">
        <v>1905</v>
      </c>
      <c r="E2650" s="47" t="s">
        <v>1918</v>
      </c>
      <c r="F2650" s="48">
        <v>42943</v>
      </c>
      <c r="G2650" s="179">
        <v>30</v>
      </c>
      <c r="H2650" s="47"/>
      <c r="I2650" s="50"/>
      <c r="J2650" s="51"/>
      <c r="K2650" s="50"/>
      <c r="L2650" s="50"/>
      <c r="M2650" s="52"/>
    </row>
    <row r="2651" spans="1:13" s="53" customFormat="1">
      <c r="A2651" s="47"/>
      <c r="B2651" s="175" t="s">
        <v>1849</v>
      </c>
      <c r="C2651" s="47" t="s">
        <v>1562</v>
      </c>
      <c r="D2651" s="225" t="s">
        <v>1906</v>
      </c>
      <c r="E2651" s="47" t="s">
        <v>1917</v>
      </c>
      <c r="F2651" s="48">
        <v>42943</v>
      </c>
      <c r="G2651" s="179">
        <v>5</v>
      </c>
      <c r="H2651" s="47"/>
      <c r="I2651" s="50"/>
      <c r="J2651" s="51"/>
      <c r="K2651" s="50"/>
      <c r="L2651" s="50"/>
      <c r="M2651" s="52"/>
    </row>
    <row r="2652" spans="1:13" s="53" customFormat="1">
      <c r="A2652" s="47"/>
      <c r="B2652" s="175" t="s">
        <v>1849</v>
      </c>
      <c r="C2652" s="47" t="s">
        <v>1562</v>
      </c>
      <c r="D2652" s="225" t="s">
        <v>1903</v>
      </c>
      <c r="E2652" s="47" t="s">
        <v>1916</v>
      </c>
      <c r="F2652" s="48">
        <v>42943</v>
      </c>
      <c r="G2652" s="179">
        <v>5</v>
      </c>
      <c r="H2652" s="47"/>
      <c r="I2652" s="50"/>
      <c r="J2652" s="51"/>
      <c r="K2652" s="50"/>
      <c r="L2652" s="50"/>
      <c r="M2652" s="52"/>
    </row>
    <row r="2653" spans="1:13" s="53" customFormat="1">
      <c r="A2653" s="47"/>
      <c r="B2653" s="175" t="s">
        <v>1849</v>
      </c>
      <c r="C2653" s="47" t="s">
        <v>1562</v>
      </c>
      <c r="D2653" s="225" t="s">
        <v>1907</v>
      </c>
      <c r="E2653" s="47" t="s">
        <v>1915</v>
      </c>
      <c r="F2653" s="48">
        <v>42943</v>
      </c>
      <c r="G2653" s="179">
        <v>30</v>
      </c>
      <c r="H2653" s="47"/>
      <c r="I2653" s="50"/>
      <c r="J2653" s="51"/>
      <c r="K2653" s="50"/>
      <c r="L2653" s="50"/>
      <c r="M2653" s="52"/>
    </row>
    <row r="2654" spans="1:13" s="53" customFormat="1">
      <c r="A2654" s="47"/>
      <c r="B2654" s="175" t="s">
        <v>1849</v>
      </c>
      <c r="C2654" s="47" t="s">
        <v>1562</v>
      </c>
      <c r="D2654" s="225" t="s">
        <v>1908</v>
      </c>
      <c r="E2654" s="47" t="s">
        <v>1914</v>
      </c>
      <c r="F2654" s="48">
        <v>42943</v>
      </c>
      <c r="G2654" s="179">
        <v>5</v>
      </c>
      <c r="H2654" s="47"/>
      <c r="I2654" s="50"/>
      <c r="J2654" s="51"/>
      <c r="K2654" s="50"/>
      <c r="L2654" s="50"/>
      <c r="M2654" s="52"/>
    </row>
    <row r="2655" spans="1:13" s="53" customFormat="1">
      <c r="A2655" s="47"/>
      <c r="B2655" s="175" t="s">
        <v>1849</v>
      </c>
      <c r="C2655" s="47" t="s">
        <v>1562</v>
      </c>
      <c r="D2655" s="225" t="s">
        <v>1909</v>
      </c>
      <c r="E2655" s="47" t="s">
        <v>1913</v>
      </c>
      <c r="F2655" s="48">
        <v>42943</v>
      </c>
      <c r="G2655" s="179">
        <v>5</v>
      </c>
      <c r="H2655" s="47"/>
      <c r="I2655" s="50"/>
      <c r="J2655" s="51"/>
      <c r="K2655" s="50"/>
      <c r="L2655" s="50"/>
      <c r="M2655" s="52"/>
    </row>
    <row r="2656" spans="1:13" s="53" customFormat="1">
      <c r="A2656" s="47"/>
      <c r="B2656" s="175" t="s">
        <v>1849</v>
      </c>
      <c r="C2656" s="47" t="s">
        <v>1562</v>
      </c>
      <c r="D2656" s="225" t="s">
        <v>1910</v>
      </c>
      <c r="E2656" s="47" t="s">
        <v>1912</v>
      </c>
      <c r="F2656" s="48">
        <v>42943</v>
      </c>
      <c r="G2656" s="179">
        <v>5</v>
      </c>
      <c r="H2656" s="47"/>
      <c r="I2656" s="50"/>
      <c r="J2656" s="51"/>
      <c r="K2656" s="50"/>
      <c r="L2656" s="50"/>
      <c r="M2656" s="52"/>
    </row>
    <row r="2657" spans="1:13" s="53" customFormat="1">
      <c r="A2657" s="47"/>
      <c r="B2657" s="175" t="s">
        <v>1849</v>
      </c>
      <c r="C2657" s="47" t="s">
        <v>1562</v>
      </c>
      <c r="D2657" s="225" t="s">
        <v>1920</v>
      </c>
      <c r="E2657" s="47" t="s">
        <v>1926</v>
      </c>
      <c r="F2657" s="48">
        <v>42943</v>
      </c>
      <c r="G2657" s="179">
        <v>35</v>
      </c>
      <c r="H2657" s="47"/>
      <c r="I2657" s="50"/>
      <c r="J2657" s="51"/>
      <c r="K2657" s="50"/>
      <c r="L2657" s="50"/>
      <c r="M2657" s="52"/>
    </row>
    <row r="2658" spans="1:13" s="53" customFormat="1">
      <c r="A2658" s="47"/>
      <c r="B2658" s="175" t="s">
        <v>1849</v>
      </c>
      <c r="C2658" s="47" t="s">
        <v>1562</v>
      </c>
      <c r="D2658" s="225" t="s">
        <v>1921</v>
      </c>
      <c r="E2658" s="47" t="s">
        <v>1927</v>
      </c>
      <c r="F2658" s="48">
        <v>42943</v>
      </c>
      <c r="G2658" s="179">
        <v>30</v>
      </c>
      <c r="H2658" s="47"/>
      <c r="I2658" s="50"/>
      <c r="J2658" s="51"/>
      <c r="K2658" s="50"/>
      <c r="L2658" s="50"/>
      <c r="M2658" s="52"/>
    </row>
    <row r="2659" spans="1:13" s="53" customFormat="1">
      <c r="A2659" s="47"/>
      <c r="B2659" s="175" t="s">
        <v>1849</v>
      </c>
      <c r="C2659" s="47" t="s">
        <v>1562</v>
      </c>
      <c r="D2659" s="225" t="s">
        <v>1938</v>
      </c>
      <c r="E2659" s="47" t="s">
        <v>1937</v>
      </c>
      <c r="F2659" s="48">
        <v>42943</v>
      </c>
      <c r="G2659" s="179">
        <v>4</v>
      </c>
      <c r="H2659" s="47"/>
      <c r="I2659" s="50"/>
      <c r="J2659" s="51"/>
      <c r="K2659" s="50"/>
      <c r="L2659" s="50"/>
      <c r="M2659" s="52"/>
    </row>
    <row r="2660" spans="1:13" s="53" customFormat="1">
      <c r="A2660" s="47"/>
      <c r="B2660" s="175" t="s">
        <v>1849</v>
      </c>
      <c r="C2660" s="47" t="s">
        <v>1562</v>
      </c>
      <c r="D2660" s="225" t="s">
        <v>1919</v>
      </c>
      <c r="E2660" s="47" t="s">
        <v>1928</v>
      </c>
      <c r="F2660" s="48">
        <v>42943</v>
      </c>
      <c r="G2660" s="179">
        <v>5</v>
      </c>
      <c r="H2660" s="47"/>
      <c r="I2660" s="50"/>
      <c r="J2660" s="51"/>
      <c r="K2660" s="50"/>
      <c r="L2660" s="50"/>
      <c r="M2660" s="52"/>
    </row>
    <row r="2661" spans="1:13" s="53" customFormat="1">
      <c r="A2661" s="47"/>
      <c r="B2661" s="175" t="s">
        <v>1849</v>
      </c>
      <c r="C2661" s="47" t="s">
        <v>1562</v>
      </c>
      <c r="D2661" s="225" t="s">
        <v>1922</v>
      </c>
      <c r="E2661" s="47" t="s">
        <v>1929</v>
      </c>
      <c r="F2661" s="48">
        <v>42943</v>
      </c>
      <c r="G2661" s="179">
        <v>30</v>
      </c>
      <c r="H2661" s="47"/>
      <c r="I2661" s="50"/>
      <c r="J2661" s="51"/>
      <c r="K2661" s="50"/>
      <c r="L2661" s="50"/>
      <c r="M2661" s="52"/>
    </row>
    <row r="2662" spans="1:13" s="53" customFormat="1">
      <c r="A2662" s="47"/>
      <c r="B2662" s="175" t="s">
        <v>1849</v>
      </c>
      <c r="C2662" s="47" t="s">
        <v>1562</v>
      </c>
      <c r="D2662" s="225" t="s">
        <v>1923</v>
      </c>
      <c r="E2662" s="47" t="s">
        <v>1930</v>
      </c>
      <c r="F2662" s="48">
        <v>42943</v>
      </c>
      <c r="G2662" s="179">
        <v>5</v>
      </c>
      <c r="H2662" s="47"/>
      <c r="I2662" s="50"/>
      <c r="J2662" s="51"/>
      <c r="K2662" s="50"/>
      <c r="L2662" s="50"/>
      <c r="M2662" s="52"/>
    </row>
    <row r="2663" spans="1:13" s="53" customFormat="1">
      <c r="A2663" s="47"/>
      <c r="B2663" s="175" t="s">
        <v>1849</v>
      </c>
      <c r="C2663" s="47" t="s">
        <v>1562</v>
      </c>
      <c r="D2663" s="225" t="s">
        <v>1924</v>
      </c>
      <c r="E2663" s="47" t="s">
        <v>1931</v>
      </c>
      <c r="F2663" s="48">
        <v>42943</v>
      </c>
      <c r="G2663" s="179">
        <v>5</v>
      </c>
      <c r="H2663" s="47"/>
      <c r="I2663" s="50"/>
      <c r="J2663" s="51"/>
      <c r="K2663" s="50"/>
      <c r="L2663" s="50"/>
      <c r="M2663" s="52"/>
    </row>
    <row r="2664" spans="1:13" s="53" customFormat="1">
      <c r="A2664" s="47"/>
      <c r="B2664" s="175" t="s">
        <v>1849</v>
      </c>
      <c r="C2664" s="47" t="s">
        <v>1562</v>
      </c>
      <c r="D2664" s="225" t="s">
        <v>1925</v>
      </c>
      <c r="E2664" s="47" t="s">
        <v>1932</v>
      </c>
      <c r="F2664" s="48">
        <v>42943</v>
      </c>
      <c r="G2664" s="179">
        <v>5</v>
      </c>
      <c r="H2664" s="47"/>
      <c r="I2664" s="50"/>
      <c r="J2664" s="51"/>
      <c r="K2664" s="50"/>
      <c r="L2664" s="50"/>
      <c r="M2664" s="52"/>
    </row>
    <row r="2665" spans="1:13" s="53" customFormat="1">
      <c r="A2665" s="47"/>
      <c r="B2665" s="175" t="s">
        <v>1849</v>
      </c>
      <c r="C2665" s="47" t="s">
        <v>1562</v>
      </c>
      <c r="D2665" s="225" t="s">
        <v>1947</v>
      </c>
      <c r="E2665" s="47" t="s">
        <v>1948</v>
      </c>
      <c r="F2665" s="48">
        <v>42943</v>
      </c>
      <c r="G2665" s="179">
        <v>5</v>
      </c>
      <c r="H2665" s="47"/>
      <c r="I2665" s="50"/>
      <c r="J2665" s="51"/>
      <c r="K2665" s="50"/>
      <c r="L2665" s="50"/>
      <c r="M2665" s="52"/>
    </row>
    <row r="2666" spans="1:13" s="53" customFormat="1">
      <c r="A2666" s="47"/>
      <c r="B2666" s="175" t="s">
        <v>1849</v>
      </c>
      <c r="C2666" s="47" t="s">
        <v>1562</v>
      </c>
      <c r="D2666" s="225" t="s">
        <v>1949</v>
      </c>
      <c r="E2666" s="47" t="s">
        <v>1950</v>
      </c>
      <c r="F2666" s="48">
        <v>42943</v>
      </c>
      <c r="G2666" s="179">
        <v>15</v>
      </c>
      <c r="H2666" s="47"/>
      <c r="I2666" s="50"/>
      <c r="J2666" s="51"/>
      <c r="K2666" s="50"/>
      <c r="L2666" s="50"/>
      <c r="M2666" s="52"/>
    </row>
    <row r="2667" spans="1:13" s="53" customFormat="1">
      <c r="A2667" s="47"/>
      <c r="B2667" s="175" t="s">
        <v>1849</v>
      </c>
      <c r="C2667" s="47" t="s">
        <v>1562</v>
      </c>
      <c r="D2667" s="225" t="s">
        <v>1951</v>
      </c>
      <c r="E2667" s="47" t="s">
        <v>1952</v>
      </c>
      <c r="F2667" s="48">
        <v>42943</v>
      </c>
      <c r="G2667" s="179">
        <v>35</v>
      </c>
      <c r="H2667" s="47"/>
      <c r="I2667" s="50"/>
      <c r="J2667" s="51"/>
      <c r="K2667" s="50"/>
      <c r="L2667" s="50"/>
      <c r="M2667" s="52"/>
    </row>
    <row r="2668" spans="1:13" s="53" customFormat="1">
      <c r="A2668" s="47"/>
      <c r="B2668" s="175" t="s">
        <v>1849</v>
      </c>
      <c r="C2668" s="47" t="s">
        <v>1562</v>
      </c>
      <c r="D2668" s="225" t="s">
        <v>1953</v>
      </c>
      <c r="E2668" s="47" t="s">
        <v>1959</v>
      </c>
      <c r="F2668" s="48">
        <v>42943</v>
      </c>
      <c r="G2668" s="179">
        <v>20</v>
      </c>
      <c r="H2668" s="47"/>
      <c r="I2668" s="50"/>
      <c r="J2668" s="51"/>
      <c r="K2668" s="50"/>
      <c r="L2668" s="50"/>
      <c r="M2668" s="52"/>
    </row>
    <row r="2669" spans="1:13" s="53" customFormat="1">
      <c r="A2669" s="47"/>
      <c r="B2669" s="175" t="s">
        <v>1849</v>
      </c>
      <c r="C2669" s="47" t="s">
        <v>1562</v>
      </c>
      <c r="D2669" s="225" t="s">
        <v>1954</v>
      </c>
      <c r="E2669" s="47" t="s">
        <v>1960</v>
      </c>
      <c r="F2669" s="48">
        <v>42943</v>
      </c>
      <c r="G2669" s="179">
        <v>15</v>
      </c>
      <c r="H2669" s="47"/>
      <c r="I2669" s="50"/>
      <c r="J2669" s="51"/>
      <c r="K2669" s="50"/>
      <c r="L2669" s="50"/>
      <c r="M2669" s="52"/>
    </row>
    <row r="2670" spans="1:13" s="53" customFormat="1">
      <c r="A2670" s="47"/>
      <c r="B2670" s="175" t="s">
        <v>1849</v>
      </c>
      <c r="C2670" s="47" t="s">
        <v>1562</v>
      </c>
      <c r="D2670" s="225" t="s">
        <v>1955</v>
      </c>
      <c r="E2670" s="47" t="s">
        <v>1961</v>
      </c>
      <c r="F2670" s="48">
        <v>42943</v>
      </c>
      <c r="G2670" s="179">
        <v>10</v>
      </c>
      <c r="H2670" s="47"/>
      <c r="I2670" s="50"/>
      <c r="J2670" s="51"/>
      <c r="K2670" s="50"/>
      <c r="L2670" s="50"/>
      <c r="M2670" s="52"/>
    </row>
    <row r="2671" spans="1:13" s="53" customFormat="1">
      <c r="A2671" s="47"/>
      <c r="B2671" s="175" t="s">
        <v>1849</v>
      </c>
      <c r="C2671" s="47" t="s">
        <v>1562</v>
      </c>
      <c r="D2671" s="225" t="s">
        <v>1956</v>
      </c>
      <c r="E2671" s="47" t="s">
        <v>1962</v>
      </c>
      <c r="F2671" s="48">
        <v>42943</v>
      </c>
      <c r="G2671" s="179">
        <v>35</v>
      </c>
      <c r="H2671" s="47"/>
      <c r="I2671" s="50"/>
      <c r="J2671" s="51"/>
      <c r="K2671" s="50"/>
      <c r="L2671" s="50"/>
      <c r="M2671" s="52"/>
    </row>
    <row r="2672" spans="1:13" s="53" customFormat="1">
      <c r="A2672" s="47"/>
      <c r="B2672" s="175" t="s">
        <v>1849</v>
      </c>
      <c r="C2672" s="47" t="s">
        <v>1562</v>
      </c>
      <c r="D2672" s="225" t="s">
        <v>1957</v>
      </c>
      <c r="E2672" s="47" t="s">
        <v>1963</v>
      </c>
      <c r="F2672" s="48">
        <v>42943</v>
      </c>
      <c r="G2672" s="179">
        <v>35</v>
      </c>
      <c r="H2672" s="47"/>
      <c r="I2672" s="50"/>
      <c r="J2672" s="51"/>
      <c r="K2672" s="50"/>
      <c r="L2672" s="50"/>
      <c r="M2672" s="52"/>
    </row>
    <row r="2673" spans="1:13" s="53" customFormat="1">
      <c r="A2673" s="47"/>
      <c r="B2673" s="175" t="s">
        <v>1849</v>
      </c>
      <c r="C2673" s="47" t="s">
        <v>1562</v>
      </c>
      <c r="D2673" s="225" t="s">
        <v>1958</v>
      </c>
      <c r="E2673" s="47" t="s">
        <v>1964</v>
      </c>
      <c r="F2673" s="48">
        <v>42943</v>
      </c>
      <c r="G2673" s="179">
        <v>14</v>
      </c>
      <c r="H2673" s="47"/>
      <c r="I2673" s="50"/>
      <c r="J2673" s="51"/>
      <c r="K2673" s="50"/>
      <c r="L2673" s="50"/>
      <c r="M2673" s="52"/>
    </row>
    <row r="2674" spans="1:13" s="53" customFormat="1">
      <c r="A2674" s="47"/>
      <c r="B2674" s="175" t="s">
        <v>1849</v>
      </c>
      <c r="C2674" s="47" t="s">
        <v>1562</v>
      </c>
      <c r="D2674" s="225" t="s">
        <v>1976</v>
      </c>
      <c r="E2674" s="47" t="s">
        <v>1977</v>
      </c>
      <c r="F2674" s="48">
        <v>42943</v>
      </c>
      <c r="G2674" s="179">
        <v>5</v>
      </c>
      <c r="H2674" s="47"/>
      <c r="I2674" s="50"/>
      <c r="J2674" s="51"/>
      <c r="K2674" s="50"/>
      <c r="L2674" s="50"/>
      <c r="M2674" s="52"/>
    </row>
    <row r="2675" spans="1:13" s="53" customFormat="1">
      <c r="A2675" s="47"/>
      <c r="B2675" s="175" t="s">
        <v>1849</v>
      </c>
      <c r="C2675" s="47" t="s">
        <v>1562</v>
      </c>
      <c r="D2675" s="225" t="s">
        <v>1978</v>
      </c>
      <c r="E2675" s="47" t="s">
        <v>1979</v>
      </c>
      <c r="F2675" s="48">
        <v>42943</v>
      </c>
      <c r="G2675" s="179">
        <v>25</v>
      </c>
      <c r="H2675" s="47"/>
      <c r="I2675" s="50"/>
      <c r="J2675" s="51"/>
      <c r="K2675" s="50"/>
      <c r="L2675" s="50"/>
      <c r="M2675" s="52"/>
    </row>
    <row r="2676" spans="1:13" s="53" customFormat="1">
      <c r="A2676" s="47"/>
      <c r="B2676" s="175" t="s">
        <v>1849</v>
      </c>
      <c r="C2676" s="47" t="s">
        <v>1562</v>
      </c>
      <c r="D2676" s="225" t="s">
        <v>1947</v>
      </c>
      <c r="E2676" s="47" t="s">
        <v>1948</v>
      </c>
      <c r="F2676" s="48">
        <v>42943</v>
      </c>
      <c r="G2676" s="179">
        <v>20</v>
      </c>
      <c r="H2676" s="47"/>
      <c r="I2676" s="50"/>
      <c r="J2676" s="51"/>
      <c r="K2676" s="50"/>
      <c r="L2676" s="50"/>
      <c r="M2676" s="52"/>
    </row>
    <row r="2677" spans="1:13" s="53" customFormat="1">
      <c r="A2677" s="47"/>
      <c r="B2677" s="175" t="s">
        <v>1849</v>
      </c>
      <c r="C2677" s="47" t="s">
        <v>1562</v>
      </c>
      <c r="D2677" s="225" t="s">
        <v>1985</v>
      </c>
      <c r="E2677" s="47" t="s">
        <v>1980</v>
      </c>
      <c r="F2677" s="48">
        <v>42943</v>
      </c>
      <c r="G2677" s="179">
        <v>15</v>
      </c>
      <c r="H2677" s="47"/>
      <c r="I2677" s="50"/>
      <c r="J2677" s="51"/>
      <c r="K2677" s="50"/>
      <c r="L2677" s="50"/>
      <c r="M2677" s="52"/>
    </row>
    <row r="2678" spans="1:13" s="53" customFormat="1">
      <c r="A2678" s="47"/>
      <c r="B2678" s="175" t="s">
        <v>1849</v>
      </c>
      <c r="C2678" s="47" t="s">
        <v>1562</v>
      </c>
      <c r="D2678" s="225" t="s">
        <v>1986</v>
      </c>
      <c r="E2678" s="47" t="s">
        <v>1981</v>
      </c>
      <c r="F2678" s="48">
        <v>42943</v>
      </c>
      <c r="G2678" s="179">
        <v>25</v>
      </c>
      <c r="H2678" s="47"/>
      <c r="I2678" s="50"/>
      <c r="J2678" s="51"/>
      <c r="K2678" s="50"/>
      <c r="L2678" s="50"/>
      <c r="M2678" s="52"/>
    </row>
    <row r="2679" spans="1:13" s="53" customFormat="1">
      <c r="A2679" s="47"/>
      <c r="B2679" s="175" t="s">
        <v>1849</v>
      </c>
      <c r="C2679" s="47" t="s">
        <v>1562</v>
      </c>
      <c r="D2679" s="225" t="s">
        <v>1987</v>
      </c>
      <c r="E2679" s="47" t="s">
        <v>1982</v>
      </c>
      <c r="F2679" s="48">
        <v>42943</v>
      </c>
      <c r="G2679" s="179">
        <v>25</v>
      </c>
      <c r="H2679" s="47"/>
      <c r="I2679" s="50"/>
      <c r="J2679" s="51"/>
      <c r="K2679" s="50"/>
      <c r="L2679" s="50"/>
      <c r="M2679" s="52"/>
    </row>
    <row r="2680" spans="1:13" s="53" customFormat="1">
      <c r="A2680" s="47"/>
      <c r="B2680" s="175" t="s">
        <v>1849</v>
      </c>
      <c r="C2680" s="47" t="s">
        <v>1562</v>
      </c>
      <c r="D2680" s="225" t="s">
        <v>1988</v>
      </c>
      <c r="E2680" s="47" t="s">
        <v>1983</v>
      </c>
      <c r="F2680" s="48">
        <v>42943</v>
      </c>
      <c r="G2680" s="179">
        <v>15</v>
      </c>
      <c r="H2680" s="47"/>
      <c r="I2680" s="50"/>
      <c r="J2680" s="51"/>
      <c r="K2680" s="50"/>
      <c r="L2680" s="50"/>
      <c r="M2680" s="52"/>
    </row>
    <row r="2681" spans="1:13" s="53" customFormat="1">
      <c r="A2681" s="47"/>
      <c r="B2681" s="175" t="s">
        <v>1849</v>
      </c>
      <c r="C2681" s="47" t="s">
        <v>1562</v>
      </c>
      <c r="D2681" s="225" t="s">
        <v>1989</v>
      </c>
      <c r="E2681" s="47" t="s">
        <v>1984</v>
      </c>
      <c r="F2681" s="48">
        <v>42943</v>
      </c>
      <c r="G2681" s="179">
        <v>5</v>
      </c>
      <c r="H2681" s="47"/>
      <c r="I2681" s="50"/>
      <c r="J2681" s="51"/>
      <c r="K2681" s="50"/>
      <c r="L2681" s="50"/>
      <c r="M2681" s="52"/>
    </row>
    <row r="2682" spans="1:13" s="53" customFormat="1">
      <c r="A2682" s="47"/>
      <c r="B2682" s="175" t="s">
        <v>1849</v>
      </c>
      <c r="C2682" s="47" t="s">
        <v>1562</v>
      </c>
      <c r="D2682" s="225" t="s">
        <v>1692</v>
      </c>
      <c r="E2682" s="47" t="s">
        <v>1699</v>
      </c>
      <c r="F2682" s="48">
        <v>42943</v>
      </c>
      <c r="G2682" s="179">
        <v>20</v>
      </c>
      <c r="H2682" s="47"/>
      <c r="I2682" s="50"/>
      <c r="J2682" s="51"/>
      <c r="K2682" s="50"/>
      <c r="L2682" s="50"/>
      <c r="M2682" s="52"/>
    </row>
    <row r="2683" spans="1:13" s="53" customFormat="1">
      <c r="A2683" s="47"/>
      <c r="B2683" s="175" t="s">
        <v>1849</v>
      </c>
      <c r="C2683" s="47" t="s">
        <v>1562</v>
      </c>
      <c r="D2683" s="225" t="s">
        <v>2000</v>
      </c>
      <c r="E2683" s="47" t="s">
        <v>1990</v>
      </c>
      <c r="F2683" s="48">
        <v>42943</v>
      </c>
      <c r="G2683" s="179">
        <v>10</v>
      </c>
      <c r="H2683" s="47"/>
      <c r="I2683" s="50"/>
      <c r="J2683" s="51"/>
      <c r="K2683" s="50"/>
      <c r="L2683" s="50"/>
      <c r="M2683" s="52"/>
    </row>
    <row r="2684" spans="1:13" s="53" customFormat="1">
      <c r="A2684" s="47"/>
      <c r="B2684" s="175" t="s">
        <v>1849</v>
      </c>
      <c r="C2684" s="47" t="s">
        <v>1562</v>
      </c>
      <c r="D2684" s="225" t="s">
        <v>2001</v>
      </c>
      <c r="E2684" s="47" t="s">
        <v>1991</v>
      </c>
      <c r="F2684" s="48">
        <v>42943</v>
      </c>
      <c r="G2684" s="179">
        <v>9</v>
      </c>
      <c r="H2684" s="47"/>
      <c r="I2684" s="50"/>
      <c r="J2684" s="51"/>
      <c r="K2684" s="50"/>
      <c r="L2684" s="50"/>
      <c r="M2684" s="52"/>
    </row>
    <row r="2685" spans="1:13" s="53" customFormat="1">
      <c r="A2685" s="47"/>
      <c r="B2685" s="175" t="s">
        <v>1849</v>
      </c>
      <c r="C2685" s="47" t="s">
        <v>1562</v>
      </c>
      <c r="D2685" s="225" t="s">
        <v>1693</v>
      </c>
      <c r="E2685" s="47" t="s">
        <v>1696</v>
      </c>
      <c r="F2685" s="48">
        <v>42943</v>
      </c>
      <c r="G2685" s="179">
        <v>20</v>
      </c>
      <c r="H2685" s="47"/>
      <c r="I2685" s="50"/>
      <c r="J2685" s="51"/>
      <c r="K2685" s="50"/>
      <c r="L2685" s="50"/>
      <c r="M2685" s="52"/>
    </row>
    <row r="2686" spans="1:13" s="53" customFormat="1">
      <c r="A2686" s="47"/>
      <c r="B2686" s="175" t="s">
        <v>1849</v>
      </c>
      <c r="C2686" s="47" t="s">
        <v>1562</v>
      </c>
      <c r="D2686" s="225" t="s">
        <v>2002</v>
      </c>
      <c r="E2686" s="47" t="s">
        <v>1992</v>
      </c>
      <c r="F2686" s="48">
        <v>42943</v>
      </c>
      <c r="G2686" s="179">
        <v>20</v>
      </c>
      <c r="H2686" s="47"/>
      <c r="I2686" s="50"/>
      <c r="J2686" s="51"/>
      <c r="K2686" s="50"/>
      <c r="L2686" s="50"/>
      <c r="M2686" s="52"/>
    </row>
    <row r="2687" spans="1:13" s="53" customFormat="1">
      <c r="A2687" s="47"/>
      <c r="B2687" s="175" t="s">
        <v>1849</v>
      </c>
      <c r="C2687" s="47" t="s">
        <v>1562</v>
      </c>
      <c r="D2687" s="225" t="s">
        <v>1694</v>
      </c>
      <c r="E2687" s="47" t="s">
        <v>1698</v>
      </c>
      <c r="F2687" s="48">
        <v>42943</v>
      </c>
      <c r="G2687" s="179">
        <v>10</v>
      </c>
      <c r="H2687" s="47"/>
      <c r="I2687" s="50"/>
      <c r="J2687" s="51"/>
      <c r="K2687" s="50"/>
      <c r="L2687" s="50"/>
      <c r="M2687" s="52"/>
    </row>
    <row r="2688" spans="1:13" s="53" customFormat="1">
      <c r="A2688" s="47"/>
      <c r="B2688" s="175" t="s">
        <v>1849</v>
      </c>
      <c r="C2688" s="47" t="s">
        <v>1562</v>
      </c>
      <c r="D2688" s="225" t="s">
        <v>1695</v>
      </c>
      <c r="E2688" s="47" t="s">
        <v>1697</v>
      </c>
      <c r="F2688" s="48">
        <v>42943</v>
      </c>
      <c r="G2688" s="179">
        <v>5</v>
      </c>
      <c r="H2688" s="47"/>
      <c r="I2688" s="50"/>
      <c r="J2688" s="51"/>
      <c r="K2688" s="50"/>
      <c r="L2688" s="50"/>
      <c r="M2688" s="52"/>
    </row>
    <row r="2689" spans="1:13" s="53" customFormat="1">
      <c r="A2689" s="47"/>
      <c r="B2689" s="175" t="s">
        <v>1849</v>
      </c>
      <c r="C2689" s="47" t="s">
        <v>1562</v>
      </c>
      <c r="D2689" s="225" t="s">
        <v>2003</v>
      </c>
      <c r="E2689" s="47" t="s">
        <v>1993</v>
      </c>
      <c r="F2689" s="48">
        <v>42943</v>
      </c>
      <c r="G2689" s="179">
        <v>25</v>
      </c>
      <c r="H2689" s="47"/>
      <c r="I2689" s="50"/>
      <c r="J2689" s="51"/>
      <c r="K2689" s="50"/>
      <c r="L2689" s="50"/>
      <c r="M2689" s="52"/>
    </row>
    <row r="2690" spans="1:13" s="53" customFormat="1">
      <c r="A2690" s="47"/>
      <c r="B2690" s="175" t="s">
        <v>1849</v>
      </c>
      <c r="C2690" s="47" t="s">
        <v>1562</v>
      </c>
      <c r="D2690" s="225" t="s">
        <v>2004</v>
      </c>
      <c r="E2690" s="47" t="s">
        <v>1994</v>
      </c>
      <c r="F2690" s="48">
        <v>42943</v>
      </c>
      <c r="G2690" s="179">
        <v>15</v>
      </c>
      <c r="H2690" s="47"/>
      <c r="I2690" s="50"/>
      <c r="J2690" s="51"/>
      <c r="K2690" s="50"/>
      <c r="L2690" s="50"/>
      <c r="M2690" s="52"/>
    </row>
    <row r="2691" spans="1:13" s="53" customFormat="1">
      <c r="A2691" s="47"/>
      <c r="B2691" s="175" t="s">
        <v>1849</v>
      </c>
      <c r="C2691" s="47" t="s">
        <v>1562</v>
      </c>
      <c r="D2691" s="225" t="s">
        <v>2005</v>
      </c>
      <c r="E2691" s="47" t="s">
        <v>1995</v>
      </c>
      <c r="F2691" s="48">
        <v>42943</v>
      </c>
      <c r="G2691" s="179">
        <v>15</v>
      </c>
      <c r="H2691" s="47"/>
      <c r="I2691" s="50"/>
      <c r="J2691" s="51"/>
      <c r="K2691" s="50"/>
      <c r="L2691" s="50"/>
      <c r="M2691" s="52"/>
    </row>
    <row r="2692" spans="1:13" s="53" customFormat="1">
      <c r="A2692" s="47"/>
      <c r="B2692" s="175" t="s">
        <v>1849</v>
      </c>
      <c r="C2692" s="47" t="s">
        <v>1562</v>
      </c>
      <c r="D2692" s="225" t="s">
        <v>2006</v>
      </c>
      <c r="E2692" s="47" t="s">
        <v>1996</v>
      </c>
      <c r="F2692" s="48">
        <v>42943</v>
      </c>
      <c r="G2692" s="179">
        <v>25</v>
      </c>
      <c r="H2692" s="47"/>
      <c r="I2692" s="50"/>
      <c r="J2692" s="51"/>
      <c r="K2692" s="50"/>
      <c r="L2692" s="50"/>
      <c r="M2692" s="52"/>
    </row>
    <row r="2693" spans="1:13" s="53" customFormat="1">
      <c r="A2693" s="47"/>
      <c r="B2693" s="175" t="s">
        <v>1849</v>
      </c>
      <c r="C2693" s="47" t="s">
        <v>1562</v>
      </c>
      <c r="D2693" s="225" t="s">
        <v>2007</v>
      </c>
      <c r="E2693" s="47" t="s">
        <v>1997</v>
      </c>
      <c r="F2693" s="48">
        <v>42943</v>
      </c>
      <c r="G2693" s="179">
        <v>25</v>
      </c>
      <c r="H2693" s="47"/>
      <c r="I2693" s="50"/>
      <c r="J2693" s="51"/>
      <c r="K2693" s="50"/>
      <c r="L2693" s="50"/>
      <c r="M2693" s="52"/>
    </row>
    <row r="2694" spans="1:13" s="53" customFormat="1">
      <c r="A2694" s="47"/>
      <c r="B2694" s="175" t="s">
        <v>1849</v>
      </c>
      <c r="C2694" s="47" t="s">
        <v>1562</v>
      </c>
      <c r="D2694" s="225" t="s">
        <v>2008</v>
      </c>
      <c r="E2694" s="47" t="s">
        <v>1998</v>
      </c>
      <c r="F2694" s="48">
        <v>42943</v>
      </c>
      <c r="G2694" s="179">
        <v>15</v>
      </c>
      <c r="H2694" s="47"/>
      <c r="I2694" s="50"/>
      <c r="J2694" s="51"/>
      <c r="K2694" s="50"/>
      <c r="L2694" s="50"/>
      <c r="M2694" s="52"/>
    </row>
    <row r="2695" spans="1:13" s="53" customFormat="1">
      <c r="A2695" s="47"/>
      <c r="B2695" s="175" t="s">
        <v>1849</v>
      </c>
      <c r="C2695" s="47" t="s">
        <v>1562</v>
      </c>
      <c r="D2695" s="225" t="s">
        <v>2009</v>
      </c>
      <c r="E2695" s="47" t="s">
        <v>1999</v>
      </c>
      <c r="F2695" s="48">
        <v>42943</v>
      </c>
      <c r="G2695" s="179">
        <v>5</v>
      </c>
      <c r="H2695" s="47"/>
      <c r="I2695" s="50"/>
      <c r="J2695" s="51"/>
      <c r="K2695" s="50"/>
      <c r="L2695" s="50"/>
      <c r="M2695" s="52"/>
    </row>
    <row r="2696" spans="1:13" s="53" customFormat="1">
      <c r="A2696" s="47"/>
      <c r="B2696" s="175" t="s">
        <v>1879</v>
      </c>
      <c r="C2696" s="47" t="s">
        <v>1562</v>
      </c>
      <c r="D2696" s="212" t="s">
        <v>1516</v>
      </c>
      <c r="E2696" s="216" t="s">
        <v>1517</v>
      </c>
      <c r="F2696" s="48">
        <v>42943</v>
      </c>
      <c r="G2696" s="179">
        <v>400</v>
      </c>
      <c r="H2696" s="47"/>
      <c r="I2696" s="50"/>
      <c r="J2696" s="51"/>
      <c r="K2696" s="50"/>
      <c r="L2696" s="50"/>
      <c r="M2696" s="52"/>
    </row>
    <row r="2697" spans="1:13" s="53" customFormat="1">
      <c r="A2697" s="47"/>
      <c r="B2697" s="175" t="s">
        <v>1936</v>
      </c>
      <c r="C2697" s="47" t="s">
        <v>1562</v>
      </c>
      <c r="D2697" s="212" t="s">
        <v>1573</v>
      </c>
      <c r="E2697" s="216" t="s">
        <v>1574</v>
      </c>
      <c r="F2697" s="48">
        <v>42944</v>
      </c>
      <c r="G2697" s="179">
        <v>44</v>
      </c>
      <c r="H2697" s="47"/>
      <c r="I2697" s="50"/>
      <c r="J2697" s="51"/>
      <c r="K2697" s="50"/>
      <c r="L2697" s="50"/>
      <c r="M2697" s="52"/>
    </row>
    <row r="2698" spans="1:13" s="53" customFormat="1">
      <c r="A2698" s="47" t="s">
        <v>1967</v>
      </c>
      <c r="B2698" s="175" t="s">
        <v>1966</v>
      </c>
      <c r="C2698" s="47" t="s">
        <v>1562</v>
      </c>
      <c r="D2698" s="212" t="s">
        <v>465</v>
      </c>
      <c r="E2698" s="216" t="s">
        <v>107</v>
      </c>
      <c r="F2698" s="48">
        <v>42949</v>
      </c>
      <c r="G2698" s="179">
        <v>10</v>
      </c>
      <c r="H2698" s="47"/>
      <c r="I2698" s="50"/>
      <c r="J2698" s="51"/>
      <c r="K2698" s="50"/>
      <c r="L2698" s="50"/>
      <c r="M2698" s="52"/>
    </row>
    <row r="2699" spans="1:13" s="53" customFormat="1">
      <c r="A2699" s="47" t="s">
        <v>1967</v>
      </c>
      <c r="B2699" s="175" t="s">
        <v>1966</v>
      </c>
      <c r="C2699" s="47" t="s">
        <v>1562</v>
      </c>
      <c r="D2699" s="212" t="s">
        <v>464</v>
      </c>
      <c r="E2699" s="216" t="s">
        <v>106</v>
      </c>
      <c r="F2699" s="48">
        <v>42949</v>
      </c>
      <c r="G2699" s="179">
        <v>10</v>
      </c>
      <c r="H2699" s="47"/>
      <c r="I2699" s="50"/>
      <c r="J2699" s="51"/>
      <c r="K2699" s="50"/>
      <c r="L2699" s="50"/>
      <c r="M2699" s="52"/>
    </row>
    <row r="2700" spans="1:13" s="53" customFormat="1">
      <c r="A2700" s="47" t="s">
        <v>1967</v>
      </c>
      <c r="B2700" s="175" t="s">
        <v>1966</v>
      </c>
      <c r="C2700" s="47" t="s">
        <v>1562</v>
      </c>
      <c r="D2700" s="212" t="s">
        <v>468</v>
      </c>
      <c r="E2700" s="216" t="s">
        <v>312</v>
      </c>
      <c r="F2700" s="48">
        <v>42949</v>
      </c>
      <c r="G2700" s="179">
        <v>5</v>
      </c>
      <c r="H2700" s="47"/>
      <c r="I2700" s="50"/>
      <c r="J2700" s="51"/>
      <c r="K2700" s="50"/>
      <c r="L2700" s="50"/>
      <c r="M2700" s="52"/>
    </row>
    <row r="2701" spans="1:13" s="53" customFormat="1">
      <c r="A2701" s="47" t="s">
        <v>1967</v>
      </c>
      <c r="B2701" s="175" t="s">
        <v>1966</v>
      </c>
      <c r="C2701" s="47" t="s">
        <v>1562</v>
      </c>
      <c r="D2701" s="217" t="s">
        <v>469</v>
      </c>
      <c r="E2701" s="215" t="s">
        <v>311</v>
      </c>
      <c r="F2701" s="48">
        <v>42949</v>
      </c>
      <c r="G2701" s="179">
        <v>15</v>
      </c>
      <c r="H2701" s="47"/>
      <c r="I2701" s="50"/>
      <c r="J2701" s="51"/>
      <c r="K2701" s="50"/>
      <c r="L2701" s="50"/>
      <c r="M2701" s="52"/>
    </row>
    <row r="2702" spans="1:13" s="53" customFormat="1">
      <c r="A2702" s="47" t="s">
        <v>1967</v>
      </c>
      <c r="B2702" s="175" t="s">
        <v>1966</v>
      </c>
      <c r="C2702" s="47" t="s">
        <v>1562</v>
      </c>
      <c r="D2702" s="47" t="s">
        <v>664</v>
      </c>
      <c r="E2702" s="47" t="s">
        <v>665</v>
      </c>
      <c r="F2702" s="48">
        <v>42949</v>
      </c>
      <c r="G2702" s="179">
        <v>2</v>
      </c>
      <c r="H2702" s="47"/>
      <c r="I2702" s="50"/>
      <c r="J2702" s="51"/>
      <c r="K2702" s="50"/>
      <c r="L2702" s="50"/>
      <c r="M2702" s="52"/>
    </row>
    <row r="2703" spans="1:13" s="53" customFormat="1">
      <c r="A2703" s="47" t="s">
        <v>1839</v>
      </c>
      <c r="B2703" s="175" t="s">
        <v>1968</v>
      </c>
      <c r="C2703" s="47" t="s">
        <v>1562</v>
      </c>
      <c r="D2703" s="47" t="s">
        <v>63</v>
      </c>
      <c r="E2703" s="47" t="s">
        <v>70</v>
      </c>
      <c r="F2703" s="48">
        <v>42949</v>
      </c>
      <c r="G2703" s="179">
        <v>5</v>
      </c>
      <c r="H2703" s="47"/>
      <c r="I2703" s="50"/>
      <c r="J2703" s="51"/>
      <c r="K2703" s="50"/>
      <c r="L2703" s="50"/>
      <c r="M2703" s="52"/>
    </row>
    <row r="2704" spans="1:13" s="53" customFormat="1">
      <c r="A2704" s="47" t="s">
        <v>1839</v>
      </c>
      <c r="B2704" s="175" t="s">
        <v>1968</v>
      </c>
      <c r="C2704" s="47" t="s">
        <v>1562</v>
      </c>
      <c r="D2704" s="47" t="s">
        <v>588</v>
      </c>
      <c r="E2704" s="47" t="s">
        <v>505</v>
      </c>
      <c r="F2704" s="48">
        <v>42949</v>
      </c>
      <c r="G2704" s="179">
        <v>9</v>
      </c>
      <c r="H2704" s="47"/>
      <c r="I2704" s="50"/>
      <c r="J2704" s="51"/>
      <c r="K2704" s="50"/>
      <c r="L2704" s="50"/>
      <c r="M2704" s="52"/>
    </row>
    <row r="2705" spans="1:13" s="53" customFormat="1">
      <c r="A2705" s="47" t="s">
        <v>1970</v>
      </c>
      <c r="B2705" s="175" t="s">
        <v>1969</v>
      </c>
      <c r="C2705" s="47" t="s">
        <v>1562</v>
      </c>
      <c r="D2705" s="47" t="s">
        <v>2385</v>
      </c>
      <c r="E2705" s="47" t="s">
        <v>1309</v>
      </c>
      <c r="F2705" s="48">
        <v>42949</v>
      </c>
      <c r="G2705" s="179">
        <v>5</v>
      </c>
      <c r="H2705" s="47"/>
      <c r="I2705" s="50"/>
      <c r="J2705" s="51"/>
      <c r="K2705" s="50"/>
      <c r="L2705" s="50"/>
      <c r="M2705" s="52"/>
    </row>
    <row r="2706" spans="1:13" s="53" customFormat="1">
      <c r="A2706" s="47" t="s">
        <v>1970</v>
      </c>
      <c r="B2706" s="175" t="s">
        <v>1969</v>
      </c>
      <c r="C2706" s="47" t="s">
        <v>1562</v>
      </c>
      <c r="D2706" s="47" t="s">
        <v>2386</v>
      </c>
      <c r="E2706" s="47" t="s">
        <v>1310</v>
      </c>
      <c r="F2706" s="48">
        <v>42949</v>
      </c>
      <c r="G2706" s="179">
        <v>5</v>
      </c>
      <c r="H2706" s="47"/>
      <c r="I2706" s="50"/>
      <c r="J2706" s="51"/>
      <c r="K2706" s="50"/>
      <c r="L2706" s="50"/>
      <c r="M2706" s="52"/>
    </row>
    <row r="2707" spans="1:13" s="53" customFormat="1">
      <c r="A2707" s="47" t="s">
        <v>1840</v>
      </c>
      <c r="B2707" s="175" t="s">
        <v>1971</v>
      </c>
      <c r="C2707" s="47" t="s">
        <v>1562</v>
      </c>
      <c r="D2707" s="228" t="s">
        <v>1677</v>
      </c>
      <c r="E2707" s="228" t="s">
        <v>1671</v>
      </c>
      <c r="F2707" s="48">
        <v>42949</v>
      </c>
      <c r="G2707" s="179">
        <v>2</v>
      </c>
      <c r="H2707" s="47"/>
      <c r="I2707" s="50"/>
      <c r="J2707" s="51"/>
      <c r="K2707" s="50"/>
      <c r="L2707" s="50"/>
      <c r="M2707" s="52"/>
    </row>
    <row r="2708" spans="1:13" s="53" customFormat="1">
      <c r="A2708" s="47" t="s">
        <v>1840</v>
      </c>
      <c r="B2708" s="175" t="s">
        <v>1971</v>
      </c>
      <c r="C2708" s="47" t="s">
        <v>1562</v>
      </c>
      <c r="D2708" s="47" t="s">
        <v>1667</v>
      </c>
      <c r="E2708" s="47" t="s">
        <v>1629</v>
      </c>
      <c r="F2708" s="48">
        <v>42949</v>
      </c>
      <c r="G2708" s="179">
        <v>9</v>
      </c>
      <c r="H2708" s="47"/>
      <c r="I2708" s="50"/>
      <c r="J2708" s="51"/>
      <c r="K2708" s="50"/>
      <c r="L2708" s="50"/>
      <c r="M2708" s="52"/>
    </row>
    <row r="2709" spans="1:13" s="53" customFormat="1">
      <c r="A2709" s="47" t="s">
        <v>1840</v>
      </c>
      <c r="B2709" s="175" t="s">
        <v>1971</v>
      </c>
      <c r="C2709" s="47" t="s">
        <v>1562</v>
      </c>
      <c r="D2709" s="47" t="s">
        <v>1665</v>
      </c>
      <c r="E2709" s="47" t="s">
        <v>1630</v>
      </c>
      <c r="F2709" s="48">
        <v>42949</v>
      </c>
      <c r="G2709" s="179">
        <v>9</v>
      </c>
      <c r="H2709" s="47"/>
      <c r="I2709" s="50"/>
      <c r="J2709" s="51"/>
      <c r="K2709" s="50"/>
      <c r="L2709" s="50"/>
      <c r="M2709" s="52"/>
    </row>
    <row r="2710" spans="1:13" s="53" customFormat="1">
      <c r="A2710" s="47" t="s">
        <v>1822</v>
      </c>
      <c r="B2710" s="175" t="s">
        <v>1972</v>
      </c>
      <c r="C2710" s="47" t="s">
        <v>1562</v>
      </c>
      <c r="D2710" s="228" t="s">
        <v>1681</v>
      </c>
      <c r="E2710" s="228" t="s">
        <v>1675</v>
      </c>
      <c r="F2710" s="48">
        <v>42949</v>
      </c>
      <c r="G2710" s="179">
        <v>2</v>
      </c>
      <c r="H2710" s="47"/>
      <c r="I2710" s="50"/>
      <c r="J2710" s="51"/>
      <c r="K2710" s="50"/>
      <c r="L2710" s="50"/>
      <c r="M2710" s="52"/>
    </row>
    <row r="2711" spans="1:13" s="53" customFormat="1">
      <c r="A2711" s="47" t="s">
        <v>1822</v>
      </c>
      <c r="B2711" s="175" t="s">
        <v>1972</v>
      </c>
      <c r="C2711" s="47" t="s">
        <v>1562</v>
      </c>
      <c r="D2711" s="228" t="s">
        <v>1680</v>
      </c>
      <c r="E2711" s="228" t="s">
        <v>1674</v>
      </c>
      <c r="F2711" s="48">
        <v>42949</v>
      </c>
      <c r="G2711" s="179">
        <v>6</v>
      </c>
      <c r="H2711" s="47"/>
      <c r="I2711" s="50"/>
      <c r="J2711" s="51"/>
      <c r="K2711" s="50"/>
      <c r="L2711" s="50"/>
      <c r="M2711" s="52"/>
    </row>
    <row r="2712" spans="1:13" s="53" customFormat="1">
      <c r="A2712" s="47" t="s">
        <v>1774</v>
      </c>
      <c r="B2712" s="175" t="s">
        <v>1973</v>
      </c>
      <c r="C2712" s="47" t="s">
        <v>1562</v>
      </c>
      <c r="D2712" s="230" t="s">
        <v>1771</v>
      </c>
      <c r="E2712" s="231" t="s">
        <v>1772</v>
      </c>
      <c r="F2712" s="48">
        <v>42949</v>
      </c>
      <c r="G2712" s="179">
        <v>15</v>
      </c>
      <c r="H2712" s="47"/>
      <c r="I2712" s="50"/>
      <c r="J2712" s="51"/>
      <c r="K2712" s="50"/>
      <c r="L2712" s="50"/>
      <c r="M2712" s="52"/>
    </row>
    <row r="2713" spans="1:13" s="53" customFormat="1">
      <c r="A2713" s="47"/>
      <c r="B2713" s="175" t="s">
        <v>1394</v>
      </c>
      <c r="C2713" s="47" t="s">
        <v>2010</v>
      </c>
      <c r="D2713" s="228" t="s">
        <v>1681</v>
      </c>
      <c r="E2713" s="228" t="s">
        <v>1675</v>
      </c>
      <c r="F2713" s="48">
        <v>42949</v>
      </c>
      <c r="G2713" s="179">
        <v>-1</v>
      </c>
      <c r="H2713" s="47"/>
      <c r="I2713" s="50"/>
      <c r="J2713" s="51"/>
      <c r="K2713" s="50"/>
      <c r="L2713" s="50"/>
      <c r="M2713" s="52"/>
    </row>
    <row r="2714" spans="1:13" s="53" customFormat="1">
      <c r="A2714" s="47"/>
      <c r="B2714" s="175" t="s">
        <v>1394</v>
      </c>
      <c r="C2714" s="47" t="s">
        <v>1710</v>
      </c>
      <c r="D2714" s="47" t="s">
        <v>1268</v>
      </c>
      <c r="E2714" s="47" t="s">
        <v>1267</v>
      </c>
      <c r="F2714" s="48">
        <v>42950</v>
      </c>
      <c r="G2714" s="179">
        <v>-5</v>
      </c>
      <c r="H2714" s="47"/>
      <c r="I2714" s="50"/>
      <c r="J2714" s="51"/>
      <c r="K2714" s="50"/>
      <c r="L2714" s="50"/>
      <c r="M2714" s="52"/>
    </row>
    <row r="2715" spans="1:13" s="53" customFormat="1">
      <c r="A2715" s="47" t="s">
        <v>2011</v>
      </c>
      <c r="B2715" s="175">
        <v>71636</v>
      </c>
      <c r="C2715" s="47" t="s">
        <v>1344</v>
      </c>
      <c r="D2715" s="47" t="s">
        <v>2386</v>
      </c>
      <c r="E2715" s="47" t="s">
        <v>1310</v>
      </c>
      <c r="F2715" s="48">
        <v>42951</v>
      </c>
      <c r="G2715" s="179">
        <v>-5</v>
      </c>
      <c r="H2715" s="47"/>
      <c r="I2715" s="50"/>
      <c r="J2715" s="51"/>
      <c r="K2715" s="50"/>
      <c r="L2715" s="50"/>
      <c r="M2715" s="52"/>
    </row>
    <row r="2716" spans="1:13" s="53" customFormat="1">
      <c r="A2716" s="47" t="s">
        <v>2012</v>
      </c>
      <c r="B2716" s="175">
        <v>73880</v>
      </c>
      <c r="C2716" s="47" t="s">
        <v>1344</v>
      </c>
      <c r="D2716" s="228" t="s">
        <v>1681</v>
      </c>
      <c r="E2716" s="228" t="s">
        <v>1675</v>
      </c>
      <c r="F2716" s="48">
        <v>42951</v>
      </c>
      <c r="G2716" s="179">
        <v>-3</v>
      </c>
      <c r="H2716" s="47"/>
      <c r="I2716" s="50"/>
      <c r="J2716" s="51"/>
      <c r="K2716" s="50"/>
      <c r="L2716" s="50"/>
      <c r="M2716" s="52"/>
    </row>
    <row r="2717" spans="1:13" s="53" customFormat="1">
      <c r="A2717" s="47" t="s">
        <v>2013</v>
      </c>
      <c r="B2717" s="175">
        <v>73862</v>
      </c>
      <c r="C2717" s="47" t="s">
        <v>1344</v>
      </c>
      <c r="D2717" s="228" t="s">
        <v>1681</v>
      </c>
      <c r="E2717" s="228" t="s">
        <v>1675</v>
      </c>
      <c r="F2717" s="48">
        <v>42951</v>
      </c>
      <c r="G2717" s="179">
        <v>-1</v>
      </c>
      <c r="H2717" s="47"/>
      <c r="I2717" s="50"/>
      <c r="J2717" s="51"/>
      <c r="K2717" s="50"/>
      <c r="L2717" s="50"/>
      <c r="M2717" s="52"/>
    </row>
    <row r="2718" spans="1:13" s="53" customFormat="1">
      <c r="A2718" s="47" t="s">
        <v>2014</v>
      </c>
      <c r="B2718" s="175">
        <v>15317</v>
      </c>
      <c r="C2718" s="47" t="s">
        <v>706</v>
      </c>
      <c r="D2718" s="212" t="s">
        <v>1516</v>
      </c>
      <c r="E2718" s="216" t="s">
        <v>1517</v>
      </c>
      <c r="F2718" s="48">
        <v>42954</v>
      </c>
      <c r="G2718" s="179">
        <v>-4</v>
      </c>
      <c r="H2718" s="47"/>
      <c r="I2718" s="50"/>
      <c r="J2718" s="51"/>
      <c r="K2718" s="50"/>
      <c r="L2718" s="50"/>
      <c r="M2718" s="52"/>
    </row>
    <row r="2719" spans="1:13" s="53" customFormat="1">
      <c r="A2719" s="47" t="s">
        <v>2015</v>
      </c>
      <c r="B2719" s="175">
        <v>74610</v>
      </c>
      <c r="C2719" s="47" t="s">
        <v>1344</v>
      </c>
      <c r="D2719" s="47" t="s">
        <v>1665</v>
      </c>
      <c r="E2719" s="47" t="s">
        <v>1630</v>
      </c>
      <c r="F2719" s="48">
        <v>42956</v>
      </c>
      <c r="G2719" s="179">
        <v>-1</v>
      </c>
      <c r="H2719" s="47"/>
      <c r="I2719" s="50"/>
      <c r="J2719" s="51"/>
      <c r="K2719" s="50"/>
      <c r="L2719" s="50"/>
      <c r="M2719" s="52"/>
    </row>
    <row r="2720" spans="1:13" s="53" customFormat="1">
      <c r="A2720" s="47" t="s">
        <v>2019</v>
      </c>
      <c r="B2720" s="175" t="s">
        <v>2017</v>
      </c>
      <c r="C2720" s="47" t="s">
        <v>1134</v>
      </c>
      <c r="D2720" s="230" t="s">
        <v>1777</v>
      </c>
      <c r="E2720" s="231" t="s">
        <v>1778</v>
      </c>
      <c r="F2720" s="48">
        <v>42957</v>
      </c>
      <c r="G2720" s="179">
        <v>-7</v>
      </c>
      <c r="H2720" s="47"/>
      <c r="I2720" s="50"/>
      <c r="J2720" s="51"/>
      <c r="K2720" s="50"/>
      <c r="L2720" s="50"/>
      <c r="M2720" s="52"/>
    </row>
    <row r="2721" spans="1:13" s="53" customFormat="1">
      <c r="A2721" s="47" t="s">
        <v>2019</v>
      </c>
      <c r="B2721" s="175" t="s">
        <v>2017</v>
      </c>
      <c r="C2721" s="47" t="s">
        <v>1134</v>
      </c>
      <c r="D2721" s="47" t="s">
        <v>1153</v>
      </c>
      <c r="E2721" s="47" t="s">
        <v>1139</v>
      </c>
      <c r="F2721" s="48">
        <v>42957</v>
      </c>
      <c r="G2721" s="179">
        <v>-2</v>
      </c>
      <c r="H2721" s="47"/>
      <c r="I2721" s="50"/>
      <c r="J2721" s="51"/>
      <c r="K2721" s="50"/>
      <c r="L2721" s="50"/>
      <c r="M2721" s="52"/>
    </row>
    <row r="2722" spans="1:13" s="53" customFormat="1">
      <c r="A2722" s="47" t="s">
        <v>2018</v>
      </c>
      <c r="B2722" s="175" t="s">
        <v>2016</v>
      </c>
      <c r="C2722" s="47" t="s">
        <v>1134</v>
      </c>
      <c r="D2722" s="230" t="s">
        <v>1777</v>
      </c>
      <c r="E2722" s="231" t="s">
        <v>1778</v>
      </c>
      <c r="F2722" s="48">
        <v>42957</v>
      </c>
      <c r="G2722" s="179">
        <v>-13</v>
      </c>
      <c r="H2722" s="47"/>
      <c r="I2722" s="50"/>
      <c r="J2722" s="51"/>
      <c r="K2722" s="50"/>
      <c r="L2722" s="50"/>
      <c r="M2722" s="52"/>
    </row>
    <row r="2723" spans="1:13" s="53" customFormat="1">
      <c r="A2723" s="47" t="s">
        <v>2018</v>
      </c>
      <c r="B2723" s="175" t="s">
        <v>2016</v>
      </c>
      <c r="C2723" s="47" t="s">
        <v>1134</v>
      </c>
      <c r="D2723" s="47" t="s">
        <v>1153</v>
      </c>
      <c r="E2723" s="47" t="s">
        <v>1139</v>
      </c>
      <c r="F2723" s="48">
        <v>42957</v>
      </c>
      <c r="G2723" s="179">
        <v>-2</v>
      </c>
      <c r="H2723" s="47"/>
      <c r="I2723" s="50"/>
      <c r="J2723" s="51"/>
      <c r="K2723" s="50"/>
      <c r="L2723" s="50"/>
      <c r="M2723" s="52"/>
    </row>
    <row r="2724" spans="1:13" s="53" customFormat="1">
      <c r="A2724" s="47" t="s">
        <v>2018</v>
      </c>
      <c r="B2724" s="175" t="s">
        <v>2016</v>
      </c>
      <c r="C2724" s="47" t="s">
        <v>1134</v>
      </c>
      <c r="D2724" s="47" t="s">
        <v>317</v>
      </c>
      <c r="E2724" s="47" t="s">
        <v>159</v>
      </c>
      <c r="F2724" s="48">
        <v>42957</v>
      </c>
      <c r="G2724" s="179">
        <v>-2</v>
      </c>
      <c r="H2724" s="47"/>
      <c r="I2724" s="50"/>
      <c r="J2724" s="51"/>
      <c r="K2724" s="50"/>
      <c r="L2724" s="50"/>
      <c r="M2724" s="52"/>
    </row>
    <row r="2725" spans="1:13" s="53" customFormat="1">
      <c r="A2725" s="47" t="s">
        <v>2020</v>
      </c>
      <c r="B2725" s="175">
        <v>74533</v>
      </c>
      <c r="C2725" s="47" t="s">
        <v>1344</v>
      </c>
      <c r="D2725" s="212" t="s">
        <v>205</v>
      </c>
      <c r="E2725" s="216" t="s">
        <v>115</v>
      </c>
      <c r="F2725" s="48">
        <v>42957</v>
      </c>
      <c r="G2725" s="179">
        <v>-1</v>
      </c>
      <c r="H2725" s="47"/>
      <c r="I2725" s="50"/>
      <c r="J2725" s="51"/>
      <c r="K2725" s="50"/>
      <c r="L2725" s="50"/>
      <c r="M2725" s="52"/>
    </row>
    <row r="2726" spans="1:13" s="53" customFormat="1">
      <c r="A2726" s="47" t="s">
        <v>2020</v>
      </c>
      <c r="B2726" s="175">
        <v>74533</v>
      </c>
      <c r="C2726" s="47" t="s">
        <v>1344</v>
      </c>
      <c r="D2726" s="212" t="s">
        <v>278</v>
      </c>
      <c r="E2726" s="216" t="s">
        <v>121</v>
      </c>
      <c r="F2726" s="48">
        <v>42957</v>
      </c>
      <c r="G2726" s="179">
        <v>-1</v>
      </c>
      <c r="H2726" s="47"/>
      <c r="I2726" s="50"/>
      <c r="J2726" s="51"/>
      <c r="K2726" s="50"/>
      <c r="L2726" s="50"/>
      <c r="M2726" s="52"/>
    </row>
    <row r="2727" spans="1:13" s="53" customFormat="1">
      <c r="A2727" s="47" t="s">
        <v>2020</v>
      </c>
      <c r="B2727" s="175">
        <v>74533</v>
      </c>
      <c r="C2727" s="47" t="s">
        <v>1344</v>
      </c>
      <c r="D2727" s="212" t="s">
        <v>307</v>
      </c>
      <c r="E2727" s="216" t="s">
        <v>120</v>
      </c>
      <c r="F2727" s="48">
        <v>42957</v>
      </c>
      <c r="G2727" s="179">
        <v>-1</v>
      </c>
      <c r="H2727" s="47"/>
      <c r="I2727" s="50"/>
      <c r="J2727" s="51"/>
      <c r="K2727" s="50"/>
      <c r="L2727" s="50"/>
      <c r="M2727" s="52"/>
    </row>
    <row r="2728" spans="1:13" s="53" customFormat="1">
      <c r="A2728" s="47" t="s">
        <v>2020</v>
      </c>
      <c r="B2728" s="175">
        <v>74533</v>
      </c>
      <c r="C2728" s="47" t="s">
        <v>1344</v>
      </c>
      <c r="D2728" s="212" t="s">
        <v>456</v>
      </c>
      <c r="E2728" s="216" t="s">
        <v>124</v>
      </c>
      <c r="F2728" s="48">
        <v>42957</v>
      </c>
      <c r="G2728" s="179">
        <v>-1</v>
      </c>
      <c r="H2728" s="47"/>
      <c r="I2728" s="50"/>
      <c r="J2728" s="51"/>
      <c r="K2728" s="50"/>
      <c r="L2728" s="50"/>
      <c r="M2728" s="52"/>
    </row>
    <row r="2729" spans="1:13" s="53" customFormat="1">
      <c r="A2729" s="47" t="s">
        <v>2020</v>
      </c>
      <c r="B2729" s="175">
        <v>74533</v>
      </c>
      <c r="C2729" s="47" t="s">
        <v>1344</v>
      </c>
      <c r="D2729" s="212" t="s">
        <v>308</v>
      </c>
      <c r="E2729" s="216" t="s">
        <v>123</v>
      </c>
      <c r="F2729" s="48">
        <v>42957</v>
      </c>
      <c r="G2729" s="179">
        <v>-1</v>
      </c>
      <c r="H2729" s="47"/>
      <c r="I2729" s="50"/>
      <c r="J2729" s="51"/>
      <c r="K2729" s="50"/>
      <c r="L2729" s="50"/>
      <c r="M2729" s="52"/>
    </row>
    <row r="2730" spans="1:13" s="53" customFormat="1">
      <c r="A2730" s="47" t="s">
        <v>2020</v>
      </c>
      <c r="B2730" s="175">
        <v>74533</v>
      </c>
      <c r="C2730" s="47" t="s">
        <v>1344</v>
      </c>
      <c r="D2730" s="212" t="s">
        <v>455</v>
      </c>
      <c r="E2730" s="216" t="s">
        <v>118</v>
      </c>
      <c r="F2730" s="48">
        <v>42957</v>
      </c>
      <c r="G2730" s="179">
        <v>-3</v>
      </c>
      <c r="H2730" s="47"/>
      <c r="I2730" s="50"/>
      <c r="J2730" s="51"/>
      <c r="K2730" s="50"/>
      <c r="L2730" s="50"/>
      <c r="M2730" s="52"/>
    </row>
    <row r="2731" spans="1:13" s="53" customFormat="1">
      <c r="A2731" s="47" t="s">
        <v>2021</v>
      </c>
      <c r="B2731" s="175">
        <v>74812</v>
      </c>
      <c r="C2731" s="47" t="s">
        <v>1344</v>
      </c>
      <c r="D2731" s="212" t="s">
        <v>277</v>
      </c>
      <c r="E2731" s="216" t="s">
        <v>119</v>
      </c>
      <c r="F2731" s="48">
        <v>42957</v>
      </c>
      <c r="G2731" s="179">
        <v>-1</v>
      </c>
      <c r="H2731" s="47"/>
      <c r="I2731" s="50"/>
      <c r="J2731" s="51"/>
      <c r="K2731" s="50"/>
      <c r="L2731" s="50"/>
      <c r="M2731" s="52"/>
    </row>
    <row r="2732" spans="1:13" s="53" customFormat="1">
      <c r="A2732" s="47" t="s">
        <v>2022</v>
      </c>
      <c r="B2732" s="175">
        <v>74903</v>
      </c>
      <c r="C2732" s="47" t="s">
        <v>1344</v>
      </c>
      <c r="D2732" s="212" t="s">
        <v>277</v>
      </c>
      <c r="E2732" s="216" t="s">
        <v>119</v>
      </c>
      <c r="F2732" s="48">
        <v>42957</v>
      </c>
      <c r="G2732" s="179">
        <v>-2</v>
      </c>
      <c r="H2732" s="47"/>
      <c r="I2732" s="50"/>
      <c r="J2732" s="51"/>
      <c r="K2732" s="50"/>
      <c r="L2732" s="50"/>
      <c r="M2732" s="52"/>
    </row>
    <row r="2733" spans="1:13" s="53" customFormat="1">
      <c r="A2733" s="47" t="s">
        <v>2023</v>
      </c>
      <c r="B2733" s="175">
        <v>75075</v>
      </c>
      <c r="C2733" s="47" t="s">
        <v>1344</v>
      </c>
      <c r="D2733" s="47" t="s">
        <v>127</v>
      </c>
      <c r="E2733" s="47" t="s">
        <v>325</v>
      </c>
      <c r="F2733" s="48">
        <v>42957</v>
      </c>
      <c r="G2733" s="179">
        <v>-15</v>
      </c>
      <c r="H2733" s="47"/>
      <c r="I2733" s="50"/>
      <c r="J2733" s="51"/>
      <c r="K2733" s="50"/>
      <c r="L2733" s="50"/>
      <c r="M2733" s="52"/>
    </row>
    <row r="2734" spans="1:13" s="53" customFormat="1">
      <c r="A2734" s="47" t="s">
        <v>2024</v>
      </c>
      <c r="B2734" s="175">
        <v>74693</v>
      </c>
      <c r="C2734" s="47" t="s">
        <v>1344</v>
      </c>
      <c r="D2734" s="47" t="s">
        <v>2999</v>
      </c>
      <c r="E2734" s="228" t="s">
        <v>1843</v>
      </c>
      <c r="F2734" s="48">
        <v>42957</v>
      </c>
      <c r="G2734" s="179">
        <v>-2</v>
      </c>
      <c r="H2734" s="47"/>
      <c r="I2734" s="50"/>
      <c r="J2734" s="51"/>
      <c r="K2734" s="50"/>
      <c r="L2734" s="50"/>
      <c r="M2734" s="52"/>
    </row>
    <row r="2735" spans="1:13" s="53" customFormat="1">
      <c r="A2735" s="47" t="s">
        <v>2024</v>
      </c>
      <c r="B2735" s="175">
        <v>74693</v>
      </c>
      <c r="C2735" s="47" t="s">
        <v>1344</v>
      </c>
      <c r="D2735" s="230" t="s">
        <v>1771</v>
      </c>
      <c r="E2735" s="231" t="s">
        <v>1772</v>
      </c>
      <c r="F2735" s="48">
        <v>42957</v>
      </c>
      <c r="G2735" s="179">
        <v>-1</v>
      </c>
      <c r="H2735" s="47"/>
      <c r="I2735" s="50"/>
      <c r="J2735" s="51"/>
      <c r="K2735" s="50"/>
      <c r="L2735" s="50"/>
      <c r="M2735" s="52"/>
    </row>
    <row r="2736" spans="1:13" s="53" customFormat="1">
      <c r="A2736" s="47" t="s">
        <v>2024</v>
      </c>
      <c r="B2736" s="175">
        <v>74693</v>
      </c>
      <c r="C2736" s="47" t="s">
        <v>1344</v>
      </c>
      <c r="D2736" s="47" t="s">
        <v>63</v>
      </c>
      <c r="E2736" s="47" t="s">
        <v>70</v>
      </c>
      <c r="F2736" s="48">
        <v>42957</v>
      </c>
      <c r="G2736" s="179">
        <v>-2</v>
      </c>
      <c r="H2736" s="47"/>
      <c r="I2736" s="50"/>
      <c r="J2736" s="51"/>
      <c r="K2736" s="50"/>
      <c r="L2736" s="50"/>
      <c r="M2736" s="52"/>
    </row>
    <row r="2737" spans="1:13" s="53" customFormat="1">
      <c r="A2737" s="47" t="s">
        <v>2024</v>
      </c>
      <c r="B2737" s="175">
        <v>74693</v>
      </c>
      <c r="C2737" s="47" t="s">
        <v>1344</v>
      </c>
      <c r="D2737" s="47" t="s">
        <v>2992</v>
      </c>
      <c r="E2737" s="47" t="s">
        <v>1210</v>
      </c>
      <c r="F2737" s="48">
        <v>42957</v>
      </c>
      <c r="G2737" s="179">
        <v>-6</v>
      </c>
      <c r="H2737" s="47"/>
      <c r="I2737" s="50"/>
      <c r="J2737" s="51"/>
      <c r="K2737" s="50"/>
      <c r="L2737" s="50"/>
      <c r="M2737" s="52"/>
    </row>
    <row r="2738" spans="1:13" s="53" customFormat="1">
      <c r="A2738" s="47"/>
      <c r="B2738" s="175" t="s">
        <v>1394</v>
      </c>
      <c r="C2738" s="47" t="s">
        <v>2025</v>
      </c>
      <c r="D2738" s="47" t="s">
        <v>2385</v>
      </c>
      <c r="E2738" s="47" t="s">
        <v>1309</v>
      </c>
      <c r="F2738" s="48">
        <v>42958</v>
      </c>
      <c r="G2738" s="179">
        <v>-1</v>
      </c>
      <c r="H2738" s="47"/>
      <c r="I2738" s="50"/>
      <c r="J2738" s="51"/>
      <c r="K2738" s="50"/>
      <c r="L2738" s="50"/>
      <c r="M2738" s="52"/>
    </row>
    <row r="2739" spans="1:13" s="53" customFormat="1">
      <c r="A2739" s="47" t="s">
        <v>2026</v>
      </c>
      <c r="B2739" s="175">
        <v>75460</v>
      </c>
      <c r="C2739" s="47" t="s">
        <v>1344</v>
      </c>
      <c r="D2739" s="228" t="s">
        <v>1680</v>
      </c>
      <c r="E2739" s="228" t="s">
        <v>1674</v>
      </c>
      <c r="F2739" s="48">
        <v>42962</v>
      </c>
      <c r="G2739" s="179">
        <v>-1</v>
      </c>
      <c r="H2739" s="47"/>
      <c r="I2739" s="50"/>
      <c r="J2739" s="51"/>
      <c r="K2739" s="50"/>
      <c r="L2739" s="50"/>
      <c r="M2739" s="52"/>
    </row>
    <row r="2740" spans="1:13" s="53" customFormat="1">
      <c r="A2740" s="47"/>
      <c r="B2740" s="175" t="s">
        <v>1394</v>
      </c>
      <c r="C2740" s="47" t="s">
        <v>1622</v>
      </c>
      <c r="D2740" s="228" t="s">
        <v>1681</v>
      </c>
      <c r="E2740" s="228" t="s">
        <v>1675</v>
      </c>
      <c r="F2740" s="48">
        <v>42962</v>
      </c>
      <c r="G2740" s="179">
        <v>-1</v>
      </c>
      <c r="H2740" s="47"/>
      <c r="I2740" s="50"/>
      <c r="J2740" s="51"/>
      <c r="K2740" s="50"/>
      <c r="L2740" s="50"/>
      <c r="M2740" s="52"/>
    </row>
    <row r="2741" spans="1:13" s="53" customFormat="1">
      <c r="A2741" s="47"/>
      <c r="B2741" s="175" t="s">
        <v>2034</v>
      </c>
      <c r="C2741" s="175" t="s">
        <v>1562</v>
      </c>
      <c r="D2741" s="175" t="s">
        <v>1153</v>
      </c>
      <c r="E2741" s="175" t="s">
        <v>1139</v>
      </c>
      <c r="F2741" s="48">
        <v>42962</v>
      </c>
      <c r="G2741" s="179">
        <v>3</v>
      </c>
      <c r="H2741" s="47"/>
      <c r="I2741" s="50"/>
      <c r="J2741" s="51"/>
      <c r="K2741" s="50"/>
      <c r="L2741" s="50"/>
      <c r="M2741" s="52"/>
    </row>
    <row r="2742" spans="1:13" s="53" customFormat="1">
      <c r="A2742" s="47"/>
      <c r="B2742" s="175" t="s">
        <v>2035</v>
      </c>
      <c r="C2742" s="175" t="s">
        <v>1562</v>
      </c>
      <c r="D2742" s="256" t="s">
        <v>1777</v>
      </c>
      <c r="E2742" s="257" t="s">
        <v>1778</v>
      </c>
      <c r="F2742" s="48">
        <v>42962</v>
      </c>
      <c r="G2742" s="179">
        <v>200</v>
      </c>
      <c r="H2742" s="47"/>
      <c r="I2742" s="50"/>
      <c r="J2742" s="51"/>
      <c r="K2742" s="50"/>
      <c r="L2742" s="50"/>
      <c r="M2742" s="52"/>
    </row>
    <row r="2743" spans="1:13" s="53" customFormat="1">
      <c r="A2743" s="47"/>
      <c r="B2743" s="175" t="s">
        <v>2035</v>
      </c>
      <c r="C2743" s="47" t="s">
        <v>1562</v>
      </c>
      <c r="D2743" s="225" t="s">
        <v>1902</v>
      </c>
      <c r="E2743" s="47" t="s">
        <v>1899</v>
      </c>
      <c r="F2743" s="48">
        <v>42962</v>
      </c>
      <c r="G2743" s="179">
        <v>10</v>
      </c>
      <c r="H2743" s="47"/>
      <c r="I2743" s="50"/>
      <c r="J2743" s="51"/>
      <c r="K2743" s="50"/>
      <c r="L2743" s="50"/>
      <c r="M2743" s="52"/>
    </row>
    <row r="2744" spans="1:13" s="53" customFormat="1">
      <c r="A2744" s="47"/>
      <c r="B2744" s="175" t="s">
        <v>2035</v>
      </c>
      <c r="C2744" s="47" t="s">
        <v>1562</v>
      </c>
      <c r="D2744" s="225" t="s">
        <v>2036</v>
      </c>
      <c r="E2744" s="47" t="s">
        <v>2037</v>
      </c>
      <c r="F2744" s="48">
        <v>42962</v>
      </c>
      <c r="G2744" s="179">
        <v>25</v>
      </c>
      <c r="H2744" s="47"/>
      <c r="I2744" s="50"/>
      <c r="J2744" s="51"/>
      <c r="K2744" s="50"/>
      <c r="L2744" s="50"/>
      <c r="M2744" s="52"/>
    </row>
    <row r="2745" spans="1:13" s="53" customFormat="1">
      <c r="A2745" s="47"/>
      <c r="B2745" s="175" t="s">
        <v>2035</v>
      </c>
      <c r="C2745" s="47" t="s">
        <v>1562</v>
      </c>
      <c r="D2745" s="225" t="s">
        <v>2040</v>
      </c>
      <c r="E2745" s="47" t="s">
        <v>2038</v>
      </c>
      <c r="F2745" s="48">
        <v>42962</v>
      </c>
      <c r="G2745" s="179">
        <v>25</v>
      </c>
      <c r="H2745" s="47"/>
      <c r="I2745" s="50"/>
      <c r="J2745" s="51"/>
      <c r="K2745" s="50"/>
      <c r="L2745" s="50"/>
      <c r="M2745" s="52"/>
    </row>
    <row r="2746" spans="1:13" s="53" customFormat="1">
      <c r="A2746" s="47"/>
      <c r="B2746" s="175" t="s">
        <v>2035</v>
      </c>
      <c r="C2746" s="47" t="s">
        <v>1562</v>
      </c>
      <c r="D2746" s="225" t="s">
        <v>2041</v>
      </c>
      <c r="E2746" s="47" t="s">
        <v>2039</v>
      </c>
      <c r="F2746" s="48">
        <v>42962</v>
      </c>
      <c r="G2746" s="179">
        <v>20</v>
      </c>
      <c r="H2746" s="47"/>
      <c r="I2746" s="50"/>
      <c r="J2746" s="51"/>
      <c r="K2746" s="50"/>
      <c r="L2746" s="50"/>
      <c r="M2746" s="52"/>
    </row>
    <row r="2747" spans="1:13" s="53" customFormat="1">
      <c r="A2747" s="47"/>
      <c r="B2747" s="175" t="s">
        <v>2035</v>
      </c>
      <c r="C2747" s="47" t="s">
        <v>1562</v>
      </c>
      <c r="D2747" s="225" t="s">
        <v>2045</v>
      </c>
      <c r="E2747" s="47" t="s">
        <v>2042</v>
      </c>
      <c r="F2747" s="48">
        <v>42962</v>
      </c>
      <c r="G2747" s="179">
        <v>25</v>
      </c>
      <c r="H2747" s="47"/>
      <c r="I2747" s="50"/>
      <c r="J2747" s="51"/>
      <c r="K2747" s="50"/>
      <c r="L2747" s="50"/>
      <c r="M2747" s="52"/>
    </row>
    <row r="2748" spans="1:13" s="53" customFormat="1">
      <c r="A2748" s="47"/>
      <c r="B2748" s="175" t="s">
        <v>2035</v>
      </c>
      <c r="C2748" s="47" t="s">
        <v>1562</v>
      </c>
      <c r="D2748" s="225" t="s">
        <v>2046</v>
      </c>
      <c r="E2748" s="47" t="s">
        <v>2043</v>
      </c>
      <c r="F2748" s="48">
        <v>42962</v>
      </c>
      <c r="G2748" s="179">
        <v>25</v>
      </c>
      <c r="H2748" s="47"/>
      <c r="I2748" s="50"/>
      <c r="J2748" s="51"/>
      <c r="K2748" s="50"/>
      <c r="L2748" s="50"/>
      <c r="M2748" s="52"/>
    </row>
    <row r="2749" spans="1:13" s="53" customFormat="1">
      <c r="A2749" s="47"/>
      <c r="B2749" s="175" t="s">
        <v>2035</v>
      </c>
      <c r="C2749" s="47" t="s">
        <v>1562</v>
      </c>
      <c r="D2749" s="225" t="s">
        <v>2047</v>
      </c>
      <c r="E2749" s="47" t="s">
        <v>2044</v>
      </c>
      <c r="F2749" s="48">
        <v>42962</v>
      </c>
      <c r="G2749" s="179">
        <v>20</v>
      </c>
      <c r="H2749" s="47"/>
      <c r="I2749" s="50"/>
      <c r="J2749" s="51"/>
      <c r="K2749" s="50"/>
      <c r="L2749" s="50"/>
      <c r="M2749" s="52"/>
    </row>
    <row r="2750" spans="1:13" s="53" customFormat="1">
      <c r="A2750" s="47"/>
      <c r="B2750" s="175" t="s">
        <v>2035</v>
      </c>
      <c r="C2750" s="47" t="s">
        <v>1562</v>
      </c>
      <c r="D2750" s="225" t="s">
        <v>2051</v>
      </c>
      <c r="E2750" s="47" t="s">
        <v>2048</v>
      </c>
      <c r="F2750" s="48">
        <v>42962</v>
      </c>
      <c r="G2750" s="179">
        <v>25</v>
      </c>
      <c r="H2750" s="47"/>
      <c r="I2750" s="50"/>
      <c r="J2750" s="51"/>
      <c r="K2750" s="50"/>
      <c r="L2750" s="50"/>
      <c r="M2750" s="52"/>
    </row>
    <row r="2751" spans="1:13" s="53" customFormat="1">
      <c r="A2751" s="47"/>
      <c r="B2751" s="175" t="s">
        <v>2035</v>
      </c>
      <c r="C2751" s="47" t="s">
        <v>1562</v>
      </c>
      <c r="D2751" s="225" t="s">
        <v>2052</v>
      </c>
      <c r="E2751" s="47" t="s">
        <v>2049</v>
      </c>
      <c r="F2751" s="48">
        <v>42962</v>
      </c>
      <c r="G2751" s="179">
        <v>25</v>
      </c>
      <c r="H2751" s="47"/>
      <c r="I2751" s="50"/>
      <c r="J2751" s="51"/>
      <c r="K2751" s="50"/>
      <c r="L2751" s="50"/>
      <c r="M2751" s="52"/>
    </row>
    <row r="2752" spans="1:13" s="53" customFormat="1">
      <c r="A2752" s="47"/>
      <c r="B2752" s="175" t="s">
        <v>2035</v>
      </c>
      <c r="C2752" s="47" t="s">
        <v>1562</v>
      </c>
      <c r="D2752" s="225" t="s">
        <v>2053</v>
      </c>
      <c r="E2752" s="47" t="s">
        <v>2050</v>
      </c>
      <c r="F2752" s="48">
        <v>42962</v>
      </c>
      <c r="G2752" s="179">
        <v>20</v>
      </c>
      <c r="H2752" s="47"/>
      <c r="I2752" s="50"/>
      <c r="J2752" s="51"/>
      <c r="K2752" s="50"/>
      <c r="L2752" s="50"/>
      <c r="M2752" s="52"/>
    </row>
    <row r="2753" spans="1:13" s="53" customFormat="1">
      <c r="A2753" s="47"/>
      <c r="B2753" s="175" t="s">
        <v>2035</v>
      </c>
      <c r="C2753" s="47" t="s">
        <v>1562</v>
      </c>
      <c r="D2753" s="225" t="s">
        <v>2071</v>
      </c>
      <c r="E2753" s="47" t="s">
        <v>2072</v>
      </c>
      <c r="F2753" s="48">
        <v>42962</v>
      </c>
      <c r="G2753" s="179">
        <v>25</v>
      </c>
      <c r="H2753" s="47"/>
      <c r="I2753" s="50"/>
      <c r="J2753" s="51"/>
      <c r="K2753" s="50"/>
      <c r="L2753" s="50"/>
      <c r="M2753" s="52"/>
    </row>
    <row r="2754" spans="1:13" s="53" customFormat="1">
      <c r="A2754" s="47"/>
      <c r="B2754" s="175" t="s">
        <v>2035</v>
      </c>
      <c r="C2754" s="47" t="s">
        <v>1562</v>
      </c>
      <c r="D2754" s="225" t="s">
        <v>2055</v>
      </c>
      <c r="E2754" s="47" t="s">
        <v>2063</v>
      </c>
      <c r="F2754" s="48">
        <v>42962</v>
      </c>
      <c r="G2754" s="179">
        <v>25</v>
      </c>
      <c r="H2754" s="47"/>
      <c r="I2754" s="50"/>
      <c r="J2754" s="51"/>
      <c r="K2754" s="50"/>
      <c r="L2754" s="50"/>
      <c r="M2754" s="52"/>
    </row>
    <row r="2755" spans="1:13" s="53" customFormat="1">
      <c r="A2755" s="47"/>
      <c r="B2755" s="175" t="s">
        <v>2035</v>
      </c>
      <c r="C2755" s="47" t="s">
        <v>1562</v>
      </c>
      <c r="D2755" s="225" t="s">
        <v>2056</v>
      </c>
      <c r="E2755" s="47" t="s">
        <v>2064</v>
      </c>
      <c r="F2755" s="48">
        <v>42962</v>
      </c>
      <c r="G2755" s="179">
        <v>25</v>
      </c>
      <c r="H2755" s="47"/>
      <c r="I2755" s="50"/>
      <c r="J2755" s="51"/>
      <c r="K2755" s="50"/>
      <c r="L2755" s="50"/>
      <c r="M2755" s="52"/>
    </row>
    <row r="2756" spans="1:13" s="53" customFormat="1">
      <c r="A2756" s="47"/>
      <c r="B2756" s="175" t="s">
        <v>2035</v>
      </c>
      <c r="C2756" s="47" t="s">
        <v>1562</v>
      </c>
      <c r="D2756" s="225" t="s">
        <v>2057</v>
      </c>
      <c r="E2756" s="47" t="s">
        <v>2065</v>
      </c>
      <c r="F2756" s="48">
        <v>42962</v>
      </c>
      <c r="G2756" s="179">
        <v>15</v>
      </c>
      <c r="H2756" s="47"/>
      <c r="I2756" s="50"/>
      <c r="J2756" s="51"/>
      <c r="K2756" s="50"/>
      <c r="L2756" s="50"/>
      <c r="M2756" s="52"/>
    </row>
    <row r="2757" spans="1:13" s="53" customFormat="1">
      <c r="A2757" s="47"/>
      <c r="B2757" s="175" t="s">
        <v>2035</v>
      </c>
      <c r="C2757" s="47" t="s">
        <v>1562</v>
      </c>
      <c r="D2757" s="225" t="s">
        <v>2058</v>
      </c>
      <c r="E2757" s="47" t="s">
        <v>2066</v>
      </c>
      <c r="F2757" s="48">
        <v>42962</v>
      </c>
      <c r="G2757" s="179">
        <v>15</v>
      </c>
      <c r="H2757" s="47"/>
      <c r="I2757" s="50"/>
      <c r="J2757" s="51"/>
      <c r="K2757" s="50"/>
      <c r="L2757" s="50"/>
      <c r="M2757" s="52"/>
    </row>
    <row r="2758" spans="1:13" s="53" customFormat="1">
      <c r="A2758" s="47"/>
      <c r="B2758" s="175" t="s">
        <v>2035</v>
      </c>
      <c r="C2758" s="47" t="s">
        <v>1562</v>
      </c>
      <c r="D2758" s="225" t="s">
        <v>2059</v>
      </c>
      <c r="E2758" s="47" t="s">
        <v>2067</v>
      </c>
      <c r="F2758" s="48">
        <v>42962</v>
      </c>
      <c r="G2758" s="179">
        <v>25</v>
      </c>
      <c r="H2758" s="47"/>
      <c r="I2758" s="50"/>
      <c r="J2758" s="51"/>
      <c r="K2758" s="50"/>
      <c r="L2758" s="50"/>
      <c r="M2758" s="52"/>
    </row>
    <row r="2759" spans="1:13" s="53" customFormat="1">
      <c r="A2759" s="47"/>
      <c r="B2759" s="175" t="s">
        <v>2035</v>
      </c>
      <c r="C2759" s="47" t="s">
        <v>1562</v>
      </c>
      <c r="D2759" s="225" t="s">
        <v>2060</v>
      </c>
      <c r="E2759" s="47" t="s">
        <v>2068</v>
      </c>
      <c r="F2759" s="48">
        <v>42962</v>
      </c>
      <c r="G2759" s="179">
        <v>25</v>
      </c>
      <c r="H2759" s="47"/>
      <c r="I2759" s="50"/>
      <c r="J2759" s="51"/>
      <c r="K2759" s="50"/>
      <c r="L2759" s="50"/>
      <c r="M2759" s="52"/>
    </row>
    <row r="2760" spans="1:13" s="53" customFormat="1">
      <c r="A2760" s="47"/>
      <c r="B2760" s="175" t="s">
        <v>2035</v>
      </c>
      <c r="C2760" s="47" t="s">
        <v>1562</v>
      </c>
      <c r="D2760" s="225" t="s">
        <v>2061</v>
      </c>
      <c r="E2760" s="47" t="s">
        <v>2069</v>
      </c>
      <c r="F2760" s="48">
        <v>42962</v>
      </c>
      <c r="G2760" s="179">
        <v>15</v>
      </c>
      <c r="H2760" s="47"/>
      <c r="I2760" s="50"/>
      <c r="J2760" s="51"/>
      <c r="K2760" s="50"/>
      <c r="L2760" s="50"/>
      <c r="M2760" s="52"/>
    </row>
    <row r="2761" spans="1:13" s="53" customFormat="1">
      <c r="A2761" s="47"/>
      <c r="B2761" s="175" t="s">
        <v>2035</v>
      </c>
      <c r="C2761" s="47" t="s">
        <v>1562</v>
      </c>
      <c r="D2761" s="225" t="s">
        <v>2062</v>
      </c>
      <c r="E2761" s="47" t="s">
        <v>2070</v>
      </c>
      <c r="F2761" s="48">
        <v>42962</v>
      </c>
      <c r="G2761" s="179">
        <v>5</v>
      </c>
      <c r="H2761" s="47"/>
      <c r="I2761" s="50"/>
      <c r="J2761" s="51"/>
      <c r="K2761" s="50"/>
      <c r="L2761" s="50"/>
      <c r="M2761" s="52"/>
    </row>
    <row r="2762" spans="1:13" s="53" customFormat="1">
      <c r="A2762" s="47"/>
      <c r="B2762" s="175" t="s">
        <v>1849</v>
      </c>
      <c r="C2762" s="47" t="s">
        <v>1562</v>
      </c>
      <c r="D2762" s="225" t="s">
        <v>1904</v>
      </c>
      <c r="E2762" s="47" t="s">
        <v>1911</v>
      </c>
      <c r="F2762" s="48">
        <v>42962</v>
      </c>
      <c r="G2762" s="179">
        <v>7</v>
      </c>
      <c r="H2762" s="47"/>
      <c r="I2762" s="50"/>
      <c r="J2762" s="51"/>
      <c r="K2762" s="50"/>
      <c r="L2762" s="50"/>
      <c r="M2762" s="52"/>
    </row>
    <row r="2763" spans="1:13" s="53" customFormat="1">
      <c r="A2763" s="47"/>
      <c r="B2763" s="175" t="s">
        <v>1849</v>
      </c>
      <c r="C2763" s="47" t="s">
        <v>1562</v>
      </c>
      <c r="D2763" s="225" t="s">
        <v>2079</v>
      </c>
      <c r="E2763" s="47" t="s">
        <v>2077</v>
      </c>
      <c r="F2763" s="48">
        <v>42962</v>
      </c>
      <c r="G2763" s="179">
        <v>1</v>
      </c>
      <c r="H2763" s="47"/>
      <c r="I2763" s="50"/>
      <c r="J2763" s="51"/>
      <c r="K2763" s="50"/>
      <c r="L2763" s="50"/>
      <c r="M2763" s="52"/>
    </row>
    <row r="2764" spans="1:13" s="53" customFormat="1">
      <c r="A2764" s="47"/>
      <c r="B2764" s="175" t="s">
        <v>1849</v>
      </c>
      <c r="C2764" s="47" t="s">
        <v>1562</v>
      </c>
      <c r="D2764" s="225" t="s">
        <v>2080</v>
      </c>
      <c r="E2764" s="47" t="s">
        <v>2078</v>
      </c>
      <c r="F2764" s="48">
        <v>42962</v>
      </c>
      <c r="G2764" s="179">
        <v>2</v>
      </c>
      <c r="H2764" s="47"/>
      <c r="I2764" s="50"/>
      <c r="J2764" s="51"/>
      <c r="K2764" s="50"/>
      <c r="L2764" s="50"/>
      <c r="M2764" s="52"/>
    </row>
    <row r="2765" spans="1:13" s="53" customFormat="1">
      <c r="A2765" s="47"/>
      <c r="B2765" s="175" t="s">
        <v>1849</v>
      </c>
      <c r="C2765" s="47" t="s">
        <v>1562</v>
      </c>
      <c r="D2765" s="225" t="s">
        <v>1947</v>
      </c>
      <c r="E2765" s="47" t="s">
        <v>1948</v>
      </c>
      <c r="F2765" s="48">
        <v>42962</v>
      </c>
      <c r="G2765" s="179">
        <v>1</v>
      </c>
      <c r="H2765" s="47"/>
      <c r="I2765" s="50"/>
      <c r="J2765" s="51"/>
      <c r="K2765" s="50"/>
      <c r="L2765" s="50"/>
      <c r="M2765" s="52"/>
    </row>
    <row r="2766" spans="1:13" s="53" customFormat="1">
      <c r="A2766" s="47"/>
      <c r="B2766" s="175" t="s">
        <v>1849</v>
      </c>
      <c r="C2766" s="47" t="s">
        <v>1562</v>
      </c>
      <c r="D2766" s="225" t="s">
        <v>1949</v>
      </c>
      <c r="E2766" s="47" t="s">
        <v>1950</v>
      </c>
      <c r="F2766" s="48">
        <v>42962</v>
      </c>
      <c r="G2766" s="179">
        <v>1</v>
      </c>
      <c r="H2766" s="47"/>
      <c r="I2766" s="50"/>
      <c r="J2766" s="51"/>
      <c r="K2766" s="50"/>
      <c r="L2766" s="50"/>
      <c r="M2766" s="52"/>
    </row>
    <row r="2767" spans="1:13" s="53" customFormat="1">
      <c r="A2767" s="47"/>
      <c r="B2767" s="175" t="s">
        <v>1849</v>
      </c>
      <c r="C2767" s="47" t="s">
        <v>1562</v>
      </c>
      <c r="D2767" s="225" t="s">
        <v>1953</v>
      </c>
      <c r="E2767" s="47" t="s">
        <v>1959</v>
      </c>
      <c r="F2767" s="48">
        <v>42962</v>
      </c>
      <c r="G2767" s="179">
        <v>14</v>
      </c>
      <c r="H2767" s="47"/>
      <c r="I2767" s="50"/>
      <c r="J2767" s="51"/>
      <c r="K2767" s="50"/>
      <c r="L2767" s="50"/>
      <c r="M2767" s="52"/>
    </row>
    <row r="2768" spans="1:13" s="53" customFormat="1">
      <c r="A2768" s="47"/>
      <c r="B2768" s="175" t="s">
        <v>1849</v>
      </c>
      <c r="C2768" s="47" t="s">
        <v>1562</v>
      </c>
      <c r="D2768" s="225" t="s">
        <v>1955</v>
      </c>
      <c r="E2768" s="47" t="s">
        <v>1961</v>
      </c>
      <c r="F2768" s="48">
        <v>42962</v>
      </c>
      <c r="G2768" s="179">
        <v>4</v>
      </c>
      <c r="H2768" s="47"/>
      <c r="I2768" s="50"/>
      <c r="J2768" s="51"/>
      <c r="K2768" s="50"/>
      <c r="L2768" s="50"/>
      <c r="M2768" s="52"/>
    </row>
    <row r="2769" spans="1:13" s="53" customFormat="1">
      <c r="A2769" s="47"/>
      <c r="B2769" s="175" t="s">
        <v>1849</v>
      </c>
      <c r="C2769" s="47" t="s">
        <v>1562</v>
      </c>
      <c r="D2769" s="225" t="s">
        <v>1958</v>
      </c>
      <c r="E2769" s="47" t="s">
        <v>1964</v>
      </c>
      <c r="F2769" s="48">
        <v>42962</v>
      </c>
      <c r="G2769" s="179">
        <v>1</v>
      </c>
      <c r="H2769" s="47"/>
      <c r="I2769" s="50"/>
      <c r="J2769" s="51"/>
      <c r="K2769" s="50"/>
      <c r="L2769" s="50"/>
      <c r="M2769" s="52"/>
    </row>
    <row r="2770" spans="1:13" s="53" customFormat="1">
      <c r="A2770" s="47"/>
      <c r="B2770" s="175" t="s">
        <v>1849</v>
      </c>
      <c r="C2770" s="47" t="s">
        <v>1562</v>
      </c>
      <c r="D2770" s="230" t="s">
        <v>1887</v>
      </c>
      <c r="E2770" s="47" t="s">
        <v>1883</v>
      </c>
      <c r="F2770" s="48">
        <v>42962</v>
      </c>
      <c r="G2770" s="179">
        <v>2</v>
      </c>
      <c r="H2770" s="47"/>
      <c r="I2770" s="50"/>
      <c r="J2770" s="51"/>
      <c r="K2770" s="50"/>
      <c r="L2770" s="50"/>
      <c r="M2770" s="52"/>
    </row>
    <row r="2771" spans="1:13" s="53" customFormat="1">
      <c r="A2771" s="47"/>
      <c r="B2771" s="175" t="s">
        <v>1849</v>
      </c>
      <c r="C2771" s="47" t="s">
        <v>1562</v>
      </c>
      <c r="D2771" s="230" t="s">
        <v>1888</v>
      </c>
      <c r="E2771" s="47" t="s">
        <v>1884</v>
      </c>
      <c r="F2771" s="48">
        <v>42962</v>
      </c>
      <c r="G2771" s="179">
        <v>1</v>
      </c>
      <c r="H2771" s="47"/>
      <c r="I2771" s="50"/>
      <c r="J2771" s="51"/>
      <c r="K2771" s="50"/>
      <c r="L2771" s="50"/>
      <c r="M2771" s="52"/>
    </row>
    <row r="2772" spans="1:13" s="53" customFormat="1">
      <c r="A2772" s="47"/>
      <c r="B2772" s="175" t="s">
        <v>1849</v>
      </c>
      <c r="C2772" s="47" t="s">
        <v>1562</v>
      </c>
      <c r="D2772" s="230" t="s">
        <v>1889</v>
      </c>
      <c r="E2772" s="47" t="s">
        <v>1885</v>
      </c>
      <c r="F2772" s="48">
        <v>42962</v>
      </c>
      <c r="G2772" s="179">
        <v>2</v>
      </c>
      <c r="H2772" s="47"/>
      <c r="I2772" s="50"/>
      <c r="J2772" s="51"/>
      <c r="K2772" s="50"/>
      <c r="L2772" s="50"/>
      <c r="M2772" s="52"/>
    </row>
    <row r="2773" spans="1:13" s="53" customFormat="1">
      <c r="A2773" s="47"/>
      <c r="B2773" s="175"/>
      <c r="C2773" s="47" t="s">
        <v>1562</v>
      </c>
      <c r="D2773" s="232" t="s">
        <v>2073</v>
      </c>
      <c r="E2773" s="228" t="s">
        <v>2074</v>
      </c>
      <c r="F2773" s="48">
        <v>42962</v>
      </c>
      <c r="G2773" s="179">
        <v>3</v>
      </c>
      <c r="H2773" s="47"/>
      <c r="I2773" s="50"/>
      <c r="J2773" s="51"/>
      <c r="K2773" s="50"/>
      <c r="L2773" s="50"/>
      <c r="M2773" s="52"/>
    </row>
    <row r="2774" spans="1:13" s="53" customFormat="1">
      <c r="A2774" s="47"/>
      <c r="B2774" s="175"/>
      <c r="C2774" s="47" t="s">
        <v>1562</v>
      </c>
      <c r="D2774" s="258" t="s">
        <v>2076</v>
      </c>
      <c r="E2774" s="255" t="s">
        <v>2075</v>
      </c>
      <c r="F2774" s="48">
        <v>42962</v>
      </c>
      <c r="G2774" s="179">
        <v>3</v>
      </c>
      <c r="H2774" s="47"/>
      <c r="I2774" s="50"/>
      <c r="J2774" s="51"/>
      <c r="K2774" s="50"/>
      <c r="L2774" s="50"/>
      <c r="M2774" s="52"/>
    </row>
    <row r="2775" spans="1:13" s="53" customFormat="1">
      <c r="A2775" s="47"/>
      <c r="B2775" s="175" t="s">
        <v>2032</v>
      </c>
      <c r="C2775" s="47" t="s">
        <v>1934</v>
      </c>
      <c r="D2775" s="225" t="s">
        <v>1691</v>
      </c>
      <c r="E2775" s="47" t="s">
        <v>1690</v>
      </c>
      <c r="F2775" s="48">
        <v>42964</v>
      </c>
      <c r="G2775" s="179">
        <v>1</v>
      </c>
      <c r="H2775" s="47"/>
      <c r="I2775" s="50"/>
      <c r="J2775" s="51"/>
      <c r="K2775" s="50"/>
      <c r="L2775" s="50"/>
      <c r="M2775" s="52"/>
    </row>
    <row r="2776" spans="1:13" s="53" customFormat="1">
      <c r="A2776" s="47"/>
      <c r="B2776" s="175" t="s">
        <v>2032</v>
      </c>
      <c r="C2776" s="47" t="s">
        <v>1934</v>
      </c>
      <c r="D2776" s="230" t="s">
        <v>1777</v>
      </c>
      <c r="E2776" s="47" t="s">
        <v>1778</v>
      </c>
      <c r="F2776" s="48">
        <v>42964</v>
      </c>
      <c r="G2776" s="179">
        <v>1</v>
      </c>
      <c r="H2776" s="47"/>
      <c r="I2776" s="50"/>
      <c r="J2776" s="51"/>
      <c r="K2776" s="50"/>
      <c r="L2776" s="50"/>
      <c r="M2776" s="52"/>
    </row>
    <row r="2777" spans="1:13" s="53" customFormat="1">
      <c r="A2777" s="47"/>
      <c r="B2777" s="175" t="s">
        <v>2032</v>
      </c>
      <c r="C2777" s="47" t="s">
        <v>1934</v>
      </c>
      <c r="D2777" s="47" t="s">
        <v>1688</v>
      </c>
      <c r="E2777" s="47" t="s">
        <v>1687</v>
      </c>
      <c r="F2777" s="48">
        <v>42964</v>
      </c>
      <c r="G2777" s="179">
        <v>1</v>
      </c>
      <c r="H2777" s="47"/>
      <c r="I2777" s="50"/>
      <c r="J2777" s="51"/>
      <c r="K2777" s="50"/>
      <c r="L2777" s="50"/>
      <c r="M2777" s="52"/>
    </row>
    <row r="2778" spans="1:13" s="53" customFormat="1">
      <c r="A2778" s="47" t="s">
        <v>1974</v>
      </c>
      <c r="B2778" s="47" t="s">
        <v>2027</v>
      </c>
      <c r="C2778" s="47" t="s">
        <v>1562</v>
      </c>
      <c r="D2778" s="47" t="s">
        <v>663</v>
      </c>
      <c r="E2778" s="47" t="s">
        <v>662</v>
      </c>
      <c r="F2778" s="48">
        <v>42964</v>
      </c>
      <c r="G2778" s="179">
        <v>3</v>
      </c>
      <c r="H2778" s="47"/>
      <c r="I2778" s="50"/>
      <c r="J2778" s="51"/>
      <c r="K2778" s="50"/>
      <c r="L2778" s="50"/>
      <c r="M2778" s="52"/>
    </row>
    <row r="2779" spans="1:13" s="53" customFormat="1">
      <c r="A2779" s="47" t="s">
        <v>1974</v>
      </c>
      <c r="B2779" s="47" t="s">
        <v>2027</v>
      </c>
      <c r="C2779" s="47" t="s">
        <v>1562</v>
      </c>
      <c r="D2779" s="47" t="s">
        <v>664</v>
      </c>
      <c r="E2779" s="47" t="s">
        <v>665</v>
      </c>
      <c r="F2779" s="48">
        <v>42964</v>
      </c>
      <c r="G2779" s="179">
        <v>3</v>
      </c>
      <c r="H2779" s="47"/>
      <c r="I2779" s="50"/>
      <c r="J2779" s="51"/>
      <c r="K2779" s="50"/>
      <c r="L2779" s="50"/>
      <c r="M2779" s="52"/>
    </row>
    <row r="2780" spans="1:13" s="53" customFormat="1">
      <c r="A2780" s="47" t="s">
        <v>1841</v>
      </c>
      <c r="B2780" s="175" t="s">
        <v>2028</v>
      </c>
      <c r="C2780" s="47" t="s">
        <v>1562</v>
      </c>
      <c r="D2780" s="47" t="s">
        <v>2386</v>
      </c>
      <c r="E2780" s="47" t="s">
        <v>1310</v>
      </c>
      <c r="F2780" s="48">
        <v>42964</v>
      </c>
      <c r="G2780" s="179">
        <v>5</v>
      </c>
      <c r="H2780" s="47"/>
      <c r="I2780" s="50"/>
      <c r="J2780" s="51"/>
      <c r="K2780" s="50"/>
      <c r="L2780" s="50"/>
      <c r="M2780" s="52"/>
    </row>
    <row r="2781" spans="1:13" s="53" customFormat="1">
      <c r="A2781" s="47" t="s">
        <v>1841</v>
      </c>
      <c r="B2781" s="175" t="s">
        <v>2028</v>
      </c>
      <c r="C2781" s="47" t="s">
        <v>1562</v>
      </c>
      <c r="D2781" s="47" t="s">
        <v>2385</v>
      </c>
      <c r="E2781" s="47" t="s">
        <v>1309</v>
      </c>
      <c r="F2781" s="48">
        <v>42964</v>
      </c>
      <c r="G2781" s="179">
        <v>5</v>
      </c>
      <c r="H2781" s="47"/>
      <c r="I2781" s="50"/>
      <c r="J2781" s="51"/>
      <c r="K2781" s="50"/>
      <c r="L2781" s="50"/>
      <c r="M2781" s="52"/>
    </row>
    <row r="2782" spans="1:13" s="53" customFormat="1">
      <c r="A2782" s="47" t="s">
        <v>1841</v>
      </c>
      <c r="B2782" s="175" t="s">
        <v>2028</v>
      </c>
      <c r="C2782" s="47" t="s">
        <v>1562</v>
      </c>
      <c r="D2782" s="194" t="s">
        <v>2384</v>
      </c>
      <c r="E2782" s="195" t="s">
        <v>1293</v>
      </c>
      <c r="F2782" s="48">
        <v>42964</v>
      </c>
      <c r="G2782" s="179">
        <v>5</v>
      </c>
      <c r="H2782" s="47"/>
      <c r="I2782" s="50"/>
      <c r="J2782" s="51"/>
      <c r="K2782" s="50"/>
      <c r="L2782" s="50"/>
      <c r="M2782" s="52"/>
    </row>
    <row r="2783" spans="1:13" s="53" customFormat="1">
      <c r="A2783" s="47" t="s">
        <v>1838</v>
      </c>
      <c r="B2783" s="175" t="s">
        <v>2029</v>
      </c>
      <c r="C2783" s="47" t="s">
        <v>1562</v>
      </c>
      <c r="D2783" s="212" t="s">
        <v>277</v>
      </c>
      <c r="E2783" s="216" t="s">
        <v>119</v>
      </c>
      <c r="F2783" s="48">
        <v>42964</v>
      </c>
      <c r="G2783" s="179">
        <v>15</v>
      </c>
      <c r="H2783" s="47"/>
      <c r="I2783" s="50"/>
      <c r="J2783" s="51"/>
      <c r="K2783" s="50"/>
      <c r="L2783" s="50"/>
      <c r="M2783" s="52"/>
    </row>
    <row r="2784" spans="1:13" s="53" customFormat="1">
      <c r="A2784" s="47" t="s">
        <v>1838</v>
      </c>
      <c r="B2784" s="175" t="s">
        <v>2029</v>
      </c>
      <c r="C2784" s="47" t="s">
        <v>1562</v>
      </c>
      <c r="D2784" s="212" t="s">
        <v>296</v>
      </c>
      <c r="E2784" s="216" t="s">
        <v>297</v>
      </c>
      <c r="F2784" s="48">
        <v>42964</v>
      </c>
      <c r="G2784" s="179">
        <v>15</v>
      </c>
      <c r="H2784" s="47"/>
      <c r="I2784" s="50"/>
      <c r="J2784" s="51"/>
      <c r="K2784" s="50"/>
      <c r="L2784" s="50"/>
      <c r="M2784" s="52"/>
    </row>
    <row r="2785" spans="1:13" s="53" customFormat="1">
      <c r="A2785" s="47" t="s">
        <v>1839</v>
      </c>
      <c r="B2785" s="175" t="s">
        <v>2030</v>
      </c>
      <c r="C2785" s="47" t="s">
        <v>1562</v>
      </c>
      <c r="D2785" s="47" t="s">
        <v>588</v>
      </c>
      <c r="E2785" s="47" t="s">
        <v>505</v>
      </c>
      <c r="F2785" s="48">
        <v>42964</v>
      </c>
      <c r="G2785" s="179">
        <v>1</v>
      </c>
      <c r="H2785" s="47"/>
      <c r="I2785" s="50"/>
      <c r="J2785" s="51"/>
      <c r="K2785" s="50"/>
      <c r="L2785" s="50"/>
      <c r="M2785" s="52"/>
    </row>
    <row r="2786" spans="1:13" s="53" customFormat="1">
      <c r="A2786" s="47" t="s">
        <v>1967</v>
      </c>
      <c r="B2786" s="175" t="s">
        <v>2031</v>
      </c>
      <c r="C2786" s="47" t="s">
        <v>1562</v>
      </c>
      <c r="D2786" s="212" t="s">
        <v>301</v>
      </c>
      <c r="E2786" s="216" t="s">
        <v>299</v>
      </c>
      <c r="F2786" s="48">
        <v>42964</v>
      </c>
      <c r="G2786" s="179">
        <v>2</v>
      </c>
      <c r="H2786" s="47"/>
      <c r="I2786" s="50"/>
      <c r="J2786" s="51"/>
      <c r="K2786" s="50"/>
      <c r="L2786" s="50"/>
      <c r="M2786" s="52"/>
    </row>
    <row r="2787" spans="1:13" s="53" customFormat="1">
      <c r="A2787" s="47" t="s">
        <v>2081</v>
      </c>
      <c r="B2787" s="175">
        <v>75333</v>
      </c>
      <c r="C2787" s="47" t="s">
        <v>1344</v>
      </c>
      <c r="D2787" s="47" t="s">
        <v>1665</v>
      </c>
      <c r="E2787" s="47" t="s">
        <v>1630</v>
      </c>
      <c r="F2787" s="48">
        <v>42964</v>
      </c>
      <c r="G2787" s="179">
        <v>-1</v>
      </c>
      <c r="H2787" s="47"/>
      <c r="I2787" s="50"/>
      <c r="J2787" s="51"/>
      <c r="K2787" s="50"/>
      <c r="L2787" s="50"/>
      <c r="M2787" s="52"/>
    </row>
    <row r="2788" spans="1:13" s="53" customFormat="1">
      <c r="A2788" s="47" t="s">
        <v>2082</v>
      </c>
      <c r="B2788" s="175">
        <v>5039</v>
      </c>
      <c r="C2788" s="47" t="s">
        <v>1196</v>
      </c>
      <c r="D2788" s="256" t="s">
        <v>1777</v>
      </c>
      <c r="E2788" s="257" t="s">
        <v>1778</v>
      </c>
      <c r="F2788" s="48">
        <v>42965</v>
      </c>
      <c r="G2788" s="179">
        <v>-3</v>
      </c>
      <c r="H2788" s="47"/>
      <c r="I2788" s="50"/>
      <c r="J2788" s="51"/>
      <c r="K2788" s="50"/>
      <c r="L2788" s="50"/>
      <c r="M2788" s="52"/>
    </row>
    <row r="2789" spans="1:13" s="53" customFormat="1">
      <c r="A2789" s="47"/>
      <c r="B2789" s="175" t="s">
        <v>1394</v>
      </c>
      <c r="C2789" s="47" t="s">
        <v>2083</v>
      </c>
      <c r="D2789" s="277" t="s">
        <v>1681</v>
      </c>
      <c r="E2789" s="277" t="s">
        <v>1675</v>
      </c>
      <c r="F2789" s="48">
        <v>42968</v>
      </c>
      <c r="G2789" s="179">
        <v>-1</v>
      </c>
      <c r="H2789" s="47"/>
      <c r="I2789" s="50"/>
      <c r="J2789" s="51"/>
      <c r="K2789" s="50"/>
      <c r="L2789" s="50"/>
      <c r="M2789" s="52"/>
    </row>
    <row r="2790" spans="1:13" s="53" customFormat="1">
      <c r="A2790" s="47"/>
      <c r="B2790" s="175" t="s">
        <v>2086</v>
      </c>
      <c r="C2790" s="47" t="s">
        <v>1562</v>
      </c>
      <c r="D2790" s="212" t="s">
        <v>278</v>
      </c>
      <c r="E2790" s="216" t="s">
        <v>121</v>
      </c>
      <c r="F2790" s="48">
        <v>42968</v>
      </c>
      <c r="G2790" s="179">
        <v>-1</v>
      </c>
      <c r="H2790" s="47"/>
      <c r="I2790" s="50"/>
      <c r="J2790" s="51"/>
      <c r="K2790" s="50"/>
      <c r="L2790" s="50"/>
      <c r="M2790" s="52"/>
    </row>
    <row r="2791" spans="1:13" s="53" customFormat="1">
      <c r="A2791" s="47" t="s">
        <v>2088</v>
      </c>
      <c r="B2791" s="175" t="s">
        <v>2087</v>
      </c>
      <c r="C2791" s="47" t="s">
        <v>707</v>
      </c>
      <c r="D2791" s="212" t="s">
        <v>1516</v>
      </c>
      <c r="E2791" s="216" t="s">
        <v>1517</v>
      </c>
      <c r="F2791" s="48">
        <v>42969</v>
      </c>
      <c r="G2791" s="179">
        <v>-43</v>
      </c>
      <c r="H2791" s="47"/>
      <c r="I2791" s="50"/>
      <c r="J2791" s="51"/>
      <c r="K2791" s="50"/>
      <c r="L2791" s="50"/>
      <c r="M2791" s="52"/>
    </row>
    <row r="2792" spans="1:13" s="53" customFormat="1">
      <c r="A2792" s="47" t="s">
        <v>2088</v>
      </c>
      <c r="B2792" s="175" t="s">
        <v>2087</v>
      </c>
      <c r="C2792" s="47" t="s">
        <v>707</v>
      </c>
      <c r="D2792" s="212" t="s">
        <v>1573</v>
      </c>
      <c r="E2792" s="216" t="s">
        <v>1574</v>
      </c>
      <c r="F2792" s="48">
        <v>42969</v>
      </c>
      <c r="G2792" s="179">
        <v>-20</v>
      </c>
      <c r="H2792" s="47"/>
      <c r="I2792" s="50"/>
      <c r="J2792" s="51"/>
      <c r="K2792" s="50"/>
      <c r="L2792" s="50"/>
      <c r="M2792" s="52"/>
    </row>
    <row r="2793" spans="1:13" s="53" customFormat="1">
      <c r="A2793" s="47" t="s">
        <v>2088</v>
      </c>
      <c r="B2793" s="175" t="s">
        <v>2087</v>
      </c>
      <c r="C2793" s="47" t="s">
        <v>707</v>
      </c>
      <c r="D2793" s="230" t="s">
        <v>1777</v>
      </c>
      <c r="E2793" s="231" t="s">
        <v>1778</v>
      </c>
      <c r="F2793" s="48">
        <v>42969</v>
      </c>
      <c r="G2793" s="179">
        <v>-28</v>
      </c>
      <c r="H2793" s="47"/>
      <c r="I2793" s="50"/>
      <c r="J2793" s="51"/>
      <c r="K2793" s="50"/>
      <c r="L2793" s="50"/>
      <c r="M2793" s="52"/>
    </row>
    <row r="2794" spans="1:13" s="53" customFormat="1">
      <c r="A2794" s="47" t="s">
        <v>2088</v>
      </c>
      <c r="B2794" s="175" t="s">
        <v>2087</v>
      </c>
      <c r="C2794" s="47" t="s">
        <v>707</v>
      </c>
      <c r="D2794" s="47" t="s">
        <v>1153</v>
      </c>
      <c r="E2794" s="47" t="s">
        <v>1139</v>
      </c>
      <c r="F2794" s="48">
        <v>42969</v>
      </c>
      <c r="G2794" s="179">
        <v>-18</v>
      </c>
      <c r="H2794" s="47"/>
      <c r="I2794" s="50"/>
      <c r="J2794" s="51"/>
      <c r="K2794" s="50"/>
      <c r="L2794" s="50"/>
      <c r="M2794" s="52"/>
    </row>
    <row r="2795" spans="1:13" s="53" customFormat="1">
      <c r="A2795" s="47" t="s">
        <v>2088</v>
      </c>
      <c r="B2795" s="175" t="s">
        <v>2087</v>
      </c>
      <c r="C2795" s="47" t="s">
        <v>707</v>
      </c>
      <c r="D2795" s="47" t="s">
        <v>127</v>
      </c>
      <c r="E2795" s="47" t="s">
        <v>325</v>
      </c>
      <c r="F2795" s="48">
        <v>42969</v>
      </c>
      <c r="G2795" s="179">
        <v>-10</v>
      </c>
      <c r="H2795" s="47"/>
      <c r="I2795" s="50"/>
      <c r="J2795" s="51"/>
      <c r="K2795" s="50"/>
      <c r="L2795" s="50"/>
      <c r="M2795" s="52"/>
    </row>
    <row r="2796" spans="1:13" s="53" customFormat="1">
      <c r="A2796" s="47" t="s">
        <v>2088</v>
      </c>
      <c r="B2796" s="175" t="s">
        <v>2087</v>
      </c>
      <c r="C2796" s="47" t="s">
        <v>707</v>
      </c>
      <c r="D2796" s="47" t="s">
        <v>128</v>
      </c>
      <c r="E2796" s="47" t="s">
        <v>993</v>
      </c>
      <c r="F2796" s="48">
        <v>42969</v>
      </c>
      <c r="G2796" s="179">
        <v>-7</v>
      </c>
      <c r="H2796" s="47"/>
      <c r="I2796" s="50"/>
      <c r="J2796" s="51"/>
      <c r="K2796" s="50"/>
      <c r="L2796" s="50"/>
      <c r="M2796" s="52"/>
    </row>
    <row r="2797" spans="1:13" s="53" customFormat="1">
      <c r="A2797" s="47" t="s">
        <v>2088</v>
      </c>
      <c r="B2797" s="175" t="s">
        <v>2087</v>
      </c>
      <c r="C2797" s="47" t="s">
        <v>707</v>
      </c>
      <c r="D2797" s="47" t="s">
        <v>320</v>
      </c>
      <c r="E2797" s="47" t="s">
        <v>86</v>
      </c>
      <c r="F2797" s="48">
        <v>42969</v>
      </c>
      <c r="G2797" s="179">
        <v>-5</v>
      </c>
      <c r="H2797" s="47"/>
      <c r="I2797" s="50"/>
      <c r="J2797" s="51"/>
      <c r="K2797" s="50"/>
      <c r="L2797" s="50"/>
      <c r="M2797" s="52"/>
    </row>
    <row r="2798" spans="1:13" s="53" customFormat="1">
      <c r="A2798" s="47" t="s">
        <v>2089</v>
      </c>
      <c r="B2798" s="175" t="s">
        <v>2090</v>
      </c>
      <c r="C2798" s="47" t="s">
        <v>707</v>
      </c>
      <c r="D2798" s="47" t="s">
        <v>319</v>
      </c>
      <c r="E2798" s="47" t="s">
        <v>135</v>
      </c>
      <c r="F2798" s="48">
        <v>42970</v>
      </c>
      <c r="G2798" s="179">
        <v>-1</v>
      </c>
      <c r="H2798" s="47"/>
      <c r="I2798" s="50"/>
      <c r="J2798" s="51"/>
      <c r="K2798" s="50"/>
      <c r="L2798" s="50"/>
      <c r="M2798" s="52"/>
    </row>
    <row r="2799" spans="1:13" s="53" customFormat="1">
      <c r="A2799" s="47" t="s">
        <v>2089</v>
      </c>
      <c r="B2799" s="175" t="s">
        <v>2090</v>
      </c>
      <c r="C2799" s="47" t="s">
        <v>707</v>
      </c>
      <c r="D2799" s="47" t="s">
        <v>316</v>
      </c>
      <c r="E2799" s="47" t="s">
        <v>138</v>
      </c>
      <c r="F2799" s="48">
        <v>42970</v>
      </c>
      <c r="G2799" s="179">
        <v>-5</v>
      </c>
      <c r="H2799" s="47"/>
      <c r="I2799" s="50"/>
      <c r="J2799" s="51"/>
      <c r="K2799" s="50"/>
      <c r="L2799" s="50"/>
      <c r="M2799" s="52"/>
    </row>
    <row r="2800" spans="1:13" s="53" customFormat="1">
      <c r="A2800" s="47" t="s">
        <v>2089</v>
      </c>
      <c r="B2800" s="175" t="s">
        <v>2090</v>
      </c>
      <c r="C2800" s="47" t="s">
        <v>707</v>
      </c>
      <c r="D2800" s="47" t="s">
        <v>314</v>
      </c>
      <c r="E2800" s="47" t="s">
        <v>137</v>
      </c>
      <c r="F2800" s="48">
        <v>42970</v>
      </c>
      <c r="G2800" s="179">
        <v>-3</v>
      </c>
      <c r="H2800" s="47"/>
      <c r="I2800" s="50"/>
      <c r="J2800" s="51"/>
      <c r="K2800" s="50"/>
      <c r="L2800" s="50"/>
      <c r="M2800" s="52"/>
    </row>
    <row r="2801" spans="1:13" s="53" customFormat="1">
      <c r="A2801" s="47" t="s">
        <v>2089</v>
      </c>
      <c r="B2801" s="175" t="s">
        <v>2090</v>
      </c>
      <c r="C2801" s="47" t="s">
        <v>707</v>
      </c>
      <c r="D2801" s="47" t="s">
        <v>63</v>
      </c>
      <c r="E2801" s="47" t="s">
        <v>70</v>
      </c>
      <c r="F2801" s="48">
        <v>42970</v>
      </c>
      <c r="G2801" s="179">
        <v>-3</v>
      </c>
      <c r="H2801" s="47"/>
      <c r="I2801" s="50"/>
      <c r="J2801" s="51"/>
      <c r="K2801" s="50"/>
      <c r="L2801" s="50"/>
      <c r="M2801" s="52"/>
    </row>
    <row r="2802" spans="1:13" s="53" customFormat="1">
      <c r="A2802" s="47" t="s">
        <v>2089</v>
      </c>
      <c r="B2802" s="175" t="s">
        <v>2090</v>
      </c>
      <c r="C2802" s="47" t="s">
        <v>707</v>
      </c>
      <c r="D2802" s="47" t="s">
        <v>464</v>
      </c>
      <c r="E2802" s="47" t="s">
        <v>106</v>
      </c>
      <c r="F2802" s="48">
        <v>42970</v>
      </c>
      <c r="G2802" s="179">
        <v>-2</v>
      </c>
      <c r="H2802" s="47"/>
      <c r="I2802" s="50"/>
      <c r="J2802" s="51"/>
      <c r="K2802" s="50"/>
      <c r="L2802" s="50"/>
      <c r="M2802" s="52"/>
    </row>
    <row r="2803" spans="1:13" s="53" customFormat="1">
      <c r="A2803" s="47" t="s">
        <v>2089</v>
      </c>
      <c r="B2803" s="175" t="s">
        <v>2090</v>
      </c>
      <c r="C2803" s="47" t="s">
        <v>707</v>
      </c>
      <c r="D2803" s="47" t="s">
        <v>465</v>
      </c>
      <c r="E2803" s="47" t="s">
        <v>107</v>
      </c>
      <c r="F2803" s="48">
        <v>42970</v>
      </c>
      <c r="G2803" s="179">
        <v>-2</v>
      </c>
      <c r="H2803" s="47"/>
      <c r="I2803" s="50"/>
      <c r="J2803" s="51"/>
      <c r="K2803" s="50"/>
      <c r="L2803" s="50"/>
      <c r="M2803" s="52"/>
    </row>
    <row r="2804" spans="1:13" s="53" customFormat="1">
      <c r="A2804" s="47" t="s">
        <v>2089</v>
      </c>
      <c r="B2804" s="175" t="s">
        <v>2090</v>
      </c>
      <c r="C2804" s="47" t="s">
        <v>707</v>
      </c>
      <c r="D2804" s="212" t="s">
        <v>301</v>
      </c>
      <c r="E2804" s="216" t="s">
        <v>299</v>
      </c>
      <c r="F2804" s="48">
        <v>42970</v>
      </c>
      <c r="G2804" s="179">
        <v>-1</v>
      </c>
      <c r="H2804" s="47"/>
      <c r="I2804" s="50"/>
      <c r="J2804" s="51"/>
      <c r="K2804" s="50"/>
      <c r="L2804" s="50"/>
      <c r="M2804" s="52"/>
    </row>
    <row r="2805" spans="1:13" s="53" customFormat="1">
      <c r="A2805" s="47" t="s">
        <v>2089</v>
      </c>
      <c r="B2805" s="175" t="s">
        <v>2090</v>
      </c>
      <c r="C2805" s="47" t="s">
        <v>707</v>
      </c>
      <c r="D2805" s="212" t="s">
        <v>468</v>
      </c>
      <c r="E2805" s="216" t="s">
        <v>312</v>
      </c>
      <c r="F2805" s="48">
        <v>42970</v>
      </c>
      <c r="G2805" s="179">
        <v>-1</v>
      </c>
      <c r="H2805" s="47"/>
      <c r="I2805" s="50"/>
      <c r="J2805" s="51"/>
      <c r="K2805" s="50"/>
      <c r="L2805" s="50"/>
      <c r="M2805" s="52"/>
    </row>
    <row r="2806" spans="1:13" s="53" customFormat="1">
      <c r="A2806" s="47" t="s">
        <v>2089</v>
      </c>
      <c r="B2806" s="175" t="s">
        <v>2090</v>
      </c>
      <c r="C2806" s="47" t="s">
        <v>707</v>
      </c>
      <c r="D2806" s="217" t="s">
        <v>469</v>
      </c>
      <c r="E2806" s="215" t="s">
        <v>311</v>
      </c>
      <c r="F2806" s="48">
        <v>42970</v>
      </c>
      <c r="G2806" s="179">
        <v>-3</v>
      </c>
      <c r="H2806" s="47"/>
      <c r="I2806" s="50"/>
      <c r="J2806" s="51"/>
      <c r="K2806" s="50"/>
      <c r="L2806" s="50"/>
      <c r="M2806" s="52"/>
    </row>
    <row r="2807" spans="1:13" s="53" customFormat="1">
      <c r="A2807" s="47" t="s">
        <v>2089</v>
      </c>
      <c r="B2807" s="175" t="s">
        <v>2090</v>
      </c>
      <c r="C2807" s="47" t="s">
        <v>707</v>
      </c>
      <c r="D2807" s="212" t="s">
        <v>504</v>
      </c>
      <c r="E2807" s="216" t="s">
        <v>303</v>
      </c>
      <c r="F2807" s="48">
        <v>42970</v>
      </c>
      <c r="G2807" s="179">
        <v>-2</v>
      </c>
      <c r="H2807" s="47"/>
      <c r="I2807" s="50"/>
      <c r="J2807" s="51"/>
      <c r="K2807" s="50"/>
      <c r="L2807" s="50"/>
      <c r="M2807" s="52"/>
    </row>
    <row r="2808" spans="1:13" s="53" customFormat="1">
      <c r="A2808" s="47"/>
      <c r="B2808" s="175" t="s">
        <v>2085</v>
      </c>
      <c r="C2808" s="47" t="s">
        <v>1622</v>
      </c>
      <c r="D2808" s="277" t="s">
        <v>1678</v>
      </c>
      <c r="E2808" s="277" t="s">
        <v>1672</v>
      </c>
      <c r="F2808" s="48">
        <v>42970</v>
      </c>
      <c r="G2808" s="179">
        <v>-1</v>
      </c>
      <c r="H2808" s="47"/>
      <c r="I2808" s="50"/>
      <c r="J2808" s="51"/>
      <c r="K2808" s="50"/>
      <c r="L2808" s="50"/>
      <c r="M2808" s="52"/>
    </row>
    <row r="2809" spans="1:13" s="53" customFormat="1">
      <c r="A2809" s="47"/>
      <c r="B2809" s="175" t="s">
        <v>1394</v>
      </c>
      <c r="C2809" s="47" t="s">
        <v>2033</v>
      </c>
      <c r="D2809" s="47" t="s">
        <v>663</v>
      </c>
      <c r="E2809" s="47" t="s">
        <v>662</v>
      </c>
      <c r="F2809" s="48">
        <v>42970</v>
      </c>
      <c r="G2809" s="179">
        <v>-1</v>
      </c>
      <c r="H2809" s="47"/>
      <c r="I2809" s="50"/>
      <c r="J2809" s="51"/>
      <c r="K2809" s="50"/>
      <c r="L2809" s="50"/>
      <c r="M2809" s="52"/>
    </row>
    <row r="2810" spans="1:13" s="53" customFormat="1">
      <c r="A2810" s="47"/>
      <c r="B2810" s="175" t="s">
        <v>1394</v>
      </c>
      <c r="C2810" s="47" t="s">
        <v>2033</v>
      </c>
      <c r="D2810" s="47" t="s">
        <v>664</v>
      </c>
      <c r="E2810" s="47" t="s">
        <v>665</v>
      </c>
      <c r="F2810" s="48">
        <v>42970</v>
      </c>
      <c r="G2810" s="179">
        <v>-1</v>
      </c>
      <c r="H2810" s="47"/>
      <c r="I2810" s="50"/>
      <c r="J2810" s="51"/>
      <c r="K2810" s="50"/>
      <c r="L2810" s="50"/>
      <c r="M2810" s="52"/>
    </row>
    <row r="2811" spans="1:13" s="53" customFormat="1">
      <c r="A2811" s="47"/>
      <c r="B2811" s="175" t="s">
        <v>1394</v>
      </c>
      <c r="C2811" s="47" t="s">
        <v>1622</v>
      </c>
      <c r="D2811" s="277" t="s">
        <v>1678</v>
      </c>
      <c r="E2811" s="277" t="s">
        <v>1672</v>
      </c>
      <c r="F2811" s="48">
        <v>42971</v>
      </c>
      <c r="G2811" s="179">
        <v>-1</v>
      </c>
      <c r="H2811" s="47"/>
      <c r="I2811" s="50"/>
      <c r="J2811" s="51"/>
      <c r="K2811" s="50"/>
      <c r="L2811" s="50"/>
      <c r="M2811" s="52"/>
    </row>
    <row r="2812" spans="1:13" s="53" customFormat="1">
      <c r="A2812" s="47" t="s">
        <v>2092</v>
      </c>
      <c r="B2812" s="175">
        <v>612636</v>
      </c>
      <c r="C2812" s="47" t="s">
        <v>2091</v>
      </c>
      <c r="D2812" s="47" t="s">
        <v>493</v>
      </c>
      <c r="E2812" s="47" t="s">
        <v>492</v>
      </c>
      <c r="F2812" s="48">
        <v>42972</v>
      </c>
      <c r="G2812" s="179">
        <v>-2</v>
      </c>
      <c r="H2812" s="47"/>
      <c r="I2812" s="50"/>
      <c r="J2812" s="51"/>
      <c r="K2812" s="50"/>
      <c r="L2812" s="50"/>
      <c r="M2812" s="52"/>
    </row>
    <row r="2813" spans="1:13" s="53" customFormat="1">
      <c r="A2813" s="47"/>
      <c r="B2813" s="175" t="s">
        <v>1394</v>
      </c>
      <c r="C2813" s="47" t="s">
        <v>861</v>
      </c>
      <c r="D2813" s="47" t="s">
        <v>391</v>
      </c>
      <c r="E2813" s="70" t="s">
        <v>44</v>
      </c>
      <c r="F2813" s="48">
        <v>42972</v>
      </c>
      <c r="G2813" s="179">
        <v>-3</v>
      </c>
      <c r="H2813" s="47"/>
      <c r="I2813" s="50"/>
      <c r="J2813" s="51"/>
      <c r="K2813" s="50"/>
      <c r="L2813" s="50"/>
      <c r="M2813" s="52"/>
    </row>
    <row r="2814" spans="1:13" s="53" customFormat="1">
      <c r="A2814" s="47"/>
      <c r="B2814" s="175" t="s">
        <v>779</v>
      </c>
      <c r="C2814" s="47" t="s">
        <v>1562</v>
      </c>
      <c r="D2814" s="47" t="s">
        <v>1152</v>
      </c>
      <c r="E2814" s="47" t="s">
        <v>1155</v>
      </c>
      <c r="F2814" s="48">
        <v>42972</v>
      </c>
      <c r="G2814" s="179">
        <v>1</v>
      </c>
      <c r="H2814" s="47"/>
      <c r="I2814" s="50"/>
      <c r="J2814" s="51"/>
      <c r="K2814" s="50"/>
      <c r="L2814" s="50"/>
      <c r="M2814" s="52"/>
    </row>
    <row r="2815" spans="1:13" s="53" customFormat="1">
      <c r="A2815" s="47" t="s">
        <v>2093</v>
      </c>
      <c r="B2815" s="175">
        <v>72268</v>
      </c>
      <c r="C2815" s="47" t="s">
        <v>1344</v>
      </c>
      <c r="D2815" s="230" t="s">
        <v>1777</v>
      </c>
      <c r="E2815" s="231" t="s">
        <v>1778</v>
      </c>
      <c r="F2815" s="48">
        <v>42972</v>
      </c>
      <c r="G2815" s="179">
        <v>-12</v>
      </c>
      <c r="H2815" s="47"/>
      <c r="I2815" s="50"/>
      <c r="J2815" s="51"/>
      <c r="K2815" s="50"/>
      <c r="L2815" s="50"/>
      <c r="M2815" s="52"/>
    </row>
    <row r="2816" spans="1:13" s="53" customFormat="1">
      <c r="A2816" s="47" t="s">
        <v>2095</v>
      </c>
      <c r="B2816" s="175">
        <v>77181</v>
      </c>
      <c r="C2816" s="47" t="s">
        <v>1344</v>
      </c>
      <c r="D2816" s="47" t="s">
        <v>1665</v>
      </c>
      <c r="E2816" s="47" t="s">
        <v>1630</v>
      </c>
      <c r="F2816" s="48">
        <v>42972</v>
      </c>
      <c r="G2816" s="179">
        <v>-2</v>
      </c>
      <c r="H2816" s="47"/>
      <c r="I2816" s="50"/>
      <c r="J2816" s="51"/>
      <c r="K2816" s="50"/>
      <c r="L2816" s="50"/>
      <c r="M2816" s="52"/>
    </row>
    <row r="2817" spans="1:13" s="53" customFormat="1">
      <c r="A2817" s="47" t="s">
        <v>2095</v>
      </c>
      <c r="B2817" s="175">
        <v>77181</v>
      </c>
      <c r="C2817" s="47" t="s">
        <v>1344</v>
      </c>
      <c r="D2817" s="212" t="s">
        <v>1516</v>
      </c>
      <c r="E2817" s="216" t="s">
        <v>1517</v>
      </c>
      <c r="F2817" s="48">
        <v>42972</v>
      </c>
      <c r="G2817" s="179">
        <v>-42</v>
      </c>
      <c r="H2817" s="47"/>
      <c r="I2817" s="50"/>
      <c r="J2817" s="51"/>
      <c r="K2817" s="50"/>
      <c r="L2817" s="50"/>
      <c r="M2817" s="52"/>
    </row>
    <row r="2818" spans="1:13" s="53" customFormat="1">
      <c r="A2818" s="47" t="s">
        <v>2095</v>
      </c>
      <c r="B2818" s="175">
        <v>77181</v>
      </c>
      <c r="C2818" s="47" t="s">
        <v>1344</v>
      </c>
      <c r="D2818" s="47" t="s">
        <v>1152</v>
      </c>
      <c r="E2818" s="47" t="s">
        <v>1155</v>
      </c>
      <c r="F2818" s="48">
        <v>42972</v>
      </c>
      <c r="G2818" s="179">
        <v>-3</v>
      </c>
      <c r="H2818" s="47"/>
      <c r="I2818" s="50"/>
      <c r="J2818" s="51"/>
      <c r="K2818" s="50"/>
      <c r="L2818" s="50"/>
      <c r="M2818" s="52"/>
    </row>
    <row r="2819" spans="1:13" s="53" customFormat="1">
      <c r="A2819" s="47" t="s">
        <v>2095</v>
      </c>
      <c r="B2819" s="175">
        <v>77181</v>
      </c>
      <c r="C2819" s="47" t="s">
        <v>1344</v>
      </c>
      <c r="D2819" s="47" t="s">
        <v>317</v>
      </c>
      <c r="E2819" s="47" t="s">
        <v>159</v>
      </c>
      <c r="F2819" s="48">
        <v>42972</v>
      </c>
      <c r="G2819" s="179">
        <v>-27</v>
      </c>
      <c r="H2819" s="47"/>
      <c r="I2819" s="50"/>
      <c r="J2819" s="51"/>
      <c r="K2819" s="50"/>
      <c r="L2819" s="50"/>
      <c r="M2819" s="52"/>
    </row>
    <row r="2820" spans="1:13" s="53" customFormat="1">
      <c r="A2820" s="47" t="s">
        <v>2095</v>
      </c>
      <c r="B2820" s="175">
        <v>77181</v>
      </c>
      <c r="C2820" s="47" t="s">
        <v>1344</v>
      </c>
      <c r="D2820" s="47" t="s">
        <v>318</v>
      </c>
      <c r="E2820" s="47" t="s">
        <v>133</v>
      </c>
      <c r="F2820" s="48">
        <v>42972</v>
      </c>
      <c r="G2820" s="179">
        <v>-2</v>
      </c>
      <c r="H2820" s="47"/>
      <c r="I2820" s="50"/>
      <c r="J2820" s="51"/>
      <c r="K2820" s="50"/>
      <c r="L2820" s="50"/>
      <c r="M2820" s="52"/>
    </row>
    <row r="2821" spans="1:13" s="53" customFormat="1">
      <c r="A2821" s="47" t="s">
        <v>2095</v>
      </c>
      <c r="B2821" s="175">
        <v>77181</v>
      </c>
      <c r="C2821" s="47" t="s">
        <v>1344</v>
      </c>
      <c r="D2821" s="47" t="s">
        <v>162</v>
      </c>
      <c r="E2821" s="47" t="s">
        <v>163</v>
      </c>
      <c r="F2821" s="48">
        <v>42972</v>
      </c>
      <c r="G2821" s="179">
        <v>-3</v>
      </c>
      <c r="H2821" s="47"/>
      <c r="I2821" s="50"/>
      <c r="J2821" s="51"/>
      <c r="K2821" s="50"/>
      <c r="L2821" s="50"/>
      <c r="M2821" s="52"/>
    </row>
    <row r="2822" spans="1:13" s="53" customFormat="1">
      <c r="A2822" s="47" t="s">
        <v>2095</v>
      </c>
      <c r="B2822" s="175">
        <v>77181</v>
      </c>
      <c r="C2822" s="47" t="s">
        <v>1344</v>
      </c>
      <c r="D2822" s="47" t="s">
        <v>164</v>
      </c>
      <c r="E2822" s="47" t="s">
        <v>134</v>
      </c>
      <c r="F2822" s="48">
        <v>42972</v>
      </c>
      <c r="G2822" s="179">
        <v>-2</v>
      </c>
      <c r="H2822" s="47"/>
      <c r="I2822" s="50"/>
      <c r="J2822" s="51"/>
      <c r="K2822" s="50"/>
      <c r="L2822" s="50"/>
      <c r="M2822" s="52"/>
    </row>
    <row r="2823" spans="1:13" s="53" customFormat="1">
      <c r="A2823" s="47" t="s">
        <v>2095</v>
      </c>
      <c r="B2823" s="175">
        <v>77181</v>
      </c>
      <c r="C2823" s="47" t="s">
        <v>1344</v>
      </c>
      <c r="D2823" s="47" t="s">
        <v>319</v>
      </c>
      <c r="E2823" s="47" t="s">
        <v>135</v>
      </c>
      <c r="F2823" s="48">
        <v>42972</v>
      </c>
      <c r="G2823" s="179">
        <v>-2</v>
      </c>
      <c r="H2823" s="47"/>
      <c r="I2823" s="50"/>
      <c r="J2823" s="51"/>
      <c r="K2823" s="50"/>
      <c r="L2823" s="50"/>
      <c r="M2823" s="52"/>
    </row>
    <row r="2824" spans="1:13" s="53" customFormat="1">
      <c r="A2824" s="47" t="s">
        <v>2095</v>
      </c>
      <c r="B2824" s="175">
        <v>77181</v>
      </c>
      <c r="C2824" s="47" t="s">
        <v>1344</v>
      </c>
      <c r="D2824" s="47" t="s">
        <v>166</v>
      </c>
      <c r="E2824" s="47" t="s">
        <v>136</v>
      </c>
      <c r="F2824" s="48">
        <v>42972</v>
      </c>
      <c r="G2824" s="179">
        <v>-1</v>
      </c>
      <c r="H2824" s="47"/>
      <c r="I2824" s="50"/>
      <c r="J2824" s="51"/>
      <c r="K2824" s="50"/>
      <c r="L2824" s="50"/>
      <c r="M2824" s="52"/>
    </row>
    <row r="2825" spans="1:13" s="53" customFormat="1">
      <c r="A2825" s="47" t="s">
        <v>2094</v>
      </c>
      <c r="B2825" s="175">
        <v>77163</v>
      </c>
      <c r="C2825" s="47" t="s">
        <v>1344</v>
      </c>
      <c r="D2825" s="277" t="s">
        <v>1680</v>
      </c>
      <c r="E2825" s="277" t="s">
        <v>1674</v>
      </c>
      <c r="F2825" s="48">
        <v>42972</v>
      </c>
      <c r="G2825" s="179">
        <v>-1</v>
      </c>
      <c r="H2825" s="47"/>
      <c r="I2825" s="50"/>
      <c r="J2825" s="51"/>
      <c r="K2825" s="50"/>
      <c r="L2825" s="50"/>
      <c r="M2825" s="52"/>
    </row>
    <row r="2826" spans="1:13" s="53" customFormat="1">
      <c r="A2826" s="47" t="s">
        <v>2094</v>
      </c>
      <c r="B2826" s="175">
        <v>77163</v>
      </c>
      <c r="C2826" s="47" t="s">
        <v>1344</v>
      </c>
      <c r="D2826" s="47" t="s">
        <v>1665</v>
      </c>
      <c r="E2826" s="47" t="s">
        <v>1630</v>
      </c>
      <c r="F2826" s="48">
        <v>42972</v>
      </c>
      <c r="G2826" s="179">
        <v>-1</v>
      </c>
      <c r="H2826" s="47"/>
      <c r="I2826" s="50"/>
      <c r="J2826" s="51"/>
      <c r="K2826" s="50"/>
      <c r="L2826" s="50"/>
      <c r="M2826" s="52"/>
    </row>
    <row r="2827" spans="1:13" s="53" customFormat="1">
      <c r="A2827" s="47" t="s">
        <v>2096</v>
      </c>
      <c r="B2827" s="175">
        <v>13841807</v>
      </c>
      <c r="C2827" s="47" t="s">
        <v>689</v>
      </c>
      <c r="D2827" s="47" t="s">
        <v>319</v>
      </c>
      <c r="E2827" s="47" t="s">
        <v>135</v>
      </c>
      <c r="F2827" s="48">
        <v>42976</v>
      </c>
      <c r="G2827" s="179">
        <v>-1</v>
      </c>
      <c r="H2827" s="47"/>
      <c r="I2827" s="50"/>
      <c r="J2827" s="51"/>
      <c r="K2827" s="50"/>
      <c r="L2827" s="50"/>
      <c r="M2827" s="52"/>
    </row>
    <row r="2828" spans="1:13" s="53" customFormat="1">
      <c r="A2828" s="47" t="s">
        <v>2097</v>
      </c>
      <c r="B2828" s="175">
        <v>77805</v>
      </c>
      <c r="C2828" s="47" t="s">
        <v>1344</v>
      </c>
      <c r="D2828" s="277" t="s">
        <v>1680</v>
      </c>
      <c r="E2828" s="277" t="s">
        <v>1674</v>
      </c>
      <c r="F2828" s="48">
        <v>42976</v>
      </c>
      <c r="G2828" s="179">
        <v>-1</v>
      </c>
      <c r="H2828" s="47"/>
      <c r="I2828" s="50"/>
      <c r="J2828" s="51"/>
      <c r="K2828" s="50"/>
      <c r="L2828" s="50"/>
      <c r="M2828" s="52"/>
    </row>
    <row r="2829" spans="1:13" s="53" customFormat="1">
      <c r="A2829" s="47" t="s">
        <v>2097</v>
      </c>
      <c r="B2829" s="175">
        <v>77805</v>
      </c>
      <c r="C2829" s="47" t="s">
        <v>1344</v>
      </c>
      <c r="D2829" s="47" t="s">
        <v>1665</v>
      </c>
      <c r="E2829" s="47" t="s">
        <v>1630</v>
      </c>
      <c r="F2829" s="48">
        <v>42976</v>
      </c>
      <c r="G2829" s="179">
        <v>-1</v>
      </c>
      <c r="H2829" s="47"/>
      <c r="I2829" s="50"/>
      <c r="J2829" s="51"/>
      <c r="K2829" s="50"/>
      <c r="L2829" s="50"/>
      <c r="M2829" s="52"/>
    </row>
    <row r="2830" spans="1:13" s="53" customFormat="1">
      <c r="A2830" s="47" t="s">
        <v>2099</v>
      </c>
      <c r="B2830" s="175" t="s">
        <v>2098</v>
      </c>
      <c r="C2830" s="47" t="s">
        <v>1723</v>
      </c>
      <c r="D2830" s="47" t="s">
        <v>464</v>
      </c>
      <c r="E2830" s="47" t="s">
        <v>106</v>
      </c>
      <c r="F2830" s="48">
        <v>42976</v>
      </c>
      <c r="G2830" s="179">
        <v>-1</v>
      </c>
      <c r="H2830" s="47"/>
      <c r="I2830" s="50"/>
      <c r="J2830" s="51"/>
      <c r="K2830" s="50"/>
      <c r="L2830" s="50"/>
      <c r="M2830" s="52"/>
    </row>
    <row r="2831" spans="1:13" s="53" customFormat="1">
      <c r="A2831" s="47" t="s">
        <v>2099</v>
      </c>
      <c r="B2831" s="175" t="s">
        <v>2098</v>
      </c>
      <c r="C2831" s="47" t="s">
        <v>1723</v>
      </c>
      <c r="D2831" s="47" t="s">
        <v>465</v>
      </c>
      <c r="E2831" s="47" t="s">
        <v>107</v>
      </c>
      <c r="F2831" s="48">
        <v>42976</v>
      </c>
      <c r="G2831" s="179">
        <v>-1</v>
      </c>
      <c r="H2831" s="47"/>
      <c r="I2831" s="50"/>
      <c r="J2831" s="51"/>
      <c r="K2831" s="50"/>
      <c r="L2831" s="50"/>
      <c r="M2831" s="52"/>
    </row>
    <row r="2832" spans="1:13" s="53" customFormat="1">
      <c r="A2832" s="47" t="s">
        <v>2099</v>
      </c>
      <c r="B2832" s="175" t="s">
        <v>2098</v>
      </c>
      <c r="C2832" s="47" t="s">
        <v>1723</v>
      </c>
      <c r="D2832" s="212" t="s">
        <v>301</v>
      </c>
      <c r="E2832" s="216" t="s">
        <v>299</v>
      </c>
      <c r="F2832" s="48">
        <v>42976</v>
      </c>
      <c r="G2832" s="179">
        <v>-1</v>
      </c>
      <c r="H2832" s="47"/>
      <c r="I2832" s="50"/>
      <c r="J2832" s="51"/>
      <c r="K2832" s="50"/>
      <c r="L2832" s="50"/>
      <c r="M2832" s="52"/>
    </row>
    <row r="2833" spans="1:13" s="53" customFormat="1">
      <c r="A2833" s="47" t="s">
        <v>2099</v>
      </c>
      <c r="B2833" s="175" t="s">
        <v>2098</v>
      </c>
      <c r="C2833" s="47" t="s">
        <v>1723</v>
      </c>
      <c r="D2833" s="217" t="s">
        <v>469</v>
      </c>
      <c r="E2833" s="215" t="s">
        <v>311</v>
      </c>
      <c r="F2833" s="48">
        <v>42976</v>
      </c>
      <c r="G2833" s="179">
        <v>-1</v>
      </c>
      <c r="H2833" s="47"/>
      <c r="I2833" s="50"/>
      <c r="J2833" s="51"/>
      <c r="K2833" s="50"/>
      <c r="L2833" s="50"/>
      <c r="M2833" s="52"/>
    </row>
    <row r="2834" spans="1:13" s="53" customFormat="1">
      <c r="A2834" s="47" t="s">
        <v>2099</v>
      </c>
      <c r="B2834" s="175" t="s">
        <v>2098</v>
      </c>
      <c r="C2834" s="47" t="s">
        <v>1723</v>
      </c>
      <c r="D2834" s="212" t="s">
        <v>504</v>
      </c>
      <c r="E2834" s="216" t="s">
        <v>303</v>
      </c>
      <c r="F2834" s="48">
        <v>42976</v>
      </c>
      <c r="G2834" s="179">
        <v>-1</v>
      </c>
      <c r="H2834" s="47"/>
      <c r="I2834" s="50"/>
      <c r="J2834" s="51"/>
      <c r="K2834" s="50"/>
      <c r="L2834" s="50"/>
      <c r="M2834" s="52"/>
    </row>
    <row r="2835" spans="1:13" s="53" customFormat="1">
      <c r="A2835" s="47"/>
      <c r="B2835" s="175" t="s">
        <v>2152</v>
      </c>
      <c r="C2835" s="47" t="s">
        <v>1562</v>
      </c>
      <c r="D2835" s="212" t="s">
        <v>2100</v>
      </c>
      <c r="E2835" s="216" t="s">
        <v>2101</v>
      </c>
      <c r="F2835" s="48">
        <v>42976</v>
      </c>
      <c r="G2835" s="179">
        <v>5</v>
      </c>
      <c r="H2835" s="47"/>
      <c r="I2835" s="50"/>
      <c r="J2835" s="51"/>
      <c r="K2835" s="50"/>
      <c r="L2835" s="50"/>
      <c r="M2835" s="52"/>
    </row>
    <row r="2836" spans="1:13" s="53" customFormat="1">
      <c r="A2836" s="47"/>
      <c r="B2836" s="175" t="s">
        <v>2152</v>
      </c>
      <c r="C2836" s="47" t="s">
        <v>1562</v>
      </c>
      <c r="D2836" s="212" t="s">
        <v>2110</v>
      </c>
      <c r="E2836" s="216" t="s">
        <v>2102</v>
      </c>
      <c r="F2836" s="48">
        <v>42976</v>
      </c>
      <c r="G2836" s="179">
        <v>7</v>
      </c>
      <c r="H2836" s="47"/>
      <c r="I2836" s="50"/>
      <c r="J2836" s="51"/>
      <c r="K2836" s="50"/>
      <c r="L2836" s="50"/>
      <c r="M2836" s="52"/>
    </row>
    <row r="2837" spans="1:13" s="53" customFormat="1">
      <c r="A2837" s="47"/>
      <c r="B2837" s="175" t="s">
        <v>2152</v>
      </c>
      <c r="C2837" s="47" t="s">
        <v>1562</v>
      </c>
      <c r="D2837" s="212" t="s">
        <v>2111</v>
      </c>
      <c r="E2837" s="216" t="s">
        <v>2103</v>
      </c>
      <c r="F2837" s="48">
        <v>42976</v>
      </c>
      <c r="G2837" s="179">
        <v>4</v>
      </c>
      <c r="H2837" s="47"/>
      <c r="I2837" s="50"/>
      <c r="J2837" s="51"/>
      <c r="K2837" s="50"/>
      <c r="L2837" s="50"/>
      <c r="M2837" s="52"/>
    </row>
    <row r="2838" spans="1:13" s="53" customFormat="1">
      <c r="A2838" s="47"/>
      <c r="B2838" s="175" t="s">
        <v>2152</v>
      </c>
      <c r="C2838" s="47" t="s">
        <v>1562</v>
      </c>
      <c r="D2838" s="212" t="s">
        <v>2112</v>
      </c>
      <c r="E2838" s="216" t="s">
        <v>2104</v>
      </c>
      <c r="F2838" s="48">
        <v>42976</v>
      </c>
      <c r="G2838" s="179">
        <v>4</v>
      </c>
      <c r="H2838" s="47"/>
      <c r="I2838" s="50"/>
      <c r="J2838" s="51"/>
      <c r="K2838" s="50"/>
      <c r="L2838" s="50"/>
      <c r="M2838" s="52"/>
    </row>
    <row r="2839" spans="1:13" s="53" customFormat="1">
      <c r="A2839" s="47"/>
      <c r="B2839" s="175" t="s">
        <v>2152</v>
      </c>
      <c r="C2839" s="47" t="s">
        <v>1562</v>
      </c>
      <c r="D2839" s="212" t="s">
        <v>2113</v>
      </c>
      <c r="E2839" s="216" t="s">
        <v>2105</v>
      </c>
      <c r="F2839" s="48">
        <v>42976</v>
      </c>
      <c r="G2839" s="179">
        <v>5</v>
      </c>
      <c r="H2839" s="47"/>
      <c r="I2839" s="50"/>
      <c r="J2839" s="51"/>
      <c r="K2839" s="50"/>
      <c r="L2839" s="50"/>
      <c r="M2839" s="52"/>
    </row>
    <row r="2840" spans="1:13" s="53" customFormat="1">
      <c r="A2840" s="47"/>
      <c r="B2840" s="175" t="s">
        <v>2152</v>
      </c>
      <c r="C2840" s="47" t="s">
        <v>1562</v>
      </c>
      <c r="D2840" s="212" t="s">
        <v>2114</v>
      </c>
      <c r="E2840" s="216" t="s">
        <v>2106</v>
      </c>
      <c r="F2840" s="48">
        <v>42976</v>
      </c>
      <c r="G2840" s="179">
        <v>3</v>
      </c>
      <c r="H2840" s="47"/>
      <c r="I2840" s="50"/>
      <c r="J2840" s="51"/>
      <c r="K2840" s="50"/>
      <c r="L2840" s="50"/>
      <c r="M2840" s="52"/>
    </row>
    <row r="2841" spans="1:13" s="53" customFormat="1">
      <c r="A2841" s="47"/>
      <c r="B2841" s="175" t="s">
        <v>2152</v>
      </c>
      <c r="C2841" s="47" t="s">
        <v>1562</v>
      </c>
      <c r="D2841" s="212" t="s">
        <v>2115</v>
      </c>
      <c r="E2841" s="216" t="s">
        <v>2107</v>
      </c>
      <c r="F2841" s="48">
        <v>42976</v>
      </c>
      <c r="G2841" s="179">
        <v>5</v>
      </c>
      <c r="H2841" s="47"/>
      <c r="I2841" s="50"/>
      <c r="J2841" s="51"/>
      <c r="K2841" s="50"/>
      <c r="L2841" s="50"/>
      <c r="M2841" s="52"/>
    </row>
    <row r="2842" spans="1:13" s="53" customFormat="1">
      <c r="A2842" s="47"/>
      <c r="B2842" s="175" t="s">
        <v>2152</v>
      </c>
      <c r="C2842" s="47" t="s">
        <v>1562</v>
      </c>
      <c r="D2842" s="212" t="s">
        <v>2116</v>
      </c>
      <c r="E2842" s="216" t="s">
        <v>2108</v>
      </c>
      <c r="F2842" s="48">
        <v>42976</v>
      </c>
      <c r="G2842" s="179">
        <v>5</v>
      </c>
      <c r="H2842" s="47"/>
      <c r="I2842" s="50"/>
      <c r="J2842" s="51"/>
      <c r="K2842" s="50"/>
      <c r="L2842" s="50"/>
      <c r="M2842" s="52"/>
    </row>
    <row r="2843" spans="1:13" s="53" customFormat="1">
      <c r="A2843" s="47"/>
      <c r="B2843" s="175" t="s">
        <v>2152</v>
      </c>
      <c r="C2843" s="47" t="s">
        <v>1562</v>
      </c>
      <c r="D2843" s="212" t="s">
        <v>2117</v>
      </c>
      <c r="E2843" s="216" t="s">
        <v>2109</v>
      </c>
      <c r="F2843" s="48">
        <v>42976</v>
      </c>
      <c r="G2843" s="179">
        <v>2</v>
      </c>
      <c r="H2843" s="47"/>
      <c r="I2843" s="50"/>
      <c r="J2843" s="51"/>
      <c r="K2843" s="50"/>
      <c r="L2843" s="50"/>
      <c r="M2843" s="52"/>
    </row>
    <row r="2844" spans="1:13" s="53" customFormat="1">
      <c r="A2844" s="47"/>
      <c r="B2844" s="175" t="s">
        <v>2152</v>
      </c>
      <c r="C2844" s="47" t="s">
        <v>1562</v>
      </c>
      <c r="D2844" s="212" t="s">
        <v>2118</v>
      </c>
      <c r="E2844" s="216" t="s">
        <v>2127</v>
      </c>
      <c r="F2844" s="48">
        <v>42976</v>
      </c>
      <c r="G2844" s="179">
        <v>2</v>
      </c>
      <c r="H2844" s="47"/>
      <c r="I2844" s="50"/>
      <c r="J2844" s="51"/>
      <c r="K2844" s="50"/>
      <c r="L2844" s="50"/>
      <c r="M2844" s="52"/>
    </row>
    <row r="2845" spans="1:13" s="53" customFormat="1">
      <c r="A2845" s="47"/>
      <c r="B2845" s="175" t="s">
        <v>2152</v>
      </c>
      <c r="C2845" s="47" t="s">
        <v>1562</v>
      </c>
      <c r="D2845" s="212" t="s">
        <v>2119</v>
      </c>
      <c r="E2845" s="216" t="s">
        <v>2128</v>
      </c>
      <c r="F2845" s="48">
        <v>42976</v>
      </c>
      <c r="G2845" s="179">
        <v>7</v>
      </c>
      <c r="H2845" s="47"/>
      <c r="I2845" s="50"/>
      <c r="J2845" s="51"/>
      <c r="K2845" s="50"/>
      <c r="L2845" s="50"/>
      <c r="M2845" s="52"/>
    </row>
    <row r="2846" spans="1:13" s="53" customFormat="1">
      <c r="A2846" s="47"/>
      <c r="B2846" s="175" t="s">
        <v>2152</v>
      </c>
      <c r="C2846" s="47" t="s">
        <v>1562</v>
      </c>
      <c r="D2846" s="212" t="s">
        <v>2120</v>
      </c>
      <c r="E2846" s="216" t="s">
        <v>2129</v>
      </c>
      <c r="F2846" s="48">
        <v>42976</v>
      </c>
      <c r="G2846" s="179">
        <v>5</v>
      </c>
      <c r="H2846" s="47"/>
      <c r="I2846" s="50"/>
      <c r="J2846" s="51"/>
      <c r="K2846" s="50"/>
      <c r="L2846" s="50"/>
      <c r="M2846" s="52"/>
    </row>
    <row r="2847" spans="1:13" s="53" customFormat="1">
      <c r="A2847" s="47"/>
      <c r="B2847" s="175" t="s">
        <v>2152</v>
      </c>
      <c r="C2847" s="47" t="s">
        <v>1562</v>
      </c>
      <c r="D2847" s="212" t="s">
        <v>2121</v>
      </c>
      <c r="E2847" s="216" t="s">
        <v>2130</v>
      </c>
      <c r="F2847" s="48">
        <v>42976</v>
      </c>
      <c r="G2847" s="179">
        <v>5</v>
      </c>
      <c r="H2847" s="47"/>
      <c r="I2847" s="50"/>
      <c r="J2847" s="51"/>
      <c r="K2847" s="50"/>
      <c r="L2847" s="50"/>
      <c r="M2847" s="52"/>
    </row>
    <row r="2848" spans="1:13" s="53" customFormat="1">
      <c r="A2848" s="47"/>
      <c r="B2848" s="175" t="s">
        <v>2152</v>
      </c>
      <c r="C2848" s="47" t="s">
        <v>1562</v>
      </c>
      <c r="D2848" s="212" t="s">
        <v>2122</v>
      </c>
      <c r="E2848" s="216" t="s">
        <v>2131</v>
      </c>
      <c r="F2848" s="48">
        <v>42976</v>
      </c>
      <c r="G2848" s="179">
        <v>7</v>
      </c>
      <c r="H2848" s="47"/>
      <c r="I2848" s="50"/>
      <c r="J2848" s="51"/>
      <c r="K2848" s="50"/>
      <c r="L2848" s="50"/>
      <c r="M2848" s="52"/>
    </row>
    <row r="2849" spans="1:13" s="53" customFormat="1">
      <c r="A2849" s="47"/>
      <c r="B2849" s="175" t="s">
        <v>2152</v>
      </c>
      <c r="C2849" s="47" t="s">
        <v>1562</v>
      </c>
      <c r="D2849" s="212" t="s">
        <v>2123</v>
      </c>
      <c r="E2849" s="216" t="s">
        <v>2132</v>
      </c>
      <c r="F2849" s="48">
        <v>42976</v>
      </c>
      <c r="G2849" s="179">
        <v>2</v>
      </c>
      <c r="H2849" s="47"/>
      <c r="I2849" s="50"/>
      <c r="J2849" s="51"/>
      <c r="K2849" s="50"/>
      <c r="L2849" s="50"/>
      <c r="M2849" s="52"/>
    </row>
    <row r="2850" spans="1:13" s="53" customFormat="1">
      <c r="A2850" s="47"/>
      <c r="B2850" s="175" t="s">
        <v>2152</v>
      </c>
      <c r="C2850" s="47" t="s">
        <v>1562</v>
      </c>
      <c r="D2850" s="212" t="s">
        <v>2124</v>
      </c>
      <c r="E2850" s="216" t="s">
        <v>2133</v>
      </c>
      <c r="F2850" s="48">
        <v>42976</v>
      </c>
      <c r="G2850" s="179">
        <v>2</v>
      </c>
      <c r="H2850" s="47"/>
      <c r="I2850" s="50"/>
      <c r="J2850" s="51"/>
      <c r="K2850" s="50"/>
      <c r="L2850" s="50"/>
      <c r="M2850" s="52"/>
    </row>
    <row r="2851" spans="1:13" s="53" customFormat="1">
      <c r="A2851" s="47"/>
      <c r="B2851" s="175" t="s">
        <v>2152</v>
      </c>
      <c r="C2851" s="47" t="s">
        <v>1562</v>
      </c>
      <c r="D2851" s="212" t="s">
        <v>2125</v>
      </c>
      <c r="E2851" s="216" t="s">
        <v>2134</v>
      </c>
      <c r="F2851" s="48">
        <v>42976</v>
      </c>
      <c r="G2851" s="179">
        <v>4</v>
      </c>
      <c r="H2851" s="47"/>
      <c r="I2851" s="50"/>
      <c r="J2851" s="51"/>
      <c r="K2851" s="50"/>
      <c r="L2851" s="50"/>
      <c r="M2851" s="52"/>
    </row>
    <row r="2852" spans="1:13" s="53" customFormat="1">
      <c r="A2852" s="47"/>
      <c r="B2852" s="175" t="s">
        <v>2152</v>
      </c>
      <c r="C2852" s="47" t="s">
        <v>1562</v>
      </c>
      <c r="D2852" s="212" t="s">
        <v>2126</v>
      </c>
      <c r="E2852" s="216" t="s">
        <v>2135</v>
      </c>
      <c r="F2852" s="48">
        <v>42976</v>
      </c>
      <c r="G2852" s="179">
        <v>2</v>
      </c>
      <c r="H2852" s="47"/>
      <c r="I2852" s="50"/>
      <c r="J2852" s="51"/>
      <c r="K2852" s="50"/>
      <c r="L2852" s="50"/>
      <c r="M2852" s="52"/>
    </row>
    <row r="2853" spans="1:13" s="53" customFormat="1">
      <c r="A2853" s="47"/>
      <c r="B2853" s="175" t="s">
        <v>2152</v>
      </c>
      <c r="C2853" s="47" t="s">
        <v>1562</v>
      </c>
      <c r="D2853" s="212" t="s">
        <v>2136</v>
      </c>
      <c r="E2853" s="216" t="s">
        <v>2144</v>
      </c>
      <c r="F2853" s="48">
        <v>42976</v>
      </c>
      <c r="G2853" s="179">
        <v>7</v>
      </c>
      <c r="H2853" s="47"/>
      <c r="I2853" s="50"/>
      <c r="J2853" s="51"/>
      <c r="K2853" s="50"/>
      <c r="L2853" s="50"/>
      <c r="M2853" s="52"/>
    </row>
    <row r="2854" spans="1:13" s="53" customFormat="1">
      <c r="A2854" s="47"/>
      <c r="B2854" s="175" t="s">
        <v>2152</v>
      </c>
      <c r="C2854" s="47" t="s">
        <v>1562</v>
      </c>
      <c r="D2854" s="212" t="s">
        <v>2137</v>
      </c>
      <c r="E2854" s="216" t="s">
        <v>2145</v>
      </c>
      <c r="F2854" s="48">
        <v>42976</v>
      </c>
      <c r="G2854" s="179">
        <v>6</v>
      </c>
      <c r="H2854" s="47"/>
      <c r="I2854" s="50"/>
      <c r="J2854" s="51"/>
      <c r="K2854" s="50"/>
      <c r="L2854" s="50"/>
      <c r="M2854" s="52"/>
    </row>
    <row r="2855" spans="1:13" s="53" customFormat="1">
      <c r="A2855" s="47"/>
      <c r="B2855" s="175" t="s">
        <v>2152</v>
      </c>
      <c r="C2855" s="47" t="s">
        <v>1562</v>
      </c>
      <c r="D2855" s="212" t="s">
        <v>2138</v>
      </c>
      <c r="E2855" s="216" t="s">
        <v>2146</v>
      </c>
      <c r="F2855" s="48">
        <v>42976</v>
      </c>
      <c r="G2855" s="179">
        <v>5</v>
      </c>
      <c r="H2855" s="47"/>
      <c r="I2855" s="50"/>
      <c r="J2855" s="51"/>
      <c r="K2855" s="50"/>
      <c r="L2855" s="50"/>
      <c r="M2855" s="52"/>
    </row>
    <row r="2856" spans="1:13" s="53" customFormat="1">
      <c r="A2856" s="47"/>
      <c r="B2856" s="175" t="s">
        <v>2152</v>
      </c>
      <c r="C2856" s="47" t="s">
        <v>1562</v>
      </c>
      <c r="D2856" s="212" t="s">
        <v>2139</v>
      </c>
      <c r="E2856" s="216" t="s">
        <v>2147</v>
      </c>
      <c r="F2856" s="48">
        <v>42976</v>
      </c>
      <c r="G2856" s="179">
        <v>4</v>
      </c>
      <c r="H2856" s="47"/>
      <c r="I2856" s="50"/>
      <c r="J2856" s="51"/>
      <c r="K2856" s="50"/>
      <c r="L2856" s="50"/>
      <c r="M2856" s="52"/>
    </row>
    <row r="2857" spans="1:13" s="53" customFormat="1">
      <c r="A2857" s="47"/>
      <c r="B2857" s="175" t="s">
        <v>2152</v>
      </c>
      <c r="C2857" s="47" t="s">
        <v>1562</v>
      </c>
      <c r="D2857" s="212" t="s">
        <v>2140</v>
      </c>
      <c r="E2857" s="216" t="s">
        <v>2148</v>
      </c>
      <c r="F2857" s="48">
        <v>42976</v>
      </c>
      <c r="G2857" s="179">
        <v>7</v>
      </c>
      <c r="H2857" s="47"/>
      <c r="I2857" s="50"/>
      <c r="J2857" s="51"/>
      <c r="K2857" s="50"/>
      <c r="L2857" s="50"/>
      <c r="M2857" s="52"/>
    </row>
    <row r="2858" spans="1:13" s="53" customFormat="1">
      <c r="A2858" s="47"/>
      <c r="B2858" s="175" t="s">
        <v>2152</v>
      </c>
      <c r="C2858" s="47" t="s">
        <v>1562</v>
      </c>
      <c r="D2858" s="212" t="s">
        <v>2141</v>
      </c>
      <c r="E2858" s="216" t="s">
        <v>2149</v>
      </c>
      <c r="F2858" s="48">
        <v>42976</v>
      </c>
      <c r="G2858" s="179">
        <v>2</v>
      </c>
      <c r="H2858" s="47"/>
      <c r="I2858" s="50"/>
      <c r="J2858" s="51"/>
      <c r="K2858" s="50"/>
      <c r="L2858" s="50"/>
      <c r="M2858" s="52"/>
    </row>
    <row r="2859" spans="1:13" s="53" customFormat="1">
      <c r="A2859" s="47"/>
      <c r="B2859" s="175" t="s">
        <v>2152</v>
      </c>
      <c r="C2859" s="47" t="s">
        <v>1562</v>
      </c>
      <c r="D2859" s="212" t="s">
        <v>2142</v>
      </c>
      <c r="E2859" s="216" t="s">
        <v>2150</v>
      </c>
      <c r="F2859" s="48">
        <v>42976</v>
      </c>
      <c r="G2859" s="179">
        <v>2</v>
      </c>
      <c r="H2859" s="47"/>
      <c r="I2859" s="50"/>
      <c r="J2859" s="51"/>
      <c r="K2859" s="50"/>
      <c r="L2859" s="50"/>
      <c r="M2859" s="52"/>
    </row>
    <row r="2860" spans="1:13" s="53" customFormat="1">
      <c r="A2860" s="47"/>
      <c r="B2860" s="175" t="s">
        <v>2152</v>
      </c>
      <c r="C2860" s="47" t="s">
        <v>1562</v>
      </c>
      <c r="D2860" s="212" t="s">
        <v>2143</v>
      </c>
      <c r="E2860" s="216" t="s">
        <v>2151</v>
      </c>
      <c r="F2860" s="48">
        <v>42976</v>
      </c>
      <c r="G2860" s="179">
        <v>3</v>
      </c>
      <c r="H2860" s="47"/>
      <c r="I2860" s="50"/>
      <c r="J2860" s="51"/>
      <c r="K2860" s="50"/>
      <c r="L2860" s="50"/>
      <c r="M2860" s="52"/>
    </row>
    <row r="2861" spans="1:13" s="53" customFormat="1">
      <c r="A2861" s="47"/>
      <c r="B2861" s="175" t="s">
        <v>2152</v>
      </c>
      <c r="C2861" s="47" t="s">
        <v>1562</v>
      </c>
      <c r="D2861" s="212" t="s">
        <v>2162</v>
      </c>
      <c r="E2861" s="216" t="s">
        <v>2153</v>
      </c>
      <c r="F2861" s="48">
        <v>42976</v>
      </c>
      <c r="G2861" s="179">
        <v>2</v>
      </c>
      <c r="H2861" s="47"/>
      <c r="I2861" s="50"/>
      <c r="J2861" s="51"/>
      <c r="K2861" s="50"/>
      <c r="L2861" s="50"/>
      <c r="M2861" s="52"/>
    </row>
    <row r="2862" spans="1:13" s="53" customFormat="1">
      <c r="A2862" s="47"/>
      <c r="B2862" s="175" t="s">
        <v>2152</v>
      </c>
      <c r="C2862" s="47" t="s">
        <v>1562</v>
      </c>
      <c r="D2862" s="212" t="s">
        <v>2163</v>
      </c>
      <c r="E2862" s="216" t="s">
        <v>2154</v>
      </c>
      <c r="F2862" s="48">
        <v>42976</v>
      </c>
      <c r="G2862" s="179">
        <v>2</v>
      </c>
      <c r="H2862" s="47"/>
      <c r="I2862" s="50"/>
      <c r="J2862" s="51"/>
      <c r="K2862" s="50"/>
      <c r="L2862" s="50"/>
      <c r="M2862" s="52"/>
    </row>
    <row r="2863" spans="1:13" s="53" customFormat="1">
      <c r="A2863" s="47"/>
      <c r="B2863" s="175" t="s">
        <v>2152</v>
      </c>
      <c r="C2863" s="47" t="s">
        <v>1562</v>
      </c>
      <c r="D2863" s="212" t="s">
        <v>2164</v>
      </c>
      <c r="E2863" s="216" t="s">
        <v>2155</v>
      </c>
      <c r="F2863" s="48">
        <v>42976</v>
      </c>
      <c r="G2863" s="179">
        <v>2</v>
      </c>
      <c r="H2863" s="47"/>
      <c r="I2863" s="50"/>
      <c r="J2863" s="51"/>
      <c r="K2863" s="50"/>
      <c r="L2863" s="50"/>
      <c r="M2863" s="52"/>
    </row>
    <row r="2864" spans="1:13" s="53" customFormat="1">
      <c r="A2864" s="47"/>
      <c r="B2864" s="175" t="s">
        <v>2152</v>
      </c>
      <c r="C2864" s="47" t="s">
        <v>1562</v>
      </c>
      <c r="D2864" s="212" t="s">
        <v>2165</v>
      </c>
      <c r="E2864" s="216" t="s">
        <v>2156</v>
      </c>
      <c r="F2864" s="48">
        <v>42976</v>
      </c>
      <c r="G2864" s="179">
        <v>2</v>
      </c>
      <c r="H2864" s="47"/>
      <c r="I2864" s="50"/>
      <c r="J2864" s="51"/>
      <c r="K2864" s="50"/>
      <c r="L2864" s="50"/>
      <c r="M2864" s="52"/>
    </row>
    <row r="2865" spans="1:13" s="53" customFormat="1">
      <c r="A2865" s="47"/>
      <c r="B2865" s="175" t="s">
        <v>2152</v>
      </c>
      <c r="C2865" s="47" t="s">
        <v>1562</v>
      </c>
      <c r="D2865" s="212" t="s">
        <v>2166</v>
      </c>
      <c r="E2865" s="216" t="s">
        <v>2157</v>
      </c>
      <c r="F2865" s="48">
        <v>42976</v>
      </c>
      <c r="G2865" s="179">
        <v>2</v>
      </c>
      <c r="H2865" s="47"/>
      <c r="I2865" s="50"/>
      <c r="J2865" s="51"/>
      <c r="K2865" s="50"/>
      <c r="L2865" s="50"/>
      <c r="M2865" s="52"/>
    </row>
    <row r="2866" spans="1:13" s="53" customFormat="1">
      <c r="A2866" s="47"/>
      <c r="B2866" s="175" t="s">
        <v>2152</v>
      </c>
      <c r="C2866" s="47" t="s">
        <v>1562</v>
      </c>
      <c r="D2866" s="212" t="s">
        <v>2167</v>
      </c>
      <c r="E2866" s="216" t="s">
        <v>2158</v>
      </c>
      <c r="F2866" s="48">
        <v>42976</v>
      </c>
      <c r="G2866" s="179">
        <v>2</v>
      </c>
      <c r="H2866" s="47"/>
      <c r="I2866" s="50"/>
      <c r="J2866" s="51"/>
      <c r="K2866" s="50"/>
      <c r="L2866" s="50"/>
      <c r="M2866" s="52"/>
    </row>
    <row r="2867" spans="1:13" s="53" customFormat="1">
      <c r="A2867" s="47"/>
      <c r="B2867" s="175" t="s">
        <v>2152</v>
      </c>
      <c r="C2867" s="47" t="s">
        <v>1562</v>
      </c>
      <c r="D2867" s="212" t="s">
        <v>2168</v>
      </c>
      <c r="E2867" s="216" t="s">
        <v>2159</v>
      </c>
      <c r="F2867" s="48">
        <v>42976</v>
      </c>
      <c r="G2867" s="179">
        <v>1</v>
      </c>
      <c r="H2867" s="47"/>
      <c r="I2867" s="50"/>
      <c r="J2867" s="51"/>
      <c r="K2867" s="50"/>
      <c r="L2867" s="50"/>
      <c r="M2867" s="52"/>
    </row>
    <row r="2868" spans="1:13" s="53" customFormat="1">
      <c r="A2868" s="47"/>
      <c r="B2868" s="175" t="s">
        <v>2152</v>
      </c>
      <c r="C2868" s="47" t="s">
        <v>1562</v>
      </c>
      <c r="D2868" s="212" t="s">
        <v>2169</v>
      </c>
      <c r="E2868" s="216" t="s">
        <v>2160</v>
      </c>
      <c r="F2868" s="48">
        <v>42976</v>
      </c>
      <c r="G2868" s="179">
        <v>2</v>
      </c>
      <c r="H2868" s="47"/>
      <c r="I2868" s="50"/>
      <c r="J2868" s="51"/>
      <c r="K2868" s="50"/>
      <c r="L2868" s="50"/>
      <c r="M2868" s="52"/>
    </row>
    <row r="2869" spans="1:13" s="53" customFormat="1">
      <c r="A2869" s="47"/>
      <c r="B2869" s="175" t="s">
        <v>2152</v>
      </c>
      <c r="C2869" s="47" t="s">
        <v>1562</v>
      </c>
      <c r="D2869" s="212" t="s">
        <v>2170</v>
      </c>
      <c r="E2869" s="216" t="s">
        <v>2161</v>
      </c>
      <c r="F2869" s="48">
        <v>42976</v>
      </c>
      <c r="G2869" s="179">
        <v>2</v>
      </c>
      <c r="H2869" s="47"/>
      <c r="I2869" s="50"/>
      <c r="J2869" s="51"/>
      <c r="K2869" s="50"/>
      <c r="L2869" s="50"/>
      <c r="M2869" s="52"/>
    </row>
    <row r="2870" spans="1:13" s="53" customFormat="1">
      <c r="A2870" s="47"/>
      <c r="B2870" s="175" t="s">
        <v>2152</v>
      </c>
      <c r="C2870" s="47" t="s">
        <v>1562</v>
      </c>
      <c r="D2870" s="212" t="s">
        <v>2171</v>
      </c>
      <c r="E2870" s="216" t="s">
        <v>2179</v>
      </c>
      <c r="F2870" s="48">
        <v>42976</v>
      </c>
      <c r="G2870" s="179">
        <v>2</v>
      </c>
      <c r="H2870" s="47"/>
      <c r="I2870" s="50"/>
      <c r="J2870" s="51"/>
      <c r="K2870" s="50"/>
      <c r="L2870" s="50"/>
      <c r="M2870" s="52"/>
    </row>
    <row r="2871" spans="1:13" s="53" customFormat="1">
      <c r="A2871" s="47"/>
      <c r="B2871" s="175" t="s">
        <v>2152</v>
      </c>
      <c r="C2871" s="47" t="s">
        <v>1562</v>
      </c>
      <c r="D2871" s="212" t="s">
        <v>2172</v>
      </c>
      <c r="E2871" s="216" t="s">
        <v>2180</v>
      </c>
      <c r="F2871" s="48">
        <v>42976</v>
      </c>
      <c r="G2871" s="179">
        <v>1</v>
      </c>
      <c r="H2871" s="47"/>
      <c r="I2871" s="50"/>
      <c r="J2871" s="51"/>
      <c r="K2871" s="50"/>
      <c r="L2871" s="50"/>
      <c r="M2871" s="52"/>
    </row>
    <row r="2872" spans="1:13" s="53" customFormat="1">
      <c r="A2872" s="47"/>
      <c r="B2872" s="175" t="s">
        <v>2152</v>
      </c>
      <c r="C2872" s="47" t="s">
        <v>1562</v>
      </c>
      <c r="D2872" s="212" t="s">
        <v>2173</v>
      </c>
      <c r="E2872" s="216" t="s">
        <v>2181</v>
      </c>
      <c r="F2872" s="48">
        <v>42976</v>
      </c>
      <c r="G2872" s="179">
        <v>2</v>
      </c>
      <c r="H2872" s="47"/>
      <c r="I2872" s="50"/>
      <c r="J2872" s="51"/>
      <c r="K2872" s="50"/>
      <c r="L2872" s="50"/>
      <c r="M2872" s="52"/>
    </row>
    <row r="2873" spans="1:13" s="53" customFormat="1">
      <c r="A2873" s="47"/>
      <c r="B2873" s="175" t="s">
        <v>2152</v>
      </c>
      <c r="C2873" s="47" t="s">
        <v>1562</v>
      </c>
      <c r="D2873" s="212" t="s">
        <v>2174</v>
      </c>
      <c r="E2873" s="216" t="s">
        <v>2182</v>
      </c>
      <c r="F2873" s="48">
        <v>42976</v>
      </c>
      <c r="G2873" s="179">
        <v>2</v>
      </c>
      <c r="H2873" s="47"/>
      <c r="I2873" s="50"/>
      <c r="J2873" s="51"/>
      <c r="K2873" s="50"/>
      <c r="L2873" s="50"/>
      <c r="M2873" s="52"/>
    </row>
    <row r="2874" spans="1:13" s="53" customFormat="1">
      <c r="A2874" s="47"/>
      <c r="B2874" s="175" t="s">
        <v>2152</v>
      </c>
      <c r="C2874" s="47" t="s">
        <v>1562</v>
      </c>
      <c r="D2874" s="212" t="s">
        <v>2175</v>
      </c>
      <c r="E2874" s="216" t="s">
        <v>2183</v>
      </c>
      <c r="F2874" s="48">
        <v>42976</v>
      </c>
      <c r="G2874" s="179">
        <v>2</v>
      </c>
      <c r="H2874" s="47"/>
      <c r="I2874" s="50"/>
      <c r="J2874" s="51"/>
      <c r="K2874" s="50"/>
      <c r="L2874" s="50"/>
      <c r="M2874" s="52"/>
    </row>
    <row r="2875" spans="1:13" s="53" customFormat="1">
      <c r="A2875" s="47"/>
      <c r="B2875" s="175" t="s">
        <v>2152</v>
      </c>
      <c r="C2875" s="47" t="s">
        <v>1562</v>
      </c>
      <c r="D2875" s="212" t="s">
        <v>2176</v>
      </c>
      <c r="E2875" s="216" t="s">
        <v>2184</v>
      </c>
      <c r="F2875" s="48">
        <v>42976</v>
      </c>
      <c r="G2875" s="179">
        <v>2</v>
      </c>
      <c r="H2875" s="47"/>
      <c r="I2875" s="50"/>
      <c r="J2875" s="51"/>
      <c r="K2875" s="50"/>
      <c r="L2875" s="50"/>
      <c r="M2875" s="52"/>
    </row>
    <row r="2876" spans="1:13" s="53" customFormat="1">
      <c r="A2876" s="47"/>
      <c r="B2876" s="175" t="s">
        <v>2152</v>
      </c>
      <c r="C2876" s="47" t="s">
        <v>1562</v>
      </c>
      <c r="D2876" s="212" t="s">
        <v>2177</v>
      </c>
      <c r="E2876" s="216" t="s">
        <v>2185</v>
      </c>
      <c r="F2876" s="48">
        <v>42976</v>
      </c>
      <c r="G2876" s="179">
        <v>2</v>
      </c>
      <c r="H2876" s="47"/>
      <c r="I2876" s="50"/>
      <c r="J2876" s="51"/>
      <c r="K2876" s="50"/>
      <c r="L2876" s="50"/>
      <c r="M2876" s="52"/>
    </row>
    <row r="2877" spans="1:13" s="53" customFormat="1">
      <c r="A2877" s="47"/>
      <c r="B2877" s="175" t="s">
        <v>2152</v>
      </c>
      <c r="C2877" s="47" t="s">
        <v>1562</v>
      </c>
      <c r="D2877" s="212" t="s">
        <v>2178</v>
      </c>
      <c r="E2877" s="216" t="s">
        <v>2186</v>
      </c>
      <c r="F2877" s="48">
        <v>42976</v>
      </c>
      <c r="G2877" s="179">
        <v>1</v>
      </c>
      <c r="H2877" s="47"/>
      <c r="I2877" s="50"/>
      <c r="J2877" s="51"/>
      <c r="K2877" s="50"/>
      <c r="L2877" s="50"/>
      <c r="M2877" s="52"/>
    </row>
    <row r="2878" spans="1:13" s="53" customFormat="1">
      <c r="A2878" s="47"/>
      <c r="B2878" s="175" t="s">
        <v>2152</v>
      </c>
      <c r="C2878" s="47" t="s">
        <v>1562</v>
      </c>
      <c r="D2878" s="212" t="s">
        <v>2187</v>
      </c>
      <c r="E2878" s="216" t="s">
        <v>2188</v>
      </c>
      <c r="F2878" s="48">
        <v>42976</v>
      </c>
      <c r="G2878" s="179">
        <v>2</v>
      </c>
      <c r="H2878" s="47"/>
      <c r="I2878" s="50"/>
      <c r="J2878" s="51"/>
      <c r="K2878" s="50"/>
      <c r="L2878" s="50"/>
      <c r="M2878" s="52"/>
    </row>
    <row r="2879" spans="1:13" s="53" customFormat="1">
      <c r="A2879" s="47"/>
      <c r="B2879" s="175" t="s">
        <v>2152</v>
      </c>
      <c r="C2879" s="47" t="s">
        <v>1562</v>
      </c>
      <c r="D2879" s="212" t="s">
        <v>2189</v>
      </c>
      <c r="E2879" s="216" t="s">
        <v>2197</v>
      </c>
      <c r="F2879" s="48">
        <v>42976</v>
      </c>
      <c r="G2879" s="179">
        <v>2</v>
      </c>
      <c r="H2879" s="47"/>
      <c r="I2879" s="50"/>
      <c r="J2879" s="51"/>
      <c r="K2879" s="50"/>
      <c r="L2879" s="50"/>
      <c r="M2879" s="52"/>
    </row>
    <row r="2880" spans="1:13" s="53" customFormat="1">
      <c r="A2880" s="47"/>
      <c r="B2880" s="175" t="s">
        <v>2152</v>
      </c>
      <c r="C2880" s="47" t="s">
        <v>1562</v>
      </c>
      <c r="D2880" s="212" t="s">
        <v>2190</v>
      </c>
      <c r="E2880" s="216" t="s">
        <v>2198</v>
      </c>
      <c r="F2880" s="48">
        <v>42976</v>
      </c>
      <c r="G2880" s="179">
        <v>2</v>
      </c>
      <c r="H2880" s="47"/>
      <c r="I2880" s="50"/>
      <c r="J2880" s="51"/>
      <c r="K2880" s="50"/>
      <c r="L2880" s="50"/>
      <c r="M2880" s="52"/>
    </row>
    <row r="2881" spans="1:13" s="53" customFormat="1">
      <c r="A2881" s="47"/>
      <c r="B2881" s="175" t="s">
        <v>2152</v>
      </c>
      <c r="C2881" s="47" t="s">
        <v>1562</v>
      </c>
      <c r="D2881" s="212" t="s">
        <v>2191</v>
      </c>
      <c r="E2881" s="216" t="s">
        <v>2199</v>
      </c>
      <c r="F2881" s="48">
        <v>42976</v>
      </c>
      <c r="G2881" s="179">
        <v>2</v>
      </c>
      <c r="H2881" s="47"/>
      <c r="I2881" s="50"/>
      <c r="J2881" s="51"/>
      <c r="K2881" s="50"/>
      <c r="L2881" s="50"/>
      <c r="M2881" s="52"/>
    </row>
    <row r="2882" spans="1:13" s="53" customFormat="1">
      <c r="A2882" s="47"/>
      <c r="B2882" s="175" t="s">
        <v>2152</v>
      </c>
      <c r="C2882" s="47" t="s">
        <v>1562</v>
      </c>
      <c r="D2882" s="212" t="s">
        <v>2192</v>
      </c>
      <c r="E2882" s="216" t="s">
        <v>2200</v>
      </c>
      <c r="F2882" s="48">
        <v>42976</v>
      </c>
      <c r="G2882" s="179">
        <v>2</v>
      </c>
      <c r="H2882" s="47"/>
      <c r="I2882" s="50"/>
      <c r="J2882" s="51"/>
      <c r="K2882" s="50"/>
      <c r="L2882" s="50"/>
      <c r="M2882" s="52"/>
    </row>
    <row r="2883" spans="1:13" s="53" customFormat="1">
      <c r="A2883" s="47"/>
      <c r="B2883" s="175" t="s">
        <v>2152</v>
      </c>
      <c r="C2883" s="47" t="s">
        <v>1562</v>
      </c>
      <c r="D2883" s="212" t="s">
        <v>2193</v>
      </c>
      <c r="E2883" s="216" t="s">
        <v>2201</v>
      </c>
      <c r="F2883" s="48">
        <v>42976</v>
      </c>
      <c r="G2883" s="179">
        <v>2</v>
      </c>
      <c r="H2883" s="47"/>
      <c r="I2883" s="50"/>
      <c r="J2883" s="51"/>
      <c r="K2883" s="50"/>
      <c r="L2883" s="50"/>
      <c r="M2883" s="52"/>
    </row>
    <row r="2884" spans="1:13" s="53" customFormat="1">
      <c r="A2884" s="47"/>
      <c r="B2884" s="175" t="s">
        <v>2152</v>
      </c>
      <c r="C2884" s="47" t="s">
        <v>1562</v>
      </c>
      <c r="D2884" s="212" t="s">
        <v>2194</v>
      </c>
      <c r="E2884" s="216" t="s">
        <v>2202</v>
      </c>
      <c r="F2884" s="48">
        <v>42976</v>
      </c>
      <c r="G2884" s="179">
        <v>2</v>
      </c>
      <c r="H2884" s="47"/>
      <c r="I2884" s="50"/>
      <c r="J2884" s="51"/>
      <c r="K2884" s="50"/>
      <c r="L2884" s="50"/>
      <c r="M2884" s="52"/>
    </row>
    <row r="2885" spans="1:13" s="53" customFormat="1">
      <c r="A2885" s="47"/>
      <c r="B2885" s="175" t="s">
        <v>2152</v>
      </c>
      <c r="C2885" s="47" t="s">
        <v>1562</v>
      </c>
      <c r="D2885" s="212" t="s">
        <v>2195</v>
      </c>
      <c r="E2885" s="216" t="s">
        <v>2203</v>
      </c>
      <c r="F2885" s="48">
        <v>42976</v>
      </c>
      <c r="G2885" s="179">
        <v>2</v>
      </c>
      <c r="H2885" s="47"/>
      <c r="I2885" s="50"/>
      <c r="J2885" s="51"/>
      <c r="K2885" s="50"/>
      <c r="L2885" s="50"/>
      <c r="M2885" s="52"/>
    </row>
    <row r="2886" spans="1:13" s="53" customFormat="1">
      <c r="A2886" s="47"/>
      <c r="B2886" s="175" t="s">
        <v>2152</v>
      </c>
      <c r="C2886" s="47" t="s">
        <v>1562</v>
      </c>
      <c r="D2886" s="212" t="s">
        <v>2196</v>
      </c>
      <c r="E2886" s="216" t="s">
        <v>2204</v>
      </c>
      <c r="F2886" s="48">
        <v>42976</v>
      </c>
      <c r="G2886" s="179">
        <v>2</v>
      </c>
      <c r="H2886" s="47"/>
      <c r="I2886" s="50"/>
      <c r="J2886" s="51"/>
      <c r="K2886" s="50"/>
      <c r="L2886" s="50"/>
      <c r="M2886" s="52"/>
    </row>
    <row r="2887" spans="1:13" s="53" customFormat="1">
      <c r="A2887" s="47"/>
      <c r="B2887" s="175" t="s">
        <v>2152</v>
      </c>
      <c r="C2887" s="47" t="s">
        <v>1562</v>
      </c>
      <c r="D2887" s="212" t="s">
        <v>2205</v>
      </c>
      <c r="E2887" s="216" t="s">
        <v>2207</v>
      </c>
      <c r="F2887" s="48">
        <v>42976</v>
      </c>
      <c r="G2887" s="179">
        <v>3</v>
      </c>
      <c r="H2887" s="47"/>
      <c r="I2887" s="50"/>
      <c r="J2887" s="51"/>
      <c r="K2887" s="50"/>
      <c r="L2887" s="50"/>
      <c r="M2887" s="52"/>
    </row>
    <row r="2888" spans="1:13" s="53" customFormat="1">
      <c r="A2888" s="47"/>
      <c r="B2888" s="175" t="s">
        <v>2152</v>
      </c>
      <c r="C2888" s="47" t="s">
        <v>1562</v>
      </c>
      <c r="D2888" s="212" t="s">
        <v>2216</v>
      </c>
      <c r="E2888" s="216" t="s">
        <v>2208</v>
      </c>
      <c r="F2888" s="48">
        <v>42976</v>
      </c>
      <c r="G2888" s="179">
        <v>6</v>
      </c>
      <c r="H2888" s="47"/>
      <c r="I2888" s="50"/>
      <c r="J2888" s="51"/>
      <c r="K2888" s="50"/>
      <c r="L2888" s="50"/>
      <c r="M2888" s="52"/>
    </row>
    <row r="2889" spans="1:13" s="53" customFormat="1">
      <c r="A2889" s="47"/>
      <c r="B2889" s="175" t="s">
        <v>2152</v>
      </c>
      <c r="C2889" s="47" t="s">
        <v>1562</v>
      </c>
      <c r="D2889" s="212" t="s">
        <v>2217</v>
      </c>
      <c r="E2889" s="216" t="s">
        <v>2209</v>
      </c>
      <c r="F2889" s="48">
        <v>42976</v>
      </c>
      <c r="G2889" s="179">
        <v>4</v>
      </c>
      <c r="H2889" s="47"/>
      <c r="I2889" s="50"/>
      <c r="J2889" s="51"/>
      <c r="K2889" s="50"/>
      <c r="L2889" s="50"/>
      <c r="M2889" s="52"/>
    </row>
    <row r="2890" spans="1:13" s="53" customFormat="1">
      <c r="A2890" s="47"/>
      <c r="B2890" s="175" t="s">
        <v>2152</v>
      </c>
      <c r="C2890" s="47" t="s">
        <v>1562</v>
      </c>
      <c r="D2890" s="212" t="s">
        <v>2218</v>
      </c>
      <c r="E2890" s="216" t="s">
        <v>2206</v>
      </c>
      <c r="F2890" s="48">
        <v>42976</v>
      </c>
      <c r="G2890" s="179">
        <v>5</v>
      </c>
      <c r="H2890" s="47"/>
      <c r="I2890" s="50"/>
      <c r="J2890" s="51"/>
      <c r="K2890" s="50"/>
      <c r="L2890" s="50"/>
      <c r="M2890" s="52"/>
    </row>
    <row r="2891" spans="1:13" s="53" customFormat="1">
      <c r="A2891" s="47"/>
      <c r="B2891" s="175" t="s">
        <v>2152</v>
      </c>
      <c r="C2891" s="47" t="s">
        <v>1562</v>
      </c>
      <c r="D2891" s="212" t="s">
        <v>2219</v>
      </c>
      <c r="E2891" s="216" t="s">
        <v>2210</v>
      </c>
      <c r="F2891" s="48">
        <v>42976</v>
      </c>
      <c r="G2891" s="179">
        <v>5</v>
      </c>
      <c r="H2891" s="47"/>
      <c r="I2891" s="50"/>
      <c r="J2891" s="51"/>
      <c r="K2891" s="50"/>
      <c r="L2891" s="50"/>
      <c r="M2891" s="52"/>
    </row>
    <row r="2892" spans="1:13" s="53" customFormat="1">
      <c r="A2892" s="47"/>
      <c r="B2892" s="175" t="s">
        <v>2152</v>
      </c>
      <c r="C2892" s="47" t="s">
        <v>1562</v>
      </c>
      <c r="D2892" s="212" t="s">
        <v>2220</v>
      </c>
      <c r="E2892" s="216" t="s">
        <v>2211</v>
      </c>
      <c r="F2892" s="48">
        <v>42976</v>
      </c>
      <c r="G2892" s="179">
        <v>5</v>
      </c>
      <c r="H2892" s="47"/>
      <c r="I2892" s="50"/>
      <c r="J2892" s="51"/>
      <c r="K2892" s="50"/>
      <c r="L2892" s="50"/>
      <c r="M2892" s="52"/>
    </row>
    <row r="2893" spans="1:13" s="53" customFormat="1">
      <c r="A2893" s="47"/>
      <c r="B2893" s="175" t="s">
        <v>2152</v>
      </c>
      <c r="C2893" s="47" t="s">
        <v>1562</v>
      </c>
      <c r="D2893" s="212" t="s">
        <v>2215</v>
      </c>
      <c r="E2893" s="216" t="s">
        <v>2221</v>
      </c>
      <c r="F2893" s="48">
        <v>42976</v>
      </c>
      <c r="G2893" s="179">
        <v>6</v>
      </c>
      <c r="H2893" s="47"/>
      <c r="I2893" s="50"/>
      <c r="J2893" s="51"/>
      <c r="K2893" s="50"/>
      <c r="L2893" s="50"/>
      <c r="M2893" s="52"/>
    </row>
    <row r="2894" spans="1:13" s="53" customFormat="1">
      <c r="A2894" s="47"/>
      <c r="B2894" s="175" t="s">
        <v>2152</v>
      </c>
      <c r="C2894" s="47" t="s">
        <v>1562</v>
      </c>
      <c r="D2894" s="212" t="s">
        <v>2224</v>
      </c>
      <c r="E2894" s="216" t="s">
        <v>2222</v>
      </c>
      <c r="F2894" s="48">
        <v>42976</v>
      </c>
      <c r="G2894" s="179">
        <v>5</v>
      </c>
      <c r="H2894" s="47"/>
      <c r="I2894" s="50"/>
      <c r="J2894" s="51"/>
      <c r="K2894" s="50"/>
      <c r="L2894" s="50"/>
      <c r="M2894" s="52"/>
    </row>
    <row r="2895" spans="1:13" s="53" customFormat="1">
      <c r="A2895" s="47"/>
      <c r="B2895" s="175" t="s">
        <v>2152</v>
      </c>
      <c r="C2895" s="47" t="s">
        <v>1562</v>
      </c>
      <c r="D2895" s="212" t="s">
        <v>2225</v>
      </c>
      <c r="E2895" s="216" t="s">
        <v>2223</v>
      </c>
      <c r="F2895" s="48">
        <v>42976</v>
      </c>
      <c r="G2895" s="179">
        <v>6</v>
      </c>
      <c r="H2895" s="47"/>
      <c r="I2895" s="50"/>
      <c r="J2895" s="51"/>
      <c r="K2895" s="50"/>
      <c r="L2895" s="50"/>
      <c r="M2895" s="52"/>
    </row>
    <row r="2896" spans="1:13" s="53" customFormat="1">
      <c r="A2896" s="47"/>
      <c r="B2896" s="175" t="s">
        <v>2152</v>
      </c>
      <c r="C2896" s="47" t="s">
        <v>1562</v>
      </c>
      <c r="D2896" s="47" t="s">
        <v>1153</v>
      </c>
      <c r="E2896" s="47" t="s">
        <v>1139</v>
      </c>
      <c r="F2896" s="48">
        <v>42976</v>
      </c>
      <c r="G2896" s="118">
        <v>2</v>
      </c>
      <c r="H2896" s="47"/>
      <c r="I2896" s="50"/>
      <c r="J2896" s="51"/>
      <c r="K2896" s="50"/>
      <c r="L2896" s="50"/>
      <c r="M2896" s="52"/>
    </row>
    <row r="2897" spans="1:13" s="53" customFormat="1">
      <c r="A2897" s="47"/>
      <c r="B2897" s="175" t="s">
        <v>2152</v>
      </c>
      <c r="C2897" s="47" t="s">
        <v>1562</v>
      </c>
      <c r="D2897" s="47" t="s">
        <v>1152</v>
      </c>
      <c r="E2897" s="47" t="s">
        <v>1155</v>
      </c>
      <c r="F2897" s="48">
        <v>42976</v>
      </c>
      <c r="G2897" s="118">
        <v>2</v>
      </c>
      <c r="H2897" s="47"/>
      <c r="I2897" s="50"/>
      <c r="J2897" s="51"/>
      <c r="K2897" s="50"/>
      <c r="L2897" s="50"/>
      <c r="M2897" s="52"/>
    </row>
    <row r="2898" spans="1:13" s="53" customFormat="1">
      <c r="A2898" s="47"/>
      <c r="B2898" s="175" t="s">
        <v>2152</v>
      </c>
      <c r="C2898" s="47" t="s">
        <v>1562</v>
      </c>
      <c r="D2898" s="47" t="s">
        <v>1156</v>
      </c>
      <c r="E2898" s="47" t="s">
        <v>1154</v>
      </c>
      <c r="F2898" s="48">
        <v>42976</v>
      </c>
      <c r="G2898" s="118">
        <v>1</v>
      </c>
      <c r="H2898" s="47"/>
      <c r="I2898" s="50"/>
      <c r="J2898" s="51"/>
      <c r="K2898" s="50"/>
      <c r="L2898" s="50"/>
      <c r="M2898" s="52"/>
    </row>
    <row r="2899" spans="1:13" s="53" customFormat="1">
      <c r="A2899" s="47"/>
      <c r="B2899" s="175" t="s">
        <v>2152</v>
      </c>
      <c r="C2899" s="47" t="s">
        <v>1562</v>
      </c>
      <c r="D2899" s="225" t="s">
        <v>2238</v>
      </c>
      <c r="E2899" s="47" t="s">
        <v>2248</v>
      </c>
      <c r="F2899" s="48">
        <v>42976</v>
      </c>
      <c r="G2899" s="118">
        <v>2</v>
      </c>
      <c r="H2899" s="47"/>
      <c r="I2899" s="50"/>
      <c r="J2899" s="51"/>
      <c r="K2899" s="50"/>
      <c r="L2899" s="50"/>
      <c r="M2899" s="52"/>
    </row>
    <row r="2900" spans="1:13" s="53" customFormat="1">
      <c r="A2900" s="47"/>
      <c r="B2900" s="175" t="s">
        <v>2152</v>
      </c>
      <c r="C2900" s="47" t="s">
        <v>1562</v>
      </c>
      <c r="D2900" s="225" t="s">
        <v>2079</v>
      </c>
      <c r="E2900" s="47" t="s">
        <v>2077</v>
      </c>
      <c r="F2900" s="48">
        <v>42976</v>
      </c>
      <c r="G2900" s="118">
        <v>4</v>
      </c>
      <c r="H2900" s="47"/>
      <c r="I2900" s="50"/>
      <c r="J2900" s="51"/>
      <c r="K2900" s="50"/>
      <c r="L2900" s="50"/>
      <c r="M2900" s="52"/>
    </row>
    <row r="2901" spans="1:13" s="53" customFormat="1">
      <c r="A2901" s="47"/>
      <c r="B2901" s="175" t="s">
        <v>2152</v>
      </c>
      <c r="C2901" s="47" t="s">
        <v>1562</v>
      </c>
      <c r="D2901" s="225" t="s">
        <v>2239</v>
      </c>
      <c r="E2901" s="47" t="s">
        <v>2249</v>
      </c>
      <c r="F2901" s="48">
        <v>42976</v>
      </c>
      <c r="G2901" s="118">
        <v>4</v>
      </c>
      <c r="H2901" s="47"/>
      <c r="I2901" s="50"/>
      <c r="J2901" s="51"/>
      <c r="K2901" s="50"/>
      <c r="L2901" s="50"/>
      <c r="M2901" s="52"/>
    </row>
    <row r="2902" spans="1:13" s="53" customFormat="1">
      <c r="A2902" s="47"/>
      <c r="B2902" s="175" t="s">
        <v>2152</v>
      </c>
      <c r="C2902" s="47" t="s">
        <v>1562</v>
      </c>
      <c r="D2902" s="212" t="s">
        <v>2219</v>
      </c>
      <c r="E2902" s="216" t="s">
        <v>2210</v>
      </c>
      <c r="F2902" s="48">
        <v>42976</v>
      </c>
      <c r="G2902" s="118">
        <v>2</v>
      </c>
      <c r="H2902" s="47"/>
      <c r="I2902" s="50"/>
      <c r="J2902" s="51"/>
      <c r="K2902" s="50"/>
      <c r="L2902" s="50"/>
      <c r="M2902" s="52"/>
    </row>
    <row r="2903" spans="1:13" s="53" customFormat="1">
      <c r="A2903" s="47"/>
      <c r="B2903" s="175" t="s">
        <v>2152</v>
      </c>
      <c r="C2903" s="47" t="s">
        <v>1562</v>
      </c>
      <c r="D2903" s="212" t="s">
        <v>2220</v>
      </c>
      <c r="E2903" s="216" t="s">
        <v>2211</v>
      </c>
      <c r="F2903" s="48">
        <v>42976</v>
      </c>
      <c r="G2903" s="118">
        <v>2</v>
      </c>
      <c r="H2903" s="47"/>
      <c r="I2903" s="50"/>
      <c r="J2903" s="51"/>
      <c r="K2903" s="50"/>
      <c r="L2903" s="50"/>
      <c r="M2903" s="52"/>
    </row>
    <row r="2904" spans="1:13" s="53" customFormat="1">
      <c r="A2904" s="47"/>
      <c r="B2904" s="175" t="s">
        <v>2152</v>
      </c>
      <c r="C2904" s="47" t="s">
        <v>1562</v>
      </c>
      <c r="D2904" s="118" t="s">
        <v>2240</v>
      </c>
      <c r="E2904" s="47" t="s">
        <v>2241</v>
      </c>
      <c r="F2904" s="48">
        <v>42976</v>
      </c>
      <c r="G2904" s="118">
        <v>3</v>
      </c>
      <c r="H2904" s="47"/>
      <c r="I2904" s="50"/>
      <c r="J2904" s="51"/>
      <c r="K2904" s="50"/>
      <c r="L2904" s="50"/>
      <c r="M2904" s="52"/>
    </row>
    <row r="2905" spans="1:13" s="53" customFormat="1">
      <c r="A2905" s="47"/>
      <c r="B2905" s="175" t="s">
        <v>2152</v>
      </c>
      <c r="C2905" s="47" t="s">
        <v>1562</v>
      </c>
      <c r="D2905" s="118" t="s">
        <v>2244</v>
      </c>
      <c r="E2905" s="118" t="s">
        <v>2245</v>
      </c>
      <c r="F2905" s="48">
        <v>42976</v>
      </c>
      <c r="G2905" s="118">
        <v>2</v>
      </c>
      <c r="H2905" s="47"/>
      <c r="I2905" s="50"/>
      <c r="J2905" s="51"/>
      <c r="K2905" s="50"/>
      <c r="L2905" s="50"/>
      <c r="M2905" s="52"/>
    </row>
    <row r="2906" spans="1:13" s="53" customFormat="1">
      <c r="A2906" s="47"/>
      <c r="B2906" s="175" t="s">
        <v>2152</v>
      </c>
      <c r="C2906" s="47" t="s">
        <v>1562</v>
      </c>
      <c r="D2906" s="118" t="s">
        <v>2246</v>
      </c>
      <c r="E2906" s="118" t="s">
        <v>2247</v>
      </c>
      <c r="F2906" s="48">
        <v>42976</v>
      </c>
      <c r="G2906" s="118">
        <v>1</v>
      </c>
      <c r="H2906" s="47"/>
      <c r="I2906" s="50"/>
      <c r="J2906" s="51"/>
      <c r="K2906" s="50"/>
      <c r="L2906" s="50"/>
      <c r="M2906" s="52"/>
    </row>
    <row r="2907" spans="1:13" s="53" customFormat="1">
      <c r="A2907" s="47"/>
      <c r="B2907" s="175" t="s">
        <v>2152</v>
      </c>
      <c r="C2907" s="47" t="s">
        <v>1562</v>
      </c>
      <c r="D2907" s="118" t="s">
        <v>2250</v>
      </c>
      <c r="E2907" s="118" t="s">
        <v>2251</v>
      </c>
      <c r="F2907" s="48">
        <v>42976</v>
      </c>
      <c r="G2907" s="118">
        <v>1</v>
      </c>
      <c r="H2907" s="47"/>
      <c r="I2907" s="50"/>
      <c r="J2907" s="51"/>
      <c r="K2907" s="50"/>
      <c r="L2907" s="50"/>
      <c r="M2907" s="52"/>
    </row>
    <row r="2908" spans="1:13" s="53" customFormat="1">
      <c r="A2908" s="47"/>
      <c r="B2908" s="175" t="s">
        <v>2152</v>
      </c>
      <c r="C2908" s="47" t="s">
        <v>1562</v>
      </c>
      <c r="D2908" s="118" t="s">
        <v>2252</v>
      </c>
      <c r="E2908" s="118" t="s">
        <v>2253</v>
      </c>
      <c r="F2908" s="48">
        <v>42976</v>
      </c>
      <c r="G2908" s="118">
        <v>1</v>
      </c>
      <c r="H2908" s="47"/>
      <c r="I2908" s="50"/>
      <c r="J2908" s="51"/>
      <c r="K2908" s="50"/>
      <c r="L2908" s="50"/>
      <c r="M2908" s="52"/>
    </row>
    <row r="2909" spans="1:13" s="53" customFormat="1">
      <c r="A2909" s="47"/>
      <c r="B2909" s="175" t="s">
        <v>2152</v>
      </c>
      <c r="C2909" s="47" t="s">
        <v>1562</v>
      </c>
      <c r="D2909" s="118" t="s">
        <v>2254</v>
      </c>
      <c r="E2909" s="118" t="s">
        <v>2255</v>
      </c>
      <c r="F2909" s="48">
        <v>42976</v>
      </c>
      <c r="G2909" s="118">
        <v>1</v>
      </c>
      <c r="H2909" s="47"/>
      <c r="I2909" s="50"/>
      <c r="J2909" s="51"/>
      <c r="K2909" s="50"/>
      <c r="L2909" s="50"/>
      <c r="M2909" s="52"/>
    </row>
    <row r="2910" spans="1:13" s="53" customFormat="1">
      <c r="A2910" s="47"/>
      <c r="B2910" s="175" t="s">
        <v>2152</v>
      </c>
      <c r="C2910" s="47" t="s">
        <v>1562</v>
      </c>
      <c r="D2910" s="118" t="s">
        <v>2256</v>
      </c>
      <c r="E2910" s="118" t="s">
        <v>2257</v>
      </c>
      <c r="F2910" s="48">
        <v>42976</v>
      </c>
      <c r="G2910" s="118">
        <v>4</v>
      </c>
      <c r="H2910" s="47"/>
      <c r="I2910" s="50"/>
      <c r="J2910" s="51"/>
      <c r="K2910" s="50"/>
      <c r="L2910" s="50"/>
      <c r="M2910" s="52"/>
    </row>
    <row r="2911" spans="1:13" s="53" customFormat="1">
      <c r="A2911" s="47"/>
      <c r="B2911" s="175" t="s">
        <v>2152</v>
      </c>
      <c r="C2911" s="47" t="s">
        <v>1562</v>
      </c>
      <c r="D2911" s="118" t="s">
        <v>2258</v>
      </c>
      <c r="E2911" s="118" t="s">
        <v>2259</v>
      </c>
      <c r="F2911" s="48">
        <v>42976</v>
      </c>
      <c r="G2911" s="118">
        <v>1</v>
      </c>
      <c r="H2911" s="47"/>
      <c r="I2911" s="50"/>
      <c r="J2911" s="51"/>
      <c r="K2911" s="50"/>
      <c r="L2911" s="50"/>
      <c r="M2911" s="52"/>
    </row>
    <row r="2912" spans="1:13" s="53" customFormat="1">
      <c r="A2912" s="47"/>
      <c r="B2912" s="175" t="s">
        <v>2152</v>
      </c>
      <c r="C2912" s="47" t="s">
        <v>1562</v>
      </c>
      <c r="D2912" s="118" t="s">
        <v>2260</v>
      </c>
      <c r="E2912" s="118" t="s">
        <v>2261</v>
      </c>
      <c r="F2912" s="48">
        <v>42976</v>
      </c>
      <c r="G2912" s="118">
        <v>2</v>
      </c>
      <c r="H2912" s="47"/>
      <c r="I2912" s="50"/>
      <c r="J2912" s="51"/>
      <c r="K2912" s="50"/>
      <c r="L2912" s="50"/>
      <c r="M2912" s="52"/>
    </row>
    <row r="2913" spans="1:13" s="53" customFormat="1">
      <c r="A2913" s="47"/>
      <c r="B2913" s="175" t="s">
        <v>2152</v>
      </c>
      <c r="C2913" s="47" t="s">
        <v>1562</v>
      </c>
      <c r="D2913" s="118" t="s">
        <v>2262</v>
      </c>
      <c r="E2913" s="118" t="s">
        <v>2263</v>
      </c>
      <c r="F2913" s="48">
        <v>42976</v>
      </c>
      <c r="G2913" s="118">
        <v>2</v>
      </c>
      <c r="H2913" s="47"/>
      <c r="I2913" s="50"/>
      <c r="J2913" s="51"/>
      <c r="K2913" s="50"/>
      <c r="L2913" s="50"/>
      <c r="M2913" s="52"/>
    </row>
    <row r="2914" spans="1:13" s="53" customFormat="1">
      <c r="A2914" s="47"/>
      <c r="B2914" s="175" t="s">
        <v>2152</v>
      </c>
      <c r="C2914" s="47" t="s">
        <v>1562</v>
      </c>
      <c r="D2914" s="118" t="s">
        <v>2264</v>
      </c>
      <c r="E2914" s="118" t="s">
        <v>2265</v>
      </c>
      <c r="F2914" s="48">
        <v>42976</v>
      </c>
      <c r="G2914" s="118">
        <v>4</v>
      </c>
      <c r="H2914" s="47"/>
      <c r="I2914" s="50"/>
      <c r="J2914" s="51"/>
      <c r="K2914" s="50"/>
      <c r="L2914" s="50"/>
      <c r="M2914" s="52"/>
    </row>
    <row r="2915" spans="1:13" s="53" customFormat="1">
      <c r="A2915" s="47"/>
      <c r="B2915" s="175" t="s">
        <v>2152</v>
      </c>
      <c r="C2915" s="47" t="s">
        <v>1562</v>
      </c>
      <c r="D2915" s="118" t="s">
        <v>2266</v>
      </c>
      <c r="E2915" s="118" t="s">
        <v>2267</v>
      </c>
      <c r="F2915" s="48">
        <v>42976</v>
      </c>
      <c r="G2915" s="118">
        <v>2</v>
      </c>
      <c r="H2915" s="47"/>
      <c r="I2915" s="50"/>
      <c r="J2915" s="51"/>
      <c r="K2915" s="50"/>
      <c r="L2915" s="50"/>
      <c r="M2915" s="52"/>
    </row>
    <row r="2916" spans="1:13" s="53" customFormat="1">
      <c r="A2916" s="47"/>
      <c r="B2916" s="175" t="s">
        <v>2152</v>
      </c>
      <c r="C2916" s="47" t="s">
        <v>1562</v>
      </c>
      <c r="D2916" s="118" t="s">
        <v>2268</v>
      </c>
      <c r="E2916" s="118" t="s">
        <v>2269</v>
      </c>
      <c r="F2916" s="48">
        <v>42976</v>
      </c>
      <c r="G2916" s="118">
        <v>3</v>
      </c>
      <c r="H2916" s="47"/>
      <c r="I2916" s="50"/>
      <c r="J2916" s="51"/>
      <c r="K2916" s="50"/>
      <c r="L2916" s="50"/>
      <c r="M2916" s="52"/>
    </row>
    <row r="2917" spans="1:13" s="53" customFormat="1">
      <c r="A2917" s="47"/>
      <c r="B2917" s="175" t="s">
        <v>2152</v>
      </c>
      <c r="C2917" s="47" t="s">
        <v>1562</v>
      </c>
      <c r="D2917" s="118" t="s">
        <v>2270</v>
      </c>
      <c r="E2917" s="118" t="s">
        <v>2271</v>
      </c>
      <c r="F2917" s="48">
        <v>42976</v>
      </c>
      <c r="G2917" s="118">
        <v>2</v>
      </c>
      <c r="H2917" s="47"/>
      <c r="I2917" s="50"/>
      <c r="J2917" s="51"/>
      <c r="K2917" s="50"/>
      <c r="L2917" s="50"/>
      <c r="M2917" s="52"/>
    </row>
    <row r="2918" spans="1:13" s="53" customFormat="1">
      <c r="A2918" s="47"/>
      <c r="B2918" s="175" t="s">
        <v>2152</v>
      </c>
      <c r="C2918" s="47" t="s">
        <v>1562</v>
      </c>
      <c r="D2918" s="118" t="s">
        <v>2272</v>
      </c>
      <c r="E2918" s="118" t="s">
        <v>2273</v>
      </c>
      <c r="F2918" s="48">
        <v>42976</v>
      </c>
      <c r="G2918" s="118">
        <v>4</v>
      </c>
      <c r="H2918" s="47"/>
      <c r="I2918" s="50"/>
      <c r="J2918" s="51"/>
      <c r="K2918" s="50"/>
      <c r="L2918" s="50"/>
      <c r="M2918" s="52"/>
    </row>
    <row r="2919" spans="1:13" s="53" customFormat="1">
      <c r="A2919" s="47"/>
      <c r="B2919" s="175" t="s">
        <v>2152</v>
      </c>
      <c r="C2919" s="47" t="s">
        <v>1562</v>
      </c>
      <c r="D2919" s="118" t="s">
        <v>2274</v>
      </c>
      <c r="E2919" s="118" t="s">
        <v>2275</v>
      </c>
      <c r="F2919" s="48">
        <v>42976</v>
      </c>
      <c r="G2919" s="118">
        <v>4</v>
      </c>
      <c r="H2919" s="47"/>
      <c r="I2919" s="50"/>
      <c r="J2919" s="51"/>
      <c r="K2919" s="50"/>
      <c r="L2919" s="50"/>
      <c r="M2919" s="52"/>
    </row>
    <row r="2920" spans="1:13" s="53" customFormat="1">
      <c r="A2920" s="47"/>
      <c r="B2920" s="175" t="s">
        <v>2152</v>
      </c>
      <c r="C2920" s="47" t="s">
        <v>1562</v>
      </c>
      <c r="D2920" s="118" t="s">
        <v>2276</v>
      </c>
      <c r="E2920" s="118" t="s">
        <v>2277</v>
      </c>
      <c r="F2920" s="48">
        <v>42976</v>
      </c>
      <c r="G2920" s="118">
        <v>2</v>
      </c>
      <c r="H2920" s="47"/>
      <c r="I2920" s="50"/>
      <c r="J2920" s="51"/>
      <c r="K2920" s="50"/>
      <c r="L2920" s="50"/>
      <c r="M2920" s="52"/>
    </row>
    <row r="2921" spans="1:13" s="53" customFormat="1">
      <c r="A2921" s="47"/>
      <c r="B2921" s="175" t="s">
        <v>2152</v>
      </c>
      <c r="C2921" s="47" t="s">
        <v>1562</v>
      </c>
      <c r="D2921" s="118" t="s">
        <v>2278</v>
      </c>
      <c r="E2921" s="118" t="s">
        <v>2279</v>
      </c>
      <c r="F2921" s="48">
        <v>42976</v>
      </c>
      <c r="G2921" s="118">
        <v>2</v>
      </c>
      <c r="H2921" s="47"/>
      <c r="I2921" s="50"/>
      <c r="J2921" s="51"/>
      <c r="K2921" s="50"/>
      <c r="L2921" s="50"/>
      <c r="M2921" s="52"/>
    </row>
    <row r="2922" spans="1:13" s="53" customFormat="1">
      <c r="A2922" s="47"/>
      <c r="B2922" s="175" t="s">
        <v>2152</v>
      </c>
      <c r="C2922" s="47" t="s">
        <v>1562</v>
      </c>
      <c r="D2922" s="118" t="s">
        <v>2162</v>
      </c>
      <c r="E2922" s="118" t="s">
        <v>2153</v>
      </c>
      <c r="F2922" s="48">
        <v>42976</v>
      </c>
      <c r="G2922" s="118">
        <v>1</v>
      </c>
      <c r="H2922" s="47"/>
      <c r="I2922" s="50"/>
      <c r="J2922" s="51"/>
      <c r="K2922" s="50"/>
      <c r="L2922" s="50"/>
      <c r="M2922" s="52"/>
    </row>
    <row r="2923" spans="1:13" s="53" customFormat="1">
      <c r="A2923" s="47"/>
      <c r="B2923" s="175" t="s">
        <v>2152</v>
      </c>
      <c r="C2923" s="47" t="s">
        <v>1562</v>
      </c>
      <c r="D2923" s="118" t="s">
        <v>2164</v>
      </c>
      <c r="E2923" s="118" t="s">
        <v>2155</v>
      </c>
      <c r="F2923" s="48">
        <v>42976</v>
      </c>
      <c r="G2923" s="118">
        <v>1</v>
      </c>
      <c r="H2923" s="47"/>
      <c r="I2923" s="50"/>
      <c r="J2923" s="51"/>
      <c r="K2923" s="50"/>
      <c r="L2923" s="50"/>
      <c r="M2923" s="52"/>
    </row>
    <row r="2924" spans="1:13" s="53" customFormat="1">
      <c r="A2924" s="47"/>
      <c r="B2924" s="175" t="s">
        <v>2152</v>
      </c>
      <c r="C2924" s="47" t="s">
        <v>1562</v>
      </c>
      <c r="D2924" s="118" t="s">
        <v>2165</v>
      </c>
      <c r="E2924" s="118" t="s">
        <v>2156</v>
      </c>
      <c r="F2924" s="48">
        <v>42976</v>
      </c>
      <c r="G2924" s="118">
        <v>1</v>
      </c>
      <c r="H2924" s="47"/>
      <c r="I2924" s="50"/>
      <c r="J2924" s="51"/>
      <c r="K2924" s="50"/>
      <c r="L2924" s="50"/>
      <c r="M2924" s="52"/>
    </row>
    <row r="2925" spans="1:13" s="53" customFormat="1">
      <c r="A2925" s="47"/>
      <c r="B2925" s="175" t="s">
        <v>2152</v>
      </c>
      <c r="C2925" s="47" t="s">
        <v>1562</v>
      </c>
      <c r="D2925" s="118" t="s">
        <v>2167</v>
      </c>
      <c r="E2925" s="118" t="s">
        <v>2158</v>
      </c>
      <c r="F2925" s="48">
        <v>42976</v>
      </c>
      <c r="G2925" s="118">
        <v>1</v>
      </c>
      <c r="H2925" s="47"/>
      <c r="I2925" s="50"/>
      <c r="J2925" s="51"/>
      <c r="K2925" s="50"/>
      <c r="L2925" s="50"/>
      <c r="M2925" s="52"/>
    </row>
    <row r="2926" spans="1:13" s="53" customFormat="1">
      <c r="A2926" s="47"/>
      <c r="B2926" s="175" t="s">
        <v>2152</v>
      </c>
      <c r="C2926" s="47" t="s">
        <v>1562</v>
      </c>
      <c r="D2926" s="118" t="s">
        <v>2168</v>
      </c>
      <c r="E2926" s="118" t="s">
        <v>2159</v>
      </c>
      <c r="F2926" s="48">
        <v>42976</v>
      </c>
      <c r="G2926" s="118">
        <v>1</v>
      </c>
      <c r="H2926" s="47"/>
      <c r="I2926" s="50"/>
      <c r="J2926" s="51"/>
      <c r="K2926" s="50"/>
      <c r="L2926" s="50"/>
      <c r="M2926" s="52"/>
    </row>
    <row r="2927" spans="1:13" s="53" customFormat="1">
      <c r="A2927" s="47"/>
      <c r="B2927" s="175" t="s">
        <v>2152</v>
      </c>
      <c r="C2927" s="47" t="s">
        <v>1562</v>
      </c>
      <c r="D2927" s="118" t="s">
        <v>2169</v>
      </c>
      <c r="E2927" s="118" t="s">
        <v>2160</v>
      </c>
      <c r="F2927" s="48">
        <v>42976</v>
      </c>
      <c r="G2927" s="118">
        <v>1</v>
      </c>
      <c r="H2927" s="47"/>
      <c r="I2927" s="50"/>
      <c r="J2927" s="51"/>
      <c r="K2927" s="50"/>
      <c r="L2927" s="50"/>
      <c r="M2927" s="52"/>
    </row>
    <row r="2928" spans="1:13" s="53" customFormat="1">
      <c r="A2928" s="47"/>
      <c r="B2928" s="175" t="s">
        <v>2152</v>
      </c>
      <c r="C2928" s="47" t="s">
        <v>1562</v>
      </c>
      <c r="D2928" s="118" t="s">
        <v>2170</v>
      </c>
      <c r="E2928" s="118" t="s">
        <v>2161</v>
      </c>
      <c r="F2928" s="48">
        <v>42976</v>
      </c>
      <c r="G2928" s="118">
        <v>1</v>
      </c>
      <c r="H2928" s="47"/>
      <c r="I2928" s="50"/>
      <c r="J2928" s="51"/>
      <c r="K2928" s="50"/>
      <c r="L2928" s="50"/>
      <c r="M2928" s="52"/>
    </row>
    <row r="2929" spans="1:13" s="53" customFormat="1">
      <c r="A2929" s="47"/>
      <c r="B2929" s="175" t="s">
        <v>2152</v>
      </c>
      <c r="C2929" s="47" t="s">
        <v>1562</v>
      </c>
      <c r="D2929" s="118" t="s">
        <v>2173</v>
      </c>
      <c r="E2929" s="118" t="s">
        <v>2181</v>
      </c>
      <c r="F2929" s="48">
        <v>42976</v>
      </c>
      <c r="G2929" s="118">
        <v>1</v>
      </c>
      <c r="H2929" s="47"/>
      <c r="I2929" s="50"/>
      <c r="J2929" s="51"/>
      <c r="K2929" s="50"/>
      <c r="L2929" s="50"/>
      <c r="M2929" s="52"/>
    </row>
    <row r="2930" spans="1:13" s="53" customFormat="1">
      <c r="A2930" s="47"/>
      <c r="B2930" s="175" t="s">
        <v>2152</v>
      </c>
      <c r="C2930" s="47" t="s">
        <v>1562</v>
      </c>
      <c r="D2930" s="118" t="s">
        <v>2175</v>
      </c>
      <c r="E2930" s="118" t="s">
        <v>2183</v>
      </c>
      <c r="F2930" s="48">
        <v>42976</v>
      </c>
      <c r="G2930" s="118">
        <v>1</v>
      </c>
      <c r="H2930" s="47"/>
      <c r="I2930" s="50"/>
      <c r="J2930" s="51"/>
      <c r="K2930" s="50"/>
      <c r="L2930" s="50"/>
      <c r="M2930" s="52"/>
    </row>
    <row r="2931" spans="1:13" s="53" customFormat="1">
      <c r="A2931" s="47"/>
      <c r="B2931" s="175" t="s">
        <v>2152</v>
      </c>
      <c r="C2931" s="47" t="s">
        <v>1562</v>
      </c>
      <c r="D2931" s="118" t="s">
        <v>2176</v>
      </c>
      <c r="E2931" s="118" t="s">
        <v>2184</v>
      </c>
      <c r="F2931" s="48">
        <v>42976</v>
      </c>
      <c r="G2931" s="118">
        <v>1</v>
      </c>
      <c r="H2931" s="47"/>
      <c r="I2931" s="50"/>
      <c r="J2931" s="51"/>
      <c r="K2931" s="50"/>
      <c r="L2931" s="50"/>
      <c r="M2931" s="52"/>
    </row>
    <row r="2932" spans="1:13" s="53" customFormat="1">
      <c r="A2932" s="47"/>
      <c r="B2932" s="175" t="s">
        <v>2152</v>
      </c>
      <c r="C2932" s="47" t="s">
        <v>1562</v>
      </c>
      <c r="D2932" s="118" t="s">
        <v>2178</v>
      </c>
      <c r="E2932" s="118" t="s">
        <v>2186</v>
      </c>
      <c r="F2932" s="48">
        <v>42976</v>
      </c>
      <c r="G2932" s="118">
        <v>1</v>
      </c>
      <c r="H2932" s="47"/>
      <c r="I2932" s="50"/>
      <c r="J2932" s="51"/>
      <c r="K2932" s="50"/>
      <c r="L2932" s="50"/>
      <c r="M2932" s="52"/>
    </row>
    <row r="2933" spans="1:13" s="53" customFormat="1">
      <c r="A2933" s="47"/>
      <c r="B2933" s="175" t="s">
        <v>2152</v>
      </c>
      <c r="C2933" s="47" t="s">
        <v>1562</v>
      </c>
      <c r="D2933" s="118" t="s">
        <v>2280</v>
      </c>
      <c r="E2933" s="118" t="s">
        <v>2281</v>
      </c>
      <c r="F2933" s="48">
        <v>42976</v>
      </c>
      <c r="G2933" s="118">
        <v>2</v>
      </c>
      <c r="H2933" s="47"/>
      <c r="I2933" s="50"/>
      <c r="J2933" s="51"/>
      <c r="K2933" s="50"/>
      <c r="L2933" s="50"/>
      <c r="M2933" s="52"/>
    </row>
    <row r="2934" spans="1:13" s="53" customFormat="1">
      <c r="A2934" s="47"/>
      <c r="B2934" s="175" t="s">
        <v>2152</v>
      </c>
      <c r="C2934" s="47" t="s">
        <v>1562</v>
      </c>
      <c r="D2934" s="118" t="s">
        <v>2282</v>
      </c>
      <c r="E2934" s="118" t="s">
        <v>2283</v>
      </c>
      <c r="F2934" s="48">
        <v>42976</v>
      </c>
      <c r="G2934" s="118">
        <v>2</v>
      </c>
      <c r="H2934" s="47"/>
      <c r="I2934" s="50"/>
      <c r="J2934" s="51"/>
      <c r="K2934" s="50"/>
      <c r="L2934" s="50"/>
      <c r="M2934" s="52"/>
    </row>
    <row r="2935" spans="1:13" s="53" customFormat="1">
      <c r="A2935" s="47"/>
      <c r="B2935" s="175" t="s">
        <v>2152</v>
      </c>
      <c r="C2935" s="47" t="s">
        <v>1562</v>
      </c>
      <c r="D2935" s="118" t="s">
        <v>2284</v>
      </c>
      <c r="E2935" s="118" t="s">
        <v>2285</v>
      </c>
      <c r="F2935" s="48">
        <v>42976</v>
      </c>
      <c r="G2935" s="118">
        <v>2</v>
      </c>
      <c r="H2935" s="47"/>
      <c r="I2935" s="50"/>
      <c r="J2935" s="51"/>
      <c r="K2935" s="50"/>
      <c r="L2935" s="50"/>
      <c r="M2935" s="52"/>
    </row>
    <row r="2936" spans="1:13" s="53" customFormat="1">
      <c r="A2936" s="47"/>
      <c r="B2936" s="175" t="s">
        <v>2152</v>
      </c>
      <c r="C2936" s="47" t="s">
        <v>1562</v>
      </c>
      <c r="D2936" s="118" t="s">
        <v>2286</v>
      </c>
      <c r="E2936" s="118" t="s">
        <v>2287</v>
      </c>
      <c r="F2936" s="48">
        <v>42976</v>
      </c>
      <c r="G2936" s="118">
        <v>1</v>
      </c>
      <c r="H2936" s="47"/>
      <c r="I2936" s="50"/>
      <c r="J2936" s="51"/>
      <c r="K2936" s="50"/>
      <c r="L2936" s="50"/>
      <c r="M2936" s="52"/>
    </row>
    <row r="2937" spans="1:13" s="53" customFormat="1">
      <c r="A2937" s="47"/>
      <c r="B2937" s="175" t="s">
        <v>2152</v>
      </c>
      <c r="C2937" s="47" t="s">
        <v>1562</v>
      </c>
      <c r="D2937" s="118" t="s">
        <v>2189</v>
      </c>
      <c r="E2937" s="118" t="s">
        <v>2197</v>
      </c>
      <c r="F2937" s="48">
        <v>42976</v>
      </c>
      <c r="G2937" s="118">
        <v>3</v>
      </c>
      <c r="H2937" s="47"/>
      <c r="I2937" s="50"/>
      <c r="J2937" s="51"/>
      <c r="K2937" s="50"/>
      <c r="L2937" s="50"/>
      <c r="M2937" s="52"/>
    </row>
    <row r="2938" spans="1:13" s="53" customFormat="1">
      <c r="A2938" s="47"/>
      <c r="B2938" s="175" t="s">
        <v>2152</v>
      </c>
      <c r="C2938" s="47" t="s">
        <v>1562</v>
      </c>
      <c r="D2938" s="118" t="s">
        <v>2191</v>
      </c>
      <c r="E2938" s="118" t="s">
        <v>2199</v>
      </c>
      <c r="F2938" s="48">
        <v>42976</v>
      </c>
      <c r="G2938" s="118">
        <v>1</v>
      </c>
      <c r="H2938" s="47"/>
      <c r="I2938" s="50"/>
      <c r="J2938" s="51"/>
      <c r="K2938" s="50"/>
      <c r="L2938" s="50"/>
      <c r="M2938" s="52"/>
    </row>
    <row r="2939" spans="1:13" s="53" customFormat="1">
      <c r="A2939" s="47"/>
      <c r="B2939" s="175" t="s">
        <v>2152</v>
      </c>
      <c r="C2939" s="47" t="s">
        <v>1562</v>
      </c>
      <c r="D2939" s="118" t="s">
        <v>2194</v>
      </c>
      <c r="E2939" s="118" t="s">
        <v>2202</v>
      </c>
      <c r="F2939" s="48">
        <v>42976</v>
      </c>
      <c r="G2939" s="118">
        <v>2</v>
      </c>
      <c r="H2939" s="47"/>
      <c r="I2939" s="50"/>
      <c r="J2939" s="51"/>
      <c r="K2939" s="50"/>
      <c r="L2939" s="50"/>
      <c r="M2939" s="52"/>
    </row>
    <row r="2940" spans="1:13" s="53" customFormat="1">
      <c r="A2940" s="47"/>
      <c r="B2940" s="175" t="s">
        <v>2152</v>
      </c>
      <c r="C2940" s="47" t="s">
        <v>1562</v>
      </c>
      <c r="D2940" s="118" t="s">
        <v>2195</v>
      </c>
      <c r="E2940" s="118" t="s">
        <v>2203</v>
      </c>
      <c r="F2940" s="48">
        <v>42976</v>
      </c>
      <c r="G2940" s="118">
        <v>1</v>
      </c>
      <c r="H2940" s="47"/>
      <c r="I2940" s="50"/>
      <c r="J2940" s="51"/>
      <c r="K2940" s="50"/>
      <c r="L2940" s="50"/>
      <c r="M2940" s="52"/>
    </row>
    <row r="2941" spans="1:13" s="53" customFormat="1">
      <c r="A2941" s="47"/>
      <c r="B2941" s="175" t="s">
        <v>2152</v>
      </c>
      <c r="C2941" s="47" t="s">
        <v>1562</v>
      </c>
      <c r="D2941" s="118" t="s">
        <v>2196</v>
      </c>
      <c r="E2941" s="118" t="s">
        <v>2204</v>
      </c>
      <c r="F2941" s="48">
        <v>42976</v>
      </c>
      <c r="G2941" s="118">
        <v>1</v>
      </c>
      <c r="H2941" s="47"/>
      <c r="I2941" s="50"/>
      <c r="J2941" s="51"/>
      <c r="K2941" s="50"/>
      <c r="L2941" s="50"/>
      <c r="M2941" s="52"/>
    </row>
    <row r="2942" spans="1:13" s="53" customFormat="1">
      <c r="A2942" s="47"/>
      <c r="B2942" s="175" t="s">
        <v>2152</v>
      </c>
      <c r="C2942" s="47" t="s">
        <v>1562</v>
      </c>
      <c r="D2942" s="47" t="s">
        <v>13</v>
      </c>
      <c r="E2942" s="47" t="s">
        <v>52</v>
      </c>
      <c r="F2942" s="48">
        <v>42976</v>
      </c>
      <c r="G2942" s="118">
        <v>2</v>
      </c>
      <c r="H2942" s="47"/>
      <c r="I2942" s="50"/>
      <c r="J2942" s="51"/>
      <c r="K2942" s="50"/>
      <c r="L2942" s="50"/>
      <c r="M2942" s="52"/>
    </row>
    <row r="2943" spans="1:13" s="53" customFormat="1">
      <c r="A2943" s="47"/>
      <c r="B2943" s="175" t="s">
        <v>2152</v>
      </c>
      <c r="C2943" s="47" t="s">
        <v>1562</v>
      </c>
      <c r="D2943" s="225" t="s">
        <v>1921</v>
      </c>
      <c r="E2943" s="47" t="s">
        <v>1927</v>
      </c>
      <c r="F2943" s="48">
        <v>42976</v>
      </c>
      <c r="G2943" s="118">
        <v>2</v>
      </c>
      <c r="H2943" s="47"/>
      <c r="I2943" s="50"/>
      <c r="J2943" s="51"/>
      <c r="K2943" s="50"/>
      <c r="L2943" s="50"/>
      <c r="M2943" s="52"/>
    </row>
    <row r="2944" spans="1:13" s="53" customFormat="1">
      <c r="A2944" s="47"/>
      <c r="B2944" s="175" t="s">
        <v>2152</v>
      </c>
      <c r="C2944" s="47" t="s">
        <v>1562</v>
      </c>
      <c r="D2944" s="225" t="s">
        <v>1938</v>
      </c>
      <c r="E2944" s="47" t="s">
        <v>1937</v>
      </c>
      <c r="F2944" s="48">
        <v>42976</v>
      </c>
      <c r="G2944" s="118">
        <v>1</v>
      </c>
      <c r="H2944" s="47"/>
      <c r="I2944" s="50"/>
      <c r="J2944" s="51"/>
      <c r="K2944" s="50"/>
      <c r="L2944" s="50"/>
      <c r="M2944" s="52"/>
    </row>
    <row r="2945" spans="1:13" s="53" customFormat="1">
      <c r="A2945" s="47"/>
      <c r="B2945" s="175" t="s">
        <v>2152</v>
      </c>
      <c r="C2945" s="47" t="s">
        <v>1562</v>
      </c>
      <c r="D2945" s="225" t="s">
        <v>1922</v>
      </c>
      <c r="E2945" s="47" t="s">
        <v>1929</v>
      </c>
      <c r="F2945" s="48">
        <v>42976</v>
      </c>
      <c r="G2945" s="118">
        <v>3</v>
      </c>
      <c r="H2945" s="47"/>
      <c r="I2945" s="50"/>
      <c r="J2945" s="51"/>
      <c r="K2945" s="50"/>
      <c r="L2945" s="50"/>
      <c r="M2945" s="52"/>
    </row>
    <row r="2946" spans="1:13" s="53" customFormat="1">
      <c r="A2946" s="47"/>
      <c r="B2946" s="175" t="s">
        <v>2152</v>
      </c>
      <c r="C2946" s="47" t="s">
        <v>1562</v>
      </c>
      <c r="D2946" s="225" t="s">
        <v>1902</v>
      </c>
      <c r="E2946" s="47" t="s">
        <v>1899</v>
      </c>
      <c r="F2946" s="48">
        <v>42976</v>
      </c>
      <c r="G2946" s="118">
        <v>1</v>
      </c>
      <c r="H2946" s="47"/>
      <c r="I2946" s="50"/>
      <c r="J2946" s="51"/>
      <c r="K2946" s="50"/>
      <c r="L2946" s="50"/>
      <c r="M2946" s="52"/>
    </row>
    <row r="2947" spans="1:13" s="53" customFormat="1">
      <c r="A2947" s="47"/>
      <c r="B2947" s="175" t="s">
        <v>2152</v>
      </c>
      <c r="C2947" s="47" t="s">
        <v>1562</v>
      </c>
      <c r="D2947" s="233" t="s">
        <v>1891</v>
      </c>
      <c r="E2947" s="47" t="s">
        <v>2309</v>
      </c>
      <c r="F2947" s="48">
        <v>42976</v>
      </c>
      <c r="G2947" s="118">
        <v>1</v>
      </c>
      <c r="H2947" s="47"/>
      <c r="I2947" s="50"/>
      <c r="J2947" s="51"/>
      <c r="K2947" s="50"/>
      <c r="L2947" s="50"/>
      <c r="M2947" s="52"/>
    </row>
    <row r="2948" spans="1:13" s="53" customFormat="1">
      <c r="A2948" s="47"/>
      <c r="B2948" s="175" t="s">
        <v>2152</v>
      </c>
      <c r="C2948" s="47" t="s">
        <v>1562</v>
      </c>
      <c r="D2948" s="296" t="s">
        <v>2300</v>
      </c>
      <c r="E2948" s="118" t="s">
        <v>2301</v>
      </c>
      <c r="F2948" s="48">
        <v>42976</v>
      </c>
      <c r="G2948" s="118">
        <v>1</v>
      </c>
      <c r="H2948" s="47"/>
      <c r="I2948" s="50"/>
      <c r="J2948" s="51"/>
      <c r="K2948" s="50"/>
      <c r="L2948" s="50"/>
      <c r="M2948" s="52"/>
    </row>
    <row r="2949" spans="1:13" s="53" customFormat="1">
      <c r="A2949" s="47"/>
      <c r="B2949" s="175" t="s">
        <v>2230</v>
      </c>
      <c r="C2949" s="47" t="s">
        <v>1562</v>
      </c>
      <c r="D2949" s="212" t="s">
        <v>2228</v>
      </c>
      <c r="E2949" s="216" t="s">
        <v>2229</v>
      </c>
      <c r="F2949" s="48">
        <v>42976</v>
      </c>
      <c r="G2949" s="179">
        <v>12</v>
      </c>
      <c r="H2949" s="47"/>
      <c r="I2949" s="50"/>
      <c r="J2949" s="51"/>
      <c r="K2949" s="50"/>
      <c r="L2949" s="50"/>
      <c r="M2949" s="52"/>
    </row>
    <row r="2950" spans="1:13" s="53" customFormat="1">
      <c r="A2950" s="47"/>
      <c r="B2950" s="175" t="s">
        <v>1849</v>
      </c>
      <c r="C2950" s="47" t="s">
        <v>1562</v>
      </c>
      <c r="D2950" s="212" t="s">
        <v>2288</v>
      </c>
      <c r="E2950" s="216" t="s">
        <v>2289</v>
      </c>
      <c r="F2950" s="48">
        <v>42976</v>
      </c>
      <c r="G2950" s="179">
        <v>2</v>
      </c>
      <c r="H2950" s="47"/>
      <c r="I2950" s="50"/>
      <c r="J2950" s="51"/>
      <c r="K2950" s="50"/>
      <c r="L2950" s="50"/>
      <c r="M2950" s="52"/>
    </row>
    <row r="2951" spans="1:13" s="53" customFormat="1">
      <c r="A2951" s="47"/>
      <c r="B2951" s="175" t="s">
        <v>1849</v>
      </c>
      <c r="C2951" s="47" t="s">
        <v>1562</v>
      </c>
      <c r="D2951" s="212" t="s">
        <v>2226</v>
      </c>
      <c r="E2951" s="216" t="s">
        <v>2227</v>
      </c>
      <c r="F2951" s="48">
        <v>42976</v>
      </c>
      <c r="G2951" s="179">
        <v>12</v>
      </c>
      <c r="H2951" s="47"/>
      <c r="I2951" s="50"/>
      <c r="J2951" s="51"/>
      <c r="K2951" s="50"/>
      <c r="L2951" s="50"/>
      <c r="M2951" s="52"/>
    </row>
    <row r="2952" spans="1:13" s="53" customFormat="1">
      <c r="A2952" s="47" t="s">
        <v>2232</v>
      </c>
      <c r="B2952" s="175" t="s">
        <v>2231</v>
      </c>
      <c r="C2952" s="47" t="s">
        <v>1103</v>
      </c>
      <c r="D2952" s="212" t="s">
        <v>2226</v>
      </c>
      <c r="E2952" s="216" t="s">
        <v>2227</v>
      </c>
      <c r="F2952" s="48">
        <v>42977</v>
      </c>
      <c r="G2952" s="179">
        <v>-6</v>
      </c>
      <c r="H2952" s="47"/>
      <c r="I2952" s="50"/>
      <c r="J2952" s="51"/>
      <c r="K2952" s="50"/>
      <c r="L2952" s="50"/>
      <c r="M2952" s="52"/>
    </row>
    <row r="2953" spans="1:13" s="53" customFormat="1">
      <c r="A2953" s="47" t="s">
        <v>2236</v>
      </c>
      <c r="B2953" s="175">
        <v>15500</v>
      </c>
      <c r="C2953" s="47" t="s">
        <v>706</v>
      </c>
      <c r="D2953" s="47" t="s">
        <v>1153</v>
      </c>
      <c r="E2953" s="47" t="s">
        <v>1139</v>
      </c>
      <c r="F2953" s="48">
        <v>42978</v>
      </c>
      <c r="G2953" s="179">
        <v>-16</v>
      </c>
      <c r="H2953" s="47"/>
      <c r="I2953" s="50"/>
      <c r="J2953" s="51"/>
      <c r="K2953" s="50"/>
      <c r="L2953" s="50"/>
      <c r="M2953" s="52"/>
    </row>
    <row r="2954" spans="1:13" s="53" customFormat="1">
      <c r="A2954" s="47" t="s">
        <v>2236</v>
      </c>
      <c r="B2954" s="175">
        <v>15500</v>
      </c>
      <c r="C2954" s="47" t="s">
        <v>706</v>
      </c>
      <c r="D2954" s="230" t="s">
        <v>1777</v>
      </c>
      <c r="E2954" s="231" t="s">
        <v>1778</v>
      </c>
      <c r="F2954" s="48">
        <v>42978</v>
      </c>
      <c r="G2954" s="179">
        <v>-8</v>
      </c>
      <c r="H2954" s="47"/>
      <c r="I2954" s="50"/>
      <c r="J2954" s="51"/>
      <c r="K2954" s="50"/>
      <c r="L2954" s="50"/>
      <c r="M2954" s="52"/>
    </row>
    <row r="2955" spans="1:13" s="53" customFormat="1">
      <c r="A2955" s="47" t="s">
        <v>2234</v>
      </c>
      <c r="B2955" s="175" t="s">
        <v>2233</v>
      </c>
      <c r="C2955" s="47" t="s">
        <v>707</v>
      </c>
      <c r="D2955" s="212" t="s">
        <v>1516</v>
      </c>
      <c r="E2955" s="216" t="s">
        <v>1517</v>
      </c>
      <c r="F2955" s="48">
        <v>42978</v>
      </c>
      <c r="G2955" s="179">
        <v>-7</v>
      </c>
      <c r="H2955" s="47"/>
      <c r="I2955" s="50"/>
      <c r="J2955" s="51"/>
      <c r="K2955" s="50"/>
      <c r="L2955" s="50"/>
      <c r="M2955" s="52"/>
    </row>
    <row r="2956" spans="1:13" s="53" customFormat="1">
      <c r="A2956" s="47"/>
      <c r="B2956" s="175" t="s">
        <v>1581</v>
      </c>
      <c r="C2956" s="47" t="s">
        <v>1503</v>
      </c>
      <c r="D2956" s="47" t="s">
        <v>310</v>
      </c>
      <c r="E2956" s="47" t="s">
        <v>116</v>
      </c>
      <c r="F2956" s="48">
        <v>42978</v>
      </c>
      <c r="G2956" s="179">
        <v>1</v>
      </c>
      <c r="H2956" s="47"/>
      <c r="I2956" s="50"/>
      <c r="J2956" s="51"/>
      <c r="K2956" s="50"/>
      <c r="L2956" s="50"/>
      <c r="M2956" s="52"/>
    </row>
    <row r="2957" spans="1:13" s="53" customFormat="1">
      <c r="A2957" s="47"/>
      <c r="B2957" s="175" t="s">
        <v>1581</v>
      </c>
      <c r="C2957" s="47" t="s">
        <v>1503</v>
      </c>
      <c r="D2957" s="212" t="s">
        <v>309</v>
      </c>
      <c r="E2957" s="216" t="s">
        <v>125</v>
      </c>
      <c r="F2957" s="48">
        <v>42978</v>
      </c>
      <c r="G2957" s="179">
        <v>1</v>
      </c>
      <c r="H2957" s="47"/>
      <c r="I2957" s="50"/>
      <c r="J2957" s="51"/>
      <c r="K2957" s="50"/>
      <c r="L2957" s="50"/>
      <c r="M2957" s="52"/>
    </row>
    <row r="2958" spans="1:13" s="53" customFormat="1">
      <c r="A2958" s="47"/>
      <c r="B2958" s="175" t="s">
        <v>1582</v>
      </c>
      <c r="C2958" s="47" t="s">
        <v>1503</v>
      </c>
      <c r="D2958" s="212" t="s">
        <v>307</v>
      </c>
      <c r="E2958" s="216" t="s">
        <v>120</v>
      </c>
      <c r="F2958" s="48">
        <v>42978</v>
      </c>
      <c r="G2958" s="179">
        <v>2</v>
      </c>
      <c r="H2958" s="47"/>
      <c r="I2958" s="50"/>
      <c r="J2958" s="51"/>
      <c r="K2958" s="50"/>
      <c r="L2958" s="50"/>
      <c r="M2958" s="52"/>
    </row>
    <row r="2959" spans="1:13" s="53" customFormat="1">
      <c r="A2959" s="47" t="s">
        <v>2291</v>
      </c>
      <c r="B2959" s="175">
        <v>3691</v>
      </c>
      <c r="C2959" s="47" t="s">
        <v>2290</v>
      </c>
      <c r="D2959" s="212" t="s">
        <v>2288</v>
      </c>
      <c r="E2959" s="216" t="s">
        <v>2289</v>
      </c>
      <c r="F2959" s="48">
        <v>42983</v>
      </c>
      <c r="G2959" s="179">
        <v>-2</v>
      </c>
      <c r="H2959" s="47"/>
      <c r="I2959" s="50"/>
      <c r="J2959" s="51"/>
      <c r="K2959" s="50"/>
      <c r="L2959" s="50"/>
      <c r="M2959" s="52"/>
    </row>
    <row r="2960" spans="1:13" s="53" customFormat="1">
      <c r="A2960" s="47" t="s">
        <v>2291</v>
      </c>
      <c r="B2960" s="175">
        <v>3691</v>
      </c>
      <c r="C2960" s="47" t="s">
        <v>2290</v>
      </c>
      <c r="D2960" s="258" t="s">
        <v>1847</v>
      </c>
      <c r="E2960" s="277" t="s">
        <v>1845</v>
      </c>
      <c r="F2960" s="48">
        <v>42983</v>
      </c>
      <c r="G2960" s="179">
        <v>-11</v>
      </c>
      <c r="H2960" s="47"/>
      <c r="I2960" s="50"/>
      <c r="J2960" s="51"/>
      <c r="K2960" s="50"/>
      <c r="L2960" s="50"/>
      <c r="M2960" s="52"/>
    </row>
    <row r="2961" spans="1:13" s="53" customFormat="1">
      <c r="A2961" s="47" t="s">
        <v>2292</v>
      </c>
      <c r="B2961" s="175" t="s">
        <v>2293</v>
      </c>
      <c r="C2961" s="47" t="s">
        <v>1134</v>
      </c>
      <c r="D2961" s="47" t="s">
        <v>317</v>
      </c>
      <c r="E2961" s="47" t="s">
        <v>159</v>
      </c>
      <c r="F2961" s="48">
        <v>42984</v>
      </c>
      <c r="G2961" s="179">
        <v>-3</v>
      </c>
      <c r="H2961" s="47"/>
      <c r="I2961" s="50"/>
      <c r="J2961" s="51"/>
      <c r="K2961" s="50"/>
      <c r="L2961" s="50"/>
      <c r="M2961" s="52"/>
    </row>
    <row r="2962" spans="1:13" s="53" customFormat="1">
      <c r="A2962" s="47" t="s">
        <v>2235</v>
      </c>
      <c r="B2962" s="175" t="s">
        <v>2297</v>
      </c>
      <c r="C2962" s="47" t="s">
        <v>1562</v>
      </c>
      <c r="D2962" s="277" t="s">
        <v>1681</v>
      </c>
      <c r="E2962" s="277" t="s">
        <v>1675</v>
      </c>
      <c r="F2962" s="48">
        <v>42985</v>
      </c>
      <c r="G2962" s="179">
        <v>5</v>
      </c>
      <c r="H2962" s="47"/>
      <c r="I2962" s="50"/>
      <c r="J2962" s="51"/>
      <c r="K2962" s="50"/>
      <c r="L2962" s="50"/>
      <c r="M2962" s="52"/>
    </row>
    <row r="2963" spans="1:13" s="53" customFormat="1">
      <c r="A2963" s="47" t="s">
        <v>2084</v>
      </c>
      <c r="B2963" s="175" t="s">
        <v>2299</v>
      </c>
      <c r="C2963" s="47" t="s">
        <v>1562</v>
      </c>
      <c r="D2963" s="47" t="s">
        <v>2386</v>
      </c>
      <c r="E2963" s="47" t="s">
        <v>1310</v>
      </c>
      <c r="F2963" s="48">
        <v>42985</v>
      </c>
      <c r="G2963" s="179">
        <v>5</v>
      </c>
      <c r="H2963" s="47"/>
      <c r="I2963" s="50"/>
      <c r="J2963" s="51"/>
      <c r="K2963" s="50"/>
      <c r="L2963" s="50"/>
      <c r="M2963" s="52"/>
    </row>
    <row r="2964" spans="1:13" s="53" customFormat="1">
      <c r="A2964" s="47" t="s">
        <v>2084</v>
      </c>
      <c r="B2964" s="175" t="s">
        <v>2299</v>
      </c>
      <c r="C2964" s="47" t="s">
        <v>1562</v>
      </c>
      <c r="D2964" s="47" t="s">
        <v>2385</v>
      </c>
      <c r="E2964" s="47" t="s">
        <v>1309</v>
      </c>
      <c r="F2964" s="48">
        <v>42985</v>
      </c>
      <c r="G2964" s="179">
        <v>5</v>
      </c>
      <c r="H2964" s="47"/>
      <c r="I2964" s="50"/>
      <c r="J2964" s="51"/>
      <c r="K2964" s="50"/>
      <c r="L2964" s="50"/>
      <c r="M2964" s="52"/>
    </row>
    <row r="2965" spans="1:13" s="53" customFormat="1">
      <c r="A2965" s="47" t="s">
        <v>1975</v>
      </c>
      <c r="B2965" s="175" t="s">
        <v>2298</v>
      </c>
      <c r="C2965" s="47" t="s">
        <v>1562</v>
      </c>
      <c r="D2965" s="258" t="s">
        <v>1817</v>
      </c>
      <c r="E2965" s="277" t="s">
        <v>1816</v>
      </c>
      <c r="F2965" s="48">
        <v>42985</v>
      </c>
      <c r="G2965" s="179">
        <v>6</v>
      </c>
      <c r="H2965" s="47"/>
      <c r="I2965" s="50"/>
      <c r="J2965" s="51"/>
      <c r="K2965" s="50"/>
      <c r="L2965" s="50"/>
      <c r="M2965" s="52"/>
    </row>
    <row r="2966" spans="1:13" s="53" customFormat="1">
      <c r="A2966" s="47" t="s">
        <v>2294</v>
      </c>
      <c r="B2966" s="47">
        <v>5054</v>
      </c>
      <c r="C2966" s="47" t="s">
        <v>1196</v>
      </c>
      <c r="D2966" s="230" t="s">
        <v>1777</v>
      </c>
      <c r="E2966" s="231" t="s">
        <v>1778</v>
      </c>
      <c r="F2966" s="48">
        <v>42985</v>
      </c>
      <c r="G2966" s="179">
        <v>-5</v>
      </c>
      <c r="H2966" s="47"/>
      <c r="I2966" s="50"/>
      <c r="J2966" s="51"/>
      <c r="K2966" s="50"/>
      <c r="L2966" s="50"/>
      <c r="M2966" s="52"/>
    </row>
    <row r="2967" spans="1:13" s="53" customFormat="1">
      <c r="A2967" s="47" t="s">
        <v>2296</v>
      </c>
      <c r="B2967" s="175">
        <v>79189</v>
      </c>
      <c r="C2967" s="47" t="s">
        <v>1344</v>
      </c>
      <c r="D2967" s="47" t="s">
        <v>1665</v>
      </c>
      <c r="E2967" s="47" t="s">
        <v>1630</v>
      </c>
      <c r="F2967" s="48">
        <v>42986</v>
      </c>
      <c r="G2967" s="179">
        <v>-1</v>
      </c>
      <c r="H2967" s="47"/>
      <c r="I2967" s="50"/>
      <c r="J2967" s="51"/>
      <c r="K2967" s="50"/>
      <c r="L2967" s="50"/>
      <c r="M2967" s="52"/>
    </row>
    <row r="2968" spans="1:13" s="53" customFormat="1">
      <c r="A2968" s="47" t="s">
        <v>2296</v>
      </c>
      <c r="B2968" s="175">
        <v>79189</v>
      </c>
      <c r="C2968" s="47" t="s">
        <v>1344</v>
      </c>
      <c r="D2968" s="47" t="s">
        <v>2386</v>
      </c>
      <c r="E2968" s="47" t="s">
        <v>1310</v>
      </c>
      <c r="F2968" s="48">
        <v>42986</v>
      </c>
      <c r="G2968" s="179">
        <v>-1</v>
      </c>
      <c r="H2968" s="47"/>
      <c r="I2968" s="50"/>
      <c r="J2968" s="51"/>
      <c r="K2968" s="50"/>
      <c r="L2968" s="50"/>
      <c r="M2968" s="52"/>
    </row>
    <row r="2969" spans="1:13" s="53" customFormat="1">
      <c r="A2969" s="47" t="s">
        <v>2295</v>
      </c>
      <c r="B2969" s="175">
        <v>79187</v>
      </c>
      <c r="C2969" s="47" t="s">
        <v>1344</v>
      </c>
      <c r="D2969" s="47" t="s">
        <v>1665</v>
      </c>
      <c r="E2969" s="47" t="s">
        <v>1630</v>
      </c>
      <c r="F2969" s="48">
        <v>42989</v>
      </c>
      <c r="G2969" s="179">
        <v>-3</v>
      </c>
      <c r="H2969" s="47"/>
      <c r="I2969" s="50"/>
      <c r="J2969" s="51"/>
      <c r="K2969" s="50"/>
      <c r="L2969" s="50"/>
      <c r="M2969" s="52"/>
    </row>
    <row r="2970" spans="1:13" s="53" customFormat="1">
      <c r="A2970" s="47" t="s">
        <v>2295</v>
      </c>
      <c r="B2970" s="175">
        <v>79187</v>
      </c>
      <c r="C2970" s="47" t="s">
        <v>1344</v>
      </c>
      <c r="D2970" s="47" t="s">
        <v>2386</v>
      </c>
      <c r="E2970" s="47" t="s">
        <v>1310</v>
      </c>
      <c r="F2970" s="48">
        <v>42989</v>
      </c>
      <c r="G2970" s="179">
        <v>-3</v>
      </c>
      <c r="H2970" s="47"/>
      <c r="I2970" s="50"/>
      <c r="J2970" s="51"/>
      <c r="K2970" s="50"/>
      <c r="L2970" s="50"/>
      <c r="M2970" s="52"/>
    </row>
    <row r="2971" spans="1:13" s="53" customFormat="1">
      <c r="A2971" s="47" t="s">
        <v>2295</v>
      </c>
      <c r="B2971" s="175">
        <v>79187</v>
      </c>
      <c r="C2971" s="47" t="s">
        <v>1344</v>
      </c>
      <c r="D2971" s="277" t="s">
        <v>1678</v>
      </c>
      <c r="E2971" s="277" t="s">
        <v>1672</v>
      </c>
      <c r="F2971" s="48">
        <v>42989</v>
      </c>
      <c r="G2971" s="179">
        <v>-2</v>
      </c>
      <c r="H2971" s="47"/>
      <c r="I2971" s="50"/>
      <c r="J2971" s="51"/>
      <c r="K2971" s="50"/>
      <c r="L2971" s="50"/>
      <c r="M2971" s="52"/>
    </row>
    <row r="2972" spans="1:13" s="53" customFormat="1">
      <c r="A2972" s="47" t="s">
        <v>1875</v>
      </c>
      <c r="B2972" s="175" t="s">
        <v>1874</v>
      </c>
      <c r="C2972" s="47" t="s">
        <v>706</v>
      </c>
      <c r="D2972" s="258" t="s">
        <v>1817</v>
      </c>
      <c r="E2972" s="277" t="s">
        <v>1816</v>
      </c>
      <c r="F2972" s="48">
        <v>42989</v>
      </c>
      <c r="G2972" s="179">
        <v>-4</v>
      </c>
      <c r="H2972" s="47"/>
      <c r="I2972" s="50"/>
      <c r="J2972" s="51"/>
      <c r="K2972" s="50"/>
      <c r="L2972" s="50"/>
      <c r="M2972" s="52"/>
    </row>
    <row r="2973" spans="1:13" s="53" customFormat="1">
      <c r="A2973" s="47"/>
      <c r="B2973" s="175" t="s">
        <v>2308</v>
      </c>
      <c r="C2973" s="47" t="s">
        <v>1562</v>
      </c>
      <c r="D2973" s="225" t="s">
        <v>1919</v>
      </c>
      <c r="E2973" s="47" t="s">
        <v>1928</v>
      </c>
      <c r="F2973" s="48">
        <v>42991</v>
      </c>
      <c r="G2973" s="179">
        <v>3</v>
      </c>
      <c r="H2973" s="47"/>
      <c r="I2973" s="50"/>
      <c r="J2973" s="51"/>
      <c r="K2973" s="50"/>
      <c r="L2973" s="50"/>
      <c r="M2973" s="52"/>
    </row>
    <row r="2974" spans="1:13" s="53" customFormat="1">
      <c r="A2974" s="47"/>
      <c r="B2974" s="175" t="s">
        <v>2308</v>
      </c>
      <c r="C2974" s="47" t="s">
        <v>1562</v>
      </c>
      <c r="D2974" s="225" t="s">
        <v>1923</v>
      </c>
      <c r="E2974" s="47" t="s">
        <v>1930</v>
      </c>
      <c r="F2974" s="48">
        <v>42991</v>
      </c>
      <c r="G2974" s="179">
        <v>3</v>
      </c>
      <c r="H2974" s="47"/>
      <c r="I2974" s="50"/>
      <c r="J2974" s="51"/>
      <c r="K2974" s="50"/>
      <c r="L2974" s="50"/>
      <c r="M2974" s="52"/>
    </row>
    <row r="2975" spans="1:13" s="53" customFormat="1">
      <c r="A2975" s="47"/>
      <c r="B2975" s="175" t="s">
        <v>2308</v>
      </c>
      <c r="C2975" s="47" t="s">
        <v>1562</v>
      </c>
      <c r="D2975" s="225" t="s">
        <v>1924</v>
      </c>
      <c r="E2975" s="47" t="s">
        <v>1931</v>
      </c>
      <c r="F2975" s="48">
        <v>42991</v>
      </c>
      <c r="G2975" s="179">
        <v>3</v>
      </c>
      <c r="H2975" s="47"/>
      <c r="I2975" s="50"/>
      <c r="J2975" s="51"/>
      <c r="K2975" s="50"/>
      <c r="L2975" s="50"/>
      <c r="M2975" s="52"/>
    </row>
    <row r="2976" spans="1:13" s="53" customFormat="1">
      <c r="A2976" s="47"/>
      <c r="B2976" s="175" t="s">
        <v>2308</v>
      </c>
      <c r="C2976" s="47" t="s">
        <v>1562</v>
      </c>
      <c r="D2976" s="225" t="s">
        <v>1925</v>
      </c>
      <c r="E2976" s="47" t="s">
        <v>1932</v>
      </c>
      <c r="F2976" s="48">
        <v>42991</v>
      </c>
      <c r="G2976" s="179">
        <v>1</v>
      </c>
      <c r="H2976" s="47"/>
      <c r="I2976" s="50"/>
      <c r="J2976" s="51"/>
      <c r="K2976" s="50"/>
      <c r="L2976" s="50"/>
      <c r="M2976" s="52"/>
    </row>
    <row r="2977" spans="1:13" s="53" customFormat="1">
      <c r="A2977" s="47"/>
      <c r="B2977" s="175" t="s">
        <v>2308</v>
      </c>
      <c r="C2977" s="47" t="s">
        <v>1562</v>
      </c>
      <c r="D2977" s="233" t="s">
        <v>1891</v>
      </c>
      <c r="E2977" s="47" t="s">
        <v>2309</v>
      </c>
      <c r="F2977" s="48">
        <v>42991</v>
      </c>
      <c r="G2977" s="179">
        <v>6</v>
      </c>
      <c r="H2977" s="47"/>
      <c r="I2977" s="50"/>
      <c r="J2977" s="51"/>
      <c r="K2977" s="50"/>
      <c r="L2977" s="50"/>
      <c r="M2977" s="52"/>
    </row>
    <row r="2978" spans="1:13" s="53" customFormat="1">
      <c r="A2978" s="47"/>
      <c r="B2978" s="175" t="s">
        <v>2308</v>
      </c>
      <c r="C2978" s="47" t="s">
        <v>1562</v>
      </c>
      <c r="D2978" s="212" t="s">
        <v>2226</v>
      </c>
      <c r="E2978" s="216" t="s">
        <v>2227</v>
      </c>
      <c r="F2978" s="48">
        <v>42991</v>
      </c>
      <c r="G2978" s="179">
        <v>8</v>
      </c>
      <c r="H2978" s="47"/>
      <c r="I2978" s="50"/>
      <c r="J2978" s="51"/>
      <c r="K2978" s="50"/>
      <c r="L2978" s="50"/>
      <c r="M2978" s="52"/>
    </row>
    <row r="2979" spans="1:13" s="53" customFormat="1">
      <c r="A2979" s="47"/>
      <c r="B2979" s="175" t="s">
        <v>2308</v>
      </c>
      <c r="C2979" s="47" t="s">
        <v>1562</v>
      </c>
      <c r="D2979" s="212" t="s">
        <v>2304</v>
      </c>
      <c r="E2979" s="216" t="s">
        <v>2302</v>
      </c>
      <c r="F2979" s="48">
        <v>42991</v>
      </c>
      <c r="G2979" s="179">
        <v>8</v>
      </c>
      <c r="H2979" s="47"/>
      <c r="I2979" s="50"/>
      <c r="J2979" s="51"/>
      <c r="K2979" s="50"/>
      <c r="L2979" s="50"/>
      <c r="M2979" s="52"/>
    </row>
    <row r="2980" spans="1:13" s="53" customFormat="1">
      <c r="A2980" s="47"/>
      <c r="B2980" s="175" t="s">
        <v>2308</v>
      </c>
      <c r="C2980" s="47" t="s">
        <v>1562</v>
      </c>
      <c r="D2980" s="212" t="s">
        <v>2305</v>
      </c>
      <c r="E2980" s="216" t="s">
        <v>2303</v>
      </c>
      <c r="F2980" s="48">
        <v>42991</v>
      </c>
      <c r="G2980" s="179">
        <v>8</v>
      </c>
      <c r="H2980" s="47"/>
      <c r="I2980" s="50"/>
      <c r="J2980" s="51"/>
      <c r="K2980" s="50"/>
      <c r="L2980" s="50"/>
      <c r="M2980" s="52"/>
    </row>
    <row r="2981" spans="1:13" s="53" customFormat="1">
      <c r="A2981" s="47"/>
      <c r="B2981" s="175" t="s">
        <v>2307</v>
      </c>
      <c r="C2981" s="47" t="s">
        <v>2306</v>
      </c>
      <c r="D2981" s="225" t="s">
        <v>1921</v>
      </c>
      <c r="E2981" s="47" t="s">
        <v>1927</v>
      </c>
      <c r="F2981" s="48">
        <v>42991</v>
      </c>
      <c r="G2981" s="179">
        <v>-8</v>
      </c>
      <c r="H2981" s="47"/>
      <c r="I2981" s="50"/>
      <c r="J2981" s="51"/>
      <c r="K2981" s="50"/>
      <c r="L2981" s="50"/>
      <c r="M2981" s="52"/>
    </row>
    <row r="2982" spans="1:13" s="53" customFormat="1">
      <c r="A2982" s="47"/>
      <c r="B2982" s="175" t="s">
        <v>2307</v>
      </c>
      <c r="C2982" s="47" t="s">
        <v>2306</v>
      </c>
      <c r="D2982" s="225" t="s">
        <v>1919</v>
      </c>
      <c r="E2982" s="47" t="s">
        <v>1928</v>
      </c>
      <c r="F2982" s="48">
        <v>42991</v>
      </c>
      <c r="G2982" s="179">
        <v>-8</v>
      </c>
      <c r="H2982" s="47"/>
      <c r="I2982" s="50"/>
      <c r="J2982" s="51"/>
      <c r="K2982" s="50"/>
      <c r="L2982" s="50"/>
      <c r="M2982" s="52"/>
    </row>
    <row r="2983" spans="1:13" s="53" customFormat="1">
      <c r="A2983" s="47"/>
      <c r="B2983" s="175" t="s">
        <v>2307</v>
      </c>
      <c r="C2983" s="47" t="s">
        <v>2306</v>
      </c>
      <c r="D2983" s="225" t="s">
        <v>1922</v>
      </c>
      <c r="E2983" s="47" t="s">
        <v>1929</v>
      </c>
      <c r="F2983" s="48">
        <v>42991</v>
      </c>
      <c r="G2983" s="179">
        <v>-8</v>
      </c>
      <c r="H2983" s="47"/>
      <c r="I2983" s="50"/>
      <c r="J2983" s="51"/>
      <c r="K2983" s="50"/>
      <c r="L2983" s="50"/>
      <c r="M2983" s="52"/>
    </row>
    <row r="2984" spans="1:13" s="53" customFormat="1">
      <c r="A2984" s="47"/>
      <c r="B2984" s="175" t="s">
        <v>2307</v>
      </c>
      <c r="C2984" s="47" t="s">
        <v>2306</v>
      </c>
      <c r="D2984" s="225" t="s">
        <v>1923</v>
      </c>
      <c r="E2984" s="47" t="s">
        <v>1930</v>
      </c>
      <c r="F2984" s="48">
        <v>42991</v>
      </c>
      <c r="G2984" s="179">
        <v>-8</v>
      </c>
      <c r="H2984" s="47"/>
      <c r="I2984" s="50"/>
      <c r="J2984" s="51"/>
      <c r="K2984" s="50"/>
      <c r="L2984" s="50"/>
      <c r="M2984" s="52"/>
    </row>
    <row r="2985" spans="1:13" s="53" customFormat="1">
      <c r="A2985" s="47"/>
      <c r="B2985" s="175" t="s">
        <v>2307</v>
      </c>
      <c r="C2985" s="47" t="s">
        <v>2306</v>
      </c>
      <c r="D2985" s="225" t="s">
        <v>1924</v>
      </c>
      <c r="E2985" s="47" t="s">
        <v>1931</v>
      </c>
      <c r="F2985" s="48">
        <v>42991</v>
      </c>
      <c r="G2985" s="179">
        <v>-8</v>
      </c>
      <c r="H2985" s="47"/>
      <c r="I2985" s="50"/>
      <c r="J2985" s="51"/>
      <c r="K2985" s="50"/>
      <c r="L2985" s="50"/>
      <c r="M2985" s="52"/>
    </row>
    <row r="2986" spans="1:13" s="53" customFormat="1">
      <c r="A2986" s="47"/>
      <c r="B2986" s="175" t="s">
        <v>2307</v>
      </c>
      <c r="C2986" s="47" t="s">
        <v>2306</v>
      </c>
      <c r="D2986" s="225" t="s">
        <v>1925</v>
      </c>
      <c r="E2986" s="47" t="s">
        <v>1932</v>
      </c>
      <c r="F2986" s="48">
        <v>42991</v>
      </c>
      <c r="G2986" s="179">
        <v>-6</v>
      </c>
      <c r="H2986" s="47"/>
      <c r="I2986" s="50"/>
      <c r="J2986" s="51"/>
      <c r="K2986" s="50"/>
      <c r="L2986" s="50"/>
      <c r="M2986" s="52"/>
    </row>
    <row r="2987" spans="1:13" s="53" customFormat="1">
      <c r="A2987" s="47"/>
      <c r="B2987" s="175" t="s">
        <v>2307</v>
      </c>
      <c r="C2987" s="47" t="s">
        <v>2306</v>
      </c>
      <c r="D2987" s="233" t="s">
        <v>1891</v>
      </c>
      <c r="E2987" s="47" t="s">
        <v>2309</v>
      </c>
      <c r="F2987" s="48">
        <v>42991</v>
      </c>
      <c r="G2987" s="179">
        <v>-16</v>
      </c>
      <c r="H2987" s="47"/>
      <c r="I2987" s="50"/>
      <c r="J2987" s="51"/>
      <c r="K2987" s="50"/>
      <c r="L2987" s="50"/>
      <c r="M2987" s="52"/>
    </row>
    <row r="2988" spans="1:13" s="53" customFormat="1">
      <c r="A2988" s="47"/>
      <c r="B2988" s="175" t="s">
        <v>2307</v>
      </c>
      <c r="C2988" s="47" t="s">
        <v>2306</v>
      </c>
      <c r="D2988" s="212" t="s">
        <v>2228</v>
      </c>
      <c r="E2988" s="216" t="s">
        <v>2229</v>
      </c>
      <c r="F2988" s="48">
        <v>42991</v>
      </c>
      <c r="G2988" s="179">
        <v>-3</v>
      </c>
      <c r="H2988" s="47"/>
      <c r="I2988" s="50"/>
      <c r="J2988" s="51"/>
      <c r="K2988" s="50"/>
      <c r="L2988" s="50"/>
      <c r="M2988" s="52"/>
    </row>
    <row r="2989" spans="1:13" s="53" customFormat="1">
      <c r="A2989" s="47"/>
      <c r="B2989" s="175" t="s">
        <v>2307</v>
      </c>
      <c r="C2989" s="47" t="s">
        <v>2306</v>
      </c>
      <c r="D2989" s="212" t="s">
        <v>2226</v>
      </c>
      <c r="E2989" s="216" t="s">
        <v>2227</v>
      </c>
      <c r="F2989" s="48">
        <v>42991</v>
      </c>
      <c r="G2989" s="179">
        <v>-8</v>
      </c>
      <c r="H2989" s="47"/>
      <c r="I2989" s="50"/>
      <c r="J2989" s="51"/>
      <c r="K2989" s="50"/>
      <c r="L2989" s="50"/>
      <c r="M2989" s="52"/>
    </row>
    <row r="2990" spans="1:13" s="53" customFormat="1">
      <c r="A2990" s="47"/>
      <c r="B2990" s="175" t="s">
        <v>2307</v>
      </c>
      <c r="C2990" s="47" t="s">
        <v>2306</v>
      </c>
      <c r="D2990" s="212" t="s">
        <v>2304</v>
      </c>
      <c r="E2990" s="216" t="s">
        <v>2302</v>
      </c>
      <c r="F2990" s="48">
        <v>42991</v>
      </c>
      <c r="G2990" s="179">
        <v>-8</v>
      </c>
      <c r="H2990" s="47"/>
      <c r="I2990" s="50"/>
      <c r="J2990" s="51"/>
      <c r="K2990" s="50"/>
      <c r="L2990" s="50"/>
      <c r="M2990" s="52"/>
    </row>
    <row r="2991" spans="1:13" s="53" customFormat="1">
      <c r="A2991" s="47"/>
      <c r="B2991" s="175" t="s">
        <v>2307</v>
      </c>
      <c r="C2991" s="47" t="s">
        <v>2306</v>
      </c>
      <c r="D2991" s="212" t="s">
        <v>2305</v>
      </c>
      <c r="E2991" s="216" t="s">
        <v>2303</v>
      </c>
      <c r="F2991" s="48">
        <v>42991</v>
      </c>
      <c r="G2991" s="179">
        <v>-8</v>
      </c>
      <c r="H2991" s="47"/>
      <c r="I2991" s="50"/>
      <c r="J2991" s="51"/>
      <c r="K2991" s="50"/>
      <c r="L2991" s="50"/>
      <c r="M2991" s="52"/>
    </row>
    <row r="2992" spans="1:13" s="53" customFormat="1">
      <c r="A2992" s="47"/>
      <c r="B2992" s="175" t="s">
        <v>2307</v>
      </c>
      <c r="C2992" s="47" t="s">
        <v>2306</v>
      </c>
      <c r="D2992" s="225" t="s">
        <v>2045</v>
      </c>
      <c r="E2992" s="47" t="s">
        <v>2042</v>
      </c>
      <c r="F2992" s="48">
        <v>42991</v>
      </c>
      <c r="G2992" s="179">
        <v>-8</v>
      </c>
      <c r="H2992" s="47"/>
      <c r="I2992" s="50"/>
      <c r="J2992" s="51"/>
      <c r="K2992" s="50"/>
      <c r="L2992" s="50"/>
      <c r="M2992" s="52"/>
    </row>
    <row r="2993" spans="1:13" s="53" customFormat="1">
      <c r="A2993" s="47"/>
      <c r="B2993" s="175" t="s">
        <v>2307</v>
      </c>
      <c r="C2993" s="47" t="s">
        <v>2306</v>
      </c>
      <c r="D2993" s="225" t="s">
        <v>2046</v>
      </c>
      <c r="E2993" s="47" t="s">
        <v>2043</v>
      </c>
      <c r="F2993" s="48">
        <v>42991</v>
      </c>
      <c r="G2993" s="179">
        <v>-8</v>
      </c>
      <c r="H2993" s="47"/>
      <c r="I2993" s="50"/>
      <c r="J2993" s="51"/>
      <c r="K2993" s="50"/>
      <c r="L2993" s="50"/>
      <c r="M2993" s="52"/>
    </row>
    <row r="2994" spans="1:13" s="53" customFormat="1">
      <c r="A2994" s="47"/>
      <c r="B2994" s="175" t="s">
        <v>2307</v>
      </c>
      <c r="C2994" s="47" t="s">
        <v>2306</v>
      </c>
      <c r="D2994" s="225" t="s">
        <v>2047</v>
      </c>
      <c r="E2994" s="47" t="s">
        <v>2044</v>
      </c>
      <c r="F2994" s="48">
        <v>42991</v>
      </c>
      <c r="G2994" s="179">
        <v>-8</v>
      </c>
      <c r="H2994" s="47"/>
      <c r="I2994" s="50"/>
      <c r="J2994" s="51"/>
      <c r="K2994" s="50"/>
      <c r="L2994" s="50"/>
      <c r="M2994" s="52"/>
    </row>
    <row r="2995" spans="1:13" s="53" customFormat="1">
      <c r="A2995" s="47"/>
      <c r="B2995" s="175" t="s">
        <v>2307</v>
      </c>
      <c r="C2995" s="47" t="s">
        <v>2306</v>
      </c>
      <c r="D2995" s="47" t="s">
        <v>1688</v>
      </c>
      <c r="E2995" s="47" t="s">
        <v>1687</v>
      </c>
      <c r="F2995" s="48">
        <v>42991</v>
      </c>
      <c r="G2995" s="179">
        <v>-3</v>
      </c>
      <c r="H2995" s="47"/>
      <c r="I2995" s="50"/>
      <c r="J2995" s="51"/>
      <c r="K2995" s="50"/>
      <c r="L2995" s="50"/>
      <c r="M2995" s="52"/>
    </row>
    <row r="2996" spans="1:13" s="53" customFormat="1">
      <c r="A2996" s="47" t="s">
        <v>2311</v>
      </c>
      <c r="B2996" s="175">
        <v>5067</v>
      </c>
      <c r="C2996" s="47" t="s">
        <v>1196</v>
      </c>
      <c r="D2996" s="230" t="s">
        <v>1777</v>
      </c>
      <c r="E2996" s="231" t="s">
        <v>1778</v>
      </c>
      <c r="F2996" s="48">
        <v>42992</v>
      </c>
      <c r="G2996" s="179">
        <v>-10</v>
      </c>
      <c r="H2996" s="47"/>
      <c r="I2996" s="50"/>
      <c r="J2996" s="51"/>
      <c r="K2996" s="50"/>
      <c r="L2996" s="50"/>
      <c r="M2996" s="52"/>
    </row>
    <row r="2997" spans="1:13" s="53" customFormat="1">
      <c r="A2997" s="47"/>
      <c r="B2997" s="175" t="s">
        <v>1394</v>
      </c>
      <c r="C2997" s="47" t="s">
        <v>1622</v>
      </c>
      <c r="D2997" s="277" t="s">
        <v>1678</v>
      </c>
      <c r="E2997" s="277" t="s">
        <v>1672</v>
      </c>
      <c r="F2997" s="48">
        <v>42993</v>
      </c>
      <c r="G2997" s="179">
        <v>-1</v>
      </c>
      <c r="H2997" s="47"/>
      <c r="I2997" s="50"/>
      <c r="J2997" s="51"/>
      <c r="K2997" s="50"/>
      <c r="L2997" s="50"/>
      <c r="M2997" s="52"/>
    </row>
    <row r="2998" spans="1:13" s="53" customFormat="1">
      <c r="A2998" s="47"/>
      <c r="B2998" s="175" t="s">
        <v>2152</v>
      </c>
      <c r="C2998" s="47" t="s">
        <v>1562</v>
      </c>
      <c r="D2998" s="277" t="s">
        <v>2313</v>
      </c>
      <c r="E2998" s="277" t="s">
        <v>2315</v>
      </c>
      <c r="F2998" s="48">
        <v>42995</v>
      </c>
      <c r="G2998" s="179">
        <v>1</v>
      </c>
      <c r="H2998" s="47"/>
      <c r="I2998" s="50"/>
      <c r="J2998" s="51"/>
      <c r="K2998" s="50"/>
      <c r="L2998" s="50"/>
      <c r="M2998" s="52"/>
    </row>
    <row r="2999" spans="1:13" s="53" customFormat="1">
      <c r="A2999" s="47"/>
      <c r="B2999" s="175" t="s">
        <v>2152</v>
      </c>
      <c r="C2999" s="47" t="s">
        <v>1562</v>
      </c>
      <c r="D2999" s="277" t="s">
        <v>2314</v>
      </c>
      <c r="E2999" s="277" t="s">
        <v>2316</v>
      </c>
      <c r="F2999" s="48">
        <v>42995</v>
      </c>
      <c r="G2999" s="179">
        <v>1</v>
      </c>
      <c r="H2999" s="47"/>
      <c r="I2999" s="50"/>
      <c r="J2999" s="51"/>
      <c r="K2999" s="50"/>
      <c r="L2999" s="50"/>
      <c r="M2999" s="52"/>
    </row>
    <row r="3000" spans="1:13" s="53" customFormat="1">
      <c r="A3000" s="47"/>
      <c r="B3000" s="175" t="s">
        <v>2152</v>
      </c>
      <c r="C3000" s="47" t="s">
        <v>1562</v>
      </c>
      <c r="D3000" s="277" t="s">
        <v>2300</v>
      </c>
      <c r="E3000" s="277" t="s">
        <v>2301</v>
      </c>
      <c r="F3000" s="48">
        <v>42995</v>
      </c>
      <c r="G3000" s="179">
        <v>1</v>
      </c>
      <c r="H3000" s="47"/>
      <c r="I3000" s="50"/>
      <c r="J3000" s="51"/>
      <c r="K3000" s="50"/>
      <c r="L3000" s="50"/>
      <c r="M3000" s="52"/>
    </row>
    <row r="3001" spans="1:13" s="53" customFormat="1">
      <c r="A3001" s="47"/>
      <c r="B3001" s="175" t="s">
        <v>2152</v>
      </c>
      <c r="C3001" s="47" t="s">
        <v>1562</v>
      </c>
      <c r="D3001" s="277" t="s">
        <v>2317</v>
      </c>
      <c r="E3001" s="277" t="s">
        <v>2318</v>
      </c>
      <c r="F3001" s="48">
        <v>42995</v>
      </c>
      <c r="G3001" s="179">
        <v>2</v>
      </c>
      <c r="H3001" s="47"/>
      <c r="I3001" s="50"/>
      <c r="J3001" s="51"/>
      <c r="K3001" s="50"/>
      <c r="L3001" s="50"/>
      <c r="M3001" s="52"/>
    </row>
    <row r="3002" spans="1:13" s="53" customFormat="1">
      <c r="A3002" s="47"/>
      <c r="B3002" s="175" t="s">
        <v>2152</v>
      </c>
      <c r="C3002" s="47" t="s">
        <v>1562</v>
      </c>
      <c r="D3002" s="212" t="s">
        <v>2171</v>
      </c>
      <c r="E3002" s="216" t="s">
        <v>2179</v>
      </c>
      <c r="F3002" s="48">
        <v>42995</v>
      </c>
      <c r="G3002" s="179">
        <v>1</v>
      </c>
      <c r="H3002" s="47"/>
      <c r="I3002" s="50"/>
      <c r="J3002" s="51"/>
      <c r="K3002" s="50"/>
      <c r="L3002" s="50"/>
      <c r="M3002" s="52"/>
    </row>
    <row r="3003" spans="1:13" s="53" customFormat="1">
      <c r="A3003" s="47"/>
      <c r="B3003" s="175" t="s">
        <v>2152</v>
      </c>
      <c r="C3003" s="47" t="s">
        <v>1562</v>
      </c>
      <c r="D3003" s="212" t="s">
        <v>2172</v>
      </c>
      <c r="E3003" s="216" t="s">
        <v>2180</v>
      </c>
      <c r="F3003" s="48">
        <v>42995</v>
      </c>
      <c r="G3003" s="179">
        <v>1</v>
      </c>
      <c r="H3003" s="47"/>
      <c r="I3003" s="50"/>
      <c r="J3003" s="51"/>
      <c r="K3003" s="50"/>
      <c r="L3003" s="50"/>
      <c r="M3003" s="52"/>
    </row>
    <row r="3004" spans="1:13" s="53" customFormat="1">
      <c r="A3004" s="47"/>
      <c r="B3004" s="175" t="s">
        <v>2152</v>
      </c>
      <c r="C3004" s="47" t="s">
        <v>1562</v>
      </c>
      <c r="D3004" s="212" t="s">
        <v>2177</v>
      </c>
      <c r="E3004" s="216" t="s">
        <v>2185</v>
      </c>
      <c r="F3004" s="48">
        <v>42995</v>
      </c>
      <c r="G3004" s="179">
        <v>1</v>
      </c>
      <c r="H3004" s="47"/>
      <c r="I3004" s="50"/>
      <c r="J3004" s="51"/>
      <c r="K3004" s="50"/>
      <c r="L3004" s="50"/>
      <c r="M3004" s="52"/>
    </row>
    <row r="3005" spans="1:13" s="53" customFormat="1">
      <c r="A3005" s="47"/>
      <c r="B3005" s="175" t="s">
        <v>2152</v>
      </c>
      <c r="C3005" s="47" t="s">
        <v>1562</v>
      </c>
      <c r="D3005" s="212" t="s">
        <v>2178</v>
      </c>
      <c r="E3005" s="216" t="s">
        <v>2186</v>
      </c>
      <c r="F3005" s="48">
        <v>42995</v>
      </c>
      <c r="G3005" s="179">
        <v>1</v>
      </c>
      <c r="H3005" s="47"/>
      <c r="I3005" s="50"/>
      <c r="J3005" s="51"/>
      <c r="K3005" s="50"/>
      <c r="L3005" s="50"/>
      <c r="M3005" s="52"/>
    </row>
    <row r="3006" spans="1:13" s="53" customFormat="1">
      <c r="A3006" s="47"/>
      <c r="B3006" s="175" t="s">
        <v>2152</v>
      </c>
      <c r="C3006" s="47" t="s">
        <v>1562</v>
      </c>
      <c r="D3006" s="212" t="s">
        <v>2328</v>
      </c>
      <c r="E3006" s="118" t="s">
        <v>2319</v>
      </c>
      <c r="F3006" s="48">
        <v>42995</v>
      </c>
      <c r="G3006" s="179">
        <v>1</v>
      </c>
      <c r="H3006" s="47"/>
      <c r="I3006" s="50"/>
      <c r="J3006" s="51"/>
      <c r="K3006" s="50"/>
      <c r="L3006" s="50"/>
      <c r="M3006" s="52"/>
    </row>
    <row r="3007" spans="1:13" s="53" customFormat="1">
      <c r="A3007" s="47"/>
      <c r="B3007" s="175" t="s">
        <v>2152</v>
      </c>
      <c r="C3007" s="47" t="s">
        <v>1562</v>
      </c>
      <c r="D3007" s="118" t="s">
        <v>2282</v>
      </c>
      <c r="E3007" s="118" t="s">
        <v>2283</v>
      </c>
      <c r="F3007" s="48">
        <v>42995</v>
      </c>
      <c r="G3007" s="179">
        <v>1</v>
      </c>
      <c r="H3007" s="47"/>
      <c r="I3007" s="50"/>
      <c r="J3007" s="51"/>
      <c r="K3007" s="50"/>
      <c r="L3007" s="50"/>
      <c r="M3007" s="52"/>
    </row>
    <row r="3008" spans="1:13" s="53" customFormat="1">
      <c r="A3008" s="47"/>
      <c r="B3008" s="175" t="s">
        <v>2152</v>
      </c>
      <c r="C3008" s="47" t="s">
        <v>1562</v>
      </c>
      <c r="D3008" s="118" t="s">
        <v>2284</v>
      </c>
      <c r="E3008" s="118" t="s">
        <v>2285</v>
      </c>
      <c r="F3008" s="48">
        <v>42995</v>
      </c>
      <c r="G3008" s="179">
        <v>1</v>
      </c>
      <c r="H3008" s="47"/>
      <c r="I3008" s="50"/>
      <c r="J3008" s="51"/>
      <c r="K3008" s="50"/>
      <c r="L3008" s="50"/>
      <c r="M3008" s="52"/>
    </row>
    <row r="3009" spans="1:13" s="53" customFormat="1">
      <c r="A3009" s="47"/>
      <c r="B3009" s="175" t="s">
        <v>2152</v>
      </c>
      <c r="C3009" s="47" t="s">
        <v>1562</v>
      </c>
      <c r="D3009" s="118" t="s">
        <v>2323</v>
      </c>
      <c r="E3009" s="118" t="s">
        <v>2320</v>
      </c>
      <c r="F3009" s="48">
        <v>42995</v>
      </c>
      <c r="G3009" s="179">
        <v>1</v>
      </c>
      <c r="H3009" s="47"/>
      <c r="I3009" s="50"/>
      <c r="J3009" s="51"/>
      <c r="K3009" s="50"/>
      <c r="L3009" s="50"/>
      <c r="M3009" s="52"/>
    </row>
    <row r="3010" spans="1:13" s="53" customFormat="1">
      <c r="A3010" s="47"/>
      <c r="B3010" s="175" t="s">
        <v>2152</v>
      </c>
      <c r="C3010" s="47" t="s">
        <v>1562</v>
      </c>
      <c r="D3010" s="118" t="s">
        <v>2324</v>
      </c>
      <c r="E3010" s="118" t="s">
        <v>2321</v>
      </c>
      <c r="F3010" s="48">
        <v>42995</v>
      </c>
      <c r="G3010" s="179">
        <v>3</v>
      </c>
      <c r="H3010" s="47"/>
      <c r="I3010" s="50"/>
      <c r="J3010" s="51"/>
      <c r="K3010" s="50"/>
      <c r="L3010" s="50"/>
      <c r="M3010" s="52"/>
    </row>
    <row r="3011" spans="1:13" s="53" customFormat="1">
      <c r="A3011" s="47"/>
      <c r="B3011" s="175" t="s">
        <v>2152</v>
      </c>
      <c r="C3011" s="47" t="s">
        <v>1562</v>
      </c>
      <c r="D3011" s="118" t="s">
        <v>2325</v>
      </c>
      <c r="E3011" s="118" t="s">
        <v>2322</v>
      </c>
      <c r="F3011" s="48">
        <v>42995</v>
      </c>
      <c r="G3011" s="179">
        <v>1</v>
      </c>
      <c r="H3011" s="47"/>
      <c r="I3011" s="50"/>
      <c r="J3011" s="51"/>
      <c r="K3011" s="50"/>
      <c r="L3011" s="50"/>
      <c r="M3011" s="52"/>
    </row>
    <row r="3012" spans="1:13" s="53" customFormat="1">
      <c r="A3012" s="47"/>
      <c r="B3012" s="175" t="s">
        <v>2152</v>
      </c>
      <c r="C3012" s="47" t="s">
        <v>1562</v>
      </c>
      <c r="D3012" s="118" t="s">
        <v>2286</v>
      </c>
      <c r="E3012" s="118" t="s">
        <v>2287</v>
      </c>
      <c r="F3012" s="48">
        <v>42995</v>
      </c>
      <c r="G3012" s="179">
        <v>1</v>
      </c>
      <c r="H3012" s="47"/>
      <c r="I3012" s="50"/>
      <c r="J3012" s="51"/>
      <c r="K3012" s="50"/>
      <c r="L3012" s="50"/>
      <c r="M3012" s="52"/>
    </row>
    <row r="3013" spans="1:13" s="53" customFormat="1">
      <c r="A3013" s="47"/>
      <c r="B3013" s="175" t="s">
        <v>2152</v>
      </c>
      <c r="C3013" s="47" t="s">
        <v>1562</v>
      </c>
      <c r="D3013" s="118" t="s">
        <v>2326</v>
      </c>
      <c r="E3013" s="118" t="s">
        <v>2327</v>
      </c>
      <c r="F3013" s="48">
        <v>42995</v>
      </c>
      <c r="G3013" s="179">
        <v>1</v>
      </c>
      <c r="H3013" s="47"/>
      <c r="I3013" s="50"/>
      <c r="J3013" s="51"/>
      <c r="K3013" s="50"/>
      <c r="L3013" s="50"/>
      <c r="M3013" s="52"/>
    </row>
    <row r="3014" spans="1:13" s="53" customFormat="1">
      <c r="A3014" s="47"/>
      <c r="B3014" s="175" t="s">
        <v>2152</v>
      </c>
      <c r="C3014" s="47" t="s">
        <v>1562</v>
      </c>
      <c r="D3014" s="212" t="s">
        <v>2187</v>
      </c>
      <c r="E3014" s="216" t="s">
        <v>2188</v>
      </c>
      <c r="F3014" s="48">
        <v>42995</v>
      </c>
      <c r="G3014" s="179">
        <v>1</v>
      </c>
      <c r="H3014" s="47"/>
      <c r="I3014" s="50"/>
      <c r="J3014" s="51"/>
      <c r="K3014" s="50"/>
      <c r="L3014" s="50"/>
      <c r="M3014" s="52"/>
    </row>
    <row r="3015" spans="1:13" s="53" customFormat="1">
      <c r="A3015" s="47"/>
      <c r="B3015" s="175" t="s">
        <v>2152</v>
      </c>
      <c r="C3015" s="47" t="s">
        <v>1562</v>
      </c>
      <c r="D3015" s="212" t="s">
        <v>2189</v>
      </c>
      <c r="E3015" s="216" t="s">
        <v>2197</v>
      </c>
      <c r="F3015" s="48">
        <v>42995</v>
      </c>
      <c r="G3015" s="179">
        <v>1</v>
      </c>
      <c r="H3015" s="47"/>
      <c r="I3015" s="50"/>
      <c r="J3015" s="51"/>
      <c r="K3015" s="50"/>
      <c r="L3015" s="50"/>
      <c r="M3015" s="52"/>
    </row>
    <row r="3016" spans="1:13" s="53" customFormat="1">
      <c r="A3016" s="47"/>
      <c r="B3016" s="175" t="s">
        <v>2152</v>
      </c>
      <c r="C3016" s="47" t="s">
        <v>1562</v>
      </c>
      <c r="D3016" s="212" t="s">
        <v>2190</v>
      </c>
      <c r="E3016" s="216" t="s">
        <v>2198</v>
      </c>
      <c r="F3016" s="48">
        <v>42995</v>
      </c>
      <c r="G3016" s="179">
        <v>1</v>
      </c>
      <c r="H3016" s="47"/>
      <c r="I3016" s="50"/>
      <c r="J3016" s="51"/>
      <c r="K3016" s="50"/>
      <c r="L3016" s="50"/>
      <c r="M3016" s="52"/>
    </row>
    <row r="3017" spans="1:13" s="53" customFormat="1">
      <c r="A3017" s="47"/>
      <c r="B3017" s="175" t="s">
        <v>2152</v>
      </c>
      <c r="C3017" s="47" t="s">
        <v>1562</v>
      </c>
      <c r="D3017" s="212" t="s">
        <v>2191</v>
      </c>
      <c r="E3017" s="216" t="s">
        <v>2199</v>
      </c>
      <c r="F3017" s="48">
        <v>42995</v>
      </c>
      <c r="G3017" s="179">
        <v>1</v>
      </c>
      <c r="H3017" s="47"/>
      <c r="I3017" s="50"/>
      <c r="J3017" s="51"/>
      <c r="K3017" s="50"/>
      <c r="L3017" s="50"/>
      <c r="M3017" s="52"/>
    </row>
    <row r="3018" spans="1:13" s="53" customFormat="1">
      <c r="A3018" s="47"/>
      <c r="B3018" s="175" t="s">
        <v>2152</v>
      </c>
      <c r="C3018" s="47" t="s">
        <v>1562</v>
      </c>
      <c r="D3018" s="212" t="s">
        <v>2192</v>
      </c>
      <c r="E3018" s="216" t="s">
        <v>2200</v>
      </c>
      <c r="F3018" s="48">
        <v>42995</v>
      </c>
      <c r="G3018" s="179">
        <v>1</v>
      </c>
      <c r="H3018" s="47"/>
      <c r="I3018" s="50"/>
      <c r="J3018" s="51"/>
      <c r="K3018" s="50"/>
      <c r="L3018" s="50"/>
      <c r="M3018" s="52"/>
    </row>
    <row r="3019" spans="1:13" s="53" customFormat="1">
      <c r="A3019" s="47"/>
      <c r="B3019" s="175" t="s">
        <v>2152</v>
      </c>
      <c r="C3019" s="47" t="s">
        <v>1562</v>
      </c>
      <c r="D3019" s="212" t="s">
        <v>2193</v>
      </c>
      <c r="E3019" s="216" t="s">
        <v>2201</v>
      </c>
      <c r="F3019" s="48">
        <v>42995</v>
      </c>
      <c r="G3019" s="179">
        <v>1</v>
      </c>
      <c r="H3019" s="47"/>
      <c r="I3019" s="50"/>
      <c r="J3019" s="51"/>
      <c r="K3019" s="50"/>
      <c r="L3019" s="50"/>
      <c r="M3019" s="52"/>
    </row>
    <row r="3020" spans="1:13" s="53" customFormat="1">
      <c r="A3020" s="47"/>
      <c r="B3020" s="175" t="s">
        <v>2152</v>
      </c>
      <c r="C3020" s="47" t="s">
        <v>1562</v>
      </c>
      <c r="D3020" s="212" t="s">
        <v>2194</v>
      </c>
      <c r="E3020" s="216" t="s">
        <v>2202</v>
      </c>
      <c r="F3020" s="48">
        <v>42995</v>
      </c>
      <c r="G3020" s="179">
        <v>1</v>
      </c>
      <c r="H3020" s="47"/>
      <c r="I3020" s="50"/>
      <c r="J3020" s="51"/>
      <c r="K3020" s="50"/>
      <c r="L3020" s="50"/>
      <c r="M3020" s="52"/>
    </row>
    <row r="3021" spans="1:13" s="53" customFormat="1">
      <c r="A3021" s="47"/>
      <c r="B3021" s="175" t="s">
        <v>2152</v>
      </c>
      <c r="C3021" s="47" t="s">
        <v>1562</v>
      </c>
      <c r="D3021" s="212" t="s">
        <v>2195</v>
      </c>
      <c r="E3021" s="216" t="s">
        <v>2203</v>
      </c>
      <c r="F3021" s="48">
        <v>42995</v>
      </c>
      <c r="G3021" s="179">
        <v>1</v>
      </c>
      <c r="H3021" s="47"/>
      <c r="I3021" s="50"/>
      <c r="J3021" s="51"/>
      <c r="K3021" s="50"/>
      <c r="L3021" s="50"/>
      <c r="M3021" s="52"/>
    </row>
    <row r="3022" spans="1:13" s="53" customFormat="1">
      <c r="A3022" s="47"/>
      <c r="B3022" s="175" t="s">
        <v>2152</v>
      </c>
      <c r="C3022" s="47" t="s">
        <v>1562</v>
      </c>
      <c r="D3022" s="212" t="s">
        <v>2196</v>
      </c>
      <c r="E3022" s="216" t="s">
        <v>2204</v>
      </c>
      <c r="F3022" s="48">
        <v>42995</v>
      </c>
      <c r="G3022" s="179">
        <v>1</v>
      </c>
      <c r="H3022" s="47"/>
      <c r="I3022" s="50"/>
      <c r="J3022" s="51"/>
      <c r="K3022" s="50"/>
      <c r="L3022" s="50"/>
      <c r="M3022" s="52"/>
    </row>
    <row r="3023" spans="1:13" s="53" customFormat="1">
      <c r="A3023" s="47"/>
      <c r="B3023" s="175" t="s">
        <v>2152</v>
      </c>
      <c r="C3023" s="47" t="s">
        <v>1562</v>
      </c>
      <c r="D3023" s="212" t="s">
        <v>2336</v>
      </c>
      <c r="E3023" s="216" t="s">
        <v>2335</v>
      </c>
      <c r="F3023" s="48">
        <v>42995</v>
      </c>
      <c r="G3023" s="179">
        <v>2</v>
      </c>
      <c r="H3023" s="47"/>
      <c r="I3023" s="50"/>
      <c r="J3023" s="51"/>
      <c r="K3023" s="50"/>
      <c r="L3023" s="50"/>
      <c r="M3023" s="52"/>
    </row>
    <row r="3024" spans="1:13" s="53" customFormat="1">
      <c r="A3024" s="47"/>
      <c r="B3024" s="175" t="s">
        <v>779</v>
      </c>
      <c r="C3024" s="47" t="s">
        <v>1562</v>
      </c>
      <c r="D3024" s="47" t="s">
        <v>320</v>
      </c>
      <c r="E3024" s="47" t="s">
        <v>86</v>
      </c>
      <c r="F3024" s="48">
        <v>42996</v>
      </c>
      <c r="G3024" s="179">
        <v>21</v>
      </c>
      <c r="H3024" s="47"/>
      <c r="I3024" s="50"/>
      <c r="J3024" s="51"/>
      <c r="K3024" s="50"/>
      <c r="L3024" s="50"/>
      <c r="M3024" s="52"/>
    </row>
    <row r="3025" spans="1:13" s="53" customFormat="1">
      <c r="A3025" s="47" t="s">
        <v>2312</v>
      </c>
      <c r="B3025" s="175">
        <v>15612</v>
      </c>
      <c r="C3025" s="47" t="s">
        <v>706</v>
      </c>
      <c r="D3025" s="47" t="s">
        <v>1153</v>
      </c>
      <c r="E3025" s="47" t="s">
        <v>1139</v>
      </c>
      <c r="F3025" s="48">
        <v>42996</v>
      </c>
      <c r="G3025" s="179">
        <v>-6</v>
      </c>
      <c r="H3025" s="47"/>
      <c r="I3025" s="50"/>
      <c r="J3025" s="51"/>
      <c r="K3025" s="50"/>
      <c r="L3025" s="50"/>
      <c r="M3025" s="52"/>
    </row>
    <row r="3026" spans="1:13" s="53" customFormat="1">
      <c r="A3026" s="47" t="s">
        <v>2312</v>
      </c>
      <c r="B3026" s="175">
        <v>15612</v>
      </c>
      <c r="C3026" s="47" t="s">
        <v>706</v>
      </c>
      <c r="D3026" s="230" t="s">
        <v>1777</v>
      </c>
      <c r="E3026" s="231" t="s">
        <v>1778</v>
      </c>
      <c r="F3026" s="48">
        <v>42996</v>
      </c>
      <c r="G3026" s="179">
        <v>-8</v>
      </c>
      <c r="H3026" s="47"/>
      <c r="I3026" s="50"/>
      <c r="J3026" s="51"/>
      <c r="K3026" s="50"/>
      <c r="L3026" s="50"/>
      <c r="M3026" s="52"/>
    </row>
    <row r="3027" spans="1:13" s="53" customFormat="1">
      <c r="A3027" s="47" t="s">
        <v>2337</v>
      </c>
      <c r="B3027" s="175">
        <v>15636</v>
      </c>
      <c r="C3027" s="47" t="s">
        <v>706</v>
      </c>
      <c r="D3027" s="47" t="s">
        <v>314</v>
      </c>
      <c r="E3027" s="47" t="s">
        <v>137</v>
      </c>
      <c r="F3027" s="48">
        <v>42998</v>
      </c>
      <c r="G3027" s="179">
        <v>-6</v>
      </c>
      <c r="H3027" s="47"/>
      <c r="I3027" s="50"/>
      <c r="J3027" s="51"/>
      <c r="K3027" s="50"/>
      <c r="L3027" s="50"/>
      <c r="M3027" s="52"/>
    </row>
    <row r="3028" spans="1:13" s="53" customFormat="1">
      <c r="A3028" s="47" t="s">
        <v>2337</v>
      </c>
      <c r="B3028" s="175">
        <v>15636</v>
      </c>
      <c r="C3028" s="47" t="s">
        <v>706</v>
      </c>
      <c r="D3028" s="47" t="s">
        <v>315</v>
      </c>
      <c r="E3028" s="47" t="s">
        <v>59</v>
      </c>
      <c r="F3028" s="48">
        <v>42998</v>
      </c>
      <c r="G3028" s="179">
        <v>-6</v>
      </c>
      <c r="H3028" s="47"/>
      <c r="I3028" s="50"/>
      <c r="J3028" s="51"/>
      <c r="K3028" s="50"/>
      <c r="L3028" s="50"/>
      <c r="M3028" s="52"/>
    </row>
    <row r="3029" spans="1:13" s="53" customFormat="1">
      <c r="A3029" s="47" t="s">
        <v>2337</v>
      </c>
      <c r="B3029" s="175">
        <v>15636</v>
      </c>
      <c r="C3029" s="47" t="s">
        <v>706</v>
      </c>
      <c r="D3029" s="47" t="s">
        <v>316</v>
      </c>
      <c r="E3029" s="47" t="s">
        <v>138</v>
      </c>
      <c r="F3029" s="48">
        <v>42998</v>
      </c>
      <c r="G3029" s="179">
        <v>-1</v>
      </c>
      <c r="H3029" s="47"/>
      <c r="I3029" s="50"/>
      <c r="J3029" s="51"/>
      <c r="K3029" s="50"/>
      <c r="L3029" s="50"/>
      <c r="M3029" s="52"/>
    </row>
    <row r="3030" spans="1:13" s="53" customFormat="1">
      <c r="A3030" s="47" t="s">
        <v>2311</v>
      </c>
      <c r="B3030" s="175">
        <v>5067</v>
      </c>
      <c r="C3030" s="47" t="s">
        <v>1196</v>
      </c>
      <c r="D3030" s="230" t="s">
        <v>1777</v>
      </c>
      <c r="E3030" s="231" t="s">
        <v>1778</v>
      </c>
      <c r="F3030" s="48">
        <v>42998</v>
      </c>
      <c r="G3030" s="179">
        <v>10</v>
      </c>
      <c r="H3030" s="47"/>
      <c r="I3030" s="50"/>
      <c r="J3030" s="51"/>
      <c r="K3030" s="50"/>
      <c r="L3030" s="50"/>
      <c r="M3030" s="52"/>
    </row>
    <row r="3031" spans="1:13" s="53" customFormat="1">
      <c r="A3031" s="47" t="s">
        <v>2311</v>
      </c>
      <c r="B3031" s="175">
        <v>5067</v>
      </c>
      <c r="C3031" s="47" t="s">
        <v>1196</v>
      </c>
      <c r="D3031" s="258" t="s">
        <v>1847</v>
      </c>
      <c r="E3031" s="277" t="s">
        <v>1845</v>
      </c>
      <c r="F3031" s="48">
        <v>42998</v>
      </c>
      <c r="G3031" s="179">
        <v>-14</v>
      </c>
      <c r="H3031" s="47"/>
      <c r="I3031" s="50"/>
      <c r="J3031" s="51"/>
      <c r="K3031" s="50"/>
      <c r="L3031" s="50"/>
      <c r="M3031" s="52"/>
    </row>
    <row r="3032" spans="1:13" s="53" customFormat="1">
      <c r="A3032" s="47" t="s">
        <v>2338</v>
      </c>
      <c r="B3032" s="175">
        <v>4501032162</v>
      </c>
      <c r="C3032" s="47" t="s">
        <v>501</v>
      </c>
      <c r="D3032" s="47" t="s">
        <v>722</v>
      </c>
      <c r="E3032" s="47" t="s">
        <v>721</v>
      </c>
      <c r="F3032" s="48">
        <v>42999</v>
      </c>
      <c r="G3032" s="179">
        <v>-1</v>
      </c>
      <c r="H3032" s="47"/>
      <c r="I3032" s="50"/>
      <c r="J3032" s="51"/>
      <c r="K3032" s="50"/>
      <c r="L3032" s="50"/>
      <c r="M3032" s="52"/>
    </row>
    <row r="3033" spans="1:13" s="53" customFormat="1">
      <c r="A3033" s="47" t="s">
        <v>2342</v>
      </c>
      <c r="B3033" s="175" t="s">
        <v>2341</v>
      </c>
      <c r="C3033" s="47" t="s">
        <v>1562</v>
      </c>
      <c r="D3033" s="258" t="s">
        <v>2340</v>
      </c>
      <c r="E3033" s="277" t="s">
        <v>2339</v>
      </c>
      <c r="F3033" s="48">
        <v>42999</v>
      </c>
      <c r="G3033" s="179">
        <v>5</v>
      </c>
      <c r="H3033" s="47"/>
      <c r="I3033" s="50"/>
      <c r="J3033" s="51"/>
      <c r="K3033" s="50"/>
      <c r="L3033" s="50"/>
      <c r="M3033" s="52"/>
    </row>
    <row r="3034" spans="1:13" s="53" customFormat="1">
      <c r="A3034" s="47"/>
      <c r="B3034" s="175" t="s">
        <v>1394</v>
      </c>
      <c r="C3034" s="47" t="s">
        <v>2343</v>
      </c>
      <c r="D3034" s="258" t="s">
        <v>2340</v>
      </c>
      <c r="E3034" s="277" t="s">
        <v>2339</v>
      </c>
      <c r="F3034" s="48">
        <v>43000</v>
      </c>
      <c r="G3034" s="179">
        <v>-1</v>
      </c>
      <c r="H3034" s="47"/>
      <c r="I3034" s="50"/>
      <c r="J3034" s="51"/>
      <c r="K3034" s="50"/>
      <c r="L3034" s="50"/>
      <c r="M3034" s="52"/>
    </row>
    <row r="3035" spans="1:13" s="53" customFormat="1">
      <c r="A3035" s="47"/>
      <c r="B3035" s="175" t="s">
        <v>2346</v>
      </c>
      <c r="C3035" s="47" t="s">
        <v>1562</v>
      </c>
      <c r="D3035" s="225" t="s">
        <v>2045</v>
      </c>
      <c r="E3035" s="47" t="s">
        <v>2042</v>
      </c>
      <c r="F3035" s="48">
        <v>43000</v>
      </c>
      <c r="G3035" s="179">
        <v>10</v>
      </c>
      <c r="H3035" s="47"/>
      <c r="I3035" s="50"/>
      <c r="J3035" s="51"/>
      <c r="K3035" s="50"/>
      <c r="L3035" s="50"/>
      <c r="M3035" s="52"/>
    </row>
    <row r="3036" spans="1:13" s="53" customFormat="1">
      <c r="A3036" s="47"/>
      <c r="B3036" s="175" t="s">
        <v>2346</v>
      </c>
      <c r="C3036" s="47" t="s">
        <v>1562</v>
      </c>
      <c r="D3036" s="225" t="s">
        <v>2046</v>
      </c>
      <c r="E3036" s="47" t="s">
        <v>2043</v>
      </c>
      <c r="F3036" s="48">
        <v>43000</v>
      </c>
      <c r="G3036" s="179">
        <v>10</v>
      </c>
      <c r="H3036" s="47"/>
      <c r="I3036" s="50"/>
      <c r="J3036" s="51"/>
      <c r="K3036" s="50"/>
      <c r="L3036" s="50"/>
      <c r="M3036" s="52"/>
    </row>
    <row r="3037" spans="1:13" s="53" customFormat="1">
      <c r="A3037" s="47"/>
      <c r="B3037" s="175" t="s">
        <v>2346</v>
      </c>
      <c r="C3037" s="47" t="s">
        <v>1562</v>
      </c>
      <c r="D3037" s="225" t="s">
        <v>2047</v>
      </c>
      <c r="E3037" s="47" t="s">
        <v>2044</v>
      </c>
      <c r="F3037" s="48">
        <v>43000</v>
      </c>
      <c r="G3037" s="179">
        <v>10</v>
      </c>
      <c r="H3037" s="47"/>
      <c r="I3037" s="50"/>
      <c r="J3037" s="51"/>
      <c r="K3037" s="50"/>
      <c r="L3037" s="50"/>
      <c r="M3037" s="52"/>
    </row>
    <row r="3038" spans="1:13" s="53" customFormat="1">
      <c r="A3038" s="47"/>
      <c r="B3038" s="175" t="s">
        <v>2346</v>
      </c>
      <c r="C3038" s="47" t="s">
        <v>1562</v>
      </c>
      <c r="D3038" s="233" t="s">
        <v>1891</v>
      </c>
      <c r="E3038" s="47" t="s">
        <v>2309</v>
      </c>
      <c r="F3038" s="48">
        <v>43000</v>
      </c>
      <c r="G3038" s="179">
        <v>13</v>
      </c>
      <c r="H3038" s="47"/>
      <c r="I3038" s="50"/>
      <c r="J3038" s="51"/>
      <c r="K3038" s="50"/>
      <c r="L3038" s="50"/>
      <c r="M3038" s="52"/>
    </row>
    <row r="3039" spans="1:13" s="53" customFormat="1">
      <c r="A3039" s="47"/>
      <c r="B3039" s="175" t="s">
        <v>2346</v>
      </c>
      <c r="C3039" s="47" t="s">
        <v>1562</v>
      </c>
      <c r="D3039" s="212" t="s">
        <v>2226</v>
      </c>
      <c r="E3039" s="216" t="s">
        <v>2227</v>
      </c>
      <c r="F3039" s="48">
        <v>43000</v>
      </c>
      <c r="G3039" s="179">
        <v>10</v>
      </c>
      <c r="H3039" s="47"/>
      <c r="I3039" s="50"/>
      <c r="J3039" s="51"/>
      <c r="K3039" s="50"/>
      <c r="L3039" s="50"/>
      <c r="M3039" s="52"/>
    </row>
    <row r="3040" spans="1:13" s="53" customFormat="1">
      <c r="A3040" s="47"/>
      <c r="B3040" s="175" t="s">
        <v>2346</v>
      </c>
      <c r="C3040" s="47" t="s">
        <v>1562</v>
      </c>
      <c r="D3040" s="212" t="s">
        <v>2304</v>
      </c>
      <c r="E3040" s="216" t="s">
        <v>2302</v>
      </c>
      <c r="F3040" s="48">
        <v>43000</v>
      </c>
      <c r="G3040" s="179">
        <v>22</v>
      </c>
      <c r="H3040" s="47"/>
      <c r="I3040" s="50"/>
      <c r="J3040" s="51"/>
      <c r="K3040" s="50"/>
      <c r="L3040" s="50"/>
      <c r="M3040" s="52"/>
    </row>
    <row r="3041" spans="1:13" s="53" customFormat="1">
      <c r="A3041" s="47"/>
      <c r="B3041" s="175" t="s">
        <v>2346</v>
      </c>
      <c r="C3041" s="47" t="s">
        <v>1562</v>
      </c>
      <c r="D3041" s="212" t="s">
        <v>2305</v>
      </c>
      <c r="E3041" s="216" t="s">
        <v>2303</v>
      </c>
      <c r="F3041" s="48">
        <v>43000</v>
      </c>
      <c r="G3041" s="179">
        <v>22</v>
      </c>
      <c r="H3041" s="47"/>
      <c r="I3041" s="50"/>
      <c r="J3041" s="51"/>
      <c r="K3041" s="50"/>
      <c r="L3041" s="50"/>
      <c r="M3041" s="52"/>
    </row>
    <row r="3042" spans="1:13" s="53" customFormat="1">
      <c r="A3042" s="47"/>
      <c r="B3042" s="175" t="s">
        <v>2346</v>
      </c>
      <c r="C3042" s="47" t="s">
        <v>1562</v>
      </c>
      <c r="D3042" s="212" t="s">
        <v>2288</v>
      </c>
      <c r="E3042" s="216" t="s">
        <v>2289</v>
      </c>
      <c r="F3042" s="48">
        <v>43000</v>
      </c>
      <c r="G3042" s="179">
        <v>18</v>
      </c>
      <c r="H3042" s="47"/>
      <c r="I3042" s="50"/>
      <c r="J3042" s="51"/>
      <c r="K3042" s="50"/>
      <c r="L3042" s="50"/>
      <c r="M3042" s="52"/>
    </row>
    <row r="3043" spans="1:13" s="53" customFormat="1">
      <c r="A3043" s="47"/>
      <c r="B3043" s="175" t="s">
        <v>2346</v>
      </c>
      <c r="C3043" s="47" t="s">
        <v>1562</v>
      </c>
      <c r="D3043" s="225" t="s">
        <v>1919</v>
      </c>
      <c r="E3043" s="47" t="s">
        <v>1928</v>
      </c>
      <c r="F3043" s="48">
        <v>43000</v>
      </c>
      <c r="G3043" s="179">
        <v>17</v>
      </c>
      <c r="H3043" s="47"/>
      <c r="I3043" s="50"/>
      <c r="J3043" s="51"/>
      <c r="K3043" s="50"/>
      <c r="L3043" s="50"/>
      <c r="M3043" s="52"/>
    </row>
    <row r="3044" spans="1:13" s="53" customFormat="1">
      <c r="A3044" s="47"/>
      <c r="B3044" s="175" t="s">
        <v>2346</v>
      </c>
      <c r="C3044" s="47" t="s">
        <v>1562</v>
      </c>
      <c r="D3044" s="225" t="s">
        <v>1923</v>
      </c>
      <c r="E3044" s="47" t="s">
        <v>1930</v>
      </c>
      <c r="F3044" s="48">
        <v>43000</v>
      </c>
      <c r="G3044" s="179">
        <v>27</v>
      </c>
      <c r="H3044" s="47"/>
      <c r="I3044" s="50"/>
      <c r="J3044" s="51"/>
      <c r="K3044" s="50"/>
      <c r="L3044" s="50"/>
      <c r="M3044" s="52"/>
    </row>
    <row r="3045" spans="1:13" s="53" customFormat="1">
      <c r="A3045" s="47"/>
      <c r="B3045" s="175" t="s">
        <v>2346</v>
      </c>
      <c r="C3045" s="47" t="s">
        <v>1562</v>
      </c>
      <c r="D3045" s="225" t="s">
        <v>1924</v>
      </c>
      <c r="E3045" s="47" t="s">
        <v>1931</v>
      </c>
      <c r="F3045" s="48">
        <v>43000</v>
      </c>
      <c r="G3045" s="179">
        <v>27</v>
      </c>
      <c r="H3045" s="47"/>
      <c r="I3045" s="50"/>
      <c r="J3045" s="51"/>
      <c r="K3045" s="50"/>
      <c r="L3045" s="50"/>
      <c r="M3045" s="52"/>
    </row>
    <row r="3046" spans="1:13" s="53" customFormat="1">
      <c r="A3046" s="47"/>
      <c r="B3046" s="175" t="s">
        <v>2346</v>
      </c>
      <c r="C3046" s="47" t="s">
        <v>1562</v>
      </c>
      <c r="D3046" s="225" t="s">
        <v>1925</v>
      </c>
      <c r="E3046" s="47" t="s">
        <v>1932</v>
      </c>
      <c r="F3046" s="48">
        <v>43000</v>
      </c>
      <c r="G3046" s="179">
        <v>19</v>
      </c>
      <c r="H3046" s="47"/>
      <c r="I3046" s="50"/>
      <c r="J3046" s="51"/>
      <c r="K3046" s="50"/>
      <c r="L3046" s="50"/>
      <c r="M3046" s="52"/>
    </row>
    <row r="3047" spans="1:13" s="53" customFormat="1">
      <c r="A3047" s="47"/>
      <c r="B3047" s="175" t="s">
        <v>2346</v>
      </c>
      <c r="C3047" s="47" t="s">
        <v>1562</v>
      </c>
      <c r="D3047" s="225" t="s">
        <v>2347</v>
      </c>
      <c r="E3047" s="47" t="s">
        <v>2348</v>
      </c>
      <c r="F3047" s="48">
        <v>43000</v>
      </c>
      <c r="G3047" s="179">
        <v>20</v>
      </c>
      <c r="H3047" s="47"/>
      <c r="I3047" s="50"/>
      <c r="J3047" s="51"/>
      <c r="K3047" s="50"/>
      <c r="L3047" s="50"/>
      <c r="M3047" s="52"/>
    </row>
    <row r="3048" spans="1:13" s="53" customFormat="1">
      <c r="A3048" s="47"/>
      <c r="B3048" s="175" t="s">
        <v>2346</v>
      </c>
      <c r="C3048" s="47" t="s">
        <v>1562</v>
      </c>
      <c r="D3048" s="233" t="s">
        <v>2350</v>
      </c>
      <c r="E3048" s="47" t="s">
        <v>2349</v>
      </c>
      <c r="F3048" s="48">
        <v>43000</v>
      </c>
      <c r="G3048" s="179">
        <v>10</v>
      </c>
      <c r="H3048" s="47"/>
      <c r="I3048" s="50"/>
      <c r="J3048" s="51"/>
      <c r="K3048" s="50"/>
      <c r="L3048" s="50"/>
      <c r="M3048" s="52"/>
    </row>
    <row r="3049" spans="1:13" s="53" customFormat="1">
      <c r="A3049" s="47"/>
      <c r="B3049" s="175" t="s">
        <v>2346</v>
      </c>
      <c r="C3049" s="47" t="s">
        <v>1562</v>
      </c>
      <c r="D3049" s="300" t="s">
        <v>2351</v>
      </c>
      <c r="E3049" s="301" t="s">
        <v>2352</v>
      </c>
      <c r="F3049" s="48">
        <v>43000</v>
      </c>
      <c r="G3049" s="179">
        <v>20</v>
      </c>
      <c r="H3049" s="47"/>
      <c r="I3049" s="50"/>
      <c r="J3049" s="51"/>
      <c r="K3049" s="50"/>
      <c r="L3049" s="50"/>
      <c r="M3049" s="52"/>
    </row>
    <row r="3050" spans="1:13" s="53" customFormat="1">
      <c r="A3050" s="47"/>
      <c r="B3050" s="175" t="s">
        <v>2346</v>
      </c>
      <c r="C3050" s="47" t="s">
        <v>1562</v>
      </c>
      <c r="D3050" s="300" t="s">
        <v>2353</v>
      </c>
      <c r="E3050" s="301" t="s">
        <v>2355</v>
      </c>
      <c r="F3050" s="48">
        <v>43000</v>
      </c>
      <c r="G3050" s="179">
        <v>20</v>
      </c>
      <c r="H3050" s="47"/>
      <c r="I3050" s="50"/>
      <c r="J3050" s="51"/>
      <c r="K3050" s="50"/>
      <c r="L3050" s="50"/>
      <c r="M3050" s="52"/>
    </row>
    <row r="3051" spans="1:13" s="53" customFormat="1">
      <c r="A3051" s="47"/>
      <c r="B3051" s="175" t="s">
        <v>2346</v>
      </c>
      <c r="C3051" s="47" t="s">
        <v>1562</v>
      </c>
      <c r="D3051" s="300" t="s">
        <v>2354</v>
      </c>
      <c r="E3051" s="301" t="s">
        <v>2356</v>
      </c>
      <c r="F3051" s="48">
        <v>43000</v>
      </c>
      <c r="G3051" s="179">
        <v>20</v>
      </c>
      <c r="H3051" s="47"/>
      <c r="I3051" s="50"/>
      <c r="J3051" s="51"/>
      <c r="K3051" s="50"/>
      <c r="L3051" s="50"/>
      <c r="M3051" s="52"/>
    </row>
    <row r="3052" spans="1:13" s="53" customFormat="1">
      <c r="A3052" s="47"/>
      <c r="B3052" s="175" t="s">
        <v>2346</v>
      </c>
      <c r="C3052" s="47" t="s">
        <v>1562</v>
      </c>
      <c r="D3052" s="300" t="s">
        <v>2357</v>
      </c>
      <c r="E3052" s="301" t="s">
        <v>2358</v>
      </c>
      <c r="F3052" s="48">
        <v>43000</v>
      </c>
      <c r="G3052" s="179">
        <v>20</v>
      </c>
      <c r="H3052" s="47"/>
      <c r="I3052" s="50"/>
      <c r="J3052" s="51"/>
      <c r="K3052" s="50"/>
      <c r="L3052" s="50"/>
      <c r="M3052" s="52"/>
    </row>
    <row r="3053" spans="1:13" s="53" customFormat="1">
      <c r="A3053" s="47"/>
      <c r="B3053" s="175" t="s">
        <v>2346</v>
      </c>
      <c r="C3053" s="47" t="s">
        <v>1562</v>
      </c>
      <c r="D3053" s="300" t="s">
        <v>2631</v>
      </c>
      <c r="E3053" s="301" t="s">
        <v>2359</v>
      </c>
      <c r="F3053" s="48">
        <v>43000</v>
      </c>
      <c r="G3053" s="179">
        <v>20</v>
      </c>
      <c r="H3053" s="47"/>
      <c r="I3053" s="50"/>
      <c r="J3053" s="51"/>
      <c r="K3053" s="50"/>
      <c r="L3053" s="50"/>
      <c r="M3053" s="52"/>
    </row>
    <row r="3054" spans="1:13" s="53" customFormat="1">
      <c r="A3054" s="47"/>
      <c r="B3054" s="175" t="s">
        <v>2346</v>
      </c>
      <c r="C3054" s="47" t="s">
        <v>1562</v>
      </c>
      <c r="D3054" s="300" t="s">
        <v>2242</v>
      </c>
      <c r="E3054" s="301" t="s">
        <v>2360</v>
      </c>
      <c r="F3054" s="48">
        <v>43000</v>
      </c>
      <c r="G3054" s="179">
        <v>19</v>
      </c>
      <c r="H3054" s="47"/>
      <c r="I3054" s="50"/>
      <c r="J3054" s="51"/>
      <c r="K3054" s="50"/>
      <c r="L3054" s="50"/>
      <c r="M3054" s="52"/>
    </row>
    <row r="3055" spans="1:13" s="53" customFormat="1">
      <c r="A3055" s="47"/>
      <c r="B3055" s="175" t="s">
        <v>2361</v>
      </c>
      <c r="C3055" s="47" t="s">
        <v>1562</v>
      </c>
      <c r="D3055" s="300" t="s">
        <v>2734</v>
      </c>
      <c r="E3055" s="301" t="s">
        <v>2363</v>
      </c>
      <c r="F3055" s="48">
        <v>43003</v>
      </c>
      <c r="G3055" s="179">
        <v>20</v>
      </c>
      <c r="H3055" s="47"/>
      <c r="I3055" s="50"/>
      <c r="J3055" s="51"/>
      <c r="K3055" s="50"/>
      <c r="L3055" s="50"/>
      <c r="M3055" s="52"/>
    </row>
    <row r="3056" spans="1:13" s="53" customFormat="1">
      <c r="A3056" s="47" t="s">
        <v>2344</v>
      </c>
      <c r="B3056" s="175" t="s">
        <v>2345</v>
      </c>
      <c r="C3056" s="47" t="s">
        <v>1134</v>
      </c>
      <c r="D3056" s="230" t="s">
        <v>1777</v>
      </c>
      <c r="E3056" s="231" t="s">
        <v>1778</v>
      </c>
      <c r="F3056" s="48">
        <v>43003</v>
      </c>
      <c r="G3056" s="179">
        <v>-2</v>
      </c>
      <c r="H3056" s="47"/>
      <c r="I3056" s="50"/>
      <c r="J3056" s="51"/>
      <c r="K3056" s="50"/>
      <c r="L3056" s="50"/>
      <c r="M3056" s="52"/>
    </row>
    <row r="3057" spans="1:13" s="53" customFormat="1">
      <c r="A3057" s="47"/>
      <c r="B3057" s="175" t="s">
        <v>1394</v>
      </c>
      <c r="C3057" s="47" t="s">
        <v>2025</v>
      </c>
      <c r="D3057" s="47" t="s">
        <v>2992</v>
      </c>
      <c r="E3057" s="47" t="s">
        <v>1210</v>
      </c>
      <c r="F3057" s="48">
        <v>43004</v>
      </c>
      <c r="G3057" s="179">
        <v>-4</v>
      </c>
      <c r="H3057" s="47"/>
      <c r="I3057" s="50"/>
      <c r="J3057" s="51"/>
      <c r="K3057" s="50"/>
      <c r="L3057" s="50"/>
      <c r="M3057" s="52"/>
    </row>
    <row r="3058" spans="1:13" s="53" customFormat="1">
      <c r="A3058" s="47"/>
      <c r="B3058" s="175" t="s">
        <v>2367</v>
      </c>
      <c r="C3058" s="47" t="s">
        <v>706</v>
      </c>
      <c r="D3058" s="47" t="s">
        <v>464</v>
      </c>
      <c r="E3058" s="47" t="s">
        <v>106</v>
      </c>
      <c r="F3058" s="48">
        <v>43004</v>
      </c>
      <c r="G3058" s="179">
        <v>-1</v>
      </c>
      <c r="H3058" s="47"/>
      <c r="I3058" s="50"/>
      <c r="J3058" s="51"/>
      <c r="K3058" s="50"/>
      <c r="L3058" s="50"/>
      <c r="M3058" s="52"/>
    </row>
    <row r="3059" spans="1:13" s="53" customFormat="1">
      <c r="A3059" s="47"/>
      <c r="B3059" s="175" t="s">
        <v>2367</v>
      </c>
      <c r="C3059" s="47" t="s">
        <v>706</v>
      </c>
      <c r="D3059" s="47" t="s">
        <v>465</v>
      </c>
      <c r="E3059" s="47" t="s">
        <v>107</v>
      </c>
      <c r="F3059" s="48">
        <v>43004</v>
      </c>
      <c r="G3059" s="179">
        <v>-1</v>
      </c>
      <c r="H3059" s="47"/>
      <c r="I3059" s="50"/>
      <c r="J3059" s="51"/>
      <c r="K3059" s="50"/>
      <c r="L3059" s="50"/>
      <c r="M3059" s="52"/>
    </row>
    <row r="3060" spans="1:13" s="53" customFormat="1">
      <c r="A3060" s="47"/>
      <c r="B3060" s="175" t="s">
        <v>2367</v>
      </c>
      <c r="C3060" s="47" t="s">
        <v>706</v>
      </c>
      <c r="D3060" s="258" t="s">
        <v>1817</v>
      </c>
      <c r="E3060" s="277" t="s">
        <v>1816</v>
      </c>
      <c r="F3060" s="48">
        <v>43004</v>
      </c>
      <c r="G3060" s="179">
        <v>-1</v>
      </c>
      <c r="H3060" s="47"/>
      <c r="I3060" s="50"/>
      <c r="J3060" s="51"/>
      <c r="K3060" s="50"/>
      <c r="L3060" s="50"/>
      <c r="M3060" s="52"/>
    </row>
    <row r="3061" spans="1:13" s="53" customFormat="1">
      <c r="A3061" s="47"/>
      <c r="B3061" s="175" t="s">
        <v>2368</v>
      </c>
      <c r="C3061" s="47" t="s">
        <v>706</v>
      </c>
      <c r="D3061" s="47" t="s">
        <v>468</v>
      </c>
      <c r="E3061" s="47" t="s">
        <v>312</v>
      </c>
      <c r="F3061" s="48">
        <v>43005</v>
      </c>
      <c r="G3061" s="179">
        <v>-1</v>
      </c>
      <c r="H3061" s="47"/>
      <c r="I3061" s="50"/>
      <c r="J3061" s="51"/>
      <c r="K3061" s="50"/>
      <c r="L3061" s="50"/>
      <c r="M3061" s="52"/>
    </row>
    <row r="3062" spans="1:13" s="53" customFormat="1">
      <c r="A3062" s="47" t="s">
        <v>2370</v>
      </c>
      <c r="B3062" s="175" t="s">
        <v>2371</v>
      </c>
      <c r="C3062" s="47" t="s">
        <v>1134</v>
      </c>
      <c r="D3062" s="47" t="s">
        <v>464</v>
      </c>
      <c r="E3062" s="47" t="s">
        <v>106</v>
      </c>
      <c r="F3062" s="48">
        <v>43005</v>
      </c>
      <c r="G3062" s="179">
        <v>-1</v>
      </c>
      <c r="H3062" s="47"/>
      <c r="I3062" s="50"/>
      <c r="J3062" s="51"/>
      <c r="K3062" s="50"/>
      <c r="L3062" s="50"/>
      <c r="M3062" s="52"/>
    </row>
    <row r="3063" spans="1:13" s="53" customFormat="1">
      <c r="A3063" s="47" t="s">
        <v>2370</v>
      </c>
      <c r="B3063" s="175" t="s">
        <v>2371</v>
      </c>
      <c r="C3063" s="47" t="s">
        <v>1134</v>
      </c>
      <c r="D3063" s="47" t="s">
        <v>465</v>
      </c>
      <c r="E3063" s="47" t="s">
        <v>107</v>
      </c>
      <c r="F3063" s="48">
        <v>43005</v>
      </c>
      <c r="G3063" s="179">
        <v>-1</v>
      </c>
      <c r="H3063" s="47"/>
      <c r="I3063" s="50"/>
      <c r="J3063" s="51"/>
      <c r="K3063" s="50"/>
      <c r="L3063" s="50"/>
      <c r="M3063" s="52"/>
    </row>
    <row r="3064" spans="1:13" s="53" customFormat="1">
      <c r="A3064" s="47" t="s">
        <v>2370</v>
      </c>
      <c r="B3064" s="175" t="s">
        <v>2371</v>
      </c>
      <c r="C3064" s="47" t="s">
        <v>1134</v>
      </c>
      <c r="D3064" s="47" t="s">
        <v>468</v>
      </c>
      <c r="E3064" s="47" t="s">
        <v>312</v>
      </c>
      <c r="F3064" s="48">
        <v>43005</v>
      </c>
      <c r="G3064" s="179">
        <v>-1</v>
      </c>
      <c r="H3064" s="47"/>
      <c r="I3064" s="50"/>
      <c r="J3064" s="51"/>
      <c r="K3064" s="50"/>
      <c r="L3064" s="50"/>
      <c r="M3064" s="52"/>
    </row>
    <row r="3065" spans="1:13" s="53" customFormat="1">
      <c r="A3065" s="47" t="s">
        <v>2370</v>
      </c>
      <c r="B3065" s="175" t="s">
        <v>2371</v>
      </c>
      <c r="C3065" s="47" t="s">
        <v>1134</v>
      </c>
      <c r="D3065" s="212" t="s">
        <v>308</v>
      </c>
      <c r="E3065" s="216" t="s">
        <v>123</v>
      </c>
      <c r="F3065" s="48">
        <v>43005</v>
      </c>
      <c r="G3065" s="179">
        <v>-2</v>
      </c>
      <c r="H3065" s="47"/>
      <c r="I3065" s="50"/>
      <c r="J3065" s="51"/>
      <c r="K3065" s="50"/>
      <c r="L3065" s="50"/>
      <c r="M3065" s="52"/>
    </row>
    <row r="3066" spans="1:13" s="53" customFormat="1">
      <c r="A3066" s="47" t="s">
        <v>2370</v>
      </c>
      <c r="B3066" s="175" t="s">
        <v>2371</v>
      </c>
      <c r="C3066" s="47" t="s">
        <v>1134</v>
      </c>
      <c r="D3066" s="47" t="s">
        <v>1152</v>
      </c>
      <c r="E3066" s="47" t="s">
        <v>1155</v>
      </c>
      <c r="F3066" s="48">
        <v>43005</v>
      </c>
      <c r="G3066" s="179">
        <v>-1</v>
      </c>
      <c r="H3066" s="47"/>
      <c r="I3066" s="50"/>
      <c r="J3066" s="51"/>
      <c r="K3066" s="50"/>
      <c r="L3066" s="50"/>
      <c r="M3066" s="52"/>
    </row>
    <row r="3067" spans="1:13" s="53" customFormat="1">
      <c r="A3067" s="47" t="s">
        <v>2372</v>
      </c>
      <c r="B3067" s="175">
        <v>5059</v>
      </c>
      <c r="C3067" s="47" t="s">
        <v>1196</v>
      </c>
      <c r="D3067" s="47" t="s">
        <v>306</v>
      </c>
      <c r="E3067" s="47" t="s">
        <v>117</v>
      </c>
      <c r="F3067" s="48">
        <v>43006</v>
      </c>
      <c r="G3067" s="179">
        <v>-1</v>
      </c>
      <c r="H3067" s="47"/>
      <c r="I3067" s="50"/>
      <c r="J3067" s="51"/>
      <c r="K3067" s="50"/>
      <c r="L3067" s="50"/>
      <c r="M3067" s="52"/>
    </row>
    <row r="3068" spans="1:13" s="53" customFormat="1">
      <c r="A3068" s="47" t="s">
        <v>2372</v>
      </c>
      <c r="B3068" s="175">
        <v>5059</v>
      </c>
      <c r="C3068" s="47" t="s">
        <v>1196</v>
      </c>
      <c r="D3068" s="47" t="s">
        <v>307</v>
      </c>
      <c r="E3068" s="47" t="s">
        <v>120</v>
      </c>
      <c r="F3068" s="48">
        <v>43006</v>
      </c>
      <c r="G3068" s="179">
        <v>-1</v>
      </c>
      <c r="H3068" s="47"/>
      <c r="I3068" s="50"/>
      <c r="J3068" s="51"/>
      <c r="K3068" s="50"/>
      <c r="L3068" s="50"/>
      <c r="M3068" s="52"/>
    </row>
    <row r="3069" spans="1:13" s="53" customFormat="1">
      <c r="A3069" s="47" t="s">
        <v>2372</v>
      </c>
      <c r="B3069" s="175">
        <v>5059</v>
      </c>
      <c r="C3069" s="47" t="s">
        <v>1196</v>
      </c>
      <c r="D3069" s="47" t="s">
        <v>278</v>
      </c>
      <c r="E3069" s="47" t="s">
        <v>121</v>
      </c>
      <c r="F3069" s="48">
        <v>43006</v>
      </c>
      <c r="G3069" s="179">
        <v>-1</v>
      </c>
      <c r="H3069" s="47"/>
      <c r="I3069" s="50"/>
      <c r="J3069" s="51"/>
      <c r="K3069" s="50"/>
      <c r="L3069" s="50"/>
      <c r="M3069" s="52"/>
    </row>
    <row r="3070" spans="1:13" s="53" customFormat="1">
      <c r="A3070" s="47" t="s">
        <v>2372</v>
      </c>
      <c r="B3070" s="175">
        <v>5059</v>
      </c>
      <c r="C3070" s="47" t="s">
        <v>1196</v>
      </c>
      <c r="D3070" s="47" t="s">
        <v>205</v>
      </c>
      <c r="E3070" s="47" t="s">
        <v>115</v>
      </c>
      <c r="F3070" s="48">
        <v>43006</v>
      </c>
      <c r="G3070" s="179">
        <v>-1</v>
      </c>
      <c r="H3070" s="47"/>
      <c r="I3070" s="50"/>
      <c r="J3070" s="51"/>
      <c r="K3070" s="50"/>
      <c r="L3070" s="50"/>
      <c r="M3070" s="52"/>
    </row>
    <row r="3071" spans="1:13" s="53" customFormat="1">
      <c r="A3071" s="47" t="s">
        <v>2372</v>
      </c>
      <c r="B3071" s="175">
        <v>5059</v>
      </c>
      <c r="C3071" s="47" t="s">
        <v>1196</v>
      </c>
      <c r="D3071" s="47" t="s">
        <v>308</v>
      </c>
      <c r="E3071" s="47" t="s">
        <v>123</v>
      </c>
      <c r="F3071" s="48">
        <v>43006</v>
      </c>
      <c r="G3071" s="179">
        <v>-1</v>
      </c>
      <c r="H3071" s="47"/>
      <c r="I3071" s="50"/>
      <c r="J3071" s="51"/>
      <c r="K3071" s="50"/>
      <c r="L3071" s="50"/>
      <c r="M3071" s="52"/>
    </row>
    <row r="3072" spans="1:13" s="53" customFormat="1">
      <c r="A3072" s="47" t="s">
        <v>2372</v>
      </c>
      <c r="B3072" s="175">
        <v>5059</v>
      </c>
      <c r="C3072" s="47" t="s">
        <v>1196</v>
      </c>
      <c r="D3072" s="47" t="s">
        <v>310</v>
      </c>
      <c r="E3072" s="47" t="s">
        <v>116</v>
      </c>
      <c r="F3072" s="48">
        <v>43006</v>
      </c>
      <c r="G3072" s="179">
        <v>-1</v>
      </c>
      <c r="H3072" s="47"/>
      <c r="I3072" s="50"/>
      <c r="J3072" s="51"/>
      <c r="K3072" s="50"/>
      <c r="L3072" s="50"/>
      <c r="M3072" s="52"/>
    </row>
    <row r="3073" spans="1:13" s="53" customFormat="1">
      <c r="A3073" s="47" t="s">
        <v>2372</v>
      </c>
      <c r="B3073" s="175">
        <v>5059</v>
      </c>
      <c r="C3073" s="47" t="s">
        <v>1196</v>
      </c>
      <c r="D3073" s="47" t="s">
        <v>456</v>
      </c>
      <c r="E3073" s="47" t="s">
        <v>124</v>
      </c>
      <c r="F3073" s="48">
        <v>43006</v>
      </c>
      <c r="G3073" s="179">
        <v>-2</v>
      </c>
      <c r="H3073" s="47"/>
      <c r="I3073" s="50"/>
      <c r="J3073" s="51"/>
      <c r="K3073" s="50"/>
      <c r="L3073" s="50"/>
      <c r="M3073" s="52"/>
    </row>
    <row r="3074" spans="1:13" s="53" customFormat="1">
      <c r="A3074" s="47" t="s">
        <v>2372</v>
      </c>
      <c r="B3074" s="175">
        <v>5059</v>
      </c>
      <c r="C3074" s="47" t="s">
        <v>1196</v>
      </c>
      <c r="D3074" s="47" t="s">
        <v>464</v>
      </c>
      <c r="E3074" s="47" t="s">
        <v>106</v>
      </c>
      <c r="F3074" s="48">
        <v>43006</v>
      </c>
      <c r="G3074" s="179">
        <v>-2</v>
      </c>
      <c r="H3074" s="47"/>
      <c r="I3074" s="50"/>
      <c r="J3074" s="51"/>
      <c r="K3074" s="50"/>
      <c r="L3074" s="50"/>
      <c r="M3074" s="52"/>
    </row>
    <row r="3075" spans="1:13" s="53" customFormat="1">
      <c r="A3075" s="47" t="s">
        <v>2372</v>
      </c>
      <c r="B3075" s="175">
        <v>5059</v>
      </c>
      <c r="C3075" s="47" t="s">
        <v>1196</v>
      </c>
      <c r="D3075" s="47" t="s">
        <v>465</v>
      </c>
      <c r="E3075" s="47" t="s">
        <v>107</v>
      </c>
      <c r="F3075" s="48">
        <v>43006</v>
      </c>
      <c r="G3075" s="179">
        <v>-2</v>
      </c>
      <c r="H3075" s="47"/>
      <c r="I3075" s="50"/>
      <c r="J3075" s="51"/>
      <c r="K3075" s="50"/>
      <c r="L3075" s="50"/>
      <c r="M3075" s="52"/>
    </row>
    <row r="3076" spans="1:13" s="53" customFormat="1">
      <c r="A3076" s="47" t="s">
        <v>2372</v>
      </c>
      <c r="B3076" s="175">
        <v>5059</v>
      </c>
      <c r="C3076" s="47" t="s">
        <v>1196</v>
      </c>
      <c r="D3076" s="47" t="s">
        <v>468</v>
      </c>
      <c r="E3076" s="47" t="s">
        <v>312</v>
      </c>
      <c r="F3076" s="48">
        <v>43006</v>
      </c>
      <c r="G3076" s="179">
        <v>-2</v>
      </c>
      <c r="H3076" s="47"/>
      <c r="I3076" s="50"/>
      <c r="J3076" s="51"/>
      <c r="K3076" s="50"/>
      <c r="L3076" s="50"/>
      <c r="M3076" s="52"/>
    </row>
    <row r="3077" spans="1:13" s="53" customFormat="1">
      <c r="A3077" s="47" t="s">
        <v>2372</v>
      </c>
      <c r="B3077" s="175">
        <v>5059</v>
      </c>
      <c r="C3077" s="47" t="s">
        <v>1196</v>
      </c>
      <c r="D3077" s="47" t="s">
        <v>469</v>
      </c>
      <c r="E3077" s="47" t="s">
        <v>311</v>
      </c>
      <c r="F3077" s="48">
        <v>43006</v>
      </c>
      <c r="G3077" s="179">
        <v>-2</v>
      </c>
      <c r="H3077" s="47"/>
      <c r="I3077" s="50"/>
      <c r="J3077" s="51"/>
      <c r="K3077" s="50"/>
      <c r="L3077" s="50"/>
      <c r="M3077" s="52"/>
    </row>
    <row r="3078" spans="1:13" s="53" customFormat="1">
      <c r="A3078" s="47" t="s">
        <v>2372</v>
      </c>
      <c r="B3078" s="175">
        <v>5059</v>
      </c>
      <c r="C3078" s="47" t="s">
        <v>1196</v>
      </c>
      <c r="D3078" s="47" t="s">
        <v>300</v>
      </c>
      <c r="E3078" s="47" t="s">
        <v>302</v>
      </c>
      <c r="F3078" s="48">
        <v>43006</v>
      </c>
      <c r="G3078" s="179">
        <v>-1</v>
      </c>
      <c r="H3078" s="47"/>
      <c r="I3078" s="50"/>
      <c r="J3078" s="51"/>
      <c r="K3078" s="50"/>
      <c r="L3078" s="50"/>
      <c r="M3078" s="52"/>
    </row>
    <row r="3079" spans="1:13" s="53" customFormat="1">
      <c r="A3079" s="47" t="s">
        <v>2372</v>
      </c>
      <c r="B3079" s="175">
        <v>5059</v>
      </c>
      <c r="C3079" s="47" t="s">
        <v>1196</v>
      </c>
      <c r="D3079" s="47" t="s">
        <v>301</v>
      </c>
      <c r="E3079" s="47" t="s">
        <v>299</v>
      </c>
      <c r="F3079" s="48">
        <v>43006</v>
      </c>
      <c r="G3079" s="179">
        <v>-2</v>
      </c>
      <c r="H3079" s="47"/>
      <c r="I3079" s="50"/>
      <c r="J3079" s="51"/>
      <c r="K3079" s="50"/>
      <c r="L3079" s="50"/>
      <c r="M3079" s="52"/>
    </row>
    <row r="3080" spans="1:13" s="53" customFormat="1">
      <c r="A3080" s="47" t="s">
        <v>2372</v>
      </c>
      <c r="B3080" s="175">
        <v>5059</v>
      </c>
      <c r="C3080" s="47" t="s">
        <v>1196</v>
      </c>
      <c r="D3080" s="47" t="s">
        <v>472</v>
      </c>
      <c r="E3080" s="47" t="s">
        <v>471</v>
      </c>
      <c r="F3080" s="48">
        <v>43006</v>
      </c>
      <c r="G3080" s="179">
        <v>-2</v>
      </c>
      <c r="H3080" s="47"/>
      <c r="I3080" s="50"/>
      <c r="J3080" s="51"/>
      <c r="K3080" s="50"/>
      <c r="L3080" s="50"/>
      <c r="M3080" s="52"/>
    </row>
    <row r="3081" spans="1:13" s="53" customFormat="1">
      <c r="A3081" s="47" t="s">
        <v>2372</v>
      </c>
      <c r="B3081" s="175">
        <v>5059</v>
      </c>
      <c r="C3081" s="47" t="s">
        <v>1196</v>
      </c>
      <c r="D3081" s="47" t="s">
        <v>716</v>
      </c>
      <c r="E3081" s="47" t="s">
        <v>715</v>
      </c>
      <c r="F3081" s="48">
        <v>43006</v>
      </c>
      <c r="G3081" s="179">
        <v>-4</v>
      </c>
      <c r="H3081" s="47"/>
      <c r="I3081" s="50"/>
      <c r="J3081" s="51"/>
      <c r="K3081" s="50"/>
      <c r="L3081" s="50"/>
      <c r="M3081" s="52"/>
    </row>
    <row r="3082" spans="1:13" s="53" customFormat="1">
      <c r="A3082" s="47" t="s">
        <v>2372</v>
      </c>
      <c r="B3082" s="175">
        <v>5059</v>
      </c>
      <c r="C3082" s="47" t="s">
        <v>1196</v>
      </c>
      <c r="D3082" s="47" t="s">
        <v>588</v>
      </c>
      <c r="E3082" s="47" t="s">
        <v>505</v>
      </c>
      <c r="F3082" s="48">
        <v>43006</v>
      </c>
      <c r="G3082" s="179">
        <v>-2</v>
      </c>
      <c r="H3082" s="47"/>
      <c r="I3082" s="50"/>
      <c r="J3082" s="51"/>
      <c r="K3082" s="50"/>
      <c r="L3082" s="50"/>
      <c r="M3082" s="52"/>
    </row>
    <row r="3083" spans="1:13" s="53" customFormat="1">
      <c r="A3083" s="47" t="s">
        <v>2372</v>
      </c>
      <c r="B3083" s="175">
        <v>5059</v>
      </c>
      <c r="C3083" s="47" t="s">
        <v>1196</v>
      </c>
      <c r="D3083" s="47" t="s">
        <v>63</v>
      </c>
      <c r="E3083" s="47" t="s">
        <v>70</v>
      </c>
      <c r="F3083" s="48">
        <v>43006</v>
      </c>
      <c r="G3083" s="179">
        <v>-5</v>
      </c>
      <c r="H3083" s="47"/>
      <c r="I3083" s="50"/>
      <c r="J3083" s="51"/>
      <c r="K3083" s="50"/>
      <c r="L3083" s="50"/>
      <c r="M3083" s="52"/>
    </row>
    <row r="3084" spans="1:13" s="53" customFormat="1">
      <c r="A3084" s="47" t="s">
        <v>2372</v>
      </c>
      <c r="B3084" s="175">
        <v>5059</v>
      </c>
      <c r="C3084" s="47" t="s">
        <v>1196</v>
      </c>
      <c r="D3084" s="47" t="s">
        <v>317</v>
      </c>
      <c r="E3084" s="231" t="s">
        <v>159</v>
      </c>
      <c r="F3084" s="48">
        <v>43006</v>
      </c>
      <c r="G3084" s="179">
        <v>-5</v>
      </c>
      <c r="H3084" s="47"/>
      <c r="I3084" s="50"/>
      <c r="J3084" s="51"/>
      <c r="K3084" s="50"/>
      <c r="L3084" s="50"/>
      <c r="M3084" s="52"/>
    </row>
    <row r="3085" spans="1:13" s="53" customFormat="1">
      <c r="A3085" s="47" t="s">
        <v>2372</v>
      </c>
      <c r="B3085" s="175">
        <v>5059</v>
      </c>
      <c r="C3085" s="47" t="s">
        <v>1196</v>
      </c>
      <c r="D3085" s="47" t="s">
        <v>162</v>
      </c>
      <c r="E3085" s="47" t="s">
        <v>163</v>
      </c>
      <c r="F3085" s="48">
        <v>43006</v>
      </c>
      <c r="G3085" s="179">
        <v>-2</v>
      </c>
      <c r="H3085" s="47"/>
      <c r="I3085" s="50"/>
      <c r="J3085" s="51"/>
      <c r="K3085" s="50"/>
      <c r="L3085" s="50"/>
      <c r="M3085" s="52"/>
    </row>
    <row r="3086" spans="1:13" s="53" customFormat="1">
      <c r="A3086" s="47" t="s">
        <v>2372</v>
      </c>
      <c r="B3086" s="175">
        <v>5059</v>
      </c>
      <c r="C3086" s="47" t="s">
        <v>1196</v>
      </c>
      <c r="D3086" s="47" t="s">
        <v>314</v>
      </c>
      <c r="E3086" s="47" t="s">
        <v>137</v>
      </c>
      <c r="F3086" s="48">
        <v>43006</v>
      </c>
      <c r="G3086" s="179">
        <v>-11</v>
      </c>
      <c r="H3086" s="47"/>
      <c r="I3086" s="50"/>
      <c r="J3086" s="51"/>
      <c r="K3086" s="50"/>
      <c r="L3086" s="50"/>
      <c r="M3086" s="52"/>
    </row>
    <row r="3087" spans="1:13" s="53" customFormat="1">
      <c r="A3087" s="47" t="s">
        <v>2372</v>
      </c>
      <c r="B3087" s="175">
        <v>5059</v>
      </c>
      <c r="C3087" s="47" t="s">
        <v>1196</v>
      </c>
      <c r="D3087" s="47" t="s">
        <v>357</v>
      </c>
      <c r="E3087" s="47" t="s">
        <v>55</v>
      </c>
      <c r="F3087" s="48">
        <v>43006</v>
      </c>
      <c r="G3087" s="179">
        <v>-3</v>
      </c>
      <c r="H3087" s="47"/>
      <c r="I3087" s="50"/>
      <c r="J3087" s="51"/>
      <c r="K3087" s="50"/>
      <c r="L3087" s="50"/>
      <c r="M3087" s="52"/>
    </row>
    <row r="3088" spans="1:13" s="53" customFormat="1">
      <c r="A3088" s="47" t="s">
        <v>2372</v>
      </c>
      <c r="B3088" s="175">
        <v>5059</v>
      </c>
      <c r="C3088" s="47" t="s">
        <v>1196</v>
      </c>
      <c r="D3088" s="47" t="s">
        <v>358</v>
      </c>
      <c r="E3088" s="47" t="s">
        <v>58</v>
      </c>
      <c r="F3088" s="48">
        <v>43006</v>
      </c>
      <c r="G3088" s="179">
        <v>-1</v>
      </c>
      <c r="H3088" s="47"/>
      <c r="I3088" s="50"/>
      <c r="J3088" s="51"/>
      <c r="K3088" s="50"/>
      <c r="L3088" s="50"/>
      <c r="M3088" s="52"/>
    </row>
    <row r="3089" spans="1:13" s="53" customFormat="1">
      <c r="A3089" s="47" t="s">
        <v>2369</v>
      </c>
      <c r="B3089" s="175">
        <v>82251</v>
      </c>
      <c r="C3089" s="47" t="s">
        <v>1344</v>
      </c>
      <c r="D3089" s="47" t="s">
        <v>127</v>
      </c>
      <c r="E3089" s="47" t="s">
        <v>325</v>
      </c>
      <c r="F3089" s="48">
        <v>43006</v>
      </c>
      <c r="G3089" s="179">
        <v>-3</v>
      </c>
      <c r="H3089" s="47"/>
      <c r="I3089" s="50"/>
      <c r="J3089" s="51"/>
      <c r="K3089" s="50"/>
      <c r="L3089" s="50"/>
      <c r="M3089" s="52"/>
    </row>
    <row r="3090" spans="1:13" s="53" customFormat="1">
      <c r="A3090" s="47" t="s">
        <v>2237</v>
      </c>
      <c r="B3090" s="175" t="s">
        <v>2366</v>
      </c>
      <c r="C3090" s="47" t="s">
        <v>1562</v>
      </c>
      <c r="D3090" s="47" t="s">
        <v>317</v>
      </c>
      <c r="E3090" s="231" t="s">
        <v>159</v>
      </c>
      <c r="F3090" s="48">
        <v>43011</v>
      </c>
      <c r="G3090" s="179">
        <v>100</v>
      </c>
      <c r="H3090" s="47"/>
      <c r="I3090" s="50"/>
      <c r="J3090" s="51"/>
      <c r="K3090" s="50"/>
      <c r="L3090" s="50"/>
      <c r="M3090" s="52"/>
    </row>
    <row r="3091" spans="1:13" s="53" customFormat="1">
      <c r="A3091" s="47" t="s">
        <v>2237</v>
      </c>
      <c r="B3091" s="175" t="s">
        <v>2366</v>
      </c>
      <c r="C3091" s="47" t="s">
        <v>1562</v>
      </c>
      <c r="D3091" s="47" t="s">
        <v>178</v>
      </c>
      <c r="E3091" s="47" t="s">
        <v>326</v>
      </c>
      <c r="F3091" s="48">
        <v>43011</v>
      </c>
      <c r="G3091" s="179">
        <v>20</v>
      </c>
      <c r="H3091" s="47"/>
      <c r="I3091" s="50"/>
      <c r="J3091" s="51"/>
      <c r="K3091" s="50"/>
      <c r="L3091" s="50"/>
      <c r="M3091" s="52"/>
    </row>
    <row r="3092" spans="1:13" s="53" customFormat="1">
      <c r="A3092" s="47" t="s">
        <v>1837</v>
      </c>
      <c r="B3092" s="175" t="s">
        <v>2365</v>
      </c>
      <c r="C3092" s="47" t="s">
        <v>1562</v>
      </c>
      <c r="D3092" s="47" t="s">
        <v>464</v>
      </c>
      <c r="E3092" s="47" t="s">
        <v>106</v>
      </c>
      <c r="F3092" s="48">
        <v>43011</v>
      </c>
      <c r="G3092" s="179">
        <v>5</v>
      </c>
      <c r="H3092" s="47"/>
      <c r="I3092" s="50"/>
      <c r="J3092" s="51"/>
      <c r="K3092" s="50"/>
      <c r="L3092" s="50"/>
      <c r="M3092" s="52"/>
    </row>
    <row r="3093" spans="1:13" s="53" customFormat="1">
      <c r="A3093" s="47" t="s">
        <v>1837</v>
      </c>
      <c r="B3093" s="175" t="s">
        <v>2365</v>
      </c>
      <c r="C3093" s="47" t="s">
        <v>1562</v>
      </c>
      <c r="D3093" s="47" t="s">
        <v>465</v>
      </c>
      <c r="E3093" s="47" t="s">
        <v>107</v>
      </c>
      <c r="F3093" s="48">
        <v>43011</v>
      </c>
      <c r="G3093" s="179">
        <v>5</v>
      </c>
      <c r="H3093" s="47"/>
      <c r="I3093" s="50"/>
      <c r="J3093" s="51"/>
      <c r="K3093" s="50"/>
      <c r="L3093" s="50"/>
      <c r="M3093" s="52"/>
    </row>
    <row r="3094" spans="1:13" s="53" customFormat="1">
      <c r="A3094" s="47" t="s">
        <v>1837</v>
      </c>
      <c r="B3094" s="175" t="s">
        <v>2365</v>
      </c>
      <c r="C3094" s="47" t="s">
        <v>1562</v>
      </c>
      <c r="D3094" s="47" t="s">
        <v>468</v>
      </c>
      <c r="E3094" s="47" t="s">
        <v>312</v>
      </c>
      <c r="F3094" s="48">
        <v>43011</v>
      </c>
      <c r="G3094" s="179">
        <v>5</v>
      </c>
      <c r="H3094" s="47"/>
      <c r="I3094" s="50"/>
      <c r="J3094" s="51"/>
      <c r="K3094" s="50"/>
      <c r="L3094" s="50"/>
      <c r="M3094" s="52"/>
    </row>
    <row r="3095" spans="1:13" s="53" customFormat="1">
      <c r="A3095" s="47" t="s">
        <v>1837</v>
      </c>
      <c r="B3095" s="175" t="s">
        <v>2365</v>
      </c>
      <c r="C3095" s="47" t="s">
        <v>1562</v>
      </c>
      <c r="D3095" s="47" t="s">
        <v>469</v>
      </c>
      <c r="E3095" s="47" t="s">
        <v>311</v>
      </c>
      <c r="F3095" s="48">
        <v>43011</v>
      </c>
      <c r="G3095" s="179">
        <v>5</v>
      </c>
      <c r="H3095" s="47"/>
      <c r="I3095" s="50"/>
      <c r="J3095" s="51"/>
      <c r="K3095" s="50"/>
      <c r="L3095" s="50"/>
      <c r="M3095" s="52"/>
    </row>
    <row r="3096" spans="1:13" s="53" customFormat="1">
      <c r="A3096" s="47" t="s">
        <v>1837</v>
      </c>
      <c r="B3096" s="175" t="s">
        <v>2365</v>
      </c>
      <c r="C3096" s="47" t="s">
        <v>1562</v>
      </c>
      <c r="D3096" s="47" t="s">
        <v>300</v>
      </c>
      <c r="E3096" s="47" t="s">
        <v>302</v>
      </c>
      <c r="F3096" s="48">
        <v>43011</v>
      </c>
      <c r="G3096" s="179">
        <v>3</v>
      </c>
      <c r="H3096" s="47"/>
      <c r="I3096" s="50"/>
      <c r="J3096" s="51"/>
      <c r="K3096" s="50"/>
      <c r="L3096" s="50"/>
      <c r="M3096" s="52"/>
    </row>
    <row r="3097" spans="1:13" s="53" customFormat="1">
      <c r="A3097" s="47" t="s">
        <v>1837</v>
      </c>
      <c r="B3097" s="175" t="s">
        <v>2365</v>
      </c>
      <c r="C3097" s="47" t="s">
        <v>1562</v>
      </c>
      <c r="D3097" s="47" t="s">
        <v>301</v>
      </c>
      <c r="E3097" s="47" t="s">
        <v>299</v>
      </c>
      <c r="F3097" s="48">
        <v>43011</v>
      </c>
      <c r="G3097" s="179">
        <v>5</v>
      </c>
      <c r="H3097" s="47"/>
      <c r="I3097" s="50"/>
      <c r="J3097" s="51"/>
      <c r="K3097" s="50"/>
      <c r="L3097" s="50"/>
      <c r="M3097" s="52"/>
    </row>
    <row r="3098" spans="1:13" s="53" customFormat="1">
      <c r="A3098" s="47" t="s">
        <v>1837</v>
      </c>
      <c r="B3098" s="175" t="s">
        <v>2365</v>
      </c>
      <c r="C3098" s="47" t="s">
        <v>1562</v>
      </c>
      <c r="D3098" s="47" t="s">
        <v>504</v>
      </c>
      <c r="E3098" s="47" t="s">
        <v>303</v>
      </c>
      <c r="F3098" s="48">
        <v>43011</v>
      </c>
      <c r="G3098" s="179">
        <v>5</v>
      </c>
      <c r="H3098" s="47"/>
      <c r="I3098" s="50"/>
      <c r="J3098" s="51"/>
      <c r="K3098" s="50"/>
      <c r="L3098" s="50"/>
      <c r="M3098" s="52"/>
    </row>
    <row r="3099" spans="1:13" s="53" customFormat="1">
      <c r="A3099" s="47" t="s">
        <v>1837</v>
      </c>
      <c r="B3099" s="175" t="s">
        <v>2365</v>
      </c>
      <c r="C3099" s="47" t="s">
        <v>1562</v>
      </c>
      <c r="D3099" s="47" t="s">
        <v>663</v>
      </c>
      <c r="E3099" s="47" t="s">
        <v>662</v>
      </c>
      <c r="F3099" s="48">
        <v>43011</v>
      </c>
      <c r="G3099" s="179">
        <v>5</v>
      </c>
      <c r="H3099" s="47"/>
      <c r="I3099" s="50"/>
      <c r="J3099" s="51"/>
      <c r="K3099" s="50"/>
      <c r="L3099" s="50"/>
      <c r="M3099" s="52"/>
    </row>
    <row r="3100" spans="1:13" s="53" customFormat="1">
      <c r="A3100" s="47" t="s">
        <v>1974</v>
      </c>
      <c r="B3100" s="175" t="s">
        <v>2364</v>
      </c>
      <c r="C3100" s="47" t="s">
        <v>521</v>
      </c>
      <c r="D3100" s="47" t="s">
        <v>716</v>
      </c>
      <c r="E3100" s="47" t="s">
        <v>715</v>
      </c>
      <c r="F3100" s="48">
        <v>43011</v>
      </c>
      <c r="G3100" s="179">
        <v>10</v>
      </c>
      <c r="H3100" s="47"/>
      <c r="I3100" s="50"/>
      <c r="J3100" s="51"/>
      <c r="K3100" s="50"/>
      <c r="L3100" s="50"/>
      <c r="M3100" s="52"/>
    </row>
    <row r="3101" spans="1:13" s="53" customFormat="1">
      <c r="A3101" s="47" t="s">
        <v>2381</v>
      </c>
      <c r="B3101" s="175" t="s">
        <v>2378</v>
      </c>
      <c r="C3101" s="47" t="s">
        <v>1254</v>
      </c>
      <c r="D3101" s="258" t="s">
        <v>2734</v>
      </c>
      <c r="E3101" s="277" t="s">
        <v>2363</v>
      </c>
      <c r="F3101" s="48">
        <v>43012</v>
      </c>
      <c r="G3101" s="179">
        <v>-3</v>
      </c>
      <c r="H3101" s="47"/>
      <c r="I3101" s="50"/>
      <c r="J3101" s="51"/>
      <c r="K3101" s="50"/>
      <c r="L3101" s="50"/>
      <c r="M3101" s="52"/>
    </row>
    <row r="3102" spans="1:13" s="53" customFormat="1">
      <c r="A3102" s="47" t="s">
        <v>2376</v>
      </c>
      <c r="B3102" s="175" t="s">
        <v>2382</v>
      </c>
      <c r="C3102" s="47" t="s">
        <v>1344</v>
      </c>
      <c r="D3102" s="258" t="s">
        <v>1680</v>
      </c>
      <c r="E3102" s="277" t="s">
        <v>1674</v>
      </c>
      <c r="F3102" s="48">
        <v>43013</v>
      </c>
      <c r="G3102" s="179">
        <v>-2</v>
      </c>
      <c r="H3102" s="47"/>
      <c r="I3102" s="50"/>
      <c r="J3102" s="51"/>
      <c r="K3102" s="50"/>
      <c r="L3102" s="50"/>
      <c r="M3102" s="52"/>
    </row>
    <row r="3103" spans="1:13" s="53" customFormat="1">
      <c r="A3103" s="47"/>
      <c r="B3103" s="175" t="s">
        <v>2383</v>
      </c>
      <c r="C3103" s="47" t="s">
        <v>1344</v>
      </c>
      <c r="D3103" s="225" t="s">
        <v>1684</v>
      </c>
      <c r="E3103" s="47" t="s">
        <v>1683</v>
      </c>
      <c r="F3103" s="48">
        <v>43013</v>
      </c>
      <c r="G3103" s="179">
        <v>2</v>
      </c>
      <c r="H3103" s="47"/>
      <c r="I3103" s="50"/>
      <c r="J3103" s="51"/>
      <c r="K3103" s="50"/>
      <c r="L3103" s="50"/>
      <c r="M3103" s="52"/>
    </row>
    <row r="3104" spans="1:13" s="53" customFormat="1">
      <c r="A3104" s="47" t="s">
        <v>2376</v>
      </c>
      <c r="B3104" s="175" t="s">
        <v>2377</v>
      </c>
      <c r="C3104" s="175" t="s">
        <v>1344</v>
      </c>
      <c r="D3104" s="225" t="s">
        <v>1684</v>
      </c>
      <c r="E3104" s="47" t="s">
        <v>1683</v>
      </c>
      <c r="F3104" s="48">
        <v>43013</v>
      </c>
      <c r="G3104" s="179">
        <v>-2</v>
      </c>
      <c r="H3104" s="47"/>
      <c r="I3104" s="50"/>
      <c r="J3104" s="51"/>
      <c r="K3104" s="50"/>
      <c r="L3104" s="50"/>
      <c r="M3104" s="52"/>
    </row>
    <row r="3105" spans="1:13" s="53" customFormat="1">
      <c r="A3105" s="47" t="s">
        <v>2373</v>
      </c>
      <c r="B3105" s="175" t="s">
        <v>2374</v>
      </c>
      <c r="C3105" s="47" t="s">
        <v>2375</v>
      </c>
      <c r="D3105" s="194" t="s">
        <v>2384</v>
      </c>
      <c r="E3105" s="277" t="s">
        <v>1293</v>
      </c>
      <c r="F3105" s="48">
        <v>43013</v>
      </c>
      <c r="G3105" s="179">
        <v>-1</v>
      </c>
      <c r="H3105" s="47"/>
      <c r="I3105" s="50"/>
      <c r="J3105" s="51"/>
      <c r="K3105" s="50"/>
      <c r="L3105" s="50"/>
      <c r="M3105" s="52"/>
    </row>
    <row r="3106" spans="1:13" s="53" customFormat="1">
      <c r="A3106" s="47" t="s">
        <v>2379</v>
      </c>
      <c r="B3106" s="175" t="s">
        <v>2380</v>
      </c>
      <c r="C3106" s="47" t="s">
        <v>1196</v>
      </c>
      <c r="D3106" s="258" t="s">
        <v>879</v>
      </c>
      <c r="E3106" s="277" t="s">
        <v>880</v>
      </c>
      <c r="F3106" s="48">
        <v>43014</v>
      </c>
      <c r="G3106" s="179">
        <v>-1</v>
      </c>
      <c r="H3106" s="47"/>
      <c r="I3106" s="50"/>
      <c r="J3106" s="51"/>
      <c r="K3106" s="50"/>
      <c r="L3106" s="50"/>
      <c r="M3106" s="52"/>
    </row>
    <row r="3107" spans="1:13" s="53" customFormat="1">
      <c r="A3107" s="47" t="s">
        <v>2680</v>
      </c>
      <c r="B3107" s="175" t="s">
        <v>2681</v>
      </c>
      <c r="C3107" s="47" t="s">
        <v>1344</v>
      </c>
      <c r="D3107" s="258" t="s">
        <v>2386</v>
      </c>
      <c r="E3107" s="277" t="s">
        <v>1310</v>
      </c>
      <c r="F3107" s="48">
        <v>43018</v>
      </c>
      <c r="G3107" s="179">
        <v>-1</v>
      </c>
      <c r="H3107" s="47"/>
      <c r="I3107" s="50"/>
      <c r="J3107" s="51"/>
      <c r="K3107" s="50"/>
      <c r="L3107" s="50"/>
      <c r="M3107" s="52"/>
    </row>
    <row r="3108" spans="1:13" s="53" customFormat="1">
      <c r="A3108" s="47" t="s">
        <v>2680</v>
      </c>
      <c r="B3108" s="175" t="s">
        <v>2682</v>
      </c>
      <c r="C3108" s="47" t="s">
        <v>1344</v>
      </c>
      <c r="D3108" s="258" t="s">
        <v>2385</v>
      </c>
      <c r="E3108" s="277" t="s">
        <v>1309</v>
      </c>
      <c r="F3108" s="48">
        <v>43018</v>
      </c>
      <c r="G3108" s="179">
        <v>-2</v>
      </c>
      <c r="H3108" s="47"/>
      <c r="I3108" s="50"/>
      <c r="J3108" s="51"/>
      <c r="K3108" s="50"/>
      <c r="L3108" s="50"/>
      <c r="M3108" s="52"/>
    </row>
    <row r="3109" spans="1:13" s="53" customFormat="1">
      <c r="A3109" s="47" t="s">
        <v>2680</v>
      </c>
      <c r="B3109" s="175" t="s">
        <v>2683</v>
      </c>
      <c r="C3109" s="47" t="s">
        <v>1344</v>
      </c>
      <c r="D3109" s="258" t="s">
        <v>2386</v>
      </c>
      <c r="E3109" s="277" t="s">
        <v>1310</v>
      </c>
      <c r="F3109" s="48">
        <v>43018</v>
      </c>
      <c r="G3109" s="179">
        <v>2</v>
      </c>
      <c r="H3109" s="47"/>
      <c r="I3109" s="50"/>
      <c r="J3109" s="51"/>
      <c r="K3109" s="50"/>
      <c r="L3109" s="50"/>
      <c r="M3109" s="52"/>
    </row>
    <row r="3110" spans="1:13" s="53" customFormat="1">
      <c r="A3110" s="47" t="s">
        <v>2680</v>
      </c>
      <c r="B3110" s="175" t="s">
        <v>2681</v>
      </c>
      <c r="C3110" s="47" t="s">
        <v>1344</v>
      </c>
      <c r="D3110" s="258" t="s">
        <v>2386</v>
      </c>
      <c r="E3110" s="277" t="s">
        <v>1310</v>
      </c>
      <c r="F3110" s="48">
        <v>43018</v>
      </c>
      <c r="G3110" s="179">
        <v>-2</v>
      </c>
      <c r="H3110" s="47"/>
      <c r="I3110" s="50"/>
      <c r="J3110" s="51"/>
      <c r="K3110" s="50"/>
      <c r="L3110" s="50"/>
      <c r="M3110" s="52"/>
    </row>
    <row r="3111" spans="1:13" s="53" customFormat="1">
      <c r="A3111" s="47" t="s">
        <v>2684</v>
      </c>
      <c r="B3111" s="175" t="s">
        <v>2685</v>
      </c>
      <c r="C3111" s="47" t="s">
        <v>1134</v>
      </c>
      <c r="D3111" s="258" t="s">
        <v>1777</v>
      </c>
      <c r="E3111" s="277" t="s">
        <v>1778</v>
      </c>
      <c r="F3111" s="48">
        <v>43018</v>
      </c>
      <c r="G3111" s="179">
        <v>-4</v>
      </c>
      <c r="H3111" s="47"/>
      <c r="I3111" s="50"/>
      <c r="J3111" s="51"/>
      <c r="K3111" s="50"/>
      <c r="L3111" s="50"/>
      <c r="M3111" s="52"/>
    </row>
    <row r="3112" spans="1:13" s="53" customFormat="1">
      <c r="A3112" s="47" t="s">
        <v>2684</v>
      </c>
      <c r="B3112" s="175" t="s">
        <v>2685</v>
      </c>
      <c r="C3112" s="47" t="s">
        <v>1134</v>
      </c>
      <c r="D3112" s="258" t="s">
        <v>317</v>
      </c>
      <c r="E3112" s="277" t="s">
        <v>159</v>
      </c>
      <c r="F3112" s="48">
        <v>43018</v>
      </c>
      <c r="G3112" s="179">
        <v>-4</v>
      </c>
      <c r="H3112" s="47"/>
      <c r="I3112" s="50"/>
      <c r="J3112" s="51"/>
      <c r="K3112" s="50"/>
      <c r="L3112" s="50"/>
      <c r="M3112" s="52"/>
    </row>
    <row r="3113" spans="1:13" s="53" customFormat="1">
      <c r="A3113" s="47" t="s">
        <v>2684</v>
      </c>
      <c r="B3113" s="175" t="s">
        <v>2685</v>
      </c>
      <c r="C3113" s="47" t="s">
        <v>1134</v>
      </c>
      <c r="D3113" s="258" t="s">
        <v>1667</v>
      </c>
      <c r="E3113" s="277" t="s">
        <v>1629</v>
      </c>
      <c r="F3113" s="48">
        <v>43018</v>
      </c>
      <c r="G3113" s="179">
        <v>-1</v>
      </c>
      <c r="H3113" s="47"/>
      <c r="I3113" s="50"/>
      <c r="J3113" s="51"/>
      <c r="K3113" s="50"/>
      <c r="L3113" s="50"/>
      <c r="M3113" s="52"/>
    </row>
    <row r="3114" spans="1:13" s="53" customFormat="1">
      <c r="A3114" s="47" t="s">
        <v>2686</v>
      </c>
      <c r="B3114" s="175" t="s">
        <v>2689</v>
      </c>
      <c r="C3114" s="47" t="s">
        <v>1344</v>
      </c>
      <c r="D3114" s="258" t="s">
        <v>2386</v>
      </c>
      <c r="E3114" s="277" t="s">
        <v>1310</v>
      </c>
      <c r="F3114" s="48">
        <v>43020</v>
      </c>
      <c r="G3114" s="179">
        <v>-1</v>
      </c>
      <c r="H3114" s="47"/>
      <c r="I3114" s="50"/>
      <c r="J3114" s="51"/>
      <c r="K3114" s="50"/>
      <c r="L3114" s="50"/>
      <c r="M3114" s="52"/>
    </row>
    <row r="3115" spans="1:13" s="53" customFormat="1">
      <c r="A3115" s="47" t="s">
        <v>2686</v>
      </c>
      <c r="B3115" s="175" t="s">
        <v>2687</v>
      </c>
      <c r="C3115" s="47" t="s">
        <v>1344</v>
      </c>
      <c r="D3115" s="258" t="s">
        <v>2385</v>
      </c>
      <c r="E3115" s="277" t="s">
        <v>1309</v>
      </c>
      <c r="F3115" s="48">
        <v>43020</v>
      </c>
      <c r="G3115" s="179">
        <v>-1</v>
      </c>
      <c r="H3115" s="47"/>
      <c r="I3115" s="50"/>
      <c r="J3115" s="51"/>
      <c r="K3115" s="50"/>
      <c r="L3115" s="50"/>
      <c r="M3115" s="52"/>
    </row>
    <row r="3116" spans="1:13" s="53" customFormat="1">
      <c r="A3116" s="47" t="s">
        <v>2686</v>
      </c>
      <c r="B3116" s="175" t="s">
        <v>2688</v>
      </c>
      <c r="C3116" s="47" t="s">
        <v>1344</v>
      </c>
      <c r="D3116" s="258" t="s">
        <v>2386</v>
      </c>
      <c r="E3116" s="277" t="s">
        <v>1310</v>
      </c>
      <c r="F3116" s="48">
        <v>43020</v>
      </c>
      <c r="G3116" s="179">
        <v>1</v>
      </c>
      <c r="H3116" s="47"/>
      <c r="I3116" s="50"/>
      <c r="J3116" s="51"/>
      <c r="K3116" s="50"/>
      <c r="L3116" s="50"/>
      <c r="M3116" s="52"/>
    </row>
    <row r="3117" spans="1:13" s="53" customFormat="1">
      <c r="A3117" s="47" t="s">
        <v>2690</v>
      </c>
      <c r="B3117" s="175" t="s">
        <v>2691</v>
      </c>
      <c r="C3117" s="47" t="s">
        <v>1344</v>
      </c>
      <c r="D3117" s="258" t="s">
        <v>2386</v>
      </c>
      <c r="E3117" s="277" t="s">
        <v>1310</v>
      </c>
      <c r="F3117" s="48">
        <v>43020</v>
      </c>
      <c r="G3117" s="179">
        <v>-1</v>
      </c>
      <c r="H3117" s="47"/>
      <c r="I3117" s="50"/>
      <c r="J3117" s="51"/>
      <c r="K3117" s="50"/>
      <c r="L3117" s="50"/>
      <c r="M3117" s="52"/>
    </row>
    <row r="3118" spans="1:13" s="53" customFormat="1">
      <c r="A3118" s="47" t="s">
        <v>2690</v>
      </c>
      <c r="B3118" s="175" t="s">
        <v>2687</v>
      </c>
      <c r="C3118" s="47" t="s">
        <v>1344</v>
      </c>
      <c r="D3118" s="258" t="s">
        <v>2385</v>
      </c>
      <c r="E3118" s="277" t="s">
        <v>1309</v>
      </c>
      <c r="F3118" s="48">
        <v>43020</v>
      </c>
      <c r="G3118" s="179">
        <v>-1</v>
      </c>
      <c r="H3118" s="47"/>
      <c r="I3118" s="50"/>
      <c r="J3118" s="51"/>
      <c r="K3118" s="50"/>
      <c r="L3118" s="50"/>
      <c r="M3118" s="52"/>
    </row>
    <row r="3119" spans="1:13" s="53" customFormat="1">
      <c r="A3119" s="47" t="s">
        <v>2690</v>
      </c>
      <c r="B3119" s="175" t="s">
        <v>2688</v>
      </c>
      <c r="C3119" s="47" t="s">
        <v>1344</v>
      </c>
      <c r="D3119" s="258" t="s">
        <v>2386</v>
      </c>
      <c r="E3119" s="277" t="s">
        <v>1310</v>
      </c>
      <c r="F3119" s="48">
        <v>43020</v>
      </c>
      <c r="G3119" s="179">
        <v>1</v>
      </c>
      <c r="H3119" s="47"/>
      <c r="I3119" s="50"/>
      <c r="J3119" s="51"/>
      <c r="K3119" s="50"/>
      <c r="L3119" s="50"/>
      <c r="M3119" s="52"/>
    </row>
    <row r="3120" spans="1:13" s="53" customFormat="1">
      <c r="A3120" s="47" t="s">
        <v>2692</v>
      </c>
      <c r="B3120" s="175" t="s">
        <v>2693</v>
      </c>
      <c r="C3120" s="47" t="s">
        <v>1344</v>
      </c>
      <c r="D3120" s="258" t="s">
        <v>2386</v>
      </c>
      <c r="E3120" s="277" t="s">
        <v>1310</v>
      </c>
      <c r="F3120" s="48">
        <v>43020</v>
      </c>
      <c r="G3120" s="179">
        <v>-1</v>
      </c>
      <c r="H3120" s="47"/>
      <c r="I3120" s="50"/>
      <c r="J3120" s="51"/>
      <c r="K3120" s="50"/>
      <c r="L3120" s="50"/>
      <c r="M3120" s="52"/>
    </row>
    <row r="3121" spans="1:13" s="53" customFormat="1">
      <c r="A3121" s="47" t="s">
        <v>2692</v>
      </c>
      <c r="B3121" s="175" t="s">
        <v>2705</v>
      </c>
      <c r="C3121" s="47" t="s">
        <v>1344</v>
      </c>
      <c r="D3121" s="258" t="s">
        <v>2385</v>
      </c>
      <c r="E3121" s="277" t="s">
        <v>1309</v>
      </c>
      <c r="F3121" s="48">
        <v>43020</v>
      </c>
      <c r="G3121" s="179">
        <v>-3</v>
      </c>
      <c r="H3121" s="47"/>
      <c r="I3121" s="50"/>
      <c r="J3121" s="51"/>
      <c r="K3121" s="50"/>
      <c r="L3121" s="50"/>
      <c r="M3121" s="52"/>
    </row>
    <row r="3122" spans="1:13" s="53" customFormat="1">
      <c r="A3122" s="47" t="s">
        <v>2692</v>
      </c>
      <c r="B3122" s="175" t="s">
        <v>2706</v>
      </c>
      <c r="C3122" s="47" t="s">
        <v>1344</v>
      </c>
      <c r="D3122" s="258" t="s">
        <v>2386</v>
      </c>
      <c r="E3122" s="277" t="s">
        <v>1310</v>
      </c>
      <c r="F3122" s="48">
        <v>43020</v>
      </c>
      <c r="G3122" s="179">
        <v>3</v>
      </c>
      <c r="H3122" s="47"/>
      <c r="I3122" s="50"/>
      <c r="J3122" s="51"/>
      <c r="K3122" s="50"/>
      <c r="L3122" s="50"/>
      <c r="M3122" s="52"/>
    </row>
    <row r="3123" spans="1:13" s="53" customFormat="1">
      <c r="A3123" s="47" t="s">
        <v>2694</v>
      </c>
      <c r="B3123" s="175" t="s">
        <v>2695</v>
      </c>
      <c r="C3123" s="47" t="s">
        <v>2696</v>
      </c>
      <c r="D3123" s="47" t="s">
        <v>205</v>
      </c>
      <c r="E3123" s="47" t="s">
        <v>115</v>
      </c>
      <c r="F3123" s="48">
        <v>43020</v>
      </c>
      <c r="G3123" s="179">
        <v>-1</v>
      </c>
      <c r="H3123" s="47"/>
      <c r="I3123" s="50"/>
      <c r="J3123" s="51"/>
      <c r="K3123" s="50"/>
      <c r="L3123" s="50"/>
      <c r="M3123" s="52"/>
    </row>
    <row r="3124" spans="1:13" s="53" customFormat="1">
      <c r="A3124" s="47" t="s">
        <v>2694</v>
      </c>
      <c r="B3124" s="175" t="s">
        <v>2695</v>
      </c>
      <c r="C3124" s="47" t="s">
        <v>2696</v>
      </c>
      <c r="D3124" s="47" t="s">
        <v>307</v>
      </c>
      <c r="E3124" s="47" t="s">
        <v>120</v>
      </c>
      <c r="F3124" s="48">
        <v>43020</v>
      </c>
      <c r="G3124" s="179">
        <v>-1</v>
      </c>
      <c r="H3124" s="47"/>
      <c r="I3124" s="50"/>
      <c r="J3124" s="51"/>
      <c r="K3124" s="50"/>
      <c r="L3124" s="50"/>
      <c r="M3124" s="52"/>
    </row>
    <row r="3125" spans="1:13" s="53" customFormat="1">
      <c r="A3125" s="47" t="s">
        <v>2694</v>
      </c>
      <c r="B3125" s="175" t="s">
        <v>2695</v>
      </c>
      <c r="C3125" s="47" t="s">
        <v>2696</v>
      </c>
      <c r="D3125" s="47" t="s">
        <v>306</v>
      </c>
      <c r="E3125" s="47" t="s">
        <v>117</v>
      </c>
      <c r="F3125" s="48">
        <v>43020</v>
      </c>
      <c r="G3125" s="179">
        <v>-1</v>
      </c>
      <c r="H3125" s="47"/>
      <c r="I3125" s="50"/>
      <c r="J3125" s="51"/>
      <c r="K3125" s="50"/>
      <c r="L3125" s="50"/>
      <c r="M3125" s="52"/>
    </row>
    <row r="3126" spans="1:13" s="53" customFormat="1">
      <c r="A3126" s="47" t="s">
        <v>2694</v>
      </c>
      <c r="B3126" s="175" t="s">
        <v>2695</v>
      </c>
      <c r="C3126" s="47" t="s">
        <v>2696</v>
      </c>
      <c r="D3126" s="47" t="s">
        <v>310</v>
      </c>
      <c r="E3126" s="47" t="s">
        <v>116</v>
      </c>
      <c r="F3126" s="48">
        <v>43020</v>
      </c>
      <c r="G3126" s="179">
        <v>-1</v>
      </c>
      <c r="H3126" s="47"/>
      <c r="I3126" s="50"/>
      <c r="J3126" s="51"/>
      <c r="K3126" s="50"/>
      <c r="L3126" s="50"/>
      <c r="M3126" s="52"/>
    </row>
    <row r="3127" spans="1:13" s="53" customFormat="1">
      <c r="A3127" s="47" t="s">
        <v>2694</v>
      </c>
      <c r="B3127" s="175" t="s">
        <v>2695</v>
      </c>
      <c r="C3127" s="47" t="s">
        <v>2696</v>
      </c>
      <c r="D3127" s="47" t="s">
        <v>308</v>
      </c>
      <c r="E3127" s="47" t="s">
        <v>123</v>
      </c>
      <c r="F3127" s="48">
        <v>43020</v>
      </c>
      <c r="G3127" s="179">
        <v>-1</v>
      </c>
      <c r="H3127" s="47"/>
      <c r="I3127" s="50"/>
      <c r="J3127" s="51"/>
      <c r="K3127" s="50"/>
      <c r="L3127" s="50"/>
      <c r="M3127" s="52"/>
    </row>
    <row r="3128" spans="1:13" s="53" customFormat="1">
      <c r="A3128" s="47" t="s">
        <v>2694</v>
      </c>
      <c r="B3128" s="175" t="s">
        <v>2695</v>
      </c>
      <c r="C3128" s="47" t="s">
        <v>2696</v>
      </c>
      <c r="D3128" s="47" t="s">
        <v>454</v>
      </c>
      <c r="E3128" s="47" t="s">
        <v>122</v>
      </c>
      <c r="F3128" s="48">
        <v>43020</v>
      </c>
      <c r="G3128" s="179">
        <v>-1</v>
      </c>
      <c r="H3128" s="47"/>
      <c r="I3128" s="50"/>
      <c r="J3128" s="51"/>
      <c r="K3128" s="50"/>
      <c r="L3128" s="50"/>
      <c r="M3128" s="52"/>
    </row>
    <row r="3129" spans="1:13" s="53" customFormat="1">
      <c r="A3129" s="47" t="s">
        <v>2694</v>
      </c>
      <c r="B3129" s="175" t="s">
        <v>2695</v>
      </c>
      <c r="C3129" s="47" t="s">
        <v>2696</v>
      </c>
      <c r="D3129" s="47" t="s">
        <v>456</v>
      </c>
      <c r="E3129" s="47" t="s">
        <v>124</v>
      </c>
      <c r="F3129" s="48">
        <v>43020</v>
      </c>
      <c r="G3129" s="179">
        <v>-2</v>
      </c>
      <c r="H3129" s="47"/>
      <c r="I3129" s="50"/>
      <c r="J3129" s="51"/>
      <c r="K3129" s="50"/>
      <c r="L3129" s="50"/>
      <c r="M3129" s="52"/>
    </row>
    <row r="3130" spans="1:13" s="53" customFormat="1">
      <c r="A3130" s="47" t="s">
        <v>2694</v>
      </c>
      <c r="B3130" s="175" t="s">
        <v>2695</v>
      </c>
      <c r="C3130" s="47" t="s">
        <v>2696</v>
      </c>
      <c r="D3130" s="47" t="s">
        <v>309</v>
      </c>
      <c r="E3130" s="47" t="s">
        <v>125</v>
      </c>
      <c r="F3130" s="48">
        <v>43020</v>
      </c>
      <c r="G3130" s="179">
        <v>-2</v>
      </c>
      <c r="H3130" s="47"/>
      <c r="I3130" s="50"/>
      <c r="J3130" s="51"/>
      <c r="K3130" s="50"/>
      <c r="L3130" s="50"/>
      <c r="M3130" s="52"/>
    </row>
    <row r="3131" spans="1:13" s="53" customFormat="1">
      <c r="A3131" s="47" t="s">
        <v>2694</v>
      </c>
      <c r="B3131" s="175" t="s">
        <v>2695</v>
      </c>
      <c r="C3131" s="47" t="s">
        <v>2696</v>
      </c>
      <c r="D3131" s="47" t="s">
        <v>296</v>
      </c>
      <c r="E3131" s="47" t="s">
        <v>297</v>
      </c>
      <c r="F3131" s="48">
        <v>43020</v>
      </c>
      <c r="G3131" s="179">
        <v>-4</v>
      </c>
      <c r="H3131" s="47"/>
      <c r="I3131" s="50"/>
      <c r="J3131" s="51"/>
      <c r="K3131" s="50"/>
      <c r="L3131" s="50"/>
      <c r="M3131" s="52"/>
    </row>
    <row r="3132" spans="1:13" s="53" customFormat="1">
      <c r="A3132" s="47" t="s">
        <v>2694</v>
      </c>
      <c r="B3132" s="175" t="s">
        <v>2695</v>
      </c>
      <c r="C3132" s="47" t="s">
        <v>2696</v>
      </c>
      <c r="D3132" s="47" t="s">
        <v>277</v>
      </c>
      <c r="E3132" s="47" t="s">
        <v>119</v>
      </c>
      <c r="F3132" s="48">
        <v>43020</v>
      </c>
      <c r="G3132" s="179">
        <v>-4</v>
      </c>
      <c r="H3132" s="47"/>
      <c r="I3132" s="50"/>
      <c r="J3132" s="51"/>
      <c r="K3132" s="50"/>
      <c r="L3132" s="50"/>
      <c r="M3132" s="52"/>
    </row>
    <row r="3133" spans="1:13" s="53" customFormat="1">
      <c r="A3133" s="47" t="s">
        <v>2694</v>
      </c>
      <c r="B3133" s="175" t="s">
        <v>2695</v>
      </c>
      <c r="C3133" s="47" t="s">
        <v>2696</v>
      </c>
      <c r="D3133" s="47" t="s">
        <v>465</v>
      </c>
      <c r="E3133" s="47" t="s">
        <v>107</v>
      </c>
      <c r="F3133" s="48">
        <v>43020</v>
      </c>
      <c r="G3133" s="179">
        <v>-1</v>
      </c>
      <c r="H3133" s="47"/>
      <c r="I3133" s="50"/>
      <c r="J3133" s="51"/>
      <c r="K3133" s="50"/>
      <c r="L3133" s="50"/>
      <c r="M3133" s="52"/>
    </row>
    <row r="3134" spans="1:13" s="53" customFormat="1">
      <c r="A3134" s="47" t="s">
        <v>2694</v>
      </c>
      <c r="B3134" s="175" t="s">
        <v>2695</v>
      </c>
      <c r="C3134" s="47" t="s">
        <v>2696</v>
      </c>
      <c r="D3134" s="47" t="s">
        <v>464</v>
      </c>
      <c r="E3134" s="47" t="s">
        <v>106</v>
      </c>
      <c r="F3134" s="48">
        <v>43020</v>
      </c>
      <c r="G3134" s="179">
        <v>-2</v>
      </c>
      <c r="H3134" s="47"/>
      <c r="I3134" s="50"/>
      <c r="J3134" s="51"/>
      <c r="K3134" s="50"/>
      <c r="L3134" s="50"/>
      <c r="M3134" s="52"/>
    </row>
    <row r="3135" spans="1:13" s="53" customFormat="1">
      <c r="A3135" s="47" t="s">
        <v>2694</v>
      </c>
      <c r="B3135" s="175" t="s">
        <v>2695</v>
      </c>
      <c r="C3135" s="47" t="s">
        <v>2696</v>
      </c>
      <c r="D3135" s="47" t="s">
        <v>301</v>
      </c>
      <c r="E3135" s="47" t="s">
        <v>299</v>
      </c>
      <c r="F3135" s="48">
        <v>43020</v>
      </c>
      <c r="G3135" s="179">
        <v>-1</v>
      </c>
      <c r="H3135" s="47"/>
      <c r="I3135" s="50"/>
      <c r="J3135" s="51"/>
      <c r="K3135" s="50"/>
      <c r="L3135" s="50"/>
      <c r="M3135" s="52"/>
    </row>
    <row r="3136" spans="1:13" s="53" customFormat="1">
      <c r="A3136" s="47" t="s">
        <v>2694</v>
      </c>
      <c r="B3136" s="175" t="s">
        <v>2695</v>
      </c>
      <c r="C3136" s="47" t="s">
        <v>2696</v>
      </c>
      <c r="D3136" s="47" t="s">
        <v>300</v>
      </c>
      <c r="E3136" s="47" t="s">
        <v>302</v>
      </c>
      <c r="F3136" s="48">
        <v>43020</v>
      </c>
      <c r="G3136" s="179">
        <v>-1</v>
      </c>
      <c r="H3136" s="47"/>
      <c r="I3136" s="50"/>
      <c r="J3136" s="51"/>
      <c r="K3136" s="50"/>
      <c r="L3136" s="50"/>
      <c r="M3136" s="52"/>
    </row>
    <row r="3137" spans="1:13" s="53" customFormat="1">
      <c r="A3137" s="47" t="s">
        <v>2694</v>
      </c>
      <c r="B3137" s="175" t="s">
        <v>2695</v>
      </c>
      <c r="C3137" s="47" t="s">
        <v>2696</v>
      </c>
      <c r="D3137" s="47" t="s">
        <v>1771</v>
      </c>
      <c r="E3137" s="47" t="s">
        <v>1772</v>
      </c>
      <c r="F3137" s="48">
        <v>43020</v>
      </c>
      <c r="G3137" s="179">
        <v>-1</v>
      </c>
      <c r="H3137" s="47"/>
      <c r="I3137" s="50"/>
      <c r="J3137" s="51"/>
      <c r="K3137" s="50"/>
      <c r="L3137" s="50"/>
      <c r="M3137" s="52"/>
    </row>
    <row r="3138" spans="1:13" s="53" customFormat="1">
      <c r="A3138" s="47" t="s">
        <v>2694</v>
      </c>
      <c r="B3138" s="175" t="s">
        <v>2718</v>
      </c>
      <c r="C3138" s="47" t="s">
        <v>2696</v>
      </c>
      <c r="D3138" s="47" t="s">
        <v>468</v>
      </c>
      <c r="E3138" s="47" t="s">
        <v>312</v>
      </c>
      <c r="F3138" s="48">
        <v>43020</v>
      </c>
      <c r="G3138" s="179">
        <v>-2</v>
      </c>
      <c r="H3138" s="47"/>
      <c r="I3138" s="50"/>
      <c r="J3138" s="51"/>
      <c r="K3138" s="50"/>
      <c r="L3138" s="50"/>
      <c r="M3138" s="52"/>
    </row>
    <row r="3139" spans="1:13" s="53" customFormat="1">
      <c r="A3139" s="47" t="s">
        <v>2694</v>
      </c>
      <c r="B3139" s="175" t="s">
        <v>2719</v>
      </c>
      <c r="C3139" s="47" t="s">
        <v>2696</v>
      </c>
      <c r="D3139" s="47" t="s">
        <v>466</v>
      </c>
      <c r="E3139" s="47" t="s">
        <v>108</v>
      </c>
      <c r="F3139" s="48">
        <v>43020</v>
      </c>
      <c r="G3139" s="179">
        <v>2</v>
      </c>
      <c r="H3139" s="47"/>
      <c r="I3139" s="50"/>
      <c r="J3139" s="51"/>
      <c r="K3139" s="50"/>
      <c r="L3139" s="50"/>
      <c r="M3139" s="52"/>
    </row>
    <row r="3140" spans="1:13" s="53" customFormat="1">
      <c r="A3140" s="47" t="s">
        <v>2694</v>
      </c>
      <c r="B3140" s="175" t="s">
        <v>2695</v>
      </c>
      <c r="C3140" s="47" t="s">
        <v>2696</v>
      </c>
      <c r="D3140" s="47" t="s">
        <v>466</v>
      </c>
      <c r="E3140" s="47" t="s">
        <v>108</v>
      </c>
      <c r="F3140" s="48">
        <v>43020</v>
      </c>
      <c r="G3140" s="179">
        <v>-2</v>
      </c>
      <c r="H3140" s="47"/>
      <c r="I3140" s="50"/>
      <c r="J3140" s="51"/>
      <c r="K3140" s="50"/>
      <c r="L3140" s="50"/>
      <c r="M3140" s="52"/>
    </row>
    <row r="3141" spans="1:13" s="53" customFormat="1">
      <c r="A3141" s="47" t="s">
        <v>2694</v>
      </c>
      <c r="B3141" s="175" t="s">
        <v>2720</v>
      </c>
      <c r="C3141" s="47" t="s">
        <v>2696</v>
      </c>
      <c r="D3141" s="47" t="s">
        <v>469</v>
      </c>
      <c r="E3141" s="47" t="s">
        <v>311</v>
      </c>
      <c r="F3141" s="48">
        <v>43020</v>
      </c>
      <c r="G3141" s="179">
        <v>-4</v>
      </c>
      <c r="H3141" s="47"/>
      <c r="I3141" s="50"/>
      <c r="J3141" s="51"/>
      <c r="K3141" s="50"/>
      <c r="L3141" s="50"/>
      <c r="M3141" s="52"/>
    </row>
    <row r="3142" spans="1:13" s="53" customFormat="1">
      <c r="A3142" s="47" t="s">
        <v>2694</v>
      </c>
      <c r="B3142" s="175" t="s">
        <v>2721</v>
      </c>
      <c r="C3142" s="47" t="s">
        <v>2696</v>
      </c>
      <c r="D3142" s="47" t="s">
        <v>467</v>
      </c>
      <c r="E3142" s="47" t="s">
        <v>109</v>
      </c>
      <c r="F3142" s="48">
        <v>43020</v>
      </c>
      <c r="G3142" s="179">
        <v>4</v>
      </c>
      <c r="H3142" s="47"/>
      <c r="I3142" s="50"/>
      <c r="J3142" s="51"/>
      <c r="K3142" s="50"/>
      <c r="L3142" s="50"/>
      <c r="M3142" s="52"/>
    </row>
    <row r="3143" spans="1:13" s="53" customFormat="1">
      <c r="A3143" s="47" t="s">
        <v>2694</v>
      </c>
      <c r="B3143" s="175" t="s">
        <v>2695</v>
      </c>
      <c r="C3143" s="47" t="s">
        <v>2696</v>
      </c>
      <c r="D3143" s="47" t="s">
        <v>467</v>
      </c>
      <c r="E3143" s="47" t="s">
        <v>109</v>
      </c>
      <c r="F3143" s="48">
        <v>43020</v>
      </c>
      <c r="G3143" s="179">
        <v>-4</v>
      </c>
      <c r="H3143" s="47"/>
      <c r="I3143" s="50"/>
      <c r="J3143" s="51"/>
      <c r="K3143" s="50"/>
      <c r="L3143" s="50"/>
      <c r="M3143" s="52"/>
    </row>
    <row r="3144" spans="1:13" s="53" customFormat="1">
      <c r="A3144" s="47" t="s">
        <v>2694</v>
      </c>
      <c r="B3144" s="175" t="s">
        <v>2695</v>
      </c>
      <c r="C3144" s="47" t="s">
        <v>2696</v>
      </c>
      <c r="D3144" s="47" t="s">
        <v>504</v>
      </c>
      <c r="E3144" s="47" t="s">
        <v>303</v>
      </c>
      <c r="F3144" s="48">
        <v>43020</v>
      </c>
      <c r="G3144" s="179">
        <v>-3</v>
      </c>
      <c r="H3144" s="47"/>
      <c r="I3144" s="50"/>
      <c r="J3144" s="51"/>
      <c r="K3144" s="50"/>
      <c r="L3144" s="50"/>
      <c r="M3144" s="52"/>
    </row>
    <row r="3145" spans="1:13" s="53" customFormat="1">
      <c r="A3145" s="47" t="s">
        <v>2694</v>
      </c>
      <c r="B3145" s="175" t="s">
        <v>2695</v>
      </c>
      <c r="C3145" s="47" t="s">
        <v>2696</v>
      </c>
      <c r="D3145" s="47" t="s">
        <v>72</v>
      </c>
      <c r="E3145" s="47" t="s">
        <v>73</v>
      </c>
      <c r="F3145" s="48">
        <v>43020</v>
      </c>
      <c r="G3145" s="179">
        <v>-1</v>
      </c>
      <c r="H3145" s="47"/>
      <c r="I3145" s="50"/>
      <c r="J3145" s="51"/>
      <c r="K3145" s="50"/>
      <c r="L3145" s="50"/>
      <c r="M3145" s="52"/>
    </row>
    <row r="3146" spans="1:13" s="53" customFormat="1">
      <c r="A3146" s="47" t="s">
        <v>2694</v>
      </c>
      <c r="B3146" s="175" t="s">
        <v>2729</v>
      </c>
      <c r="C3146" s="47" t="s">
        <v>2696</v>
      </c>
      <c r="D3146" s="47" t="s">
        <v>16</v>
      </c>
      <c r="E3146" s="47" t="s">
        <v>18</v>
      </c>
      <c r="F3146" s="48">
        <v>43020</v>
      </c>
      <c r="G3146" s="179">
        <v>-1</v>
      </c>
      <c r="H3146" s="47"/>
      <c r="I3146" s="50"/>
      <c r="J3146" s="51"/>
      <c r="K3146" s="50"/>
      <c r="L3146" s="50"/>
      <c r="M3146" s="52"/>
    </row>
    <row r="3147" spans="1:13" s="53" customFormat="1">
      <c r="A3147" s="47" t="s">
        <v>2694</v>
      </c>
      <c r="B3147" s="175" t="s">
        <v>2695</v>
      </c>
      <c r="C3147" s="47" t="s">
        <v>2696</v>
      </c>
      <c r="D3147" s="47" t="s">
        <v>63</v>
      </c>
      <c r="E3147" s="47" t="s">
        <v>70</v>
      </c>
      <c r="F3147" s="48">
        <v>43020</v>
      </c>
      <c r="G3147" s="179">
        <v>-1</v>
      </c>
      <c r="H3147" s="47"/>
      <c r="I3147" s="50"/>
      <c r="J3147" s="51"/>
      <c r="K3147" s="50"/>
      <c r="L3147" s="50"/>
      <c r="M3147" s="52"/>
    </row>
    <row r="3148" spans="1:13" s="53" customFormat="1">
      <c r="A3148" s="47" t="s">
        <v>2694</v>
      </c>
      <c r="B3148" s="175" t="s">
        <v>2695</v>
      </c>
      <c r="C3148" s="47" t="s">
        <v>2696</v>
      </c>
      <c r="D3148" s="47" t="s">
        <v>588</v>
      </c>
      <c r="E3148" s="47" t="s">
        <v>505</v>
      </c>
      <c r="F3148" s="48">
        <v>43020</v>
      </c>
      <c r="G3148" s="179">
        <v>-4</v>
      </c>
      <c r="H3148" s="47"/>
      <c r="I3148" s="50"/>
      <c r="J3148" s="51"/>
      <c r="K3148" s="50"/>
      <c r="L3148" s="50"/>
      <c r="M3148" s="52"/>
    </row>
    <row r="3149" spans="1:13" s="53" customFormat="1">
      <c r="A3149" s="47" t="s">
        <v>2694</v>
      </c>
      <c r="B3149" s="175" t="s">
        <v>2695</v>
      </c>
      <c r="C3149" s="47" t="s">
        <v>2696</v>
      </c>
      <c r="D3149" s="47" t="s">
        <v>1</v>
      </c>
      <c r="E3149" s="47" t="s">
        <v>22</v>
      </c>
      <c r="F3149" s="48">
        <v>43020</v>
      </c>
      <c r="G3149" s="179">
        <v>-13</v>
      </c>
      <c r="H3149" s="47"/>
      <c r="I3149" s="50"/>
      <c r="J3149" s="51"/>
      <c r="K3149" s="50"/>
      <c r="L3149" s="50"/>
      <c r="M3149" s="52"/>
    </row>
    <row r="3150" spans="1:13" s="53" customFormat="1">
      <c r="A3150" s="47" t="s">
        <v>2694</v>
      </c>
      <c r="B3150" s="175" t="s">
        <v>2695</v>
      </c>
      <c r="C3150" s="47" t="s">
        <v>2696</v>
      </c>
      <c r="D3150" s="47" t="s">
        <v>139</v>
      </c>
      <c r="E3150" s="47" t="s">
        <v>985</v>
      </c>
      <c r="F3150" s="48">
        <v>43020</v>
      </c>
      <c r="G3150" s="179">
        <v>-6</v>
      </c>
      <c r="H3150" s="47"/>
      <c r="I3150" s="50"/>
      <c r="J3150" s="51"/>
      <c r="K3150" s="50"/>
      <c r="L3150" s="50"/>
      <c r="M3150" s="52"/>
    </row>
    <row r="3151" spans="1:13" s="53" customFormat="1">
      <c r="A3151" s="47" t="s">
        <v>2694</v>
      </c>
      <c r="B3151" s="175" t="s">
        <v>2695</v>
      </c>
      <c r="C3151" s="47" t="s">
        <v>2696</v>
      </c>
      <c r="D3151" s="47" t="s">
        <v>140</v>
      </c>
      <c r="E3151" s="47" t="s">
        <v>984</v>
      </c>
      <c r="F3151" s="48">
        <v>43020</v>
      </c>
      <c r="G3151" s="179">
        <v>-3</v>
      </c>
      <c r="H3151" s="47"/>
      <c r="I3151" s="50"/>
      <c r="J3151" s="51"/>
      <c r="K3151" s="50"/>
      <c r="L3151" s="50"/>
      <c r="M3151" s="52"/>
    </row>
    <row r="3152" spans="1:13" s="53" customFormat="1">
      <c r="A3152" s="47" t="s">
        <v>2697</v>
      </c>
      <c r="B3152" s="175" t="s">
        <v>2698</v>
      </c>
      <c r="C3152" s="47" t="s">
        <v>1344</v>
      </c>
      <c r="D3152" s="258" t="s">
        <v>2386</v>
      </c>
      <c r="E3152" s="277" t="s">
        <v>1310</v>
      </c>
      <c r="F3152" s="48">
        <v>43021</v>
      </c>
      <c r="G3152" s="179">
        <v>-1</v>
      </c>
      <c r="H3152" s="47"/>
      <c r="I3152" s="50"/>
      <c r="J3152" s="51"/>
      <c r="K3152" s="50"/>
      <c r="L3152" s="50"/>
      <c r="M3152" s="52"/>
    </row>
    <row r="3153" spans="1:13" s="53" customFormat="1">
      <c r="A3153" s="47" t="s">
        <v>2697</v>
      </c>
      <c r="B3153" s="175" t="s">
        <v>2687</v>
      </c>
      <c r="C3153" s="47" t="s">
        <v>1344</v>
      </c>
      <c r="D3153" s="258" t="s">
        <v>2385</v>
      </c>
      <c r="E3153" s="277" t="s">
        <v>1309</v>
      </c>
      <c r="F3153" s="48">
        <v>43021</v>
      </c>
      <c r="G3153" s="179">
        <v>-1</v>
      </c>
      <c r="H3153" s="47"/>
      <c r="I3153" s="50"/>
      <c r="J3153" s="51"/>
      <c r="K3153" s="50"/>
      <c r="L3153" s="50"/>
      <c r="M3153" s="52"/>
    </row>
    <row r="3154" spans="1:13" s="53" customFormat="1">
      <c r="A3154" s="47" t="s">
        <v>2697</v>
      </c>
      <c r="B3154" s="175" t="s">
        <v>2688</v>
      </c>
      <c r="C3154" s="47" t="s">
        <v>1344</v>
      </c>
      <c r="D3154" s="258" t="s">
        <v>2386</v>
      </c>
      <c r="E3154" s="277" t="s">
        <v>1310</v>
      </c>
      <c r="F3154" s="48">
        <v>43021</v>
      </c>
      <c r="G3154" s="179">
        <v>1</v>
      </c>
      <c r="H3154" s="47"/>
      <c r="I3154" s="50"/>
      <c r="J3154" s="51"/>
      <c r="K3154" s="50"/>
      <c r="L3154" s="50"/>
      <c r="M3154" s="52"/>
    </row>
    <row r="3155" spans="1:13" s="53" customFormat="1">
      <c r="A3155" s="47" t="s">
        <v>2699</v>
      </c>
      <c r="B3155" s="175" t="s">
        <v>2700</v>
      </c>
      <c r="C3155" s="47" t="s">
        <v>2701</v>
      </c>
      <c r="D3155" s="47" t="s">
        <v>127</v>
      </c>
      <c r="E3155" s="47" t="s">
        <v>325</v>
      </c>
      <c r="F3155" s="48">
        <v>43024</v>
      </c>
      <c r="G3155" s="179">
        <v>-5</v>
      </c>
      <c r="H3155" s="47"/>
      <c r="I3155" s="50"/>
      <c r="J3155" s="51"/>
      <c r="K3155" s="50"/>
      <c r="L3155" s="50"/>
      <c r="M3155" s="52"/>
    </row>
    <row r="3156" spans="1:13" s="53" customFormat="1">
      <c r="A3156" s="47" t="s">
        <v>2702</v>
      </c>
      <c r="B3156" s="175" t="s">
        <v>2703</v>
      </c>
      <c r="C3156" s="47" t="s">
        <v>2704</v>
      </c>
      <c r="D3156" s="258" t="s">
        <v>2386</v>
      </c>
      <c r="E3156" s="277" t="s">
        <v>1310</v>
      </c>
      <c r="F3156" s="48">
        <v>43025</v>
      </c>
      <c r="G3156" s="179">
        <v>-1</v>
      </c>
      <c r="H3156" s="47"/>
      <c r="I3156" s="50"/>
      <c r="J3156" s="51"/>
      <c r="K3156" s="50"/>
      <c r="L3156" s="50"/>
      <c r="M3156" s="52"/>
    </row>
    <row r="3157" spans="1:13" s="53" customFormat="1">
      <c r="A3157" s="47" t="s">
        <v>2707</v>
      </c>
      <c r="B3157" s="175" t="s">
        <v>2708</v>
      </c>
      <c r="C3157" s="47" t="s">
        <v>706</v>
      </c>
      <c r="D3157" s="47" t="s">
        <v>465</v>
      </c>
      <c r="E3157" s="47" t="s">
        <v>107</v>
      </c>
      <c r="F3157" s="48">
        <v>43025</v>
      </c>
      <c r="G3157" s="179">
        <v>-1</v>
      </c>
      <c r="H3157" s="47"/>
      <c r="I3157" s="50"/>
      <c r="J3157" s="51"/>
      <c r="K3157" s="50"/>
      <c r="L3157" s="50"/>
      <c r="M3157" s="52"/>
    </row>
    <row r="3158" spans="1:13" s="53" customFormat="1">
      <c r="A3158" s="47" t="s">
        <v>2707</v>
      </c>
      <c r="B3158" s="175" t="s">
        <v>2708</v>
      </c>
      <c r="C3158" s="47" t="s">
        <v>706</v>
      </c>
      <c r="D3158" s="47" t="s">
        <v>278</v>
      </c>
      <c r="E3158" s="47" t="s">
        <v>121</v>
      </c>
      <c r="F3158" s="48">
        <v>43025</v>
      </c>
      <c r="G3158" s="179">
        <v>-1</v>
      </c>
      <c r="H3158" s="47"/>
      <c r="I3158" s="50"/>
      <c r="J3158" s="51"/>
      <c r="K3158" s="50"/>
      <c r="L3158" s="50"/>
      <c r="M3158" s="52"/>
    </row>
    <row r="3159" spans="1:13" s="53" customFormat="1">
      <c r="A3159" s="47" t="s">
        <v>2709</v>
      </c>
      <c r="B3159" s="175" t="s">
        <v>2710</v>
      </c>
      <c r="C3159" s="47" t="s">
        <v>2715</v>
      </c>
      <c r="D3159" s="47" t="s">
        <v>139</v>
      </c>
      <c r="E3159" s="47" t="s">
        <v>985</v>
      </c>
      <c r="F3159" s="48">
        <v>43025</v>
      </c>
      <c r="G3159" s="179">
        <v>-5</v>
      </c>
      <c r="H3159" s="47"/>
      <c r="I3159" s="50"/>
      <c r="J3159" s="51"/>
      <c r="K3159" s="50"/>
      <c r="L3159" s="50"/>
      <c r="M3159" s="52"/>
    </row>
    <row r="3160" spans="1:13" s="53" customFormat="1">
      <c r="A3160" s="47" t="s">
        <v>2711</v>
      </c>
      <c r="B3160" s="175" t="s">
        <v>2712</v>
      </c>
      <c r="C3160" s="47" t="s">
        <v>1344</v>
      </c>
      <c r="D3160" s="47" t="s">
        <v>2385</v>
      </c>
      <c r="E3160" s="47" t="s">
        <v>1309</v>
      </c>
      <c r="F3160" s="48">
        <v>43026</v>
      </c>
      <c r="G3160" s="179">
        <v>-2</v>
      </c>
      <c r="H3160" s="47"/>
      <c r="I3160" s="50"/>
      <c r="J3160" s="51"/>
      <c r="K3160" s="50"/>
      <c r="L3160" s="50"/>
      <c r="M3160" s="52"/>
    </row>
    <row r="3161" spans="1:13" s="53" customFormat="1">
      <c r="A3161" s="47" t="s">
        <v>2713</v>
      </c>
      <c r="B3161" s="175" t="s">
        <v>2716</v>
      </c>
      <c r="C3161" s="47" t="s">
        <v>1344</v>
      </c>
      <c r="D3161" s="47" t="s">
        <v>1680</v>
      </c>
      <c r="E3161" s="47" t="s">
        <v>1674</v>
      </c>
      <c r="F3161" s="48">
        <v>43027</v>
      </c>
      <c r="G3161" s="179">
        <v>-1</v>
      </c>
      <c r="H3161" s="47"/>
      <c r="I3161" s="50"/>
      <c r="J3161" s="51"/>
      <c r="K3161" s="50"/>
      <c r="L3161" s="50"/>
      <c r="M3161" s="52"/>
    </row>
    <row r="3162" spans="1:13" s="53" customFormat="1">
      <c r="A3162" s="47" t="s">
        <v>2713</v>
      </c>
      <c r="B3162" s="175" t="s">
        <v>2717</v>
      </c>
      <c r="C3162" s="47" t="s">
        <v>1344</v>
      </c>
      <c r="D3162" s="47" t="s">
        <v>1684</v>
      </c>
      <c r="E3162" s="47" t="s">
        <v>1683</v>
      </c>
      <c r="F3162" s="48">
        <v>43027</v>
      </c>
      <c r="G3162" s="179">
        <v>1</v>
      </c>
      <c r="H3162" s="47"/>
      <c r="I3162" s="50"/>
      <c r="J3162" s="51"/>
      <c r="K3162" s="50"/>
      <c r="L3162" s="50"/>
      <c r="M3162" s="52"/>
    </row>
    <row r="3163" spans="1:13" s="53" customFormat="1">
      <c r="A3163" s="47" t="s">
        <v>2713</v>
      </c>
      <c r="B3163" s="175" t="s">
        <v>2714</v>
      </c>
      <c r="C3163" s="47" t="s">
        <v>1344</v>
      </c>
      <c r="D3163" s="47" t="s">
        <v>1684</v>
      </c>
      <c r="E3163" s="47" t="s">
        <v>1683</v>
      </c>
      <c r="F3163" s="48">
        <v>43027</v>
      </c>
      <c r="G3163" s="179">
        <v>-1</v>
      </c>
      <c r="H3163" s="47"/>
      <c r="I3163" s="50"/>
      <c r="J3163" s="51"/>
      <c r="K3163" s="50"/>
      <c r="L3163" s="50"/>
      <c r="M3163" s="52"/>
    </row>
    <row r="3164" spans="1:13" s="53" customFormat="1">
      <c r="A3164" s="47" t="s">
        <v>2713</v>
      </c>
      <c r="B3164" s="175" t="s">
        <v>2722</v>
      </c>
      <c r="C3164" s="47" t="s">
        <v>1344</v>
      </c>
      <c r="D3164" s="47" t="s">
        <v>2385</v>
      </c>
      <c r="E3164" s="47" t="s">
        <v>1309</v>
      </c>
      <c r="F3164" s="48">
        <v>43028</v>
      </c>
      <c r="G3164" s="179">
        <v>-2</v>
      </c>
      <c r="H3164" s="47"/>
      <c r="I3164" s="50"/>
      <c r="J3164" s="51"/>
      <c r="K3164" s="50"/>
      <c r="L3164" s="50"/>
      <c r="M3164" s="52"/>
    </row>
    <row r="3165" spans="1:13" s="53" customFormat="1">
      <c r="A3165" s="47" t="s">
        <v>2723</v>
      </c>
      <c r="B3165" s="175" t="s">
        <v>2724</v>
      </c>
      <c r="C3165" s="47" t="s">
        <v>1344</v>
      </c>
      <c r="D3165" s="47" t="s">
        <v>1777</v>
      </c>
      <c r="E3165" s="47" t="s">
        <v>1778</v>
      </c>
      <c r="F3165" s="48">
        <v>43031</v>
      </c>
      <c r="G3165" s="179">
        <v>-15</v>
      </c>
      <c r="H3165" s="47"/>
      <c r="I3165" s="50"/>
      <c r="J3165" s="51"/>
      <c r="K3165" s="50"/>
      <c r="L3165" s="50"/>
      <c r="M3165" s="52"/>
    </row>
    <row r="3166" spans="1:13" s="53" customFormat="1">
      <c r="A3166" s="47" t="s">
        <v>2723</v>
      </c>
      <c r="B3166" s="175" t="s">
        <v>2724</v>
      </c>
      <c r="C3166" s="47" t="s">
        <v>1344</v>
      </c>
      <c r="D3166" s="47" t="s">
        <v>128</v>
      </c>
      <c r="E3166" s="47" t="s">
        <v>993</v>
      </c>
      <c r="F3166" s="48">
        <v>43031</v>
      </c>
      <c r="G3166" s="179">
        <v>-6</v>
      </c>
      <c r="H3166" s="47"/>
      <c r="I3166" s="50"/>
      <c r="J3166" s="51"/>
      <c r="K3166" s="50"/>
      <c r="L3166" s="50"/>
      <c r="M3166" s="52"/>
    </row>
    <row r="3167" spans="1:13" s="53" customFormat="1">
      <c r="A3167" s="47" t="s">
        <v>2723</v>
      </c>
      <c r="B3167" s="175" t="s">
        <v>2724</v>
      </c>
      <c r="C3167" s="47" t="s">
        <v>1344</v>
      </c>
      <c r="D3167" s="47" t="s">
        <v>127</v>
      </c>
      <c r="E3167" s="47" t="s">
        <v>325</v>
      </c>
      <c r="F3167" s="48">
        <v>43031</v>
      </c>
      <c r="G3167" s="179">
        <v>-6</v>
      </c>
      <c r="H3167" s="47"/>
      <c r="I3167" s="50"/>
      <c r="J3167" s="51"/>
      <c r="K3167" s="50"/>
      <c r="L3167" s="50"/>
      <c r="M3167" s="52"/>
    </row>
    <row r="3168" spans="1:13" s="53" customFormat="1">
      <c r="A3168" s="47" t="s">
        <v>2725</v>
      </c>
      <c r="B3168" s="175" t="s">
        <v>2726</v>
      </c>
      <c r="C3168" s="47" t="s">
        <v>1344</v>
      </c>
      <c r="D3168" s="47" t="s">
        <v>2347</v>
      </c>
      <c r="E3168" s="47" t="s">
        <v>2348</v>
      </c>
      <c r="F3168" s="48">
        <v>43034</v>
      </c>
      <c r="G3168" s="179">
        <v>-1</v>
      </c>
      <c r="H3168" s="47"/>
      <c r="I3168" s="50"/>
      <c r="J3168" s="51"/>
      <c r="K3168" s="50"/>
      <c r="L3168" s="50"/>
      <c r="M3168" s="52"/>
    </row>
    <row r="3169" spans="1:13" s="53" customFormat="1">
      <c r="A3169" s="47" t="s">
        <v>1806</v>
      </c>
      <c r="B3169" s="175" t="s">
        <v>2727</v>
      </c>
      <c r="C3169" s="47" t="s">
        <v>2728</v>
      </c>
      <c r="D3169" s="47" t="s">
        <v>465</v>
      </c>
      <c r="E3169" s="47" t="s">
        <v>107</v>
      </c>
      <c r="F3169" s="48">
        <v>43034</v>
      </c>
      <c r="G3169" s="179">
        <v>-2</v>
      </c>
      <c r="H3169" s="47"/>
      <c r="I3169" s="50"/>
      <c r="J3169" s="51"/>
      <c r="K3169" s="50"/>
      <c r="L3169" s="50"/>
      <c r="M3169" s="52"/>
    </row>
    <row r="3170" spans="1:13" s="53" customFormat="1">
      <c r="A3170" s="47" t="s">
        <v>1806</v>
      </c>
      <c r="B3170" s="175" t="s">
        <v>2727</v>
      </c>
      <c r="C3170" s="47" t="s">
        <v>2728</v>
      </c>
      <c r="D3170" s="47" t="s">
        <v>464</v>
      </c>
      <c r="E3170" s="47" t="s">
        <v>106</v>
      </c>
      <c r="F3170" s="48">
        <v>43034</v>
      </c>
      <c r="G3170" s="179">
        <v>-2</v>
      </c>
      <c r="H3170" s="47"/>
      <c r="I3170" s="50"/>
      <c r="J3170" s="51"/>
      <c r="K3170" s="50"/>
      <c r="L3170" s="50"/>
      <c r="M3170" s="52"/>
    </row>
    <row r="3171" spans="1:13" s="53" customFormat="1">
      <c r="A3171" s="47" t="s">
        <v>1806</v>
      </c>
      <c r="B3171" s="175" t="s">
        <v>2727</v>
      </c>
      <c r="C3171" s="47" t="s">
        <v>2728</v>
      </c>
      <c r="D3171" s="47" t="s">
        <v>301</v>
      </c>
      <c r="E3171" s="47" t="s">
        <v>299</v>
      </c>
      <c r="F3171" s="48">
        <v>43034</v>
      </c>
      <c r="G3171" s="179">
        <v>-1</v>
      </c>
      <c r="H3171" s="47"/>
      <c r="I3171" s="50"/>
      <c r="J3171" s="51"/>
      <c r="K3171" s="50"/>
      <c r="L3171" s="50"/>
      <c r="M3171" s="52"/>
    </row>
    <row r="3172" spans="1:13" s="53" customFormat="1">
      <c r="A3172" s="47" t="s">
        <v>1806</v>
      </c>
      <c r="B3172" s="175" t="s">
        <v>2727</v>
      </c>
      <c r="C3172" s="47" t="s">
        <v>2728</v>
      </c>
      <c r="D3172" s="47" t="s">
        <v>300</v>
      </c>
      <c r="E3172" s="47" t="s">
        <v>302</v>
      </c>
      <c r="F3172" s="48">
        <v>43034</v>
      </c>
      <c r="G3172" s="179">
        <v>-1</v>
      </c>
      <c r="H3172" s="47"/>
      <c r="I3172" s="50"/>
      <c r="J3172" s="51"/>
      <c r="K3172" s="50"/>
      <c r="L3172" s="50"/>
      <c r="M3172" s="52"/>
    </row>
    <row r="3173" spans="1:13" s="53" customFormat="1">
      <c r="A3173" s="47" t="s">
        <v>1806</v>
      </c>
      <c r="B3173" s="175" t="s">
        <v>2727</v>
      </c>
      <c r="C3173" s="47" t="s">
        <v>2728</v>
      </c>
      <c r="D3173" s="47" t="s">
        <v>468</v>
      </c>
      <c r="E3173" s="47" t="s">
        <v>312</v>
      </c>
      <c r="F3173" s="48">
        <v>43034</v>
      </c>
      <c r="G3173" s="179">
        <v>-2</v>
      </c>
      <c r="H3173" s="47"/>
      <c r="I3173" s="50"/>
      <c r="J3173" s="51"/>
      <c r="K3173" s="50"/>
      <c r="L3173" s="50"/>
      <c r="M3173" s="52"/>
    </row>
    <row r="3174" spans="1:13" s="53" customFormat="1">
      <c r="A3174" s="47" t="s">
        <v>1806</v>
      </c>
      <c r="B3174" s="175" t="s">
        <v>2727</v>
      </c>
      <c r="C3174" s="47" t="s">
        <v>2728</v>
      </c>
      <c r="D3174" s="47" t="s">
        <v>469</v>
      </c>
      <c r="E3174" s="47" t="s">
        <v>311</v>
      </c>
      <c r="F3174" s="48">
        <v>43034</v>
      </c>
      <c r="G3174" s="179">
        <v>-2</v>
      </c>
      <c r="H3174" s="47"/>
      <c r="I3174" s="50"/>
      <c r="J3174" s="51"/>
      <c r="K3174" s="50"/>
      <c r="L3174" s="50"/>
      <c r="M3174" s="52"/>
    </row>
    <row r="3175" spans="1:13" s="53" customFormat="1">
      <c r="A3175" s="47" t="s">
        <v>1806</v>
      </c>
      <c r="B3175" s="175" t="s">
        <v>2727</v>
      </c>
      <c r="C3175" s="47" t="s">
        <v>2728</v>
      </c>
      <c r="D3175" s="47" t="s">
        <v>504</v>
      </c>
      <c r="E3175" s="47" t="s">
        <v>303</v>
      </c>
      <c r="F3175" s="48">
        <v>43034</v>
      </c>
      <c r="G3175" s="179">
        <v>-2</v>
      </c>
      <c r="H3175" s="47"/>
      <c r="I3175" s="50"/>
      <c r="J3175" s="51"/>
      <c r="K3175" s="50"/>
      <c r="L3175" s="50"/>
      <c r="M3175" s="52"/>
    </row>
    <row r="3176" spans="1:13" s="53" customFormat="1">
      <c r="A3176" s="47" t="s">
        <v>1806</v>
      </c>
      <c r="B3176" s="175" t="s">
        <v>2727</v>
      </c>
      <c r="C3176" s="47" t="s">
        <v>2728</v>
      </c>
      <c r="D3176" s="47" t="s">
        <v>307</v>
      </c>
      <c r="E3176" s="47" t="s">
        <v>120</v>
      </c>
      <c r="F3176" s="48">
        <v>43034</v>
      </c>
      <c r="G3176" s="179">
        <v>-1</v>
      </c>
      <c r="H3176" s="47"/>
      <c r="I3176" s="50"/>
      <c r="J3176" s="51"/>
      <c r="K3176" s="50"/>
      <c r="L3176" s="50"/>
      <c r="M3176" s="52"/>
    </row>
    <row r="3177" spans="1:13" s="53" customFormat="1">
      <c r="A3177" s="47" t="s">
        <v>1806</v>
      </c>
      <c r="B3177" s="175" t="s">
        <v>2727</v>
      </c>
      <c r="C3177" s="47" t="s">
        <v>2728</v>
      </c>
      <c r="D3177" s="47" t="s">
        <v>278</v>
      </c>
      <c r="E3177" s="47" t="s">
        <v>121</v>
      </c>
      <c r="F3177" s="48">
        <v>43034</v>
      </c>
      <c r="G3177" s="179">
        <v>-1</v>
      </c>
      <c r="H3177" s="47"/>
      <c r="I3177" s="50"/>
      <c r="J3177" s="51"/>
      <c r="K3177" s="50"/>
      <c r="L3177" s="50"/>
      <c r="M3177" s="52"/>
    </row>
    <row r="3178" spans="1:13" s="53" customFormat="1">
      <c r="A3178" s="47" t="s">
        <v>1806</v>
      </c>
      <c r="B3178" s="175" t="s">
        <v>2727</v>
      </c>
      <c r="C3178" s="47" t="s">
        <v>2728</v>
      </c>
      <c r="D3178" s="47" t="s">
        <v>205</v>
      </c>
      <c r="E3178" s="47" t="s">
        <v>115</v>
      </c>
      <c r="F3178" s="48">
        <v>43034</v>
      </c>
      <c r="G3178" s="179">
        <v>-1</v>
      </c>
      <c r="H3178" s="47"/>
      <c r="I3178" s="50"/>
      <c r="J3178" s="51"/>
      <c r="K3178" s="50"/>
      <c r="L3178" s="50"/>
      <c r="M3178" s="52"/>
    </row>
    <row r="3179" spans="1:13" s="53" customFormat="1">
      <c r="A3179" s="47" t="s">
        <v>1806</v>
      </c>
      <c r="B3179" s="175" t="s">
        <v>2727</v>
      </c>
      <c r="C3179" s="47" t="s">
        <v>2728</v>
      </c>
      <c r="D3179" s="47" t="s">
        <v>456</v>
      </c>
      <c r="E3179" s="47" t="s">
        <v>124</v>
      </c>
      <c r="F3179" s="48">
        <v>43034</v>
      </c>
      <c r="G3179" s="179">
        <v>-1</v>
      </c>
      <c r="H3179" s="47"/>
      <c r="I3179" s="50"/>
      <c r="J3179" s="51"/>
      <c r="K3179" s="50"/>
      <c r="L3179" s="50"/>
      <c r="M3179" s="52"/>
    </row>
    <row r="3180" spans="1:13" s="53" customFormat="1">
      <c r="A3180" s="47" t="s">
        <v>1806</v>
      </c>
      <c r="B3180" s="175" t="s">
        <v>2727</v>
      </c>
      <c r="C3180" s="47" t="s">
        <v>2728</v>
      </c>
      <c r="D3180" s="47" t="s">
        <v>306</v>
      </c>
      <c r="E3180" s="47" t="s">
        <v>117</v>
      </c>
      <c r="F3180" s="48">
        <v>43034</v>
      </c>
      <c r="G3180" s="179">
        <v>-1</v>
      </c>
      <c r="H3180" s="47"/>
      <c r="I3180" s="50"/>
      <c r="J3180" s="51"/>
      <c r="K3180" s="50"/>
      <c r="L3180" s="50"/>
      <c r="M3180" s="52"/>
    </row>
    <row r="3181" spans="1:13" s="53" customFormat="1">
      <c r="A3181" s="47" t="s">
        <v>1806</v>
      </c>
      <c r="B3181" s="175" t="s">
        <v>2727</v>
      </c>
      <c r="C3181" s="47" t="s">
        <v>2728</v>
      </c>
      <c r="D3181" s="47" t="s">
        <v>310</v>
      </c>
      <c r="E3181" s="47" t="s">
        <v>116</v>
      </c>
      <c r="F3181" s="48">
        <v>43034</v>
      </c>
      <c r="G3181" s="179">
        <v>-1</v>
      </c>
      <c r="H3181" s="47"/>
      <c r="I3181" s="50"/>
      <c r="J3181" s="51"/>
      <c r="K3181" s="50"/>
      <c r="L3181" s="50"/>
      <c r="M3181" s="52"/>
    </row>
    <row r="3182" spans="1:13" s="53" customFormat="1">
      <c r="A3182" s="47" t="s">
        <v>1806</v>
      </c>
      <c r="B3182" s="175" t="s">
        <v>2727</v>
      </c>
      <c r="C3182" s="47" t="s">
        <v>2728</v>
      </c>
      <c r="D3182" s="47" t="s">
        <v>308</v>
      </c>
      <c r="E3182" s="47" t="s">
        <v>123</v>
      </c>
      <c r="F3182" s="48">
        <v>43034</v>
      </c>
      <c r="G3182" s="179">
        <v>-1</v>
      </c>
      <c r="H3182" s="47"/>
      <c r="I3182" s="50"/>
      <c r="J3182" s="51"/>
      <c r="K3182" s="50"/>
      <c r="L3182" s="50"/>
      <c r="M3182" s="52"/>
    </row>
    <row r="3183" spans="1:13" s="53" customFormat="1">
      <c r="A3183" s="47" t="s">
        <v>1806</v>
      </c>
      <c r="B3183" s="175" t="s">
        <v>2727</v>
      </c>
      <c r="C3183" s="47" t="s">
        <v>2728</v>
      </c>
      <c r="D3183" s="47" t="s">
        <v>309</v>
      </c>
      <c r="E3183" s="47" t="s">
        <v>125</v>
      </c>
      <c r="F3183" s="48">
        <v>43034</v>
      </c>
      <c r="G3183" s="179">
        <v>-1</v>
      </c>
      <c r="H3183" s="47"/>
      <c r="I3183" s="50"/>
      <c r="J3183" s="51"/>
      <c r="K3183" s="50"/>
      <c r="L3183" s="50"/>
      <c r="M3183" s="52"/>
    </row>
    <row r="3184" spans="1:13" s="53" customFormat="1">
      <c r="A3184" s="47" t="s">
        <v>1806</v>
      </c>
      <c r="B3184" s="175" t="s">
        <v>2727</v>
      </c>
      <c r="C3184" s="47" t="s">
        <v>2728</v>
      </c>
      <c r="D3184" s="47" t="s">
        <v>588</v>
      </c>
      <c r="E3184" s="47" t="s">
        <v>505</v>
      </c>
      <c r="F3184" s="48">
        <v>43034</v>
      </c>
      <c r="G3184" s="179">
        <v>-3</v>
      </c>
      <c r="H3184" s="47"/>
      <c r="I3184" s="50"/>
      <c r="J3184" s="51"/>
      <c r="K3184" s="50"/>
      <c r="L3184" s="50"/>
      <c r="M3184" s="52"/>
    </row>
    <row r="3185" spans="1:13" s="53" customFormat="1">
      <c r="A3185" s="47" t="s">
        <v>1806</v>
      </c>
      <c r="B3185" s="175" t="s">
        <v>2727</v>
      </c>
      <c r="C3185" s="47" t="s">
        <v>2730</v>
      </c>
      <c r="D3185" s="47" t="s">
        <v>16</v>
      </c>
      <c r="E3185" s="47" t="s">
        <v>18</v>
      </c>
      <c r="F3185" s="48">
        <v>43034</v>
      </c>
      <c r="G3185" s="179">
        <v>-1</v>
      </c>
      <c r="H3185" s="47"/>
      <c r="I3185" s="50"/>
      <c r="J3185" s="51"/>
      <c r="K3185" s="50"/>
      <c r="L3185" s="50"/>
      <c r="M3185" s="52"/>
    </row>
    <row r="3186" spans="1:13" s="53" customFormat="1">
      <c r="A3186" s="47" t="s">
        <v>1806</v>
      </c>
      <c r="B3186" s="175" t="s">
        <v>2727</v>
      </c>
      <c r="C3186" s="47" t="s">
        <v>2728</v>
      </c>
      <c r="D3186" s="47" t="s">
        <v>72</v>
      </c>
      <c r="E3186" s="47" t="s">
        <v>73</v>
      </c>
      <c r="F3186" s="48">
        <v>43034</v>
      </c>
      <c r="G3186" s="179">
        <v>-1</v>
      </c>
      <c r="H3186" s="47"/>
      <c r="I3186" s="50"/>
      <c r="J3186" s="51"/>
      <c r="K3186" s="50"/>
      <c r="L3186" s="50"/>
      <c r="M3186" s="52"/>
    </row>
    <row r="3187" spans="1:13" s="53" customFormat="1">
      <c r="A3187" s="47" t="s">
        <v>1806</v>
      </c>
      <c r="B3187" s="175" t="s">
        <v>2727</v>
      </c>
      <c r="C3187" s="47" t="s">
        <v>2728</v>
      </c>
      <c r="D3187" s="47" t="s">
        <v>63</v>
      </c>
      <c r="E3187" s="47" t="s">
        <v>70</v>
      </c>
      <c r="F3187" s="48">
        <v>43034</v>
      </c>
      <c r="G3187" s="179">
        <v>-3</v>
      </c>
      <c r="H3187" s="47"/>
      <c r="I3187" s="50"/>
      <c r="J3187" s="51"/>
      <c r="K3187" s="50"/>
      <c r="L3187" s="50"/>
      <c r="M3187" s="52"/>
    </row>
    <row r="3188" spans="1:13" s="53" customFormat="1">
      <c r="A3188" s="47" t="s">
        <v>1806</v>
      </c>
      <c r="B3188" s="175" t="s">
        <v>2727</v>
      </c>
      <c r="C3188" s="47" t="s">
        <v>2728</v>
      </c>
      <c r="D3188" s="225" t="s">
        <v>1691</v>
      </c>
      <c r="E3188" s="47" t="s">
        <v>1690</v>
      </c>
      <c r="F3188" s="48">
        <v>43034</v>
      </c>
      <c r="G3188" s="179">
        <v>-2</v>
      </c>
      <c r="H3188" s="47"/>
      <c r="I3188" s="50"/>
      <c r="J3188" s="51"/>
      <c r="K3188" s="50"/>
      <c r="L3188" s="50"/>
      <c r="M3188" s="52"/>
    </row>
    <row r="3189" spans="1:13" s="53" customFormat="1">
      <c r="A3189" s="47" t="s">
        <v>1806</v>
      </c>
      <c r="B3189" s="175" t="s">
        <v>2727</v>
      </c>
      <c r="C3189" s="47" t="s">
        <v>2728</v>
      </c>
      <c r="D3189" s="47" t="s">
        <v>1516</v>
      </c>
      <c r="E3189" s="47" t="s">
        <v>1517</v>
      </c>
      <c r="F3189" s="48">
        <v>43034</v>
      </c>
      <c r="G3189" s="179">
        <v>-46</v>
      </c>
      <c r="H3189" s="47"/>
      <c r="I3189" s="50"/>
      <c r="J3189" s="51"/>
      <c r="K3189" s="50"/>
      <c r="L3189" s="50"/>
      <c r="M3189" s="52"/>
    </row>
    <row r="3190" spans="1:13" s="53" customFormat="1">
      <c r="A3190" s="47" t="s">
        <v>1806</v>
      </c>
      <c r="B3190" s="175" t="s">
        <v>2727</v>
      </c>
      <c r="C3190" s="47" t="s">
        <v>2728</v>
      </c>
      <c r="D3190" s="47" t="s">
        <v>1603</v>
      </c>
      <c r="E3190" s="47" t="s">
        <v>1602</v>
      </c>
      <c r="F3190" s="48">
        <v>43034</v>
      </c>
      <c r="G3190" s="179">
        <v>-2</v>
      </c>
      <c r="H3190" s="47"/>
      <c r="I3190" s="50"/>
      <c r="J3190" s="51"/>
      <c r="K3190" s="50"/>
      <c r="L3190" s="50"/>
      <c r="M3190" s="52"/>
    </row>
    <row r="3191" spans="1:13" s="53" customFormat="1">
      <c r="A3191" s="47" t="s">
        <v>1751</v>
      </c>
      <c r="B3191" s="175" t="s">
        <v>2731</v>
      </c>
      <c r="C3191" s="47" t="s">
        <v>2728</v>
      </c>
      <c r="D3191" s="225" t="s">
        <v>1691</v>
      </c>
      <c r="E3191" s="47" t="s">
        <v>1690</v>
      </c>
      <c r="F3191" s="48">
        <v>42804</v>
      </c>
      <c r="G3191" s="179">
        <v>-2</v>
      </c>
      <c r="H3191" s="47"/>
      <c r="I3191" s="50"/>
      <c r="J3191" s="51"/>
      <c r="K3191" s="50"/>
      <c r="L3191" s="50"/>
      <c r="M3191" s="52"/>
    </row>
    <row r="3192" spans="1:13" s="53" customFormat="1">
      <c r="A3192" s="47" t="s">
        <v>2732</v>
      </c>
      <c r="B3192" s="175" t="s">
        <v>2733</v>
      </c>
      <c r="C3192" s="47" t="s">
        <v>1196</v>
      </c>
      <c r="D3192" s="225" t="s">
        <v>1153</v>
      </c>
      <c r="E3192" s="47" t="s">
        <v>1139</v>
      </c>
      <c r="F3192" s="48">
        <v>43034</v>
      </c>
      <c r="G3192" s="179">
        <v>-9</v>
      </c>
      <c r="H3192" s="47"/>
      <c r="I3192" s="50"/>
      <c r="J3192" s="51"/>
      <c r="K3192" s="50"/>
      <c r="L3192" s="50"/>
      <c r="M3192" s="52"/>
    </row>
    <row r="3193" spans="1:13" s="53" customFormat="1">
      <c r="A3193" s="47" t="s">
        <v>2735</v>
      </c>
      <c r="B3193" s="175" t="s">
        <v>2736</v>
      </c>
      <c r="C3193" s="47" t="s">
        <v>2010</v>
      </c>
      <c r="D3193" s="47" t="s">
        <v>1681</v>
      </c>
      <c r="E3193" s="47" t="s">
        <v>1675</v>
      </c>
      <c r="F3193" s="48">
        <v>43039</v>
      </c>
      <c r="G3193" s="179">
        <v>-1</v>
      </c>
      <c r="H3193" s="47"/>
      <c r="I3193" s="50"/>
      <c r="J3193" s="51"/>
      <c r="K3193" s="50"/>
      <c r="L3193" s="50"/>
      <c r="M3193" s="52"/>
    </row>
    <row r="3194" spans="1:13" s="53" customFormat="1">
      <c r="A3194" s="47" t="s">
        <v>2737</v>
      </c>
      <c r="B3194" s="175" t="s">
        <v>2738</v>
      </c>
      <c r="C3194" s="47" t="s">
        <v>2704</v>
      </c>
      <c r="D3194" s="47" t="s">
        <v>2386</v>
      </c>
      <c r="E3194" s="47" t="s">
        <v>1310</v>
      </c>
      <c r="F3194" s="48">
        <v>43039</v>
      </c>
      <c r="G3194" s="179">
        <v>-1</v>
      </c>
      <c r="H3194" s="47"/>
      <c r="I3194" s="50"/>
      <c r="J3194" s="51"/>
      <c r="K3194" s="50"/>
      <c r="L3194" s="50"/>
      <c r="M3194" s="52"/>
    </row>
    <row r="3195" spans="1:13" s="53" customFormat="1">
      <c r="A3195" s="47" t="s">
        <v>2739</v>
      </c>
      <c r="B3195" s="175" t="s">
        <v>2740</v>
      </c>
      <c r="C3195" s="47" t="s">
        <v>1344</v>
      </c>
      <c r="D3195" s="47" t="s">
        <v>464</v>
      </c>
      <c r="E3195" s="47" t="s">
        <v>106</v>
      </c>
      <c r="F3195" s="48">
        <v>43040</v>
      </c>
      <c r="G3195" s="179">
        <v>-1</v>
      </c>
      <c r="H3195" s="47"/>
      <c r="I3195" s="50"/>
      <c r="J3195" s="51"/>
      <c r="K3195" s="50"/>
      <c r="L3195" s="50"/>
      <c r="M3195" s="52"/>
    </row>
    <row r="3196" spans="1:13" s="53" customFormat="1">
      <c r="A3196" s="47" t="s">
        <v>2739</v>
      </c>
      <c r="B3196" s="175" t="s">
        <v>2740</v>
      </c>
      <c r="C3196" s="47" t="s">
        <v>1344</v>
      </c>
      <c r="D3196" s="47" t="s">
        <v>469</v>
      </c>
      <c r="E3196" s="47" t="s">
        <v>311</v>
      </c>
      <c r="F3196" s="48">
        <v>43040</v>
      </c>
      <c r="G3196" s="179">
        <v>-1</v>
      </c>
      <c r="H3196" s="47"/>
      <c r="I3196" s="50"/>
      <c r="J3196" s="51"/>
      <c r="K3196" s="50"/>
      <c r="L3196" s="50"/>
      <c r="M3196" s="52"/>
    </row>
    <row r="3197" spans="1:13" s="53" customFormat="1">
      <c r="A3197" s="47" t="s">
        <v>2741</v>
      </c>
      <c r="B3197" s="47" t="s">
        <v>2761</v>
      </c>
      <c r="C3197" s="47" t="s">
        <v>2743</v>
      </c>
      <c r="D3197" s="47" t="s">
        <v>2386</v>
      </c>
      <c r="E3197" s="277" t="s">
        <v>1310</v>
      </c>
      <c r="F3197" s="48">
        <v>43041</v>
      </c>
      <c r="G3197" s="179">
        <v>-1</v>
      </c>
      <c r="H3197" s="47"/>
      <c r="I3197" s="50"/>
      <c r="J3197" s="51"/>
      <c r="K3197" s="50"/>
      <c r="L3197" s="50"/>
      <c r="M3197" s="52"/>
    </row>
    <row r="3198" spans="1:13" s="53" customFormat="1">
      <c r="A3198" s="47" t="s">
        <v>2741</v>
      </c>
      <c r="B3198" s="175" t="s">
        <v>2762</v>
      </c>
      <c r="C3198" s="47" t="s">
        <v>2743</v>
      </c>
      <c r="D3198" s="175" t="s">
        <v>2384</v>
      </c>
      <c r="E3198" s="47" t="s">
        <v>1293</v>
      </c>
      <c r="F3198" s="48">
        <v>43041</v>
      </c>
      <c r="G3198" s="179">
        <v>1</v>
      </c>
      <c r="H3198" s="47"/>
      <c r="I3198" s="50"/>
      <c r="J3198" s="51"/>
      <c r="K3198" s="50"/>
      <c r="L3198" s="50"/>
      <c r="M3198" s="52"/>
    </row>
    <row r="3199" spans="1:13" s="53" customFormat="1">
      <c r="A3199" s="47" t="s">
        <v>2741</v>
      </c>
      <c r="B3199" s="175" t="s">
        <v>2742</v>
      </c>
      <c r="C3199" s="47" t="s">
        <v>2743</v>
      </c>
      <c r="D3199" s="175" t="s">
        <v>2384</v>
      </c>
      <c r="E3199" s="47" t="s">
        <v>1293</v>
      </c>
      <c r="F3199" s="48">
        <v>43041</v>
      </c>
      <c r="G3199" s="179">
        <v>-1</v>
      </c>
      <c r="H3199" s="47"/>
      <c r="I3199" s="50"/>
      <c r="J3199" s="51"/>
      <c r="K3199" s="50"/>
      <c r="L3199" s="50"/>
      <c r="M3199" s="52"/>
    </row>
    <row r="3200" spans="1:13" s="53" customFormat="1">
      <c r="A3200" s="47" t="s">
        <v>2744</v>
      </c>
      <c r="B3200" s="175" t="s">
        <v>2745</v>
      </c>
      <c r="C3200" s="47" t="s">
        <v>1344</v>
      </c>
      <c r="D3200" s="47" t="s">
        <v>1665</v>
      </c>
      <c r="E3200" s="47" t="s">
        <v>1630</v>
      </c>
      <c r="F3200" s="48">
        <v>43041</v>
      </c>
      <c r="G3200" s="179">
        <v>-1</v>
      </c>
      <c r="H3200" s="47"/>
      <c r="I3200" s="50"/>
      <c r="J3200" s="51"/>
      <c r="K3200" s="50"/>
      <c r="L3200" s="50"/>
      <c r="M3200" s="52"/>
    </row>
    <row r="3201" spans="1:13" s="53" customFormat="1">
      <c r="A3201" s="47" t="s">
        <v>2746</v>
      </c>
      <c r="B3201" s="175" t="s">
        <v>2747</v>
      </c>
      <c r="C3201" s="47" t="s">
        <v>2748</v>
      </c>
      <c r="D3201" s="47" t="s">
        <v>751</v>
      </c>
      <c r="E3201" s="47" t="s">
        <v>750</v>
      </c>
      <c r="F3201" s="48">
        <v>43042</v>
      </c>
      <c r="G3201" s="179">
        <v>-3</v>
      </c>
      <c r="H3201" s="47"/>
      <c r="I3201" s="50"/>
      <c r="J3201" s="51"/>
      <c r="K3201" s="50"/>
      <c r="L3201" s="50"/>
      <c r="M3201" s="52"/>
    </row>
    <row r="3202" spans="1:13" s="53" customFormat="1">
      <c r="A3202" s="47" t="s">
        <v>2749</v>
      </c>
      <c r="B3202" s="175" t="s">
        <v>2750</v>
      </c>
      <c r="C3202" s="47" t="s">
        <v>2751</v>
      </c>
      <c r="D3202" s="47" t="s">
        <v>1678</v>
      </c>
      <c r="E3202" s="47" t="s">
        <v>1672</v>
      </c>
      <c r="F3202" s="48">
        <v>43042</v>
      </c>
      <c r="G3202" s="179">
        <v>-1</v>
      </c>
      <c r="H3202" s="47"/>
      <c r="I3202" s="50"/>
      <c r="J3202" s="51"/>
      <c r="K3202" s="50"/>
      <c r="L3202" s="50"/>
      <c r="M3202" s="52"/>
    </row>
    <row r="3203" spans="1:13" s="53" customFormat="1">
      <c r="A3203" s="47" t="s">
        <v>2752</v>
      </c>
      <c r="B3203" s="47" t="s">
        <v>2759</v>
      </c>
      <c r="C3203" s="47" t="s">
        <v>695</v>
      </c>
      <c r="D3203" s="47" t="s">
        <v>74</v>
      </c>
      <c r="E3203" s="47" t="s">
        <v>75</v>
      </c>
      <c r="F3203" s="48">
        <v>43042</v>
      </c>
      <c r="G3203" s="179">
        <v>-10</v>
      </c>
      <c r="H3203" s="47"/>
      <c r="I3203" s="50"/>
      <c r="J3203" s="51"/>
      <c r="K3203" s="50"/>
      <c r="L3203" s="50"/>
      <c r="M3203" s="52"/>
    </row>
    <row r="3204" spans="1:13" s="53" customFormat="1">
      <c r="A3204" s="47" t="s">
        <v>2752</v>
      </c>
      <c r="B3204" s="175" t="s">
        <v>2760</v>
      </c>
      <c r="C3204" s="47" t="s">
        <v>695</v>
      </c>
      <c r="D3204" s="47" t="s">
        <v>2754</v>
      </c>
      <c r="E3204" s="47" t="s">
        <v>75</v>
      </c>
      <c r="F3204" s="48">
        <v>43042</v>
      </c>
      <c r="G3204" s="179">
        <v>10</v>
      </c>
      <c r="H3204" s="47"/>
      <c r="I3204" s="50"/>
      <c r="J3204" s="51"/>
      <c r="K3204" s="50"/>
      <c r="L3204" s="50"/>
      <c r="M3204" s="52"/>
    </row>
    <row r="3205" spans="1:13" s="53" customFormat="1">
      <c r="A3205" s="47" t="s">
        <v>2752</v>
      </c>
      <c r="B3205" s="175" t="s">
        <v>2753</v>
      </c>
      <c r="C3205" s="47" t="s">
        <v>695</v>
      </c>
      <c r="D3205" s="47" t="s">
        <v>2754</v>
      </c>
      <c r="E3205" s="47" t="s">
        <v>75</v>
      </c>
      <c r="F3205" s="48">
        <v>43042</v>
      </c>
      <c r="G3205" s="179">
        <v>-10</v>
      </c>
      <c r="H3205" s="47"/>
      <c r="I3205" s="50"/>
      <c r="J3205" s="51"/>
      <c r="K3205" s="50"/>
      <c r="L3205" s="50"/>
      <c r="M3205" s="52"/>
    </row>
    <row r="3206" spans="1:13" s="53" customFormat="1">
      <c r="A3206" s="47" t="s">
        <v>2755</v>
      </c>
      <c r="B3206" s="175" t="s">
        <v>2756</v>
      </c>
      <c r="C3206" s="47" t="s">
        <v>1344</v>
      </c>
      <c r="D3206" s="47" t="s">
        <v>1678</v>
      </c>
      <c r="E3206" s="47" t="s">
        <v>1672</v>
      </c>
      <c r="F3206" s="48">
        <v>43045</v>
      </c>
      <c r="G3206" s="179">
        <v>-1</v>
      </c>
      <c r="H3206" s="47"/>
      <c r="I3206" s="50"/>
      <c r="J3206" s="51"/>
      <c r="K3206" s="50"/>
      <c r="L3206" s="50"/>
      <c r="M3206" s="52"/>
    </row>
    <row r="3207" spans="1:13" s="53" customFormat="1">
      <c r="A3207" s="47" t="s">
        <v>2757</v>
      </c>
      <c r="B3207" s="175" t="s">
        <v>2758</v>
      </c>
      <c r="C3207" s="47" t="s">
        <v>661</v>
      </c>
      <c r="D3207" s="47" t="s">
        <v>465</v>
      </c>
      <c r="E3207" s="47" t="s">
        <v>107</v>
      </c>
      <c r="F3207" s="48">
        <v>43045</v>
      </c>
      <c r="G3207" s="179">
        <v>-2</v>
      </c>
      <c r="H3207" s="47"/>
      <c r="I3207" s="50"/>
      <c r="J3207" s="51"/>
      <c r="K3207" s="50"/>
      <c r="L3207" s="50"/>
      <c r="M3207" s="52"/>
    </row>
    <row r="3208" spans="1:13" s="53" customFormat="1">
      <c r="A3208" s="47" t="s">
        <v>2757</v>
      </c>
      <c r="B3208" s="175" t="s">
        <v>2758</v>
      </c>
      <c r="C3208" s="47" t="s">
        <v>661</v>
      </c>
      <c r="D3208" s="47" t="s">
        <v>464</v>
      </c>
      <c r="E3208" s="47" t="s">
        <v>106</v>
      </c>
      <c r="F3208" s="48">
        <v>43045</v>
      </c>
      <c r="G3208" s="179">
        <v>-2</v>
      </c>
      <c r="H3208" s="47"/>
      <c r="I3208" s="50"/>
      <c r="J3208" s="51"/>
      <c r="K3208" s="50"/>
      <c r="L3208" s="50"/>
      <c r="M3208" s="52"/>
    </row>
    <row r="3209" spans="1:13" s="53" customFormat="1">
      <c r="A3209" s="47" t="s">
        <v>2757</v>
      </c>
      <c r="B3209" s="175" t="s">
        <v>2758</v>
      </c>
      <c r="C3209" s="47" t="s">
        <v>661</v>
      </c>
      <c r="D3209" s="47" t="s">
        <v>301</v>
      </c>
      <c r="E3209" s="47" t="s">
        <v>299</v>
      </c>
      <c r="F3209" s="48">
        <v>43045</v>
      </c>
      <c r="G3209" s="179">
        <v>-1</v>
      </c>
      <c r="H3209" s="47"/>
      <c r="I3209" s="50"/>
      <c r="J3209" s="51"/>
      <c r="K3209" s="50"/>
      <c r="L3209" s="50"/>
      <c r="M3209" s="52"/>
    </row>
    <row r="3210" spans="1:13" s="53" customFormat="1">
      <c r="A3210" s="47" t="s">
        <v>2757</v>
      </c>
      <c r="B3210" s="175" t="s">
        <v>2758</v>
      </c>
      <c r="C3210" s="47" t="s">
        <v>661</v>
      </c>
      <c r="D3210" s="47" t="s">
        <v>300</v>
      </c>
      <c r="E3210" s="47" t="s">
        <v>302</v>
      </c>
      <c r="F3210" s="48">
        <v>43045</v>
      </c>
      <c r="G3210" s="179">
        <v>-1</v>
      </c>
      <c r="H3210" s="47"/>
      <c r="I3210" s="50"/>
      <c r="J3210" s="51"/>
      <c r="K3210" s="50"/>
      <c r="L3210" s="50"/>
      <c r="M3210" s="52"/>
    </row>
    <row r="3211" spans="1:13" s="53" customFormat="1">
      <c r="A3211" s="47" t="s">
        <v>2757</v>
      </c>
      <c r="B3211" s="175" t="s">
        <v>2758</v>
      </c>
      <c r="C3211" s="47" t="s">
        <v>661</v>
      </c>
      <c r="D3211" s="47" t="s">
        <v>468</v>
      </c>
      <c r="E3211" s="47" t="s">
        <v>312</v>
      </c>
      <c r="F3211" s="48">
        <v>43045</v>
      </c>
      <c r="G3211" s="179">
        <v>-2</v>
      </c>
      <c r="H3211" s="47"/>
      <c r="I3211" s="50"/>
      <c r="J3211" s="51"/>
      <c r="K3211" s="50"/>
      <c r="L3211" s="50"/>
      <c r="M3211" s="52"/>
    </row>
    <row r="3212" spans="1:13" s="53" customFormat="1">
      <c r="A3212" s="47" t="s">
        <v>2757</v>
      </c>
      <c r="B3212" s="175" t="s">
        <v>2758</v>
      </c>
      <c r="C3212" s="47" t="s">
        <v>661</v>
      </c>
      <c r="D3212" s="47" t="s">
        <v>469</v>
      </c>
      <c r="E3212" s="47" t="s">
        <v>311</v>
      </c>
      <c r="F3212" s="48">
        <v>43045</v>
      </c>
      <c r="G3212" s="179">
        <v>-2</v>
      </c>
      <c r="H3212" s="47"/>
      <c r="I3212" s="50"/>
      <c r="J3212" s="51"/>
      <c r="K3212" s="50"/>
      <c r="L3212" s="50"/>
      <c r="M3212" s="52"/>
    </row>
    <row r="3213" spans="1:13" s="53" customFormat="1">
      <c r="A3213" s="47" t="s">
        <v>2757</v>
      </c>
      <c r="B3213" s="175" t="s">
        <v>2758</v>
      </c>
      <c r="C3213" s="47" t="s">
        <v>661</v>
      </c>
      <c r="D3213" s="47" t="s">
        <v>504</v>
      </c>
      <c r="E3213" s="47" t="s">
        <v>303</v>
      </c>
      <c r="F3213" s="48">
        <v>43045</v>
      </c>
      <c r="G3213" s="179">
        <v>-2</v>
      </c>
      <c r="H3213" s="47"/>
      <c r="I3213" s="50"/>
      <c r="J3213" s="51"/>
      <c r="K3213" s="50"/>
      <c r="L3213" s="50"/>
      <c r="M3213" s="52"/>
    </row>
    <row r="3214" spans="1:13" s="53" customFormat="1">
      <c r="A3214" s="47" t="s">
        <v>2757</v>
      </c>
      <c r="B3214" s="175" t="s">
        <v>2758</v>
      </c>
      <c r="C3214" s="47" t="s">
        <v>661</v>
      </c>
      <c r="D3214" s="47" t="s">
        <v>663</v>
      </c>
      <c r="E3214" s="47" t="s">
        <v>662</v>
      </c>
      <c r="F3214" s="48">
        <v>43045</v>
      </c>
      <c r="G3214" s="179">
        <v>-2</v>
      </c>
      <c r="H3214" s="47"/>
      <c r="I3214" s="50"/>
      <c r="J3214" s="51"/>
      <c r="K3214" s="50"/>
      <c r="L3214" s="50"/>
      <c r="M3214" s="52"/>
    </row>
    <row r="3215" spans="1:13" s="53" customFormat="1">
      <c r="A3215" s="47" t="s">
        <v>2757</v>
      </c>
      <c r="B3215" s="175" t="s">
        <v>2758</v>
      </c>
      <c r="C3215" s="47" t="s">
        <v>661</v>
      </c>
      <c r="D3215" s="47" t="s">
        <v>205</v>
      </c>
      <c r="E3215" s="47" t="s">
        <v>115</v>
      </c>
      <c r="F3215" s="48">
        <v>43045</v>
      </c>
      <c r="G3215" s="179">
        <v>-1</v>
      </c>
      <c r="H3215" s="47"/>
      <c r="I3215" s="50"/>
      <c r="J3215" s="51"/>
      <c r="K3215" s="50"/>
      <c r="L3215" s="50"/>
      <c r="M3215" s="52"/>
    </row>
    <row r="3216" spans="1:13" s="53" customFormat="1">
      <c r="A3216" s="47" t="s">
        <v>2757</v>
      </c>
      <c r="B3216" s="175" t="s">
        <v>2758</v>
      </c>
      <c r="C3216" s="47" t="s">
        <v>661</v>
      </c>
      <c r="D3216" s="47" t="s">
        <v>278</v>
      </c>
      <c r="E3216" s="47" t="s">
        <v>121</v>
      </c>
      <c r="F3216" s="48">
        <v>43045</v>
      </c>
      <c r="G3216" s="179">
        <v>-1</v>
      </c>
      <c r="H3216" s="47"/>
      <c r="I3216" s="50"/>
      <c r="J3216" s="51"/>
      <c r="K3216" s="50"/>
      <c r="L3216" s="50"/>
      <c r="M3216" s="52"/>
    </row>
    <row r="3217" spans="1:13" s="53" customFormat="1">
      <c r="A3217" s="47" t="s">
        <v>2757</v>
      </c>
      <c r="B3217" s="175" t="s">
        <v>2758</v>
      </c>
      <c r="C3217" s="47" t="s">
        <v>661</v>
      </c>
      <c r="D3217" s="47" t="s">
        <v>307</v>
      </c>
      <c r="E3217" s="47" t="s">
        <v>120</v>
      </c>
      <c r="F3217" s="48">
        <v>43045</v>
      </c>
      <c r="G3217" s="179">
        <v>-2</v>
      </c>
      <c r="H3217" s="47"/>
      <c r="I3217" s="50"/>
      <c r="J3217" s="51"/>
      <c r="K3217" s="50"/>
      <c r="L3217" s="50"/>
      <c r="M3217" s="52"/>
    </row>
    <row r="3218" spans="1:13" s="53" customFormat="1">
      <c r="A3218" s="47" t="s">
        <v>2757</v>
      </c>
      <c r="B3218" s="175" t="s">
        <v>2758</v>
      </c>
      <c r="C3218" s="47" t="s">
        <v>661</v>
      </c>
      <c r="D3218" s="47" t="s">
        <v>306</v>
      </c>
      <c r="E3218" s="47" t="s">
        <v>117</v>
      </c>
      <c r="F3218" s="48">
        <v>43045</v>
      </c>
      <c r="G3218" s="179">
        <v>-1</v>
      </c>
      <c r="H3218" s="47"/>
      <c r="I3218" s="50"/>
      <c r="J3218" s="51"/>
      <c r="K3218" s="50"/>
      <c r="L3218" s="50"/>
      <c r="M3218" s="52"/>
    </row>
    <row r="3219" spans="1:13" s="53" customFormat="1">
      <c r="A3219" s="47" t="s">
        <v>2757</v>
      </c>
      <c r="B3219" s="175" t="s">
        <v>2758</v>
      </c>
      <c r="C3219" s="47" t="s">
        <v>661</v>
      </c>
      <c r="D3219" s="47" t="s">
        <v>310</v>
      </c>
      <c r="E3219" s="47" t="s">
        <v>116</v>
      </c>
      <c r="F3219" s="48">
        <v>43045</v>
      </c>
      <c r="G3219" s="179">
        <v>-1</v>
      </c>
      <c r="H3219" s="47"/>
      <c r="I3219" s="50"/>
      <c r="J3219" s="51"/>
      <c r="K3219" s="50"/>
      <c r="L3219" s="50"/>
      <c r="M3219" s="52"/>
    </row>
    <row r="3220" spans="1:13" s="53" customFormat="1">
      <c r="A3220" s="47" t="s">
        <v>2757</v>
      </c>
      <c r="B3220" s="175" t="s">
        <v>2758</v>
      </c>
      <c r="C3220" s="47" t="s">
        <v>661</v>
      </c>
      <c r="D3220" s="47" t="s">
        <v>308</v>
      </c>
      <c r="E3220" s="47" t="s">
        <v>123</v>
      </c>
      <c r="F3220" s="48">
        <v>43045</v>
      </c>
      <c r="G3220" s="179">
        <v>-2</v>
      </c>
      <c r="H3220" s="47"/>
      <c r="I3220" s="50"/>
      <c r="J3220" s="51"/>
      <c r="K3220" s="50"/>
      <c r="L3220" s="50"/>
      <c r="M3220" s="52"/>
    </row>
    <row r="3221" spans="1:13" s="53" customFormat="1">
      <c r="A3221" s="47" t="s">
        <v>2757</v>
      </c>
      <c r="B3221" s="175" t="s">
        <v>2758</v>
      </c>
      <c r="C3221" s="47" t="s">
        <v>661</v>
      </c>
      <c r="D3221" s="47" t="s">
        <v>456</v>
      </c>
      <c r="E3221" s="47" t="s">
        <v>124</v>
      </c>
      <c r="F3221" s="48">
        <v>43045</v>
      </c>
      <c r="G3221" s="179">
        <v>-2</v>
      </c>
      <c r="H3221" s="47"/>
      <c r="I3221" s="50"/>
      <c r="J3221" s="51"/>
      <c r="K3221" s="50"/>
      <c r="L3221" s="50"/>
      <c r="M3221" s="52"/>
    </row>
    <row r="3222" spans="1:13" s="53" customFormat="1">
      <c r="A3222" s="47" t="s">
        <v>2757</v>
      </c>
      <c r="B3222" s="175" t="s">
        <v>2758</v>
      </c>
      <c r="C3222" s="47" t="s">
        <v>661</v>
      </c>
      <c r="D3222" s="47" t="s">
        <v>309</v>
      </c>
      <c r="E3222" s="47" t="s">
        <v>125</v>
      </c>
      <c r="F3222" s="48">
        <v>43045</v>
      </c>
      <c r="G3222" s="179">
        <v>-2</v>
      </c>
      <c r="H3222" s="47"/>
      <c r="I3222" s="50"/>
      <c r="J3222" s="51"/>
      <c r="K3222" s="50"/>
      <c r="L3222" s="50"/>
      <c r="M3222" s="52"/>
    </row>
    <row r="3223" spans="1:13" s="53" customFormat="1">
      <c r="A3223" s="47" t="s">
        <v>2757</v>
      </c>
      <c r="B3223" s="175" t="s">
        <v>2758</v>
      </c>
      <c r="C3223" s="47" t="s">
        <v>661</v>
      </c>
      <c r="D3223" s="47" t="s">
        <v>455</v>
      </c>
      <c r="E3223" s="47" t="s">
        <v>118</v>
      </c>
      <c r="F3223" s="48">
        <v>43045</v>
      </c>
      <c r="G3223" s="179">
        <v>-3</v>
      </c>
      <c r="H3223" s="47"/>
      <c r="I3223" s="50"/>
      <c r="J3223" s="51"/>
      <c r="K3223" s="50"/>
      <c r="L3223" s="50"/>
      <c r="M3223" s="52"/>
    </row>
    <row r="3224" spans="1:13" s="53" customFormat="1">
      <c r="A3224" s="47" t="s">
        <v>2757</v>
      </c>
      <c r="B3224" s="175" t="s">
        <v>2758</v>
      </c>
      <c r="C3224" s="47" t="s">
        <v>661</v>
      </c>
      <c r="D3224" s="47" t="s">
        <v>296</v>
      </c>
      <c r="E3224" s="47" t="s">
        <v>297</v>
      </c>
      <c r="F3224" s="48">
        <v>43045</v>
      </c>
      <c r="G3224" s="179">
        <v>-1</v>
      </c>
      <c r="H3224" s="47"/>
      <c r="I3224" s="50"/>
      <c r="J3224" s="51"/>
      <c r="K3224" s="50"/>
      <c r="L3224" s="50"/>
      <c r="M3224" s="52"/>
    </row>
    <row r="3225" spans="1:13" s="53" customFormat="1">
      <c r="A3225" s="47" t="s">
        <v>2757</v>
      </c>
      <c r="B3225" s="175" t="s">
        <v>2758</v>
      </c>
      <c r="C3225" s="47" t="s">
        <v>661</v>
      </c>
      <c r="D3225" s="47" t="s">
        <v>277</v>
      </c>
      <c r="E3225" s="47" t="s">
        <v>119</v>
      </c>
      <c r="F3225" s="48">
        <v>43045</v>
      </c>
      <c r="G3225" s="179">
        <v>-4</v>
      </c>
      <c r="H3225" s="47"/>
      <c r="I3225" s="50"/>
      <c r="J3225" s="51"/>
      <c r="K3225" s="50"/>
      <c r="L3225" s="50"/>
      <c r="M3225" s="52"/>
    </row>
    <row r="3226" spans="1:13" s="53" customFormat="1">
      <c r="A3226" s="47" t="s">
        <v>2763</v>
      </c>
      <c r="B3226" s="175" t="s">
        <v>2764</v>
      </c>
      <c r="C3226" s="47" t="s">
        <v>919</v>
      </c>
      <c r="D3226" s="47" t="s">
        <v>1777</v>
      </c>
      <c r="E3226" s="47" t="s">
        <v>1778</v>
      </c>
      <c r="F3226" s="48">
        <v>43046</v>
      </c>
      <c r="G3226" s="179">
        <v>-8</v>
      </c>
      <c r="H3226" s="47"/>
      <c r="I3226" s="50"/>
      <c r="J3226" s="51"/>
      <c r="K3226" s="50"/>
      <c r="L3226" s="50"/>
      <c r="M3226" s="52"/>
    </row>
    <row r="3227" spans="1:13" s="53" customFormat="1">
      <c r="A3227" s="47" t="s">
        <v>2763</v>
      </c>
      <c r="B3227" s="175" t="s">
        <v>2764</v>
      </c>
      <c r="C3227" s="47" t="s">
        <v>919</v>
      </c>
      <c r="D3227" s="47" t="s">
        <v>1516</v>
      </c>
      <c r="E3227" s="47" t="s">
        <v>1517</v>
      </c>
      <c r="F3227" s="48">
        <v>43046</v>
      </c>
      <c r="G3227" s="179">
        <v>-22</v>
      </c>
      <c r="H3227" s="47"/>
      <c r="I3227" s="50"/>
      <c r="J3227" s="51"/>
      <c r="K3227" s="50"/>
      <c r="L3227" s="50"/>
      <c r="M3227" s="52"/>
    </row>
    <row r="3228" spans="1:13" s="53" customFormat="1">
      <c r="A3228" s="47" t="s">
        <v>2763</v>
      </c>
      <c r="B3228" s="175" t="s">
        <v>2764</v>
      </c>
      <c r="C3228" s="47" t="s">
        <v>919</v>
      </c>
      <c r="D3228" s="47" t="s">
        <v>318</v>
      </c>
      <c r="E3228" s="47" t="s">
        <v>133</v>
      </c>
      <c r="F3228" s="48">
        <v>43046</v>
      </c>
      <c r="G3228" s="179">
        <v>-12</v>
      </c>
      <c r="H3228" s="47"/>
      <c r="I3228" s="50"/>
      <c r="J3228" s="51"/>
      <c r="K3228" s="50"/>
      <c r="L3228" s="50"/>
      <c r="M3228" s="52"/>
    </row>
    <row r="3229" spans="1:13" s="53" customFormat="1">
      <c r="A3229" s="47" t="s">
        <v>2765</v>
      </c>
      <c r="B3229" s="175" t="s">
        <v>2766</v>
      </c>
      <c r="C3229" s="47" t="s">
        <v>1344</v>
      </c>
      <c r="D3229" s="47" t="s">
        <v>2386</v>
      </c>
      <c r="E3229" s="47" t="s">
        <v>1310</v>
      </c>
      <c r="F3229" s="48">
        <v>43048</v>
      </c>
      <c r="G3229" s="179">
        <v>-2</v>
      </c>
      <c r="H3229" s="47"/>
      <c r="I3229" s="50"/>
      <c r="J3229" s="51"/>
      <c r="K3229" s="50"/>
      <c r="L3229" s="50"/>
      <c r="M3229" s="52"/>
    </row>
    <row r="3230" spans="1:13" s="53" customFormat="1">
      <c r="A3230" s="47" t="s">
        <v>2765</v>
      </c>
      <c r="B3230" s="175" t="s">
        <v>2766</v>
      </c>
      <c r="C3230" s="47" t="s">
        <v>1344</v>
      </c>
      <c r="D3230" s="47" t="s">
        <v>1665</v>
      </c>
      <c r="E3230" s="47" t="s">
        <v>1630</v>
      </c>
      <c r="F3230" s="48">
        <v>43048</v>
      </c>
      <c r="G3230" s="179">
        <v>-3</v>
      </c>
      <c r="H3230" s="47"/>
      <c r="I3230" s="50"/>
      <c r="J3230" s="51"/>
      <c r="K3230" s="50"/>
      <c r="L3230" s="50"/>
      <c r="M3230" s="52"/>
    </row>
    <row r="3231" spans="1:13" s="53" customFormat="1">
      <c r="A3231" s="47"/>
      <c r="B3231" s="175"/>
      <c r="C3231" s="47" t="s">
        <v>706</v>
      </c>
      <c r="D3231" s="47" t="s">
        <v>2992</v>
      </c>
      <c r="E3231" s="47" t="s">
        <v>1210</v>
      </c>
      <c r="F3231" s="48">
        <v>43053</v>
      </c>
      <c r="G3231" s="179">
        <v>-55</v>
      </c>
      <c r="H3231" s="47"/>
      <c r="I3231" s="50"/>
      <c r="J3231" s="51"/>
      <c r="K3231" s="50"/>
      <c r="L3231" s="50"/>
      <c r="M3231" s="52"/>
    </row>
    <row r="3232" spans="1:13" s="53" customFormat="1">
      <c r="A3232" s="47"/>
      <c r="B3232" s="175" t="s">
        <v>2767</v>
      </c>
      <c r="C3232" s="47" t="s">
        <v>2768</v>
      </c>
      <c r="D3232" s="47" t="s">
        <v>2992</v>
      </c>
      <c r="E3232" s="47" t="s">
        <v>1210</v>
      </c>
      <c r="F3232" s="48">
        <v>42905</v>
      </c>
      <c r="G3232" s="179">
        <v>96</v>
      </c>
      <c r="H3232" s="47"/>
      <c r="I3232" s="50"/>
      <c r="J3232" s="51"/>
      <c r="K3232" s="50"/>
      <c r="L3232" s="50"/>
      <c r="M3232" s="52"/>
    </row>
    <row r="3233" spans="1:13" s="53" customFormat="1">
      <c r="A3233" s="47"/>
      <c r="B3233" s="175"/>
      <c r="C3233" s="47" t="s">
        <v>2770</v>
      </c>
      <c r="D3233" s="47" t="s">
        <v>63</v>
      </c>
      <c r="E3233" s="47" t="s">
        <v>70</v>
      </c>
      <c r="F3233" s="48"/>
      <c r="G3233" s="179">
        <v>10</v>
      </c>
      <c r="H3233" s="47"/>
      <c r="I3233" s="50"/>
      <c r="J3233" s="51"/>
      <c r="K3233" s="50"/>
      <c r="L3233" s="50"/>
      <c r="M3233" s="52"/>
    </row>
    <row r="3234" spans="1:13" s="53" customFormat="1">
      <c r="A3234" s="47" t="s">
        <v>2771</v>
      </c>
      <c r="B3234" s="175" t="s">
        <v>2772</v>
      </c>
      <c r="C3234" s="47" t="s">
        <v>1344</v>
      </c>
      <c r="D3234" s="47" t="s">
        <v>1678</v>
      </c>
      <c r="E3234" s="47" t="s">
        <v>1672</v>
      </c>
      <c r="F3234" s="48">
        <v>43053</v>
      </c>
      <c r="G3234" s="179">
        <v>-1</v>
      </c>
      <c r="H3234" s="47"/>
      <c r="I3234" s="50"/>
      <c r="J3234" s="51"/>
      <c r="K3234" s="50"/>
      <c r="L3234" s="50"/>
      <c r="M3234" s="52"/>
    </row>
    <row r="3235" spans="1:13" s="53" customFormat="1">
      <c r="A3235" s="47" t="s">
        <v>2773</v>
      </c>
      <c r="B3235" s="47" t="s">
        <v>2777</v>
      </c>
      <c r="C3235" s="47" t="s">
        <v>1344</v>
      </c>
      <c r="D3235" s="47" t="s">
        <v>1665</v>
      </c>
      <c r="E3235" s="47" t="s">
        <v>1630</v>
      </c>
      <c r="F3235" s="48">
        <v>43053</v>
      </c>
      <c r="G3235" s="179">
        <v>-1</v>
      </c>
      <c r="H3235" s="47"/>
      <c r="I3235" s="50"/>
      <c r="J3235" s="51"/>
      <c r="K3235" s="50"/>
      <c r="L3235" s="50"/>
      <c r="M3235" s="52"/>
    </row>
    <row r="3236" spans="1:13" s="53" customFormat="1">
      <c r="A3236" s="47" t="s">
        <v>2773</v>
      </c>
      <c r="B3236" s="175" t="s">
        <v>2778</v>
      </c>
      <c r="C3236" s="47" t="s">
        <v>1344</v>
      </c>
      <c r="D3236" s="47" t="s">
        <v>1666</v>
      </c>
      <c r="E3236" s="47" t="s">
        <v>1654</v>
      </c>
      <c r="F3236" s="48">
        <v>43053</v>
      </c>
      <c r="G3236" s="179">
        <v>1</v>
      </c>
      <c r="H3236" s="47"/>
      <c r="I3236" s="50"/>
      <c r="J3236" s="51"/>
      <c r="K3236" s="50"/>
      <c r="L3236" s="50"/>
      <c r="M3236" s="52"/>
    </row>
    <row r="3237" spans="1:13" s="53" customFormat="1">
      <c r="A3237" s="47" t="s">
        <v>2773</v>
      </c>
      <c r="B3237" s="175" t="s">
        <v>2774</v>
      </c>
      <c r="C3237" s="47" t="s">
        <v>1344</v>
      </c>
      <c r="D3237" s="47" t="s">
        <v>1666</v>
      </c>
      <c r="E3237" s="47" t="s">
        <v>1654</v>
      </c>
      <c r="F3237" s="48">
        <v>43053</v>
      </c>
      <c r="G3237" s="179">
        <v>-1</v>
      </c>
      <c r="H3237" s="47"/>
      <c r="I3237" s="50"/>
      <c r="J3237" s="51"/>
      <c r="K3237" s="50"/>
      <c r="L3237" s="50"/>
      <c r="M3237" s="52"/>
    </row>
    <row r="3238" spans="1:13" s="53" customFormat="1">
      <c r="A3238" s="47" t="s">
        <v>2775</v>
      </c>
      <c r="B3238" s="175" t="s">
        <v>2776</v>
      </c>
      <c r="C3238" s="47" t="s">
        <v>1344</v>
      </c>
      <c r="D3238" s="47" t="s">
        <v>1887</v>
      </c>
      <c r="E3238" s="47" t="s">
        <v>1883</v>
      </c>
      <c r="F3238" s="48">
        <v>43054</v>
      </c>
      <c r="G3238" s="179">
        <v>-15</v>
      </c>
      <c r="H3238" s="47"/>
      <c r="I3238" s="50"/>
      <c r="J3238" s="51"/>
      <c r="K3238" s="50"/>
      <c r="L3238" s="50"/>
      <c r="M3238" s="52"/>
    </row>
    <row r="3239" spans="1:13" s="53" customFormat="1">
      <c r="A3239" s="47" t="s">
        <v>2775</v>
      </c>
      <c r="B3239" s="175" t="s">
        <v>2776</v>
      </c>
      <c r="C3239" s="47" t="s">
        <v>1344</v>
      </c>
      <c r="D3239" s="47" t="s">
        <v>1923</v>
      </c>
      <c r="E3239" s="47" t="s">
        <v>1930</v>
      </c>
      <c r="F3239" s="48">
        <v>43054</v>
      </c>
      <c r="G3239" s="179">
        <v>-3</v>
      </c>
      <c r="H3239" s="47"/>
      <c r="I3239" s="50"/>
      <c r="J3239" s="51"/>
      <c r="K3239" s="50"/>
      <c r="L3239" s="50"/>
      <c r="M3239" s="52"/>
    </row>
    <row r="3240" spans="1:13" s="53" customFormat="1">
      <c r="A3240" s="47" t="s">
        <v>2775</v>
      </c>
      <c r="B3240" s="175" t="s">
        <v>2776</v>
      </c>
      <c r="C3240" s="47" t="s">
        <v>1344</v>
      </c>
      <c r="D3240" s="47" t="s">
        <v>1921</v>
      </c>
      <c r="E3240" s="47" t="s">
        <v>1927</v>
      </c>
      <c r="F3240" s="48">
        <v>43054</v>
      </c>
      <c r="G3240" s="179">
        <v>-7</v>
      </c>
      <c r="H3240" s="47"/>
      <c r="I3240" s="50"/>
      <c r="J3240" s="51"/>
      <c r="K3240" s="50"/>
      <c r="L3240" s="50"/>
      <c r="M3240" s="52"/>
    </row>
    <row r="3241" spans="1:13" s="53" customFormat="1">
      <c r="A3241" s="47" t="s">
        <v>2775</v>
      </c>
      <c r="B3241" s="175" t="s">
        <v>2776</v>
      </c>
      <c r="C3241" s="47" t="s">
        <v>1344</v>
      </c>
      <c r="D3241" s="47" t="s">
        <v>2347</v>
      </c>
      <c r="E3241" s="47" t="s">
        <v>2348</v>
      </c>
      <c r="F3241" s="48">
        <v>43054</v>
      </c>
      <c r="G3241" s="179">
        <v>-8</v>
      </c>
      <c r="H3241" s="47"/>
      <c r="I3241" s="50"/>
      <c r="J3241" s="51"/>
      <c r="K3241" s="50"/>
      <c r="L3241" s="50"/>
      <c r="M3241" s="52"/>
    </row>
    <row r="3242" spans="1:13" s="53" customFormat="1">
      <c r="A3242" s="47" t="s">
        <v>2775</v>
      </c>
      <c r="B3242" s="175" t="s">
        <v>2776</v>
      </c>
      <c r="C3242" s="47" t="s">
        <v>1344</v>
      </c>
      <c r="D3242" s="47" t="s">
        <v>2046</v>
      </c>
      <c r="E3242" s="47" t="s">
        <v>2043</v>
      </c>
      <c r="F3242" s="48">
        <v>43054</v>
      </c>
      <c r="G3242" s="179">
        <v>-7</v>
      </c>
      <c r="H3242" s="47"/>
      <c r="I3242" s="50"/>
      <c r="J3242" s="51"/>
      <c r="K3242" s="50"/>
      <c r="L3242" s="50"/>
      <c r="M3242" s="52"/>
    </row>
    <row r="3243" spans="1:13" s="53" customFormat="1">
      <c r="A3243" s="47" t="s">
        <v>2775</v>
      </c>
      <c r="B3243" s="175" t="s">
        <v>2776</v>
      </c>
      <c r="C3243" s="47" t="s">
        <v>1344</v>
      </c>
      <c r="D3243" s="47" t="s">
        <v>2228</v>
      </c>
      <c r="E3243" s="47" t="s">
        <v>2229</v>
      </c>
      <c r="F3243" s="48">
        <v>43054</v>
      </c>
      <c r="G3243" s="179">
        <v>-1</v>
      </c>
      <c r="H3243" s="47"/>
      <c r="I3243" s="50"/>
      <c r="J3243" s="51"/>
      <c r="K3243" s="50"/>
      <c r="L3243" s="50"/>
      <c r="M3243" s="52"/>
    </row>
    <row r="3244" spans="1:13" s="53" customFormat="1">
      <c r="A3244" s="47" t="s">
        <v>2775</v>
      </c>
      <c r="B3244" s="175" t="s">
        <v>2776</v>
      </c>
      <c r="C3244" s="47" t="s">
        <v>1344</v>
      </c>
      <c r="D3244" s="47" t="s">
        <v>1692</v>
      </c>
      <c r="E3244" s="47" t="s">
        <v>1699</v>
      </c>
      <c r="F3244" s="48">
        <v>43054</v>
      </c>
      <c r="G3244" s="179">
        <v>-7</v>
      </c>
      <c r="H3244" s="47"/>
      <c r="I3244" s="50"/>
      <c r="J3244" s="51"/>
      <c r="K3244" s="50"/>
      <c r="L3244" s="50"/>
      <c r="M3244" s="52"/>
    </row>
    <row r="3245" spans="1:13" s="53" customFormat="1">
      <c r="A3245" s="47" t="s">
        <v>2775</v>
      </c>
      <c r="B3245" s="175" t="s">
        <v>2776</v>
      </c>
      <c r="C3245" s="47" t="s">
        <v>1344</v>
      </c>
      <c r="D3245" s="47" t="s">
        <v>1891</v>
      </c>
      <c r="E3245" s="47" t="s">
        <v>2309</v>
      </c>
      <c r="F3245" s="48">
        <v>43054</v>
      </c>
      <c r="G3245" s="179">
        <v>-3</v>
      </c>
      <c r="H3245" s="47"/>
      <c r="I3245" s="50"/>
      <c r="J3245" s="51"/>
      <c r="K3245" s="50"/>
      <c r="L3245" s="50"/>
      <c r="M3245" s="52"/>
    </row>
    <row r="3246" spans="1:13" s="53" customFormat="1">
      <c r="A3246" s="47" t="s">
        <v>2775</v>
      </c>
      <c r="B3246" s="175" t="s">
        <v>2776</v>
      </c>
      <c r="C3246" s="47" t="s">
        <v>1344</v>
      </c>
      <c r="D3246" s="47" t="s">
        <v>1848</v>
      </c>
      <c r="E3246" s="47" t="s">
        <v>1846</v>
      </c>
      <c r="F3246" s="48">
        <v>43054</v>
      </c>
      <c r="G3246" s="179">
        <v>-1</v>
      </c>
      <c r="H3246" s="47"/>
      <c r="I3246" s="50"/>
      <c r="J3246" s="51"/>
      <c r="K3246" s="50"/>
      <c r="L3246" s="50"/>
      <c r="M3246" s="52"/>
    </row>
    <row r="3247" spans="1:13" s="53" customFormat="1">
      <c r="A3247" s="47" t="s">
        <v>2775</v>
      </c>
      <c r="B3247" s="175" t="s">
        <v>2776</v>
      </c>
      <c r="C3247" s="47" t="s">
        <v>1344</v>
      </c>
      <c r="D3247" s="47" t="s">
        <v>1850</v>
      </c>
      <c r="E3247" s="47" t="s">
        <v>1864</v>
      </c>
      <c r="F3247" s="48">
        <v>43054</v>
      </c>
      <c r="G3247" s="179">
        <v>-3</v>
      </c>
      <c r="H3247" s="47"/>
      <c r="I3247" s="50"/>
      <c r="J3247" s="51"/>
      <c r="K3247" s="50"/>
      <c r="L3247" s="50"/>
      <c r="M3247" s="52"/>
    </row>
    <row r="3248" spans="1:13" s="53" customFormat="1">
      <c r="A3248" s="47" t="s">
        <v>2775</v>
      </c>
      <c r="B3248" s="175" t="s">
        <v>2776</v>
      </c>
      <c r="C3248" s="47" t="s">
        <v>1344</v>
      </c>
      <c r="D3248" s="47" t="s">
        <v>1900</v>
      </c>
      <c r="E3248" s="47" t="s">
        <v>1897</v>
      </c>
      <c r="F3248" s="48">
        <v>43054</v>
      </c>
      <c r="G3248" s="179">
        <v>-7</v>
      </c>
      <c r="H3248" s="47"/>
      <c r="I3248" s="50"/>
      <c r="J3248" s="51"/>
      <c r="K3248" s="50"/>
      <c r="L3248" s="50"/>
      <c r="M3248" s="52"/>
    </row>
    <row r="3249" spans="1:13" s="53" customFormat="1">
      <c r="A3249" s="47" t="s">
        <v>2775</v>
      </c>
      <c r="B3249" s="175" t="s">
        <v>2776</v>
      </c>
      <c r="C3249" s="47" t="s">
        <v>1344</v>
      </c>
      <c r="D3249" s="47" t="s">
        <v>1901</v>
      </c>
      <c r="E3249" s="47" t="s">
        <v>1898</v>
      </c>
      <c r="F3249" s="48">
        <v>43054</v>
      </c>
      <c r="G3249" s="179">
        <v>-7</v>
      </c>
      <c r="H3249" s="47"/>
      <c r="I3249" s="50"/>
      <c r="J3249" s="51"/>
      <c r="K3249" s="50"/>
      <c r="L3249" s="50"/>
      <c r="M3249" s="52"/>
    </row>
    <row r="3250" spans="1:13" s="53" customFormat="1">
      <c r="A3250" s="47" t="s">
        <v>2775</v>
      </c>
      <c r="B3250" s="175" t="s">
        <v>2776</v>
      </c>
      <c r="C3250" s="47" t="s">
        <v>1344</v>
      </c>
      <c r="D3250" s="47" t="s">
        <v>2045</v>
      </c>
      <c r="E3250" s="47" t="s">
        <v>2042</v>
      </c>
      <c r="F3250" s="48">
        <v>43054</v>
      </c>
      <c r="G3250" s="179">
        <v>-15</v>
      </c>
      <c r="H3250" s="47"/>
      <c r="I3250" s="50"/>
      <c r="J3250" s="51"/>
      <c r="K3250" s="50"/>
      <c r="L3250" s="50"/>
      <c r="M3250" s="52"/>
    </row>
    <row r="3251" spans="1:13" s="53" customFormat="1">
      <c r="A3251" s="47" t="s">
        <v>2775</v>
      </c>
      <c r="B3251" s="175" t="s">
        <v>2776</v>
      </c>
      <c r="C3251" s="47" t="s">
        <v>1344</v>
      </c>
      <c r="D3251" s="47" t="s">
        <v>1888</v>
      </c>
      <c r="E3251" s="47" t="s">
        <v>1884</v>
      </c>
      <c r="F3251" s="48">
        <v>43054</v>
      </c>
      <c r="G3251" s="179">
        <v>-7</v>
      </c>
      <c r="H3251" s="47"/>
      <c r="I3251" s="50"/>
      <c r="J3251" s="51"/>
      <c r="K3251" s="50"/>
      <c r="L3251" s="50"/>
      <c r="M3251" s="52"/>
    </row>
    <row r="3252" spans="1:13" s="53" customFormat="1">
      <c r="A3252" s="47" t="s">
        <v>2775</v>
      </c>
      <c r="B3252" s="175" t="s">
        <v>2776</v>
      </c>
      <c r="C3252" s="47" t="s">
        <v>1344</v>
      </c>
      <c r="D3252" s="47" t="s">
        <v>1922</v>
      </c>
      <c r="E3252" s="47" t="s">
        <v>1929</v>
      </c>
      <c r="F3252" s="48">
        <v>43054</v>
      </c>
      <c r="G3252" s="179">
        <v>-7</v>
      </c>
      <c r="H3252" s="47"/>
      <c r="I3252" s="50"/>
      <c r="J3252" s="51"/>
      <c r="K3252" s="50"/>
      <c r="L3252" s="50"/>
      <c r="M3252" s="52"/>
    </row>
    <row r="3253" spans="1:13" s="53" customFormat="1">
      <c r="A3253" s="47" t="s">
        <v>2775</v>
      </c>
      <c r="B3253" s="175" t="s">
        <v>2776</v>
      </c>
      <c r="C3253" s="47" t="s">
        <v>1344</v>
      </c>
      <c r="D3253" s="47" t="s">
        <v>1889</v>
      </c>
      <c r="E3253" s="47" t="s">
        <v>1885</v>
      </c>
      <c r="F3253" s="48">
        <v>43054</v>
      </c>
      <c r="G3253" s="179">
        <v>-3</v>
      </c>
      <c r="H3253" s="47"/>
      <c r="I3253" s="50"/>
      <c r="J3253" s="51"/>
      <c r="K3253" s="50"/>
      <c r="L3253" s="50"/>
      <c r="M3253" s="52"/>
    </row>
    <row r="3254" spans="1:13" s="53" customFormat="1">
      <c r="A3254" s="47" t="s">
        <v>2775</v>
      </c>
      <c r="B3254" s="175" t="s">
        <v>2776</v>
      </c>
      <c r="C3254" s="47" t="s">
        <v>1344</v>
      </c>
      <c r="D3254" s="47" t="s">
        <v>2002</v>
      </c>
      <c r="E3254" s="47" t="s">
        <v>1992</v>
      </c>
      <c r="F3254" s="48">
        <v>43054</v>
      </c>
      <c r="G3254" s="179">
        <v>-3</v>
      </c>
      <c r="H3254" s="47"/>
      <c r="I3254" s="50"/>
      <c r="J3254" s="51"/>
      <c r="K3254" s="50"/>
      <c r="L3254" s="50"/>
      <c r="M3254" s="52"/>
    </row>
    <row r="3255" spans="1:13" s="53" customFormat="1">
      <c r="A3255" s="47" t="s">
        <v>2775</v>
      </c>
      <c r="B3255" s="175" t="s">
        <v>2776</v>
      </c>
      <c r="C3255" s="47" t="s">
        <v>1344</v>
      </c>
      <c r="D3255" s="47" t="s">
        <v>1947</v>
      </c>
      <c r="E3255" s="47" t="s">
        <v>1948</v>
      </c>
      <c r="F3255" s="48">
        <v>43054</v>
      </c>
      <c r="G3255" s="179">
        <v>-15</v>
      </c>
      <c r="H3255" s="47"/>
      <c r="I3255" s="50"/>
      <c r="J3255" s="51"/>
      <c r="K3255" s="50"/>
      <c r="L3255" s="50"/>
      <c r="M3255" s="52"/>
    </row>
    <row r="3256" spans="1:13" s="53" customFormat="1">
      <c r="A3256" s="47" t="s">
        <v>2775</v>
      </c>
      <c r="B3256" s="175" t="s">
        <v>2776</v>
      </c>
      <c r="C3256" s="47" t="s">
        <v>1344</v>
      </c>
      <c r="D3256" s="47" t="s">
        <v>1902</v>
      </c>
      <c r="E3256" s="47" t="s">
        <v>1899</v>
      </c>
      <c r="F3256" s="48">
        <v>43054</v>
      </c>
      <c r="G3256" s="179">
        <v>-3</v>
      </c>
      <c r="H3256" s="47"/>
      <c r="I3256" s="50"/>
      <c r="J3256" s="51"/>
      <c r="K3256" s="50"/>
      <c r="L3256" s="50"/>
      <c r="M3256" s="52"/>
    </row>
    <row r="3257" spans="1:13" s="53" customFormat="1">
      <c r="A3257" s="47" t="s">
        <v>2775</v>
      </c>
      <c r="B3257" s="175" t="s">
        <v>2776</v>
      </c>
      <c r="C3257" s="47" t="s">
        <v>1344</v>
      </c>
      <c r="D3257" s="47" t="s">
        <v>2288</v>
      </c>
      <c r="E3257" s="47" t="s">
        <v>2289</v>
      </c>
      <c r="F3257" s="48">
        <v>43054</v>
      </c>
      <c r="G3257" s="179">
        <v>-3</v>
      </c>
      <c r="H3257" s="47"/>
      <c r="I3257" s="50"/>
      <c r="J3257" s="51"/>
      <c r="K3257" s="50"/>
      <c r="L3257" s="50"/>
      <c r="M3257" s="52"/>
    </row>
    <row r="3258" spans="1:13" s="53" customFormat="1">
      <c r="A3258" s="47" t="s">
        <v>2775</v>
      </c>
      <c r="B3258" s="175" t="s">
        <v>2776</v>
      </c>
      <c r="C3258" s="47" t="s">
        <v>1344</v>
      </c>
      <c r="D3258" s="47" t="s">
        <v>1851</v>
      </c>
      <c r="E3258" s="47" t="s">
        <v>1852</v>
      </c>
      <c r="F3258" s="48">
        <v>43054</v>
      </c>
      <c r="G3258" s="179">
        <v>-7</v>
      </c>
      <c r="H3258" s="47"/>
      <c r="I3258" s="50"/>
      <c r="J3258" s="51"/>
      <c r="K3258" s="50"/>
      <c r="L3258" s="50"/>
      <c r="M3258" s="52"/>
    </row>
    <row r="3259" spans="1:13" s="53" customFormat="1">
      <c r="A3259" s="47" t="s">
        <v>2775</v>
      </c>
      <c r="B3259" s="175" t="s">
        <v>2776</v>
      </c>
      <c r="C3259" s="47" t="s">
        <v>1344</v>
      </c>
      <c r="D3259" s="47" t="s">
        <v>588</v>
      </c>
      <c r="E3259" s="47" t="s">
        <v>505</v>
      </c>
      <c r="F3259" s="48">
        <v>43054</v>
      </c>
      <c r="G3259" s="179">
        <v>-1</v>
      </c>
      <c r="H3259" s="47"/>
      <c r="I3259" s="50"/>
      <c r="J3259" s="51"/>
      <c r="K3259" s="50"/>
      <c r="L3259" s="50"/>
      <c r="M3259" s="52"/>
    </row>
    <row r="3260" spans="1:13" s="53" customFormat="1">
      <c r="A3260" s="47" t="s">
        <v>2775</v>
      </c>
      <c r="B3260" s="175" t="s">
        <v>2776</v>
      </c>
      <c r="C3260" s="47" t="s">
        <v>1344</v>
      </c>
      <c r="D3260" s="47" t="s">
        <v>1951</v>
      </c>
      <c r="E3260" s="47" t="s">
        <v>1952</v>
      </c>
      <c r="F3260" s="48">
        <v>43054</v>
      </c>
      <c r="G3260" s="179">
        <v>-3</v>
      </c>
      <c r="H3260" s="47"/>
      <c r="I3260" s="50"/>
      <c r="J3260" s="51"/>
      <c r="K3260" s="50"/>
      <c r="L3260" s="50"/>
      <c r="M3260" s="52"/>
    </row>
    <row r="3261" spans="1:13" s="53" customFormat="1">
      <c r="A3261" s="47" t="s">
        <v>2775</v>
      </c>
      <c r="B3261" s="175" t="s">
        <v>2776</v>
      </c>
      <c r="C3261" s="47" t="s">
        <v>1344</v>
      </c>
      <c r="D3261" s="47" t="s">
        <v>1978</v>
      </c>
      <c r="E3261" s="47" t="s">
        <v>1979</v>
      </c>
      <c r="F3261" s="48">
        <v>43054</v>
      </c>
      <c r="G3261" s="179">
        <v>-7</v>
      </c>
      <c r="H3261" s="47"/>
      <c r="I3261" s="50"/>
      <c r="J3261" s="51"/>
      <c r="K3261" s="50"/>
      <c r="L3261" s="50"/>
      <c r="M3261" s="52"/>
    </row>
    <row r="3262" spans="1:13" s="53" customFormat="1">
      <c r="A3262" s="47" t="s">
        <v>2775</v>
      </c>
      <c r="B3262" s="175" t="s">
        <v>2776</v>
      </c>
      <c r="C3262" s="47" t="s">
        <v>1344</v>
      </c>
      <c r="D3262" s="47" t="s">
        <v>2047</v>
      </c>
      <c r="E3262" s="47" t="s">
        <v>2044</v>
      </c>
      <c r="F3262" s="48">
        <v>43054</v>
      </c>
      <c r="G3262" s="179">
        <v>-3</v>
      </c>
      <c r="H3262" s="47"/>
      <c r="I3262" s="50"/>
      <c r="J3262" s="51"/>
      <c r="K3262" s="50"/>
      <c r="L3262" s="50"/>
      <c r="M3262" s="52"/>
    </row>
    <row r="3263" spans="1:13" s="53" customFormat="1">
      <c r="A3263" s="47" t="s">
        <v>2775</v>
      </c>
      <c r="B3263" s="175" t="s">
        <v>2776</v>
      </c>
      <c r="C3263" s="47" t="s">
        <v>1344</v>
      </c>
      <c r="D3263" s="47" t="s">
        <v>315</v>
      </c>
      <c r="E3263" s="47" t="s">
        <v>59</v>
      </c>
      <c r="F3263" s="48">
        <v>43054</v>
      </c>
      <c r="G3263" s="179">
        <v>-3</v>
      </c>
      <c r="H3263" s="47"/>
      <c r="I3263" s="50"/>
      <c r="J3263" s="51"/>
      <c r="K3263" s="50"/>
      <c r="L3263" s="50"/>
      <c r="M3263" s="52"/>
    </row>
    <row r="3264" spans="1:13" s="53" customFormat="1">
      <c r="A3264" s="47" t="s">
        <v>2775</v>
      </c>
      <c r="B3264" s="175" t="s">
        <v>2776</v>
      </c>
      <c r="C3264" s="47" t="s">
        <v>1344</v>
      </c>
      <c r="D3264" s="47" t="s">
        <v>1847</v>
      </c>
      <c r="E3264" s="47" t="s">
        <v>1845</v>
      </c>
      <c r="F3264" s="48">
        <v>43054</v>
      </c>
      <c r="G3264" s="179">
        <v>-6</v>
      </c>
      <c r="H3264" s="47"/>
      <c r="I3264" s="50"/>
      <c r="J3264" s="51"/>
      <c r="K3264" s="50"/>
      <c r="L3264" s="50"/>
      <c r="M3264" s="52"/>
    </row>
    <row r="3265" spans="1:13" s="53" customFormat="1">
      <c r="A3265" s="47" t="s">
        <v>2775</v>
      </c>
      <c r="B3265" s="175" t="s">
        <v>2776</v>
      </c>
      <c r="C3265" s="47" t="s">
        <v>1344</v>
      </c>
      <c r="D3265" s="47" t="s">
        <v>2040</v>
      </c>
      <c r="E3265" s="47" t="s">
        <v>2038</v>
      </c>
      <c r="F3265" s="48">
        <v>43054</v>
      </c>
      <c r="G3265" s="179">
        <v>-7</v>
      </c>
      <c r="H3265" s="47"/>
      <c r="I3265" s="50"/>
      <c r="J3265" s="51"/>
      <c r="K3265" s="50"/>
      <c r="L3265" s="50"/>
      <c r="M3265" s="52"/>
    </row>
    <row r="3266" spans="1:13" s="53" customFormat="1">
      <c r="A3266" s="47" t="s">
        <v>2775</v>
      </c>
      <c r="B3266" s="175" t="s">
        <v>2776</v>
      </c>
      <c r="C3266" s="47" t="s">
        <v>1344</v>
      </c>
      <c r="D3266" s="47" t="s">
        <v>1956</v>
      </c>
      <c r="E3266" s="47" t="s">
        <v>1962</v>
      </c>
      <c r="F3266" s="48">
        <v>43054</v>
      </c>
      <c r="G3266" s="179">
        <v>-3</v>
      </c>
      <c r="H3266" s="47"/>
      <c r="I3266" s="50"/>
      <c r="J3266" s="51"/>
      <c r="K3266" s="50"/>
      <c r="L3266" s="50"/>
      <c r="M3266" s="52"/>
    </row>
    <row r="3267" spans="1:13" s="53" customFormat="1">
      <c r="A3267" s="47" t="s">
        <v>2775</v>
      </c>
      <c r="B3267" s="175" t="s">
        <v>2776</v>
      </c>
      <c r="C3267" s="47" t="s">
        <v>1344</v>
      </c>
      <c r="D3267" s="47" t="s">
        <v>2036</v>
      </c>
      <c r="E3267" s="47" t="s">
        <v>2037</v>
      </c>
      <c r="F3267" s="48">
        <v>43054</v>
      </c>
      <c r="G3267" s="179">
        <v>-7</v>
      </c>
      <c r="H3267" s="47"/>
      <c r="I3267" s="50"/>
      <c r="J3267" s="51"/>
      <c r="K3267" s="50"/>
      <c r="L3267" s="50"/>
      <c r="M3267" s="52"/>
    </row>
    <row r="3268" spans="1:13" s="53" customFormat="1">
      <c r="A3268" s="47" t="s">
        <v>2775</v>
      </c>
      <c r="B3268" s="175" t="s">
        <v>2776</v>
      </c>
      <c r="C3268" s="47" t="s">
        <v>1344</v>
      </c>
      <c r="D3268" s="47" t="s">
        <v>2041</v>
      </c>
      <c r="E3268" s="47" t="s">
        <v>2039</v>
      </c>
      <c r="F3268" s="48">
        <v>43054</v>
      </c>
      <c r="G3268" s="179">
        <v>-3</v>
      </c>
      <c r="H3268" s="47"/>
      <c r="I3268" s="50"/>
      <c r="J3268" s="51"/>
      <c r="K3268" s="50"/>
      <c r="L3268" s="50"/>
      <c r="M3268" s="52"/>
    </row>
    <row r="3269" spans="1:13" s="53" customFormat="1">
      <c r="A3269" s="47" t="s">
        <v>2775</v>
      </c>
      <c r="B3269" s="175" t="s">
        <v>2776</v>
      </c>
      <c r="C3269" s="47" t="s">
        <v>1344</v>
      </c>
      <c r="D3269" s="47" t="s">
        <v>2350</v>
      </c>
      <c r="E3269" s="47" t="s">
        <v>2349</v>
      </c>
      <c r="F3269" s="48">
        <v>43054</v>
      </c>
      <c r="G3269" s="179">
        <v>-3</v>
      </c>
      <c r="H3269" s="47"/>
      <c r="I3269" s="50"/>
      <c r="J3269" s="51"/>
      <c r="K3269" s="50"/>
      <c r="L3269" s="50"/>
      <c r="M3269" s="52"/>
    </row>
    <row r="3270" spans="1:13" s="53" customFormat="1">
      <c r="A3270" s="47" t="s">
        <v>2775</v>
      </c>
      <c r="B3270" s="175" t="s">
        <v>2776</v>
      </c>
      <c r="C3270" s="47" t="s">
        <v>1344</v>
      </c>
      <c r="D3270" s="47" t="s">
        <v>1920</v>
      </c>
      <c r="E3270" s="47" t="s">
        <v>1926</v>
      </c>
      <c r="F3270" s="48">
        <v>43054</v>
      </c>
      <c r="G3270" s="179">
        <v>-6</v>
      </c>
      <c r="H3270" s="47"/>
      <c r="I3270" s="50"/>
      <c r="J3270" s="51"/>
      <c r="K3270" s="50"/>
      <c r="L3270" s="50"/>
      <c r="M3270" s="52"/>
    </row>
    <row r="3271" spans="1:13" s="53" customFormat="1">
      <c r="A3271" s="47" t="s">
        <v>2775</v>
      </c>
      <c r="B3271" s="175" t="s">
        <v>2776</v>
      </c>
      <c r="C3271" s="47" t="s">
        <v>1344</v>
      </c>
      <c r="D3271" s="47" t="s">
        <v>1777</v>
      </c>
      <c r="E3271" s="47" t="s">
        <v>1778</v>
      </c>
      <c r="F3271" s="48">
        <v>43054</v>
      </c>
      <c r="G3271" s="179">
        <v>-25</v>
      </c>
      <c r="H3271" s="47"/>
      <c r="I3271" s="50"/>
      <c r="J3271" s="51"/>
      <c r="K3271" s="50"/>
      <c r="L3271" s="50"/>
      <c r="M3271" s="52"/>
    </row>
    <row r="3272" spans="1:13" s="53" customFormat="1">
      <c r="A3272" s="47" t="s">
        <v>2775</v>
      </c>
      <c r="B3272" s="175" t="s">
        <v>2776</v>
      </c>
      <c r="C3272" s="47" t="s">
        <v>1344</v>
      </c>
      <c r="D3272" s="47" t="s">
        <v>1953</v>
      </c>
      <c r="E3272" s="47" t="s">
        <v>1959</v>
      </c>
      <c r="F3272" s="48">
        <v>43054</v>
      </c>
      <c r="G3272" s="179">
        <v>-3</v>
      </c>
      <c r="H3272" s="47"/>
      <c r="I3272" s="50"/>
      <c r="J3272" s="51"/>
      <c r="K3272" s="50"/>
      <c r="L3272" s="50"/>
      <c r="M3272" s="52"/>
    </row>
    <row r="3273" spans="1:13" s="53" customFormat="1">
      <c r="A3273" s="47" t="s">
        <v>2775</v>
      </c>
      <c r="B3273" s="175" t="s">
        <v>2776</v>
      </c>
      <c r="C3273" s="47" t="s">
        <v>1344</v>
      </c>
      <c r="D3273" s="47" t="s">
        <v>1693</v>
      </c>
      <c r="E3273" s="47" t="s">
        <v>1696</v>
      </c>
      <c r="F3273" s="48">
        <v>43054</v>
      </c>
      <c r="G3273" s="179">
        <v>-7</v>
      </c>
      <c r="H3273" s="47"/>
      <c r="I3273" s="50"/>
      <c r="J3273" s="51"/>
      <c r="K3273" s="50"/>
      <c r="L3273" s="50"/>
      <c r="M3273" s="52"/>
    </row>
    <row r="3274" spans="1:13" s="53" customFormat="1">
      <c r="A3274" s="47" t="s">
        <v>2775</v>
      </c>
      <c r="B3274" s="175" t="s">
        <v>2776</v>
      </c>
      <c r="C3274" s="47" t="s">
        <v>1344</v>
      </c>
      <c r="D3274" s="47" t="s">
        <v>1986</v>
      </c>
      <c r="E3274" s="47" t="s">
        <v>1981</v>
      </c>
      <c r="F3274" s="48">
        <v>43054</v>
      </c>
      <c r="G3274" s="179">
        <v>-15</v>
      </c>
      <c r="H3274" s="47"/>
      <c r="I3274" s="50"/>
      <c r="J3274" s="51"/>
      <c r="K3274" s="50"/>
      <c r="L3274" s="50"/>
      <c r="M3274" s="52"/>
    </row>
    <row r="3275" spans="1:13" s="53" customFormat="1">
      <c r="A3275" s="47" t="s">
        <v>2775</v>
      </c>
      <c r="B3275" s="175" t="s">
        <v>2776</v>
      </c>
      <c r="C3275" s="47" t="s">
        <v>1344</v>
      </c>
      <c r="D3275" s="47" t="s">
        <v>1858</v>
      </c>
      <c r="E3275" s="47" t="s">
        <v>1859</v>
      </c>
      <c r="F3275" s="48">
        <v>43054</v>
      </c>
      <c r="G3275" s="49">
        <v>-7</v>
      </c>
      <c r="H3275" s="47"/>
      <c r="I3275" s="50"/>
      <c r="J3275" s="51"/>
      <c r="K3275" s="50"/>
      <c r="L3275" s="50"/>
      <c r="M3275" s="52"/>
    </row>
    <row r="3276" spans="1:13" s="53" customFormat="1">
      <c r="A3276" s="47" t="s">
        <v>2775</v>
      </c>
      <c r="B3276" s="175" t="s">
        <v>2776</v>
      </c>
      <c r="C3276" s="47" t="s">
        <v>1344</v>
      </c>
      <c r="D3276" s="47" t="s">
        <v>1855</v>
      </c>
      <c r="E3276" s="47" t="s">
        <v>1865</v>
      </c>
      <c r="F3276" s="48">
        <v>43054</v>
      </c>
      <c r="G3276" s="49">
        <v>-3</v>
      </c>
      <c r="H3276" s="47"/>
      <c r="I3276" s="50"/>
      <c r="J3276" s="51"/>
      <c r="K3276" s="50"/>
      <c r="L3276" s="50"/>
      <c r="M3276" s="52"/>
    </row>
    <row r="3277" spans="1:13" s="53" customFormat="1">
      <c r="A3277" s="47" t="s">
        <v>2775</v>
      </c>
      <c r="B3277" s="175" t="s">
        <v>2776</v>
      </c>
      <c r="C3277" s="47" t="s">
        <v>1344</v>
      </c>
      <c r="D3277" s="47" t="s">
        <v>166</v>
      </c>
      <c r="E3277" s="47" t="s">
        <v>136</v>
      </c>
      <c r="F3277" s="48">
        <v>43054</v>
      </c>
      <c r="G3277" s="49">
        <v>-3</v>
      </c>
      <c r="H3277" s="47"/>
      <c r="I3277" s="50"/>
      <c r="J3277" s="51"/>
      <c r="K3277" s="50"/>
      <c r="L3277" s="50"/>
      <c r="M3277" s="52"/>
    </row>
    <row r="3278" spans="1:13" s="53" customFormat="1">
      <c r="A3278" s="47" t="s">
        <v>2775</v>
      </c>
      <c r="B3278" s="175" t="s">
        <v>2776</v>
      </c>
      <c r="C3278" s="47" t="s">
        <v>1344</v>
      </c>
      <c r="D3278" s="47" t="s">
        <v>322</v>
      </c>
      <c r="E3278" s="47" t="s">
        <v>84</v>
      </c>
      <c r="F3278" s="48">
        <v>43054</v>
      </c>
      <c r="G3278" s="49">
        <v>-1</v>
      </c>
      <c r="H3278" s="47"/>
      <c r="I3278" s="50"/>
      <c r="J3278" s="51"/>
      <c r="K3278" s="50"/>
      <c r="L3278" s="50"/>
      <c r="M3278" s="52"/>
    </row>
    <row r="3279" spans="1:13" s="53" customFormat="1">
      <c r="A3279" s="47" t="s">
        <v>2775</v>
      </c>
      <c r="B3279" s="175" t="s">
        <v>2776</v>
      </c>
      <c r="C3279" s="47" t="s">
        <v>1344</v>
      </c>
      <c r="D3279" s="47" t="s">
        <v>63</v>
      </c>
      <c r="E3279" s="47" t="s">
        <v>70</v>
      </c>
      <c r="F3279" s="48">
        <v>43054</v>
      </c>
      <c r="G3279" s="49">
        <v>-1</v>
      </c>
      <c r="H3279" s="47"/>
      <c r="I3279" s="50"/>
      <c r="J3279" s="51"/>
      <c r="K3279" s="50"/>
      <c r="L3279" s="50"/>
      <c r="M3279" s="52"/>
    </row>
    <row r="3280" spans="1:13" s="53" customFormat="1">
      <c r="A3280" s="47" t="s">
        <v>2775</v>
      </c>
      <c r="B3280" s="175" t="s">
        <v>2776</v>
      </c>
      <c r="C3280" s="47" t="s">
        <v>1344</v>
      </c>
      <c r="D3280" s="47" t="s">
        <v>1516</v>
      </c>
      <c r="E3280" s="47" t="s">
        <v>1517</v>
      </c>
      <c r="F3280" s="48">
        <v>43054</v>
      </c>
      <c r="G3280" s="49">
        <v>-15</v>
      </c>
      <c r="H3280" s="47"/>
      <c r="I3280" s="50"/>
      <c r="J3280" s="51"/>
      <c r="K3280" s="50"/>
      <c r="L3280" s="50"/>
      <c r="M3280" s="52"/>
    </row>
    <row r="3281" spans="1:13" s="53" customFormat="1">
      <c r="A3281" s="47" t="s">
        <v>2775</v>
      </c>
      <c r="B3281" s="175" t="s">
        <v>2776</v>
      </c>
      <c r="C3281" s="47" t="s">
        <v>1344</v>
      </c>
      <c r="D3281" s="47" t="s">
        <v>321</v>
      </c>
      <c r="E3281" s="47" t="s">
        <v>83</v>
      </c>
      <c r="F3281" s="48">
        <v>43054</v>
      </c>
      <c r="G3281" s="49">
        <v>-1</v>
      </c>
      <c r="H3281" s="47"/>
      <c r="I3281" s="50"/>
      <c r="J3281" s="51"/>
      <c r="K3281" s="50"/>
      <c r="L3281" s="50"/>
      <c r="M3281" s="52"/>
    </row>
    <row r="3282" spans="1:13" s="53" customFormat="1">
      <c r="A3282" s="47" t="s">
        <v>2775</v>
      </c>
      <c r="B3282" s="175" t="s">
        <v>2776</v>
      </c>
      <c r="C3282" s="47" t="s">
        <v>1344</v>
      </c>
      <c r="D3282" s="47" t="s">
        <v>317</v>
      </c>
      <c r="E3282" s="47" t="s">
        <v>159</v>
      </c>
      <c r="F3282" s="48">
        <v>43054</v>
      </c>
      <c r="G3282" s="49">
        <v>-6</v>
      </c>
      <c r="H3282" s="47"/>
      <c r="I3282" s="50"/>
      <c r="J3282" s="51"/>
      <c r="K3282" s="50"/>
      <c r="L3282" s="50"/>
      <c r="M3282" s="52"/>
    </row>
    <row r="3283" spans="1:13" s="53" customFormat="1">
      <c r="A3283" s="47" t="s">
        <v>2775</v>
      </c>
      <c r="B3283" s="175" t="s">
        <v>2776</v>
      </c>
      <c r="C3283" s="47" t="s">
        <v>1344</v>
      </c>
      <c r="D3283" s="47" t="s">
        <v>140</v>
      </c>
      <c r="E3283" s="47" t="s">
        <v>984</v>
      </c>
      <c r="F3283" s="48">
        <v>43054</v>
      </c>
      <c r="G3283" s="49">
        <v>-7</v>
      </c>
      <c r="H3283" s="47"/>
      <c r="I3283" s="50"/>
      <c r="J3283" s="51"/>
      <c r="K3283" s="50"/>
      <c r="L3283" s="50"/>
      <c r="M3283" s="52"/>
    </row>
    <row r="3284" spans="1:13" s="53" customFormat="1">
      <c r="A3284" s="47" t="s">
        <v>2775</v>
      </c>
      <c r="B3284" s="175" t="s">
        <v>2776</v>
      </c>
      <c r="C3284" s="47" t="s">
        <v>1344</v>
      </c>
      <c r="D3284" s="47" t="s">
        <v>319</v>
      </c>
      <c r="E3284" s="47" t="s">
        <v>135</v>
      </c>
      <c r="F3284" s="48">
        <v>43054</v>
      </c>
      <c r="G3284" s="49">
        <v>-13</v>
      </c>
      <c r="H3284" s="47"/>
      <c r="I3284" s="50"/>
      <c r="J3284" s="51"/>
      <c r="K3284" s="50"/>
      <c r="L3284" s="50"/>
      <c r="M3284" s="52"/>
    </row>
    <row r="3285" spans="1:13" s="53" customFormat="1">
      <c r="A3285" s="47" t="s">
        <v>2775</v>
      </c>
      <c r="B3285" s="175" t="s">
        <v>2776</v>
      </c>
      <c r="C3285" s="47" t="s">
        <v>1344</v>
      </c>
      <c r="D3285" s="47" t="s">
        <v>162</v>
      </c>
      <c r="E3285" s="47" t="s">
        <v>163</v>
      </c>
      <c r="F3285" s="48">
        <v>43054</v>
      </c>
      <c r="G3285" s="49">
        <v>-6</v>
      </c>
      <c r="H3285" s="47"/>
      <c r="I3285" s="50"/>
      <c r="J3285" s="51"/>
      <c r="K3285" s="50"/>
      <c r="L3285" s="50"/>
      <c r="M3285" s="52"/>
    </row>
    <row r="3286" spans="1:13" s="53" customFormat="1">
      <c r="A3286" s="47" t="s">
        <v>2775</v>
      </c>
      <c r="B3286" s="175" t="s">
        <v>2776</v>
      </c>
      <c r="C3286" s="47" t="s">
        <v>1344</v>
      </c>
      <c r="D3286" s="47" t="s">
        <v>164</v>
      </c>
      <c r="E3286" s="47" t="s">
        <v>134</v>
      </c>
      <c r="F3286" s="48">
        <v>43054</v>
      </c>
      <c r="G3286" s="49">
        <v>-6</v>
      </c>
      <c r="H3286" s="47"/>
      <c r="I3286" s="50"/>
      <c r="J3286" s="51"/>
      <c r="K3286" s="50"/>
      <c r="L3286" s="50"/>
      <c r="M3286" s="52"/>
    </row>
    <row r="3287" spans="1:13" s="53" customFormat="1">
      <c r="A3287" s="47" t="s">
        <v>2775</v>
      </c>
      <c r="B3287" s="175" t="s">
        <v>2776</v>
      </c>
      <c r="C3287" s="47" t="s">
        <v>1344</v>
      </c>
      <c r="D3287" s="47" t="s">
        <v>318</v>
      </c>
      <c r="E3287" s="47" t="s">
        <v>133</v>
      </c>
      <c r="F3287" s="48">
        <v>43054</v>
      </c>
      <c r="G3287" s="49">
        <v>-13</v>
      </c>
      <c r="H3287" s="47"/>
      <c r="I3287" s="50"/>
      <c r="J3287" s="51"/>
      <c r="K3287" s="50"/>
      <c r="L3287" s="50"/>
      <c r="M3287" s="52"/>
    </row>
    <row r="3288" spans="1:13" s="53" customFormat="1">
      <c r="A3288" s="47" t="s">
        <v>2775</v>
      </c>
      <c r="B3288" s="175" t="s">
        <v>2776</v>
      </c>
      <c r="C3288" s="47" t="s">
        <v>1344</v>
      </c>
      <c r="D3288" s="47" t="s">
        <v>314</v>
      </c>
      <c r="E3288" s="47" t="s">
        <v>137</v>
      </c>
      <c r="F3288" s="48">
        <v>43054</v>
      </c>
      <c r="G3288" s="49">
        <v>-15</v>
      </c>
      <c r="H3288" s="47"/>
      <c r="I3288" s="50"/>
      <c r="J3288" s="51"/>
      <c r="K3288" s="50"/>
      <c r="L3288" s="50"/>
      <c r="M3288" s="52"/>
    </row>
    <row r="3289" spans="1:13" s="53" customFormat="1">
      <c r="A3289" s="47" t="s">
        <v>2780</v>
      </c>
      <c r="B3289" s="175" t="s">
        <v>2781</v>
      </c>
      <c r="C3289" s="47" t="s">
        <v>1344</v>
      </c>
      <c r="D3289" s="47" t="s">
        <v>2782</v>
      </c>
      <c r="E3289" s="47" t="s">
        <v>107</v>
      </c>
      <c r="F3289" s="48">
        <v>43054</v>
      </c>
      <c r="G3289" s="49">
        <v>-1</v>
      </c>
      <c r="H3289" s="47"/>
      <c r="I3289" s="50"/>
      <c r="J3289" s="51"/>
      <c r="K3289" s="50"/>
      <c r="L3289" s="50"/>
      <c r="M3289" s="52"/>
    </row>
    <row r="3290" spans="1:13" s="53" customFormat="1">
      <c r="A3290" s="47" t="s">
        <v>2783</v>
      </c>
      <c r="B3290" s="175" t="s">
        <v>2784</v>
      </c>
      <c r="C3290" s="47" t="s">
        <v>1344</v>
      </c>
      <c r="D3290" s="47" t="s">
        <v>455</v>
      </c>
      <c r="E3290" s="47" t="s">
        <v>118</v>
      </c>
      <c r="F3290" s="48">
        <v>43055</v>
      </c>
      <c r="G3290" s="49">
        <v>-2</v>
      </c>
      <c r="H3290" s="47"/>
      <c r="I3290" s="50"/>
      <c r="J3290" s="51"/>
      <c r="K3290" s="50"/>
      <c r="L3290" s="50"/>
      <c r="M3290" s="52"/>
    </row>
    <row r="3291" spans="1:13" s="53" customFormat="1">
      <c r="A3291" s="47" t="s">
        <v>2783</v>
      </c>
      <c r="B3291" s="175" t="s">
        <v>2784</v>
      </c>
      <c r="C3291" s="47" t="s">
        <v>1344</v>
      </c>
      <c r="D3291" s="47" t="s">
        <v>277</v>
      </c>
      <c r="E3291" s="47" t="s">
        <v>119</v>
      </c>
      <c r="F3291" s="48">
        <v>43055</v>
      </c>
      <c r="G3291" s="49">
        <v>-2</v>
      </c>
      <c r="H3291" s="47"/>
      <c r="I3291" s="50"/>
      <c r="J3291" s="51"/>
      <c r="K3291" s="50"/>
      <c r="L3291" s="50"/>
      <c r="M3291" s="52"/>
    </row>
    <row r="3292" spans="1:13" s="53" customFormat="1">
      <c r="A3292" s="47" t="s">
        <v>2785</v>
      </c>
      <c r="B3292" s="175" t="s">
        <v>2786</v>
      </c>
      <c r="C3292" s="47" t="s">
        <v>1344</v>
      </c>
      <c r="D3292" s="47" t="s">
        <v>1887</v>
      </c>
      <c r="E3292" s="47" t="s">
        <v>1883</v>
      </c>
      <c r="F3292" s="48">
        <v>43056</v>
      </c>
      <c r="G3292" s="49">
        <v>-7</v>
      </c>
      <c r="H3292" s="47"/>
      <c r="I3292" s="50"/>
      <c r="J3292" s="51"/>
      <c r="K3292" s="50"/>
      <c r="L3292" s="50"/>
      <c r="M3292" s="52"/>
    </row>
    <row r="3293" spans="1:13" s="53" customFormat="1">
      <c r="A3293" s="47" t="s">
        <v>2785</v>
      </c>
      <c r="B3293" s="175" t="s">
        <v>2786</v>
      </c>
      <c r="C3293" s="47" t="s">
        <v>1344</v>
      </c>
      <c r="D3293" s="47" t="s">
        <v>1923</v>
      </c>
      <c r="E3293" s="47" t="s">
        <v>1930</v>
      </c>
      <c r="F3293" s="48">
        <v>43056</v>
      </c>
      <c r="G3293" s="49">
        <v>-7</v>
      </c>
      <c r="H3293" s="47"/>
      <c r="I3293" s="50"/>
      <c r="J3293" s="51"/>
      <c r="K3293" s="50"/>
      <c r="L3293" s="50"/>
      <c r="M3293" s="52"/>
    </row>
    <row r="3294" spans="1:13" s="53" customFormat="1">
      <c r="A3294" s="47" t="s">
        <v>2785</v>
      </c>
      <c r="B3294" s="175" t="s">
        <v>2786</v>
      </c>
      <c r="C3294" s="47" t="s">
        <v>1344</v>
      </c>
      <c r="D3294" s="47" t="s">
        <v>1921</v>
      </c>
      <c r="E3294" s="47" t="s">
        <v>1927</v>
      </c>
      <c r="F3294" s="48">
        <v>43056</v>
      </c>
      <c r="G3294" s="49">
        <v>-17</v>
      </c>
      <c r="H3294" s="47"/>
      <c r="I3294" s="50"/>
      <c r="J3294" s="51"/>
      <c r="K3294" s="50"/>
      <c r="L3294" s="50"/>
      <c r="M3294" s="52"/>
    </row>
    <row r="3295" spans="1:13" s="53" customFormat="1">
      <c r="A3295" s="47" t="s">
        <v>2785</v>
      </c>
      <c r="B3295" s="175" t="s">
        <v>2786</v>
      </c>
      <c r="C3295" s="47" t="s">
        <v>1344</v>
      </c>
      <c r="D3295" s="47" t="s">
        <v>2347</v>
      </c>
      <c r="E3295" s="47" t="s">
        <v>2348</v>
      </c>
      <c r="F3295" s="48">
        <v>43056</v>
      </c>
      <c r="G3295" s="49">
        <v>-10</v>
      </c>
      <c r="H3295" s="47"/>
      <c r="I3295" s="50"/>
      <c r="J3295" s="51"/>
      <c r="K3295" s="50"/>
      <c r="L3295" s="50"/>
      <c r="M3295" s="52"/>
    </row>
    <row r="3296" spans="1:13" s="53" customFormat="1">
      <c r="A3296" s="47" t="s">
        <v>2785</v>
      </c>
      <c r="B3296" s="175" t="s">
        <v>2786</v>
      </c>
      <c r="C3296" s="47" t="s">
        <v>1344</v>
      </c>
      <c r="D3296" s="47" t="s">
        <v>2046</v>
      </c>
      <c r="E3296" s="47" t="s">
        <v>2043</v>
      </c>
      <c r="F3296" s="48">
        <v>43056</v>
      </c>
      <c r="G3296" s="49">
        <v>-18</v>
      </c>
      <c r="H3296" s="47"/>
      <c r="I3296" s="50"/>
      <c r="J3296" s="51"/>
      <c r="K3296" s="50"/>
      <c r="L3296" s="50"/>
      <c r="M3296" s="52"/>
    </row>
    <row r="3297" spans="1:13" s="53" customFormat="1">
      <c r="A3297" s="47" t="s">
        <v>2785</v>
      </c>
      <c r="B3297" s="175" t="s">
        <v>2786</v>
      </c>
      <c r="C3297" s="47" t="s">
        <v>1344</v>
      </c>
      <c r="D3297" s="47" t="s">
        <v>2228</v>
      </c>
      <c r="E3297" s="47" t="s">
        <v>2229</v>
      </c>
      <c r="F3297" s="48">
        <v>43056</v>
      </c>
      <c r="G3297" s="49">
        <v>-4</v>
      </c>
      <c r="H3297" s="47"/>
      <c r="I3297" s="50"/>
      <c r="J3297" s="51"/>
      <c r="K3297" s="50"/>
      <c r="L3297" s="50"/>
      <c r="M3297" s="52"/>
    </row>
    <row r="3298" spans="1:13" s="53" customFormat="1">
      <c r="A3298" s="47" t="s">
        <v>2785</v>
      </c>
      <c r="B3298" s="175" t="s">
        <v>2786</v>
      </c>
      <c r="C3298" s="47" t="s">
        <v>1344</v>
      </c>
      <c r="D3298" s="47" t="s">
        <v>1692</v>
      </c>
      <c r="E3298" s="47" t="s">
        <v>1699</v>
      </c>
      <c r="F3298" s="48">
        <v>43056</v>
      </c>
      <c r="G3298" s="49">
        <v>-16</v>
      </c>
      <c r="H3298" s="47"/>
      <c r="I3298" s="50"/>
      <c r="J3298" s="51"/>
      <c r="K3298" s="50"/>
      <c r="L3298" s="50"/>
      <c r="M3298" s="52"/>
    </row>
    <row r="3299" spans="1:13" s="53" customFormat="1">
      <c r="A3299" s="47" t="s">
        <v>2785</v>
      </c>
      <c r="B3299" s="175" t="s">
        <v>2786</v>
      </c>
      <c r="C3299" s="47" t="s">
        <v>1344</v>
      </c>
      <c r="D3299" s="47" t="s">
        <v>1891</v>
      </c>
      <c r="E3299" s="47" t="s">
        <v>2309</v>
      </c>
      <c r="F3299" s="48">
        <v>43056</v>
      </c>
      <c r="G3299" s="49">
        <v>-7</v>
      </c>
      <c r="H3299" s="47"/>
      <c r="I3299" s="50"/>
      <c r="J3299" s="51"/>
      <c r="K3299" s="50"/>
      <c r="L3299" s="50"/>
      <c r="M3299" s="52"/>
    </row>
    <row r="3300" spans="1:13" s="53" customFormat="1">
      <c r="A3300" s="47" t="s">
        <v>2785</v>
      </c>
      <c r="B3300" s="175" t="s">
        <v>2786</v>
      </c>
      <c r="C3300" s="47" t="s">
        <v>1344</v>
      </c>
      <c r="D3300" s="47" t="s">
        <v>1848</v>
      </c>
      <c r="E3300" s="47" t="s">
        <v>1846</v>
      </c>
      <c r="F3300" s="48">
        <v>43056</v>
      </c>
      <c r="G3300" s="49">
        <v>-4</v>
      </c>
      <c r="H3300" s="47"/>
      <c r="I3300" s="50"/>
      <c r="J3300" s="51"/>
      <c r="K3300" s="50"/>
      <c r="L3300" s="50"/>
      <c r="M3300" s="52"/>
    </row>
    <row r="3301" spans="1:13" s="53" customFormat="1">
      <c r="A3301" s="47" t="s">
        <v>2785</v>
      </c>
      <c r="B3301" s="175" t="s">
        <v>2786</v>
      </c>
      <c r="C3301" s="47" t="s">
        <v>1344</v>
      </c>
      <c r="D3301" s="47" t="s">
        <v>1850</v>
      </c>
      <c r="E3301" s="47" t="s">
        <v>1864</v>
      </c>
      <c r="F3301" s="48">
        <v>43056</v>
      </c>
      <c r="G3301" s="49">
        <v>-7</v>
      </c>
      <c r="H3301" s="47"/>
      <c r="I3301" s="50"/>
      <c r="J3301" s="51"/>
      <c r="K3301" s="50"/>
      <c r="L3301" s="50"/>
      <c r="M3301" s="52"/>
    </row>
    <row r="3302" spans="1:13" s="53" customFormat="1">
      <c r="A3302" s="47" t="s">
        <v>2785</v>
      </c>
      <c r="B3302" s="175" t="s">
        <v>2786</v>
      </c>
      <c r="C3302" s="47" t="s">
        <v>1344</v>
      </c>
      <c r="D3302" s="47" t="s">
        <v>1900</v>
      </c>
      <c r="E3302" s="47" t="s">
        <v>1897</v>
      </c>
      <c r="F3302" s="48">
        <v>43056</v>
      </c>
      <c r="G3302" s="49">
        <v>-18</v>
      </c>
      <c r="H3302" s="47"/>
      <c r="I3302" s="50"/>
      <c r="J3302" s="51"/>
      <c r="K3302" s="50"/>
      <c r="L3302" s="50"/>
      <c r="M3302" s="52"/>
    </row>
    <row r="3303" spans="1:13" s="53" customFormat="1">
      <c r="A3303" s="47" t="s">
        <v>2785</v>
      </c>
      <c r="B3303" s="175" t="s">
        <v>2786</v>
      </c>
      <c r="C3303" s="47" t="s">
        <v>1344</v>
      </c>
      <c r="D3303" s="47" t="s">
        <v>1901</v>
      </c>
      <c r="E3303" s="47" t="s">
        <v>1898</v>
      </c>
      <c r="F3303" s="48">
        <v>43056</v>
      </c>
      <c r="G3303" s="49">
        <v>-18</v>
      </c>
      <c r="H3303" s="47"/>
      <c r="I3303" s="50"/>
      <c r="J3303" s="51"/>
      <c r="K3303" s="50"/>
      <c r="L3303" s="50"/>
      <c r="M3303" s="52"/>
    </row>
    <row r="3304" spans="1:13" s="53" customFormat="1">
      <c r="A3304" s="47" t="s">
        <v>2785</v>
      </c>
      <c r="B3304" s="175" t="s">
        <v>2786</v>
      </c>
      <c r="C3304" s="47" t="s">
        <v>1344</v>
      </c>
      <c r="D3304" s="47" t="s">
        <v>2045</v>
      </c>
      <c r="E3304" s="47" t="s">
        <v>2042</v>
      </c>
      <c r="F3304" s="48">
        <v>43056</v>
      </c>
      <c r="G3304" s="49">
        <v>-12</v>
      </c>
      <c r="H3304" s="47"/>
      <c r="I3304" s="50"/>
      <c r="J3304" s="51"/>
      <c r="K3304" s="50"/>
      <c r="L3304" s="50"/>
      <c r="M3304" s="52"/>
    </row>
    <row r="3305" spans="1:13" s="53" customFormat="1">
      <c r="A3305" s="47" t="s">
        <v>2785</v>
      </c>
      <c r="B3305" s="175" t="s">
        <v>2786</v>
      </c>
      <c r="C3305" s="47" t="s">
        <v>1344</v>
      </c>
      <c r="D3305" s="47" t="s">
        <v>1888</v>
      </c>
      <c r="E3305" s="47" t="s">
        <v>1884</v>
      </c>
      <c r="F3305" s="48">
        <v>43056</v>
      </c>
      <c r="G3305" s="49">
        <v>-18</v>
      </c>
      <c r="H3305" s="47"/>
      <c r="I3305" s="50"/>
      <c r="J3305" s="51"/>
      <c r="K3305" s="50"/>
      <c r="L3305" s="50"/>
      <c r="M3305" s="52"/>
    </row>
    <row r="3306" spans="1:13" s="53" customFormat="1">
      <c r="A3306" s="47" t="s">
        <v>2785</v>
      </c>
      <c r="B3306" s="175" t="s">
        <v>2786</v>
      </c>
      <c r="C3306" s="47" t="s">
        <v>1344</v>
      </c>
      <c r="D3306" s="47" t="s">
        <v>1922</v>
      </c>
      <c r="E3306" s="47" t="s">
        <v>1929</v>
      </c>
      <c r="F3306" s="48">
        <v>43056</v>
      </c>
      <c r="G3306" s="49">
        <v>-17</v>
      </c>
      <c r="H3306" s="47"/>
      <c r="I3306" s="50"/>
      <c r="J3306" s="51"/>
      <c r="K3306" s="50"/>
      <c r="L3306" s="50"/>
      <c r="M3306" s="52"/>
    </row>
    <row r="3307" spans="1:13" s="53" customFormat="1">
      <c r="A3307" s="47" t="s">
        <v>2785</v>
      </c>
      <c r="B3307" s="175" t="s">
        <v>2786</v>
      </c>
      <c r="C3307" s="47" t="s">
        <v>1344</v>
      </c>
      <c r="D3307" s="47" t="s">
        <v>1889</v>
      </c>
      <c r="E3307" s="47" t="s">
        <v>1885</v>
      </c>
      <c r="F3307" s="48">
        <v>43056</v>
      </c>
      <c r="G3307" s="49">
        <v>-7</v>
      </c>
      <c r="H3307" s="47"/>
      <c r="I3307" s="50"/>
      <c r="J3307" s="51"/>
      <c r="K3307" s="50"/>
      <c r="L3307" s="50"/>
      <c r="M3307" s="52"/>
    </row>
    <row r="3308" spans="1:13" s="53" customFormat="1">
      <c r="A3308" s="47" t="s">
        <v>2785</v>
      </c>
      <c r="B3308" s="175" t="s">
        <v>2786</v>
      </c>
      <c r="C3308" s="47" t="s">
        <v>1344</v>
      </c>
      <c r="D3308" s="47" t="s">
        <v>2002</v>
      </c>
      <c r="E3308" s="47" t="s">
        <v>1992</v>
      </c>
      <c r="F3308" s="48">
        <v>43056</v>
      </c>
      <c r="G3308" s="49">
        <v>-7</v>
      </c>
      <c r="H3308" s="47"/>
      <c r="I3308" s="50"/>
      <c r="J3308" s="51"/>
      <c r="K3308" s="50"/>
      <c r="L3308" s="50"/>
      <c r="M3308" s="52"/>
    </row>
    <row r="3309" spans="1:13" s="53" customFormat="1">
      <c r="A3309" s="47" t="s">
        <v>2785</v>
      </c>
      <c r="B3309" s="175" t="s">
        <v>2786</v>
      </c>
      <c r="C3309" s="47" t="s">
        <v>1344</v>
      </c>
      <c r="D3309" s="47" t="s">
        <v>1947</v>
      </c>
      <c r="E3309" s="47" t="s">
        <v>1948</v>
      </c>
      <c r="F3309" s="48">
        <v>43056</v>
      </c>
      <c r="G3309" s="49">
        <v>-10</v>
      </c>
      <c r="H3309" s="47"/>
      <c r="I3309" s="50"/>
      <c r="J3309" s="51"/>
      <c r="K3309" s="50"/>
      <c r="L3309" s="50"/>
      <c r="M3309" s="52"/>
    </row>
    <row r="3310" spans="1:13" s="53" customFormat="1">
      <c r="A3310" s="47" t="s">
        <v>2785</v>
      </c>
      <c r="B3310" s="175" t="s">
        <v>2786</v>
      </c>
      <c r="C3310" s="47" t="s">
        <v>1344</v>
      </c>
      <c r="D3310" s="47" t="s">
        <v>1902</v>
      </c>
      <c r="E3310" s="47" t="s">
        <v>1899</v>
      </c>
      <c r="F3310" s="48">
        <v>43056</v>
      </c>
      <c r="G3310" s="49">
        <v>-7</v>
      </c>
      <c r="H3310" s="47"/>
      <c r="I3310" s="50"/>
      <c r="J3310" s="51"/>
      <c r="K3310" s="50"/>
      <c r="L3310" s="50"/>
      <c r="M3310" s="52"/>
    </row>
    <row r="3311" spans="1:13" s="53" customFormat="1">
      <c r="A3311" s="47" t="s">
        <v>2785</v>
      </c>
      <c r="B3311" s="175" t="s">
        <v>2786</v>
      </c>
      <c r="C3311" s="47" t="s">
        <v>1344</v>
      </c>
      <c r="D3311" s="47" t="s">
        <v>2288</v>
      </c>
      <c r="E3311" s="47" t="s">
        <v>2289</v>
      </c>
      <c r="F3311" s="48">
        <v>43056</v>
      </c>
      <c r="G3311" s="49">
        <v>-7</v>
      </c>
      <c r="H3311" s="47"/>
      <c r="I3311" s="50"/>
      <c r="J3311" s="51"/>
      <c r="K3311" s="50"/>
      <c r="L3311" s="50"/>
      <c r="M3311" s="52"/>
    </row>
    <row r="3312" spans="1:13" s="53" customFormat="1">
      <c r="A3312" s="47" t="s">
        <v>2785</v>
      </c>
      <c r="B3312" s="175" t="s">
        <v>2786</v>
      </c>
      <c r="C3312" s="47" t="s">
        <v>1344</v>
      </c>
      <c r="D3312" s="47" t="s">
        <v>1851</v>
      </c>
      <c r="E3312" s="47" t="s">
        <v>1852</v>
      </c>
      <c r="F3312" s="48">
        <v>43056</v>
      </c>
      <c r="G3312" s="49">
        <v>-18</v>
      </c>
      <c r="H3312" s="47"/>
      <c r="I3312" s="50"/>
      <c r="J3312" s="51"/>
      <c r="K3312" s="50"/>
      <c r="L3312" s="50"/>
      <c r="M3312" s="52"/>
    </row>
    <row r="3313" spans="1:13" s="53" customFormat="1">
      <c r="A3313" s="47" t="s">
        <v>2785</v>
      </c>
      <c r="B3313" s="175" t="s">
        <v>2786</v>
      </c>
      <c r="C3313" s="47" t="s">
        <v>1344</v>
      </c>
      <c r="D3313" s="47" t="s">
        <v>588</v>
      </c>
      <c r="E3313" s="47" t="s">
        <v>505</v>
      </c>
      <c r="F3313" s="48">
        <v>43056</v>
      </c>
      <c r="G3313" s="49">
        <v>-2</v>
      </c>
      <c r="H3313" s="47"/>
      <c r="I3313" s="50"/>
      <c r="J3313" s="51"/>
      <c r="K3313" s="50"/>
      <c r="L3313" s="50"/>
      <c r="M3313" s="52"/>
    </row>
    <row r="3314" spans="1:13" s="53" customFormat="1">
      <c r="A3314" s="47" t="s">
        <v>2785</v>
      </c>
      <c r="B3314" s="175" t="s">
        <v>2786</v>
      </c>
      <c r="C3314" s="47" t="s">
        <v>1344</v>
      </c>
      <c r="D3314" s="47" t="s">
        <v>1951</v>
      </c>
      <c r="E3314" s="47" t="s">
        <v>1952</v>
      </c>
      <c r="F3314" s="48">
        <v>43056</v>
      </c>
      <c r="G3314" s="49">
        <v>-9</v>
      </c>
      <c r="H3314" s="47"/>
      <c r="I3314" s="50"/>
      <c r="J3314" s="51"/>
      <c r="K3314" s="50"/>
      <c r="L3314" s="50"/>
      <c r="M3314" s="52"/>
    </row>
    <row r="3315" spans="1:13" s="53" customFormat="1">
      <c r="A3315" s="47" t="s">
        <v>2785</v>
      </c>
      <c r="B3315" s="175" t="s">
        <v>2786</v>
      </c>
      <c r="C3315" s="47" t="s">
        <v>1344</v>
      </c>
      <c r="D3315" s="47" t="s">
        <v>1978</v>
      </c>
      <c r="E3315" s="47" t="s">
        <v>1979</v>
      </c>
      <c r="F3315" s="48">
        <v>43056</v>
      </c>
      <c r="G3315" s="49">
        <v>-18</v>
      </c>
      <c r="H3315" s="47"/>
      <c r="I3315" s="50"/>
      <c r="J3315" s="51"/>
      <c r="K3315" s="50"/>
      <c r="L3315" s="50"/>
      <c r="M3315" s="52"/>
    </row>
    <row r="3316" spans="1:13" s="53" customFormat="1">
      <c r="A3316" s="47" t="s">
        <v>2785</v>
      </c>
      <c r="B3316" s="175" t="s">
        <v>2786</v>
      </c>
      <c r="C3316" s="47" t="s">
        <v>1344</v>
      </c>
      <c r="D3316" s="47" t="s">
        <v>2047</v>
      </c>
      <c r="E3316" s="47" t="s">
        <v>2044</v>
      </c>
      <c r="F3316" s="48">
        <v>43056</v>
      </c>
      <c r="G3316" s="49">
        <v>-7</v>
      </c>
      <c r="H3316" s="47"/>
      <c r="I3316" s="50"/>
      <c r="J3316" s="51"/>
      <c r="K3316" s="50"/>
      <c r="L3316" s="50"/>
      <c r="M3316" s="52"/>
    </row>
    <row r="3317" spans="1:13" s="53" customFormat="1">
      <c r="A3317" s="47" t="s">
        <v>2785</v>
      </c>
      <c r="B3317" s="175" t="s">
        <v>2786</v>
      </c>
      <c r="C3317" s="47" t="s">
        <v>1344</v>
      </c>
      <c r="D3317" s="47" t="s">
        <v>315</v>
      </c>
      <c r="E3317" s="47" t="s">
        <v>59</v>
      </c>
      <c r="F3317" s="48">
        <v>43056</v>
      </c>
      <c r="G3317" s="49">
        <v>-7</v>
      </c>
      <c r="H3317" s="47"/>
      <c r="I3317" s="50"/>
      <c r="J3317" s="51"/>
      <c r="K3317" s="50"/>
      <c r="L3317" s="50"/>
      <c r="M3317" s="52"/>
    </row>
    <row r="3318" spans="1:13" s="53" customFormat="1">
      <c r="A3318" s="47" t="s">
        <v>2785</v>
      </c>
      <c r="B3318" s="175" t="s">
        <v>2786</v>
      </c>
      <c r="C3318" s="47" t="s">
        <v>1344</v>
      </c>
      <c r="D3318" s="47" t="s">
        <v>1847</v>
      </c>
      <c r="E3318" s="47" t="s">
        <v>1845</v>
      </c>
      <c r="F3318" s="48">
        <v>43056</v>
      </c>
      <c r="G3318" s="49">
        <v>-14</v>
      </c>
      <c r="H3318" s="47"/>
      <c r="I3318" s="50"/>
      <c r="J3318" s="51"/>
      <c r="K3318" s="50"/>
      <c r="L3318" s="50"/>
      <c r="M3318" s="52"/>
    </row>
    <row r="3319" spans="1:13" s="53" customFormat="1">
      <c r="A3319" s="47" t="s">
        <v>2785</v>
      </c>
      <c r="B3319" s="175" t="s">
        <v>2786</v>
      </c>
      <c r="C3319" s="47" t="s">
        <v>1344</v>
      </c>
      <c r="D3319" s="47" t="s">
        <v>2040</v>
      </c>
      <c r="E3319" s="47" t="s">
        <v>2038</v>
      </c>
      <c r="F3319" s="48">
        <v>43056</v>
      </c>
      <c r="G3319" s="49">
        <v>-18</v>
      </c>
      <c r="H3319" s="47"/>
      <c r="I3319" s="50"/>
      <c r="J3319" s="51"/>
      <c r="K3319" s="50"/>
      <c r="L3319" s="50"/>
      <c r="M3319" s="52"/>
    </row>
    <row r="3320" spans="1:13" s="53" customFormat="1">
      <c r="A3320" s="47" t="s">
        <v>2785</v>
      </c>
      <c r="B3320" s="175" t="s">
        <v>2786</v>
      </c>
      <c r="C3320" s="47" t="s">
        <v>1344</v>
      </c>
      <c r="D3320" s="47" t="s">
        <v>1956</v>
      </c>
      <c r="E3320" s="47" t="s">
        <v>1962</v>
      </c>
      <c r="F3320" s="48">
        <v>43056</v>
      </c>
      <c r="G3320" s="49">
        <v>-9</v>
      </c>
      <c r="H3320" s="47"/>
      <c r="I3320" s="50"/>
      <c r="J3320" s="51"/>
      <c r="K3320" s="50"/>
      <c r="L3320" s="50"/>
      <c r="M3320" s="52"/>
    </row>
    <row r="3321" spans="1:13" s="53" customFormat="1">
      <c r="A3321" s="47" t="s">
        <v>2785</v>
      </c>
      <c r="B3321" s="175" t="s">
        <v>2786</v>
      </c>
      <c r="C3321" s="47" t="s">
        <v>1344</v>
      </c>
      <c r="D3321" s="47" t="s">
        <v>2036</v>
      </c>
      <c r="E3321" s="47" t="s">
        <v>2037</v>
      </c>
      <c r="F3321" s="48">
        <v>43056</v>
      </c>
      <c r="G3321" s="49">
        <v>-18</v>
      </c>
      <c r="H3321" s="47"/>
      <c r="I3321" s="50"/>
      <c r="J3321" s="51"/>
      <c r="K3321" s="50"/>
      <c r="L3321" s="50"/>
      <c r="M3321" s="52"/>
    </row>
    <row r="3322" spans="1:13" s="53" customFormat="1">
      <c r="A3322" s="47" t="s">
        <v>2785</v>
      </c>
      <c r="B3322" s="175" t="s">
        <v>2786</v>
      </c>
      <c r="C3322" s="47" t="s">
        <v>1344</v>
      </c>
      <c r="D3322" s="47" t="s">
        <v>2041</v>
      </c>
      <c r="E3322" s="47" t="s">
        <v>2039</v>
      </c>
      <c r="F3322" s="48">
        <v>43056</v>
      </c>
      <c r="G3322" s="49">
        <v>-7</v>
      </c>
      <c r="H3322" s="47"/>
      <c r="I3322" s="50"/>
      <c r="J3322" s="51"/>
      <c r="K3322" s="50"/>
      <c r="L3322" s="50"/>
      <c r="M3322" s="52"/>
    </row>
    <row r="3323" spans="1:13" s="53" customFormat="1">
      <c r="A3323" s="47" t="s">
        <v>2785</v>
      </c>
      <c r="B3323" s="175" t="s">
        <v>2786</v>
      </c>
      <c r="C3323" s="47" t="s">
        <v>1344</v>
      </c>
      <c r="D3323" s="47" t="s">
        <v>2350</v>
      </c>
      <c r="E3323" s="47" t="s">
        <v>2349</v>
      </c>
      <c r="F3323" s="48">
        <v>43056</v>
      </c>
      <c r="G3323" s="49">
        <v>-7</v>
      </c>
      <c r="H3323" s="47"/>
      <c r="I3323" s="50"/>
      <c r="J3323" s="51"/>
      <c r="K3323" s="50"/>
      <c r="L3323" s="50"/>
      <c r="M3323" s="52"/>
    </row>
    <row r="3324" spans="1:13" s="53" customFormat="1">
      <c r="A3324" s="47" t="s">
        <v>2785</v>
      </c>
      <c r="B3324" s="175" t="s">
        <v>2786</v>
      </c>
      <c r="C3324" s="47" t="s">
        <v>1344</v>
      </c>
      <c r="D3324" s="47" t="s">
        <v>1920</v>
      </c>
      <c r="E3324" s="47" t="s">
        <v>1926</v>
      </c>
      <c r="F3324" s="48">
        <v>43056</v>
      </c>
      <c r="G3324" s="49">
        <v>-14</v>
      </c>
      <c r="H3324" s="47"/>
      <c r="I3324" s="50"/>
      <c r="J3324" s="51"/>
      <c r="K3324" s="50"/>
      <c r="L3324" s="50"/>
      <c r="M3324" s="52"/>
    </row>
    <row r="3325" spans="1:13" s="53" customFormat="1">
      <c r="A3325" s="47" t="s">
        <v>2785</v>
      </c>
      <c r="B3325" s="175" t="s">
        <v>2786</v>
      </c>
      <c r="C3325" s="47" t="s">
        <v>1344</v>
      </c>
      <c r="D3325" s="47" t="s">
        <v>1777</v>
      </c>
      <c r="E3325" s="47" t="s">
        <v>1778</v>
      </c>
      <c r="F3325" s="48">
        <v>43056</v>
      </c>
      <c r="G3325" s="49">
        <v>-60</v>
      </c>
      <c r="H3325" s="47"/>
      <c r="I3325" s="50"/>
      <c r="J3325" s="51"/>
      <c r="K3325" s="50"/>
      <c r="L3325" s="50"/>
      <c r="M3325" s="52"/>
    </row>
    <row r="3326" spans="1:13" s="53" customFormat="1">
      <c r="A3326" s="47" t="s">
        <v>2785</v>
      </c>
      <c r="B3326" s="175" t="s">
        <v>2786</v>
      </c>
      <c r="C3326" s="47" t="s">
        <v>1344</v>
      </c>
      <c r="D3326" s="47" t="s">
        <v>1953</v>
      </c>
      <c r="E3326" s="47" t="s">
        <v>1959</v>
      </c>
      <c r="F3326" s="48">
        <v>43056</v>
      </c>
      <c r="G3326" s="49">
        <v>-9</v>
      </c>
      <c r="H3326" s="47"/>
      <c r="I3326" s="50"/>
      <c r="J3326" s="51"/>
      <c r="K3326" s="50"/>
      <c r="L3326" s="50"/>
      <c r="M3326" s="52"/>
    </row>
    <row r="3327" spans="1:13" s="53" customFormat="1">
      <c r="A3327" s="47" t="s">
        <v>2785</v>
      </c>
      <c r="B3327" s="175" t="s">
        <v>2786</v>
      </c>
      <c r="C3327" s="47" t="s">
        <v>1344</v>
      </c>
      <c r="D3327" s="47" t="s">
        <v>1693</v>
      </c>
      <c r="E3327" s="47" t="s">
        <v>1696</v>
      </c>
      <c r="F3327" s="48">
        <v>43056</v>
      </c>
      <c r="G3327" s="49">
        <v>-15</v>
      </c>
      <c r="H3327" s="47"/>
      <c r="I3327" s="50"/>
      <c r="J3327" s="51"/>
      <c r="K3327" s="50"/>
      <c r="L3327" s="50"/>
      <c r="M3327" s="52"/>
    </row>
    <row r="3328" spans="1:13" s="53" customFormat="1">
      <c r="A3328" s="47" t="s">
        <v>2785</v>
      </c>
      <c r="B3328" s="175" t="s">
        <v>2786</v>
      </c>
      <c r="C3328" s="47" t="s">
        <v>1344</v>
      </c>
      <c r="D3328" s="47" t="s">
        <v>1986</v>
      </c>
      <c r="E3328" s="47" t="s">
        <v>1981</v>
      </c>
      <c r="F3328" s="48">
        <v>43056</v>
      </c>
      <c r="G3328" s="49">
        <v>-10</v>
      </c>
      <c r="H3328" s="47"/>
      <c r="I3328" s="50"/>
      <c r="J3328" s="51"/>
      <c r="K3328" s="50"/>
      <c r="L3328" s="50"/>
      <c r="M3328" s="52"/>
    </row>
    <row r="3329" spans="1:13" s="53" customFormat="1">
      <c r="A3329" s="47" t="s">
        <v>2785</v>
      </c>
      <c r="B3329" s="175" t="s">
        <v>2786</v>
      </c>
      <c r="C3329" s="47" t="s">
        <v>1344</v>
      </c>
      <c r="D3329" s="47" t="s">
        <v>1858</v>
      </c>
      <c r="E3329" s="47" t="s">
        <v>1859</v>
      </c>
      <c r="F3329" s="48">
        <v>43056</v>
      </c>
      <c r="G3329" s="49">
        <v>-18</v>
      </c>
      <c r="H3329" s="47"/>
      <c r="I3329" s="50"/>
      <c r="J3329" s="51"/>
      <c r="K3329" s="50"/>
      <c r="L3329" s="50"/>
      <c r="M3329" s="52"/>
    </row>
    <row r="3330" spans="1:13" s="53" customFormat="1">
      <c r="A3330" s="47" t="s">
        <v>2785</v>
      </c>
      <c r="B3330" s="175" t="s">
        <v>2786</v>
      </c>
      <c r="C3330" s="47" t="s">
        <v>1344</v>
      </c>
      <c r="D3330" s="47" t="s">
        <v>1855</v>
      </c>
      <c r="E3330" s="47" t="s">
        <v>1865</v>
      </c>
      <c r="F3330" s="48">
        <v>43056</v>
      </c>
      <c r="G3330" s="49">
        <v>-7</v>
      </c>
      <c r="H3330" s="47"/>
      <c r="I3330" s="50"/>
      <c r="J3330" s="51"/>
      <c r="K3330" s="50"/>
      <c r="L3330" s="50"/>
      <c r="M3330" s="52"/>
    </row>
    <row r="3331" spans="1:13" s="53" customFormat="1">
      <c r="A3331" s="47" t="s">
        <v>2785</v>
      </c>
      <c r="B3331" s="175" t="s">
        <v>2786</v>
      </c>
      <c r="C3331" s="47" t="s">
        <v>1344</v>
      </c>
      <c r="D3331" s="47" t="s">
        <v>166</v>
      </c>
      <c r="E3331" s="47" t="s">
        <v>136</v>
      </c>
      <c r="F3331" s="48">
        <v>43056</v>
      </c>
      <c r="G3331" s="49">
        <v>-7</v>
      </c>
      <c r="H3331" s="47"/>
      <c r="I3331" s="50"/>
      <c r="J3331" s="51"/>
      <c r="K3331" s="50"/>
      <c r="L3331" s="50"/>
      <c r="M3331" s="52"/>
    </row>
    <row r="3332" spans="1:13" s="53" customFormat="1">
      <c r="A3332" s="47" t="s">
        <v>2785</v>
      </c>
      <c r="B3332" s="175" t="s">
        <v>2786</v>
      </c>
      <c r="C3332" s="47" t="s">
        <v>1344</v>
      </c>
      <c r="D3332" s="47" t="s">
        <v>322</v>
      </c>
      <c r="E3332" s="47" t="s">
        <v>84</v>
      </c>
      <c r="F3332" s="48">
        <v>43056</v>
      </c>
      <c r="G3332" s="49">
        <v>-3</v>
      </c>
      <c r="H3332" s="47"/>
      <c r="I3332" s="50"/>
      <c r="J3332" s="51"/>
      <c r="K3332" s="50"/>
      <c r="L3332" s="50"/>
      <c r="M3332" s="52"/>
    </row>
    <row r="3333" spans="1:13" s="53" customFormat="1">
      <c r="A3333" s="47" t="s">
        <v>2785</v>
      </c>
      <c r="B3333" s="175" t="s">
        <v>2786</v>
      </c>
      <c r="C3333" s="47" t="s">
        <v>1344</v>
      </c>
      <c r="D3333" s="47" t="s">
        <v>63</v>
      </c>
      <c r="E3333" s="47" t="s">
        <v>70</v>
      </c>
      <c r="F3333" s="48">
        <v>43056</v>
      </c>
      <c r="G3333" s="49">
        <v>-3</v>
      </c>
      <c r="H3333" s="47"/>
      <c r="I3333" s="50"/>
      <c r="J3333" s="51"/>
      <c r="K3333" s="50"/>
      <c r="L3333" s="50"/>
      <c r="M3333" s="52"/>
    </row>
    <row r="3334" spans="1:13" s="53" customFormat="1">
      <c r="A3334" s="47" t="s">
        <v>2785</v>
      </c>
      <c r="B3334" s="175" t="s">
        <v>2786</v>
      </c>
      <c r="C3334" s="47" t="s">
        <v>1344</v>
      </c>
      <c r="D3334" s="47" t="s">
        <v>1516</v>
      </c>
      <c r="E3334" s="47" t="s">
        <v>1517</v>
      </c>
      <c r="F3334" s="48">
        <v>43056</v>
      </c>
      <c r="G3334" s="49">
        <v>-38</v>
      </c>
      <c r="H3334" s="47"/>
      <c r="I3334" s="50"/>
      <c r="J3334" s="51"/>
      <c r="K3334" s="50"/>
      <c r="L3334" s="50"/>
      <c r="M3334" s="52"/>
    </row>
    <row r="3335" spans="1:13" s="53" customFormat="1">
      <c r="A3335" s="47" t="s">
        <v>2785</v>
      </c>
      <c r="B3335" s="175" t="s">
        <v>2786</v>
      </c>
      <c r="C3335" s="47" t="s">
        <v>1344</v>
      </c>
      <c r="D3335" s="47" t="s">
        <v>321</v>
      </c>
      <c r="E3335" s="47" t="s">
        <v>83</v>
      </c>
      <c r="F3335" s="48">
        <v>43056</v>
      </c>
      <c r="G3335" s="49">
        <v>-3</v>
      </c>
      <c r="H3335" s="47"/>
      <c r="I3335" s="50"/>
      <c r="J3335" s="51"/>
      <c r="K3335" s="50"/>
      <c r="L3335" s="50"/>
      <c r="M3335" s="52"/>
    </row>
    <row r="3336" spans="1:13" s="53" customFormat="1">
      <c r="A3336" s="47" t="s">
        <v>2785</v>
      </c>
      <c r="B3336" s="175" t="s">
        <v>2786</v>
      </c>
      <c r="C3336" s="47" t="s">
        <v>1344</v>
      </c>
      <c r="D3336" s="47" t="s">
        <v>317</v>
      </c>
      <c r="E3336" s="47" t="s">
        <v>159</v>
      </c>
      <c r="F3336" s="48">
        <v>43056</v>
      </c>
      <c r="G3336" s="49">
        <v>-16</v>
      </c>
      <c r="H3336" s="47"/>
      <c r="I3336" s="50"/>
      <c r="J3336" s="51"/>
      <c r="K3336" s="50"/>
      <c r="L3336" s="50"/>
      <c r="M3336" s="52"/>
    </row>
    <row r="3337" spans="1:13" s="53" customFormat="1">
      <c r="A3337" s="47" t="s">
        <v>2785</v>
      </c>
      <c r="B3337" s="175" t="s">
        <v>2786</v>
      </c>
      <c r="C3337" s="47" t="s">
        <v>1344</v>
      </c>
      <c r="D3337" s="47" t="s">
        <v>140</v>
      </c>
      <c r="E3337" s="47" t="s">
        <v>984</v>
      </c>
      <c r="F3337" s="48">
        <v>43056</v>
      </c>
      <c r="G3337" s="49">
        <v>-18</v>
      </c>
      <c r="H3337" s="47"/>
      <c r="I3337" s="50"/>
      <c r="J3337" s="51"/>
      <c r="K3337" s="50"/>
      <c r="L3337" s="50"/>
      <c r="M3337" s="52"/>
    </row>
    <row r="3338" spans="1:13" s="53" customFormat="1">
      <c r="A3338" s="47" t="s">
        <v>2785</v>
      </c>
      <c r="B3338" s="175" t="s">
        <v>2786</v>
      </c>
      <c r="C3338" s="47" t="s">
        <v>1344</v>
      </c>
      <c r="D3338" s="47" t="s">
        <v>319</v>
      </c>
      <c r="E3338" s="47" t="s">
        <v>135</v>
      </c>
      <c r="F3338" s="48">
        <v>43056</v>
      </c>
      <c r="G3338" s="49">
        <v>-32</v>
      </c>
      <c r="H3338" s="47"/>
      <c r="I3338" s="50"/>
      <c r="J3338" s="51"/>
      <c r="K3338" s="50"/>
      <c r="L3338" s="50"/>
      <c r="M3338" s="52"/>
    </row>
    <row r="3339" spans="1:13" s="53" customFormat="1">
      <c r="A3339" s="47" t="s">
        <v>2785</v>
      </c>
      <c r="B3339" s="175" t="s">
        <v>2786</v>
      </c>
      <c r="C3339" s="47" t="s">
        <v>1344</v>
      </c>
      <c r="D3339" s="47" t="s">
        <v>162</v>
      </c>
      <c r="E3339" s="47" t="s">
        <v>163</v>
      </c>
      <c r="F3339" s="48">
        <v>43056</v>
      </c>
      <c r="G3339" s="49">
        <v>-14</v>
      </c>
      <c r="H3339" s="47"/>
      <c r="I3339" s="50"/>
      <c r="J3339" s="51"/>
      <c r="K3339" s="50"/>
      <c r="L3339" s="50"/>
      <c r="M3339" s="52"/>
    </row>
    <row r="3340" spans="1:13" s="53" customFormat="1">
      <c r="A3340" s="47" t="s">
        <v>2785</v>
      </c>
      <c r="B3340" s="175" t="s">
        <v>2786</v>
      </c>
      <c r="C3340" s="47" t="s">
        <v>1344</v>
      </c>
      <c r="D3340" s="47" t="s">
        <v>164</v>
      </c>
      <c r="E3340" s="47" t="s">
        <v>134</v>
      </c>
      <c r="F3340" s="48">
        <v>43056</v>
      </c>
      <c r="G3340" s="49">
        <v>-14</v>
      </c>
      <c r="H3340" s="47"/>
      <c r="I3340" s="50"/>
      <c r="J3340" s="51"/>
      <c r="K3340" s="50"/>
      <c r="L3340" s="50"/>
      <c r="M3340" s="52"/>
    </row>
    <row r="3341" spans="1:13" s="53" customFormat="1">
      <c r="A3341" s="47" t="s">
        <v>2785</v>
      </c>
      <c r="B3341" s="175" t="s">
        <v>2786</v>
      </c>
      <c r="C3341" s="47" t="s">
        <v>1344</v>
      </c>
      <c r="D3341" s="47" t="s">
        <v>318</v>
      </c>
      <c r="E3341" s="47" t="s">
        <v>133</v>
      </c>
      <c r="F3341" s="48">
        <v>43056</v>
      </c>
      <c r="G3341" s="49">
        <v>-31</v>
      </c>
      <c r="H3341" s="47"/>
      <c r="I3341" s="50"/>
      <c r="J3341" s="51"/>
      <c r="K3341" s="50"/>
      <c r="L3341" s="50"/>
      <c r="M3341" s="52"/>
    </row>
    <row r="3342" spans="1:13" s="53" customFormat="1">
      <c r="A3342" s="47" t="s">
        <v>2785</v>
      </c>
      <c r="B3342" s="175" t="s">
        <v>2786</v>
      </c>
      <c r="C3342" s="47" t="s">
        <v>1344</v>
      </c>
      <c r="D3342" s="47" t="s">
        <v>314</v>
      </c>
      <c r="E3342" s="47" t="s">
        <v>137</v>
      </c>
      <c r="F3342" s="48">
        <v>43056</v>
      </c>
      <c r="G3342" s="49">
        <v>-10</v>
      </c>
      <c r="H3342" s="47"/>
      <c r="I3342" s="50"/>
      <c r="J3342" s="51"/>
      <c r="K3342" s="50"/>
      <c r="L3342" s="50"/>
      <c r="M3342" s="52"/>
    </row>
    <row r="3343" spans="1:13" s="53" customFormat="1">
      <c r="A3343" s="47" t="s">
        <v>2787</v>
      </c>
      <c r="B3343" s="175" t="s">
        <v>2788</v>
      </c>
      <c r="C3343" s="47" t="s">
        <v>1344</v>
      </c>
      <c r="D3343" s="47" t="s">
        <v>1880</v>
      </c>
      <c r="E3343" s="47" t="s">
        <v>1881</v>
      </c>
      <c r="F3343" s="48">
        <v>43059</v>
      </c>
      <c r="G3343" s="49">
        <v>-5</v>
      </c>
      <c r="H3343" s="47"/>
      <c r="I3343" s="50"/>
      <c r="J3343" s="51"/>
      <c r="K3343" s="50"/>
      <c r="L3343" s="50"/>
      <c r="M3343" s="52"/>
    </row>
    <row r="3344" spans="1:13" s="53" customFormat="1">
      <c r="A3344" s="47" t="s">
        <v>2787</v>
      </c>
      <c r="B3344" s="175" t="s">
        <v>2788</v>
      </c>
      <c r="C3344" s="47" t="s">
        <v>1344</v>
      </c>
      <c r="D3344" s="47" t="s">
        <v>1678</v>
      </c>
      <c r="E3344" s="47" t="s">
        <v>1672</v>
      </c>
      <c r="F3344" s="48">
        <v>43059</v>
      </c>
      <c r="G3344" s="49">
        <v>-1</v>
      </c>
      <c r="H3344" s="47"/>
      <c r="I3344" s="50"/>
      <c r="J3344" s="51"/>
      <c r="K3344" s="50"/>
      <c r="L3344" s="50"/>
      <c r="M3344" s="52"/>
    </row>
    <row r="3345" spans="1:13" s="53" customFormat="1">
      <c r="A3345" s="47" t="s">
        <v>2789</v>
      </c>
      <c r="B3345" s="47" t="s">
        <v>2790</v>
      </c>
      <c r="C3345" s="47" t="s">
        <v>1344</v>
      </c>
      <c r="D3345" s="47" t="s">
        <v>2384</v>
      </c>
      <c r="E3345" s="47" t="s">
        <v>1293</v>
      </c>
      <c r="F3345" s="48">
        <v>43061</v>
      </c>
      <c r="G3345" s="49">
        <v>-1</v>
      </c>
      <c r="H3345" s="47"/>
      <c r="I3345" s="50"/>
      <c r="J3345" s="51"/>
      <c r="K3345" s="50"/>
      <c r="L3345" s="50"/>
      <c r="M3345" s="52"/>
    </row>
    <row r="3346" spans="1:13" s="53" customFormat="1">
      <c r="A3346" s="47" t="s">
        <v>2791</v>
      </c>
      <c r="B3346" s="47" t="s">
        <v>2792</v>
      </c>
      <c r="C3346" s="47" t="s">
        <v>706</v>
      </c>
      <c r="D3346" s="47" t="s">
        <v>1516</v>
      </c>
      <c r="E3346" s="47" t="s">
        <v>1517</v>
      </c>
      <c r="F3346" s="48">
        <v>43061</v>
      </c>
      <c r="G3346" s="49">
        <v>-18</v>
      </c>
      <c r="H3346" s="47"/>
      <c r="I3346" s="50"/>
      <c r="J3346" s="51"/>
      <c r="K3346" s="50"/>
      <c r="L3346" s="50"/>
      <c r="M3346" s="52"/>
    </row>
    <row r="3347" spans="1:13" s="53" customFormat="1">
      <c r="A3347" s="47" t="s">
        <v>2791</v>
      </c>
      <c r="B3347" s="47" t="s">
        <v>2792</v>
      </c>
      <c r="C3347" s="47" t="s">
        <v>706</v>
      </c>
      <c r="D3347" s="47" t="s">
        <v>455</v>
      </c>
      <c r="E3347" s="47" t="s">
        <v>118</v>
      </c>
      <c r="F3347" s="48">
        <v>43061</v>
      </c>
      <c r="G3347" s="49">
        <v>-1</v>
      </c>
      <c r="H3347" s="47"/>
      <c r="I3347" s="50"/>
      <c r="J3347" s="51"/>
      <c r="K3347" s="50"/>
      <c r="L3347" s="50"/>
      <c r="M3347" s="52"/>
    </row>
    <row r="3348" spans="1:13" s="53" customFormat="1">
      <c r="A3348" s="47" t="s">
        <v>2791</v>
      </c>
      <c r="B3348" s="47" t="s">
        <v>2792</v>
      </c>
      <c r="C3348" s="47" t="s">
        <v>706</v>
      </c>
      <c r="D3348" s="47" t="s">
        <v>296</v>
      </c>
      <c r="E3348" s="47" t="s">
        <v>297</v>
      </c>
      <c r="F3348" s="48">
        <v>43061</v>
      </c>
      <c r="G3348" s="49">
        <v>-1</v>
      </c>
      <c r="H3348" s="47"/>
      <c r="I3348" s="50"/>
      <c r="J3348" s="51"/>
      <c r="K3348" s="50"/>
      <c r="L3348" s="50"/>
      <c r="M3348" s="52"/>
    </row>
    <row r="3349" spans="1:13" s="53" customFormat="1">
      <c r="A3349" s="47" t="s">
        <v>2791</v>
      </c>
      <c r="B3349" s="47" t="s">
        <v>2792</v>
      </c>
      <c r="C3349" s="47" t="s">
        <v>706</v>
      </c>
      <c r="D3349" s="47" t="s">
        <v>317</v>
      </c>
      <c r="E3349" s="47" t="s">
        <v>159</v>
      </c>
      <c r="F3349" s="48">
        <v>43061</v>
      </c>
      <c r="G3349" s="49">
        <v>-1</v>
      </c>
      <c r="H3349" s="47"/>
      <c r="I3349" s="50"/>
      <c r="J3349" s="51"/>
      <c r="K3349" s="50"/>
      <c r="L3349" s="50"/>
      <c r="M3349" s="52"/>
    </row>
    <row r="3350" spans="1:13" s="53" customFormat="1">
      <c r="A3350" s="47" t="s">
        <v>2791</v>
      </c>
      <c r="B3350" s="47" t="s">
        <v>2792</v>
      </c>
      <c r="C3350" s="47" t="s">
        <v>706</v>
      </c>
      <c r="D3350" s="47" t="s">
        <v>127</v>
      </c>
      <c r="E3350" s="47" t="s">
        <v>325</v>
      </c>
      <c r="F3350" s="48">
        <v>43061</v>
      </c>
      <c r="G3350" s="49">
        <v>-4</v>
      </c>
      <c r="H3350" s="47"/>
      <c r="I3350" s="50"/>
      <c r="J3350" s="51"/>
      <c r="K3350" s="50"/>
      <c r="L3350" s="50"/>
      <c r="M3350" s="52"/>
    </row>
    <row r="3351" spans="1:13" s="53" customFormat="1">
      <c r="A3351" s="47" t="s">
        <v>2791</v>
      </c>
      <c r="B3351" s="47" t="s">
        <v>2792</v>
      </c>
      <c r="C3351" s="47" t="s">
        <v>706</v>
      </c>
      <c r="D3351" s="47" t="s">
        <v>164</v>
      </c>
      <c r="E3351" s="47" t="s">
        <v>134</v>
      </c>
      <c r="F3351" s="48">
        <v>43061</v>
      </c>
      <c r="G3351" s="49">
        <v>-4</v>
      </c>
      <c r="H3351" s="47"/>
      <c r="I3351" s="50"/>
      <c r="J3351" s="51"/>
      <c r="K3351" s="50"/>
      <c r="L3351" s="50"/>
      <c r="M3351" s="52"/>
    </row>
    <row r="3352" spans="1:13" s="53" customFormat="1">
      <c r="A3352" s="47" t="s">
        <v>2791</v>
      </c>
      <c r="B3352" s="47" t="s">
        <v>2792</v>
      </c>
      <c r="C3352" s="47" t="s">
        <v>706</v>
      </c>
      <c r="D3352" s="47" t="s">
        <v>1777</v>
      </c>
      <c r="E3352" s="47" t="s">
        <v>1778</v>
      </c>
      <c r="F3352" s="48">
        <v>43061</v>
      </c>
      <c r="G3352" s="49">
        <v>-1</v>
      </c>
      <c r="H3352" s="47"/>
      <c r="I3352" s="50"/>
      <c r="J3352" s="51"/>
      <c r="K3352" s="50"/>
      <c r="L3352" s="50"/>
      <c r="M3352" s="52"/>
    </row>
    <row r="3353" spans="1:13" s="53" customFormat="1">
      <c r="A3353" s="47" t="s">
        <v>2791</v>
      </c>
      <c r="B3353" s="47" t="s">
        <v>2792</v>
      </c>
      <c r="C3353" s="47" t="s">
        <v>706</v>
      </c>
      <c r="D3353" s="47" t="s">
        <v>1153</v>
      </c>
      <c r="E3353" s="47" t="s">
        <v>1139</v>
      </c>
      <c r="F3353" s="48">
        <v>43061</v>
      </c>
      <c r="G3353" s="49">
        <v>-3</v>
      </c>
      <c r="H3353" s="47"/>
      <c r="I3353" s="50"/>
      <c r="J3353" s="51"/>
      <c r="K3353" s="50"/>
      <c r="L3353" s="50"/>
      <c r="M3353" s="52"/>
    </row>
    <row r="3354" spans="1:13" s="53" customFormat="1">
      <c r="A3354" s="47" t="s">
        <v>2791</v>
      </c>
      <c r="B3354" s="47" t="s">
        <v>2792</v>
      </c>
      <c r="C3354" s="47" t="s">
        <v>706</v>
      </c>
      <c r="D3354" s="47" t="s">
        <v>277</v>
      </c>
      <c r="E3354" s="47" t="s">
        <v>119</v>
      </c>
      <c r="F3354" s="48">
        <v>43061</v>
      </c>
      <c r="G3354" s="49">
        <v>-2</v>
      </c>
      <c r="H3354" s="47"/>
      <c r="I3354" s="50"/>
      <c r="J3354" s="51"/>
      <c r="K3354" s="50"/>
      <c r="L3354" s="50"/>
      <c r="M3354" s="52"/>
    </row>
    <row r="3355" spans="1:13" s="53" customFormat="1">
      <c r="A3355" s="47" t="s">
        <v>2793</v>
      </c>
      <c r="B3355" s="47" t="s">
        <v>2794</v>
      </c>
      <c r="C3355" s="47" t="s">
        <v>1344</v>
      </c>
      <c r="D3355" s="47" t="s">
        <v>2384</v>
      </c>
      <c r="E3355" s="47" t="s">
        <v>1293</v>
      </c>
      <c r="F3355" s="48">
        <v>43066</v>
      </c>
      <c r="G3355" s="49">
        <v>-2</v>
      </c>
      <c r="H3355" s="47"/>
      <c r="I3355" s="50"/>
      <c r="J3355" s="51"/>
      <c r="K3355" s="50"/>
      <c r="L3355" s="50"/>
      <c r="M3355" s="52"/>
    </row>
    <row r="3356" spans="1:13" s="53" customFormat="1">
      <c r="A3356" s="47" t="s">
        <v>2795</v>
      </c>
      <c r="B3356" s="47" t="s">
        <v>2796</v>
      </c>
      <c r="C3356" s="47" t="s">
        <v>1344</v>
      </c>
      <c r="D3356" s="47" t="s">
        <v>1678</v>
      </c>
      <c r="E3356" s="47" t="s">
        <v>1672</v>
      </c>
      <c r="F3356" s="48">
        <v>43067</v>
      </c>
      <c r="G3356" s="49">
        <v>-1</v>
      </c>
      <c r="H3356" s="47"/>
      <c r="I3356" s="50"/>
      <c r="J3356" s="51"/>
      <c r="K3356" s="50"/>
      <c r="L3356" s="50"/>
      <c r="M3356" s="52"/>
    </row>
    <row r="3357" spans="1:13" s="53" customFormat="1">
      <c r="A3357" s="47" t="s">
        <v>2797</v>
      </c>
      <c r="B3357" s="47" t="s">
        <v>2798</v>
      </c>
      <c r="C3357" s="47" t="s">
        <v>1344</v>
      </c>
      <c r="D3357" s="47" t="s">
        <v>1681</v>
      </c>
      <c r="E3357" s="47" t="s">
        <v>1675</v>
      </c>
      <c r="F3357" s="48">
        <v>43067</v>
      </c>
      <c r="G3357" s="49">
        <v>-1</v>
      </c>
      <c r="H3357" s="47"/>
      <c r="I3357" s="50"/>
      <c r="J3357" s="51"/>
      <c r="K3357" s="50"/>
      <c r="L3357" s="50"/>
      <c r="M3357" s="52"/>
    </row>
    <row r="3358" spans="1:13" s="53" customFormat="1">
      <c r="A3358" s="47" t="s">
        <v>2799</v>
      </c>
      <c r="B3358" s="47" t="s">
        <v>2800</v>
      </c>
      <c r="C3358" s="47" t="s">
        <v>1134</v>
      </c>
      <c r="D3358" s="47" t="s">
        <v>2385</v>
      </c>
      <c r="E3358" s="47" t="s">
        <v>1309</v>
      </c>
      <c r="F3358" s="48">
        <v>43067</v>
      </c>
      <c r="G3358" s="49">
        <v>-1</v>
      </c>
      <c r="H3358" s="47"/>
      <c r="I3358" s="50"/>
      <c r="J3358" s="51"/>
      <c r="K3358" s="50"/>
      <c r="L3358" s="50"/>
      <c r="M3358" s="52"/>
    </row>
    <row r="3359" spans="1:13" s="53" customFormat="1">
      <c r="A3359" s="47" t="s">
        <v>2799</v>
      </c>
      <c r="B3359" s="47" t="s">
        <v>2800</v>
      </c>
      <c r="C3359" s="47" t="s">
        <v>1134</v>
      </c>
      <c r="D3359" s="47" t="s">
        <v>1777</v>
      </c>
      <c r="E3359" s="47" t="s">
        <v>1778</v>
      </c>
      <c r="F3359" s="48">
        <v>43067</v>
      </c>
      <c r="G3359" s="49">
        <v>-2</v>
      </c>
      <c r="H3359" s="47"/>
      <c r="I3359" s="50"/>
      <c r="J3359" s="51"/>
      <c r="K3359" s="50"/>
      <c r="L3359" s="50"/>
      <c r="M3359" s="52"/>
    </row>
    <row r="3360" spans="1:13" s="53" customFormat="1">
      <c r="A3360" s="47" t="s">
        <v>2799</v>
      </c>
      <c r="B3360" s="47" t="s">
        <v>2800</v>
      </c>
      <c r="C3360" s="47" t="s">
        <v>1134</v>
      </c>
      <c r="D3360" s="47" t="s">
        <v>1153</v>
      </c>
      <c r="E3360" s="47" t="s">
        <v>1139</v>
      </c>
      <c r="F3360" s="48">
        <v>43067</v>
      </c>
      <c r="G3360" s="49">
        <v>-4</v>
      </c>
      <c r="H3360" s="47"/>
      <c r="I3360" s="50"/>
      <c r="J3360" s="51"/>
      <c r="K3360" s="50"/>
      <c r="L3360" s="50"/>
      <c r="M3360" s="52"/>
    </row>
    <row r="3361" spans="1:13" s="53" customFormat="1">
      <c r="A3361" s="47" t="s">
        <v>2799</v>
      </c>
      <c r="B3361" s="47" t="s">
        <v>2800</v>
      </c>
      <c r="C3361" s="47" t="s">
        <v>1134</v>
      </c>
      <c r="D3361" s="47" t="s">
        <v>1156</v>
      </c>
      <c r="E3361" s="47" t="s">
        <v>1154</v>
      </c>
      <c r="F3361" s="48">
        <v>43067</v>
      </c>
      <c r="G3361" s="49">
        <v>-20</v>
      </c>
      <c r="H3361" s="47"/>
      <c r="I3361" s="50"/>
      <c r="J3361" s="51"/>
      <c r="K3361" s="50"/>
      <c r="L3361" s="50"/>
      <c r="M3361" s="52"/>
    </row>
    <row r="3362" spans="1:13" s="53" customFormat="1">
      <c r="A3362" s="47" t="s">
        <v>2801</v>
      </c>
      <c r="B3362" s="47" t="s">
        <v>2802</v>
      </c>
      <c r="C3362" s="47" t="s">
        <v>1344</v>
      </c>
      <c r="D3362" s="47" t="s">
        <v>1665</v>
      </c>
      <c r="E3362" s="47" t="s">
        <v>1630</v>
      </c>
      <c r="F3362" s="48">
        <v>43068</v>
      </c>
      <c r="G3362" s="49">
        <v>-2</v>
      </c>
      <c r="H3362" s="47"/>
      <c r="I3362" s="50"/>
      <c r="J3362" s="51"/>
      <c r="K3362" s="50"/>
      <c r="L3362" s="50"/>
      <c r="M3362" s="52"/>
    </row>
    <row r="3363" spans="1:13" s="53" customFormat="1">
      <c r="A3363" s="47" t="s">
        <v>2803</v>
      </c>
      <c r="B3363" s="47" t="s">
        <v>2804</v>
      </c>
      <c r="C3363" s="47" t="s">
        <v>1344</v>
      </c>
      <c r="D3363" s="47" t="s">
        <v>2384</v>
      </c>
      <c r="E3363" s="47" t="s">
        <v>1293</v>
      </c>
      <c r="F3363" s="48">
        <v>43069</v>
      </c>
      <c r="G3363" s="49">
        <v>-4</v>
      </c>
      <c r="H3363" s="47"/>
      <c r="I3363" s="50"/>
      <c r="J3363" s="51"/>
      <c r="K3363" s="50"/>
      <c r="L3363" s="50"/>
      <c r="M3363" s="52"/>
    </row>
    <row r="3364" spans="1:13" s="53" customFormat="1">
      <c r="A3364" s="47" t="s">
        <v>2803</v>
      </c>
      <c r="B3364" s="47" t="s">
        <v>2805</v>
      </c>
      <c r="C3364" s="47" t="s">
        <v>1344</v>
      </c>
      <c r="D3364" s="47" t="s">
        <v>1681</v>
      </c>
      <c r="E3364" s="47" t="s">
        <v>1675</v>
      </c>
      <c r="F3364" s="48">
        <v>43069</v>
      </c>
      <c r="G3364" s="49">
        <v>-3</v>
      </c>
      <c r="H3364" s="47"/>
      <c r="I3364" s="50"/>
      <c r="J3364" s="51"/>
      <c r="K3364" s="50"/>
      <c r="L3364" s="50"/>
      <c r="M3364" s="52"/>
    </row>
    <row r="3365" spans="1:13" s="53" customFormat="1">
      <c r="A3365" s="47" t="s">
        <v>2803</v>
      </c>
      <c r="B3365" s="47" t="s">
        <v>2806</v>
      </c>
      <c r="C3365" s="47" t="s">
        <v>1344</v>
      </c>
      <c r="D3365" s="47" t="s">
        <v>1684</v>
      </c>
      <c r="E3365" s="47" t="s">
        <v>1683</v>
      </c>
      <c r="F3365" s="48">
        <v>43069</v>
      </c>
      <c r="G3365" s="49">
        <v>3</v>
      </c>
      <c r="H3365" s="47"/>
      <c r="I3365" s="50"/>
      <c r="J3365" s="51"/>
      <c r="K3365" s="50"/>
      <c r="L3365" s="50"/>
      <c r="M3365" s="52"/>
    </row>
    <row r="3366" spans="1:13" s="53" customFormat="1">
      <c r="A3366" s="47" t="s">
        <v>2803</v>
      </c>
      <c r="B3366" s="47" t="s">
        <v>2804</v>
      </c>
      <c r="C3366" s="47" t="s">
        <v>1344</v>
      </c>
      <c r="D3366" s="47" t="s">
        <v>1684</v>
      </c>
      <c r="E3366" s="47" t="s">
        <v>1683</v>
      </c>
      <c r="F3366" s="48">
        <v>43069</v>
      </c>
      <c r="G3366" s="49">
        <v>-3</v>
      </c>
      <c r="H3366" s="47"/>
      <c r="I3366" s="50"/>
      <c r="J3366" s="51"/>
      <c r="K3366" s="50"/>
      <c r="L3366" s="50"/>
      <c r="M3366" s="52"/>
    </row>
    <row r="3367" spans="1:13" s="53" customFormat="1">
      <c r="A3367" s="47" t="s">
        <v>2807</v>
      </c>
      <c r="B3367" s="47" t="s">
        <v>2809</v>
      </c>
      <c r="C3367" s="47" t="s">
        <v>1344</v>
      </c>
      <c r="D3367" s="47" t="s">
        <v>1681</v>
      </c>
      <c r="E3367" s="47" t="s">
        <v>1675</v>
      </c>
      <c r="F3367" s="48">
        <v>43069</v>
      </c>
      <c r="G3367" s="49">
        <v>-1</v>
      </c>
      <c r="H3367" s="47"/>
      <c r="I3367" s="50"/>
      <c r="J3367" s="51"/>
      <c r="K3367" s="50"/>
      <c r="L3367" s="50"/>
      <c r="M3367" s="52"/>
    </row>
    <row r="3368" spans="1:13" s="53" customFormat="1">
      <c r="A3368" s="47" t="s">
        <v>2807</v>
      </c>
      <c r="B3368" s="47" t="s">
        <v>2810</v>
      </c>
      <c r="C3368" s="47" t="s">
        <v>1344</v>
      </c>
      <c r="D3368" s="47" t="s">
        <v>1682</v>
      </c>
      <c r="E3368" s="47" t="s">
        <v>1676</v>
      </c>
      <c r="F3368" s="48">
        <v>43069</v>
      </c>
      <c r="G3368" s="49">
        <v>1</v>
      </c>
      <c r="H3368" s="47"/>
      <c r="I3368" s="50"/>
      <c r="J3368" s="51"/>
      <c r="K3368" s="50"/>
      <c r="L3368" s="50"/>
      <c r="M3368" s="52"/>
    </row>
    <row r="3369" spans="1:13" s="53" customFormat="1">
      <c r="A3369" s="47" t="s">
        <v>2807</v>
      </c>
      <c r="B3369" s="47" t="s">
        <v>2808</v>
      </c>
      <c r="C3369" s="47" t="s">
        <v>1344</v>
      </c>
      <c r="D3369" s="47" t="s">
        <v>1682</v>
      </c>
      <c r="E3369" s="47" t="s">
        <v>1676</v>
      </c>
      <c r="F3369" s="48">
        <v>43069</v>
      </c>
      <c r="G3369" s="49">
        <v>-1</v>
      </c>
      <c r="H3369" s="47"/>
      <c r="I3369" s="50"/>
      <c r="J3369" s="51"/>
      <c r="K3369" s="50"/>
      <c r="L3369" s="50"/>
      <c r="M3369" s="52"/>
    </row>
    <row r="3370" spans="1:13" s="53" customFormat="1">
      <c r="A3370" s="47" t="s">
        <v>2811</v>
      </c>
      <c r="B3370" s="47" t="s">
        <v>2812</v>
      </c>
      <c r="C3370" s="47" t="s">
        <v>1344</v>
      </c>
      <c r="D3370" s="47" t="s">
        <v>2384</v>
      </c>
      <c r="E3370" s="47" t="s">
        <v>1293</v>
      </c>
      <c r="F3370" s="48">
        <v>43069</v>
      </c>
      <c r="G3370" s="49">
        <v>-1</v>
      </c>
      <c r="H3370" s="47"/>
      <c r="I3370" s="50"/>
      <c r="J3370" s="51"/>
      <c r="K3370" s="50"/>
      <c r="L3370" s="50"/>
      <c r="M3370" s="52"/>
    </row>
    <row r="3371" spans="1:13" s="53" customFormat="1">
      <c r="A3371" s="47"/>
      <c r="B3371" s="47" t="s">
        <v>2814</v>
      </c>
      <c r="C3371" s="47" t="s">
        <v>2813</v>
      </c>
      <c r="D3371" s="47" t="s">
        <v>468</v>
      </c>
      <c r="E3371" s="47" t="s">
        <v>312</v>
      </c>
      <c r="F3371" s="48">
        <v>43075</v>
      </c>
      <c r="G3371" s="49">
        <v>-12</v>
      </c>
      <c r="H3371" s="47"/>
      <c r="I3371" s="50"/>
      <c r="J3371" s="51"/>
      <c r="K3371" s="50"/>
      <c r="L3371" s="50"/>
      <c r="M3371" s="52"/>
    </row>
    <row r="3372" spans="1:13" s="53" customFormat="1">
      <c r="A3372" s="47"/>
      <c r="B3372" s="47"/>
      <c r="C3372" s="47" t="s">
        <v>2813</v>
      </c>
      <c r="D3372" s="47" t="s">
        <v>466</v>
      </c>
      <c r="E3372" s="47" t="s">
        <v>108</v>
      </c>
      <c r="F3372" s="48">
        <v>43075</v>
      </c>
      <c r="G3372" s="49">
        <v>12</v>
      </c>
      <c r="H3372" s="47"/>
      <c r="I3372" s="50"/>
      <c r="J3372" s="51"/>
      <c r="K3372" s="50"/>
      <c r="L3372" s="50"/>
      <c r="M3372" s="52"/>
    </row>
    <row r="3373" spans="1:13" s="53" customFormat="1">
      <c r="A3373" s="47"/>
      <c r="B3373" s="47" t="s">
        <v>2814</v>
      </c>
      <c r="C3373" s="47" t="s">
        <v>2813</v>
      </c>
      <c r="D3373" s="47" t="s">
        <v>469</v>
      </c>
      <c r="E3373" s="47" t="s">
        <v>311</v>
      </c>
      <c r="F3373" s="48">
        <v>43075</v>
      </c>
      <c r="G3373" s="49">
        <v>-19</v>
      </c>
      <c r="H3373" s="47"/>
      <c r="I3373" s="50"/>
      <c r="J3373" s="51"/>
      <c r="K3373" s="50"/>
      <c r="L3373" s="50"/>
      <c r="M3373" s="52"/>
    </row>
    <row r="3374" spans="1:13" s="53" customFormat="1">
      <c r="A3374" s="47"/>
      <c r="B3374" s="47"/>
      <c r="C3374" s="47" t="s">
        <v>2813</v>
      </c>
      <c r="D3374" s="47" t="s">
        <v>467</v>
      </c>
      <c r="E3374" s="47" t="s">
        <v>109</v>
      </c>
      <c r="F3374" s="48">
        <v>43075</v>
      </c>
      <c r="G3374" s="49">
        <v>19</v>
      </c>
      <c r="H3374" s="47"/>
      <c r="I3374" s="50"/>
      <c r="J3374" s="51"/>
      <c r="K3374" s="50"/>
      <c r="L3374" s="50"/>
      <c r="M3374" s="52"/>
    </row>
    <row r="3375" spans="1:13" s="53" customFormat="1">
      <c r="A3375" s="47"/>
      <c r="B3375" s="47"/>
      <c r="C3375" s="47" t="s">
        <v>2813</v>
      </c>
      <c r="D3375" s="47" t="s">
        <v>2816</v>
      </c>
      <c r="E3375" s="47" t="s">
        <v>2815</v>
      </c>
      <c r="F3375" s="48">
        <v>43081</v>
      </c>
      <c r="G3375" s="49">
        <v>10</v>
      </c>
      <c r="H3375" s="47"/>
      <c r="I3375" s="50"/>
      <c r="J3375" s="51"/>
      <c r="K3375" s="50"/>
      <c r="L3375" s="50"/>
      <c r="M3375" s="52"/>
    </row>
    <row r="3376" spans="1:13" s="53" customFormat="1">
      <c r="A3376" s="47"/>
      <c r="B3376" s="47" t="s">
        <v>2814</v>
      </c>
      <c r="C3376" s="47" t="s">
        <v>2813</v>
      </c>
      <c r="D3376" s="47" t="s">
        <v>300</v>
      </c>
      <c r="E3376" s="47" t="s">
        <v>302</v>
      </c>
      <c r="F3376" s="48">
        <v>43081</v>
      </c>
      <c r="G3376" s="49">
        <v>-10</v>
      </c>
      <c r="H3376" s="47"/>
      <c r="I3376" s="50"/>
      <c r="J3376" s="51"/>
      <c r="K3376" s="50"/>
      <c r="L3376" s="50"/>
      <c r="M3376" s="52"/>
    </row>
    <row r="3377" spans="1:13" s="53" customFormat="1">
      <c r="A3377" s="47"/>
      <c r="B3377" s="47"/>
      <c r="C3377" s="47" t="s">
        <v>2813</v>
      </c>
      <c r="D3377" s="47" t="s">
        <v>2821</v>
      </c>
      <c r="E3377" s="47" t="s">
        <v>2818</v>
      </c>
      <c r="F3377" s="48">
        <v>43081</v>
      </c>
      <c r="G3377" s="49">
        <v>10</v>
      </c>
      <c r="H3377" s="47"/>
      <c r="I3377" s="50"/>
      <c r="J3377" s="51"/>
      <c r="K3377" s="50"/>
      <c r="L3377" s="50"/>
      <c r="M3377" s="52"/>
    </row>
    <row r="3378" spans="1:13" s="53" customFormat="1">
      <c r="A3378" s="47"/>
      <c r="B3378" s="47" t="s">
        <v>2814</v>
      </c>
      <c r="C3378" s="47" t="s">
        <v>2813</v>
      </c>
      <c r="D3378" s="47" t="s">
        <v>301</v>
      </c>
      <c r="E3378" s="47" t="s">
        <v>299</v>
      </c>
      <c r="F3378" s="48">
        <v>43081</v>
      </c>
      <c r="G3378" s="49">
        <v>-10</v>
      </c>
      <c r="H3378" s="47"/>
      <c r="I3378" s="50"/>
      <c r="J3378" s="51"/>
      <c r="K3378" s="50"/>
      <c r="L3378" s="50"/>
      <c r="M3378" s="52"/>
    </row>
    <row r="3379" spans="1:13" s="53" customFormat="1">
      <c r="A3379" s="47"/>
      <c r="B3379" s="47"/>
      <c r="C3379" s="47" t="s">
        <v>2813</v>
      </c>
      <c r="D3379" s="47" t="s">
        <v>2820</v>
      </c>
      <c r="E3379" s="47" t="s">
        <v>2819</v>
      </c>
      <c r="F3379" s="48">
        <v>43081</v>
      </c>
      <c r="G3379" s="49">
        <v>11</v>
      </c>
      <c r="H3379" s="47"/>
      <c r="I3379" s="50"/>
      <c r="J3379" s="51"/>
      <c r="K3379" s="50"/>
      <c r="L3379" s="50"/>
      <c r="M3379" s="52"/>
    </row>
    <row r="3380" spans="1:13" s="53" customFormat="1">
      <c r="A3380" s="47"/>
      <c r="B3380" s="47" t="s">
        <v>2814</v>
      </c>
      <c r="C3380" s="47" t="s">
        <v>2813</v>
      </c>
      <c r="D3380" s="47" t="s">
        <v>504</v>
      </c>
      <c r="E3380" s="47" t="s">
        <v>303</v>
      </c>
      <c r="F3380" s="48">
        <v>43081</v>
      </c>
      <c r="G3380" s="49">
        <v>-7</v>
      </c>
      <c r="H3380" s="47"/>
      <c r="I3380" s="50"/>
      <c r="J3380" s="51"/>
      <c r="K3380" s="50"/>
      <c r="L3380" s="50"/>
      <c r="M3380" s="52"/>
    </row>
    <row r="3381" spans="1:13" s="53" customFormat="1">
      <c r="A3381" s="47"/>
      <c r="B3381" s="47"/>
      <c r="C3381" s="47"/>
      <c r="D3381" s="47" t="s">
        <v>2384</v>
      </c>
      <c r="E3381" s="47" t="s">
        <v>1293</v>
      </c>
      <c r="F3381" s="48"/>
      <c r="G3381" s="49">
        <v>4</v>
      </c>
      <c r="H3381" s="47"/>
      <c r="I3381" s="50"/>
      <c r="J3381" s="51"/>
      <c r="K3381" s="50"/>
      <c r="L3381" s="50"/>
      <c r="M3381" s="52"/>
    </row>
    <row r="3382" spans="1:13" s="53" customFormat="1">
      <c r="A3382" s="47" t="s">
        <v>2803</v>
      </c>
      <c r="B3382" s="47" t="s">
        <v>2804</v>
      </c>
      <c r="C3382" s="47" t="s">
        <v>1344</v>
      </c>
      <c r="D3382" s="47" t="s">
        <v>2384</v>
      </c>
      <c r="E3382" s="47" t="s">
        <v>1293</v>
      </c>
      <c r="F3382" s="48">
        <v>43069</v>
      </c>
      <c r="G3382" s="49">
        <v>-4</v>
      </c>
      <c r="H3382" s="47"/>
      <c r="I3382" s="50"/>
      <c r="J3382" s="51"/>
      <c r="K3382" s="50"/>
      <c r="L3382" s="50"/>
      <c r="M3382" s="52"/>
    </row>
    <row r="3383" spans="1:13" s="53" customFormat="1">
      <c r="A3383" s="47" t="s">
        <v>2803</v>
      </c>
      <c r="B3383" s="47" t="s">
        <v>2809</v>
      </c>
      <c r="C3383" s="47" t="s">
        <v>1344</v>
      </c>
      <c r="D3383" s="47" t="s">
        <v>1681</v>
      </c>
      <c r="E3383" s="47" t="s">
        <v>1675</v>
      </c>
      <c r="F3383" s="48">
        <v>43069</v>
      </c>
      <c r="G3383" s="49">
        <v>-1</v>
      </c>
      <c r="H3383" s="47"/>
      <c r="I3383" s="50"/>
      <c r="J3383" s="51"/>
      <c r="K3383" s="50"/>
      <c r="L3383" s="50"/>
      <c r="M3383" s="52"/>
    </row>
    <row r="3384" spans="1:13" s="53" customFormat="1">
      <c r="A3384" s="47" t="s">
        <v>2803</v>
      </c>
      <c r="B3384" s="47" t="s">
        <v>2717</v>
      </c>
      <c r="C3384" s="47" t="s">
        <v>1344</v>
      </c>
      <c r="D3384" s="47" t="s">
        <v>1684</v>
      </c>
      <c r="E3384" s="47" t="s">
        <v>1683</v>
      </c>
      <c r="F3384" s="48">
        <v>43069</v>
      </c>
      <c r="G3384" s="49">
        <v>1</v>
      </c>
      <c r="H3384" s="47"/>
      <c r="I3384" s="50"/>
      <c r="J3384" s="51"/>
      <c r="K3384" s="50"/>
      <c r="L3384" s="50"/>
      <c r="M3384" s="52"/>
    </row>
    <row r="3385" spans="1:13" s="53" customFormat="1">
      <c r="A3385" s="47" t="s">
        <v>2803</v>
      </c>
      <c r="B3385" s="47" t="s">
        <v>2822</v>
      </c>
      <c r="C3385" s="47" t="s">
        <v>1344</v>
      </c>
      <c r="D3385" s="47" t="s">
        <v>1680</v>
      </c>
      <c r="E3385" s="47" t="s">
        <v>1674</v>
      </c>
      <c r="F3385" s="48">
        <v>43069</v>
      </c>
      <c r="G3385" s="49">
        <v>-2</v>
      </c>
      <c r="H3385" s="47"/>
      <c r="I3385" s="50"/>
      <c r="J3385" s="51"/>
      <c r="K3385" s="50"/>
      <c r="L3385" s="50"/>
      <c r="M3385" s="52"/>
    </row>
    <row r="3386" spans="1:13" s="53" customFormat="1">
      <c r="A3386" s="47" t="s">
        <v>2803</v>
      </c>
      <c r="B3386" s="47" t="s">
        <v>2383</v>
      </c>
      <c r="C3386" s="47" t="s">
        <v>1344</v>
      </c>
      <c r="D3386" s="47" t="s">
        <v>1684</v>
      </c>
      <c r="E3386" s="47" t="s">
        <v>1683</v>
      </c>
      <c r="F3386" s="48">
        <v>43069</v>
      </c>
      <c r="G3386" s="49">
        <v>2</v>
      </c>
      <c r="H3386" s="47"/>
      <c r="I3386" s="50"/>
      <c r="J3386" s="51"/>
      <c r="K3386" s="50"/>
      <c r="L3386" s="50"/>
      <c r="M3386" s="52"/>
    </row>
    <row r="3387" spans="1:13" s="53" customFormat="1">
      <c r="A3387" s="47" t="s">
        <v>2803</v>
      </c>
      <c r="B3387" s="47" t="s">
        <v>2804</v>
      </c>
      <c r="C3387" s="47" t="s">
        <v>1344</v>
      </c>
      <c r="D3387" s="47" t="s">
        <v>1684</v>
      </c>
      <c r="E3387" s="47" t="s">
        <v>1683</v>
      </c>
      <c r="F3387" s="48">
        <v>43069</v>
      </c>
      <c r="G3387" s="49">
        <v>-3</v>
      </c>
      <c r="H3387" s="47"/>
      <c r="I3387" s="50"/>
      <c r="J3387" s="51"/>
      <c r="K3387" s="50"/>
      <c r="L3387" s="50"/>
      <c r="M3387" s="52"/>
    </row>
    <row r="3388" spans="1:13" s="53" customFormat="1">
      <c r="A3388" s="47" t="s">
        <v>2807</v>
      </c>
      <c r="B3388" s="47" t="s">
        <v>2809</v>
      </c>
      <c r="C3388" s="47" t="s">
        <v>1344</v>
      </c>
      <c r="D3388" s="47" t="s">
        <v>1681</v>
      </c>
      <c r="E3388" s="47" t="s">
        <v>1675</v>
      </c>
      <c r="F3388" s="48">
        <v>43069</v>
      </c>
      <c r="G3388" s="49">
        <v>-1</v>
      </c>
      <c r="H3388" s="47"/>
      <c r="I3388" s="50"/>
      <c r="J3388" s="51"/>
      <c r="K3388" s="50"/>
      <c r="L3388" s="50"/>
      <c r="M3388" s="52"/>
    </row>
    <row r="3389" spans="1:13" s="53" customFormat="1">
      <c r="A3389" s="47" t="s">
        <v>2807</v>
      </c>
      <c r="B3389" s="47" t="s">
        <v>2810</v>
      </c>
      <c r="C3389" s="47" t="s">
        <v>1344</v>
      </c>
      <c r="D3389" s="47" t="s">
        <v>1682</v>
      </c>
      <c r="E3389" s="47" t="s">
        <v>1676</v>
      </c>
      <c r="F3389" s="48">
        <v>43069</v>
      </c>
      <c r="G3389" s="49">
        <v>1</v>
      </c>
      <c r="H3389" s="47"/>
      <c r="I3389" s="50"/>
      <c r="J3389" s="51"/>
      <c r="K3389" s="50"/>
      <c r="L3389" s="50"/>
      <c r="M3389" s="52"/>
    </row>
    <row r="3390" spans="1:13" s="53" customFormat="1">
      <c r="A3390" s="47" t="s">
        <v>2807</v>
      </c>
      <c r="B3390" s="47" t="s">
        <v>2808</v>
      </c>
      <c r="C3390" s="47" t="s">
        <v>1344</v>
      </c>
      <c r="D3390" s="47" t="s">
        <v>1682</v>
      </c>
      <c r="E3390" s="47" t="s">
        <v>1676</v>
      </c>
      <c r="F3390" s="48">
        <v>43069</v>
      </c>
      <c r="G3390" s="49">
        <v>-1</v>
      </c>
      <c r="H3390" s="47"/>
      <c r="I3390" s="50"/>
      <c r="J3390" s="51"/>
      <c r="K3390" s="50"/>
      <c r="L3390" s="50"/>
      <c r="M3390" s="52"/>
    </row>
    <row r="3391" spans="1:13" s="53" customFormat="1">
      <c r="A3391" s="47" t="s">
        <v>2811</v>
      </c>
      <c r="B3391" s="47" t="s">
        <v>2812</v>
      </c>
      <c r="C3391" s="47" t="s">
        <v>1344</v>
      </c>
      <c r="D3391" s="47" t="s">
        <v>2384</v>
      </c>
      <c r="E3391" s="47" t="s">
        <v>1293</v>
      </c>
      <c r="F3391" s="48">
        <v>43070</v>
      </c>
      <c r="G3391" s="49">
        <v>-1</v>
      </c>
      <c r="H3391" s="47"/>
      <c r="I3391" s="50"/>
      <c r="J3391" s="51"/>
      <c r="K3391" s="50"/>
      <c r="L3391" s="50"/>
      <c r="M3391" s="52"/>
    </row>
    <row r="3392" spans="1:13" s="53" customFormat="1">
      <c r="A3392" s="47" t="s">
        <v>2823</v>
      </c>
      <c r="B3392" s="47" t="s">
        <v>2824</v>
      </c>
      <c r="C3392" s="47" t="s">
        <v>706</v>
      </c>
      <c r="D3392" s="47" t="s">
        <v>63</v>
      </c>
      <c r="E3392" s="47" t="s">
        <v>70</v>
      </c>
      <c r="F3392" s="48">
        <v>43073</v>
      </c>
      <c r="G3392" s="49">
        <v>-2</v>
      </c>
      <c r="H3392" s="47"/>
      <c r="I3392" s="50"/>
      <c r="J3392" s="51"/>
      <c r="K3392" s="50"/>
      <c r="L3392" s="50"/>
      <c r="M3392" s="52"/>
    </row>
    <row r="3393" spans="1:13" s="53" customFormat="1">
      <c r="A3393" s="47" t="s">
        <v>2825</v>
      </c>
      <c r="B3393" s="47" t="s">
        <v>2826</v>
      </c>
      <c r="C3393" s="47" t="s">
        <v>661</v>
      </c>
      <c r="D3393" s="47" t="s">
        <v>465</v>
      </c>
      <c r="E3393" s="47" t="s">
        <v>107</v>
      </c>
      <c r="F3393" s="48">
        <v>43074</v>
      </c>
      <c r="G3393" s="49">
        <v>-2</v>
      </c>
      <c r="H3393" s="47"/>
      <c r="I3393" s="50"/>
      <c r="J3393" s="51"/>
      <c r="K3393" s="50"/>
      <c r="L3393" s="50"/>
      <c r="M3393" s="52"/>
    </row>
    <row r="3394" spans="1:13" s="53" customFormat="1">
      <c r="A3394" s="47" t="s">
        <v>2825</v>
      </c>
      <c r="B3394" s="47" t="s">
        <v>2826</v>
      </c>
      <c r="C3394" s="47" t="s">
        <v>661</v>
      </c>
      <c r="D3394" s="47" t="s">
        <v>464</v>
      </c>
      <c r="E3394" s="47" t="s">
        <v>106</v>
      </c>
      <c r="F3394" s="48">
        <v>43074</v>
      </c>
      <c r="G3394" s="49">
        <v>-2</v>
      </c>
      <c r="H3394" s="47"/>
      <c r="I3394" s="50"/>
      <c r="J3394" s="51"/>
      <c r="K3394" s="50"/>
      <c r="L3394" s="50"/>
      <c r="M3394" s="52"/>
    </row>
    <row r="3395" spans="1:13" s="53" customFormat="1">
      <c r="A3395" s="47" t="s">
        <v>2825</v>
      </c>
      <c r="B3395" s="47" t="s">
        <v>2826</v>
      </c>
      <c r="C3395" s="47" t="s">
        <v>661</v>
      </c>
      <c r="D3395" s="47" t="s">
        <v>2821</v>
      </c>
      <c r="E3395" s="47" t="s">
        <v>2818</v>
      </c>
      <c r="F3395" s="48">
        <v>43074</v>
      </c>
      <c r="G3395" s="49">
        <v>-1</v>
      </c>
      <c r="H3395" s="47"/>
      <c r="I3395" s="50"/>
      <c r="J3395" s="51"/>
      <c r="K3395" s="50"/>
      <c r="L3395" s="50"/>
      <c r="M3395" s="52"/>
    </row>
    <row r="3396" spans="1:13" s="53" customFormat="1">
      <c r="A3396" s="47" t="s">
        <v>2825</v>
      </c>
      <c r="B3396" s="47" t="s">
        <v>2826</v>
      </c>
      <c r="C3396" s="47" t="s">
        <v>661</v>
      </c>
      <c r="D3396" s="47" t="s">
        <v>2816</v>
      </c>
      <c r="E3396" s="47" t="s">
        <v>2815</v>
      </c>
      <c r="F3396" s="48">
        <v>43074</v>
      </c>
      <c r="G3396" s="49">
        <v>-1</v>
      </c>
      <c r="H3396" s="47"/>
      <c r="I3396" s="50"/>
      <c r="J3396" s="51"/>
      <c r="K3396" s="50"/>
      <c r="L3396" s="50"/>
      <c r="M3396" s="52"/>
    </row>
    <row r="3397" spans="1:13" s="53" customFormat="1">
      <c r="A3397" s="47" t="s">
        <v>2825</v>
      </c>
      <c r="B3397" s="47" t="s">
        <v>2826</v>
      </c>
      <c r="C3397" s="47" t="s">
        <v>661</v>
      </c>
      <c r="D3397" s="47" t="s">
        <v>466</v>
      </c>
      <c r="E3397" s="47" t="s">
        <v>108</v>
      </c>
      <c r="F3397" s="48">
        <v>43074</v>
      </c>
      <c r="G3397" s="49">
        <v>-2</v>
      </c>
      <c r="H3397" s="47"/>
      <c r="I3397" s="50"/>
      <c r="J3397" s="51"/>
      <c r="K3397" s="50"/>
      <c r="L3397" s="50"/>
      <c r="M3397" s="52"/>
    </row>
    <row r="3398" spans="1:13" s="53" customFormat="1">
      <c r="A3398" s="47" t="s">
        <v>2825</v>
      </c>
      <c r="B3398" s="47" t="s">
        <v>2826</v>
      </c>
      <c r="C3398" s="47" t="s">
        <v>661</v>
      </c>
      <c r="D3398" s="47" t="s">
        <v>467</v>
      </c>
      <c r="E3398" s="47" t="s">
        <v>109</v>
      </c>
      <c r="F3398" s="48">
        <v>43074</v>
      </c>
      <c r="G3398" s="49">
        <v>-2</v>
      </c>
      <c r="H3398" s="47"/>
      <c r="I3398" s="50"/>
      <c r="J3398" s="51"/>
      <c r="K3398" s="50"/>
      <c r="L3398" s="50"/>
      <c r="M3398" s="52"/>
    </row>
    <row r="3399" spans="1:13" s="53" customFormat="1">
      <c r="A3399" s="47" t="s">
        <v>2825</v>
      </c>
      <c r="B3399" s="47" t="s">
        <v>2826</v>
      </c>
      <c r="C3399" s="47" t="s">
        <v>661</v>
      </c>
      <c r="D3399" s="47" t="s">
        <v>2820</v>
      </c>
      <c r="E3399" s="47" t="s">
        <v>2819</v>
      </c>
      <c r="F3399" s="48">
        <v>43074</v>
      </c>
      <c r="G3399" s="49">
        <v>-2</v>
      </c>
      <c r="H3399" s="47"/>
      <c r="I3399" s="50"/>
      <c r="J3399" s="51"/>
      <c r="K3399" s="50"/>
      <c r="L3399" s="50"/>
      <c r="M3399" s="52"/>
    </row>
    <row r="3400" spans="1:13" s="53" customFormat="1">
      <c r="A3400" s="47" t="s">
        <v>2825</v>
      </c>
      <c r="B3400" s="47" t="s">
        <v>2826</v>
      </c>
      <c r="C3400" s="47" t="s">
        <v>661</v>
      </c>
      <c r="D3400" s="47" t="s">
        <v>663</v>
      </c>
      <c r="E3400" s="47" t="s">
        <v>662</v>
      </c>
      <c r="F3400" s="48">
        <v>43074</v>
      </c>
      <c r="G3400" s="49">
        <v>-2</v>
      </c>
      <c r="H3400" s="47"/>
      <c r="I3400" s="50"/>
      <c r="J3400" s="51"/>
      <c r="K3400" s="50"/>
      <c r="L3400" s="50"/>
      <c r="M3400" s="52"/>
    </row>
    <row r="3401" spans="1:13" s="53" customFormat="1">
      <c r="A3401" s="47" t="s">
        <v>2825</v>
      </c>
      <c r="B3401" s="47" t="s">
        <v>2826</v>
      </c>
      <c r="C3401" s="47" t="s">
        <v>661</v>
      </c>
      <c r="D3401" s="47" t="s">
        <v>205</v>
      </c>
      <c r="E3401" s="47" t="s">
        <v>115</v>
      </c>
      <c r="F3401" s="48">
        <v>43074</v>
      </c>
      <c r="G3401" s="49">
        <v>-1</v>
      </c>
      <c r="H3401" s="47"/>
      <c r="I3401" s="50"/>
      <c r="J3401" s="51"/>
      <c r="K3401" s="50"/>
      <c r="L3401" s="50"/>
      <c r="M3401" s="52"/>
    </row>
    <row r="3402" spans="1:13" s="53" customFormat="1">
      <c r="A3402" s="47" t="s">
        <v>2825</v>
      </c>
      <c r="B3402" s="47" t="s">
        <v>2826</v>
      </c>
      <c r="C3402" s="47" t="s">
        <v>661</v>
      </c>
      <c r="D3402" s="47" t="s">
        <v>278</v>
      </c>
      <c r="E3402" s="47" t="s">
        <v>121</v>
      </c>
      <c r="F3402" s="48">
        <v>43074</v>
      </c>
      <c r="G3402" s="49">
        <v>-1</v>
      </c>
      <c r="H3402" s="47"/>
      <c r="I3402" s="50"/>
      <c r="J3402" s="51"/>
      <c r="K3402" s="50"/>
      <c r="L3402" s="50"/>
      <c r="M3402" s="52"/>
    </row>
    <row r="3403" spans="1:13" s="53" customFormat="1">
      <c r="A3403" s="47" t="s">
        <v>2825</v>
      </c>
      <c r="B3403" s="47" t="s">
        <v>2826</v>
      </c>
      <c r="C3403" s="47" t="s">
        <v>661</v>
      </c>
      <c r="D3403" s="47" t="s">
        <v>307</v>
      </c>
      <c r="E3403" s="47" t="s">
        <v>120</v>
      </c>
      <c r="F3403" s="48">
        <v>43074</v>
      </c>
      <c r="G3403" s="49">
        <v>-1</v>
      </c>
      <c r="H3403" s="47"/>
      <c r="I3403" s="50"/>
      <c r="J3403" s="51"/>
      <c r="K3403" s="50"/>
      <c r="L3403" s="50"/>
      <c r="M3403" s="52"/>
    </row>
    <row r="3404" spans="1:13" s="53" customFormat="1">
      <c r="A3404" s="47" t="s">
        <v>2825</v>
      </c>
      <c r="B3404" s="47" t="s">
        <v>2826</v>
      </c>
      <c r="C3404" s="47" t="s">
        <v>661</v>
      </c>
      <c r="D3404" s="47" t="s">
        <v>306</v>
      </c>
      <c r="E3404" s="47" t="s">
        <v>117</v>
      </c>
      <c r="F3404" s="48">
        <v>43074</v>
      </c>
      <c r="G3404" s="49">
        <v>-1</v>
      </c>
      <c r="H3404" s="47"/>
      <c r="I3404" s="50"/>
      <c r="J3404" s="51"/>
      <c r="K3404" s="50"/>
      <c r="L3404" s="50"/>
      <c r="M3404" s="52"/>
    </row>
    <row r="3405" spans="1:13" s="53" customFormat="1">
      <c r="A3405" s="47" t="s">
        <v>2825</v>
      </c>
      <c r="B3405" s="47" t="s">
        <v>2826</v>
      </c>
      <c r="C3405" s="47" t="s">
        <v>661</v>
      </c>
      <c r="D3405" s="47" t="s">
        <v>310</v>
      </c>
      <c r="E3405" s="47" t="s">
        <v>116</v>
      </c>
      <c r="F3405" s="48">
        <v>43074</v>
      </c>
      <c r="G3405" s="49">
        <v>-1</v>
      </c>
      <c r="H3405" s="47"/>
      <c r="I3405" s="50"/>
      <c r="J3405" s="51"/>
      <c r="K3405" s="50"/>
      <c r="L3405" s="50"/>
      <c r="M3405" s="52"/>
    </row>
    <row r="3406" spans="1:13" s="53" customFormat="1">
      <c r="A3406" s="47" t="s">
        <v>2825</v>
      </c>
      <c r="B3406" s="47" t="s">
        <v>2826</v>
      </c>
      <c r="C3406" s="47" t="s">
        <v>661</v>
      </c>
      <c r="D3406" s="47" t="s">
        <v>308</v>
      </c>
      <c r="E3406" s="47" t="s">
        <v>123</v>
      </c>
      <c r="F3406" s="48">
        <v>43074</v>
      </c>
      <c r="G3406" s="49">
        <v>-2</v>
      </c>
      <c r="H3406" s="47"/>
      <c r="I3406" s="50"/>
      <c r="J3406" s="51"/>
      <c r="K3406" s="50"/>
      <c r="L3406" s="50"/>
      <c r="M3406" s="52"/>
    </row>
    <row r="3407" spans="1:13" s="53" customFormat="1">
      <c r="A3407" s="47" t="s">
        <v>2825</v>
      </c>
      <c r="B3407" s="47" t="s">
        <v>2826</v>
      </c>
      <c r="C3407" s="47" t="s">
        <v>661</v>
      </c>
      <c r="D3407" s="47" t="s">
        <v>456</v>
      </c>
      <c r="E3407" s="47" t="s">
        <v>124</v>
      </c>
      <c r="F3407" s="48">
        <v>43074</v>
      </c>
      <c r="G3407" s="49">
        <v>-2</v>
      </c>
      <c r="H3407" s="47"/>
      <c r="I3407" s="50"/>
      <c r="J3407" s="51"/>
      <c r="K3407" s="50"/>
      <c r="L3407" s="50"/>
      <c r="M3407" s="52"/>
    </row>
    <row r="3408" spans="1:13" s="53" customFormat="1">
      <c r="A3408" s="47" t="s">
        <v>2825</v>
      </c>
      <c r="B3408" s="47" t="s">
        <v>2826</v>
      </c>
      <c r="C3408" s="47" t="s">
        <v>661</v>
      </c>
      <c r="D3408" s="47" t="s">
        <v>309</v>
      </c>
      <c r="E3408" s="47" t="s">
        <v>125</v>
      </c>
      <c r="F3408" s="48">
        <v>43074</v>
      </c>
      <c r="G3408" s="49">
        <v>-2</v>
      </c>
      <c r="H3408" s="47"/>
      <c r="I3408" s="50"/>
      <c r="J3408" s="51"/>
      <c r="K3408" s="50"/>
      <c r="L3408" s="50"/>
      <c r="M3408" s="52"/>
    </row>
    <row r="3409" spans="1:13" s="53" customFormat="1">
      <c r="A3409" s="47" t="s">
        <v>2825</v>
      </c>
      <c r="B3409" s="47" t="s">
        <v>2826</v>
      </c>
      <c r="C3409" s="47" t="s">
        <v>661</v>
      </c>
      <c r="D3409" s="47" t="s">
        <v>296</v>
      </c>
      <c r="E3409" s="47" t="s">
        <v>297</v>
      </c>
      <c r="F3409" s="48">
        <v>43074</v>
      </c>
      <c r="G3409" s="49">
        <v>-2</v>
      </c>
      <c r="H3409" s="47"/>
      <c r="I3409" s="50"/>
      <c r="J3409" s="51"/>
      <c r="K3409" s="50"/>
      <c r="L3409" s="50"/>
      <c r="M3409" s="52"/>
    </row>
    <row r="3410" spans="1:13" s="53" customFormat="1">
      <c r="A3410" s="47" t="s">
        <v>2825</v>
      </c>
      <c r="B3410" s="47" t="s">
        <v>2826</v>
      </c>
      <c r="C3410" s="47" t="s">
        <v>661</v>
      </c>
      <c r="D3410" s="47" t="s">
        <v>277</v>
      </c>
      <c r="E3410" s="47" t="s">
        <v>119</v>
      </c>
      <c r="F3410" s="48">
        <v>43074</v>
      </c>
      <c r="G3410" s="49">
        <v>-2</v>
      </c>
      <c r="H3410" s="47"/>
      <c r="I3410" s="50"/>
      <c r="J3410" s="51"/>
      <c r="K3410" s="50"/>
      <c r="L3410" s="50"/>
      <c r="M3410" s="52"/>
    </row>
    <row r="3411" spans="1:13" s="53" customFormat="1">
      <c r="A3411" s="47" t="s">
        <v>2827</v>
      </c>
      <c r="B3411" s="47" t="s">
        <v>2828</v>
      </c>
      <c r="C3411" s="47" t="s">
        <v>1344</v>
      </c>
      <c r="D3411" s="47" t="s">
        <v>1667</v>
      </c>
      <c r="E3411" s="47" t="s">
        <v>1629</v>
      </c>
      <c r="F3411" s="48">
        <v>43074</v>
      </c>
      <c r="G3411" s="49">
        <v>-1</v>
      </c>
      <c r="H3411" s="47"/>
      <c r="I3411" s="50"/>
      <c r="J3411" s="51"/>
      <c r="K3411" s="50"/>
      <c r="L3411" s="50"/>
      <c r="M3411" s="52"/>
    </row>
    <row r="3412" spans="1:13" s="53" customFormat="1">
      <c r="A3412" s="47" t="s">
        <v>2827</v>
      </c>
      <c r="B3412" s="47" t="s">
        <v>2809</v>
      </c>
      <c r="C3412" s="47" t="s">
        <v>1344</v>
      </c>
      <c r="D3412" s="47" t="s">
        <v>1681</v>
      </c>
      <c r="E3412" s="47" t="s">
        <v>1675</v>
      </c>
      <c r="F3412" s="48">
        <v>43074</v>
      </c>
      <c r="G3412" s="49">
        <v>-1</v>
      </c>
      <c r="H3412" s="47"/>
      <c r="I3412" s="50"/>
      <c r="J3412" s="51"/>
      <c r="K3412" s="50"/>
      <c r="L3412" s="50"/>
      <c r="M3412" s="52"/>
    </row>
    <row r="3413" spans="1:13" s="53" customFormat="1">
      <c r="A3413" s="47" t="s">
        <v>2827</v>
      </c>
      <c r="B3413" s="47" t="s">
        <v>2810</v>
      </c>
      <c r="C3413" s="47" t="s">
        <v>1344</v>
      </c>
      <c r="D3413" s="47" t="s">
        <v>1682</v>
      </c>
      <c r="E3413" s="47" t="s">
        <v>1676</v>
      </c>
      <c r="F3413" s="48">
        <v>43074</v>
      </c>
      <c r="G3413" s="49">
        <v>1</v>
      </c>
      <c r="H3413" s="47"/>
      <c r="I3413" s="50"/>
      <c r="J3413" s="51"/>
      <c r="K3413" s="50"/>
      <c r="L3413" s="50"/>
      <c r="M3413" s="52"/>
    </row>
    <row r="3414" spans="1:13" s="53" customFormat="1">
      <c r="A3414" s="47" t="s">
        <v>2827</v>
      </c>
      <c r="B3414" s="47" t="s">
        <v>2828</v>
      </c>
      <c r="C3414" s="47" t="s">
        <v>1344</v>
      </c>
      <c r="D3414" s="47" t="s">
        <v>1682</v>
      </c>
      <c r="E3414" s="47" t="s">
        <v>1676</v>
      </c>
      <c r="F3414" s="48">
        <v>43074</v>
      </c>
      <c r="G3414" s="49">
        <v>-1</v>
      </c>
      <c r="H3414" s="47"/>
      <c r="I3414" s="50"/>
      <c r="J3414" s="51"/>
      <c r="K3414" s="50"/>
      <c r="L3414" s="50"/>
      <c r="M3414" s="52"/>
    </row>
    <row r="3415" spans="1:13" s="53" customFormat="1">
      <c r="A3415" s="47" t="s">
        <v>2829</v>
      </c>
      <c r="B3415" s="47" t="s">
        <v>2830</v>
      </c>
      <c r="C3415" s="47" t="s">
        <v>1344</v>
      </c>
      <c r="D3415" s="47" t="s">
        <v>1678</v>
      </c>
      <c r="E3415" s="47" t="s">
        <v>1672</v>
      </c>
      <c r="F3415" s="48">
        <v>43074</v>
      </c>
      <c r="G3415" s="49">
        <v>-1</v>
      </c>
      <c r="H3415" s="47"/>
      <c r="I3415" s="50"/>
      <c r="J3415" s="51"/>
      <c r="K3415" s="50"/>
      <c r="L3415" s="50"/>
      <c r="M3415" s="52"/>
    </row>
    <row r="3416" spans="1:13" s="53" customFormat="1">
      <c r="A3416" s="47" t="s">
        <v>2831</v>
      </c>
      <c r="B3416" s="47" t="s">
        <v>2832</v>
      </c>
      <c r="C3416" s="47" t="s">
        <v>1344</v>
      </c>
      <c r="D3416" s="47" t="s">
        <v>1665</v>
      </c>
      <c r="E3416" s="47" t="s">
        <v>1630</v>
      </c>
      <c r="F3416" s="48">
        <v>43074</v>
      </c>
      <c r="G3416" s="49">
        <v>-1</v>
      </c>
      <c r="H3416" s="47"/>
      <c r="I3416" s="50"/>
      <c r="J3416" s="51"/>
      <c r="K3416" s="50"/>
      <c r="L3416" s="50"/>
      <c r="M3416" s="52"/>
    </row>
    <row r="3417" spans="1:13" s="53" customFormat="1">
      <c r="A3417" s="47" t="s">
        <v>2833</v>
      </c>
      <c r="B3417" s="47" t="s">
        <v>2834</v>
      </c>
      <c r="C3417" s="47" t="s">
        <v>1344</v>
      </c>
      <c r="D3417" s="47" t="s">
        <v>1667</v>
      </c>
      <c r="E3417" s="47" t="s">
        <v>1629</v>
      </c>
      <c r="F3417" s="48">
        <v>43075</v>
      </c>
      <c r="G3417" s="49">
        <v>-1</v>
      </c>
      <c r="H3417" s="47"/>
      <c r="I3417" s="50"/>
      <c r="J3417" s="51"/>
      <c r="K3417" s="50"/>
      <c r="L3417" s="50"/>
      <c r="M3417" s="52"/>
    </row>
    <row r="3418" spans="1:13" s="53" customFormat="1">
      <c r="A3418" s="47" t="s">
        <v>2835</v>
      </c>
      <c r="B3418" s="47" t="s">
        <v>2836</v>
      </c>
      <c r="C3418" s="47" t="s">
        <v>1344</v>
      </c>
      <c r="D3418" s="47" t="s">
        <v>663</v>
      </c>
      <c r="E3418" s="47" t="s">
        <v>662</v>
      </c>
      <c r="F3418" s="48">
        <v>43076</v>
      </c>
      <c r="G3418" s="49">
        <v>-1</v>
      </c>
      <c r="H3418" s="47"/>
      <c r="I3418" s="50"/>
      <c r="J3418" s="51"/>
      <c r="K3418" s="50"/>
      <c r="L3418" s="50"/>
      <c r="M3418" s="52"/>
    </row>
    <row r="3419" spans="1:13" s="53" customFormat="1">
      <c r="A3419" s="47" t="s">
        <v>2835</v>
      </c>
      <c r="B3419" s="47" t="s">
        <v>2836</v>
      </c>
      <c r="C3419" s="47" t="s">
        <v>1344</v>
      </c>
      <c r="D3419" s="47" t="s">
        <v>464</v>
      </c>
      <c r="E3419" s="47" t="s">
        <v>106</v>
      </c>
      <c r="F3419" s="48">
        <v>43076</v>
      </c>
      <c r="G3419" s="49">
        <v>-1</v>
      </c>
      <c r="H3419" s="47"/>
      <c r="I3419" s="50"/>
      <c r="J3419" s="51"/>
      <c r="K3419" s="50"/>
      <c r="L3419" s="50"/>
      <c r="M3419" s="52"/>
    </row>
    <row r="3420" spans="1:13" s="53" customFormat="1">
      <c r="A3420" s="47" t="s">
        <v>2835</v>
      </c>
      <c r="B3420" s="47" t="s">
        <v>2836</v>
      </c>
      <c r="C3420" s="47" t="s">
        <v>1344</v>
      </c>
      <c r="D3420" s="47" t="s">
        <v>465</v>
      </c>
      <c r="E3420" s="47" t="s">
        <v>107</v>
      </c>
      <c r="F3420" s="48">
        <v>43076</v>
      </c>
      <c r="G3420" s="49">
        <v>-1</v>
      </c>
      <c r="H3420" s="47"/>
      <c r="I3420" s="50"/>
      <c r="J3420" s="51"/>
      <c r="K3420" s="50"/>
      <c r="L3420" s="50"/>
      <c r="M3420" s="52"/>
    </row>
    <row r="3421" spans="1:13" s="53" customFormat="1">
      <c r="A3421" s="47" t="s">
        <v>2835</v>
      </c>
      <c r="B3421" s="47" t="s">
        <v>2836</v>
      </c>
      <c r="C3421" s="47" t="s">
        <v>1344</v>
      </c>
      <c r="D3421" s="47" t="s">
        <v>467</v>
      </c>
      <c r="E3421" s="47" t="s">
        <v>109</v>
      </c>
      <c r="F3421" s="48">
        <v>43076</v>
      </c>
      <c r="G3421" s="49">
        <v>-1</v>
      </c>
      <c r="H3421" s="47"/>
      <c r="I3421" s="50"/>
      <c r="J3421" s="51"/>
      <c r="K3421" s="50"/>
      <c r="L3421" s="50"/>
      <c r="M3421" s="52"/>
    </row>
    <row r="3422" spans="1:13" s="53" customFormat="1">
      <c r="A3422" s="47" t="s">
        <v>2837</v>
      </c>
      <c r="B3422" s="47" t="s">
        <v>2838</v>
      </c>
      <c r="C3422" s="47" t="s">
        <v>1344</v>
      </c>
      <c r="D3422" s="47" t="s">
        <v>1665</v>
      </c>
      <c r="E3422" s="47" t="s">
        <v>1630</v>
      </c>
      <c r="F3422" s="48">
        <v>43077</v>
      </c>
      <c r="G3422" s="49">
        <v>-1</v>
      </c>
      <c r="H3422" s="47"/>
      <c r="I3422" s="50"/>
      <c r="J3422" s="51"/>
      <c r="K3422" s="50"/>
      <c r="L3422" s="50"/>
      <c r="M3422" s="52"/>
    </row>
    <row r="3423" spans="1:13" s="53" customFormat="1">
      <c r="A3423" s="47" t="s">
        <v>2837</v>
      </c>
      <c r="B3423" s="47" t="s">
        <v>2839</v>
      </c>
      <c r="C3423" s="47" t="s">
        <v>1344</v>
      </c>
      <c r="D3423" s="47" t="s">
        <v>1667</v>
      </c>
      <c r="E3423" s="47" t="s">
        <v>1629</v>
      </c>
      <c r="F3423" s="48">
        <v>43077</v>
      </c>
      <c r="G3423" s="49">
        <v>-2</v>
      </c>
      <c r="H3423" s="47"/>
      <c r="I3423" s="50"/>
      <c r="J3423" s="51"/>
      <c r="K3423" s="50"/>
      <c r="L3423" s="50"/>
      <c r="M3423" s="52"/>
    </row>
    <row r="3424" spans="1:13" s="53" customFormat="1">
      <c r="A3424" s="47" t="s">
        <v>2837</v>
      </c>
      <c r="B3424" s="47" t="s">
        <v>2840</v>
      </c>
      <c r="C3424" s="47" t="s">
        <v>1344</v>
      </c>
      <c r="D3424" s="47" t="s">
        <v>1665</v>
      </c>
      <c r="E3424" s="47" t="s">
        <v>1630</v>
      </c>
      <c r="F3424" s="48">
        <v>43077</v>
      </c>
      <c r="G3424" s="49">
        <v>2</v>
      </c>
      <c r="H3424" s="47"/>
      <c r="I3424" s="50"/>
      <c r="J3424" s="51"/>
      <c r="K3424" s="50"/>
      <c r="L3424" s="50"/>
      <c r="M3424" s="52"/>
    </row>
    <row r="3425" spans="1:13" s="53" customFormat="1">
      <c r="A3425" s="47" t="s">
        <v>2837</v>
      </c>
      <c r="B3425" s="47" t="s">
        <v>2838</v>
      </c>
      <c r="C3425" s="47" t="s">
        <v>1344</v>
      </c>
      <c r="D3425" s="47" t="s">
        <v>1665</v>
      </c>
      <c r="E3425" s="47" t="s">
        <v>1630</v>
      </c>
      <c r="F3425" s="48">
        <v>43077</v>
      </c>
      <c r="G3425" s="49">
        <v>-2</v>
      </c>
      <c r="H3425" s="47"/>
      <c r="I3425" s="50"/>
      <c r="J3425" s="51"/>
      <c r="K3425" s="50"/>
      <c r="L3425" s="50"/>
      <c r="M3425" s="52"/>
    </row>
    <row r="3426" spans="1:13" s="53" customFormat="1">
      <c r="A3426" s="47" t="s">
        <v>2841</v>
      </c>
      <c r="B3426" s="47" t="s">
        <v>2842</v>
      </c>
      <c r="C3426" s="47" t="s">
        <v>1344</v>
      </c>
      <c r="D3426" s="47" t="s">
        <v>1667</v>
      </c>
      <c r="E3426" s="47" t="s">
        <v>1629</v>
      </c>
      <c r="F3426" s="48">
        <v>43082</v>
      </c>
      <c r="G3426" s="49">
        <v>-1</v>
      </c>
      <c r="H3426" s="47"/>
      <c r="I3426" s="50"/>
      <c r="J3426" s="51"/>
      <c r="K3426" s="50"/>
      <c r="L3426" s="50"/>
      <c r="M3426" s="52"/>
    </row>
    <row r="3427" spans="1:13" s="53" customFormat="1">
      <c r="A3427" s="47" t="s">
        <v>2841</v>
      </c>
      <c r="B3427" s="47" t="s">
        <v>2778</v>
      </c>
      <c r="C3427" s="47" t="s">
        <v>1344</v>
      </c>
      <c r="D3427" s="47" t="s">
        <v>1666</v>
      </c>
      <c r="E3427" s="47" t="s">
        <v>1654</v>
      </c>
      <c r="F3427" s="48">
        <v>43082</v>
      </c>
      <c r="G3427" s="49">
        <v>1</v>
      </c>
      <c r="H3427" s="47"/>
      <c r="I3427" s="50"/>
      <c r="J3427" s="51"/>
      <c r="K3427" s="50"/>
      <c r="L3427" s="50"/>
      <c r="M3427" s="52"/>
    </row>
    <row r="3428" spans="1:13" s="53" customFormat="1">
      <c r="A3428" s="47" t="s">
        <v>2841</v>
      </c>
      <c r="B3428" s="47" t="s">
        <v>2843</v>
      </c>
      <c r="C3428" s="47" t="s">
        <v>1344</v>
      </c>
      <c r="D3428" s="47" t="s">
        <v>1666</v>
      </c>
      <c r="E3428" s="47" t="s">
        <v>1654</v>
      </c>
      <c r="F3428" s="48">
        <v>43082</v>
      </c>
      <c r="G3428" s="49">
        <v>-1</v>
      </c>
      <c r="H3428" s="47"/>
      <c r="I3428" s="50"/>
      <c r="J3428" s="51"/>
      <c r="K3428" s="50"/>
      <c r="L3428" s="50"/>
      <c r="M3428" s="52"/>
    </row>
    <row r="3429" spans="1:13" s="53" customFormat="1">
      <c r="A3429" s="47" t="s">
        <v>2844</v>
      </c>
      <c r="B3429" s="47" t="s">
        <v>2845</v>
      </c>
      <c r="C3429" s="47" t="s">
        <v>1196</v>
      </c>
      <c r="D3429" s="47" t="s">
        <v>467</v>
      </c>
      <c r="E3429" s="47" t="s">
        <v>109</v>
      </c>
      <c r="F3429" s="48">
        <v>43083</v>
      </c>
      <c r="G3429" s="49">
        <v>-4</v>
      </c>
      <c r="H3429" s="47"/>
      <c r="I3429" s="50"/>
      <c r="J3429" s="51"/>
      <c r="K3429" s="50"/>
      <c r="L3429" s="50"/>
      <c r="M3429" s="52"/>
    </row>
    <row r="3430" spans="1:13" s="53" customFormat="1">
      <c r="A3430" s="47" t="s">
        <v>2844</v>
      </c>
      <c r="B3430" s="47" t="s">
        <v>2845</v>
      </c>
      <c r="C3430" s="47" t="s">
        <v>1196</v>
      </c>
      <c r="D3430" s="47" t="s">
        <v>2821</v>
      </c>
      <c r="E3430" s="47" t="s">
        <v>2818</v>
      </c>
      <c r="F3430" s="48">
        <v>43083</v>
      </c>
      <c r="G3430" s="49">
        <v>-1</v>
      </c>
      <c r="H3430" s="47"/>
      <c r="I3430" s="50"/>
      <c r="J3430" s="51"/>
      <c r="K3430" s="50"/>
      <c r="L3430" s="50"/>
      <c r="M3430" s="52"/>
    </row>
    <row r="3431" spans="1:13" s="53" customFormat="1">
      <c r="A3431" s="47" t="s">
        <v>2844</v>
      </c>
      <c r="B3431" s="47" t="s">
        <v>2845</v>
      </c>
      <c r="C3431" s="47" t="s">
        <v>1196</v>
      </c>
      <c r="D3431" s="47" t="s">
        <v>466</v>
      </c>
      <c r="E3431" s="47" t="s">
        <v>108</v>
      </c>
      <c r="F3431" s="48">
        <v>43083</v>
      </c>
      <c r="G3431" s="49">
        <v>-2</v>
      </c>
      <c r="H3431" s="47"/>
      <c r="I3431" s="50"/>
      <c r="J3431" s="51"/>
      <c r="K3431" s="50"/>
      <c r="L3431" s="50"/>
      <c r="M3431" s="52"/>
    </row>
    <row r="3432" spans="1:13" s="53" customFormat="1">
      <c r="A3432" s="47" t="s">
        <v>2844</v>
      </c>
      <c r="B3432" s="47" t="s">
        <v>2845</v>
      </c>
      <c r="C3432" s="47" t="s">
        <v>1196</v>
      </c>
      <c r="D3432" s="47" t="s">
        <v>465</v>
      </c>
      <c r="E3432" s="47" t="s">
        <v>107</v>
      </c>
      <c r="F3432" s="48">
        <v>43083</v>
      </c>
      <c r="G3432" s="49">
        <v>-2</v>
      </c>
      <c r="H3432" s="47"/>
      <c r="I3432" s="50"/>
      <c r="J3432" s="51"/>
      <c r="K3432" s="50"/>
      <c r="L3432" s="50"/>
      <c r="M3432" s="52"/>
    </row>
    <row r="3433" spans="1:13" s="53" customFormat="1">
      <c r="A3433" s="47" t="s">
        <v>2844</v>
      </c>
      <c r="B3433" s="47" t="s">
        <v>2845</v>
      </c>
      <c r="C3433" s="47" t="s">
        <v>1196</v>
      </c>
      <c r="D3433" s="47" t="s">
        <v>464</v>
      </c>
      <c r="E3433" s="47" t="s">
        <v>106</v>
      </c>
      <c r="F3433" s="48">
        <v>43083</v>
      </c>
      <c r="G3433" s="49">
        <v>-2</v>
      </c>
      <c r="H3433" s="47"/>
      <c r="I3433" s="50"/>
      <c r="J3433" s="51"/>
      <c r="K3433" s="50"/>
      <c r="L3433" s="50"/>
      <c r="M3433" s="52"/>
    </row>
    <row r="3434" spans="1:13" s="53" customFormat="1">
      <c r="A3434" s="47" t="s">
        <v>2844</v>
      </c>
      <c r="B3434" s="47" t="s">
        <v>2845</v>
      </c>
      <c r="C3434" s="47" t="s">
        <v>1196</v>
      </c>
      <c r="D3434" s="47" t="s">
        <v>317</v>
      </c>
      <c r="E3434" s="47" t="s">
        <v>159</v>
      </c>
      <c r="F3434" s="48">
        <v>43083</v>
      </c>
      <c r="G3434" s="49">
        <v>-3</v>
      </c>
      <c r="H3434" s="47"/>
      <c r="I3434" s="50"/>
      <c r="J3434" s="51"/>
      <c r="K3434" s="50"/>
      <c r="L3434" s="50"/>
      <c r="M3434" s="52"/>
    </row>
    <row r="3435" spans="1:13" s="53" customFormat="1">
      <c r="A3435" s="47" t="s">
        <v>2844</v>
      </c>
      <c r="B3435" s="47" t="s">
        <v>2845</v>
      </c>
      <c r="C3435" s="47" t="s">
        <v>1196</v>
      </c>
      <c r="D3435" s="47" t="s">
        <v>16</v>
      </c>
      <c r="E3435" s="47" t="s">
        <v>18</v>
      </c>
      <c r="F3435" s="48">
        <v>43083</v>
      </c>
      <c r="G3435" s="49">
        <v>-2</v>
      </c>
      <c r="H3435" s="47"/>
      <c r="I3435" s="50"/>
      <c r="J3435" s="51"/>
      <c r="K3435" s="50"/>
      <c r="L3435" s="50"/>
      <c r="M3435" s="52"/>
    </row>
    <row r="3436" spans="1:13" s="53" customFormat="1">
      <c r="A3436" s="47" t="s">
        <v>2844</v>
      </c>
      <c r="B3436" s="47" t="s">
        <v>2845</v>
      </c>
      <c r="C3436" s="47" t="s">
        <v>1196</v>
      </c>
      <c r="D3436" s="47" t="s">
        <v>63</v>
      </c>
      <c r="E3436" s="47" t="s">
        <v>70</v>
      </c>
      <c r="F3436" s="48">
        <v>43083</v>
      </c>
      <c r="G3436" s="49">
        <v>-2</v>
      </c>
      <c r="H3436" s="47"/>
      <c r="I3436" s="50"/>
      <c r="J3436" s="51"/>
      <c r="K3436" s="50"/>
      <c r="L3436" s="50"/>
      <c r="M3436" s="52"/>
    </row>
    <row r="3437" spans="1:13" s="53" customFormat="1">
      <c r="A3437" s="47" t="s">
        <v>2844</v>
      </c>
      <c r="B3437" s="47" t="s">
        <v>2845</v>
      </c>
      <c r="C3437" s="47" t="s">
        <v>1196</v>
      </c>
      <c r="D3437" s="47" t="s">
        <v>2228</v>
      </c>
      <c r="E3437" s="47" t="s">
        <v>2229</v>
      </c>
      <c r="F3437" s="48">
        <v>43083</v>
      </c>
      <c r="G3437" s="49">
        <v>-1</v>
      </c>
      <c r="H3437" s="47"/>
      <c r="I3437" s="50"/>
      <c r="J3437" s="51"/>
      <c r="K3437" s="50"/>
      <c r="L3437" s="50"/>
      <c r="M3437" s="52"/>
    </row>
    <row r="3438" spans="1:13" s="53" customFormat="1">
      <c r="A3438" s="47" t="s">
        <v>2846</v>
      </c>
      <c r="B3438" s="47" t="s">
        <v>2847</v>
      </c>
      <c r="C3438" s="47" t="s">
        <v>1344</v>
      </c>
      <c r="D3438" s="47" t="s">
        <v>1678</v>
      </c>
      <c r="E3438" s="47" t="s">
        <v>1672</v>
      </c>
      <c r="F3438" s="48">
        <v>43084</v>
      </c>
      <c r="G3438" s="49">
        <v>-1</v>
      </c>
      <c r="H3438" s="47"/>
      <c r="I3438" s="50"/>
      <c r="J3438" s="51"/>
      <c r="K3438" s="50"/>
      <c r="L3438" s="50"/>
      <c r="M3438" s="52"/>
    </row>
    <row r="3439" spans="1:13" s="53" customFormat="1">
      <c r="A3439" s="47" t="s">
        <v>2848</v>
      </c>
      <c r="B3439" s="47" t="s">
        <v>2849</v>
      </c>
      <c r="C3439" s="47" t="s">
        <v>1344</v>
      </c>
      <c r="D3439" s="47" t="s">
        <v>1667</v>
      </c>
      <c r="E3439" s="47" t="s">
        <v>1629</v>
      </c>
      <c r="F3439" s="48">
        <v>43084</v>
      </c>
      <c r="G3439" s="49">
        <v>-1</v>
      </c>
      <c r="H3439" s="47"/>
      <c r="I3439" s="50"/>
      <c r="J3439" s="51"/>
      <c r="K3439" s="50"/>
      <c r="L3439" s="50"/>
      <c r="M3439" s="52"/>
    </row>
    <row r="3440" spans="1:13" s="53" customFormat="1">
      <c r="A3440" s="47" t="s">
        <v>2868</v>
      </c>
      <c r="B3440" s="47"/>
      <c r="C3440" s="47" t="s">
        <v>2813</v>
      </c>
      <c r="D3440" s="47" t="s">
        <v>205</v>
      </c>
      <c r="E3440" s="47" t="s">
        <v>115</v>
      </c>
      <c r="F3440" s="48">
        <v>43089</v>
      </c>
      <c r="G3440" s="49">
        <v>3</v>
      </c>
      <c r="H3440" s="47"/>
      <c r="I3440" s="50"/>
      <c r="J3440" s="51"/>
      <c r="K3440" s="50"/>
      <c r="L3440" s="50"/>
      <c r="M3440" s="52"/>
    </row>
    <row r="3441" spans="1:13" s="53" customFormat="1">
      <c r="A3441" s="47" t="s">
        <v>2868</v>
      </c>
      <c r="B3441" s="47"/>
      <c r="C3441" s="47" t="s">
        <v>2813</v>
      </c>
      <c r="D3441" s="47" t="s">
        <v>456</v>
      </c>
      <c r="E3441" s="47" t="s">
        <v>124</v>
      </c>
      <c r="F3441" s="48">
        <v>43089</v>
      </c>
      <c r="G3441" s="49">
        <v>6</v>
      </c>
      <c r="H3441" s="47"/>
      <c r="I3441" s="50"/>
      <c r="J3441" s="51"/>
      <c r="K3441" s="50"/>
      <c r="L3441" s="50"/>
      <c r="M3441" s="52"/>
    </row>
    <row r="3442" spans="1:13" s="53" customFormat="1">
      <c r="A3442" s="47" t="s">
        <v>2868</v>
      </c>
      <c r="B3442" s="47"/>
      <c r="C3442" s="47" t="s">
        <v>2813</v>
      </c>
      <c r="D3442" s="47" t="s">
        <v>308</v>
      </c>
      <c r="E3442" s="47" t="s">
        <v>123</v>
      </c>
      <c r="F3442" s="48">
        <v>43089</v>
      </c>
      <c r="G3442" s="49">
        <v>6</v>
      </c>
      <c r="H3442" s="47"/>
      <c r="I3442" s="50"/>
      <c r="J3442" s="51"/>
      <c r="K3442" s="50"/>
      <c r="L3442" s="50"/>
      <c r="M3442" s="52"/>
    </row>
    <row r="3443" spans="1:13" s="53" customFormat="1">
      <c r="A3443" s="47" t="s">
        <v>2868</v>
      </c>
      <c r="B3443" s="47"/>
      <c r="C3443" s="47" t="s">
        <v>2813</v>
      </c>
      <c r="D3443" s="47" t="s">
        <v>306</v>
      </c>
      <c r="E3443" s="47" t="s">
        <v>117</v>
      </c>
      <c r="F3443" s="48">
        <v>43089</v>
      </c>
      <c r="G3443" s="49">
        <v>3</v>
      </c>
      <c r="H3443" s="47"/>
      <c r="I3443" s="50"/>
      <c r="J3443" s="51"/>
      <c r="K3443" s="50"/>
      <c r="L3443" s="50"/>
      <c r="M3443" s="52"/>
    </row>
    <row r="3444" spans="1:13" s="53" customFormat="1">
      <c r="A3444" s="47" t="s">
        <v>2868</v>
      </c>
      <c r="B3444" s="47"/>
      <c r="C3444" s="47" t="s">
        <v>2813</v>
      </c>
      <c r="D3444" s="47" t="s">
        <v>307</v>
      </c>
      <c r="E3444" s="47" t="s">
        <v>120</v>
      </c>
      <c r="F3444" s="48">
        <v>43089</v>
      </c>
      <c r="G3444" s="49">
        <v>5</v>
      </c>
      <c r="H3444" s="47"/>
      <c r="I3444" s="50"/>
      <c r="J3444" s="51"/>
      <c r="K3444" s="50"/>
      <c r="L3444" s="50"/>
      <c r="M3444" s="52"/>
    </row>
    <row r="3445" spans="1:13" s="53" customFormat="1">
      <c r="A3445" s="47" t="s">
        <v>2868</v>
      </c>
      <c r="B3445" s="47"/>
      <c r="C3445" s="47" t="s">
        <v>2813</v>
      </c>
      <c r="D3445" s="47" t="s">
        <v>278</v>
      </c>
      <c r="E3445" s="47" t="s">
        <v>121</v>
      </c>
      <c r="F3445" s="48">
        <v>43089</v>
      </c>
      <c r="G3445" s="49">
        <v>3</v>
      </c>
      <c r="H3445" s="47"/>
      <c r="I3445" s="50"/>
      <c r="J3445" s="51"/>
      <c r="K3445" s="50"/>
      <c r="L3445" s="50"/>
      <c r="M3445" s="52"/>
    </row>
    <row r="3446" spans="1:13" s="53" customFormat="1">
      <c r="A3446" s="47" t="s">
        <v>2852</v>
      </c>
      <c r="B3446" s="47" t="s">
        <v>2853</v>
      </c>
      <c r="C3446" s="47" t="s">
        <v>1344</v>
      </c>
      <c r="D3446" s="47" t="s">
        <v>1848</v>
      </c>
      <c r="E3446" s="47" t="s">
        <v>1846</v>
      </c>
      <c r="F3446" s="48">
        <v>43087</v>
      </c>
      <c r="G3446" s="49">
        <v>-6</v>
      </c>
      <c r="H3446" s="47"/>
      <c r="I3446" s="50"/>
      <c r="J3446" s="51"/>
      <c r="K3446" s="50"/>
      <c r="L3446" s="50"/>
      <c r="M3446" s="52"/>
    </row>
    <row r="3447" spans="1:13" s="53" customFormat="1">
      <c r="A3447" s="47" t="s">
        <v>2854</v>
      </c>
      <c r="B3447" s="47" t="s">
        <v>2855</v>
      </c>
      <c r="C3447" s="47" t="s">
        <v>1344</v>
      </c>
      <c r="D3447" s="47" t="s">
        <v>1848</v>
      </c>
      <c r="E3447" s="47" t="s">
        <v>1846</v>
      </c>
      <c r="F3447" s="48">
        <v>43087</v>
      </c>
      <c r="G3447" s="49">
        <v>-10</v>
      </c>
      <c r="H3447" s="47"/>
      <c r="I3447" s="50"/>
      <c r="J3447" s="51"/>
      <c r="K3447" s="50"/>
      <c r="L3447" s="50"/>
      <c r="M3447" s="52"/>
    </row>
    <row r="3448" spans="1:13" s="53" customFormat="1">
      <c r="A3448" s="47" t="s">
        <v>2856</v>
      </c>
      <c r="B3448" s="47" t="s">
        <v>2857</v>
      </c>
      <c r="C3448" s="47" t="s">
        <v>706</v>
      </c>
      <c r="D3448" s="47" t="s">
        <v>1516</v>
      </c>
      <c r="E3448" s="47" t="s">
        <v>1517</v>
      </c>
      <c r="F3448" s="48">
        <v>43088</v>
      </c>
      <c r="G3448" s="49">
        <v>-38</v>
      </c>
      <c r="H3448" s="47"/>
      <c r="I3448" s="50"/>
      <c r="J3448" s="51"/>
      <c r="K3448" s="50"/>
      <c r="L3448" s="50"/>
      <c r="M3448" s="52"/>
    </row>
    <row r="3449" spans="1:13" s="53" customFormat="1">
      <c r="A3449" s="47" t="s">
        <v>2856</v>
      </c>
      <c r="B3449" s="47" t="s">
        <v>2857</v>
      </c>
      <c r="C3449" s="47" t="s">
        <v>706</v>
      </c>
      <c r="D3449" s="47" t="s">
        <v>317</v>
      </c>
      <c r="E3449" s="47" t="s">
        <v>159</v>
      </c>
      <c r="F3449" s="48">
        <v>43088</v>
      </c>
      <c r="G3449" s="49">
        <v>-5</v>
      </c>
      <c r="H3449" s="47"/>
      <c r="I3449" s="50"/>
      <c r="J3449" s="51"/>
      <c r="K3449" s="50"/>
      <c r="L3449" s="50"/>
      <c r="M3449" s="52"/>
    </row>
    <row r="3450" spans="1:13" s="53" customFormat="1">
      <c r="A3450" s="47" t="s">
        <v>2856</v>
      </c>
      <c r="B3450" s="47" t="s">
        <v>2857</v>
      </c>
      <c r="C3450" s="47" t="s">
        <v>706</v>
      </c>
      <c r="D3450" s="47" t="s">
        <v>318</v>
      </c>
      <c r="E3450" s="47" t="s">
        <v>133</v>
      </c>
      <c r="F3450" s="48">
        <v>43088</v>
      </c>
      <c r="G3450" s="49">
        <v>-5</v>
      </c>
      <c r="H3450" s="47"/>
      <c r="I3450" s="50"/>
      <c r="J3450" s="51"/>
      <c r="K3450" s="50"/>
      <c r="L3450" s="50"/>
      <c r="M3450" s="52"/>
    </row>
    <row r="3451" spans="1:13" s="53" customFormat="1">
      <c r="A3451" s="47" t="s">
        <v>2856</v>
      </c>
      <c r="B3451" s="47" t="s">
        <v>2857</v>
      </c>
      <c r="C3451" s="47" t="s">
        <v>706</v>
      </c>
      <c r="D3451" s="47" t="s">
        <v>164</v>
      </c>
      <c r="E3451" s="47" t="s">
        <v>134</v>
      </c>
      <c r="F3451" s="48">
        <v>43088</v>
      </c>
      <c r="G3451" s="49">
        <v>-2</v>
      </c>
      <c r="H3451" s="47"/>
      <c r="I3451" s="50"/>
      <c r="J3451" s="51"/>
      <c r="K3451" s="50"/>
      <c r="L3451" s="50"/>
      <c r="M3451" s="52"/>
    </row>
    <row r="3452" spans="1:13" s="53" customFormat="1">
      <c r="A3452" s="47" t="s">
        <v>2856</v>
      </c>
      <c r="B3452" s="47" t="s">
        <v>2857</v>
      </c>
      <c r="C3452" s="47" t="s">
        <v>706</v>
      </c>
      <c r="D3452" s="47" t="s">
        <v>319</v>
      </c>
      <c r="E3452" s="47" t="s">
        <v>135</v>
      </c>
      <c r="F3452" s="48">
        <v>43088</v>
      </c>
      <c r="G3452" s="49">
        <v>-12</v>
      </c>
      <c r="H3452" s="47"/>
      <c r="I3452" s="50"/>
      <c r="J3452" s="51"/>
      <c r="K3452" s="50"/>
      <c r="L3452" s="50"/>
      <c r="M3452" s="52"/>
    </row>
    <row r="3453" spans="1:13" s="53" customFormat="1">
      <c r="A3453" s="47" t="s">
        <v>2856</v>
      </c>
      <c r="B3453" s="47" t="s">
        <v>2857</v>
      </c>
      <c r="C3453" s="47" t="s">
        <v>706</v>
      </c>
      <c r="D3453" s="47" t="s">
        <v>166</v>
      </c>
      <c r="E3453" s="47" t="s">
        <v>136</v>
      </c>
      <c r="F3453" s="48">
        <v>43088</v>
      </c>
      <c r="G3453" s="49">
        <v>-1</v>
      </c>
      <c r="H3453" s="47"/>
      <c r="I3453" s="50"/>
      <c r="J3453" s="51"/>
      <c r="K3453" s="50"/>
      <c r="L3453" s="50"/>
      <c r="M3453" s="52"/>
    </row>
    <row r="3454" spans="1:13" s="53" customFormat="1">
      <c r="A3454" s="47" t="s">
        <v>2856</v>
      </c>
      <c r="B3454" s="47" t="s">
        <v>2857</v>
      </c>
      <c r="C3454" s="47" t="s">
        <v>706</v>
      </c>
      <c r="D3454" s="47" t="s">
        <v>320</v>
      </c>
      <c r="E3454" s="47" t="s">
        <v>86</v>
      </c>
      <c r="F3454" s="48">
        <v>43088</v>
      </c>
      <c r="G3454" s="49">
        <v>-4</v>
      </c>
      <c r="H3454" s="47"/>
      <c r="I3454" s="50"/>
      <c r="J3454" s="51"/>
      <c r="K3454" s="50"/>
      <c r="L3454" s="50"/>
      <c r="M3454" s="52"/>
    </row>
    <row r="3455" spans="1:13" s="53" customFormat="1">
      <c r="A3455" s="47" t="s">
        <v>2856</v>
      </c>
      <c r="B3455" s="47" t="s">
        <v>2857</v>
      </c>
      <c r="C3455" s="47" t="s">
        <v>706</v>
      </c>
      <c r="D3455" s="47" t="s">
        <v>321</v>
      </c>
      <c r="E3455" s="47" t="s">
        <v>83</v>
      </c>
      <c r="F3455" s="48">
        <v>43088</v>
      </c>
      <c r="G3455" s="49">
        <v>-4</v>
      </c>
      <c r="H3455" s="47"/>
      <c r="I3455" s="50"/>
      <c r="J3455" s="51"/>
      <c r="K3455" s="50"/>
      <c r="L3455" s="50"/>
      <c r="M3455" s="52"/>
    </row>
    <row r="3456" spans="1:13" s="53" customFormat="1">
      <c r="A3456" s="47" t="s">
        <v>2856</v>
      </c>
      <c r="B3456" s="47" t="s">
        <v>2857</v>
      </c>
      <c r="C3456" s="47" t="s">
        <v>706</v>
      </c>
      <c r="D3456" s="47" t="s">
        <v>307</v>
      </c>
      <c r="E3456" s="47" t="s">
        <v>120</v>
      </c>
      <c r="F3456" s="48">
        <v>43088</v>
      </c>
      <c r="G3456" s="49">
        <v>-1</v>
      </c>
      <c r="H3456" s="47"/>
      <c r="I3456" s="50"/>
      <c r="J3456" s="51"/>
      <c r="K3456" s="50"/>
      <c r="L3456" s="50"/>
      <c r="M3456" s="52"/>
    </row>
    <row r="3457" spans="1:13" s="53" customFormat="1">
      <c r="A3457" s="47" t="s">
        <v>2856</v>
      </c>
      <c r="B3457" s="47" t="s">
        <v>2857</v>
      </c>
      <c r="C3457" s="47" t="s">
        <v>706</v>
      </c>
      <c r="D3457" s="47" t="s">
        <v>277</v>
      </c>
      <c r="E3457" s="47" t="s">
        <v>119</v>
      </c>
      <c r="F3457" s="48">
        <v>43088</v>
      </c>
      <c r="G3457" s="49">
        <v>-4</v>
      </c>
      <c r="H3457" s="47"/>
      <c r="I3457" s="50"/>
      <c r="J3457" s="51"/>
      <c r="K3457" s="50"/>
      <c r="L3457" s="50"/>
      <c r="M3457" s="52"/>
    </row>
    <row r="3458" spans="1:13" s="53" customFormat="1">
      <c r="A3458" s="47" t="s">
        <v>2856</v>
      </c>
      <c r="B3458" s="47" t="s">
        <v>2857</v>
      </c>
      <c r="C3458" s="47" t="s">
        <v>706</v>
      </c>
      <c r="D3458" s="47" t="s">
        <v>296</v>
      </c>
      <c r="E3458" s="47" t="s">
        <v>297</v>
      </c>
      <c r="F3458" s="48">
        <v>43088</v>
      </c>
      <c r="G3458" s="49">
        <v>-4</v>
      </c>
      <c r="H3458" s="47"/>
      <c r="I3458" s="50"/>
      <c r="J3458" s="51"/>
      <c r="K3458" s="50"/>
      <c r="L3458" s="50"/>
      <c r="M3458" s="52"/>
    </row>
    <row r="3459" spans="1:13" s="53" customFormat="1">
      <c r="A3459" s="47" t="s">
        <v>2869</v>
      </c>
      <c r="B3459" s="47"/>
      <c r="C3459" s="47"/>
      <c r="D3459" s="47" t="s">
        <v>1680</v>
      </c>
      <c r="E3459" s="47" t="s">
        <v>1674</v>
      </c>
      <c r="F3459" s="48">
        <v>43087</v>
      </c>
      <c r="G3459" s="49">
        <v>5</v>
      </c>
      <c r="H3459" s="47"/>
      <c r="I3459" s="50"/>
      <c r="J3459" s="51"/>
      <c r="K3459" s="50"/>
      <c r="L3459" s="50"/>
      <c r="M3459" s="52"/>
    </row>
    <row r="3460" spans="1:13" s="53" customFormat="1">
      <c r="A3460" s="47"/>
      <c r="B3460" s="47" t="s">
        <v>2867</v>
      </c>
      <c r="C3460" s="47"/>
      <c r="D3460" s="47" t="s">
        <v>307</v>
      </c>
      <c r="E3460" s="47" t="s">
        <v>120</v>
      </c>
      <c r="F3460" s="48">
        <v>43091</v>
      </c>
      <c r="G3460" s="49">
        <v>-6</v>
      </c>
      <c r="H3460" s="47"/>
      <c r="I3460" s="50"/>
      <c r="J3460" s="51"/>
      <c r="K3460" s="50"/>
      <c r="L3460" s="50"/>
      <c r="M3460" s="52"/>
    </row>
    <row r="3461" spans="1:13" s="53" customFormat="1">
      <c r="A3461" s="47"/>
      <c r="B3461" s="47" t="s">
        <v>2867</v>
      </c>
      <c r="C3461" s="47"/>
      <c r="D3461" s="47" t="s">
        <v>296</v>
      </c>
      <c r="E3461" s="47" t="s">
        <v>297</v>
      </c>
      <c r="F3461" s="48">
        <v>43091</v>
      </c>
      <c r="G3461" s="49">
        <v>3</v>
      </c>
      <c r="H3461" s="47"/>
      <c r="I3461" s="50"/>
      <c r="J3461" s="51"/>
      <c r="K3461" s="50"/>
      <c r="L3461" s="50"/>
      <c r="M3461" s="52"/>
    </row>
    <row r="3462" spans="1:13" s="53" customFormat="1">
      <c r="A3462" s="47"/>
      <c r="B3462" s="47" t="s">
        <v>2867</v>
      </c>
      <c r="C3462" s="47"/>
      <c r="D3462" s="47" t="s">
        <v>2821</v>
      </c>
      <c r="E3462" s="47" t="s">
        <v>2818</v>
      </c>
      <c r="F3462" s="48">
        <v>43091</v>
      </c>
      <c r="G3462" s="49">
        <v>-6</v>
      </c>
      <c r="H3462" s="47"/>
      <c r="I3462" s="50"/>
      <c r="J3462" s="51"/>
      <c r="K3462" s="50"/>
      <c r="L3462" s="50"/>
      <c r="M3462" s="52"/>
    </row>
    <row r="3463" spans="1:13" s="53" customFormat="1">
      <c r="A3463" s="47"/>
      <c r="B3463" s="47" t="s">
        <v>2867</v>
      </c>
      <c r="C3463" s="47"/>
      <c r="D3463" s="47" t="s">
        <v>1680</v>
      </c>
      <c r="E3463" s="47" t="s">
        <v>1674</v>
      </c>
      <c r="F3463" s="48">
        <v>43091</v>
      </c>
      <c r="G3463" s="49">
        <v>1</v>
      </c>
      <c r="H3463" s="47"/>
      <c r="I3463" s="50"/>
      <c r="J3463" s="51"/>
      <c r="K3463" s="50"/>
      <c r="L3463" s="50"/>
      <c r="M3463" s="52"/>
    </row>
    <row r="3464" spans="1:13" s="53" customFormat="1">
      <c r="A3464" s="47"/>
      <c r="B3464" s="47" t="s">
        <v>2867</v>
      </c>
      <c r="C3464" s="47"/>
      <c r="D3464" s="47" t="s">
        <v>1681</v>
      </c>
      <c r="E3464" s="47" t="s">
        <v>1675</v>
      </c>
      <c r="F3464" s="48">
        <v>43091</v>
      </c>
      <c r="G3464" s="49">
        <v>4</v>
      </c>
      <c r="H3464" s="47"/>
      <c r="I3464" s="50"/>
      <c r="J3464" s="51"/>
      <c r="K3464" s="50"/>
      <c r="L3464" s="50"/>
      <c r="M3464" s="52"/>
    </row>
    <row r="3465" spans="1:13" s="53" customFormat="1">
      <c r="A3465" s="47"/>
      <c r="B3465" s="47" t="s">
        <v>2867</v>
      </c>
      <c r="C3465" s="47"/>
      <c r="D3465" s="47" t="s">
        <v>1667</v>
      </c>
      <c r="E3465" s="47" t="s">
        <v>1629</v>
      </c>
      <c r="F3465" s="48">
        <v>43091</v>
      </c>
      <c r="G3465" s="49">
        <v>-1</v>
      </c>
      <c r="H3465" s="47"/>
      <c r="I3465" s="50"/>
      <c r="J3465" s="51"/>
      <c r="K3465" s="50"/>
      <c r="L3465" s="50"/>
      <c r="M3465" s="52"/>
    </row>
    <row r="3466" spans="1:13" s="53" customFormat="1">
      <c r="A3466" s="47"/>
      <c r="B3466" s="47" t="s">
        <v>2867</v>
      </c>
      <c r="C3466" s="47"/>
      <c r="D3466" s="47" t="s">
        <v>2385</v>
      </c>
      <c r="E3466" s="47" t="s">
        <v>1309</v>
      </c>
      <c r="F3466" s="48">
        <v>43091</v>
      </c>
      <c r="G3466" s="49">
        <v>-1</v>
      </c>
      <c r="H3466" s="47"/>
      <c r="I3466" s="50"/>
      <c r="J3466" s="51"/>
      <c r="K3466" s="50"/>
      <c r="L3466" s="50"/>
      <c r="M3466" s="52"/>
    </row>
    <row r="3467" spans="1:13" s="53" customFormat="1">
      <c r="A3467" s="47"/>
      <c r="B3467" s="47" t="s">
        <v>2867</v>
      </c>
      <c r="C3467" s="47"/>
      <c r="D3467" s="47" t="s">
        <v>2386</v>
      </c>
      <c r="E3467" s="47" t="s">
        <v>1310</v>
      </c>
      <c r="F3467" s="48">
        <v>43091</v>
      </c>
      <c r="G3467" s="49">
        <v>-2</v>
      </c>
      <c r="H3467" s="47"/>
      <c r="I3467" s="50"/>
      <c r="J3467" s="51"/>
      <c r="K3467" s="50"/>
      <c r="L3467" s="50"/>
      <c r="M3467" s="52"/>
    </row>
    <row r="3468" spans="1:13" s="53" customFormat="1">
      <c r="A3468" s="47" t="s">
        <v>2827</v>
      </c>
      <c r="B3468" s="47" t="s">
        <v>2859</v>
      </c>
      <c r="C3468" s="47" t="s">
        <v>1344</v>
      </c>
      <c r="D3468" s="47" t="s">
        <v>2386</v>
      </c>
      <c r="E3468" s="47" t="s">
        <v>1310</v>
      </c>
      <c r="F3468" s="48">
        <v>43097</v>
      </c>
      <c r="G3468" s="49">
        <v>-1</v>
      </c>
      <c r="H3468" s="47"/>
      <c r="I3468" s="50"/>
      <c r="J3468" s="51"/>
      <c r="K3468" s="50"/>
      <c r="L3468" s="50"/>
      <c r="M3468" s="52"/>
    </row>
    <row r="3469" spans="1:13" s="53" customFormat="1">
      <c r="A3469" s="47" t="s">
        <v>2827</v>
      </c>
      <c r="B3469" s="47" t="s">
        <v>2762</v>
      </c>
      <c r="C3469" s="47" t="s">
        <v>1344</v>
      </c>
      <c r="D3469" s="47" t="s">
        <v>2384</v>
      </c>
      <c r="E3469" s="47" t="s">
        <v>1293</v>
      </c>
      <c r="F3469" s="48">
        <v>43097</v>
      </c>
      <c r="G3469" s="49">
        <v>1</v>
      </c>
      <c r="H3469" s="47"/>
      <c r="I3469" s="50"/>
      <c r="J3469" s="51"/>
      <c r="K3469" s="50"/>
      <c r="L3469" s="50"/>
      <c r="M3469" s="52"/>
    </row>
    <row r="3470" spans="1:13" s="53" customFormat="1">
      <c r="A3470" s="47" t="s">
        <v>2827</v>
      </c>
      <c r="B3470" s="47" t="s">
        <v>2860</v>
      </c>
      <c r="C3470" s="47" t="s">
        <v>1344</v>
      </c>
      <c r="D3470" s="47" t="s">
        <v>2385</v>
      </c>
      <c r="E3470" s="47" t="s">
        <v>1309</v>
      </c>
      <c r="F3470" s="48">
        <v>43097</v>
      </c>
      <c r="G3470" s="49">
        <v>-1</v>
      </c>
      <c r="H3470" s="47"/>
      <c r="I3470" s="50"/>
      <c r="J3470" s="51"/>
      <c r="K3470" s="50"/>
      <c r="L3470" s="50"/>
      <c r="M3470" s="52"/>
    </row>
    <row r="3471" spans="1:13" s="53" customFormat="1">
      <c r="A3471" s="47" t="s">
        <v>2827</v>
      </c>
      <c r="B3471" s="47" t="s">
        <v>2762</v>
      </c>
      <c r="C3471" s="47" t="s">
        <v>1344</v>
      </c>
      <c r="D3471" s="47" t="s">
        <v>2384</v>
      </c>
      <c r="E3471" s="47" t="s">
        <v>1293</v>
      </c>
      <c r="F3471" s="48">
        <v>43097</v>
      </c>
      <c r="G3471" s="49">
        <v>1</v>
      </c>
      <c r="H3471" s="47"/>
      <c r="I3471" s="50"/>
      <c r="J3471" s="51"/>
      <c r="K3471" s="50"/>
      <c r="L3471" s="50"/>
      <c r="M3471" s="52"/>
    </row>
    <row r="3472" spans="1:13" s="53" customFormat="1">
      <c r="A3472" s="47" t="s">
        <v>2827</v>
      </c>
      <c r="B3472" s="47" t="s">
        <v>2858</v>
      </c>
      <c r="C3472" s="47" t="s">
        <v>1344</v>
      </c>
      <c r="D3472" s="47" t="s">
        <v>2384</v>
      </c>
      <c r="E3472" s="47" t="s">
        <v>1293</v>
      </c>
      <c r="F3472" s="48">
        <v>43097</v>
      </c>
      <c r="G3472" s="49">
        <v>-2</v>
      </c>
      <c r="H3472" s="47"/>
      <c r="I3472" s="50"/>
      <c r="J3472" s="51"/>
      <c r="K3472" s="50"/>
      <c r="L3472" s="50"/>
      <c r="M3472" s="52"/>
    </row>
    <row r="3473" spans="1:13" s="53" customFormat="1">
      <c r="A3473" s="47" t="s">
        <v>2861</v>
      </c>
      <c r="B3473" s="47" t="s">
        <v>2862</v>
      </c>
      <c r="C3473" s="47" t="s">
        <v>1344</v>
      </c>
      <c r="D3473" s="47" t="s">
        <v>1667</v>
      </c>
      <c r="E3473" s="47" t="s">
        <v>1629</v>
      </c>
      <c r="F3473" s="48">
        <v>43097</v>
      </c>
      <c r="G3473" s="49">
        <v>-1</v>
      </c>
      <c r="H3473" s="47"/>
      <c r="I3473" s="50"/>
      <c r="J3473" s="51"/>
      <c r="K3473" s="50"/>
      <c r="L3473" s="50"/>
      <c r="M3473" s="52"/>
    </row>
    <row r="3474" spans="1:13" s="53" customFormat="1">
      <c r="A3474" s="47" t="s">
        <v>2861</v>
      </c>
      <c r="B3474" s="47" t="s">
        <v>2863</v>
      </c>
      <c r="C3474" s="47" t="s">
        <v>1344</v>
      </c>
      <c r="D3474" s="47" t="s">
        <v>1681</v>
      </c>
      <c r="E3474" s="47" t="s">
        <v>1675</v>
      </c>
      <c r="F3474" s="48">
        <v>43097</v>
      </c>
      <c r="G3474" s="49">
        <v>-2</v>
      </c>
      <c r="H3474" s="47"/>
      <c r="I3474" s="50"/>
      <c r="J3474" s="51"/>
      <c r="K3474" s="50"/>
      <c r="L3474" s="50"/>
      <c r="M3474" s="52"/>
    </row>
    <row r="3475" spans="1:13" s="53" customFormat="1">
      <c r="A3475" s="47" t="s">
        <v>2861</v>
      </c>
      <c r="B3475" s="47" t="s">
        <v>2864</v>
      </c>
      <c r="C3475" s="47" t="s">
        <v>1344</v>
      </c>
      <c r="D3475" s="47" t="s">
        <v>1682</v>
      </c>
      <c r="E3475" s="47" t="s">
        <v>1676</v>
      </c>
      <c r="F3475" s="48">
        <v>43097</v>
      </c>
      <c r="G3475" s="49">
        <v>2</v>
      </c>
      <c r="H3475" s="47"/>
      <c r="I3475" s="50"/>
      <c r="J3475" s="51"/>
      <c r="K3475" s="50"/>
      <c r="L3475" s="50"/>
      <c r="M3475" s="52"/>
    </row>
    <row r="3476" spans="1:13" s="53" customFormat="1">
      <c r="A3476" s="47" t="s">
        <v>2861</v>
      </c>
      <c r="B3476" s="47" t="s">
        <v>2862</v>
      </c>
      <c r="C3476" s="47" t="s">
        <v>1344</v>
      </c>
      <c r="D3476" s="47" t="s">
        <v>1682</v>
      </c>
      <c r="E3476" s="47" t="s">
        <v>1676</v>
      </c>
      <c r="F3476" s="48">
        <v>43097</v>
      </c>
      <c r="G3476" s="49">
        <v>-2</v>
      </c>
      <c r="H3476" s="47"/>
      <c r="I3476" s="50"/>
      <c r="J3476" s="51"/>
      <c r="K3476" s="50"/>
      <c r="L3476" s="50"/>
      <c r="M3476" s="52"/>
    </row>
    <row r="3477" spans="1:13" s="53" customFormat="1">
      <c r="A3477" s="47" t="s">
        <v>2861</v>
      </c>
      <c r="B3477" s="47" t="s">
        <v>2862</v>
      </c>
      <c r="C3477" s="47" t="s">
        <v>1344</v>
      </c>
      <c r="D3477" s="47" t="s">
        <v>1678</v>
      </c>
      <c r="E3477" s="47" t="s">
        <v>1672</v>
      </c>
      <c r="F3477" s="48">
        <v>43097</v>
      </c>
      <c r="G3477" s="49">
        <v>-2</v>
      </c>
      <c r="H3477" s="47"/>
      <c r="I3477" s="50"/>
      <c r="J3477" s="51"/>
      <c r="K3477" s="50"/>
      <c r="L3477" s="50"/>
      <c r="M3477" s="52"/>
    </row>
    <row r="3478" spans="1:13" s="53" customFormat="1">
      <c r="A3478" s="47" t="s">
        <v>2865</v>
      </c>
      <c r="B3478" s="47" t="s">
        <v>2866</v>
      </c>
      <c r="C3478" s="47" t="s">
        <v>661</v>
      </c>
      <c r="D3478" s="47" t="s">
        <v>205</v>
      </c>
      <c r="E3478" s="47" t="s">
        <v>115</v>
      </c>
      <c r="F3478" s="48">
        <v>43097</v>
      </c>
      <c r="G3478" s="49">
        <v>-1</v>
      </c>
      <c r="H3478" s="47"/>
      <c r="I3478" s="50"/>
      <c r="J3478" s="51"/>
      <c r="K3478" s="50"/>
      <c r="L3478" s="50"/>
      <c r="M3478" s="52"/>
    </row>
    <row r="3479" spans="1:13" s="53" customFormat="1">
      <c r="A3479" s="47" t="s">
        <v>2865</v>
      </c>
      <c r="B3479" s="47" t="s">
        <v>2866</v>
      </c>
      <c r="C3479" s="47" t="s">
        <v>661</v>
      </c>
      <c r="D3479" s="47" t="s">
        <v>278</v>
      </c>
      <c r="E3479" s="47" t="s">
        <v>121</v>
      </c>
      <c r="F3479" s="48">
        <v>43097</v>
      </c>
      <c r="G3479" s="49">
        <v>-1</v>
      </c>
      <c r="H3479" s="47"/>
      <c r="I3479" s="50"/>
      <c r="J3479" s="51"/>
      <c r="K3479" s="50"/>
      <c r="L3479" s="50"/>
      <c r="M3479" s="52"/>
    </row>
    <row r="3480" spans="1:13" s="53" customFormat="1">
      <c r="A3480" s="47" t="s">
        <v>2865</v>
      </c>
      <c r="B3480" s="47" t="s">
        <v>2866</v>
      </c>
      <c r="C3480" s="47" t="s">
        <v>661</v>
      </c>
      <c r="D3480" s="47" t="s">
        <v>277</v>
      </c>
      <c r="E3480" s="47" t="s">
        <v>119</v>
      </c>
      <c r="F3480" s="48">
        <v>43097</v>
      </c>
      <c r="G3480" s="49">
        <v>-1</v>
      </c>
      <c r="H3480" s="47"/>
      <c r="I3480" s="50"/>
      <c r="J3480" s="51"/>
      <c r="K3480" s="50"/>
      <c r="L3480" s="50"/>
      <c r="M3480" s="52"/>
    </row>
    <row r="3481" spans="1:13" s="53" customFormat="1">
      <c r="A3481" s="47" t="s">
        <v>2865</v>
      </c>
      <c r="B3481" s="47" t="s">
        <v>2866</v>
      </c>
      <c r="C3481" s="47" t="s">
        <v>661</v>
      </c>
      <c r="D3481" s="47" t="s">
        <v>306</v>
      </c>
      <c r="E3481" s="47" t="s">
        <v>117</v>
      </c>
      <c r="F3481" s="48">
        <v>43097</v>
      </c>
      <c r="G3481" s="49">
        <v>-1</v>
      </c>
      <c r="H3481" s="47"/>
      <c r="I3481" s="50"/>
      <c r="J3481" s="51"/>
      <c r="K3481" s="50"/>
      <c r="L3481" s="50"/>
      <c r="M3481" s="52"/>
    </row>
    <row r="3482" spans="1:13" s="53" customFormat="1">
      <c r="A3482" s="47" t="s">
        <v>2865</v>
      </c>
      <c r="B3482" s="47" t="s">
        <v>2866</v>
      </c>
      <c r="C3482" s="47" t="s">
        <v>661</v>
      </c>
      <c r="D3482" s="47" t="s">
        <v>310</v>
      </c>
      <c r="E3482" s="47" t="s">
        <v>116</v>
      </c>
      <c r="F3482" s="48">
        <v>43097</v>
      </c>
      <c r="G3482" s="49">
        <v>-1</v>
      </c>
      <c r="H3482" s="47"/>
      <c r="I3482" s="50"/>
      <c r="J3482" s="51"/>
      <c r="K3482" s="50"/>
      <c r="L3482" s="50"/>
      <c r="M3482" s="52"/>
    </row>
    <row r="3483" spans="1:13" s="53" customFormat="1">
      <c r="A3483" s="47" t="s">
        <v>2865</v>
      </c>
      <c r="B3483" s="47" t="s">
        <v>2866</v>
      </c>
      <c r="C3483" s="47" t="s">
        <v>661</v>
      </c>
      <c r="D3483" s="47" t="s">
        <v>308</v>
      </c>
      <c r="E3483" s="47" t="s">
        <v>123</v>
      </c>
      <c r="F3483" s="48">
        <v>43097</v>
      </c>
      <c r="G3483" s="49">
        <v>-1</v>
      </c>
      <c r="H3483" s="47"/>
      <c r="I3483" s="50"/>
      <c r="J3483" s="51"/>
      <c r="K3483" s="50"/>
      <c r="L3483" s="50"/>
      <c r="M3483" s="52"/>
    </row>
    <row r="3484" spans="1:13" s="53" customFormat="1">
      <c r="A3484" s="47" t="s">
        <v>2865</v>
      </c>
      <c r="B3484" s="47" t="s">
        <v>2866</v>
      </c>
      <c r="C3484" s="47" t="s">
        <v>661</v>
      </c>
      <c r="D3484" s="47" t="s">
        <v>456</v>
      </c>
      <c r="E3484" s="47" t="s">
        <v>124</v>
      </c>
      <c r="F3484" s="48">
        <v>43097</v>
      </c>
      <c r="G3484" s="49">
        <v>-1</v>
      </c>
      <c r="H3484" s="47"/>
      <c r="I3484" s="50"/>
      <c r="J3484" s="51"/>
      <c r="K3484" s="50"/>
      <c r="L3484" s="50"/>
      <c r="M3484" s="52"/>
    </row>
    <row r="3485" spans="1:13" s="53" customFormat="1">
      <c r="A3485" s="47" t="s">
        <v>2865</v>
      </c>
      <c r="B3485" s="47" t="s">
        <v>2866</v>
      </c>
      <c r="C3485" s="47" t="s">
        <v>661</v>
      </c>
      <c r="D3485" s="47" t="s">
        <v>309</v>
      </c>
      <c r="E3485" s="47" t="s">
        <v>125</v>
      </c>
      <c r="F3485" s="48">
        <v>43097</v>
      </c>
      <c r="G3485" s="49">
        <v>-1</v>
      </c>
      <c r="H3485" s="47"/>
      <c r="I3485" s="50"/>
      <c r="J3485" s="51"/>
      <c r="K3485" s="50"/>
      <c r="L3485" s="50"/>
      <c r="M3485" s="52"/>
    </row>
    <row r="3486" spans="1:13" s="53" customFormat="1">
      <c r="A3486" s="47" t="s">
        <v>2865</v>
      </c>
      <c r="B3486" s="47" t="s">
        <v>2866</v>
      </c>
      <c r="C3486" s="47" t="s">
        <v>661</v>
      </c>
      <c r="D3486" s="47" t="s">
        <v>455</v>
      </c>
      <c r="E3486" s="47" t="s">
        <v>118</v>
      </c>
      <c r="F3486" s="48">
        <v>43097</v>
      </c>
      <c r="G3486" s="49">
        <v>-1</v>
      </c>
      <c r="H3486" s="47"/>
      <c r="I3486" s="50"/>
      <c r="J3486" s="51"/>
      <c r="K3486" s="50"/>
      <c r="L3486" s="50"/>
      <c r="M3486" s="52"/>
    </row>
    <row r="3487" spans="1:13" s="53" customFormat="1">
      <c r="A3487" s="47" t="s">
        <v>2865</v>
      </c>
      <c r="B3487" s="47" t="s">
        <v>2866</v>
      </c>
      <c r="C3487" s="47" t="s">
        <v>661</v>
      </c>
      <c r="D3487" s="47" t="s">
        <v>296</v>
      </c>
      <c r="E3487" s="47" t="s">
        <v>297</v>
      </c>
      <c r="F3487" s="48">
        <v>43097</v>
      </c>
      <c r="G3487" s="49">
        <v>-1</v>
      </c>
      <c r="H3487" s="47"/>
      <c r="I3487" s="50"/>
      <c r="J3487" s="51"/>
      <c r="K3487" s="50"/>
      <c r="L3487" s="50"/>
      <c r="M3487" s="52"/>
    </row>
    <row r="3488" spans="1:13" s="53" customFormat="1">
      <c r="A3488" s="47" t="s">
        <v>2865</v>
      </c>
      <c r="B3488" s="47" t="s">
        <v>2866</v>
      </c>
      <c r="C3488" s="47" t="s">
        <v>661</v>
      </c>
      <c r="D3488" s="47" t="s">
        <v>465</v>
      </c>
      <c r="E3488" s="47" t="s">
        <v>107</v>
      </c>
      <c r="F3488" s="48">
        <v>43097</v>
      </c>
      <c r="G3488" s="49">
        <v>-1</v>
      </c>
      <c r="H3488" s="47"/>
      <c r="I3488" s="50"/>
      <c r="J3488" s="51"/>
      <c r="K3488" s="50"/>
      <c r="L3488" s="50"/>
      <c r="M3488" s="52"/>
    </row>
    <row r="3489" spans="1:13" s="53" customFormat="1">
      <c r="A3489" s="47" t="s">
        <v>2865</v>
      </c>
      <c r="B3489" s="47" t="s">
        <v>2866</v>
      </c>
      <c r="C3489" s="47" t="s">
        <v>661</v>
      </c>
      <c r="D3489" s="47" t="s">
        <v>464</v>
      </c>
      <c r="E3489" s="47" t="s">
        <v>106</v>
      </c>
      <c r="F3489" s="48">
        <v>43097</v>
      </c>
      <c r="G3489" s="49">
        <v>-1</v>
      </c>
      <c r="H3489" s="47"/>
      <c r="I3489" s="50"/>
      <c r="J3489" s="51"/>
      <c r="K3489" s="50"/>
      <c r="L3489" s="50"/>
      <c r="M3489" s="52"/>
    </row>
    <row r="3490" spans="1:13" s="53" customFormat="1">
      <c r="A3490" s="47" t="s">
        <v>2865</v>
      </c>
      <c r="B3490" s="47" t="s">
        <v>2866</v>
      </c>
      <c r="C3490" s="47" t="s">
        <v>661</v>
      </c>
      <c r="D3490" s="47" t="s">
        <v>2820</v>
      </c>
      <c r="E3490" s="47" t="s">
        <v>2819</v>
      </c>
      <c r="F3490" s="48">
        <v>43097</v>
      </c>
      <c r="G3490" s="49">
        <v>-1</v>
      </c>
      <c r="H3490" s="47"/>
      <c r="I3490" s="50"/>
      <c r="J3490" s="51"/>
      <c r="K3490" s="50"/>
      <c r="L3490" s="50"/>
      <c r="M3490" s="52"/>
    </row>
    <row r="3491" spans="1:13" s="53" customFormat="1">
      <c r="A3491" s="47" t="s">
        <v>2865</v>
      </c>
      <c r="B3491" s="47" t="s">
        <v>2866</v>
      </c>
      <c r="C3491" s="47" t="s">
        <v>661</v>
      </c>
      <c r="D3491" s="47" t="s">
        <v>466</v>
      </c>
      <c r="E3491" s="47" t="s">
        <v>108</v>
      </c>
      <c r="F3491" s="48">
        <v>43097</v>
      </c>
      <c r="G3491" s="49">
        <v>-1</v>
      </c>
      <c r="H3491" s="47"/>
      <c r="I3491" s="50"/>
      <c r="J3491" s="51"/>
      <c r="K3491" s="50"/>
      <c r="L3491" s="50"/>
      <c r="M3491" s="52"/>
    </row>
    <row r="3492" spans="1:13" s="53" customFormat="1">
      <c r="A3492" s="47" t="s">
        <v>2865</v>
      </c>
      <c r="B3492" s="47" t="s">
        <v>2866</v>
      </c>
      <c r="C3492" s="47" t="s">
        <v>661</v>
      </c>
      <c r="D3492" s="47" t="s">
        <v>467</v>
      </c>
      <c r="E3492" s="47" t="s">
        <v>109</v>
      </c>
      <c r="F3492" s="48">
        <v>43097</v>
      </c>
      <c r="G3492" s="49">
        <v>-1</v>
      </c>
      <c r="H3492" s="47"/>
      <c r="I3492" s="50"/>
      <c r="J3492" s="51"/>
      <c r="K3492" s="50"/>
      <c r="L3492" s="50"/>
      <c r="M3492" s="52"/>
    </row>
    <row r="3493" spans="1:13" s="53" customFormat="1">
      <c r="A3493" s="47" t="s">
        <v>2865</v>
      </c>
      <c r="B3493" s="47" t="s">
        <v>2866</v>
      </c>
      <c r="C3493" s="47" t="s">
        <v>661</v>
      </c>
      <c r="D3493" s="47" t="s">
        <v>2816</v>
      </c>
      <c r="E3493" s="47" t="s">
        <v>2815</v>
      </c>
      <c r="F3493" s="48">
        <v>43097</v>
      </c>
      <c r="G3493" s="49">
        <v>-1</v>
      </c>
      <c r="H3493" s="47"/>
      <c r="I3493" s="50"/>
      <c r="J3493" s="51"/>
      <c r="K3493" s="50"/>
      <c r="L3493" s="50"/>
      <c r="M3493" s="52"/>
    </row>
    <row r="3494" spans="1:13" s="53" customFormat="1">
      <c r="A3494" s="47" t="s">
        <v>2870</v>
      </c>
      <c r="B3494" s="47" t="s">
        <v>2871</v>
      </c>
      <c r="C3494" s="47" t="s">
        <v>1344</v>
      </c>
      <c r="D3494" s="47" t="s">
        <v>307</v>
      </c>
      <c r="E3494" s="47" t="s">
        <v>120</v>
      </c>
      <c r="F3494" s="48">
        <v>43091</v>
      </c>
      <c r="G3494" s="49">
        <v>-1</v>
      </c>
      <c r="H3494" s="47"/>
      <c r="I3494" s="50"/>
      <c r="J3494" s="51"/>
      <c r="K3494" s="50"/>
      <c r="L3494" s="50"/>
      <c r="M3494" s="52"/>
    </row>
    <row r="3495" spans="1:13" s="53" customFormat="1">
      <c r="A3495" s="47" t="s">
        <v>2872</v>
      </c>
      <c r="B3495" s="47" t="s">
        <v>2873</v>
      </c>
      <c r="C3495" s="47" t="s">
        <v>1344</v>
      </c>
      <c r="D3495" s="47" t="s">
        <v>1678</v>
      </c>
      <c r="E3495" s="47" t="s">
        <v>1672</v>
      </c>
      <c r="F3495" s="48">
        <v>43091</v>
      </c>
      <c r="G3495" s="49">
        <v>-1</v>
      </c>
      <c r="H3495" s="47"/>
      <c r="I3495" s="50"/>
      <c r="J3495" s="51"/>
      <c r="K3495" s="50"/>
      <c r="L3495" s="50"/>
      <c r="M3495" s="52"/>
    </row>
    <row r="3496" spans="1:13" s="53" customFormat="1">
      <c r="A3496" s="47" t="s">
        <v>2875</v>
      </c>
      <c r="B3496" s="47" t="s">
        <v>2874</v>
      </c>
      <c r="C3496" s="47" t="s">
        <v>2813</v>
      </c>
      <c r="D3496" s="47" t="s">
        <v>2385</v>
      </c>
      <c r="E3496" s="47" t="s">
        <v>1309</v>
      </c>
      <c r="F3496" s="48">
        <v>43103</v>
      </c>
      <c r="G3496" s="49">
        <v>2</v>
      </c>
      <c r="H3496" s="47"/>
      <c r="I3496" s="50"/>
      <c r="J3496" s="51"/>
      <c r="K3496" s="50"/>
      <c r="L3496" s="50"/>
      <c r="M3496" s="52"/>
    </row>
    <row r="3497" spans="1:13" s="53" customFormat="1">
      <c r="A3497" s="47" t="s">
        <v>2875</v>
      </c>
      <c r="B3497" s="47" t="s">
        <v>2874</v>
      </c>
      <c r="C3497" s="47" t="s">
        <v>2813</v>
      </c>
      <c r="D3497" s="47" t="s">
        <v>2386</v>
      </c>
      <c r="E3497" s="47" t="s">
        <v>1310</v>
      </c>
      <c r="F3497" s="48">
        <v>43103</v>
      </c>
      <c r="G3497" s="49">
        <v>8</v>
      </c>
      <c r="H3497" s="47"/>
      <c r="I3497" s="50"/>
      <c r="J3497" s="51"/>
      <c r="K3497" s="50"/>
      <c r="L3497" s="50"/>
      <c r="M3497" s="52"/>
    </row>
    <row r="3498" spans="1:13" s="53" customFormat="1">
      <c r="A3498" s="47" t="s">
        <v>2875</v>
      </c>
      <c r="B3498" s="47" t="s">
        <v>2874</v>
      </c>
      <c r="C3498" s="47" t="s">
        <v>2813</v>
      </c>
      <c r="D3498" s="47" t="s">
        <v>1665</v>
      </c>
      <c r="E3498" s="47" t="s">
        <v>1630</v>
      </c>
      <c r="F3498" s="48">
        <v>43103</v>
      </c>
      <c r="G3498" s="49">
        <v>5</v>
      </c>
      <c r="H3498" s="47"/>
      <c r="I3498" s="50"/>
      <c r="J3498" s="51"/>
      <c r="K3498" s="50"/>
      <c r="L3498" s="50"/>
      <c r="M3498" s="52"/>
    </row>
    <row r="3499" spans="1:13" s="53" customFormat="1">
      <c r="A3499" s="47" t="s">
        <v>2869</v>
      </c>
      <c r="B3499" s="47" t="s">
        <v>2876</v>
      </c>
      <c r="C3499" s="47" t="s">
        <v>2813</v>
      </c>
      <c r="D3499" s="47" t="s">
        <v>1665</v>
      </c>
      <c r="E3499" s="47" t="s">
        <v>1630</v>
      </c>
      <c r="F3499" s="48">
        <v>43103</v>
      </c>
      <c r="G3499" s="49">
        <v>5</v>
      </c>
      <c r="H3499" s="47"/>
      <c r="I3499" s="50"/>
      <c r="J3499" s="51"/>
      <c r="K3499" s="50"/>
      <c r="L3499" s="50"/>
      <c r="M3499" s="52"/>
    </row>
    <row r="3500" spans="1:13" s="53" customFormat="1">
      <c r="A3500" s="47" t="s">
        <v>2869</v>
      </c>
      <c r="B3500" s="47" t="s">
        <v>2876</v>
      </c>
      <c r="C3500" s="47" t="s">
        <v>2813</v>
      </c>
      <c r="D3500" s="47" t="s">
        <v>2386</v>
      </c>
      <c r="E3500" s="47" t="s">
        <v>1310</v>
      </c>
      <c r="F3500" s="48">
        <v>43103</v>
      </c>
      <c r="G3500" s="49">
        <v>10</v>
      </c>
      <c r="H3500" s="47"/>
      <c r="I3500" s="50"/>
      <c r="J3500" s="51"/>
      <c r="K3500" s="50"/>
      <c r="L3500" s="50"/>
      <c r="M3500" s="52"/>
    </row>
    <row r="3501" spans="1:13" s="53" customFormat="1">
      <c r="A3501" s="47" t="s">
        <v>2877</v>
      </c>
      <c r="B3501" s="47" t="s">
        <v>2878</v>
      </c>
      <c r="C3501" s="47" t="s">
        <v>2813</v>
      </c>
      <c r="D3501" s="47" t="s">
        <v>3218</v>
      </c>
      <c r="E3501" s="47" t="s">
        <v>2879</v>
      </c>
      <c r="F3501" s="48">
        <v>43103</v>
      </c>
      <c r="G3501" s="49">
        <v>10</v>
      </c>
      <c r="H3501" s="47"/>
      <c r="I3501" s="50"/>
      <c r="J3501" s="51"/>
      <c r="K3501" s="50"/>
      <c r="L3501" s="50"/>
      <c r="M3501" s="52"/>
    </row>
    <row r="3502" spans="1:13" s="53" customFormat="1">
      <c r="A3502" s="47" t="s">
        <v>2877</v>
      </c>
      <c r="B3502" s="47" t="s">
        <v>2878</v>
      </c>
      <c r="C3502" s="47" t="s">
        <v>2813</v>
      </c>
      <c r="D3502" s="47" t="s">
        <v>2881</v>
      </c>
      <c r="E3502" s="47" t="s">
        <v>2882</v>
      </c>
      <c r="F3502" s="48">
        <v>43103</v>
      </c>
      <c r="G3502" s="49">
        <v>10</v>
      </c>
      <c r="H3502" s="47"/>
      <c r="I3502" s="50"/>
      <c r="J3502" s="51"/>
      <c r="K3502" s="50"/>
      <c r="L3502" s="50"/>
      <c r="M3502" s="52"/>
    </row>
    <row r="3503" spans="1:13" s="53" customFormat="1">
      <c r="A3503" s="47" t="s">
        <v>2877</v>
      </c>
      <c r="B3503" s="47" t="s">
        <v>2878</v>
      </c>
      <c r="C3503" s="47" t="s">
        <v>2813</v>
      </c>
      <c r="D3503" s="47" t="s">
        <v>2883</v>
      </c>
      <c r="E3503" s="47" t="s">
        <v>2884</v>
      </c>
      <c r="F3503" s="48">
        <v>43103</v>
      </c>
      <c r="G3503" s="49">
        <v>5</v>
      </c>
      <c r="H3503" s="47"/>
      <c r="I3503" s="50"/>
      <c r="J3503" s="51"/>
      <c r="K3503" s="50"/>
      <c r="L3503" s="50"/>
      <c r="M3503" s="52"/>
    </row>
    <row r="3504" spans="1:13" s="53" customFormat="1">
      <c r="A3504" s="47" t="s">
        <v>2877</v>
      </c>
      <c r="B3504" s="47" t="s">
        <v>2878</v>
      </c>
      <c r="C3504" s="47" t="s">
        <v>2813</v>
      </c>
      <c r="D3504" s="47" t="s">
        <v>2885</v>
      </c>
      <c r="E3504" s="47" t="s">
        <v>2886</v>
      </c>
      <c r="F3504" s="48">
        <v>43103</v>
      </c>
      <c r="G3504" s="49">
        <v>5</v>
      </c>
      <c r="H3504" s="47"/>
      <c r="I3504" s="50"/>
      <c r="J3504" s="51"/>
      <c r="K3504" s="50"/>
      <c r="L3504" s="50"/>
      <c r="M3504" s="52"/>
    </row>
    <row r="3505" spans="1:13" s="53" customFormat="1">
      <c r="A3505" s="47" t="s">
        <v>2877</v>
      </c>
      <c r="B3505" s="47" t="s">
        <v>2878</v>
      </c>
      <c r="C3505" s="47" t="s">
        <v>2813</v>
      </c>
      <c r="D3505" s="47" t="s">
        <v>465</v>
      </c>
      <c r="E3505" s="47" t="s">
        <v>107</v>
      </c>
      <c r="F3505" s="48">
        <v>43103</v>
      </c>
      <c r="G3505" s="49">
        <v>10</v>
      </c>
      <c r="H3505" s="47"/>
      <c r="I3505" s="50"/>
      <c r="J3505" s="51"/>
      <c r="K3505" s="50"/>
      <c r="L3505" s="50"/>
      <c r="M3505" s="52"/>
    </row>
    <row r="3506" spans="1:13" s="53" customFormat="1">
      <c r="A3506" s="47" t="s">
        <v>2877</v>
      </c>
      <c r="B3506" s="47" t="s">
        <v>2878</v>
      </c>
      <c r="C3506" s="47" t="s">
        <v>2813</v>
      </c>
      <c r="D3506" s="47" t="s">
        <v>464</v>
      </c>
      <c r="E3506" s="47" t="s">
        <v>106</v>
      </c>
      <c r="F3506" s="48">
        <v>43103</v>
      </c>
      <c r="G3506" s="49">
        <v>10</v>
      </c>
      <c r="H3506" s="47"/>
      <c r="I3506" s="50"/>
      <c r="J3506" s="51"/>
      <c r="K3506" s="50"/>
      <c r="L3506" s="50"/>
      <c r="M3506" s="52"/>
    </row>
    <row r="3507" spans="1:13" s="53" customFormat="1">
      <c r="A3507" s="47" t="s">
        <v>2877</v>
      </c>
      <c r="B3507" s="47" t="s">
        <v>2878</v>
      </c>
      <c r="C3507" s="47" t="s">
        <v>2813</v>
      </c>
      <c r="D3507" s="47" t="s">
        <v>2887</v>
      </c>
      <c r="E3507" s="47" t="s">
        <v>2888</v>
      </c>
      <c r="F3507" s="48">
        <v>43103</v>
      </c>
      <c r="G3507" s="49">
        <v>3</v>
      </c>
      <c r="H3507" s="47"/>
      <c r="I3507" s="50"/>
      <c r="J3507" s="51"/>
      <c r="K3507" s="50"/>
      <c r="L3507" s="50"/>
      <c r="M3507" s="52"/>
    </row>
    <row r="3508" spans="1:13" s="53" customFormat="1">
      <c r="A3508" s="47" t="s">
        <v>2889</v>
      </c>
      <c r="B3508" s="47" t="s">
        <v>2890</v>
      </c>
      <c r="C3508" s="47" t="s">
        <v>2813</v>
      </c>
      <c r="D3508" s="47" t="s">
        <v>588</v>
      </c>
      <c r="E3508" s="47" t="s">
        <v>505</v>
      </c>
      <c r="F3508" s="48">
        <v>43103</v>
      </c>
      <c r="G3508" s="49">
        <v>10</v>
      </c>
      <c r="H3508" s="47"/>
      <c r="I3508" s="50"/>
      <c r="J3508" s="51"/>
      <c r="K3508" s="50"/>
      <c r="L3508" s="50"/>
      <c r="M3508" s="52"/>
    </row>
    <row r="3509" spans="1:13" s="53" customFormat="1">
      <c r="A3509" s="47" t="s">
        <v>2891</v>
      </c>
      <c r="B3509" s="47" t="s">
        <v>2892</v>
      </c>
      <c r="C3509" s="47" t="s">
        <v>2813</v>
      </c>
      <c r="D3509" s="47" t="s">
        <v>716</v>
      </c>
      <c r="E3509" s="47" t="s">
        <v>715</v>
      </c>
      <c r="F3509" s="48">
        <v>43103</v>
      </c>
      <c r="G3509" s="49">
        <v>10</v>
      </c>
      <c r="H3509" s="47"/>
      <c r="I3509" s="50"/>
      <c r="J3509" s="51"/>
      <c r="K3509" s="50"/>
      <c r="L3509" s="50"/>
      <c r="M3509" s="52"/>
    </row>
    <row r="3510" spans="1:13" s="53" customFormat="1">
      <c r="A3510" s="47" t="s">
        <v>2902</v>
      </c>
      <c r="B3510" s="47" t="s">
        <v>2903</v>
      </c>
      <c r="C3510" s="47" t="s">
        <v>2813</v>
      </c>
      <c r="D3510" s="47" t="s">
        <v>63</v>
      </c>
      <c r="E3510" s="47" t="s">
        <v>70</v>
      </c>
      <c r="F3510" s="48">
        <v>43103</v>
      </c>
      <c r="G3510" s="49">
        <v>6</v>
      </c>
      <c r="H3510" s="47"/>
      <c r="I3510" s="50"/>
      <c r="J3510" s="51"/>
      <c r="K3510" s="50"/>
      <c r="L3510" s="50"/>
      <c r="M3510" s="52"/>
    </row>
    <row r="3511" spans="1:13" s="53" customFormat="1">
      <c r="A3511" s="47" t="s">
        <v>2893</v>
      </c>
      <c r="B3511" s="47" t="s">
        <v>2894</v>
      </c>
      <c r="C3511" s="47" t="s">
        <v>1196</v>
      </c>
      <c r="D3511" s="47" t="s">
        <v>307</v>
      </c>
      <c r="E3511" s="47" t="s">
        <v>120</v>
      </c>
      <c r="F3511" s="48">
        <v>43102</v>
      </c>
      <c r="G3511" s="49">
        <v>-1</v>
      </c>
      <c r="H3511" s="47"/>
      <c r="I3511" s="50"/>
      <c r="J3511" s="51"/>
      <c r="K3511" s="50"/>
      <c r="L3511" s="50"/>
      <c r="M3511" s="52"/>
    </row>
    <row r="3512" spans="1:13" s="53" customFormat="1">
      <c r="A3512" s="47" t="s">
        <v>2893</v>
      </c>
      <c r="B3512" s="47" t="s">
        <v>2894</v>
      </c>
      <c r="C3512" s="47" t="s">
        <v>1196</v>
      </c>
      <c r="D3512" s="47" t="s">
        <v>278</v>
      </c>
      <c r="E3512" s="47" t="s">
        <v>121</v>
      </c>
      <c r="F3512" s="48">
        <v>43102</v>
      </c>
      <c r="G3512" s="49">
        <v>-1</v>
      </c>
      <c r="H3512" s="47"/>
      <c r="I3512" s="50"/>
      <c r="J3512" s="51"/>
      <c r="K3512" s="50"/>
      <c r="L3512" s="50"/>
      <c r="M3512" s="52"/>
    </row>
    <row r="3513" spans="1:13" s="53" customFormat="1">
      <c r="A3513" s="47" t="s">
        <v>2893</v>
      </c>
      <c r="B3513" s="47" t="s">
        <v>2894</v>
      </c>
      <c r="C3513" s="47" t="s">
        <v>1196</v>
      </c>
      <c r="D3513" s="47" t="s">
        <v>205</v>
      </c>
      <c r="E3513" s="47" t="s">
        <v>115</v>
      </c>
      <c r="F3513" s="48">
        <v>43102</v>
      </c>
      <c r="G3513" s="49">
        <v>-1</v>
      </c>
      <c r="H3513" s="47"/>
      <c r="I3513" s="50"/>
      <c r="J3513" s="51"/>
      <c r="K3513" s="50"/>
      <c r="L3513" s="50"/>
      <c r="M3513" s="52"/>
    </row>
    <row r="3514" spans="1:13" s="53" customFormat="1">
      <c r="A3514" s="47" t="s">
        <v>2893</v>
      </c>
      <c r="B3514" s="47" t="s">
        <v>2894</v>
      </c>
      <c r="C3514" s="47" t="s">
        <v>1196</v>
      </c>
      <c r="D3514" s="47" t="s">
        <v>456</v>
      </c>
      <c r="E3514" s="47" t="s">
        <v>124</v>
      </c>
      <c r="F3514" s="48">
        <v>43102</v>
      </c>
      <c r="G3514" s="49">
        <v>-1</v>
      </c>
      <c r="H3514" s="47"/>
      <c r="I3514" s="50"/>
      <c r="J3514" s="51"/>
      <c r="K3514" s="50"/>
      <c r="L3514" s="50"/>
      <c r="M3514" s="52"/>
    </row>
    <row r="3515" spans="1:13" s="53" customFormat="1">
      <c r="A3515" s="47" t="s">
        <v>2893</v>
      </c>
      <c r="B3515" s="47" t="s">
        <v>2894</v>
      </c>
      <c r="C3515" s="47" t="s">
        <v>1196</v>
      </c>
      <c r="D3515" s="47" t="s">
        <v>306</v>
      </c>
      <c r="E3515" s="47" t="s">
        <v>117</v>
      </c>
      <c r="F3515" s="48">
        <v>43102</v>
      </c>
      <c r="G3515" s="49">
        <v>-1</v>
      </c>
      <c r="H3515" s="47"/>
      <c r="I3515" s="71"/>
      <c r="J3515" s="51"/>
      <c r="K3515" s="50"/>
      <c r="L3515" s="50"/>
      <c r="M3515" s="52"/>
    </row>
    <row r="3516" spans="1:13" s="53" customFormat="1">
      <c r="A3516" s="47" t="s">
        <v>2893</v>
      </c>
      <c r="B3516" s="47" t="s">
        <v>2894</v>
      </c>
      <c r="C3516" s="47" t="s">
        <v>1196</v>
      </c>
      <c r="D3516" s="47" t="s">
        <v>310</v>
      </c>
      <c r="E3516" s="47" t="s">
        <v>116</v>
      </c>
      <c r="F3516" s="48">
        <v>43102</v>
      </c>
      <c r="G3516" s="49">
        <v>-1</v>
      </c>
      <c r="H3516" s="47"/>
      <c r="I3516" s="71"/>
      <c r="J3516" s="51"/>
      <c r="K3516" s="50"/>
      <c r="L3516" s="50"/>
      <c r="M3516" s="52"/>
    </row>
    <row r="3517" spans="1:13" s="53" customFormat="1">
      <c r="A3517" s="47" t="s">
        <v>2893</v>
      </c>
      <c r="B3517" s="47" t="s">
        <v>2894</v>
      </c>
      <c r="C3517" s="47" t="s">
        <v>1196</v>
      </c>
      <c r="D3517" s="47" t="s">
        <v>308</v>
      </c>
      <c r="E3517" s="47" t="s">
        <v>123</v>
      </c>
      <c r="F3517" s="48">
        <v>43102</v>
      </c>
      <c r="G3517" s="49">
        <v>-2</v>
      </c>
      <c r="H3517" s="47"/>
      <c r="I3517" s="71"/>
      <c r="J3517" s="51"/>
      <c r="K3517" s="50"/>
      <c r="L3517" s="50"/>
      <c r="M3517" s="52"/>
    </row>
    <row r="3518" spans="1:13" s="53" customFormat="1">
      <c r="A3518" s="47" t="s">
        <v>2893</v>
      </c>
      <c r="B3518" s="47" t="s">
        <v>2894</v>
      </c>
      <c r="C3518" s="47" t="s">
        <v>1196</v>
      </c>
      <c r="D3518" s="47" t="s">
        <v>309</v>
      </c>
      <c r="E3518" s="47" t="s">
        <v>125</v>
      </c>
      <c r="F3518" s="48">
        <v>43102</v>
      </c>
      <c r="G3518" s="49">
        <v>-1</v>
      </c>
      <c r="H3518" s="47"/>
      <c r="I3518" s="50"/>
      <c r="J3518" s="51"/>
      <c r="K3518" s="50"/>
      <c r="L3518" s="50"/>
      <c r="M3518" s="52"/>
    </row>
    <row r="3519" spans="1:13" s="53" customFormat="1">
      <c r="A3519" s="47" t="s">
        <v>2893</v>
      </c>
      <c r="B3519" s="47" t="s">
        <v>2894</v>
      </c>
      <c r="C3519" s="47" t="s">
        <v>1196</v>
      </c>
      <c r="D3519" s="47" t="s">
        <v>296</v>
      </c>
      <c r="E3519" s="47" t="s">
        <v>297</v>
      </c>
      <c r="F3519" s="48">
        <v>43102</v>
      </c>
      <c r="G3519" s="49">
        <v>-1</v>
      </c>
      <c r="H3519" s="47"/>
      <c r="I3519" s="50"/>
      <c r="J3519" s="51"/>
      <c r="K3519" s="50"/>
      <c r="L3519" s="50"/>
      <c r="M3519" s="52"/>
    </row>
    <row r="3520" spans="1:13" s="53" customFormat="1">
      <c r="A3520" s="47" t="s">
        <v>2893</v>
      </c>
      <c r="B3520" s="47" t="s">
        <v>2894</v>
      </c>
      <c r="C3520" s="47" t="s">
        <v>1196</v>
      </c>
      <c r="D3520" s="47" t="s">
        <v>277</v>
      </c>
      <c r="E3520" s="47" t="s">
        <v>119</v>
      </c>
      <c r="F3520" s="48">
        <v>43102</v>
      </c>
      <c r="G3520" s="49">
        <v>-1</v>
      </c>
      <c r="H3520" s="47"/>
      <c r="I3520" s="50"/>
      <c r="J3520" s="51"/>
      <c r="K3520" s="50"/>
      <c r="L3520" s="50"/>
      <c r="M3520" s="52"/>
    </row>
    <row r="3521" spans="1:13" s="53" customFormat="1">
      <c r="A3521" s="47" t="s">
        <v>2893</v>
      </c>
      <c r="B3521" s="47" t="s">
        <v>2894</v>
      </c>
      <c r="C3521" s="47" t="s">
        <v>1196</v>
      </c>
      <c r="D3521" s="47" t="s">
        <v>2816</v>
      </c>
      <c r="E3521" s="47" t="s">
        <v>2815</v>
      </c>
      <c r="F3521" s="48">
        <v>43102</v>
      </c>
      <c r="G3521" s="49">
        <v>-1</v>
      </c>
      <c r="H3521" s="47"/>
      <c r="I3521" s="50"/>
      <c r="J3521" s="51"/>
      <c r="K3521" s="50"/>
      <c r="L3521" s="50"/>
      <c r="M3521" s="52"/>
    </row>
    <row r="3522" spans="1:13" s="53" customFormat="1">
      <c r="A3522" s="47" t="s">
        <v>2893</v>
      </c>
      <c r="B3522" s="47" t="s">
        <v>2894</v>
      </c>
      <c r="C3522" s="47" t="s">
        <v>1196</v>
      </c>
      <c r="D3522" s="47" t="s">
        <v>467</v>
      </c>
      <c r="E3522" s="47" t="s">
        <v>109</v>
      </c>
      <c r="F3522" s="48">
        <v>43102</v>
      </c>
      <c r="G3522" s="49">
        <v>-1</v>
      </c>
      <c r="H3522" s="47"/>
      <c r="I3522" s="50"/>
      <c r="J3522" s="51"/>
      <c r="K3522" s="50"/>
      <c r="L3522" s="50"/>
      <c r="M3522" s="52"/>
    </row>
    <row r="3523" spans="1:13" s="53" customFormat="1">
      <c r="A3523" s="47" t="s">
        <v>2895</v>
      </c>
      <c r="B3523" s="47" t="s">
        <v>2896</v>
      </c>
      <c r="C3523" s="47" t="s">
        <v>2897</v>
      </c>
      <c r="D3523" s="47" t="s">
        <v>317</v>
      </c>
      <c r="E3523" s="47" t="s">
        <v>159</v>
      </c>
      <c r="F3523" s="48">
        <v>43103</v>
      </c>
      <c r="G3523" s="49">
        <v>-14</v>
      </c>
      <c r="H3523" s="47"/>
      <c r="I3523" s="50"/>
      <c r="J3523" s="51"/>
      <c r="K3523" s="50"/>
      <c r="L3523" s="50"/>
      <c r="M3523" s="52"/>
    </row>
    <row r="3524" spans="1:13" s="53" customFormat="1">
      <c r="A3524" s="47" t="s">
        <v>2895</v>
      </c>
      <c r="B3524" s="47" t="s">
        <v>2896</v>
      </c>
      <c r="C3524" s="47" t="s">
        <v>2897</v>
      </c>
      <c r="D3524" s="47" t="s">
        <v>127</v>
      </c>
      <c r="E3524" s="47" t="s">
        <v>325</v>
      </c>
      <c r="F3524" s="48">
        <v>43103</v>
      </c>
      <c r="G3524" s="49">
        <v>-12</v>
      </c>
      <c r="H3524" s="47"/>
      <c r="I3524" s="50"/>
      <c r="J3524" s="51"/>
      <c r="K3524" s="50"/>
      <c r="L3524" s="50"/>
      <c r="M3524" s="52"/>
    </row>
    <row r="3525" spans="1:13" s="53" customFormat="1">
      <c r="A3525" s="47" t="s">
        <v>2895</v>
      </c>
      <c r="B3525" s="47" t="s">
        <v>2896</v>
      </c>
      <c r="C3525" s="47" t="s">
        <v>2897</v>
      </c>
      <c r="D3525" s="47" t="s">
        <v>162</v>
      </c>
      <c r="E3525" s="47" t="s">
        <v>163</v>
      </c>
      <c r="F3525" s="48">
        <v>43103</v>
      </c>
      <c r="G3525" s="49">
        <v>-1</v>
      </c>
      <c r="H3525" s="47"/>
      <c r="I3525" s="50"/>
      <c r="J3525" s="51"/>
      <c r="K3525" s="50"/>
      <c r="L3525" s="50"/>
      <c r="M3525" s="52"/>
    </row>
    <row r="3526" spans="1:13" s="53" customFormat="1">
      <c r="A3526" s="47" t="s">
        <v>2895</v>
      </c>
      <c r="B3526" s="47" t="s">
        <v>2896</v>
      </c>
      <c r="C3526" s="47" t="s">
        <v>2897</v>
      </c>
      <c r="D3526" s="47" t="s">
        <v>164</v>
      </c>
      <c r="E3526" s="47" t="s">
        <v>134</v>
      </c>
      <c r="F3526" s="48">
        <v>43103</v>
      </c>
      <c r="G3526" s="49">
        <v>-1</v>
      </c>
      <c r="H3526" s="47"/>
      <c r="I3526" s="50"/>
      <c r="J3526" s="51"/>
      <c r="K3526" s="50"/>
      <c r="L3526" s="50"/>
      <c r="M3526" s="52"/>
    </row>
    <row r="3527" spans="1:13" s="53" customFormat="1">
      <c r="A3527" s="47" t="s">
        <v>2895</v>
      </c>
      <c r="B3527" s="47" t="s">
        <v>2896</v>
      </c>
      <c r="C3527" s="47" t="s">
        <v>2897</v>
      </c>
      <c r="D3527" s="47" t="s">
        <v>319</v>
      </c>
      <c r="E3527" s="47" t="s">
        <v>135</v>
      </c>
      <c r="F3527" s="48">
        <v>43103</v>
      </c>
      <c r="G3527" s="49">
        <v>-3</v>
      </c>
      <c r="H3527" s="47"/>
      <c r="I3527" s="50"/>
      <c r="J3527" s="51"/>
      <c r="K3527" s="50"/>
      <c r="L3527" s="50"/>
      <c r="M3527" s="52"/>
    </row>
    <row r="3528" spans="1:13" s="53" customFormat="1">
      <c r="A3528" s="47" t="s">
        <v>2895</v>
      </c>
      <c r="B3528" s="47" t="s">
        <v>2896</v>
      </c>
      <c r="C3528" s="47" t="s">
        <v>2897</v>
      </c>
      <c r="D3528" s="47" t="s">
        <v>166</v>
      </c>
      <c r="E3528" s="47" t="s">
        <v>136</v>
      </c>
      <c r="F3528" s="48">
        <v>43103</v>
      </c>
      <c r="G3528" s="49">
        <v>-2</v>
      </c>
      <c r="H3528" s="47"/>
      <c r="I3528" s="50"/>
      <c r="J3528" s="51"/>
      <c r="K3528" s="50"/>
      <c r="L3528" s="50"/>
      <c r="M3528" s="52"/>
    </row>
    <row r="3529" spans="1:13" s="53" customFormat="1">
      <c r="A3529" s="47" t="s">
        <v>2895</v>
      </c>
      <c r="B3529" s="47" t="s">
        <v>2896</v>
      </c>
      <c r="C3529" s="47" t="s">
        <v>2897</v>
      </c>
      <c r="D3529" s="47" t="s">
        <v>320</v>
      </c>
      <c r="E3529" s="47" t="s">
        <v>86</v>
      </c>
      <c r="F3529" s="48">
        <v>43103</v>
      </c>
      <c r="G3529" s="49">
        <v>-3</v>
      </c>
      <c r="H3529" s="47"/>
      <c r="I3529" s="50"/>
      <c r="J3529" s="51"/>
      <c r="K3529" s="50"/>
      <c r="L3529" s="50"/>
      <c r="M3529" s="52"/>
    </row>
    <row r="3530" spans="1:13" s="53" customFormat="1">
      <c r="A3530" s="47" t="s">
        <v>2898</v>
      </c>
      <c r="B3530" s="47" t="s">
        <v>2899</v>
      </c>
      <c r="C3530" s="47" t="s">
        <v>1344</v>
      </c>
      <c r="D3530" s="47" t="s">
        <v>1667</v>
      </c>
      <c r="E3530" s="47" t="s">
        <v>1629</v>
      </c>
      <c r="F3530" s="48">
        <v>43103</v>
      </c>
      <c r="G3530" s="49">
        <v>-1</v>
      </c>
      <c r="H3530" s="47"/>
      <c r="I3530" s="50"/>
      <c r="J3530" s="51"/>
      <c r="K3530" s="50"/>
      <c r="L3530" s="50"/>
      <c r="M3530" s="52"/>
    </row>
    <row r="3531" spans="1:13" s="53" customFormat="1">
      <c r="A3531" s="47" t="s">
        <v>2900</v>
      </c>
      <c r="B3531" s="47" t="s">
        <v>2901</v>
      </c>
      <c r="C3531" s="47" t="s">
        <v>1344</v>
      </c>
      <c r="D3531" s="47" t="s">
        <v>1667</v>
      </c>
      <c r="E3531" s="47" t="s">
        <v>1629</v>
      </c>
      <c r="F3531" s="48">
        <v>43103</v>
      </c>
      <c r="G3531" s="49">
        <v>-1</v>
      </c>
      <c r="H3531" s="47"/>
      <c r="I3531" s="50"/>
      <c r="J3531" s="51"/>
      <c r="K3531" s="50"/>
      <c r="L3531" s="50"/>
      <c r="M3531" s="52"/>
    </row>
    <row r="3532" spans="1:13" s="53" customFormat="1">
      <c r="A3532" s="47" t="s">
        <v>2905</v>
      </c>
      <c r="B3532" s="47" t="s">
        <v>2906</v>
      </c>
      <c r="C3532" s="47" t="s">
        <v>1562</v>
      </c>
      <c r="D3532" s="47" t="s">
        <v>2228</v>
      </c>
      <c r="E3532" s="47" t="s">
        <v>2229</v>
      </c>
      <c r="F3532" s="48">
        <v>43105</v>
      </c>
      <c r="G3532" s="49">
        <v>5</v>
      </c>
      <c r="H3532" s="47"/>
      <c r="I3532" s="50"/>
      <c r="J3532" s="51"/>
      <c r="K3532" s="50"/>
      <c r="L3532" s="50"/>
      <c r="M3532" s="52"/>
    </row>
    <row r="3533" spans="1:13" s="53" customFormat="1">
      <c r="A3533" s="47" t="s">
        <v>2905</v>
      </c>
      <c r="B3533" s="47" t="s">
        <v>2906</v>
      </c>
      <c r="C3533" s="47" t="s">
        <v>1562</v>
      </c>
      <c r="D3533" s="47" t="s">
        <v>1691</v>
      </c>
      <c r="E3533" s="47" t="s">
        <v>1690</v>
      </c>
      <c r="F3533" s="48">
        <v>43105</v>
      </c>
      <c r="G3533" s="49">
        <v>5</v>
      </c>
      <c r="H3533" s="47"/>
      <c r="I3533" s="50"/>
      <c r="J3533" s="51"/>
      <c r="K3533" s="50"/>
      <c r="L3533" s="50"/>
      <c r="M3533" s="52"/>
    </row>
    <row r="3534" spans="1:13" s="376" customFormat="1">
      <c r="A3534" s="175" t="s">
        <v>2907</v>
      </c>
      <c r="B3534" s="175" t="s">
        <v>2908</v>
      </c>
      <c r="C3534" s="175" t="s">
        <v>2909</v>
      </c>
      <c r="D3534" s="373" t="s">
        <v>1691</v>
      </c>
      <c r="E3534" s="175" t="s">
        <v>1690</v>
      </c>
      <c r="F3534" s="374">
        <v>43105</v>
      </c>
      <c r="G3534" s="179">
        <v>-1</v>
      </c>
      <c r="H3534" s="175"/>
      <c r="I3534" s="50"/>
      <c r="J3534" s="51"/>
      <c r="K3534" s="50"/>
      <c r="L3534" s="50"/>
      <c r="M3534" s="375"/>
    </row>
    <row r="3535" spans="1:13" s="376" customFormat="1">
      <c r="A3535" s="175" t="s">
        <v>2910</v>
      </c>
      <c r="B3535" s="175" t="s">
        <v>2911</v>
      </c>
      <c r="C3535" s="175" t="s">
        <v>1344</v>
      </c>
      <c r="D3535" s="175" t="s">
        <v>1667</v>
      </c>
      <c r="E3535" s="175" t="s">
        <v>1629</v>
      </c>
      <c r="F3535" s="374">
        <v>43105</v>
      </c>
      <c r="G3535" s="179">
        <v>-1</v>
      </c>
      <c r="H3535" s="175"/>
      <c r="I3535" s="50"/>
      <c r="J3535" s="51"/>
      <c r="K3535" s="50"/>
      <c r="L3535" s="50"/>
      <c r="M3535" s="375"/>
    </row>
    <row r="3536" spans="1:13" s="376" customFormat="1">
      <c r="A3536" s="175" t="s">
        <v>2910</v>
      </c>
      <c r="B3536" s="175" t="s">
        <v>2778</v>
      </c>
      <c r="C3536" s="175" t="s">
        <v>1344</v>
      </c>
      <c r="D3536" s="175" t="s">
        <v>1666</v>
      </c>
      <c r="E3536" s="175" t="s">
        <v>1654</v>
      </c>
      <c r="F3536" s="374">
        <v>43105</v>
      </c>
      <c r="G3536" s="179">
        <v>1</v>
      </c>
      <c r="H3536" s="175"/>
      <c r="I3536" s="50"/>
      <c r="J3536" s="51"/>
      <c r="K3536" s="50"/>
      <c r="L3536" s="50"/>
      <c r="M3536" s="375"/>
    </row>
    <row r="3537" spans="1:13" s="376" customFormat="1">
      <c r="A3537" s="175" t="s">
        <v>2910</v>
      </c>
      <c r="B3537" s="175" t="s">
        <v>2912</v>
      </c>
      <c r="C3537" s="175" t="s">
        <v>1344</v>
      </c>
      <c r="D3537" s="175" t="s">
        <v>1666</v>
      </c>
      <c r="E3537" s="175" t="s">
        <v>1654</v>
      </c>
      <c r="F3537" s="374">
        <v>43105</v>
      </c>
      <c r="G3537" s="179">
        <v>-1</v>
      </c>
      <c r="H3537" s="175"/>
      <c r="I3537" s="50"/>
      <c r="J3537" s="51"/>
      <c r="K3537" s="50"/>
      <c r="L3537" s="50"/>
      <c r="M3537" s="375"/>
    </row>
    <row r="3538" spans="1:13" s="376" customFormat="1">
      <c r="A3538" s="175" t="s">
        <v>2913</v>
      </c>
      <c r="B3538" s="175" t="s">
        <v>2914</v>
      </c>
      <c r="C3538" s="175" t="s">
        <v>1344</v>
      </c>
      <c r="D3538" s="175" t="s">
        <v>2385</v>
      </c>
      <c r="E3538" s="175" t="s">
        <v>1309</v>
      </c>
      <c r="F3538" s="374">
        <v>43105</v>
      </c>
      <c r="G3538" s="179">
        <v>-1</v>
      </c>
      <c r="H3538" s="175"/>
      <c r="I3538" s="50"/>
      <c r="J3538" s="51"/>
      <c r="K3538" s="50"/>
      <c r="L3538" s="50"/>
      <c r="M3538" s="375"/>
    </row>
    <row r="3539" spans="1:13" s="53" customFormat="1">
      <c r="A3539" s="47"/>
      <c r="B3539" s="47" t="s">
        <v>2916</v>
      </c>
      <c r="C3539" s="47" t="s">
        <v>2917</v>
      </c>
      <c r="D3539" s="47" t="s">
        <v>1516</v>
      </c>
      <c r="E3539" s="47" t="s">
        <v>1517</v>
      </c>
      <c r="F3539" s="48">
        <v>43108</v>
      </c>
      <c r="G3539" s="49">
        <v>300</v>
      </c>
      <c r="H3539" s="47"/>
      <c r="I3539" s="50"/>
      <c r="J3539" s="51"/>
      <c r="K3539" s="50"/>
      <c r="L3539" s="50"/>
      <c r="M3539" s="52"/>
    </row>
    <row r="3540" spans="1:13" s="53" customFormat="1">
      <c r="A3540" s="47"/>
      <c r="B3540" s="47" t="s">
        <v>2920</v>
      </c>
      <c r="C3540" s="47" t="s">
        <v>2917</v>
      </c>
      <c r="D3540" s="47" t="s">
        <v>2918</v>
      </c>
      <c r="E3540" s="47" t="s">
        <v>2919</v>
      </c>
      <c r="F3540" s="48">
        <v>43108</v>
      </c>
      <c r="G3540" s="49">
        <v>5</v>
      </c>
      <c r="H3540" s="47"/>
      <c r="I3540" s="50"/>
      <c r="J3540" s="51"/>
      <c r="K3540" s="50"/>
      <c r="L3540" s="50"/>
      <c r="M3540" s="52"/>
    </row>
    <row r="3541" spans="1:13" s="53" customFormat="1">
      <c r="A3541" s="47" t="s">
        <v>2915</v>
      </c>
      <c r="B3541" s="47" t="s">
        <v>2921</v>
      </c>
      <c r="C3541" s="47" t="s">
        <v>1344</v>
      </c>
      <c r="D3541" s="47" t="s">
        <v>307</v>
      </c>
      <c r="E3541" s="47" t="s">
        <v>120</v>
      </c>
      <c r="F3541" s="48">
        <v>43105</v>
      </c>
      <c r="G3541" s="49">
        <v>-2</v>
      </c>
      <c r="H3541" s="47"/>
      <c r="I3541" s="50"/>
      <c r="J3541" s="51"/>
      <c r="K3541" s="50"/>
      <c r="L3541" s="50"/>
      <c r="M3541" s="52"/>
    </row>
    <row r="3542" spans="1:13" s="53" customFormat="1">
      <c r="A3542" s="47" t="s">
        <v>2915</v>
      </c>
      <c r="B3542" s="47" t="s">
        <v>2921</v>
      </c>
      <c r="C3542" s="47" t="s">
        <v>1344</v>
      </c>
      <c r="D3542" s="47" t="s">
        <v>296</v>
      </c>
      <c r="E3542" s="47" t="s">
        <v>297</v>
      </c>
      <c r="F3542" s="48">
        <v>43105</v>
      </c>
      <c r="G3542" s="49">
        <v>-7</v>
      </c>
      <c r="H3542" s="47"/>
      <c r="I3542" s="50"/>
      <c r="J3542" s="51"/>
      <c r="K3542" s="50"/>
      <c r="L3542" s="50"/>
      <c r="M3542" s="52"/>
    </row>
    <row r="3543" spans="1:13" s="53" customFormat="1">
      <c r="A3543" s="47" t="s">
        <v>2915</v>
      </c>
      <c r="B3543" s="47" t="s">
        <v>2921</v>
      </c>
      <c r="C3543" s="47" t="s">
        <v>1344</v>
      </c>
      <c r="D3543" s="47" t="s">
        <v>277</v>
      </c>
      <c r="E3543" s="47" t="s">
        <v>119</v>
      </c>
      <c r="F3543" s="48">
        <v>43105</v>
      </c>
      <c r="G3543" s="49">
        <v>-7</v>
      </c>
      <c r="H3543" s="47"/>
      <c r="I3543" s="50"/>
      <c r="J3543" s="51"/>
      <c r="K3543" s="50"/>
      <c r="L3543" s="50"/>
      <c r="M3543" s="52"/>
    </row>
    <row r="3544" spans="1:13" s="53" customFormat="1">
      <c r="A3544" s="47" t="s">
        <v>2915</v>
      </c>
      <c r="B3544" s="47" t="s">
        <v>2921</v>
      </c>
      <c r="C3544" s="47" t="s">
        <v>1344</v>
      </c>
      <c r="D3544" s="47" t="s">
        <v>205</v>
      </c>
      <c r="E3544" s="47" t="s">
        <v>115</v>
      </c>
      <c r="F3544" s="48">
        <v>43105</v>
      </c>
      <c r="G3544" s="49">
        <v>-1</v>
      </c>
      <c r="H3544" s="47"/>
      <c r="I3544" s="50"/>
      <c r="J3544" s="51"/>
      <c r="K3544" s="50"/>
      <c r="L3544" s="50"/>
      <c r="M3544" s="52"/>
    </row>
    <row r="3545" spans="1:13" s="53" customFormat="1">
      <c r="A3545" s="47" t="s">
        <v>2915</v>
      </c>
      <c r="B3545" s="47" t="s">
        <v>2921</v>
      </c>
      <c r="C3545" s="47" t="s">
        <v>1344</v>
      </c>
      <c r="D3545" s="47" t="s">
        <v>278</v>
      </c>
      <c r="E3545" s="47" t="s">
        <v>121</v>
      </c>
      <c r="F3545" s="48">
        <v>43105</v>
      </c>
      <c r="G3545" s="49">
        <v>-1</v>
      </c>
      <c r="H3545" s="47"/>
      <c r="I3545" s="50"/>
      <c r="J3545" s="51"/>
      <c r="K3545" s="50"/>
      <c r="L3545" s="50"/>
      <c r="M3545" s="52"/>
    </row>
    <row r="3546" spans="1:13" s="53" customFormat="1">
      <c r="A3546" s="47" t="s">
        <v>2915</v>
      </c>
      <c r="B3546" s="47" t="s">
        <v>2921</v>
      </c>
      <c r="C3546" s="47" t="s">
        <v>1344</v>
      </c>
      <c r="D3546" s="47" t="s">
        <v>306</v>
      </c>
      <c r="E3546" s="47" t="s">
        <v>117</v>
      </c>
      <c r="F3546" s="48">
        <v>43105</v>
      </c>
      <c r="G3546" s="49">
        <v>-1</v>
      </c>
      <c r="H3546" s="47"/>
      <c r="I3546" s="50"/>
      <c r="J3546" s="51"/>
      <c r="K3546" s="50"/>
      <c r="L3546" s="50"/>
      <c r="M3546" s="52"/>
    </row>
    <row r="3547" spans="1:13" s="53" customFormat="1">
      <c r="A3547" s="47" t="s">
        <v>2915</v>
      </c>
      <c r="B3547" s="47" t="s">
        <v>2921</v>
      </c>
      <c r="C3547" s="47" t="s">
        <v>1344</v>
      </c>
      <c r="D3547" s="47" t="s">
        <v>310</v>
      </c>
      <c r="E3547" s="47" t="s">
        <v>116</v>
      </c>
      <c r="F3547" s="48">
        <v>43105</v>
      </c>
      <c r="G3547" s="49">
        <v>-1</v>
      </c>
      <c r="H3547" s="47"/>
      <c r="I3547" s="50"/>
      <c r="J3547" s="51"/>
      <c r="K3547" s="50"/>
      <c r="L3547" s="50"/>
      <c r="M3547" s="52"/>
    </row>
    <row r="3548" spans="1:13" s="53" customFormat="1">
      <c r="A3548" s="47" t="s">
        <v>2915</v>
      </c>
      <c r="B3548" s="47" t="s">
        <v>2921</v>
      </c>
      <c r="C3548" s="47" t="s">
        <v>1344</v>
      </c>
      <c r="D3548" s="47" t="s">
        <v>308</v>
      </c>
      <c r="E3548" s="47" t="s">
        <v>123</v>
      </c>
      <c r="F3548" s="48">
        <v>43105</v>
      </c>
      <c r="G3548" s="49">
        <v>-1</v>
      </c>
      <c r="H3548" s="47"/>
      <c r="I3548" s="50"/>
      <c r="J3548" s="51"/>
      <c r="K3548" s="50"/>
      <c r="L3548" s="50"/>
      <c r="M3548" s="52"/>
    </row>
    <row r="3549" spans="1:13" s="53" customFormat="1">
      <c r="A3549" s="47" t="s">
        <v>2915</v>
      </c>
      <c r="B3549" s="47" t="s">
        <v>2921</v>
      </c>
      <c r="C3549" s="47" t="s">
        <v>1344</v>
      </c>
      <c r="D3549" s="47" t="s">
        <v>456</v>
      </c>
      <c r="E3549" s="47" t="s">
        <v>124</v>
      </c>
      <c r="F3549" s="48">
        <v>43105</v>
      </c>
      <c r="G3549" s="49">
        <v>-1</v>
      </c>
      <c r="H3549" s="47"/>
      <c r="I3549" s="50"/>
      <c r="J3549" s="51"/>
      <c r="K3549" s="50"/>
      <c r="L3549" s="50"/>
      <c r="M3549" s="52"/>
    </row>
    <row r="3550" spans="1:13" s="53" customFormat="1">
      <c r="A3550" s="47" t="s">
        <v>2915</v>
      </c>
      <c r="B3550" s="47" t="s">
        <v>2921</v>
      </c>
      <c r="C3550" s="47" t="s">
        <v>1344</v>
      </c>
      <c r="D3550" s="47" t="s">
        <v>309</v>
      </c>
      <c r="E3550" s="47" t="s">
        <v>125</v>
      </c>
      <c r="F3550" s="48">
        <v>43105</v>
      </c>
      <c r="G3550" s="49">
        <v>-1</v>
      </c>
      <c r="H3550" s="47"/>
      <c r="I3550" s="50"/>
      <c r="J3550" s="51"/>
      <c r="K3550" s="50"/>
      <c r="L3550" s="50"/>
      <c r="M3550" s="52"/>
    </row>
    <row r="3551" spans="1:13" s="53" customFormat="1">
      <c r="A3551" s="47" t="s">
        <v>2922</v>
      </c>
      <c r="B3551" s="47" t="s">
        <v>2923</v>
      </c>
      <c r="C3551" s="47" t="s">
        <v>1134</v>
      </c>
      <c r="D3551" s="47" t="s">
        <v>2385</v>
      </c>
      <c r="E3551" s="47" t="s">
        <v>1309</v>
      </c>
      <c r="F3551" s="48">
        <v>43105</v>
      </c>
      <c r="G3551" s="49">
        <v>-1</v>
      </c>
      <c r="H3551" s="47"/>
      <c r="I3551" s="50"/>
      <c r="J3551" s="51"/>
      <c r="K3551" s="50"/>
      <c r="L3551" s="50"/>
      <c r="M3551" s="52"/>
    </row>
    <row r="3552" spans="1:13" s="53" customFormat="1">
      <c r="A3552" s="47"/>
      <c r="B3552" s="47" t="s">
        <v>2851</v>
      </c>
      <c r="C3552" s="47" t="s">
        <v>2917</v>
      </c>
      <c r="D3552" s="47" t="s">
        <v>1851</v>
      </c>
      <c r="E3552" s="47" t="s">
        <v>1852</v>
      </c>
      <c r="F3552" s="48">
        <v>43109</v>
      </c>
      <c r="G3552" s="49">
        <v>5</v>
      </c>
      <c r="H3552" s="47"/>
      <c r="I3552" s="50"/>
      <c r="J3552" s="51"/>
      <c r="K3552" s="50"/>
      <c r="L3552" s="50"/>
      <c r="M3552" s="52"/>
    </row>
    <row r="3553" spans="1:13" s="53" customFormat="1">
      <c r="A3553" s="47"/>
      <c r="B3553" s="47" t="s">
        <v>2851</v>
      </c>
      <c r="C3553" s="47" t="s">
        <v>2917</v>
      </c>
      <c r="D3553" s="47" t="s">
        <v>1858</v>
      </c>
      <c r="E3553" s="47" t="s">
        <v>1859</v>
      </c>
      <c r="F3553" s="48">
        <v>43109</v>
      </c>
      <c r="G3553" s="49">
        <v>5</v>
      </c>
      <c r="H3553" s="47"/>
      <c r="I3553" s="50"/>
      <c r="J3553" s="51"/>
      <c r="K3553" s="50"/>
      <c r="L3553" s="50"/>
      <c r="M3553" s="52"/>
    </row>
    <row r="3554" spans="1:13" s="53" customFormat="1">
      <c r="A3554" s="47"/>
      <c r="B3554" s="47" t="s">
        <v>2851</v>
      </c>
      <c r="C3554" s="47" t="s">
        <v>2917</v>
      </c>
      <c r="D3554" s="47" t="s">
        <v>1855</v>
      </c>
      <c r="E3554" s="47" t="s">
        <v>1865</v>
      </c>
      <c r="F3554" s="48">
        <v>43109</v>
      </c>
      <c r="G3554" s="49">
        <v>10</v>
      </c>
      <c r="H3554" s="47"/>
      <c r="I3554" s="50"/>
      <c r="J3554" s="51"/>
      <c r="K3554" s="50"/>
      <c r="L3554" s="50"/>
      <c r="M3554" s="52"/>
    </row>
    <row r="3555" spans="1:13" s="53" customFormat="1">
      <c r="A3555" s="47"/>
      <c r="B3555" s="47" t="s">
        <v>2851</v>
      </c>
      <c r="C3555" s="47" t="s">
        <v>2917</v>
      </c>
      <c r="D3555" s="47" t="s">
        <v>1920</v>
      </c>
      <c r="E3555" s="47" t="s">
        <v>1926</v>
      </c>
      <c r="F3555" s="48">
        <v>43109</v>
      </c>
      <c r="G3555" s="49">
        <v>5</v>
      </c>
      <c r="H3555" s="47"/>
      <c r="I3555" s="50"/>
      <c r="J3555" s="51"/>
      <c r="K3555" s="50"/>
      <c r="L3555" s="50"/>
      <c r="M3555" s="52"/>
    </row>
    <row r="3556" spans="1:13" s="53" customFormat="1">
      <c r="A3556" s="47"/>
      <c r="B3556" s="47" t="s">
        <v>2851</v>
      </c>
      <c r="C3556" s="47" t="s">
        <v>2917</v>
      </c>
      <c r="D3556" s="47" t="s">
        <v>1921</v>
      </c>
      <c r="E3556" s="47" t="s">
        <v>1927</v>
      </c>
      <c r="F3556" s="48">
        <v>43109</v>
      </c>
      <c r="G3556" s="49">
        <v>25</v>
      </c>
      <c r="H3556" s="47"/>
      <c r="I3556" s="50"/>
      <c r="J3556" s="51"/>
      <c r="K3556" s="50"/>
      <c r="L3556" s="50"/>
      <c r="M3556" s="52"/>
    </row>
    <row r="3557" spans="1:13" s="53" customFormat="1">
      <c r="A3557" s="47"/>
      <c r="B3557" s="47" t="s">
        <v>2851</v>
      </c>
      <c r="C3557" s="47" t="s">
        <v>2917</v>
      </c>
      <c r="D3557" s="47" t="s">
        <v>1923</v>
      </c>
      <c r="E3557" s="47" t="s">
        <v>1930</v>
      </c>
      <c r="F3557" s="48">
        <v>43109</v>
      </c>
      <c r="G3557" s="49">
        <v>5</v>
      </c>
      <c r="H3557" s="47"/>
      <c r="I3557" s="50"/>
      <c r="J3557" s="51"/>
      <c r="K3557" s="50"/>
      <c r="L3557" s="50"/>
      <c r="M3557" s="52"/>
    </row>
    <row r="3558" spans="1:13" s="53" customFormat="1">
      <c r="A3558" s="47"/>
      <c r="B3558" s="47" t="s">
        <v>2851</v>
      </c>
      <c r="C3558" s="47" t="s">
        <v>2917</v>
      </c>
      <c r="D3558" s="47" t="s">
        <v>1908</v>
      </c>
      <c r="E3558" s="47" t="s">
        <v>1914</v>
      </c>
      <c r="F3558" s="48">
        <v>43109</v>
      </c>
      <c r="G3558" s="49">
        <v>20</v>
      </c>
      <c r="H3558" s="47"/>
      <c r="I3558" s="50"/>
      <c r="J3558" s="51"/>
      <c r="K3558" s="50"/>
      <c r="L3558" s="50"/>
      <c r="M3558" s="52"/>
    </row>
    <row r="3559" spans="1:13" s="53" customFormat="1">
      <c r="A3559" s="47"/>
      <c r="B3559" s="47" t="s">
        <v>2851</v>
      </c>
      <c r="C3559" s="47" t="s">
        <v>2917</v>
      </c>
      <c r="D3559" s="47" t="s">
        <v>1922</v>
      </c>
      <c r="E3559" s="47" t="s">
        <v>1929</v>
      </c>
      <c r="F3559" s="48">
        <v>43109</v>
      </c>
      <c r="G3559" s="49">
        <v>20</v>
      </c>
      <c r="H3559" s="47"/>
      <c r="I3559" s="50"/>
      <c r="J3559" s="51"/>
      <c r="K3559" s="50"/>
      <c r="L3559" s="50"/>
      <c r="M3559" s="52"/>
    </row>
    <row r="3560" spans="1:13" s="53" customFormat="1">
      <c r="A3560" s="47"/>
      <c r="B3560" s="47" t="s">
        <v>2851</v>
      </c>
      <c r="C3560" s="47" t="s">
        <v>2917</v>
      </c>
      <c r="D3560" s="47" t="s">
        <v>1956</v>
      </c>
      <c r="E3560" s="47" t="s">
        <v>1962</v>
      </c>
      <c r="F3560" s="48">
        <v>43109</v>
      </c>
      <c r="G3560" s="49">
        <v>10</v>
      </c>
      <c r="H3560" s="47"/>
      <c r="I3560" s="50"/>
      <c r="J3560" s="51"/>
      <c r="K3560" s="50"/>
      <c r="L3560" s="50"/>
      <c r="M3560" s="52"/>
    </row>
    <row r="3561" spans="1:13" s="53" customFormat="1">
      <c r="A3561" s="47"/>
      <c r="B3561" s="47" t="s">
        <v>2851</v>
      </c>
      <c r="C3561" s="47" t="s">
        <v>2917</v>
      </c>
      <c r="D3561" s="47" t="s">
        <v>1978</v>
      </c>
      <c r="E3561" s="47" t="s">
        <v>1979</v>
      </c>
      <c r="F3561" s="48">
        <v>43109</v>
      </c>
      <c r="G3561" s="49">
        <v>20</v>
      </c>
      <c r="H3561" s="47"/>
      <c r="I3561" s="50"/>
      <c r="J3561" s="51"/>
      <c r="K3561" s="50"/>
      <c r="L3561" s="50"/>
      <c r="M3561" s="52"/>
    </row>
    <row r="3562" spans="1:13" s="53" customFormat="1">
      <c r="A3562" s="47"/>
      <c r="B3562" s="47" t="s">
        <v>2851</v>
      </c>
      <c r="C3562" s="47" t="s">
        <v>2917</v>
      </c>
      <c r="D3562" s="47" t="s">
        <v>1947</v>
      </c>
      <c r="E3562" s="47" t="s">
        <v>1948</v>
      </c>
      <c r="F3562" s="48">
        <v>43109</v>
      </c>
      <c r="G3562" s="49">
        <v>45</v>
      </c>
      <c r="H3562" s="47"/>
      <c r="I3562" s="50"/>
      <c r="J3562" s="51"/>
      <c r="K3562" s="50"/>
      <c r="L3562" s="50"/>
      <c r="M3562" s="52"/>
    </row>
    <row r="3563" spans="1:13" s="53" customFormat="1">
      <c r="A3563" s="47"/>
      <c r="B3563" s="47" t="s">
        <v>2851</v>
      </c>
      <c r="C3563" s="47" t="s">
        <v>2917</v>
      </c>
      <c r="D3563" s="47" t="s">
        <v>1986</v>
      </c>
      <c r="E3563" s="47" t="s">
        <v>1981</v>
      </c>
      <c r="F3563" s="48">
        <v>43109</v>
      </c>
      <c r="G3563" s="49">
        <v>45</v>
      </c>
      <c r="H3563" s="47"/>
      <c r="I3563" s="50"/>
      <c r="J3563" s="51"/>
      <c r="K3563" s="50"/>
      <c r="L3563" s="50"/>
      <c r="M3563" s="52"/>
    </row>
    <row r="3564" spans="1:13" s="53" customFormat="1">
      <c r="A3564" s="47"/>
      <c r="B3564" s="47" t="s">
        <v>2851</v>
      </c>
      <c r="C3564" s="47" t="s">
        <v>2917</v>
      </c>
      <c r="D3564" s="47" t="s">
        <v>2347</v>
      </c>
      <c r="E3564" s="47" t="s">
        <v>2348</v>
      </c>
      <c r="F3564" s="48">
        <v>43109</v>
      </c>
      <c r="G3564" s="49">
        <v>20</v>
      </c>
      <c r="H3564" s="47"/>
      <c r="I3564" s="50"/>
      <c r="J3564" s="51"/>
      <c r="K3564" s="50"/>
      <c r="L3564" s="50"/>
      <c r="M3564" s="52"/>
    </row>
    <row r="3565" spans="1:13" s="53" customFormat="1">
      <c r="A3565" s="47"/>
      <c r="B3565" s="47" t="s">
        <v>2851</v>
      </c>
      <c r="C3565" s="47" t="s">
        <v>2917</v>
      </c>
      <c r="D3565" s="47" t="s">
        <v>1692</v>
      </c>
      <c r="E3565" s="47" t="s">
        <v>1699</v>
      </c>
      <c r="F3565" s="48">
        <v>43109</v>
      </c>
      <c r="G3565" s="49">
        <v>15</v>
      </c>
      <c r="H3565" s="47"/>
      <c r="I3565" s="50"/>
      <c r="J3565" s="51"/>
      <c r="K3565" s="50"/>
      <c r="L3565" s="50"/>
      <c r="M3565" s="52"/>
    </row>
    <row r="3566" spans="1:13" s="53" customFormat="1">
      <c r="A3566" s="47"/>
      <c r="B3566" s="47" t="s">
        <v>2851</v>
      </c>
      <c r="C3566" s="47" t="s">
        <v>2917</v>
      </c>
      <c r="D3566" s="47" t="s">
        <v>1693</v>
      </c>
      <c r="E3566" s="47" t="s">
        <v>1696</v>
      </c>
      <c r="F3566" s="48">
        <v>43109</v>
      </c>
      <c r="G3566" s="49">
        <v>15</v>
      </c>
      <c r="H3566" s="47"/>
      <c r="I3566" s="50"/>
      <c r="J3566" s="51"/>
      <c r="K3566" s="50"/>
      <c r="L3566" s="50"/>
      <c r="M3566" s="52"/>
    </row>
    <row r="3567" spans="1:13" s="53" customFormat="1">
      <c r="A3567" s="47"/>
      <c r="B3567" s="47" t="s">
        <v>2851</v>
      </c>
      <c r="C3567" s="47" t="s">
        <v>2917</v>
      </c>
      <c r="D3567" s="47" t="s">
        <v>2350</v>
      </c>
      <c r="E3567" s="47" t="s">
        <v>2349</v>
      </c>
      <c r="F3567" s="48">
        <v>43109</v>
      </c>
      <c r="G3567" s="49">
        <v>20</v>
      </c>
      <c r="H3567" s="47"/>
      <c r="I3567" s="50"/>
      <c r="J3567" s="51"/>
      <c r="K3567" s="50"/>
      <c r="L3567" s="50"/>
      <c r="M3567" s="52"/>
    </row>
    <row r="3568" spans="1:13" s="53" customFormat="1">
      <c r="A3568" s="47"/>
      <c r="B3568" s="47" t="s">
        <v>2851</v>
      </c>
      <c r="C3568" s="47" t="s">
        <v>2917</v>
      </c>
      <c r="D3568" s="47" t="s">
        <v>1891</v>
      </c>
      <c r="E3568" s="47" t="s">
        <v>2309</v>
      </c>
      <c r="F3568" s="48">
        <v>43109</v>
      </c>
      <c r="G3568" s="49">
        <v>5</v>
      </c>
      <c r="H3568" s="47"/>
      <c r="I3568" s="50"/>
      <c r="J3568" s="51"/>
      <c r="K3568" s="50"/>
      <c r="L3568" s="50"/>
      <c r="M3568" s="52"/>
    </row>
    <row r="3569" spans="1:13" s="53" customFormat="1">
      <c r="A3569" s="47"/>
      <c r="B3569" s="47" t="s">
        <v>2851</v>
      </c>
      <c r="C3569" s="47" t="s">
        <v>2917</v>
      </c>
      <c r="D3569" s="47" t="s">
        <v>1887</v>
      </c>
      <c r="E3569" s="47" t="s">
        <v>1883</v>
      </c>
      <c r="F3569" s="48">
        <v>43109</v>
      </c>
      <c r="G3569" s="49">
        <v>100</v>
      </c>
      <c r="H3569" s="47"/>
      <c r="I3569" s="50"/>
      <c r="J3569" s="51"/>
      <c r="K3569" s="50"/>
      <c r="L3569" s="50"/>
      <c r="M3569" s="52"/>
    </row>
    <row r="3570" spans="1:13" s="53" customFormat="1">
      <c r="A3570" s="47"/>
      <c r="B3570" s="47" t="s">
        <v>2851</v>
      </c>
      <c r="C3570" s="47" t="s">
        <v>2917</v>
      </c>
      <c r="D3570" s="47" t="s">
        <v>1888</v>
      </c>
      <c r="E3570" s="47" t="s">
        <v>1884</v>
      </c>
      <c r="F3570" s="48">
        <v>43109</v>
      </c>
      <c r="G3570" s="49">
        <v>20</v>
      </c>
      <c r="H3570" s="47"/>
      <c r="I3570" s="50"/>
      <c r="J3570" s="51"/>
      <c r="K3570" s="50"/>
      <c r="L3570" s="50"/>
      <c r="M3570" s="52"/>
    </row>
    <row r="3571" spans="1:13" s="53" customFormat="1">
      <c r="A3571" s="47"/>
      <c r="B3571" s="47" t="s">
        <v>2851</v>
      </c>
      <c r="C3571" s="47" t="s">
        <v>2917</v>
      </c>
      <c r="D3571" s="47" t="s">
        <v>1889</v>
      </c>
      <c r="E3571" s="47" t="s">
        <v>1885</v>
      </c>
      <c r="F3571" s="48">
        <v>43109</v>
      </c>
      <c r="G3571" s="49">
        <v>10</v>
      </c>
      <c r="H3571" s="47"/>
      <c r="I3571" s="50"/>
      <c r="J3571" s="51"/>
      <c r="K3571" s="50"/>
      <c r="L3571" s="50"/>
      <c r="M3571" s="52"/>
    </row>
    <row r="3572" spans="1:13" s="53" customFormat="1">
      <c r="A3572" s="47"/>
      <c r="B3572" s="47" t="s">
        <v>2851</v>
      </c>
      <c r="C3572" s="47" t="s">
        <v>2917</v>
      </c>
      <c r="D3572" s="47" t="s">
        <v>2288</v>
      </c>
      <c r="E3572" s="47" t="s">
        <v>2289</v>
      </c>
      <c r="F3572" s="48">
        <v>43109</v>
      </c>
      <c r="G3572" s="49">
        <v>25</v>
      </c>
      <c r="H3572" s="47"/>
      <c r="I3572" s="50"/>
      <c r="J3572" s="51"/>
      <c r="K3572" s="50"/>
      <c r="L3572" s="50"/>
      <c r="M3572" s="52"/>
    </row>
    <row r="3573" spans="1:13" s="53" customFormat="1">
      <c r="A3573" s="47"/>
      <c r="B3573" s="47" t="s">
        <v>2851</v>
      </c>
      <c r="C3573" s="47" t="s">
        <v>2917</v>
      </c>
      <c r="D3573" s="47" t="s">
        <v>2226</v>
      </c>
      <c r="E3573" s="47" t="s">
        <v>2227</v>
      </c>
      <c r="F3573" s="48">
        <v>43109</v>
      </c>
      <c r="G3573" s="49">
        <v>5</v>
      </c>
      <c r="H3573" s="47"/>
      <c r="I3573" s="50"/>
      <c r="J3573" s="51"/>
      <c r="K3573" s="50"/>
      <c r="L3573" s="50"/>
      <c r="M3573" s="52"/>
    </row>
    <row r="3574" spans="1:13" s="53" customFormat="1">
      <c r="A3574" s="47"/>
      <c r="B3574" s="47" t="s">
        <v>2851</v>
      </c>
      <c r="C3574" s="47" t="s">
        <v>2917</v>
      </c>
      <c r="D3574" s="47" t="s">
        <v>2036</v>
      </c>
      <c r="E3574" s="47" t="s">
        <v>2037</v>
      </c>
      <c r="F3574" s="48">
        <v>43109</v>
      </c>
      <c r="G3574" s="49">
        <v>20</v>
      </c>
      <c r="H3574" s="47"/>
      <c r="I3574" s="50"/>
      <c r="J3574" s="51"/>
      <c r="K3574" s="50"/>
      <c r="L3574" s="50"/>
      <c r="M3574" s="52"/>
    </row>
    <row r="3575" spans="1:13" s="53" customFormat="1">
      <c r="A3575" s="47"/>
      <c r="B3575" s="47" t="s">
        <v>2851</v>
      </c>
      <c r="C3575" s="47" t="s">
        <v>2917</v>
      </c>
      <c r="D3575" s="47" t="s">
        <v>2040</v>
      </c>
      <c r="E3575" s="47" t="s">
        <v>2038</v>
      </c>
      <c r="F3575" s="48">
        <v>43109</v>
      </c>
      <c r="G3575" s="49">
        <v>20</v>
      </c>
      <c r="H3575" s="47"/>
      <c r="I3575" s="50"/>
      <c r="J3575" s="51"/>
      <c r="K3575" s="50"/>
      <c r="L3575" s="50"/>
      <c r="M3575" s="52"/>
    </row>
    <row r="3576" spans="1:13" s="53" customFormat="1">
      <c r="A3576" s="47"/>
      <c r="B3576" s="47" t="s">
        <v>2851</v>
      </c>
      <c r="C3576" s="47" t="s">
        <v>2917</v>
      </c>
      <c r="D3576" s="47" t="s">
        <v>2041</v>
      </c>
      <c r="E3576" s="47" t="s">
        <v>2039</v>
      </c>
      <c r="F3576" s="48">
        <v>43109</v>
      </c>
      <c r="G3576" s="49">
        <v>10</v>
      </c>
      <c r="H3576" s="47"/>
      <c r="I3576" s="50"/>
      <c r="J3576" s="51"/>
      <c r="K3576" s="50"/>
      <c r="L3576" s="50"/>
      <c r="M3576" s="52"/>
    </row>
    <row r="3577" spans="1:13" s="53" customFormat="1">
      <c r="A3577" s="47"/>
      <c r="B3577" s="47" t="s">
        <v>2851</v>
      </c>
      <c r="C3577" s="47" t="s">
        <v>2917</v>
      </c>
      <c r="D3577" s="47" t="s">
        <v>2045</v>
      </c>
      <c r="E3577" s="47" t="s">
        <v>2042</v>
      </c>
      <c r="F3577" s="48">
        <v>43109</v>
      </c>
      <c r="G3577" s="49">
        <v>45</v>
      </c>
      <c r="H3577" s="47"/>
      <c r="I3577" s="50"/>
      <c r="J3577" s="51"/>
      <c r="K3577" s="50"/>
      <c r="L3577" s="50"/>
      <c r="M3577" s="52"/>
    </row>
    <row r="3578" spans="1:13" s="53" customFormat="1">
      <c r="A3578" s="47"/>
      <c r="B3578" s="47" t="s">
        <v>2851</v>
      </c>
      <c r="C3578" s="47" t="s">
        <v>2917</v>
      </c>
      <c r="D3578" s="47" t="s">
        <v>2046</v>
      </c>
      <c r="E3578" s="47" t="s">
        <v>2043</v>
      </c>
      <c r="F3578" s="48">
        <v>43109</v>
      </c>
      <c r="G3578" s="49">
        <v>20</v>
      </c>
      <c r="H3578" s="47"/>
      <c r="I3578" s="50"/>
      <c r="J3578" s="51"/>
      <c r="K3578" s="50"/>
      <c r="L3578" s="50"/>
      <c r="M3578" s="52"/>
    </row>
    <row r="3579" spans="1:13" s="53" customFormat="1">
      <c r="A3579" s="47"/>
      <c r="B3579" s="47" t="s">
        <v>2851</v>
      </c>
      <c r="C3579" s="47" t="s">
        <v>2917</v>
      </c>
      <c r="D3579" s="47" t="s">
        <v>2047</v>
      </c>
      <c r="E3579" s="47" t="s">
        <v>2044</v>
      </c>
      <c r="F3579" s="48">
        <v>43109</v>
      </c>
      <c r="G3579" s="49">
        <v>10</v>
      </c>
      <c r="H3579" s="47"/>
      <c r="I3579" s="50"/>
      <c r="J3579" s="51"/>
      <c r="K3579" s="50"/>
      <c r="L3579" s="50"/>
      <c r="M3579" s="52"/>
    </row>
    <row r="3580" spans="1:13" s="53" customFormat="1">
      <c r="A3580" s="47"/>
      <c r="B3580" s="47" t="s">
        <v>2924</v>
      </c>
      <c r="C3580" s="47" t="s">
        <v>2917</v>
      </c>
      <c r="D3580" s="47" t="s">
        <v>1887</v>
      </c>
      <c r="E3580" s="47" t="s">
        <v>1883</v>
      </c>
      <c r="F3580" s="48">
        <v>43109</v>
      </c>
      <c r="G3580" s="49">
        <v>100</v>
      </c>
      <c r="H3580" s="47"/>
      <c r="I3580" s="50"/>
      <c r="J3580" s="51"/>
      <c r="K3580" s="50"/>
      <c r="L3580" s="50"/>
      <c r="M3580" s="52"/>
    </row>
    <row r="3581" spans="1:13" s="53" customFormat="1">
      <c r="A3581" s="47"/>
      <c r="B3581" s="47" t="s">
        <v>2924</v>
      </c>
      <c r="C3581" s="47" t="s">
        <v>2917</v>
      </c>
      <c r="D3581" s="47" t="s">
        <v>1888</v>
      </c>
      <c r="E3581" s="47" t="s">
        <v>1884</v>
      </c>
      <c r="F3581" s="48">
        <v>43109</v>
      </c>
      <c r="G3581" s="49">
        <v>80</v>
      </c>
      <c r="H3581" s="47"/>
      <c r="I3581" s="50"/>
      <c r="J3581" s="51"/>
      <c r="K3581" s="50"/>
      <c r="L3581" s="50"/>
      <c r="M3581" s="52"/>
    </row>
    <row r="3582" spans="1:13" s="53" customFormat="1">
      <c r="A3582" s="47" t="s">
        <v>2925</v>
      </c>
      <c r="B3582" s="47" t="s">
        <v>2926</v>
      </c>
      <c r="C3582" s="47" t="s">
        <v>2927</v>
      </c>
      <c r="D3582" s="47" t="s">
        <v>1891</v>
      </c>
      <c r="E3582" s="47" t="s">
        <v>2309</v>
      </c>
      <c r="F3582" s="48">
        <v>43108</v>
      </c>
      <c r="G3582" s="49">
        <v>-4</v>
      </c>
      <c r="H3582" s="47"/>
      <c r="I3582" s="50"/>
      <c r="J3582" s="51"/>
      <c r="K3582" s="50"/>
      <c r="L3582" s="50"/>
      <c r="M3582" s="52"/>
    </row>
    <row r="3583" spans="1:13" s="53" customFormat="1">
      <c r="A3583" s="47" t="s">
        <v>2925</v>
      </c>
      <c r="B3583" s="47" t="s">
        <v>2926</v>
      </c>
      <c r="C3583" s="47" t="s">
        <v>2927</v>
      </c>
      <c r="D3583" s="47" t="s">
        <v>2226</v>
      </c>
      <c r="E3583" s="47" t="s">
        <v>2227</v>
      </c>
      <c r="F3583" s="48">
        <v>43108</v>
      </c>
      <c r="G3583" s="49">
        <v>-2</v>
      </c>
      <c r="H3583" s="47"/>
      <c r="I3583" s="50"/>
      <c r="J3583" s="51"/>
      <c r="K3583" s="50"/>
      <c r="L3583" s="50"/>
      <c r="M3583" s="52"/>
    </row>
    <row r="3584" spans="1:13" s="53" customFormat="1">
      <c r="A3584" s="47" t="s">
        <v>2925</v>
      </c>
      <c r="B3584" s="47" t="s">
        <v>2926</v>
      </c>
      <c r="C3584" s="47" t="s">
        <v>2927</v>
      </c>
      <c r="D3584" s="47" t="s">
        <v>2304</v>
      </c>
      <c r="E3584" s="47" t="s">
        <v>2302</v>
      </c>
      <c r="F3584" s="48">
        <v>43108</v>
      </c>
      <c r="G3584" s="49">
        <v>-3</v>
      </c>
      <c r="H3584" s="47"/>
      <c r="I3584" s="50"/>
      <c r="J3584" s="51"/>
      <c r="K3584" s="50"/>
      <c r="L3584" s="50"/>
      <c r="M3584" s="52"/>
    </row>
    <row r="3585" spans="1:13" s="53" customFormat="1">
      <c r="A3585" s="47" t="s">
        <v>2925</v>
      </c>
      <c r="B3585" s="47" t="s">
        <v>2926</v>
      </c>
      <c r="C3585" s="47" t="s">
        <v>2927</v>
      </c>
      <c r="D3585" s="47" t="s">
        <v>2305</v>
      </c>
      <c r="E3585" s="47" t="s">
        <v>2303</v>
      </c>
      <c r="F3585" s="48">
        <v>43108</v>
      </c>
      <c r="G3585" s="49">
        <v>-1</v>
      </c>
      <c r="H3585" s="47"/>
      <c r="I3585" s="50"/>
      <c r="J3585" s="51"/>
      <c r="K3585" s="50"/>
      <c r="L3585" s="50"/>
      <c r="M3585" s="52"/>
    </row>
    <row r="3586" spans="1:13" s="53" customFormat="1">
      <c r="A3586" s="47" t="s">
        <v>2925</v>
      </c>
      <c r="B3586" s="47" t="s">
        <v>2926</v>
      </c>
      <c r="C3586" s="47" t="s">
        <v>2927</v>
      </c>
      <c r="D3586" s="47" t="s">
        <v>2347</v>
      </c>
      <c r="E3586" s="47" t="s">
        <v>2348</v>
      </c>
      <c r="F3586" s="48">
        <v>43108</v>
      </c>
      <c r="G3586" s="49">
        <v>-2</v>
      </c>
      <c r="H3586" s="47"/>
      <c r="I3586" s="50"/>
      <c r="J3586" s="51"/>
      <c r="K3586" s="50"/>
      <c r="L3586" s="50"/>
      <c r="M3586" s="52"/>
    </row>
    <row r="3587" spans="1:13" s="53" customFormat="1">
      <c r="A3587" s="47" t="s">
        <v>2925</v>
      </c>
      <c r="B3587" s="47" t="s">
        <v>2926</v>
      </c>
      <c r="C3587" s="47" t="s">
        <v>2927</v>
      </c>
      <c r="D3587" s="47" t="s">
        <v>1692</v>
      </c>
      <c r="E3587" s="47" t="s">
        <v>1699</v>
      </c>
      <c r="F3587" s="48">
        <v>43108</v>
      </c>
      <c r="G3587" s="49">
        <v>-5</v>
      </c>
      <c r="H3587" s="47"/>
      <c r="I3587" s="50"/>
      <c r="J3587" s="51"/>
      <c r="K3587" s="50"/>
      <c r="L3587" s="50"/>
      <c r="M3587" s="52"/>
    </row>
    <row r="3588" spans="1:13" s="53" customFormat="1">
      <c r="A3588" s="47" t="s">
        <v>2928</v>
      </c>
      <c r="B3588" s="47" t="s">
        <v>2929</v>
      </c>
      <c r="C3588" s="47" t="s">
        <v>1344</v>
      </c>
      <c r="D3588" s="47" t="s">
        <v>1665</v>
      </c>
      <c r="E3588" s="47" t="s">
        <v>1630</v>
      </c>
      <c r="F3588" s="48">
        <v>43109</v>
      </c>
      <c r="G3588" s="49">
        <v>-2</v>
      </c>
      <c r="H3588" s="47"/>
      <c r="I3588" s="50"/>
      <c r="J3588" s="51"/>
      <c r="K3588" s="50"/>
      <c r="L3588" s="50"/>
      <c r="M3588" s="52"/>
    </row>
    <row r="3589" spans="1:13" s="53" customFormat="1">
      <c r="A3589" s="47" t="s">
        <v>2928</v>
      </c>
      <c r="B3589" s="47" t="s">
        <v>2777</v>
      </c>
      <c r="C3589" s="47" t="s">
        <v>1344</v>
      </c>
      <c r="D3589" s="47" t="s">
        <v>1665</v>
      </c>
      <c r="E3589" s="47" t="s">
        <v>1630</v>
      </c>
      <c r="F3589" s="48">
        <v>43109</v>
      </c>
      <c r="G3589" s="49">
        <v>-1</v>
      </c>
      <c r="H3589" s="47"/>
      <c r="I3589" s="50"/>
      <c r="J3589" s="51"/>
      <c r="K3589" s="50"/>
      <c r="L3589" s="50"/>
      <c r="M3589" s="52"/>
    </row>
    <row r="3590" spans="1:13" s="53" customFormat="1">
      <c r="A3590" s="47" t="s">
        <v>2928</v>
      </c>
      <c r="B3590" s="47" t="s">
        <v>2778</v>
      </c>
      <c r="C3590" s="47" t="s">
        <v>1344</v>
      </c>
      <c r="D3590" s="47" t="s">
        <v>1666</v>
      </c>
      <c r="E3590" s="47" t="s">
        <v>1654</v>
      </c>
      <c r="F3590" s="48">
        <v>43109</v>
      </c>
      <c r="G3590" s="49">
        <v>1</v>
      </c>
      <c r="H3590" s="47"/>
      <c r="I3590" s="50"/>
      <c r="J3590" s="51"/>
      <c r="K3590" s="50"/>
      <c r="L3590" s="50"/>
      <c r="M3590" s="52"/>
    </row>
    <row r="3591" spans="1:13" s="53" customFormat="1">
      <c r="A3591" s="47" t="s">
        <v>2928</v>
      </c>
      <c r="B3591" s="47" t="s">
        <v>2929</v>
      </c>
      <c r="C3591" s="47" t="s">
        <v>1344</v>
      </c>
      <c r="D3591" s="47" t="s">
        <v>1666</v>
      </c>
      <c r="E3591" s="47" t="s">
        <v>1654</v>
      </c>
      <c r="F3591" s="48">
        <v>43109</v>
      </c>
      <c r="G3591" s="49">
        <v>-1</v>
      </c>
      <c r="H3591" s="47"/>
      <c r="I3591" s="50"/>
      <c r="J3591" s="51"/>
      <c r="K3591" s="50"/>
      <c r="L3591" s="50"/>
      <c r="M3591" s="52"/>
    </row>
    <row r="3592" spans="1:13" s="53" customFormat="1">
      <c r="A3592" s="47" t="s">
        <v>2930</v>
      </c>
      <c r="B3592" s="47" t="s">
        <v>2761</v>
      </c>
      <c r="C3592" s="47" t="s">
        <v>1344</v>
      </c>
      <c r="D3592" s="47" t="s">
        <v>2386</v>
      </c>
      <c r="E3592" s="47" t="s">
        <v>1310</v>
      </c>
      <c r="F3592" s="48">
        <v>43109</v>
      </c>
      <c r="G3592" s="49">
        <v>-1</v>
      </c>
      <c r="H3592" s="47"/>
      <c r="I3592" s="50"/>
      <c r="J3592" s="51"/>
      <c r="K3592" s="50"/>
      <c r="L3592" s="50"/>
      <c r="M3592" s="52"/>
    </row>
    <row r="3593" spans="1:13" s="53" customFormat="1">
      <c r="A3593" s="47" t="s">
        <v>2930</v>
      </c>
      <c r="B3593" s="47" t="s">
        <v>2932</v>
      </c>
      <c r="C3593" s="47" t="s">
        <v>1344</v>
      </c>
      <c r="D3593" s="47" t="s">
        <v>2385</v>
      </c>
      <c r="E3593" s="47" t="s">
        <v>1309</v>
      </c>
      <c r="F3593" s="48">
        <v>43109</v>
      </c>
      <c r="G3593" s="49">
        <v>1</v>
      </c>
      <c r="H3593" s="47"/>
      <c r="I3593" s="50"/>
      <c r="J3593" s="51"/>
      <c r="K3593" s="50"/>
      <c r="L3593" s="50"/>
      <c r="M3593" s="52"/>
    </row>
    <row r="3594" spans="1:13" s="53" customFormat="1">
      <c r="A3594" s="47" t="s">
        <v>2930</v>
      </c>
      <c r="B3594" s="47" t="s">
        <v>2931</v>
      </c>
      <c r="C3594" s="47" t="s">
        <v>1344</v>
      </c>
      <c r="D3594" s="47" t="s">
        <v>2385</v>
      </c>
      <c r="E3594" s="47" t="s">
        <v>1309</v>
      </c>
      <c r="F3594" s="48">
        <v>43109</v>
      </c>
      <c r="G3594" s="49">
        <v>-1</v>
      </c>
      <c r="H3594" s="47"/>
      <c r="I3594" s="50"/>
      <c r="J3594" s="51"/>
      <c r="K3594" s="50"/>
      <c r="L3594" s="50"/>
      <c r="M3594" s="52"/>
    </row>
    <row r="3595" spans="1:13" s="53" customFormat="1">
      <c r="A3595" s="47" t="s">
        <v>2933</v>
      </c>
      <c r="B3595" s="47" t="s">
        <v>2934</v>
      </c>
      <c r="C3595" s="47" t="s">
        <v>1344</v>
      </c>
      <c r="D3595" s="47" t="s">
        <v>1665</v>
      </c>
      <c r="E3595" s="47" t="s">
        <v>1630</v>
      </c>
      <c r="F3595" s="48">
        <v>43109</v>
      </c>
      <c r="G3595" s="49">
        <v>-2</v>
      </c>
      <c r="H3595" s="47"/>
      <c r="I3595" s="50"/>
      <c r="J3595" s="51"/>
      <c r="K3595" s="50"/>
      <c r="L3595" s="50"/>
      <c r="M3595" s="52"/>
    </row>
    <row r="3596" spans="1:13" s="53" customFormat="1">
      <c r="A3596" s="47" t="s">
        <v>2935</v>
      </c>
      <c r="B3596" s="47" t="s">
        <v>2936</v>
      </c>
      <c r="C3596" s="47" t="s">
        <v>707</v>
      </c>
      <c r="D3596" s="47" t="s">
        <v>314</v>
      </c>
      <c r="E3596" s="47" t="s">
        <v>137</v>
      </c>
      <c r="F3596" s="48">
        <v>43110</v>
      </c>
      <c r="G3596" s="49">
        <v>-4</v>
      </c>
      <c r="H3596" s="47"/>
      <c r="I3596" s="50"/>
      <c r="J3596" s="51"/>
      <c r="K3596" s="50"/>
      <c r="L3596" s="50"/>
      <c r="M3596" s="52"/>
    </row>
    <row r="3597" spans="1:13" s="53" customFormat="1">
      <c r="A3597" s="47" t="s">
        <v>2935</v>
      </c>
      <c r="B3597" s="47" t="s">
        <v>2936</v>
      </c>
      <c r="C3597" s="47" t="s">
        <v>707</v>
      </c>
      <c r="D3597" s="47" t="s">
        <v>315</v>
      </c>
      <c r="E3597" s="47" t="s">
        <v>59</v>
      </c>
      <c r="F3597" s="48">
        <v>43110</v>
      </c>
      <c r="G3597" s="49">
        <v>-1</v>
      </c>
      <c r="H3597" s="47"/>
      <c r="I3597" s="50"/>
      <c r="J3597" s="51"/>
      <c r="K3597" s="50"/>
      <c r="L3597" s="50"/>
      <c r="M3597" s="52"/>
    </row>
    <row r="3598" spans="1:13" s="53" customFormat="1">
      <c r="A3598" s="47" t="s">
        <v>2935</v>
      </c>
      <c r="B3598" s="47" t="s">
        <v>2936</v>
      </c>
      <c r="C3598" s="47" t="s">
        <v>707</v>
      </c>
      <c r="D3598" s="47" t="s">
        <v>467</v>
      </c>
      <c r="E3598" s="47" t="s">
        <v>109</v>
      </c>
      <c r="F3598" s="48">
        <v>43110</v>
      </c>
      <c r="G3598" s="49">
        <v>-1</v>
      </c>
      <c r="H3598" s="47"/>
      <c r="I3598" s="50"/>
      <c r="J3598" s="51"/>
      <c r="K3598" s="50"/>
      <c r="L3598" s="50"/>
      <c r="M3598" s="52"/>
    </row>
    <row r="3599" spans="1:13" s="53" customFormat="1">
      <c r="A3599" s="47" t="s">
        <v>2935</v>
      </c>
      <c r="B3599" s="47" t="s">
        <v>2936</v>
      </c>
      <c r="C3599" s="47" t="s">
        <v>707</v>
      </c>
      <c r="D3599" s="47" t="s">
        <v>663</v>
      </c>
      <c r="E3599" s="47" t="s">
        <v>662</v>
      </c>
      <c r="F3599" s="48">
        <v>43110</v>
      </c>
      <c r="G3599" s="49">
        <v>-2</v>
      </c>
      <c r="H3599" s="47"/>
      <c r="I3599" s="50"/>
      <c r="J3599" s="51"/>
      <c r="K3599" s="50"/>
      <c r="L3599" s="50"/>
      <c r="M3599" s="52"/>
    </row>
    <row r="3600" spans="1:13" s="53" customFormat="1">
      <c r="A3600" s="47" t="s">
        <v>2935</v>
      </c>
      <c r="B3600" s="47" t="s">
        <v>2936</v>
      </c>
      <c r="C3600" s="47" t="s">
        <v>707</v>
      </c>
      <c r="D3600" s="47" t="s">
        <v>465</v>
      </c>
      <c r="E3600" s="47" t="s">
        <v>107</v>
      </c>
      <c r="F3600" s="48">
        <v>43110</v>
      </c>
      <c r="G3600" s="49">
        <v>-2</v>
      </c>
      <c r="H3600" s="47"/>
      <c r="I3600" s="50"/>
      <c r="J3600" s="51"/>
      <c r="K3600" s="50"/>
      <c r="L3600" s="50"/>
      <c r="M3600" s="52"/>
    </row>
    <row r="3601" spans="1:13" s="53" customFormat="1">
      <c r="A3601" s="47" t="s">
        <v>2935</v>
      </c>
      <c r="B3601" s="47" t="s">
        <v>2936</v>
      </c>
      <c r="C3601" s="47" t="s">
        <v>707</v>
      </c>
      <c r="D3601" s="47" t="s">
        <v>464</v>
      </c>
      <c r="E3601" s="47" t="s">
        <v>106</v>
      </c>
      <c r="F3601" s="48">
        <v>43110</v>
      </c>
      <c r="G3601" s="49">
        <v>-2</v>
      </c>
      <c r="H3601" s="47"/>
      <c r="I3601" s="50"/>
      <c r="J3601" s="51"/>
      <c r="K3601" s="50"/>
      <c r="L3601" s="50"/>
      <c r="M3601" s="52"/>
    </row>
    <row r="3602" spans="1:13" s="53" customFormat="1">
      <c r="A3602" s="47" t="s">
        <v>2935</v>
      </c>
      <c r="B3602" s="47" t="s">
        <v>2936</v>
      </c>
      <c r="C3602" s="47" t="s">
        <v>707</v>
      </c>
      <c r="D3602" s="47" t="s">
        <v>466</v>
      </c>
      <c r="E3602" s="47" t="s">
        <v>108</v>
      </c>
      <c r="F3602" s="48">
        <v>43110</v>
      </c>
      <c r="G3602" s="49">
        <v>-2</v>
      </c>
      <c r="H3602" s="47"/>
      <c r="I3602" s="50"/>
      <c r="J3602" s="51"/>
      <c r="K3602" s="50"/>
      <c r="L3602" s="50"/>
      <c r="M3602" s="52"/>
    </row>
    <row r="3603" spans="1:13" s="53" customFormat="1">
      <c r="A3603" s="47" t="s">
        <v>2935</v>
      </c>
      <c r="B3603" s="47" t="s">
        <v>2936</v>
      </c>
      <c r="C3603" s="47" t="s">
        <v>707</v>
      </c>
      <c r="D3603" s="47" t="s">
        <v>2821</v>
      </c>
      <c r="E3603" s="47" t="s">
        <v>2818</v>
      </c>
      <c r="F3603" s="48">
        <v>43110</v>
      </c>
      <c r="G3603" s="49">
        <v>-1</v>
      </c>
      <c r="H3603" s="47"/>
      <c r="I3603" s="50"/>
      <c r="J3603" s="51"/>
      <c r="K3603" s="50"/>
      <c r="L3603" s="50"/>
      <c r="M3603" s="52"/>
    </row>
    <row r="3604" spans="1:13" s="53" customFormat="1">
      <c r="A3604" s="47" t="s">
        <v>2935</v>
      </c>
      <c r="B3604" s="47" t="s">
        <v>2936</v>
      </c>
      <c r="C3604" s="47" t="s">
        <v>707</v>
      </c>
      <c r="D3604" s="47" t="s">
        <v>2816</v>
      </c>
      <c r="E3604" s="47" t="s">
        <v>2815</v>
      </c>
      <c r="F3604" s="48">
        <v>43110</v>
      </c>
      <c r="G3604" s="49">
        <v>-1</v>
      </c>
      <c r="H3604" s="47"/>
      <c r="I3604" s="50"/>
      <c r="J3604" s="51"/>
      <c r="K3604" s="50"/>
      <c r="L3604" s="50"/>
      <c r="M3604" s="52"/>
    </row>
    <row r="3605" spans="1:13" s="53" customFormat="1">
      <c r="A3605" s="47" t="s">
        <v>2935</v>
      </c>
      <c r="B3605" s="47" t="s">
        <v>2936</v>
      </c>
      <c r="C3605" s="47" t="s">
        <v>707</v>
      </c>
      <c r="D3605" s="47" t="s">
        <v>2820</v>
      </c>
      <c r="E3605" s="47" t="s">
        <v>2819</v>
      </c>
      <c r="F3605" s="48">
        <v>43110</v>
      </c>
      <c r="G3605" s="49">
        <v>-1</v>
      </c>
      <c r="H3605" s="47"/>
      <c r="I3605" s="50"/>
      <c r="J3605" s="51"/>
      <c r="K3605" s="50"/>
      <c r="L3605" s="50"/>
      <c r="M3605" s="52"/>
    </row>
    <row r="3606" spans="1:13" s="53" customFormat="1">
      <c r="A3606" s="47" t="s">
        <v>2937</v>
      </c>
      <c r="B3606" s="47" t="s">
        <v>2938</v>
      </c>
      <c r="C3606" s="47" t="s">
        <v>706</v>
      </c>
      <c r="D3606" s="47" t="s">
        <v>1888</v>
      </c>
      <c r="E3606" s="47" t="s">
        <v>1884</v>
      </c>
      <c r="F3606" s="48">
        <v>43110</v>
      </c>
      <c r="G3606" s="49">
        <v>-46</v>
      </c>
      <c r="H3606" s="47"/>
      <c r="I3606" s="50"/>
      <c r="J3606" s="51"/>
      <c r="K3606" s="50"/>
      <c r="L3606" s="50"/>
      <c r="M3606" s="52"/>
    </row>
    <row r="3607" spans="1:13" s="53" customFormat="1">
      <c r="A3607" s="47" t="s">
        <v>2937</v>
      </c>
      <c r="B3607" s="47" t="s">
        <v>2938</v>
      </c>
      <c r="C3607" s="47" t="s">
        <v>706</v>
      </c>
      <c r="D3607" s="47" t="s">
        <v>1887</v>
      </c>
      <c r="E3607" s="47" t="s">
        <v>1883</v>
      </c>
      <c r="F3607" s="48">
        <v>43110</v>
      </c>
      <c r="G3607" s="49">
        <v>-44</v>
      </c>
      <c r="H3607" s="47"/>
      <c r="I3607" s="50"/>
      <c r="J3607" s="51"/>
      <c r="K3607" s="50"/>
      <c r="L3607" s="50"/>
      <c r="M3607" s="52"/>
    </row>
    <row r="3608" spans="1:13" s="53" customFormat="1">
      <c r="A3608" s="47" t="s">
        <v>2939</v>
      </c>
      <c r="B3608" s="47" t="s">
        <v>2940</v>
      </c>
      <c r="C3608" s="47" t="s">
        <v>1344</v>
      </c>
      <c r="D3608" s="47" t="s">
        <v>466</v>
      </c>
      <c r="E3608" s="47" t="s">
        <v>108</v>
      </c>
      <c r="F3608" s="48">
        <v>43111</v>
      </c>
      <c r="G3608" s="49">
        <v>-3</v>
      </c>
      <c r="H3608" s="47"/>
      <c r="I3608" s="50"/>
      <c r="J3608" s="51"/>
      <c r="K3608" s="50"/>
      <c r="L3608" s="50"/>
      <c r="M3608" s="52"/>
    </row>
    <row r="3609" spans="1:13" s="53" customFormat="1">
      <c r="A3609" s="47" t="s">
        <v>2939</v>
      </c>
      <c r="B3609" s="47" t="s">
        <v>2940</v>
      </c>
      <c r="C3609" s="47" t="s">
        <v>1344</v>
      </c>
      <c r="D3609" s="47" t="s">
        <v>663</v>
      </c>
      <c r="E3609" s="47" t="s">
        <v>662</v>
      </c>
      <c r="F3609" s="48">
        <v>43111</v>
      </c>
      <c r="G3609" s="49">
        <v>-2</v>
      </c>
      <c r="H3609" s="47"/>
      <c r="I3609" s="50"/>
      <c r="J3609" s="51"/>
      <c r="K3609" s="50"/>
      <c r="L3609" s="50"/>
      <c r="M3609" s="52"/>
    </row>
    <row r="3610" spans="1:13" s="53" customFormat="1">
      <c r="A3610" s="47" t="s">
        <v>2939</v>
      </c>
      <c r="B3610" s="47" t="s">
        <v>2940</v>
      </c>
      <c r="C3610" s="47" t="s">
        <v>1344</v>
      </c>
      <c r="D3610" s="47" t="s">
        <v>464</v>
      </c>
      <c r="E3610" s="47" t="s">
        <v>106</v>
      </c>
      <c r="F3610" s="48">
        <v>43111</v>
      </c>
      <c r="G3610" s="49">
        <v>-3</v>
      </c>
      <c r="H3610" s="47"/>
      <c r="I3610" s="50"/>
      <c r="J3610" s="51"/>
      <c r="K3610" s="50"/>
      <c r="L3610" s="50"/>
      <c r="M3610" s="52"/>
    </row>
    <row r="3611" spans="1:13" s="53" customFormat="1">
      <c r="A3611" s="47" t="s">
        <v>2939</v>
      </c>
      <c r="B3611" s="47" t="s">
        <v>2940</v>
      </c>
      <c r="C3611" s="47" t="s">
        <v>1344</v>
      </c>
      <c r="D3611" s="47" t="s">
        <v>465</v>
      </c>
      <c r="E3611" s="47" t="s">
        <v>107</v>
      </c>
      <c r="F3611" s="48">
        <v>43111</v>
      </c>
      <c r="G3611" s="49">
        <v>-3</v>
      </c>
      <c r="H3611" s="47"/>
      <c r="I3611" s="50"/>
      <c r="J3611" s="51"/>
      <c r="K3611" s="50"/>
      <c r="L3611" s="50"/>
      <c r="M3611" s="52"/>
    </row>
    <row r="3612" spans="1:13" s="53" customFormat="1">
      <c r="A3612" s="47" t="s">
        <v>2939</v>
      </c>
      <c r="B3612" s="47" t="s">
        <v>2940</v>
      </c>
      <c r="C3612" s="47" t="s">
        <v>1344</v>
      </c>
      <c r="D3612" s="47" t="s">
        <v>467</v>
      </c>
      <c r="E3612" s="47" t="s">
        <v>109</v>
      </c>
      <c r="F3612" s="48">
        <v>43111</v>
      </c>
      <c r="G3612" s="49">
        <v>-3</v>
      </c>
      <c r="H3612" s="47"/>
      <c r="I3612" s="50"/>
      <c r="J3612" s="51"/>
      <c r="K3612" s="50"/>
      <c r="L3612" s="50"/>
      <c r="M3612" s="52"/>
    </row>
    <row r="3613" spans="1:13" s="53" customFormat="1">
      <c r="A3613" s="47" t="s">
        <v>2941</v>
      </c>
      <c r="B3613" s="47" t="s">
        <v>2942</v>
      </c>
      <c r="C3613" s="47" t="s">
        <v>1344</v>
      </c>
      <c r="D3613" s="47" t="s">
        <v>1678</v>
      </c>
      <c r="E3613" s="47" t="s">
        <v>1672</v>
      </c>
      <c r="F3613" s="48">
        <v>43111</v>
      </c>
      <c r="G3613" s="49">
        <v>-1</v>
      </c>
      <c r="H3613" s="47"/>
      <c r="I3613" s="50"/>
      <c r="J3613" s="51"/>
      <c r="K3613" s="50"/>
      <c r="L3613" s="50"/>
      <c r="M3613" s="52"/>
    </row>
    <row r="3614" spans="1:13" s="53" customFormat="1">
      <c r="A3614" s="47" t="s">
        <v>2943</v>
      </c>
      <c r="B3614" s="47" t="s">
        <v>2944</v>
      </c>
      <c r="C3614" s="47" t="s">
        <v>1344</v>
      </c>
      <c r="D3614" s="47" t="s">
        <v>1678</v>
      </c>
      <c r="E3614" s="47" t="s">
        <v>1672</v>
      </c>
      <c r="F3614" s="48">
        <v>43111</v>
      </c>
      <c r="G3614" s="49">
        <v>-1</v>
      </c>
      <c r="H3614" s="47"/>
      <c r="I3614" s="50"/>
      <c r="J3614" s="51"/>
      <c r="K3614" s="50"/>
      <c r="L3614" s="50"/>
      <c r="M3614" s="52"/>
    </row>
    <row r="3615" spans="1:13" s="53" customFormat="1">
      <c r="A3615" s="47" t="s">
        <v>2943</v>
      </c>
      <c r="B3615" s="47" t="s">
        <v>2945</v>
      </c>
      <c r="C3615" s="47" t="s">
        <v>1344</v>
      </c>
      <c r="D3615" s="47" t="s">
        <v>1665</v>
      </c>
      <c r="E3615" s="47" t="s">
        <v>1630</v>
      </c>
      <c r="F3615" s="48">
        <v>43111</v>
      </c>
      <c r="G3615" s="49">
        <v>-2</v>
      </c>
      <c r="H3615" s="47"/>
      <c r="I3615" s="50"/>
      <c r="J3615" s="51"/>
      <c r="K3615" s="50"/>
      <c r="L3615" s="50"/>
      <c r="M3615" s="52"/>
    </row>
    <row r="3616" spans="1:13" s="53" customFormat="1">
      <c r="A3616" s="47" t="s">
        <v>2943</v>
      </c>
      <c r="B3616" s="47" t="s">
        <v>2946</v>
      </c>
      <c r="C3616" s="47" t="s">
        <v>1344</v>
      </c>
      <c r="D3616" s="47" t="s">
        <v>1667</v>
      </c>
      <c r="E3616" s="47" t="s">
        <v>1629</v>
      </c>
      <c r="F3616" s="48">
        <v>43111</v>
      </c>
      <c r="G3616" s="49">
        <v>2</v>
      </c>
      <c r="H3616" s="47"/>
      <c r="I3616" s="50"/>
      <c r="J3616" s="51"/>
      <c r="K3616" s="50"/>
      <c r="L3616" s="50"/>
      <c r="M3616" s="52"/>
    </row>
    <row r="3617" spans="1:13" s="53" customFormat="1">
      <c r="A3617" s="47" t="s">
        <v>2943</v>
      </c>
      <c r="B3617" s="47" t="s">
        <v>2944</v>
      </c>
      <c r="C3617" s="47" t="s">
        <v>1344</v>
      </c>
      <c r="D3617" s="47" t="s">
        <v>1667</v>
      </c>
      <c r="E3617" s="47" t="s">
        <v>1629</v>
      </c>
      <c r="F3617" s="48">
        <v>43111</v>
      </c>
      <c r="G3617" s="49">
        <v>-2</v>
      </c>
      <c r="H3617" s="47"/>
      <c r="I3617" s="50"/>
      <c r="J3617" s="51"/>
      <c r="K3617" s="50"/>
      <c r="L3617" s="50"/>
      <c r="M3617" s="52"/>
    </row>
    <row r="3618" spans="1:13" s="53" customFormat="1">
      <c r="A3618" s="47" t="s">
        <v>2947</v>
      </c>
      <c r="B3618" s="47" t="s">
        <v>2948</v>
      </c>
      <c r="C3618" s="47" t="s">
        <v>1344</v>
      </c>
      <c r="D3618" s="47" t="s">
        <v>663</v>
      </c>
      <c r="E3618" s="47" t="s">
        <v>662</v>
      </c>
      <c r="F3618" s="48">
        <v>43111</v>
      </c>
      <c r="G3618" s="49">
        <v>-1</v>
      </c>
      <c r="H3618" s="47"/>
      <c r="I3618" s="50"/>
      <c r="J3618" s="51"/>
      <c r="K3618" s="50"/>
      <c r="L3618" s="50"/>
      <c r="M3618" s="52"/>
    </row>
    <row r="3619" spans="1:13" s="53" customFormat="1">
      <c r="A3619" s="47" t="s">
        <v>2947</v>
      </c>
      <c r="B3619" s="47" t="s">
        <v>2948</v>
      </c>
      <c r="C3619" s="47" t="s">
        <v>1344</v>
      </c>
      <c r="D3619" s="47" t="s">
        <v>464</v>
      </c>
      <c r="E3619" s="47" t="s">
        <v>106</v>
      </c>
      <c r="F3619" s="48">
        <v>43111</v>
      </c>
      <c r="G3619" s="49">
        <v>-1</v>
      </c>
      <c r="H3619" s="47"/>
      <c r="I3619" s="50"/>
      <c r="J3619" s="51"/>
      <c r="K3619" s="50"/>
      <c r="L3619" s="50"/>
      <c r="M3619" s="52"/>
    </row>
    <row r="3620" spans="1:13" s="53" customFormat="1">
      <c r="A3620" s="47" t="s">
        <v>2947</v>
      </c>
      <c r="B3620" s="47" t="s">
        <v>2948</v>
      </c>
      <c r="C3620" s="47" t="s">
        <v>1344</v>
      </c>
      <c r="D3620" s="47" t="s">
        <v>465</v>
      </c>
      <c r="E3620" s="47" t="s">
        <v>107</v>
      </c>
      <c r="F3620" s="48">
        <v>43111</v>
      </c>
      <c r="G3620" s="49">
        <v>-1</v>
      </c>
      <c r="H3620" s="47"/>
      <c r="I3620" s="50"/>
      <c r="J3620" s="51"/>
      <c r="K3620" s="50"/>
      <c r="L3620" s="50"/>
      <c r="M3620" s="52"/>
    </row>
    <row r="3621" spans="1:13" s="53" customFormat="1">
      <c r="A3621" s="47" t="s">
        <v>2949</v>
      </c>
      <c r="B3621" s="47" t="s">
        <v>2950</v>
      </c>
      <c r="C3621" s="47" t="s">
        <v>2951</v>
      </c>
      <c r="D3621" s="47" t="s">
        <v>1850</v>
      </c>
      <c r="E3621" s="47" t="s">
        <v>1864</v>
      </c>
      <c r="F3621" s="48">
        <v>43111</v>
      </c>
      <c r="G3621" s="49">
        <v>-11</v>
      </c>
      <c r="H3621" s="47"/>
      <c r="I3621" s="50"/>
      <c r="J3621" s="51"/>
      <c r="K3621" s="50"/>
      <c r="L3621" s="50"/>
      <c r="M3621" s="52"/>
    </row>
    <row r="3622" spans="1:13" s="53" customFormat="1">
      <c r="A3622" s="47" t="s">
        <v>2949</v>
      </c>
      <c r="B3622" s="47" t="s">
        <v>2950</v>
      </c>
      <c r="C3622" s="47" t="s">
        <v>2951</v>
      </c>
      <c r="D3622" s="47" t="s">
        <v>1855</v>
      </c>
      <c r="E3622" s="47" t="s">
        <v>1865</v>
      </c>
      <c r="F3622" s="48">
        <v>43111</v>
      </c>
      <c r="G3622" s="49">
        <v>-2</v>
      </c>
      <c r="H3622" s="47"/>
      <c r="I3622" s="50"/>
      <c r="J3622" s="51"/>
      <c r="K3622" s="50"/>
      <c r="L3622" s="50"/>
      <c r="M3622" s="52"/>
    </row>
    <row r="3623" spans="1:13" s="53" customFormat="1">
      <c r="A3623" s="47" t="s">
        <v>2952</v>
      </c>
      <c r="B3623" s="47" t="s">
        <v>2953</v>
      </c>
      <c r="C3623" s="47" t="s">
        <v>1344</v>
      </c>
      <c r="D3623" s="47" t="s">
        <v>1665</v>
      </c>
      <c r="E3623" s="47" t="s">
        <v>1630</v>
      </c>
      <c r="F3623" s="48">
        <v>43112</v>
      </c>
      <c r="G3623" s="49">
        <v>-2</v>
      </c>
      <c r="H3623" s="47"/>
      <c r="I3623" s="50"/>
      <c r="J3623" s="51"/>
      <c r="K3623" s="50"/>
      <c r="L3623" s="50"/>
      <c r="M3623" s="52"/>
    </row>
    <row r="3624" spans="1:13" s="53" customFormat="1">
      <c r="A3624" s="47" t="s">
        <v>2952</v>
      </c>
      <c r="B3624" s="47" t="s">
        <v>2953</v>
      </c>
      <c r="C3624" s="47" t="s">
        <v>1344</v>
      </c>
      <c r="D3624" s="47" t="s">
        <v>1678</v>
      </c>
      <c r="E3624" s="47" t="s">
        <v>1672</v>
      </c>
      <c r="F3624" s="48">
        <v>43112</v>
      </c>
      <c r="G3624" s="49">
        <v>-1</v>
      </c>
      <c r="H3624" s="47"/>
      <c r="I3624" s="50"/>
      <c r="J3624" s="51"/>
      <c r="K3624" s="50"/>
      <c r="L3624" s="50"/>
      <c r="M3624" s="52"/>
    </row>
    <row r="3625" spans="1:13" s="53" customFormat="1">
      <c r="A3625" s="47" t="s">
        <v>2952</v>
      </c>
      <c r="B3625" s="47" t="s">
        <v>2954</v>
      </c>
      <c r="C3625" s="47" t="s">
        <v>1344</v>
      </c>
      <c r="D3625" s="47" t="s">
        <v>1677</v>
      </c>
      <c r="E3625" s="47" t="s">
        <v>1671</v>
      </c>
      <c r="F3625" s="48">
        <v>43112</v>
      </c>
      <c r="G3625" s="49">
        <v>-1</v>
      </c>
      <c r="H3625" s="47"/>
      <c r="I3625" s="50"/>
      <c r="J3625" s="51"/>
      <c r="K3625" s="50"/>
      <c r="L3625" s="50"/>
      <c r="M3625" s="52"/>
    </row>
    <row r="3626" spans="1:13" s="53" customFormat="1">
      <c r="A3626" s="47" t="s">
        <v>2952</v>
      </c>
      <c r="B3626" s="47" t="s">
        <v>2955</v>
      </c>
      <c r="C3626" s="47" t="s">
        <v>1344</v>
      </c>
      <c r="D3626" s="47" t="s">
        <v>1678</v>
      </c>
      <c r="E3626" s="47" t="s">
        <v>1672</v>
      </c>
      <c r="F3626" s="48">
        <v>43112</v>
      </c>
      <c r="G3626" s="49">
        <v>1</v>
      </c>
      <c r="H3626" s="47"/>
      <c r="I3626" s="50"/>
      <c r="J3626" s="51"/>
      <c r="K3626" s="50"/>
      <c r="L3626" s="50"/>
      <c r="M3626" s="52"/>
    </row>
    <row r="3627" spans="1:13" s="53" customFormat="1">
      <c r="A3627" s="47" t="s">
        <v>2952</v>
      </c>
      <c r="B3627" s="47" t="s">
        <v>2953</v>
      </c>
      <c r="C3627" s="47" t="s">
        <v>1344</v>
      </c>
      <c r="D3627" s="47" t="s">
        <v>1678</v>
      </c>
      <c r="E3627" s="47" t="s">
        <v>1672</v>
      </c>
      <c r="F3627" s="48">
        <v>43112</v>
      </c>
      <c r="G3627" s="49">
        <v>-1</v>
      </c>
      <c r="H3627" s="47"/>
      <c r="I3627" s="50"/>
      <c r="J3627" s="51"/>
      <c r="K3627" s="50"/>
      <c r="L3627" s="50"/>
      <c r="M3627" s="52"/>
    </row>
    <row r="3628" spans="1:13" s="53" customFormat="1">
      <c r="A3628" s="47" t="s">
        <v>2956</v>
      </c>
      <c r="B3628" s="47" t="s">
        <v>2957</v>
      </c>
      <c r="C3628" s="47" t="s">
        <v>661</v>
      </c>
      <c r="D3628" s="47" t="s">
        <v>2386</v>
      </c>
      <c r="E3628" s="47" t="s">
        <v>1310</v>
      </c>
      <c r="F3628" s="48">
        <v>43112</v>
      </c>
      <c r="G3628" s="49">
        <v>-1</v>
      </c>
      <c r="H3628" s="47"/>
      <c r="I3628" s="50"/>
      <c r="J3628" s="51"/>
      <c r="K3628" s="50"/>
      <c r="L3628" s="50"/>
      <c r="M3628" s="52"/>
    </row>
    <row r="3629" spans="1:13" s="53" customFormat="1">
      <c r="A3629" s="47"/>
      <c r="B3629" s="47"/>
      <c r="C3629" s="47" t="s">
        <v>2958</v>
      </c>
      <c r="D3629" s="47" t="s">
        <v>1858</v>
      </c>
      <c r="E3629" s="47" t="s">
        <v>1859</v>
      </c>
      <c r="F3629" s="48">
        <v>43122</v>
      </c>
      <c r="G3629" s="49">
        <v>-1</v>
      </c>
      <c r="H3629" s="47"/>
      <c r="I3629" s="50"/>
      <c r="J3629" s="51"/>
      <c r="K3629" s="50"/>
      <c r="L3629" s="50"/>
      <c r="M3629" s="52"/>
    </row>
    <row r="3630" spans="1:13" s="53" customFormat="1">
      <c r="A3630" s="47" t="s">
        <v>2959</v>
      </c>
      <c r="B3630" s="47" t="s">
        <v>2785</v>
      </c>
      <c r="C3630" s="47" t="s">
        <v>1344</v>
      </c>
      <c r="D3630" s="47" t="s">
        <v>1887</v>
      </c>
      <c r="E3630" s="47" t="s">
        <v>1883</v>
      </c>
      <c r="F3630" s="48">
        <v>43117</v>
      </c>
      <c r="G3630" s="49">
        <v>-28</v>
      </c>
      <c r="H3630" s="47"/>
      <c r="I3630" s="50"/>
      <c r="J3630" s="51"/>
      <c r="K3630" s="50"/>
      <c r="L3630" s="50"/>
      <c r="M3630" s="52"/>
    </row>
    <row r="3631" spans="1:13" s="53" customFormat="1">
      <c r="A3631" s="47" t="s">
        <v>2959</v>
      </c>
      <c r="B3631" s="47" t="s">
        <v>2785</v>
      </c>
      <c r="C3631" s="47" t="s">
        <v>1344</v>
      </c>
      <c r="D3631" s="47" t="s">
        <v>1921</v>
      </c>
      <c r="E3631" s="47" t="s">
        <v>1927</v>
      </c>
      <c r="F3631" s="48">
        <v>43117</v>
      </c>
      <c r="G3631" s="49">
        <v>-1</v>
      </c>
      <c r="H3631" s="47"/>
      <c r="I3631" s="50"/>
      <c r="J3631" s="51"/>
      <c r="K3631" s="50"/>
      <c r="L3631" s="50"/>
      <c r="M3631" s="52"/>
    </row>
    <row r="3632" spans="1:13" s="53" customFormat="1">
      <c r="A3632" s="47" t="s">
        <v>2959</v>
      </c>
      <c r="B3632" s="47" t="s">
        <v>2785</v>
      </c>
      <c r="C3632" s="47" t="s">
        <v>1344</v>
      </c>
      <c r="D3632" s="47" t="s">
        <v>2347</v>
      </c>
      <c r="E3632" s="47" t="s">
        <v>2348</v>
      </c>
      <c r="F3632" s="48">
        <v>43117</v>
      </c>
      <c r="G3632" s="49">
        <v>-7</v>
      </c>
      <c r="H3632" s="47"/>
      <c r="I3632" s="50"/>
      <c r="J3632" s="51"/>
      <c r="K3632" s="50"/>
      <c r="L3632" s="50"/>
      <c r="M3632" s="52"/>
    </row>
    <row r="3633" spans="1:13" s="53" customFormat="1">
      <c r="A3633" s="47" t="s">
        <v>2959</v>
      </c>
      <c r="B3633" s="47" t="s">
        <v>2785</v>
      </c>
      <c r="C3633" s="47" t="s">
        <v>1344</v>
      </c>
      <c r="D3633" s="47" t="s">
        <v>1692</v>
      </c>
      <c r="E3633" s="47" t="s">
        <v>1699</v>
      </c>
      <c r="F3633" s="48">
        <v>43117</v>
      </c>
      <c r="G3633" s="49">
        <v>-2</v>
      </c>
      <c r="H3633" s="47"/>
      <c r="I3633" s="50"/>
      <c r="J3633" s="51"/>
      <c r="K3633" s="50"/>
      <c r="L3633" s="50"/>
      <c r="M3633" s="52"/>
    </row>
    <row r="3634" spans="1:13" s="53" customFormat="1">
      <c r="A3634" s="47" t="s">
        <v>2959</v>
      </c>
      <c r="B3634" s="47" t="s">
        <v>2785</v>
      </c>
      <c r="C3634" s="47" t="s">
        <v>1344</v>
      </c>
      <c r="D3634" s="47" t="s">
        <v>2045</v>
      </c>
      <c r="E3634" s="47" t="s">
        <v>2042</v>
      </c>
      <c r="F3634" s="48">
        <v>43117</v>
      </c>
      <c r="G3634" s="49">
        <v>-23</v>
      </c>
      <c r="H3634" s="47"/>
      <c r="I3634" s="50"/>
      <c r="J3634" s="51"/>
      <c r="K3634" s="50"/>
      <c r="L3634" s="50"/>
      <c r="M3634" s="52"/>
    </row>
    <row r="3635" spans="1:13" s="53" customFormat="1">
      <c r="A3635" s="47" t="s">
        <v>2959</v>
      </c>
      <c r="B3635" s="47" t="s">
        <v>2785</v>
      </c>
      <c r="C3635" s="47" t="s">
        <v>1344</v>
      </c>
      <c r="D3635" s="47" t="s">
        <v>1922</v>
      </c>
      <c r="E3635" s="47" t="s">
        <v>1929</v>
      </c>
      <c r="F3635" s="48">
        <v>43117</v>
      </c>
      <c r="G3635" s="49">
        <v>-1</v>
      </c>
      <c r="H3635" s="47"/>
      <c r="I3635" s="50"/>
      <c r="J3635" s="51"/>
      <c r="K3635" s="50"/>
      <c r="L3635" s="50"/>
      <c r="M3635" s="52"/>
    </row>
    <row r="3636" spans="1:13" s="53" customFormat="1">
      <c r="A3636" s="47" t="s">
        <v>2959</v>
      </c>
      <c r="B3636" s="47" t="s">
        <v>2785</v>
      </c>
      <c r="C3636" s="47" t="s">
        <v>1344</v>
      </c>
      <c r="D3636" s="47" t="s">
        <v>1947</v>
      </c>
      <c r="E3636" s="47" t="s">
        <v>1948</v>
      </c>
      <c r="F3636" s="48">
        <v>43117</v>
      </c>
      <c r="G3636" s="49">
        <v>-25</v>
      </c>
      <c r="H3636" s="47"/>
      <c r="I3636" s="50"/>
      <c r="J3636" s="51"/>
      <c r="K3636" s="50"/>
      <c r="L3636" s="50"/>
      <c r="M3636" s="52"/>
    </row>
    <row r="3637" spans="1:13" s="53" customFormat="1">
      <c r="A3637" s="47" t="s">
        <v>2959</v>
      </c>
      <c r="B3637" s="47" t="s">
        <v>2785</v>
      </c>
      <c r="C3637" s="47" t="s">
        <v>1344</v>
      </c>
      <c r="D3637" s="47" t="s">
        <v>588</v>
      </c>
      <c r="E3637" s="47" t="s">
        <v>505</v>
      </c>
      <c r="F3637" s="48">
        <v>43117</v>
      </c>
      <c r="G3637" s="49">
        <v>-3</v>
      </c>
      <c r="H3637" s="47"/>
      <c r="I3637" s="50"/>
      <c r="J3637" s="51"/>
      <c r="K3637" s="50"/>
      <c r="L3637" s="50"/>
      <c r="M3637" s="52"/>
    </row>
    <row r="3638" spans="1:13" s="53" customFormat="1">
      <c r="A3638" s="47" t="s">
        <v>2959</v>
      </c>
      <c r="B3638" s="47" t="s">
        <v>2785</v>
      </c>
      <c r="C3638" s="47" t="s">
        <v>1344</v>
      </c>
      <c r="D3638" s="47" t="s">
        <v>1693</v>
      </c>
      <c r="E3638" s="47" t="s">
        <v>1696</v>
      </c>
      <c r="F3638" s="48">
        <v>43117</v>
      </c>
      <c r="G3638" s="49">
        <v>-3</v>
      </c>
      <c r="H3638" s="47"/>
      <c r="I3638" s="50"/>
      <c r="J3638" s="51"/>
      <c r="K3638" s="50"/>
      <c r="L3638" s="50"/>
      <c r="M3638" s="52"/>
    </row>
    <row r="3639" spans="1:13" s="53" customFormat="1">
      <c r="A3639" s="47" t="s">
        <v>2959</v>
      </c>
      <c r="B3639" s="47" t="s">
        <v>2785</v>
      </c>
      <c r="C3639" s="47" t="s">
        <v>1344</v>
      </c>
      <c r="D3639" s="47" t="s">
        <v>1986</v>
      </c>
      <c r="E3639" s="47" t="s">
        <v>1981</v>
      </c>
      <c r="F3639" s="48">
        <v>43117</v>
      </c>
      <c r="G3639" s="49">
        <v>-25</v>
      </c>
      <c r="H3639" s="47"/>
      <c r="I3639" s="50"/>
      <c r="J3639" s="51"/>
      <c r="K3639" s="50"/>
      <c r="L3639" s="50"/>
      <c r="M3639" s="52"/>
    </row>
    <row r="3640" spans="1:13" s="53" customFormat="1">
      <c r="A3640" s="47" t="s">
        <v>2960</v>
      </c>
      <c r="B3640" s="47" t="s">
        <v>2961</v>
      </c>
      <c r="C3640" s="47" t="s">
        <v>1344</v>
      </c>
      <c r="D3640" s="47" t="s">
        <v>1677</v>
      </c>
      <c r="E3640" s="47" t="s">
        <v>1671</v>
      </c>
      <c r="F3640" s="48">
        <v>43118</v>
      </c>
      <c r="G3640" s="49">
        <v>-1</v>
      </c>
      <c r="H3640" s="47"/>
      <c r="I3640" s="50"/>
      <c r="J3640" s="51"/>
      <c r="K3640" s="50"/>
      <c r="L3640" s="50"/>
      <c r="M3640" s="52"/>
    </row>
    <row r="3641" spans="1:13" s="53" customFormat="1">
      <c r="A3641" s="47" t="s">
        <v>2960</v>
      </c>
      <c r="B3641" s="47" t="s">
        <v>2955</v>
      </c>
      <c r="C3641" s="47" t="s">
        <v>1344</v>
      </c>
      <c r="D3641" s="47" t="s">
        <v>1678</v>
      </c>
      <c r="E3641" s="47" t="s">
        <v>1672</v>
      </c>
      <c r="F3641" s="48">
        <v>43118</v>
      </c>
      <c r="G3641" s="49">
        <v>1</v>
      </c>
      <c r="H3641" s="47"/>
      <c r="I3641" s="50"/>
      <c r="J3641" s="51"/>
      <c r="K3641" s="50"/>
      <c r="L3641" s="50"/>
      <c r="M3641" s="52"/>
    </row>
    <row r="3642" spans="1:13" s="53" customFormat="1">
      <c r="A3642" s="47" t="s">
        <v>2960</v>
      </c>
      <c r="B3642" s="47" t="s">
        <v>2962</v>
      </c>
      <c r="C3642" s="47" t="s">
        <v>1344</v>
      </c>
      <c r="D3642" s="47" t="s">
        <v>1678</v>
      </c>
      <c r="E3642" s="47" t="s">
        <v>1672</v>
      </c>
      <c r="F3642" s="48">
        <v>43118</v>
      </c>
      <c r="G3642" s="49">
        <v>-1</v>
      </c>
      <c r="H3642" s="47"/>
      <c r="I3642" s="50"/>
      <c r="J3642" s="51"/>
      <c r="K3642" s="50"/>
      <c r="L3642" s="50"/>
      <c r="M3642" s="52"/>
    </row>
    <row r="3643" spans="1:13" s="53" customFormat="1">
      <c r="A3643" s="47" t="s">
        <v>2963</v>
      </c>
      <c r="B3643" s="47" t="s">
        <v>2964</v>
      </c>
      <c r="C3643" s="47" t="s">
        <v>1344</v>
      </c>
      <c r="D3643" s="47" t="s">
        <v>1</v>
      </c>
      <c r="E3643" s="47" t="s">
        <v>22</v>
      </c>
      <c r="F3643" s="48">
        <v>43118</v>
      </c>
      <c r="G3643" s="49">
        <v>-6</v>
      </c>
      <c r="H3643" s="47"/>
      <c r="I3643" s="50"/>
      <c r="J3643" s="51"/>
      <c r="K3643" s="50"/>
      <c r="L3643" s="50"/>
      <c r="M3643" s="52"/>
    </row>
    <row r="3644" spans="1:13" s="53" customFormat="1">
      <c r="A3644" s="47" t="s">
        <v>2963</v>
      </c>
      <c r="B3644" s="47" t="s">
        <v>2964</v>
      </c>
      <c r="C3644" s="47" t="s">
        <v>1344</v>
      </c>
      <c r="D3644" s="47" t="s">
        <v>2</v>
      </c>
      <c r="E3644" s="47" t="s">
        <v>62</v>
      </c>
      <c r="F3644" s="48">
        <v>43118</v>
      </c>
      <c r="G3644" s="49">
        <v>-5</v>
      </c>
      <c r="H3644" s="47"/>
      <c r="I3644" s="50"/>
      <c r="J3644" s="51"/>
      <c r="K3644" s="50"/>
      <c r="L3644" s="50"/>
      <c r="M3644" s="52"/>
    </row>
    <row r="3645" spans="1:13" s="53" customFormat="1">
      <c r="A3645" s="47" t="s">
        <v>2965</v>
      </c>
      <c r="B3645" s="47" t="s">
        <v>2966</v>
      </c>
      <c r="C3645" s="47" t="s">
        <v>1344</v>
      </c>
      <c r="D3645" s="47" t="s">
        <v>1573</v>
      </c>
      <c r="E3645" s="47" t="s">
        <v>1574</v>
      </c>
      <c r="F3645" s="48">
        <v>43118</v>
      </c>
      <c r="G3645" s="49">
        <v>-16</v>
      </c>
      <c r="H3645" s="47"/>
      <c r="I3645" s="50"/>
      <c r="J3645" s="51"/>
      <c r="K3645" s="50"/>
      <c r="L3645" s="50"/>
      <c r="M3645" s="52"/>
    </row>
    <row r="3646" spans="1:13" s="53" customFormat="1">
      <c r="A3646" s="47" t="s">
        <v>2967</v>
      </c>
      <c r="B3646" s="47" t="s">
        <v>2968</v>
      </c>
      <c r="C3646" s="47" t="s">
        <v>1344</v>
      </c>
      <c r="D3646" s="47" t="s">
        <v>1678</v>
      </c>
      <c r="E3646" s="47" t="s">
        <v>1672</v>
      </c>
      <c r="F3646" s="48">
        <v>43118</v>
      </c>
      <c r="G3646" s="49">
        <v>-1</v>
      </c>
      <c r="H3646" s="47"/>
      <c r="I3646" s="50"/>
      <c r="J3646" s="51"/>
      <c r="K3646" s="50"/>
      <c r="L3646" s="50"/>
      <c r="M3646" s="52"/>
    </row>
    <row r="3647" spans="1:13" s="53" customFormat="1">
      <c r="A3647" s="47" t="s">
        <v>2967</v>
      </c>
      <c r="B3647" s="47" t="s">
        <v>2961</v>
      </c>
      <c r="C3647" s="47" t="s">
        <v>1344</v>
      </c>
      <c r="D3647" s="47" t="s">
        <v>1677</v>
      </c>
      <c r="E3647" s="47" t="s">
        <v>1671</v>
      </c>
      <c r="F3647" s="48">
        <v>43118</v>
      </c>
      <c r="G3647" s="49">
        <v>-1</v>
      </c>
      <c r="H3647" s="47"/>
      <c r="I3647" s="50"/>
      <c r="J3647" s="51"/>
      <c r="K3647" s="50"/>
      <c r="L3647" s="50"/>
      <c r="M3647" s="52"/>
    </row>
    <row r="3648" spans="1:13" s="53" customFormat="1">
      <c r="A3648" s="47" t="s">
        <v>2967</v>
      </c>
      <c r="B3648" s="47" t="s">
        <v>2955</v>
      </c>
      <c r="C3648" s="47" t="s">
        <v>1344</v>
      </c>
      <c r="D3648" s="47" t="s">
        <v>1678</v>
      </c>
      <c r="E3648" s="47" t="s">
        <v>1672</v>
      </c>
      <c r="F3648" s="48">
        <v>43118</v>
      </c>
      <c r="G3648" s="49">
        <v>1</v>
      </c>
      <c r="H3648" s="47"/>
      <c r="I3648" s="50"/>
      <c r="J3648" s="51"/>
      <c r="K3648" s="50"/>
      <c r="L3648" s="50"/>
      <c r="M3648" s="52"/>
    </row>
    <row r="3649" spans="1:13" s="53" customFormat="1">
      <c r="A3649" s="47" t="s">
        <v>2967</v>
      </c>
      <c r="B3649" s="47" t="s">
        <v>2968</v>
      </c>
      <c r="C3649" s="47" t="s">
        <v>1344</v>
      </c>
      <c r="D3649" s="47" t="s">
        <v>1678</v>
      </c>
      <c r="E3649" s="47" t="s">
        <v>1672</v>
      </c>
      <c r="F3649" s="48">
        <v>43118</v>
      </c>
      <c r="G3649" s="49">
        <v>-1</v>
      </c>
      <c r="H3649" s="47"/>
      <c r="I3649" s="50"/>
      <c r="J3649" s="51"/>
      <c r="K3649" s="50"/>
      <c r="L3649" s="50"/>
      <c r="M3649" s="52"/>
    </row>
    <row r="3650" spans="1:13" s="53" customFormat="1">
      <c r="A3650" s="47" t="s">
        <v>2967</v>
      </c>
      <c r="B3650" s="47" t="s">
        <v>2969</v>
      </c>
      <c r="C3650" s="47" t="s">
        <v>1344</v>
      </c>
      <c r="D3650" s="47" t="s">
        <v>2386</v>
      </c>
      <c r="E3650" s="47" t="s">
        <v>1310</v>
      </c>
      <c r="F3650" s="48">
        <v>43118</v>
      </c>
      <c r="G3650" s="49">
        <v>-4</v>
      </c>
      <c r="H3650" s="47"/>
      <c r="I3650" s="50"/>
      <c r="J3650" s="51"/>
      <c r="K3650" s="50"/>
      <c r="L3650" s="50"/>
      <c r="M3650" s="52"/>
    </row>
    <row r="3651" spans="1:13" s="53" customFormat="1">
      <c r="A3651" s="47" t="s">
        <v>2967</v>
      </c>
      <c r="B3651" s="47" t="s">
        <v>2970</v>
      </c>
      <c r="C3651" s="47" t="s">
        <v>1344</v>
      </c>
      <c r="D3651" s="47" t="s">
        <v>1665</v>
      </c>
      <c r="E3651" s="47" t="s">
        <v>1630</v>
      </c>
      <c r="F3651" s="48">
        <v>43118</v>
      </c>
      <c r="G3651" s="49">
        <v>4</v>
      </c>
      <c r="H3651" s="47"/>
      <c r="I3651" s="50"/>
      <c r="J3651" s="51"/>
      <c r="K3651" s="50"/>
      <c r="L3651" s="50"/>
      <c r="M3651" s="52"/>
    </row>
    <row r="3652" spans="1:13" s="53" customFormat="1">
      <c r="A3652" s="47" t="s">
        <v>2967</v>
      </c>
      <c r="B3652" s="47" t="s">
        <v>2968</v>
      </c>
      <c r="C3652" s="47" t="s">
        <v>1344</v>
      </c>
      <c r="D3652" s="47" t="s">
        <v>1665</v>
      </c>
      <c r="E3652" s="47" t="s">
        <v>1630</v>
      </c>
      <c r="F3652" s="48">
        <v>43118</v>
      </c>
      <c r="G3652" s="49">
        <v>-4</v>
      </c>
      <c r="H3652" s="47"/>
      <c r="I3652" s="50"/>
      <c r="J3652" s="51"/>
      <c r="K3652" s="50"/>
      <c r="L3652" s="50"/>
      <c r="M3652" s="52"/>
    </row>
    <row r="3653" spans="1:13" s="53" customFormat="1">
      <c r="A3653" s="47" t="s">
        <v>2967</v>
      </c>
      <c r="B3653" s="47" t="s">
        <v>2971</v>
      </c>
      <c r="C3653" s="47" t="s">
        <v>1344</v>
      </c>
      <c r="D3653" s="47" t="s">
        <v>1665</v>
      </c>
      <c r="E3653" s="47" t="s">
        <v>1630</v>
      </c>
      <c r="F3653" s="48">
        <v>43118</v>
      </c>
      <c r="G3653" s="49">
        <v>-1</v>
      </c>
      <c r="H3653" s="47"/>
      <c r="I3653" s="50"/>
      <c r="J3653" s="51"/>
      <c r="K3653" s="50"/>
      <c r="L3653" s="50"/>
      <c r="M3653" s="52"/>
    </row>
    <row r="3654" spans="1:13" s="53" customFormat="1">
      <c r="A3654" s="47" t="s">
        <v>2967</v>
      </c>
      <c r="B3654" s="47" t="s">
        <v>2972</v>
      </c>
      <c r="C3654" s="47" t="s">
        <v>1344</v>
      </c>
      <c r="D3654" s="47" t="s">
        <v>1667</v>
      </c>
      <c r="E3654" s="47" t="s">
        <v>1629</v>
      </c>
      <c r="F3654" s="48">
        <v>43118</v>
      </c>
      <c r="G3654" s="49">
        <v>1</v>
      </c>
      <c r="H3654" s="47"/>
      <c r="I3654" s="50"/>
      <c r="J3654" s="51"/>
      <c r="K3654" s="50"/>
      <c r="L3654" s="50"/>
      <c r="M3654" s="52"/>
    </row>
    <row r="3655" spans="1:13" s="53" customFormat="1">
      <c r="A3655" s="47" t="s">
        <v>2967</v>
      </c>
      <c r="B3655" s="47" t="s">
        <v>2968</v>
      </c>
      <c r="C3655" s="47" t="s">
        <v>1344</v>
      </c>
      <c r="D3655" s="47" t="s">
        <v>1667</v>
      </c>
      <c r="E3655" s="47" t="s">
        <v>1629</v>
      </c>
      <c r="F3655" s="48">
        <v>43118</v>
      </c>
      <c r="G3655" s="49">
        <v>-1</v>
      </c>
      <c r="H3655" s="47"/>
      <c r="I3655" s="50"/>
      <c r="J3655" s="51"/>
      <c r="K3655" s="50"/>
      <c r="L3655" s="50"/>
      <c r="M3655" s="52"/>
    </row>
    <row r="3656" spans="1:13" s="53" customFormat="1">
      <c r="A3656" s="47" t="s">
        <v>2973</v>
      </c>
      <c r="B3656" s="47" t="s">
        <v>2975</v>
      </c>
      <c r="C3656" s="47" t="s">
        <v>1134</v>
      </c>
      <c r="D3656" s="47" t="s">
        <v>2386</v>
      </c>
      <c r="E3656" s="47" t="s">
        <v>1310</v>
      </c>
      <c r="F3656" s="48">
        <v>43119</v>
      </c>
      <c r="G3656" s="49">
        <v>-1</v>
      </c>
      <c r="H3656" s="47"/>
      <c r="I3656" s="50"/>
      <c r="J3656" s="51"/>
      <c r="K3656" s="50"/>
      <c r="L3656" s="50"/>
      <c r="M3656" s="52"/>
    </row>
    <row r="3657" spans="1:13" s="53" customFormat="1">
      <c r="A3657" s="47" t="s">
        <v>2973</v>
      </c>
      <c r="B3657" s="47" t="s">
        <v>2932</v>
      </c>
      <c r="C3657" s="47" t="s">
        <v>1134</v>
      </c>
      <c r="D3657" s="47" t="s">
        <v>2385</v>
      </c>
      <c r="E3657" s="47" t="s">
        <v>1309</v>
      </c>
      <c r="F3657" s="48">
        <v>43119</v>
      </c>
      <c r="G3657" s="49">
        <v>1</v>
      </c>
      <c r="H3657" s="47"/>
      <c r="I3657" s="50"/>
      <c r="J3657" s="51"/>
      <c r="K3657" s="50"/>
      <c r="L3657" s="50"/>
      <c r="M3657" s="52"/>
    </row>
    <row r="3658" spans="1:13" s="53" customFormat="1">
      <c r="A3658" s="47" t="s">
        <v>2973</v>
      </c>
      <c r="B3658" s="47" t="s">
        <v>2974</v>
      </c>
      <c r="C3658" s="47" t="s">
        <v>1134</v>
      </c>
      <c r="D3658" s="47" t="s">
        <v>2385</v>
      </c>
      <c r="E3658" s="47" t="s">
        <v>1309</v>
      </c>
      <c r="F3658" s="48">
        <v>43119</v>
      </c>
      <c r="G3658" s="49">
        <v>-1</v>
      </c>
      <c r="H3658" s="47"/>
      <c r="I3658" s="50"/>
      <c r="J3658" s="51"/>
      <c r="K3658" s="50"/>
      <c r="L3658" s="50"/>
      <c r="M3658" s="52"/>
    </row>
    <row r="3659" spans="1:13" s="53" customFormat="1">
      <c r="A3659" s="47" t="s">
        <v>2973</v>
      </c>
      <c r="B3659" s="47" t="s">
        <v>2974</v>
      </c>
      <c r="C3659" s="47" t="s">
        <v>1134</v>
      </c>
      <c r="D3659" s="47" t="s">
        <v>1880</v>
      </c>
      <c r="E3659" s="47" t="s">
        <v>1881</v>
      </c>
      <c r="F3659" s="48">
        <v>43119</v>
      </c>
      <c r="G3659" s="49">
        <v>-1</v>
      </c>
      <c r="H3659" s="47"/>
      <c r="I3659" s="50"/>
      <c r="J3659" s="51"/>
      <c r="K3659" s="50"/>
      <c r="L3659" s="50"/>
      <c r="M3659" s="52"/>
    </row>
    <row r="3660" spans="1:13" s="53" customFormat="1">
      <c r="A3660" s="47" t="s">
        <v>2973</v>
      </c>
      <c r="B3660" s="47" t="s">
        <v>2974</v>
      </c>
      <c r="C3660" s="47" t="s">
        <v>1134</v>
      </c>
      <c r="D3660" s="47" t="s">
        <v>127</v>
      </c>
      <c r="E3660" s="47" t="s">
        <v>325</v>
      </c>
      <c r="F3660" s="48">
        <v>43119</v>
      </c>
      <c r="G3660" s="49">
        <v>-6</v>
      </c>
      <c r="H3660" s="47"/>
      <c r="I3660" s="50"/>
      <c r="J3660" s="51"/>
      <c r="K3660" s="50"/>
      <c r="L3660" s="50"/>
      <c r="M3660" s="52"/>
    </row>
    <row r="3661" spans="1:13" s="53" customFormat="1">
      <c r="A3661" s="47" t="s">
        <v>2973</v>
      </c>
      <c r="B3661" s="47" t="s">
        <v>2974</v>
      </c>
      <c r="C3661" s="47" t="s">
        <v>1134</v>
      </c>
      <c r="D3661" s="47" t="s">
        <v>319</v>
      </c>
      <c r="E3661" s="47" t="s">
        <v>135</v>
      </c>
      <c r="F3661" s="48">
        <v>43119</v>
      </c>
      <c r="G3661" s="49">
        <v>-1</v>
      </c>
      <c r="H3661" s="47"/>
      <c r="I3661" s="50"/>
      <c r="J3661" s="51"/>
      <c r="K3661" s="50"/>
      <c r="L3661" s="50"/>
      <c r="M3661" s="52"/>
    </row>
    <row r="3662" spans="1:13" s="53" customFormat="1">
      <c r="A3662" s="47" t="s">
        <v>2973</v>
      </c>
      <c r="B3662" s="47" t="s">
        <v>2974</v>
      </c>
      <c r="C3662" s="47" t="s">
        <v>1134</v>
      </c>
      <c r="D3662" s="47" t="s">
        <v>321</v>
      </c>
      <c r="E3662" s="47" t="s">
        <v>83</v>
      </c>
      <c r="F3662" s="48">
        <v>43119</v>
      </c>
      <c r="G3662" s="49">
        <v>-2</v>
      </c>
      <c r="H3662" s="47"/>
      <c r="I3662" s="50"/>
      <c r="J3662" s="51"/>
      <c r="K3662" s="50"/>
      <c r="L3662" s="50"/>
      <c r="M3662" s="52"/>
    </row>
    <row r="3663" spans="1:13" s="53" customFormat="1">
      <c r="A3663" s="47" t="s">
        <v>2976</v>
      </c>
      <c r="B3663" s="47" t="s">
        <v>2978</v>
      </c>
      <c r="C3663" s="47" t="s">
        <v>2951</v>
      </c>
      <c r="D3663" s="47" t="s">
        <v>2386</v>
      </c>
      <c r="E3663" s="47" t="s">
        <v>1310</v>
      </c>
      <c r="F3663" s="48">
        <v>43119</v>
      </c>
      <c r="G3663" s="49">
        <v>-1</v>
      </c>
      <c r="H3663" s="47"/>
      <c r="I3663" s="50"/>
      <c r="J3663" s="51"/>
      <c r="K3663" s="50"/>
      <c r="L3663" s="50"/>
      <c r="M3663" s="52"/>
    </row>
    <row r="3664" spans="1:13" s="53" customFormat="1">
      <c r="A3664" s="47" t="s">
        <v>2976</v>
      </c>
      <c r="B3664" s="47" t="s">
        <v>2979</v>
      </c>
      <c r="C3664" s="47" t="s">
        <v>2951</v>
      </c>
      <c r="D3664" s="47" t="s">
        <v>1665</v>
      </c>
      <c r="E3664" s="47" t="s">
        <v>1630</v>
      </c>
      <c r="F3664" s="48">
        <v>43119</v>
      </c>
      <c r="G3664" s="49">
        <v>1</v>
      </c>
      <c r="H3664" s="47"/>
      <c r="I3664" s="50"/>
      <c r="J3664" s="51"/>
      <c r="K3664" s="50"/>
      <c r="L3664" s="50"/>
      <c r="M3664" s="52"/>
    </row>
    <row r="3665" spans="1:13" s="53" customFormat="1">
      <c r="A3665" s="47" t="s">
        <v>2976</v>
      </c>
      <c r="B3665" s="47" t="s">
        <v>2977</v>
      </c>
      <c r="C3665" s="47" t="s">
        <v>2951</v>
      </c>
      <c r="D3665" s="47" t="s">
        <v>1665</v>
      </c>
      <c r="E3665" s="47" t="s">
        <v>1630</v>
      </c>
      <c r="F3665" s="48">
        <v>43119</v>
      </c>
      <c r="G3665" s="49">
        <v>-1</v>
      </c>
      <c r="H3665" s="47"/>
      <c r="I3665" s="50"/>
      <c r="J3665" s="51"/>
      <c r="K3665" s="50"/>
      <c r="L3665" s="50"/>
      <c r="M3665" s="52"/>
    </row>
    <row r="3666" spans="1:13" s="53" customFormat="1">
      <c r="A3666" s="47" t="s">
        <v>2980</v>
      </c>
      <c r="B3666" s="47" t="s">
        <v>2981</v>
      </c>
      <c r="C3666" s="47" t="s">
        <v>2951</v>
      </c>
      <c r="D3666" s="47" t="s">
        <v>2386</v>
      </c>
      <c r="E3666" s="47" t="s">
        <v>1310</v>
      </c>
      <c r="F3666" s="48">
        <v>43119</v>
      </c>
      <c r="G3666" s="49">
        <v>-1</v>
      </c>
      <c r="H3666" s="47"/>
      <c r="I3666" s="50"/>
      <c r="J3666" s="51"/>
      <c r="K3666" s="50"/>
      <c r="L3666" s="50"/>
      <c r="M3666" s="52"/>
    </row>
    <row r="3667" spans="1:13" s="53" customFormat="1">
      <c r="A3667" s="47" t="s">
        <v>2982</v>
      </c>
      <c r="B3667" s="47" t="s">
        <v>2975</v>
      </c>
      <c r="C3667" s="47" t="s">
        <v>1344</v>
      </c>
      <c r="D3667" s="47" t="s">
        <v>2386</v>
      </c>
      <c r="E3667" s="47" t="s">
        <v>1310</v>
      </c>
      <c r="F3667" s="48">
        <v>43123</v>
      </c>
      <c r="G3667" s="49">
        <v>-1</v>
      </c>
      <c r="H3667" s="47"/>
      <c r="I3667" s="50"/>
      <c r="J3667" s="51"/>
      <c r="K3667" s="50"/>
      <c r="L3667" s="50"/>
      <c r="M3667" s="52"/>
    </row>
    <row r="3668" spans="1:13" s="53" customFormat="1">
      <c r="A3668" s="47" t="s">
        <v>2982</v>
      </c>
      <c r="B3668" s="47" t="s">
        <v>2983</v>
      </c>
      <c r="C3668" s="47" t="s">
        <v>1344</v>
      </c>
      <c r="D3668" s="47" t="s">
        <v>2385</v>
      </c>
      <c r="E3668" s="47" t="s">
        <v>1309</v>
      </c>
      <c r="F3668" s="48">
        <v>43123</v>
      </c>
      <c r="G3668" s="49">
        <v>1</v>
      </c>
      <c r="H3668" s="47"/>
      <c r="I3668" s="50"/>
      <c r="J3668" s="51"/>
      <c r="K3668" s="50"/>
      <c r="L3668" s="50"/>
      <c r="M3668" s="52"/>
    </row>
    <row r="3669" spans="1:13" s="53" customFormat="1">
      <c r="A3669" s="47" t="s">
        <v>2982</v>
      </c>
      <c r="B3669" s="47" t="s">
        <v>2984</v>
      </c>
      <c r="C3669" s="47" t="s">
        <v>1344</v>
      </c>
      <c r="D3669" s="47" t="s">
        <v>2385</v>
      </c>
      <c r="E3669" s="47" t="s">
        <v>1309</v>
      </c>
      <c r="F3669" s="48">
        <v>43123</v>
      </c>
      <c r="G3669" s="49">
        <v>-1</v>
      </c>
      <c r="H3669" s="47"/>
      <c r="I3669" s="50"/>
      <c r="J3669" s="51"/>
      <c r="K3669" s="50"/>
      <c r="L3669" s="50"/>
      <c r="M3669" s="52"/>
    </row>
    <row r="3670" spans="1:13" s="53" customFormat="1">
      <c r="A3670" s="47" t="s">
        <v>2982</v>
      </c>
      <c r="B3670" s="47" t="s">
        <v>2984</v>
      </c>
      <c r="C3670" s="47" t="s">
        <v>1344</v>
      </c>
      <c r="D3670" s="47" t="s">
        <v>2386</v>
      </c>
      <c r="E3670" s="47" t="s">
        <v>1310</v>
      </c>
      <c r="F3670" s="48">
        <v>43123</v>
      </c>
      <c r="G3670" s="49">
        <v>-1</v>
      </c>
      <c r="H3670" s="47"/>
      <c r="I3670" s="50"/>
      <c r="J3670" s="51"/>
      <c r="K3670" s="50"/>
      <c r="L3670" s="50"/>
      <c r="M3670" s="52"/>
    </row>
    <row r="3671" spans="1:13" s="53" customFormat="1">
      <c r="A3671" s="47" t="s">
        <v>2985</v>
      </c>
      <c r="B3671" s="47" t="s">
        <v>2986</v>
      </c>
      <c r="C3671" s="47" t="s">
        <v>1344</v>
      </c>
      <c r="D3671" s="47" t="s">
        <v>308</v>
      </c>
      <c r="E3671" s="47" t="s">
        <v>123</v>
      </c>
      <c r="F3671" s="48">
        <v>43123</v>
      </c>
      <c r="G3671" s="49">
        <v>-1</v>
      </c>
      <c r="H3671" s="47"/>
      <c r="I3671" s="71"/>
      <c r="J3671" s="51"/>
      <c r="K3671" s="50"/>
      <c r="L3671" s="50"/>
      <c r="M3671" s="52"/>
    </row>
    <row r="3672" spans="1:13" s="53" customFormat="1">
      <c r="A3672" s="47" t="s">
        <v>2985</v>
      </c>
      <c r="B3672" s="47" t="s">
        <v>2986</v>
      </c>
      <c r="C3672" s="47" t="s">
        <v>1344</v>
      </c>
      <c r="D3672" s="47" t="s">
        <v>456</v>
      </c>
      <c r="E3672" s="47" t="s">
        <v>124</v>
      </c>
      <c r="F3672" s="48">
        <v>43123</v>
      </c>
      <c r="G3672" s="49">
        <v>-3</v>
      </c>
      <c r="H3672" s="47"/>
      <c r="I3672" s="71"/>
      <c r="J3672" s="51"/>
      <c r="K3672" s="50"/>
      <c r="L3672" s="50"/>
      <c r="M3672" s="52"/>
    </row>
    <row r="3673" spans="1:13" s="53" customFormat="1">
      <c r="A3673" s="47" t="s">
        <v>2987</v>
      </c>
      <c r="B3673" s="47" t="s">
        <v>2988</v>
      </c>
      <c r="C3673" s="47" t="s">
        <v>2989</v>
      </c>
      <c r="D3673" s="47" t="s">
        <v>1681</v>
      </c>
      <c r="E3673" s="47" t="s">
        <v>1675</v>
      </c>
      <c r="F3673" s="48">
        <v>43123</v>
      </c>
      <c r="G3673" s="49">
        <v>-1</v>
      </c>
      <c r="H3673" s="47"/>
      <c r="I3673" s="71"/>
      <c r="J3673" s="51"/>
      <c r="K3673" s="50"/>
      <c r="L3673" s="50"/>
      <c r="M3673" s="52"/>
    </row>
    <row r="3674" spans="1:13" s="53" customFormat="1">
      <c r="A3674" s="47" t="s">
        <v>2990</v>
      </c>
      <c r="B3674" s="47" t="s">
        <v>2991</v>
      </c>
      <c r="C3674" s="47" t="s">
        <v>1344</v>
      </c>
      <c r="D3674" s="47" t="s">
        <v>2386</v>
      </c>
      <c r="E3674" s="47" t="s">
        <v>1310</v>
      </c>
      <c r="F3674" s="48">
        <v>43123</v>
      </c>
      <c r="G3674" s="49">
        <v>-2</v>
      </c>
      <c r="H3674" s="47"/>
      <c r="I3674" s="50"/>
      <c r="J3674" s="51"/>
      <c r="K3674" s="50"/>
      <c r="L3674" s="50"/>
      <c r="M3674" s="52"/>
    </row>
    <row r="3675" spans="1:13" s="53" customFormat="1">
      <c r="A3675" s="47" t="s">
        <v>2993</v>
      </c>
      <c r="B3675" s="47"/>
      <c r="C3675" s="47"/>
      <c r="D3675" s="47" t="s">
        <v>2992</v>
      </c>
      <c r="E3675" s="47" t="s">
        <v>1210</v>
      </c>
      <c r="F3675" s="48">
        <v>43126</v>
      </c>
      <c r="G3675" s="49">
        <v>-80</v>
      </c>
      <c r="H3675" s="47"/>
      <c r="I3675" s="50"/>
      <c r="J3675" s="51"/>
      <c r="K3675" s="50"/>
      <c r="L3675" s="50"/>
      <c r="M3675" s="52"/>
    </row>
    <row r="3676" spans="1:13" s="53" customFormat="1">
      <c r="A3676" s="47"/>
      <c r="B3676" s="47" t="s">
        <v>2994</v>
      </c>
      <c r="C3676" s="47" t="s">
        <v>2768</v>
      </c>
      <c r="D3676" s="47" t="s">
        <v>2999</v>
      </c>
      <c r="E3676" s="277" t="s">
        <v>1843</v>
      </c>
      <c r="F3676" s="48">
        <v>43112</v>
      </c>
      <c r="G3676" s="49">
        <v>100</v>
      </c>
      <c r="H3676" s="47"/>
      <c r="I3676" s="50"/>
      <c r="J3676" s="51"/>
      <c r="K3676" s="50"/>
      <c r="L3676" s="50"/>
      <c r="M3676" s="52"/>
    </row>
    <row r="3677" spans="1:13" s="53" customFormat="1">
      <c r="A3677" s="47" t="s">
        <v>2993</v>
      </c>
      <c r="B3677" s="47"/>
      <c r="C3677" s="47"/>
      <c r="D3677" s="47" t="s">
        <v>2999</v>
      </c>
      <c r="E3677" s="277" t="s">
        <v>1843</v>
      </c>
      <c r="F3677" s="48">
        <v>43126</v>
      </c>
      <c r="G3677" s="49">
        <v>-10</v>
      </c>
      <c r="H3677" s="47"/>
      <c r="I3677" s="50"/>
      <c r="J3677" s="51"/>
      <c r="K3677" s="50"/>
      <c r="L3677" s="50"/>
      <c r="M3677" s="52"/>
    </row>
    <row r="3678" spans="1:13" s="53" customFormat="1" ht="15">
      <c r="A3678" s="47"/>
      <c r="B3678" s="47" t="s">
        <v>2994</v>
      </c>
      <c r="C3678" s="47" t="s">
        <v>2768</v>
      </c>
      <c r="D3678" s="47" t="s">
        <v>2995</v>
      </c>
      <c r="E3678" s="377" t="s">
        <v>2996</v>
      </c>
      <c r="F3678" s="48">
        <v>43112</v>
      </c>
      <c r="G3678" s="49">
        <v>100</v>
      </c>
      <c r="H3678" s="47"/>
      <c r="I3678" s="50"/>
      <c r="J3678" s="51"/>
      <c r="K3678" s="50"/>
      <c r="L3678" s="50"/>
      <c r="M3678" s="52"/>
    </row>
    <row r="3679" spans="1:13" s="53" customFormat="1">
      <c r="A3679" s="47" t="s">
        <v>3000</v>
      </c>
      <c r="B3679" s="47" t="s">
        <v>3001</v>
      </c>
      <c r="C3679" s="47" t="s">
        <v>3002</v>
      </c>
      <c r="D3679" s="47" t="s">
        <v>205</v>
      </c>
      <c r="E3679" s="47" t="s">
        <v>115</v>
      </c>
      <c r="F3679" s="48">
        <v>43121</v>
      </c>
      <c r="G3679" s="49">
        <v>3</v>
      </c>
      <c r="H3679" s="47"/>
      <c r="I3679" s="50"/>
      <c r="J3679" s="51"/>
      <c r="K3679" s="50"/>
      <c r="L3679" s="50"/>
      <c r="M3679" s="52"/>
    </row>
    <row r="3680" spans="1:13" s="53" customFormat="1">
      <c r="A3680" s="47" t="s">
        <v>3000</v>
      </c>
      <c r="B3680" s="47" t="s">
        <v>3001</v>
      </c>
      <c r="C3680" s="47" t="s">
        <v>3002</v>
      </c>
      <c r="D3680" s="47" t="s">
        <v>309</v>
      </c>
      <c r="E3680" s="47" t="s">
        <v>125</v>
      </c>
      <c r="F3680" s="48">
        <v>43121</v>
      </c>
      <c r="G3680" s="49">
        <v>6</v>
      </c>
      <c r="H3680" s="47"/>
      <c r="I3680" s="50"/>
      <c r="J3680" s="51"/>
      <c r="K3680" s="50"/>
      <c r="L3680" s="50"/>
      <c r="M3680" s="52"/>
    </row>
    <row r="3681" spans="1:13" s="53" customFormat="1">
      <c r="A3681" s="47" t="s">
        <v>3000</v>
      </c>
      <c r="B3681" s="47" t="s">
        <v>3001</v>
      </c>
      <c r="C3681" s="47" t="s">
        <v>3002</v>
      </c>
      <c r="D3681" s="47" t="s">
        <v>456</v>
      </c>
      <c r="E3681" s="47" t="s">
        <v>124</v>
      </c>
      <c r="F3681" s="48">
        <v>43121</v>
      </c>
      <c r="G3681" s="49">
        <v>5</v>
      </c>
      <c r="H3681" s="47"/>
      <c r="I3681" s="50"/>
      <c r="J3681" s="51"/>
      <c r="K3681" s="50"/>
      <c r="L3681" s="50"/>
      <c r="M3681" s="52"/>
    </row>
    <row r="3682" spans="1:13" s="53" customFormat="1">
      <c r="A3682" s="47" t="s">
        <v>3000</v>
      </c>
      <c r="B3682" s="47" t="s">
        <v>3001</v>
      </c>
      <c r="C3682" s="47" t="s">
        <v>3002</v>
      </c>
      <c r="D3682" s="47" t="s">
        <v>308</v>
      </c>
      <c r="E3682" s="47" t="s">
        <v>123</v>
      </c>
      <c r="F3682" s="48">
        <v>43121</v>
      </c>
      <c r="G3682" s="49">
        <v>5</v>
      </c>
      <c r="H3682" s="47"/>
      <c r="I3682" s="71"/>
      <c r="J3682" s="51"/>
      <c r="K3682" s="50"/>
      <c r="L3682" s="50"/>
      <c r="M3682" s="52"/>
    </row>
    <row r="3683" spans="1:13" s="53" customFormat="1">
      <c r="A3683" s="47" t="s">
        <v>3000</v>
      </c>
      <c r="B3683" s="47" t="s">
        <v>3001</v>
      </c>
      <c r="C3683" s="47" t="s">
        <v>3002</v>
      </c>
      <c r="D3683" s="47" t="s">
        <v>278</v>
      </c>
      <c r="E3683" s="47" t="s">
        <v>121</v>
      </c>
      <c r="F3683" s="48">
        <v>43121</v>
      </c>
      <c r="G3683" s="49">
        <v>3</v>
      </c>
      <c r="H3683" s="47"/>
      <c r="I3683" s="71"/>
      <c r="J3683" s="51"/>
      <c r="K3683" s="50"/>
      <c r="L3683" s="50"/>
      <c r="M3683" s="52"/>
    </row>
    <row r="3684" spans="1:13" s="53" customFormat="1">
      <c r="A3684" s="47" t="s">
        <v>3000</v>
      </c>
      <c r="B3684" s="47" t="s">
        <v>3001</v>
      </c>
      <c r="C3684" s="47" t="s">
        <v>3002</v>
      </c>
      <c r="D3684" s="47" t="s">
        <v>306</v>
      </c>
      <c r="E3684" s="47" t="s">
        <v>117</v>
      </c>
      <c r="F3684" s="48">
        <v>43121</v>
      </c>
      <c r="G3684" s="49">
        <v>2</v>
      </c>
      <c r="H3684" s="47"/>
      <c r="I3684" s="71"/>
      <c r="J3684" s="51"/>
      <c r="K3684" s="50"/>
      <c r="L3684" s="50"/>
      <c r="M3684" s="52"/>
    </row>
    <row r="3685" spans="1:13" s="53" customFormat="1">
      <c r="A3685" s="47" t="s">
        <v>3003</v>
      </c>
      <c r="B3685" s="47" t="s">
        <v>3004</v>
      </c>
      <c r="C3685" s="47" t="s">
        <v>3002</v>
      </c>
      <c r="D3685" s="47" t="s">
        <v>3005</v>
      </c>
      <c r="E3685" s="47" t="s">
        <v>3006</v>
      </c>
      <c r="F3685" s="48">
        <v>43121</v>
      </c>
      <c r="G3685" s="49">
        <v>2</v>
      </c>
      <c r="H3685" s="47"/>
      <c r="I3685" s="71"/>
      <c r="J3685" s="51"/>
      <c r="K3685" s="50"/>
      <c r="L3685" s="50"/>
      <c r="M3685" s="52"/>
    </row>
    <row r="3686" spans="1:13" s="53" customFormat="1">
      <c r="A3686" s="47" t="s">
        <v>3003</v>
      </c>
      <c r="B3686" s="47" t="s">
        <v>3004</v>
      </c>
      <c r="C3686" s="47" t="s">
        <v>3002</v>
      </c>
      <c r="D3686" s="47" t="s">
        <v>3007</v>
      </c>
      <c r="E3686" s="47" t="s">
        <v>3008</v>
      </c>
      <c r="F3686" s="48">
        <v>43121</v>
      </c>
      <c r="G3686" s="49">
        <v>2</v>
      </c>
      <c r="H3686" s="47"/>
      <c r="I3686" s="71"/>
      <c r="J3686" s="51"/>
      <c r="K3686" s="50"/>
      <c r="L3686" s="50"/>
      <c r="M3686" s="52"/>
    </row>
    <row r="3687" spans="1:13" s="53" customFormat="1">
      <c r="A3687" s="47"/>
      <c r="B3687" s="47" t="s">
        <v>3011</v>
      </c>
      <c r="C3687" s="47" t="s">
        <v>3002</v>
      </c>
      <c r="D3687" s="47" t="s">
        <v>466</v>
      </c>
      <c r="E3687" s="47" t="s">
        <v>108</v>
      </c>
      <c r="F3687" s="48">
        <v>43129</v>
      </c>
      <c r="G3687" s="49">
        <v>1</v>
      </c>
      <c r="H3687" s="47"/>
      <c r="I3687" s="71"/>
      <c r="J3687" s="51"/>
      <c r="K3687" s="50"/>
      <c r="L3687" s="50"/>
      <c r="M3687" s="52"/>
    </row>
    <row r="3688" spans="1:13" s="53" customFormat="1">
      <c r="A3688" s="47"/>
      <c r="B3688" s="47" t="s">
        <v>3012</v>
      </c>
      <c r="C3688" s="47" t="s">
        <v>3002</v>
      </c>
      <c r="D3688" s="47" t="s">
        <v>467</v>
      </c>
      <c r="E3688" s="47" t="s">
        <v>109</v>
      </c>
      <c r="F3688" s="48">
        <v>43129</v>
      </c>
      <c r="G3688" s="49">
        <v>1</v>
      </c>
      <c r="H3688" s="47"/>
      <c r="I3688" s="71"/>
      <c r="J3688" s="51"/>
      <c r="K3688" s="50"/>
      <c r="L3688" s="50"/>
      <c r="M3688" s="52"/>
    </row>
    <row r="3689" spans="1:13" s="53" customFormat="1">
      <c r="A3689" s="47"/>
      <c r="B3689" s="47" t="s">
        <v>3013</v>
      </c>
      <c r="C3689" s="47" t="s">
        <v>3002</v>
      </c>
      <c r="D3689" s="47" t="s">
        <v>467</v>
      </c>
      <c r="E3689" s="47" t="s">
        <v>109</v>
      </c>
      <c r="F3689" s="48">
        <v>43129</v>
      </c>
      <c r="G3689" s="49">
        <v>1</v>
      </c>
      <c r="H3689" s="47"/>
      <c r="I3689" s="71"/>
      <c r="J3689" s="51"/>
      <c r="K3689" s="50"/>
      <c r="L3689" s="50"/>
      <c r="M3689" s="52"/>
    </row>
    <row r="3690" spans="1:13" s="53" customFormat="1">
      <c r="A3690" s="47"/>
      <c r="B3690" s="47" t="s">
        <v>3014</v>
      </c>
      <c r="C3690" s="47" t="s">
        <v>3002</v>
      </c>
      <c r="D3690" s="47" t="s">
        <v>2384</v>
      </c>
      <c r="E3690" s="47" t="s">
        <v>1293</v>
      </c>
      <c r="F3690" s="48">
        <v>43129</v>
      </c>
      <c r="G3690" s="49">
        <v>1</v>
      </c>
      <c r="H3690" s="47"/>
      <c r="I3690" s="71"/>
      <c r="J3690" s="51"/>
      <c r="K3690" s="50"/>
      <c r="L3690" s="50"/>
      <c r="M3690" s="52"/>
    </row>
    <row r="3691" spans="1:13" s="53" customFormat="1">
      <c r="A3691" s="47" t="s">
        <v>3015</v>
      </c>
      <c r="B3691" s="47" t="s">
        <v>3016</v>
      </c>
      <c r="C3691" s="47" t="s">
        <v>3002</v>
      </c>
      <c r="D3691" s="47" t="s">
        <v>3017</v>
      </c>
      <c r="E3691" s="47" t="s">
        <v>3018</v>
      </c>
      <c r="F3691" s="48">
        <v>43130</v>
      </c>
      <c r="G3691" s="49">
        <v>10</v>
      </c>
      <c r="H3691" s="47"/>
      <c r="I3691" s="71"/>
      <c r="J3691" s="51"/>
      <c r="K3691" s="50"/>
      <c r="L3691" s="50"/>
      <c r="M3691" s="52"/>
    </row>
    <row r="3692" spans="1:13" s="53" customFormat="1">
      <c r="A3692" s="47" t="s">
        <v>3015</v>
      </c>
      <c r="B3692" s="47" t="s">
        <v>3016</v>
      </c>
      <c r="C3692" s="47" t="s">
        <v>3002</v>
      </c>
      <c r="D3692" s="47" t="s">
        <v>3019</v>
      </c>
      <c r="E3692" s="47" t="s">
        <v>3020</v>
      </c>
      <c r="F3692" s="48">
        <v>43130</v>
      </c>
      <c r="G3692" s="49">
        <v>10</v>
      </c>
      <c r="H3692" s="47"/>
      <c r="I3692" s="71"/>
      <c r="J3692" s="51"/>
      <c r="K3692" s="50"/>
      <c r="L3692" s="50"/>
      <c r="M3692" s="52"/>
    </row>
    <row r="3693" spans="1:13" s="53" customFormat="1">
      <c r="A3693" s="47" t="s">
        <v>3015</v>
      </c>
      <c r="B3693" s="47" t="s">
        <v>3016</v>
      </c>
      <c r="C3693" s="47" t="s">
        <v>3002</v>
      </c>
      <c r="D3693" s="47" t="s">
        <v>3021</v>
      </c>
      <c r="E3693" s="47" t="s">
        <v>3022</v>
      </c>
      <c r="F3693" s="48">
        <v>43130</v>
      </c>
      <c r="G3693" s="49">
        <v>5</v>
      </c>
      <c r="H3693" s="47"/>
      <c r="I3693" s="71"/>
      <c r="J3693" s="51"/>
      <c r="K3693" s="50"/>
      <c r="L3693" s="50"/>
      <c r="M3693" s="52"/>
    </row>
    <row r="3694" spans="1:13" s="53" customFormat="1">
      <c r="A3694" s="47" t="s">
        <v>3015</v>
      </c>
      <c r="B3694" s="47" t="s">
        <v>3016</v>
      </c>
      <c r="C3694" s="47" t="s">
        <v>3002</v>
      </c>
      <c r="D3694" s="47" t="s">
        <v>3023</v>
      </c>
      <c r="E3694" s="47" t="s">
        <v>3024</v>
      </c>
      <c r="F3694" s="48">
        <v>43130</v>
      </c>
      <c r="G3694" s="49">
        <v>5</v>
      </c>
      <c r="H3694" s="47"/>
      <c r="I3694" s="71"/>
      <c r="J3694" s="51"/>
      <c r="K3694" s="50"/>
      <c r="L3694" s="50"/>
      <c r="M3694" s="52"/>
    </row>
    <row r="3695" spans="1:13" s="53" customFormat="1">
      <c r="A3695" s="47" t="s">
        <v>3015</v>
      </c>
      <c r="B3695" s="47" t="s">
        <v>3016</v>
      </c>
      <c r="C3695" s="47" t="s">
        <v>3002</v>
      </c>
      <c r="D3695" s="47" t="s">
        <v>1460</v>
      </c>
      <c r="E3695" s="47" t="s">
        <v>1459</v>
      </c>
      <c r="F3695" s="48">
        <v>43130</v>
      </c>
      <c r="G3695" s="49">
        <v>20</v>
      </c>
      <c r="H3695" s="47"/>
      <c r="I3695" s="71"/>
      <c r="J3695" s="51"/>
      <c r="K3695" s="50"/>
      <c r="L3695" s="50"/>
      <c r="M3695" s="52"/>
    </row>
    <row r="3696" spans="1:13" s="53" customFormat="1">
      <c r="A3696" s="47" t="s">
        <v>3015</v>
      </c>
      <c r="B3696" s="47" t="s">
        <v>3016</v>
      </c>
      <c r="C3696" s="47" t="s">
        <v>3002</v>
      </c>
      <c r="D3696" s="47" t="s">
        <v>1644</v>
      </c>
      <c r="E3696" s="47" t="s">
        <v>1643</v>
      </c>
      <c r="F3696" s="48">
        <v>43130</v>
      </c>
      <c r="G3696" s="49">
        <v>10</v>
      </c>
      <c r="H3696" s="47"/>
      <c r="I3696" s="71"/>
      <c r="J3696" s="51"/>
      <c r="K3696" s="50"/>
      <c r="L3696" s="50"/>
      <c r="M3696" s="52"/>
    </row>
    <row r="3697" spans="1:13" s="53" customFormat="1">
      <c r="A3697" s="47" t="s">
        <v>3025</v>
      </c>
      <c r="B3697" s="47" t="s">
        <v>2875</v>
      </c>
      <c r="C3697" s="47" t="s">
        <v>3026</v>
      </c>
      <c r="D3697" s="47" t="s">
        <v>1665</v>
      </c>
      <c r="E3697" s="47" t="s">
        <v>1630</v>
      </c>
      <c r="F3697" s="48">
        <v>43130</v>
      </c>
      <c r="G3697" s="49">
        <v>5</v>
      </c>
      <c r="H3697" s="47"/>
      <c r="I3697" s="71"/>
      <c r="J3697" s="51"/>
      <c r="K3697" s="50"/>
      <c r="L3697" s="50"/>
      <c r="M3697" s="52"/>
    </row>
    <row r="3698" spans="1:13" s="53" customFormat="1">
      <c r="A3698" s="47" t="s">
        <v>3027</v>
      </c>
      <c r="B3698" s="47" t="s">
        <v>3028</v>
      </c>
      <c r="C3698" s="47" t="s">
        <v>3026</v>
      </c>
      <c r="D3698" s="47" t="s">
        <v>1665</v>
      </c>
      <c r="E3698" s="47" t="s">
        <v>1630</v>
      </c>
      <c r="F3698" s="48">
        <v>43130</v>
      </c>
      <c r="G3698" s="49">
        <v>8</v>
      </c>
      <c r="H3698" s="47"/>
      <c r="I3698" s="71"/>
      <c r="J3698" s="51"/>
      <c r="K3698" s="50"/>
      <c r="L3698" s="50"/>
      <c r="M3698" s="52"/>
    </row>
    <row r="3699" spans="1:13" s="53" customFormat="1">
      <c r="A3699" s="47" t="s">
        <v>3029</v>
      </c>
      <c r="B3699" s="47" t="s">
        <v>3031</v>
      </c>
      <c r="C3699" s="47" t="s">
        <v>2704</v>
      </c>
      <c r="D3699" s="47" t="s">
        <v>2386</v>
      </c>
      <c r="E3699" s="47" t="s">
        <v>1310</v>
      </c>
      <c r="F3699" s="48">
        <v>43123</v>
      </c>
      <c r="G3699" s="49">
        <v>-2</v>
      </c>
      <c r="H3699" s="47"/>
      <c r="I3699" s="71"/>
      <c r="J3699" s="51"/>
      <c r="K3699" s="50"/>
      <c r="L3699" s="50"/>
      <c r="M3699" s="52"/>
    </row>
    <row r="3700" spans="1:13" s="53" customFormat="1">
      <c r="A3700" s="47" t="s">
        <v>3029</v>
      </c>
      <c r="B3700" s="47" t="s">
        <v>3032</v>
      </c>
      <c r="C3700" s="47" t="s">
        <v>1344</v>
      </c>
      <c r="D3700" s="47" t="s">
        <v>2384</v>
      </c>
      <c r="E3700" s="47" t="s">
        <v>1293</v>
      </c>
      <c r="F3700" s="48">
        <v>43123</v>
      </c>
      <c r="G3700" s="49">
        <v>2</v>
      </c>
      <c r="H3700" s="47"/>
      <c r="I3700" s="71"/>
      <c r="J3700" s="51"/>
      <c r="K3700" s="50"/>
      <c r="L3700" s="50"/>
      <c r="M3700" s="52"/>
    </row>
    <row r="3701" spans="1:13" s="53" customFormat="1">
      <c r="A3701" s="47" t="s">
        <v>3029</v>
      </c>
      <c r="B3701" s="47" t="s">
        <v>3030</v>
      </c>
      <c r="C3701" s="47" t="s">
        <v>1344</v>
      </c>
      <c r="D3701" s="47" t="s">
        <v>2384</v>
      </c>
      <c r="E3701" s="47" t="s">
        <v>1293</v>
      </c>
      <c r="F3701" s="48">
        <v>43123</v>
      </c>
      <c r="G3701" s="49">
        <v>-2</v>
      </c>
      <c r="H3701" s="47"/>
      <c r="I3701" s="71"/>
      <c r="J3701" s="51"/>
      <c r="K3701" s="50"/>
      <c r="L3701" s="50"/>
      <c r="M3701" s="52"/>
    </row>
    <row r="3702" spans="1:13" s="53" customFormat="1">
      <c r="A3702" s="47" t="s">
        <v>3033</v>
      </c>
      <c r="B3702" s="47" t="s">
        <v>3035</v>
      </c>
      <c r="C3702" s="47" t="s">
        <v>1344</v>
      </c>
      <c r="D3702" s="47" t="s">
        <v>1681</v>
      </c>
      <c r="E3702" s="47" t="s">
        <v>1675</v>
      </c>
      <c r="F3702" s="48">
        <v>43124</v>
      </c>
      <c r="G3702" s="49">
        <v>-1</v>
      </c>
      <c r="H3702" s="47"/>
      <c r="I3702" s="71"/>
      <c r="J3702" s="51"/>
      <c r="K3702" s="50"/>
      <c r="L3702" s="50"/>
      <c r="M3702" s="52"/>
    </row>
    <row r="3703" spans="1:13" s="53" customFormat="1">
      <c r="A3703" s="47" t="s">
        <v>3033</v>
      </c>
      <c r="B3703" s="47" t="s">
        <v>2810</v>
      </c>
      <c r="C3703" s="47" t="s">
        <v>1344</v>
      </c>
      <c r="D3703" s="47" t="s">
        <v>1682</v>
      </c>
      <c r="E3703" s="47" t="s">
        <v>1676</v>
      </c>
      <c r="F3703" s="48">
        <v>43124</v>
      </c>
      <c r="G3703" s="49">
        <v>1</v>
      </c>
      <c r="H3703" s="47"/>
      <c r="I3703" s="71"/>
      <c r="J3703" s="51"/>
      <c r="K3703" s="50"/>
      <c r="L3703" s="50"/>
      <c r="M3703" s="52"/>
    </row>
    <row r="3704" spans="1:13" s="53" customFormat="1">
      <c r="A3704" s="47" t="s">
        <v>3033</v>
      </c>
      <c r="B3704" s="47" t="s">
        <v>3034</v>
      </c>
      <c r="C3704" s="47" t="s">
        <v>1344</v>
      </c>
      <c r="D3704" s="47" t="s">
        <v>1682</v>
      </c>
      <c r="E3704" s="47" t="s">
        <v>1676</v>
      </c>
      <c r="F3704" s="48">
        <v>43124</v>
      </c>
      <c r="G3704" s="49">
        <v>-1</v>
      </c>
      <c r="H3704" s="47"/>
      <c r="I3704" s="71"/>
      <c r="J3704" s="51"/>
      <c r="K3704" s="50"/>
      <c r="L3704" s="50"/>
      <c r="M3704" s="52"/>
    </row>
    <row r="3705" spans="1:13" s="53" customFormat="1">
      <c r="A3705" s="47" t="s">
        <v>3036</v>
      </c>
      <c r="B3705" s="47" t="s">
        <v>2975</v>
      </c>
      <c r="C3705" s="47" t="s">
        <v>1344</v>
      </c>
      <c r="D3705" s="47" t="s">
        <v>2386</v>
      </c>
      <c r="E3705" s="47" t="s">
        <v>1310</v>
      </c>
      <c r="F3705" s="48">
        <v>43124</v>
      </c>
      <c r="G3705" s="49">
        <v>-1</v>
      </c>
      <c r="H3705" s="47"/>
      <c r="I3705" s="71"/>
      <c r="J3705" s="51"/>
      <c r="K3705" s="50"/>
      <c r="L3705" s="50"/>
      <c r="M3705" s="52"/>
    </row>
    <row r="3706" spans="1:13" s="53" customFormat="1">
      <c r="A3706" s="47" t="s">
        <v>3036</v>
      </c>
      <c r="B3706" s="47" t="s">
        <v>2762</v>
      </c>
      <c r="C3706" s="47" t="s">
        <v>1344</v>
      </c>
      <c r="D3706" s="47" t="s">
        <v>2384</v>
      </c>
      <c r="E3706" s="47" t="s">
        <v>1293</v>
      </c>
      <c r="F3706" s="48">
        <v>43124</v>
      </c>
      <c r="G3706" s="49">
        <v>1</v>
      </c>
      <c r="H3706" s="47"/>
      <c r="I3706" s="71"/>
      <c r="J3706" s="51"/>
      <c r="K3706" s="50"/>
      <c r="L3706" s="50"/>
      <c r="M3706" s="52"/>
    </row>
    <row r="3707" spans="1:13" s="53" customFormat="1">
      <c r="A3707" s="47" t="s">
        <v>3036</v>
      </c>
      <c r="B3707" s="47" t="s">
        <v>3037</v>
      </c>
      <c r="C3707" s="47" t="s">
        <v>1344</v>
      </c>
      <c r="D3707" s="47" t="s">
        <v>2384</v>
      </c>
      <c r="E3707" s="47" t="s">
        <v>1293</v>
      </c>
      <c r="F3707" s="48">
        <v>43124</v>
      </c>
      <c r="G3707" s="49">
        <v>-1</v>
      </c>
      <c r="H3707" s="47"/>
      <c r="I3707" s="71"/>
      <c r="J3707" s="51"/>
      <c r="K3707" s="50"/>
      <c r="L3707" s="50"/>
      <c r="M3707" s="52"/>
    </row>
    <row r="3708" spans="1:13" s="53" customFormat="1">
      <c r="A3708" s="47" t="s">
        <v>3038</v>
      </c>
      <c r="B3708" s="47" t="s">
        <v>3039</v>
      </c>
      <c r="C3708" s="47" t="s">
        <v>1344</v>
      </c>
      <c r="D3708" s="47" t="s">
        <v>2820</v>
      </c>
      <c r="E3708" s="47" t="s">
        <v>2819</v>
      </c>
      <c r="F3708" s="48">
        <v>43125</v>
      </c>
      <c r="G3708" s="49">
        <v>-1</v>
      </c>
      <c r="H3708" s="47"/>
      <c r="I3708" s="71"/>
      <c r="J3708" s="51"/>
      <c r="K3708" s="50"/>
      <c r="L3708" s="50"/>
      <c r="M3708" s="52"/>
    </row>
    <row r="3709" spans="1:13" s="53" customFormat="1">
      <c r="A3709" s="47" t="s">
        <v>3042</v>
      </c>
      <c r="B3709" s="47" t="s">
        <v>3041</v>
      </c>
      <c r="C3709" s="47" t="s">
        <v>954</v>
      </c>
      <c r="D3709" s="47" t="s">
        <v>2992</v>
      </c>
      <c r="E3709" s="47" t="s">
        <v>1210</v>
      </c>
      <c r="F3709" s="48">
        <v>43126</v>
      </c>
      <c r="G3709" s="49">
        <v>-2</v>
      </c>
      <c r="H3709" s="47"/>
      <c r="I3709" s="71"/>
      <c r="J3709" s="51"/>
      <c r="K3709" s="50"/>
      <c r="L3709" s="50"/>
      <c r="M3709" s="52"/>
    </row>
    <row r="3710" spans="1:13" s="53" customFormat="1">
      <c r="A3710" s="47"/>
      <c r="B3710" s="47" t="s">
        <v>2867</v>
      </c>
      <c r="C3710" s="47" t="s">
        <v>3026</v>
      </c>
      <c r="D3710" s="47" t="s">
        <v>487</v>
      </c>
      <c r="E3710" s="47" t="s">
        <v>48</v>
      </c>
      <c r="F3710" s="48">
        <v>43132</v>
      </c>
      <c r="G3710" s="49">
        <v>-14</v>
      </c>
      <c r="H3710" s="47"/>
      <c r="I3710" s="71"/>
      <c r="J3710" s="51"/>
      <c r="K3710" s="50"/>
      <c r="L3710" s="50"/>
      <c r="M3710" s="52"/>
    </row>
    <row r="3711" spans="1:13" s="53" customFormat="1">
      <c r="A3711" s="47"/>
      <c r="B3711" s="47" t="s">
        <v>2867</v>
      </c>
      <c r="C3711" s="47" t="s">
        <v>3026</v>
      </c>
      <c r="D3711" s="47" t="s">
        <v>49</v>
      </c>
      <c r="E3711" s="47" t="s">
        <v>50</v>
      </c>
      <c r="F3711" s="48">
        <v>43132</v>
      </c>
      <c r="G3711" s="49">
        <v>-10</v>
      </c>
      <c r="H3711" s="47"/>
      <c r="I3711" s="71"/>
      <c r="J3711" s="51"/>
      <c r="K3711" s="50"/>
      <c r="L3711" s="50"/>
      <c r="M3711" s="52"/>
    </row>
    <row r="3712" spans="1:13" s="53" customFormat="1">
      <c r="A3712" s="47" t="s">
        <v>3043</v>
      </c>
      <c r="B3712" s="47"/>
      <c r="C3712" s="47" t="s">
        <v>3026</v>
      </c>
      <c r="D3712" s="47" t="s">
        <v>3044</v>
      </c>
      <c r="E3712" s="47" t="s">
        <v>3045</v>
      </c>
      <c r="F3712" s="48">
        <v>43133</v>
      </c>
      <c r="G3712" s="49">
        <v>13</v>
      </c>
      <c r="H3712" s="47"/>
      <c r="I3712" s="71"/>
      <c r="J3712" s="51"/>
      <c r="K3712" s="50"/>
      <c r="L3712" s="50"/>
      <c r="M3712" s="52"/>
    </row>
    <row r="3713" spans="1:13" s="53" customFormat="1">
      <c r="A3713" s="47"/>
      <c r="B3713" s="47" t="s">
        <v>2867</v>
      </c>
      <c r="C3713" s="47" t="s">
        <v>3026</v>
      </c>
      <c r="D3713" s="47" t="s">
        <v>1268</v>
      </c>
      <c r="E3713" s="47" t="s">
        <v>1267</v>
      </c>
      <c r="F3713" s="48">
        <v>43133</v>
      </c>
      <c r="G3713" s="49">
        <v>82</v>
      </c>
      <c r="H3713" s="47"/>
      <c r="I3713" s="71"/>
      <c r="J3713" s="51"/>
      <c r="K3713" s="50"/>
      <c r="L3713" s="50"/>
      <c r="M3713" s="52"/>
    </row>
    <row r="3714" spans="1:13" s="53" customFormat="1">
      <c r="A3714" s="47"/>
      <c r="B3714" s="47" t="s">
        <v>2867</v>
      </c>
      <c r="C3714" s="47" t="s">
        <v>3026</v>
      </c>
      <c r="D3714" s="47" t="s">
        <v>74</v>
      </c>
      <c r="E3714" s="47" t="s">
        <v>75</v>
      </c>
      <c r="F3714" s="48">
        <v>43133</v>
      </c>
      <c r="G3714" s="49">
        <v>20</v>
      </c>
      <c r="H3714" s="47"/>
      <c r="I3714" s="50"/>
      <c r="J3714" s="51"/>
      <c r="K3714" s="50"/>
      <c r="L3714" s="50"/>
      <c r="M3714" s="52"/>
    </row>
    <row r="3715" spans="1:13" s="53" customFormat="1">
      <c r="A3715" s="47" t="s">
        <v>3047</v>
      </c>
      <c r="B3715" s="47" t="s">
        <v>3016</v>
      </c>
      <c r="C3715" s="47" t="s">
        <v>3026</v>
      </c>
      <c r="D3715" s="47" t="s">
        <v>1469</v>
      </c>
      <c r="E3715" s="47" t="s">
        <v>1471</v>
      </c>
      <c r="F3715" s="48">
        <v>43136</v>
      </c>
      <c r="G3715" s="49">
        <v>5</v>
      </c>
      <c r="H3715" s="47"/>
      <c r="I3715" s="50"/>
      <c r="J3715" s="51"/>
      <c r="K3715" s="50"/>
      <c r="L3715" s="50"/>
      <c r="M3715" s="52"/>
    </row>
    <row r="3716" spans="1:13" s="53" customFormat="1">
      <c r="A3716" s="47" t="s">
        <v>3047</v>
      </c>
      <c r="B3716" s="47" t="s">
        <v>3016</v>
      </c>
      <c r="C3716" s="47" t="s">
        <v>3026</v>
      </c>
      <c r="D3716" s="47" t="s">
        <v>307</v>
      </c>
      <c r="E3716" s="47" t="s">
        <v>120</v>
      </c>
      <c r="F3716" s="48">
        <v>43136</v>
      </c>
      <c r="G3716" s="49">
        <v>5</v>
      </c>
      <c r="H3716" s="47"/>
      <c r="I3716" s="50"/>
      <c r="J3716" s="51"/>
      <c r="K3716" s="50"/>
      <c r="L3716" s="50"/>
      <c r="M3716" s="52"/>
    </row>
    <row r="3717" spans="1:13" s="53" customFormat="1">
      <c r="A3717" s="47" t="s">
        <v>3047</v>
      </c>
      <c r="B3717" s="47" t="s">
        <v>3016</v>
      </c>
      <c r="C3717" s="47" t="s">
        <v>3026</v>
      </c>
      <c r="D3717" s="47" t="s">
        <v>277</v>
      </c>
      <c r="E3717" s="47" t="s">
        <v>119</v>
      </c>
      <c r="F3717" s="48">
        <v>43136</v>
      </c>
      <c r="G3717" s="49">
        <v>15</v>
      </c>
      <c r="H3717" s="47"/>
      <c r="I3717" s="50"/>
      <c r="J3717" s="51"/>
      <c r="K3717" s="50"/>
      <c r="L3717" s="50"/>
      <c r="M3717" s="52"/>
    </row>
    <row r="3718" spans="1:13" s="53" customFormat="1">
      <c r="A3718" s="47" t="s">
        <v>3047</v>
      </c>
      <c r="B3718" s="47" t="s">
        <v>3016</v>
      </c>
      <c r="C3718" s="47" t="s">
        <v>3026</v>
      </c>
      <c r="D3718" s="47" t="s">
        <v>1468</v>
      </c>
      <c r="E3718" s="47" t="s">
        <v>1470</v>
      </c>
      <c r="F3718" s="48">
        <v>43136</v>
      </c>
      <c r="G3718" s="49">
        <v>5</v>
      </c>
      <c r="H3718" s="47"/>
      <c r="I3718" s="50"/>
      <c r="J3718" s="51"/>
      <c r="K3718" s="50"/>
      <c r="L3718" s="50"/>
      <c r="M3718" s="52"/>
    </row>
    <row r="3719" spans="1:13" s="53" customFormat="1">
      <c r="A3719" s="47" t="s">
        <v>3047</v>
      </c>
      <c r="B3719" s="47" t="s">
        <v>3016</v>
      </c>
      <c r="C3719" s="47" t="s">
        <v>3026</v>
      </c>
      <c r="D3719" s="47" t="s">
        <v>1474</v>
      </c>
      <c r="E3719" s="47" t="s">
        <v>1472</v>
      </c>
      <c r="F3719" s="48">
        <v>43136</v>
      </c>
      <c r="G3719" s="49">
        <v>3</v>
      </c>
      <c r="H3719" s="47"/>
      <c r="I3719" s="50"/>
      <c r="J3719" s="51"/>
      <c r="K3719" s="50"/>
      <c r="L3719" s="50"/>
      <c r="M3719" s="52"/>
    </row>
    <row r="3720" spans="1:13" s="53" customFormat="1">
      <c r="A3720" s="47" t="s">
        <v>3048</v>
      </c>
      <c r="B3720" s="47" t="s">
        <v>3001</v>
      </c>
      <c r="C3720" s="47" t="s">
        <v>3026</v>
      </c>
      <c r="D3720" s="47" t="s">
        <v>296</v>
      </c>
      <c r="E3720" s="47" t="s">
        <v>297</v>
      </c>
      <c r="F3720" s="48">
        <v>43136</v>
      </c>
      <c r="G3720" s="49">
        <v>5</v>
      </c>
      <c r="H3720" s="47"/>
      <c r="I3720" s="50"/>
      <c r="J3720" s="51"/>
      <c r="K3720" s="50"/>
      <c r="L3720" s="50"/>
      <c r="M3720" s="52"/>
    </row>
    <row r="3721" spans="1:13" s="53" customFormat="1">
      <c r="A3721" s="47" t="s">
        <v>3049</v>
      </c>
      <c r="B3721" s="47" t="s">
        <v>3050</v>
      </c>
      <c r="C3721" s="47" t="s">
        <v>3026</v>
      </c>
      <c r="D3721" s="47" t="s">
        <v>3051</v>
      </c>
      <c r="E3721" s="47" t="s">
        <v>3052</v>
      </c>
      <c r="F3721" s="48">
        <v>43136</v>
      </c>
      <c r="G3721" s="49">
        <v>3</v>
      </c>
      <c r="H3721" s="47"/>
      <c r="I3721" s="50"/>
      <c r="J3721" s="51"/>
      <c r="K3721" s="50"/>
      <c r="L3721" s="50"/>
      <c r="M3721" s="52"/>
    </row>
    <row r="3722" spans="1:13" s="53" customFormat="1">
      <c r="A3722" s="47" t="s">
        <v>3053</v>
      </c>
      <c r="B3722" s="47" t="s">
        <v>3028</v>
      </c>
      <c r="C3722" s="47" t="s">
        <v>3026</v>
      </c>
      <c r="D3722" s="47" t="s">
        <v>2385</v>
      </c>
      <c r="E3722" s="47" t="s">
        <v>1309</v>
      </c>
      <c r="F3722" s="48">
        <v>43136</v>
      </c>
      <c r="G3722" s="49">
        <v>5</v>
      </c>
      <c r="H3722" s="47"/>
      <c r="I3722" s="50"/>
      <c r="J3722" s="51"/>
      <c r="K3722" s="50"/>
      <c r="L3722" s="50"/>
      <c r="M3722" s="52"/>
    </row>
    <row r="3723" spans="1:13" s="53" customFormat="1">
      <c r="A3723" s="47" t="s">
        <v>3053</v>
      </c>
      <c r="B3723" s="47" t="s">
        <v>3028</v>
      </c>
      <c r="C3723" s="47" t="s">
        <v>3026</v>
      </c>
      <c r="D3723" s="47" t="s">
        <v>1667</v>
      </c>
      <c r="E3723" s="47" t="s">
        <v>1629</v>
      </c>
      <c r="F3723" s="48">
        <v>43136</v>
      </c>
      <c r="G3723" s="49">
        <v>5</v>
      </c>
      <c r="H3723" s="47"/>
      <c r="I3723" s="50"/>
      <c r="J3723" s="51"/>
      <c r="K3723" s="50"/>
      <c r="L3723" s="50"/>
      <c r="M3723" s="52"/>
    </row>
    <row r="3724" spans="1:13" s="53" customFormat="1">
      <c r="A3724" s="47" t="s">
        <v>3053</v>
      </c>
      <c r="B3724" s="47" t="s">
        <v>3028</v>
      </c>
      <c r="C3724" s="47" t="s">
        <v>3026</v>
      </c>
      <c r="D3724" s="47" t="s">
        <v>1678</v>
      </c>
      <c r="E3724" s="47" t="s">
        <v>1672</v>
      </c>
      <c r="F3724" s="48">
        <v>43136</v>
      </c>
      <c r="G3724" s="49">
        <v>5</v>
      </c>
      <c r="H3724" s="47"/>
      <c r="I3724" s="50"/>
      <c r="J3724" s="51"/>
      <c r="K3724" s="50"/>
      <c r="L3724" s="50"/>
      <c r="M3724" s="52"/>
    </row>
    <row r="3725" spans="1:13" s="53" customFormat="1">
      <c r="A3725" s="47" t="s">
        <v>3053</v>
      </c>
      <c r="B3725" s="47" t="s">
        <v>3028</v>
      </c>
      <c r="C3725" s="47" t="s">
        <v>3026</v>
      </c>
      <c r="D3725" s="47" t="s">
        <v>1665</v>
      </c>
      <c r="E3725" s="47" t="s">
        <v>1630</v>
      </c>
      <c r="F3725" s="48">
        <v>43136</v>
      </c>
      <c r="G3725" s="49">
        <v>5</v>
      </c>
      <c r="H3725" s="47"/>
      <c r="I3725" s="50"/>
      <c r="J3725" s="51"/>
      <c r="K3725" s="50"/>
      <c r="L3725" s="50"/>
      <c r="M3725" s="52"/>
    </row>
    <row r="3726" spans="1:13" s="53" customFormat="1">
      <c r="A3726" s="47" t="s">
        <v>3054</v>
      </c>
      <c r="B3726" s="47" t="s">
        <v>2875</v>
      </c>
      <c r="C3726" s="47" t="s">
        <v>3026</v>
      </c>
      <c r="D3726" s="47" t="s">
        <v>1681</v>
      </c>
      <c r="E3726" s="47" t="s">
        <v>1675</v>
      </c>
      <c r="F3726" s="48">
        <v>43136</v>
      </c>
      <c r="G3726" s="49">
        <v>3</v>
      </c>
      <c r="H3726" s="47"/>
      <c r="I3726" s="50"/>
      <c r="J3726" s="51"/>
      <c r="K3726" s="50"/>
      <c r="L3726" s="50"/>
      <c r="M3726" s="52"/>
    </row>
    <row r="3727" spans="1:13" s="53" customFormat="1">
      <c r="A3727" s="47" t="s">
        <v>3055</v>
      </c>
      <c r="B3727" s="47" t="s">
        <v>3035</v>
      </c>
      <c r="C3727" s="47" t="s">
        <v>1344</v>
      </c>
      <c r="D3727" s="47" t="s">
        <v>1681</v>
      </c>
      <c r="E3727" s="47" t="s">
        <v>1675</v>
      </c>
      <c r="F3727" s="48">
        <v>43130</v>
      </c>
      <c r="G3727" s="49">
        <v>-1</v>
      </c>
      <c r="H3727" s="47"/>
      <c r="I3727" s="50"/>
      <c r="J3727" s="51"/>
      <c r="K3727" s="50"/>
      <c r="L3727" s="50"/>
      <c r="M3727" s="52"/>
    </row>
    <row r="3728" spans="1:13" s="53" customFormat="1">
      <c r="A3728" s="47" t="s">
        <v>3055</v>
      </c>
      <c r="B3728" s="47" t="s">
        <v>2810</v>
      </c>
      <c r="C3728" s="47" t="s">
        <v>1344</v>
      </c>
      <c r="D3728" s="47" t="s">
        <v>1682</v>
      </c>
      <c r="E3728" s="47" t="s">
        <v>1676</v>
      </c>
      <c r="F3728" s="48">
        <v>43130</v>
      </c>
      <c r="G3728" s="49">
        <v>1</v>
      </c>
      <c r="H3728" s="47"/>
      <c r="I3728" s="50"/>
      <c r="J3728" s="51"/>
      <c r="K3728" s="50"/>
      <c r="L3728" s="50"/>
      <c r="M3728" s="52"/>
    </row>
    <row r="3729" spans="1:13" s="53" customFormat="1">
      <c r="A3729" s="47" t="s">
        <v>3055</v>
      </c>
      <c r="B3729" s="47" t="s">
        <v>3056</v>
      </c>
      <c r="C3729" s="47" t="s">
        <v>1344</v>
      </c>
      <c r="D3729" s="47" t="s">
        <v>1682</v>
      </c>
      <c r="E3729" s="47" t="s">
        <v>1676</v>
      </c>
      <c r="F3729" s="48">
        <v>43130</v>
      </c>
      <c r="G3729" s="49">
        <v>-1</v>
      </c>
      <c r="H3729" s="47"/>
      <c r="I3729" s="50"/>
      <c r="J3729" s="51"/>
      <c r="K3729" s="50"/>
      <c r="L3729" s="50"/>
      <c r="M3729" s="52"/>
    </row>
    <row r="3730" spans="1:13" s="53" customFormat="1">
      <c r="A3730" s="47" t="s">
        <v>3057</v>
      </c>
      <c r="B3730" s="47" t="s">
        <v>3058</v>
      </c>
      <c r="C3730" s="47" t="s">
        <v>1344</v>
      </c>
      <c r="D3730" s="47" t="s">
        <v>1880</v>
      </c>
      <c r="E3730" s="47" t="s">
        <v>1881</v>
      </c>
      <c r="F3730" s="48">
        <v>43131</v>
      </c>
      <c r="G3730" s="49">
        <v>-1</v>
      </c>
      <c r="H3730" s="47"/>
      <c r="I3730" s="50"/>
      <c r="J3730" s="51"/>
      <c r="K3730" s="50"/>
      <c r="L3730" s="50"/>
      <c r="M3730" s="52"/>
    </row>
    <row r="3731" spans="1:13" s="53" customFormat="1">
      <c r="A3731" s="47" t="s">
        <v>3059</v>
      </c>
      <c r="B3731" s="47" t="s">
        <v>3060</v>
      </c>
      <c r="C3731" s="47" t="s">
        <v>1344</v>
      </c>
      <c r="D3731" s="47" t="s">
        <v>1680</v>
      </c>
      <c r="E3731" s="47" t="s">
        <v>1674</v>
      </c>
      <c r="F3731" s="48">
        <v>43131</v>
      </c>
      <c r="G3731" s="49">
        <v>-2</v>
      </c>
      <c r="H3731" s="47"/>
      <c r="I3731" s="50"/>
      <c r="J3731" s="51"/>
      <c r="K3731" s="50"/>
      <c r="L3731" s="50"/>
      <c r="M3731" s="52"/>
    </row>
    <row r="3732" spans="1:13" s="53" customFormat="1">
      <c r="A3732" s="47" t="s">
        <v>3059</v>
      </c>
      <c r="B3732" s="47" t="s">
        <v>3061</v>
      </c>
      <c r="C3732" s="47" t="s">
        <v>1344</v>
      </c>
      <c r="D3732" s="47" t="s">
        <v>1682</v>
      </c>
      <c r="E3732" s="47" t="s">
        <v>1676</v>
      </c>
      <c r="F3732" s="48">
        <v>43131</v>
      </c>
      <c r="G3732" s="49">
        <v>2</v>
      </c>
      <c r="H3732" s="47"/>
      <c r="I3732" s="50"/>
      <c r="J3732" s="51"/>
      <c r="K3732" s="50"/>
      <c r="L3732" s="50"/>
      <c r="M3732" s="52"/>
    </row>
    <row r="3733" spans="1:13" s="53" customFormat="1">
      <c r="A3733" s="47" t="s">
        <v>3059</v>
      </c>
      <c r="B3733" s="47" t="s">
        <v>3035</v>
      </c>
      <c r="C3733" s="47" t="s">
        <v>1344</v>
      </c>
      <c r="D3733" s="47" t="s">
        <v>1681</v>
      </c>
      <c r="E3733" s="47" t="s">
        <v>1675</v>
      </c>
      <c r="F3733" s="48">
        <v>43131</v>
      </c>
      <c r="G3733" s="49">
        <v>-1</v>
      </c>
      <c r="H3733" s="47"/>
      <c r="I3733" s="50"/>
      <c r="J3733" s="51"/>
      <c r="K3733" s="50"/>
      <c r="L3733" s="50"/>
      <c r="M3733" s="52"/>
    </row>
    <row r="3734" spans="1:13" s="53" customFormat="1">
      <c r="A3734" s="47" t="s">
        <v>3059</v>
      </c>
      <c r="B3734" s="47" t="s">
        <v>3062</v>
      </c>
      <c r="C3734" s="47" t="s">
        <v>1344</v>
      </c>
      <c r="D3734" s="47" t="s">
        <v>1682</v>
      </c>
      <c r="E3734" s="47" t="s">
        <v>1676</v>
      </c>
      <c r="F3734" s="48">
        <v>43131</v>
      </c>
      <c r="G3734" s="49">
        <v>1</v>
      </c>
      <c r="H3734" s="47"/>
      <c r="I3734" s="50"/>
      <c r="J3734" s="51"/>
      <c r="K3734" s="50"/>
      <c r="L3734" s="50"/>
      <c r="M3734" s="52"/>
    </row>
    <row r="3735" spans="1:13" s="53" customFormat="1">
      <c r="A3735" s="47" t="s">
        <v>3059</v>
      </c>
      <c r="B3735" s="47" t="s">
        <v>3063</v>
      </c>
      <c r="C3735" s="47" t="s">
        <v>1344</v>
      </c>
      <c r="D3735" s="47" t="s">
        <v>1682</v>
      </c>
      <c r="E3735" s="47" t="s">
        <v>1676</v>
      </c>
      <c r="F3735" s="48">
        <v>43131</v>
      </c>
      <c r="G3735" s="49">
        <v>-3</v>
      </c>
      <c r="H3735" s="47"/>
      <c r="I3735" s="50"/>
      <c r="J3735" s="51"/>
      <c r="K3735" s="50"/>
      <c r="L3735" s="50"/>
      <c r="M3735" s="52"/>
    </row>
    <row r="3736" spans="1:13" s="53" customFormat="1">
      <c r="A3736" s="47" t="s">
        <v>3059</v>
      </c>
      <c r="B3736" s="47" t="s">
        <v>3063</v>
      </c>
      <c r="C3736" s="47" t="s">
        <v>1344</v>
      </c>
      <c r="D3736" s="47" t="s">
        <v>321</v>
      </c>
      <c r="E3736" s="47" t="s">
        <v>83</v>
      </c>
      <c r="F3736" s="48">
        <v>43131</v>
      </c>
      <c r="G3736" s="49">
        <v>-3</v>
      </c>
      <c r="H3736" s="47"/>
      <c r="I3736" s="50"/>
      <c r="J3736" s="51"/>
      <c r="K3736" s="50"/>
      <c r="L3736" s="50"/>
      <c r="M3736" s="52"/>
    </row>
    <row r="3737" spans="1:13" s="53" customFormat="1">
      <c r="A3737" s="47" t="s">
        <v>3064</v>
      </c>
      <c r="B3737" s="47" t="s">
        <v>3065</v>
      </c>
      <c r="C3737" s="47" t="s">
        <v>1344</v>
      </c>
      <c r="D3737" s="47" t="s">
        <v>1516</v>
      </c>
      <c r="E3737" s="47" t="s">
        <v>1517</v>
      </c>
      <c r="F3737" s="48">
        <v>43132</v>
      </c>
      <c r="G3737" s="49">
        <v>-5</v>
      </c>
      <c r="H3737" s="47"/>
      <c r="I3737" s="50"/>
      <c r="J3737" s="51"/>
      <c r="K3737" s="50"/>
      <c r="L3737" s="50"/>
      <c r="M3737" s="52"/>
    </row>
    <row r="3738" spans="1:13" s="53" customFormat="1">
      <c r="A3738" s="47" t="s">
        <v>3066</v>
      </c>
      <c r="B3738" s="47" t="s">
        <v>3067</v>
      </c>
      <c r="C3738" s="47" t="s">
        <v>1344</v>
      </c>
      <c r="D3738" s="47" t="s">
        <v>1516</v>
      </c>
      <c r="E3738" s="47" t="s">
        <v>1517</v>
      </c>
      <c r="F3738" s="48">
        <v>43136</v>
      </c>
      <c r="G3738" s="49">
        <v>-30</v>
      </c>
      <c r="H3738" s="47"/>
      <c r="I3738" s="50"/>
      <c r="J3738" s="51"/>
      <c r="K3738" s="50"/>
      <c r="L3738" s="50"/>
      <c r="M3738" s="52"/>
    </row>
    <row r="3739" spans="1:13" s="53" customFormat="1">
      <c r="A3739" s="47" t="s">
        <v>3066</v>
      </c>
      <c r="B3739" s="47" t="s">
        <v>3067</v>
      </c>
      <c r="C3739" s="47" t="s">
        <v>1344</v>
      </c>
      <c r="D3739" s="47" t="s">
        <v>127</v>
      </c>
      <c r="E3739" s="47" t="s">
        <v>325</v>
      </c>
      <c r="F3739" s="48">
        <v>43136</v>
      </c>
      <c r="G3739" s="49">
        <v>-8</v>
      </c>
      <c r="H3739" s="47"/>
      <c r="I3739" s="50"/>
      <c r="J3739" s="51"/>
      <c r="K3739" s="50"/>
      <c r="L3739" s="50"/>
      <c r="M3739" s="52"/>
    </row>
    <row r="3740" spans="1:13" s="53" customFormat="1">
      <c r="A3740" s="47" t="s">
        <v>3066</v>
      </c>
      <c r="B3740" s="47" t="s">
        <v>3067</v>
      </c>
      <c r="C3740" s="47" t="s">
        <v>1344</v>
      </c>
      <c r="D3740" s="47" t="s">
        <v>1678</v>
      </c>
      <c r="E3740" s="47" t="s">
        <v>1672</v>
      </c>
      <c r="F3740" s="48">
        <v>43136</v>
      </c>
      <c r="G3740" s="49">
        <v>-1</v>
      </c>
      <c r="H3740" s="47"/>
      <c r="I3740" s="50"/>
      <c r="J3740" s="51"/>
      <c r="K3740" s="50"/>
      <c r="L3740" s="50"/>
      <c r="M3740" s="52"/>
    </row>
    <row r="3741" spans="1:13" s="53" customFormat="1">
      <c r="A3741" s="47" t="s">
        <v>3066</v>
      </c>
      <c r="B3741" s="47" t="s">
        <v>2961</v>
      </c>
      <c r="C3741" s="47" t="s">
        <v>1344</v>
      </c>
      <c r="D3741" s="47" t="s">
        <v>1677</v>
      </c>
      <c r="E3741" s="47" t="s">
        <v>1671</v>
      </c>
      <c r="F3741" s="48">
        <v>43136</v>
      </c>
      <c r="G3741" s="49">
        <v>-1</v>
      </c>
      <c r="H3741" s="47"/>
      <c r="I3741" s="50"/>
      <c r="J3741" s="51"/>
      <c r="K3741" s="50"/>
      <c r="L3741" s="50"/>
      <c r="M3741" s="52"/>
    </row>
    <row r="3742" spans="1:13" s="53" customFormat="1">
      <c r="A3742" s="47" t="s">
        <v>3066</v>
      </c>
      <c r="B3742" s="47" t="s">
        <v>2955</v>
      </c>
      <c r="C3742" s="47" t="s">
        <v>1344</v>
      </c>
      <c r="D3742" s="47" t="s">
        <v>1678</v>
      </c>
      <c r="E3742" s="47" t="s">
        <v>1672</v>
      </c>
      <c r="F3742" s="48">
        <v>43136</v>
      </c>
      <c r="G3742" s="49">
        <v>1</v>
      </c>
      <c r="H3742" s="47"/>
      <c r="I3742" s="50"/>
      <c r="J3742" s="51"/>
      <c r="K3742" s="50"/>
      <c r="L3742" s="50"/>
      <c r="M3742" s="52"/>
    </row>
    <row r="3743" spans="1:13" s="53" customFormat="1">
      <c r="A3743" s="47" t="s">
        <v>3066</v>
      </c>
      <c r="B3743" s="47" t="s">
        <v>3067</v>
      </c>
      <c r="C3743" s="47" t="s">
        <v>1344</v>
      </c>
      <c r="D3743" s="47" t="s">
        <v>1678</v>
      </c>
      <c r="E3743" s="47" t="s">
        <v>1672</v>
      </c>
      <c r="F3743" s="48">
        <v>43136</v>
      </c>
      <c r="G3743" s="49">
        <v>-1</v>
      </c>
      <c r="H3743" s="47"/>
      <c r="I3743" s="50"/>
      <c r="J3743" s="51"/>
      <c r="K3743" s="50"/>
      <c r="L3743" s="50"/>
      <c r="M3743" s="52"/>
    </row>
    <row r="3744" spans="1:13" s="53" customFormat="1">
      <c r="A3744" s="47" t="s">
        <v>3066</v>
      </c>
      <c r="B3744" s="47" t="s">
        <v>3067</v>
      </c>
      <c r="C3744" s="47" t="s">
        <v>1344</v>
      </c>
      <c r="D3744" s="47" t="s">
        <v>1665</v>
      </c>
      <c r="E3744" s="47" t="s">
        <v>1630</v>
      </c>
      <c r="F3744" s="48">
        <v>43136</v>
      </c>
      <c r="G3744" s="49">
        <v>-1</v>
      </c>
      <c r="H3744" s="47"/>
      <c r="I3744" s="50"/>
      <c r="J3744" s="51"/>
      <c r="K3744" s="50"/>
      <c r="L3744" s="50"/>
      <c r="M3744" s="52"/>
    </row>
    <row r="3745" spans="1:13" s="53" customFormat="1">
      <c r="A3745" s="47" t="s">
        <v>3068</v>
      </c>
      <c r="B3745" s="47" t="s">
        <v>3069</v>
      </c>
      <c r="C3745" s="47" t="s">
        <v>1344</v>
      </c>
      <c r="D3745" s="47" t="s">
        <v>1681</v>
      </c>
      <c r="E3745" s="47" t="s">
        <v>1675</v>
      </c>
      <c r="F3745" s="48">
        <v>43136</v>
      </c>
      <c r="G3745" s="49">
        <v>-1</v>
      </c>
      <c r="H3745" s="47"/>
      <c r="I3745" s="50"/>
      <c r="J3745" s="51"/>
      <c r="K3745" s="50"/>
      <c r="L3745" s="50"/>
      <c r="M3745" s="52"/>
    </row>
    <row r="3746" spans="1:13" s="53" customFormat="1">
      <c r="A3746" s="47" t="s">
        <v>3068</v>
      </c>
      <c r="B3746" s="47" t="s">
        <v>3070</v>
      </c>
      <c r="C3746" s="47" t="s">
        <v>1344</v>
      </c>
      <c r="D3746" s="47" t="s">
        <v>1680</v>
      </c>
      <c r="E3746" s="47" t="s">
        <v>1674</v>
      </c>
      <c r="F3746" s="48">
        <v>43136</v>
      </c>
      <c r="G3746" s="49">
        <v>-1</v>
      </c>
      <c r="H3746" s="47"/>
      <c r="I3746" s="50"/>
      <c r="J3746" s="51"/>
      <c r="K3746" s="50"/>
      <c r="L3746" s="50"/>
      <c r="M3746" s="52"/>
    </row>
    <row r="3747" spans="1:13" s="53" customFormat="1">
      <c r="A3747" s="47" t="s">
        <v>3068</v>
      </c>
      <c r="B3747" s="47" t="s">
        <v>3071</v>
      </c>
      <c r="C3747" s="47" t="s">
        <v>1344</v>
      </c>
      <c r="D3747" s="47" t="s">
        <v>1681</v>
      </c>
      <c r="E3747" s="47" t="s">
        <v>1675</v>
      </c>
      <c r="F3747" s="48">
        <v>43136</v>
      </c>
      <c r="G3747" s="49">
        <v>1</v>
      </c>
      <c r="H3747" s="47"/>
      <c r="I3747" s="50"/>
      <c r="J3747" s="51"/>
      <c r="K3747" s="50"/>
      <c r="L3747" s="50"/>
      <c r="M3747" s="52"/>
    </row>
    <row r="3748" spans="1:13" s="53" customFormat="1">
      <c r="A3748" s="47" t="s">
        <v>3068</v>
      </c>
      <c r="B3748" s="47" t="s">
        <v>3069</v>
      </c>
      <c r="C3748" s="47" t="s">
        <v>1344</v>
      </c>
      <c r="D3748" s="47" t="s">
        <v>1681</v>
      </c>
      <c r="E3748" s="47" t="s">
        <v>1675</v>
      </c>
      <c r="F3748" s="48">
        <v>43136</v>
      </c>
      <c r="G3748" s="49">
        <v>-1</v>
      </c>
      <c r="H3748" s="47"/>
      <c r="I3748" s="50"/>
      <c r="J3748" s="51"/>
      <c r="K3748" s="50"/>
      <c r="L3748" s="50"/>
      <c r="M3748" s="52"/>
    </row>
    <row r="3749" spans="1:13" s="53" customFormat="1">
      <c r="A3749" s="47" t="s">
        <v>3072</v>
      </c>
      <c r="B3749" s="47" t="s">
        <v>3073</v>
      </c>
      <c r="C3749" s="47" t="s">
        <v>1344</v>
      </c>
      <c r="D3749" s="47" t="s">
        <v>318</v>
      </c>
      <c r="E3749" s="47" t="s">
        <v>133</v>
      </c>
      <c r="F3749" s="48">
        <v>43137</v>
      </c>
      <c r="G3749" s="49">
        <v>-40</v>
      </c>
      <c r="H3749" s="47"/>
      <c r="I3749" s="50"/>
      <c r="J3749" s="51"/>
      <c r="K3749" s="50"/>
      <c r="L3749" s="50"/>
      <c r="M3749" s="52"/>
    </row>
    <row r="3750" spans="1:13" s="53" customFormat="1">
      <c r="A3750" s="47" t="s">
        <v>3074</v>
      </c>
      <c r="B3750" s="47" t="s">
        <v>3075</v>
      </c>
      <c r="C3750" s="47" t="s">
        <v>1344</v>
      </c>
      <c r="D3750" s="47" t="s">
        <v>2386</v>
      </c>
      <c r="E3750" s="47" t="s">
        <v>1310</v>
      </c>
      <c r="F3750" s="48">
        <v>43137</v>
      </c>
      <c r="G3750" s="49">
        <v>-1</v>
      </c>
      <c r="H3750" s="47"/>
      <c r="I3750" s="50"/>
      <c r="J3750" s="51"/>
      <c r="K3750" s="50"/>
      <c r="L3750" s="50"/>
      <c r="M3750" s="52"/>
    </row>
    <row r="3751" spans="1:13" s="53" customFormat="1">
      <c r="A3751" s="47"/>
      <c r="B3751" s="47" t="s">
        <v>3040</v>
      </c>
      <c r="C3751" s="47" t="s">
        <v>2768</v>
      </c>
      <c r="D3751" s="47" t="s">
        <v>2992</v>
      </c>
      <c r="E3751" s="47" t="s">
        <v>1210</v>
      </c>
      <c r="F3751" s="48">
        <v>43140</v>
      </c>
      <c r="G3751" s="49">
        <v>20</v>
      </c>
      <c r="H3751" s="47"/>
      <c r="I3751" s="50"/>
      <c r="J3751" s="51"/>
      <c r="K3751" s="50"/>
      <c r="L3751" s="50"/>
      <c r="M3751" s="52"/>
    </row>
    <row r="3752" spans="1:13" s="53" customFormat="1">
      <c r="A3752" s="47" t="s">
        <v>3086</v>
      </c>
      <c r="B3752" s="47" t="s">
        <v>3087</v>
      </c>
      <c r="C3752" s="47" t="s">
        <v>3026</v>
      </c>
      <c r="D3752" s="47" t="s">
        <v>1678</v>
      </c>
      <c r="E3752" s="47" t="s">
        <v>1672</v>
      </c>
      <c r="F3752" s="48">
        <v>43144</v>
      </c>
      <c r="G3752" s="49">
        <v>5</v>
      </c>
      <c r="H3752" s="47"/>
      <c r="I3752" s="50"/>
      <c r="J3752" s="51"/>
      <c r="K3752" s="50"/>
      <c r="L3752" s="50"/>
      <c r="M3752" s="52"/>
    </row>
    <row r="3753" spans="1:13" s="53" customFormat="1">
      <c r="A3753" s="47" t="s">
        <v>3086</v>
      </c>
      <c r="B3753" s="47" t="s">
        <v>3087</v>
      </c>
      <c r="C3753" s="47" t="s">
        <v>3026</v>
      </c>
      <c r="D3753" s="47" t="s">
        <v>1681</v>
      </c>
      <c r="E3753" s="47" t="s">
        <v>1675</v>
      </c>
      <c r="F3753" s="48">
        <v>43144</v>
      </c>
      <c r="G3753" s="49">
        <v>5</v>
      </c>
      <c r="H3753" s="47"/>
      <c r="I3753" s="50"/>
      <c r="J3753" s="51"/>
      <c r="K3753" s="50"/>
      <c r="L3753" s="50"/>
      <c r="M3753" s="52"/>
    </row>
    <row r="3754" spans="1:13" s="53" customFormat="1">
      <c r="A3754" s="47" t="s">
        <v>3086</v>
      </c>
      <c r="B3754" s="47" t="s">
        <v>3087</v>
      </c>
      <c r="C3754" s="47" t="s">
        <v>3026</v>
      </c>
      <c r="D3754" s="47" t="s">
        <v>1680</v>
      </c>
      <c r="E3754" s="47" t="s">
        <v>1674</v>
      </c>
      <c r="F3754" s="48">
        <v>43144</v>
      </c>
      <c r="G3754" s="49">
        <v>2</v>
      </c>
      <c r="H3754" s="47"/>
      <c r="I3754" s="50"/>
      <c r="J3754" s="51"/>
      <c r="K3754" s="50"/>
      <c r="L3754" s="50"/>
      <c r="M3754" s="52"/>
    </row>
    <row r="3755" spans="1:13" s="53" customFormat="1">
      <c r="A3755" s="47" t="s">
        <v>3088</v>
      </c>
      <c r="B3755" s="47" t="s">
        <v>3089</v>
      </c>
      <c r="C3755" s="47" t="s">
        <v>3026</v>
      </c>
      <c r="D3755" s="47" t="s">
        <v>1681</v>
      </c>
      <c r="E3755" s="47" t="s">
        <v>1675</v>
      </c>
      <c r="F3755" s="48">
        <v>43144</v>
      </c>
      <c r="G3755" s="49">
        <v>3</v>
      </c>
      <c r="H3755" s="47"/>
      <c r="I3755" s="50"/>
      <c r="J3755" s="51"/>
      <c r="K3755" s="50"/>
      <c r="L3755" s="50"/>
      <c r="M3755" s="52"/>
    </row>
    <row r="3756" spans="1:13" s="53" customFormat="1">
      <c r="A3756" s="47" t="s">
        <v>3090</v>
      </c>
      <c r="B3756" s="47" t="s">
        <v>3091</v>
      </c>
      <c r="C3756" s="47" t="s">
        <v>3026</v>
      </c>
      <c r="D3756" s="47" t="s">
        <v>663</v>
      </c>
      <c r="E3756" s="47" t="s">
        <v>662</v>
      </c>
      <c r="F3756" s="48">
        <v>43144</v>
      </c>
      <c r="G3756" s="49">
        <v>3</v>
      </c>
      <c r="H3756" s="47"/>
      <c r="I3756" s="50"/>
      <c r="J3756" s="51"/>
      <c r="K3756" s="50"/>
      <c r="L3756" s="50"/>
      <c r="M3756" s="52"/>
    </row>
    <row r="3757" spans="1:13" s="53" customFormat="1">
      <c r="A3757" s="47" t="s">
        <v>2904</v>
      </c>
      <c r="B3757" s="47"/>
      <c r="C3757" s="47" t="s">
        <v>3026</v>
      </c>
      <c r="D3757" s="47" t="s">
        <v>2036</v>
      </c>
      <c r="E3757" s="47" t="s">
        <v>2037</v>
      </c>
      <c r="F3757" s="48">
        <v>43145</v>
      </c>
      <c r="G3757" s="49">
        <v>10</v>
      </c>
      <c r="H3757" s="47"/>
      <c r="I3757" s="50"/>
      <c r="J3757" s="51"/>
      <c r="K3757" s="50"/>
      <c r="L3757" s="50"/>
      <c r="M3757" s="52"/>
    </row>
    <row r="3758" spans="1:13" s="53" customFormat="1">
      <c r="A3758" s="47" t="s">
        <v>2904</v>
      </c>
      <c r="B3758" s="47"/>
      <c r="C3758" s="47" t="s">
        <v>3026</v>
      </c>
      <c r="D3758" s="47" t="s">
        <v>2040</v>
      </c>
      <c r="E3758" s="47" t="s">
        <v>2038</v>
      </c>
      <c r="F3758" s="48">
        <v>43145</v>
      </c>
      <c r="G3758" s="49">
        <v>10</v>
      </c>
      <c r="H3758" s="47"/>
      <c r="I3758" s="50"/>
      <c r="J3758" s="51"/>
      <c r="K3758" s="50"/>
      <c r="L3758" s="50"/>
      <c r="M3758" s="52"/>
    </row>
    <row r="3759" spans="1:13" s="53" customFormat="1">
      <c r="A3759" s="47" t="s">
        <v>2904</v>
      </c>
      <c r="B3759" s="47"/>
      <c r="C3759" s="47" t="s">
        <v>3026</v>
      </c>
      <c r="D3759" s="47" t="s">
        <v>2041</v>
      </c>
      <c r="E3759" s="47" t="s">
        <v>2039</v>
      </c>
      <c r="F3759" s="48">
        <v>43145</v>
      </c>
      <c r="G3759" s="49">
        <v>10</v>
      </c>
      <c r="H3759" s="47"/>
      <c r="I3759" s="50"/>
      <c r="J3759" s="51"/>
      <c r="K3759" s="50"/>
      <c r="L3759" s="50"/>
      <c r="M3759" s="52"/>
    </row>
    <row r="3760" spans="1:13" s="53" customFormat="1">
      <c r="A3760" s="47" t="s">
        <v>2904</v>
      </c>
      <c r="B3760" s="47"/>
      <c r="C3760" s="47" t="s">
        <v>3026</v>
      </c>
      <c r="D3760" s="47" t="s">
        <v>2288</v>
      </c>
      <c r="E3760" s="47" t="s">
        <v>2289</v>
      </c>
      <c r="F3760" s="48">
        <v>43145</v>
      </c>
      <c r="G3760" s="49">
        <v>10</v>
      </c>
      <c r="H3760" s="47"/>
      <c r="I3760" s="50"/>
      <c r="J3760" s="51"/>
      <c r="K3760" s="50"/>
      <c r="L3760" s="50"/>
      <c r="M3760" s="52"/>
    </row>
    <row r="3761" spans="1:13" s="53" customFormat="1">
      <c r="A3761" s="47" t="s">
        <v>2904</v>
      </c>
      <c r="B3761" s="47"/>
      <c r="C3761" s="47" t="s">
        <v>3026</v>
      </c>
      <c r="D3761" s="47" t="s">
        <v>1848</v>
      </c>
      <c r="E3761" s="47" t="s">
        <v>1846</v>
      </c>
      <c r="F3761" s="48">
        <v>43145</v>
      </c>
      <c r="G3761" s="49">
        <v>40</v>
      </c>
      <c r="H3761" s="47"/>
      <c r="I3761" s="50"/>
      <c r="J3761" s="51"/>
      <c r="K3761" s="50"/>
      <c r="L3761" s="50"/>
      <c r="M3761" s="52"/>
    </row>
    <row r="3762" spans="1:13" s="53" customFormat="1">
      <c r="A3762" s="47" t="s">
        <v>2904</v>
      </c>
      <c r="B3762" s="47"/>
      <c r="C3762" s="47" t="s">
        <v>3026</v>
      </c>
      <c r="D3762" s="47" t="s">
        <v>2350</v>
      </c>
      <c r="E3762" s="47" t="s">
        <v>2349</v>
      </c>
      <c r="F3762" s="48">
        <v>43145</v>
      </c>
      <c r="G3762" s="49">
        <v>10</v>
      </c>
      <c r="H3762" s="47"/>
      <c r="I3762" s="50"/>
      <c r="J3762" s="51"/>
      <c r="K3762" s="50"/>
      <c r="L3762" s="50"/>
      <c r="M3762" s="52"/>
    </row>
    <row r="3763" spans="1:13" s="376" customFormat="1">
      <c r="A3763" s="175" t="s">
        <v>3092</v>
      </c>
      <c r="B3763" s="175" t="s">
        <v>3093</v>
      </c>
      <c r="C3763" s="175" t="s">
        <v>3026</v>
      </c>
      <c r="D3763" s="175" t="s">
        <v>3078</v>
      </c>
      <c r="E3763" s="175" t="s">
        <v>3083</v>
      </c>
      <c r="F3763" s="374">
        <v>43145</v>
      </c>
      <c r="G3763" s="179">
        <v>20</v>
      </c>
      <c r="H3763" s="175"/>
      <c r="I3763" s="50"/>
      <c r="J3763" s="51"/>
      <c r="K3763" s="50"/>
      <c r="L3763" s="50"/>
      <c r="M3763" s="375"/>
    </row>
    <row r="3764" spans="1:13" s="376" customFormat="1">
      <c r="A3764" s="175" t="s">
        <v>3092</v>
      </c>
      <c r="B3764" s="175" t="s">
        <v>3093</v>
      </c>
      <c r="C3764" s="175" t="s">
        <v>3026</v>
      </c>
      <c r="D3764" s="175" t="s">
        <v>3080</v>
      </c>
      <c r="E3764" s="175" t="s">
        <v>3084</v>
      </c>
      <c r="F3764" s="374">
        <v>43145</v>
      </c>
      <c r="G3764" s="179">
        <v>10</v>
      </c>
      <c r="H3764" s="175"/>
      <c r="I3764" s="50"/>
      <c r="J3764" s="51"/>
      <c r="K3764" s="50"/>
      <c r="L3764" s="50"/>
      <c r="M3764" s="375"/>
    </row>
    <row r="3765" spans="1:13" s="376" customFormat="1">
      <c r="A3765" s="175" t="s">
        <v>3092</v>
      </c>
      <c r="B3765" s="175" t="s">
        <v>3093</v>
      </c>
      <c r="C3765" s="175" t="s">
        <v>3026</v>
      </c>
      <c r="D3765" s="175" t="s">
        <v>3094</v>
      </c>
      <c r="E3765" s="175" t="s">
        <v>3085</v>
      </c>
      <c r="F3765" s="374">
        <v>43145</v>
      </c>
      <c r="G3765" s="179">
        <v>10</v>
      </c>
      <c r="H3765" s="175"/>
      <c r="I3765" s="50"/>
      <c r="J3765" s="51"/>
      <c r="K3765" s="50"/>
      <c r="L3765" s="50"/>
      <c r="M3765" s="375"/>
    </row>
    <row r="3766" spans="1:13" s="376" customFormat="1">
      <c r="A3766" s="175" t="s">
        <v>3095</v>
      </c>
      <c r="B3766" s="175" t="s">
        <v>3096</v>
      </c>
      <c r="C3766" s="175" t="s">
        <v>3026</v>
      </c>
      <c r="D3766" s="175" t="s">
        <v>3097</v>
      </c>
      <c r="E3766" s="175" t="s">
        <v>3098</v>
      </c>
      <c r="F3766" s="374">
        <v>43145</v>
      </c>
      <c r="G3766" s="179">
        <v>5</v>
      </c>
      <c r="H3766" s="175"/>
      <c r="I3766" s="50"/>
      <c r="J3766" s="51"/>
      <c r="K3766" s="50"/>
      <c r="L3766" s="50"/>
      <c r="M3766" s="375"/>
    </row>
    <row r="3767" spans="1:13" s="376" customFormat="1">
      <c r="A3767" s="175" t="s">
        <v>3095</v>
      </c>
      <c r="B3767" s="175" t="s">
        <v>3096</v>
      </c>
      <c r="C3767" s="175" t="s">
        <v>3026</v>
      </c>
      <c r="D3767" s="175" t="s">
        <v>3099</v>
      </c>
      <c r="E3767" s="175" t="s">
        <v>3100</v>
      </c>
      <c r="F3767" s="374">
        <v>43145</v>
      </c>
      <c r="G3767" s="179">
        <v>5</v>
      </c>
      <c r="H3767" s="175"/>
      <c r="I3767" s="50"/>
      <c r="J3767" s="51"/>
      <c r="K3767" s="50"/>
      <c r="L3767" s="50"/>
      <c r="M3767" s="375"/>
    </row>
    <row r="3768" spans="1:13" s="376" customFormat="1">
      <c r="A3768" s="175" t="s">
        <v>3101</v>
      </c>
      <c r="B3768" s="175" t="s">
        <v>3102</v>
      </c>
      <c r="C3768" s="175" t="s">
        <v>3026</v>
      </c>
      <c r="D3768" s="175" t="s">
        <v>3103</v>
      </c>
      <c r="E3768" s="175" t="s">
        <v>3104</v>
      </c>
      <c r="F3768" s="374">
        <v>43145</v>
      </c>
      <c r="G3768" s="179">
        <v>7</v>
      </c>
      <c r="H3768" s="175"/>
      <c r="I3768" s="50"/>
      <c r="J3768" s="51"/>
      <c r="K3768" s="50"/>
      <c r="L3768" s="50"/>
      <c r="M3768" s="375"/>
    </row>
    <row r="3769" spans="1:13" s="376" customFormat="1">
      <c r="A3769" s="175" t="s">
        <v>3101</v>
      </c>
      <c r="B3769" s="175" t="s">
        <v>3102</v>
      </c>
      <c r="C3769" s="175" t="s">
        <v>3026</v>
      </c>
      <c r="D3769" s="175" t="s">
        <v>3105</v>
      </c>
      <c r="E3769" s="175" t="s">
        <v>3106</v>
      </c>
      <c r="F3769" s="374">
        <v>43145</v>
      </c>
      <c r="G3769" s="179">
        <v>3</v>
      </c>
      <c r="H3769" s="175"/>
      <c r="I3769" s="50"/>
      <c r="J3769" s="51"/>
      <c r="K3769" s="50"/>
      <c r="L3769" s="50"/>
      <c r="M3769" s="375"/>
    </row>
    <row r="3770" spans="1:13" s="376" customFormat="1">
      <c r="A3770" s="175" t="s">
        <v>3107</v>
      </c>
      <c r="B3770" s="175" t="s">
        <v>3108</v>
      </c>
      <c r="C3770" s="175" t="s">
        <v>3026</v>
      </c>
      <c r="D3770" s="175" t="s">
        <v>2386</v>
      </c>
      <c r="E3770" s="175" t="s">
        <v>1310</v>
      </c>
      <c r="F3770" s="374">
        <v>43145</v>
      </c>
      <c r="G3770" s="179">
        <v>5</v>
      </c>
      <c r="H3770" s="175"/>
      <c r="I3770" s="50"/>
      <c r="J3770" s="51"/>
      <c r="K3770" s="50"/>
      <c r="L3770" s="50"/>
      <c r="M3770" s="375"/>
    </row>
    <row r="3771" spans="1:13" s="376" customFormat="1">
      <c r="A3771" s="175" t="s">
        <v>3109</v>
      </c>
      <c r="B3771" s="175" t="s">
        <v>3110</v>
      </c>
      <c r="C3771" s="175" t="s">
        <v>3026</v>
      </c>
      <c r="D3771" s="175" t="s">
        <v>2386</v>
      </c>
      <c r="E3771" s="175" t="s">
        <v>1310</v>
      </c>
      <c r="F3771" s="374">
        <v>43145</v>
      </c>
      <c r="G3771" s="179">
        <v>12</v>
      </c>
      <c r="H3771" s="175"/>
      <c r="I3771" s="50"/>
      <c r="J3771" s="51"/>
      <c r="K3771" s="50"/>
      <c r="L3771" s="50"/>
      <c r="M3771" s="375"/>
    </row>
    <row r="3772" spans="1:13" s="376" customFormat="1">
      <c r="A3772" s="175" t="s">
        <v>3111</v>
      </c>
      <c r="B3772" s="175" t="s">
        <v>3112</v>
      </c>
      <c r="C3772" s="175" t="s">
        <v>1344</v>
      </c>
      <c r="D3772" s="175" t="s">
        <v>2384</v>
      </c>
      <c r="E3772" s="175" t="s">
        <v>1293</v>
      </c>
      <c r="F3772" s="374">
        <v>43138</v>
      </c>
      <c r="G3772" s="179">
        <v>-1</v>
      </c>
      <c r="H3772" s="175"/>
      <c r="I3772" s="50"/>
      <c r="J3772" s="51"/>
      <c r="K3772" s="50"/>
      <c r="L3772" s="50"/>
      <c r="M3772" s="375"/>
    </row>
    <row r="3773" spans="1:13" s="376" customFormat="1">
      <c r="A3773" s="175" t="s">
        <v>3113</v>
      </c>
      <c r="B3773" s="175" t="s">
        <v>3114</v>
      </c>
      <c r="C3773" s="175" t="s">
        <v>2951</v>
      </c>
      <c r="D3773" s="175" t="s">
        <v>1665</v>
      </c>
      <c r="E3773" s="175" t="s">
        <v>1630</v>
      </c>
      <c r="F3773" s="374">
        <v>43140</v>
      </c>
      <c r="G3773" s="179">
        <v>-1</v>
      </c>
      <c r="H3773" s="175"/>
      <c r="I3773" s="50"/>
      <c r="J3773" s="51"/>
      <c r="K3773" s="50"/>
      <c r="L3773" s="50"/>
      <c r="M3773" s="375"/>
    </row>
    <row r="3774" spans="1:13" s="376" customFormat="1">
      <c r="A3774" s="175" t="s">
        <v>3115</v>
      </c>
      <c r="B3774" s="175" t="s">
        <v>3116</v>
      </c>
      <c r="C3774" s="175" t="s">
        <v>1344</v>
      </c>
      <c r="D3774" s="175" t="s">
        <v>49</v>
      </c>
      <c r="E3774" s="175" t="s">
        <v>50</v>
      </c>
      <c r="F3774" s="374">
        <v>43144</v>
      </c>
      <c r="G3774" s="179">
        <v>-15</v>
      </c>
      <c r="H3774" s="175"/>
      <c r="I3774" s="50"/>
      <c r="J3774" s="51"/>
      <c r="K3774" s="50"/>
      <c r="L3774" s="50"/>
      <c r="M3774" s="375"/>
    </row>
    <row r="3775" spans="1:13" s="376" customFormat="1">
      <c r="A3775" s="175" t="s">
        <v>3117</v>
      </c>
      <c r="B3775" s="175" t="s">
        <v>3118</v>
      </c>
      <c r="C3775" s="175" t="s">
        <v>707</v>
      </c>
      <c r="D3775" s="175" t="s">
        <v>2820</v>
      </c>
      <c r="E3775" s="175" t="s">
        <v>2819</v>
      </c>
      <c r="F3775" s="374">
        <v>43144</v>
      </c>
      <c r="G3775" s="179">
        <v>-1</v>
      </c>
      <c r="H3775" s="175"/>
      <c r="I3775" s="50"/>
      <c r="J3775" s="51"/>
      <c r="K3775" s="50"/>
      <c r="L3775" s="50"/>
      <c r="M3775" s="375"/>
    </row>
    <row r="3776" spans="1:13" s="376" customFormat="1">
      <c r="A3776" s="175" t="s">
        <v>3117</v>
      </c>
      <c r="B3776" s="175" t="s">
        <v>3118</v>
      </c>
      <c r="C3776" s="175" t="s">
        <v>707</v>
      </c>
      <c r="D3776" s="175" t="s">
        <v>467</v>
      </c>
      <c r="E3776" s="175" t="s">
        <v>109</v>
      </c>
      <c r="F3776" s="374">
        <v>43144</v>
      </c>
      <c r="G3776" s="179">
        <v>-1</v>
      </c>
      <c r="H3776" s="175"/>
      <c r="I3776" s="50"/>
      <c r="J3776" s="51"/>
      <c r="K3776" s="50"/>
      <c r="L3776" s="50"/>
      <c r="M3776" s="375"/>
    </row>
    <row r="3777" spans="1:13" s="53" customFormat="1">
      <c r="A3777" s="47" t="s">
        <v>3120</v>
      </c>
      <c r="B3777" s="47" t="s">
        <v>3121</v>
      </c>
      <c r="C3777" s="47" t="s">
        <v>1344</v>
      </c>
      <c r="D3777" s="47" t="s">
        <v>1887</v>
      </c>
      <c r="E3777" s="47" t="s">
        <v>1883</v>
      </c>
      <c r="F3777" s="48">
        <v>43145</v>
      </c>
      <c r="G3777" s="49">
        <v>-12</v>
      </c>
      <c r="H3777" s="47"/>
      <c r="I3777" s="50"/>
      <c r="J3777" s="51"/>
      <c r="K3777" s="50"/>
      <c r="L3777" s="50"/>
      <c r="M3777" s="52"/>
    </row>
    <row r="3778" spans="1:13" s="53" customFormat="1">
      <c r="A3778" s="47" t="s">
        <v>3120</v>
      </c>
      <c r="B3778" s="47" t="s">
        <v>3121</v>
      </c>
      <c r="C3778" s="47" t="s">
        <v>1344</v>
      </c>
      <c r="D3778" s="47" t="s">
        <v>1</v>
      </c>
      <c r="E3778" s="47" t="s">
        <v>22</v>
      </c>
      <c r="F3778" s="48">
        <v>43145</v>
      </c>
      <c r="G3778" s="49">
        <v>-2</v>
      </c>
      <c r="H3778" s="47"/>
      <c r="I3778" s="50"/>
      <c r="J3778" s="51"/>
      <c r="K3778" s="50"/>
      <c r="L3778" s="50"/>
      <c r="M3778" s="52"/>
    </row>
    <row r="3779" spans="1:13" s="53" customFormat="1">
      <c r="A3779" s="47" t="s">
        <v>3120</v>
      </c>
      <c r="B3779" s="47" t="s">
        <v>3121</v>
      </c>
      <c r="C3779" s="47" t="s">
        <v>1344</v>
      </c>
      <c r="D3779" s="47" t="s">
        <v>2</v>
      </c>
      <c r="E3779" s="47" t="s">
        <v>62</v>
      </c>
      <c r="F3779" s="48">
        <v>43145</v>
      </c>
      <c r="G3779" s="49">
        <v>-1</v>
      </c>
      <c r="H3779" s="47"/>
      <c r="I3779" s="50"/>
      <c r="J3779" s="51"/>
      <c r="K3779" s="50"/>
      <c r="L3779" s="50"/>
      <c r="M3779" s="52"/>
    </row>
    <row r="3780" spans="1:13" s="53" customFormat="1">
      <c r="A3780" s="47" t="s">
        <v>3120</v>
      </c>
      <c r="B3780" s="47" t="s">
        <v>3121</v>
      </c>
      <c r="C3780" s="47" t="s">
        <v>1344</v>
      </c>
      <c r="D3780" s="47" t="s">
        <v>320</v>
      </c>
      <c r="E3780" s="47" t="s">
        <v>86</v>
      </c>
      <c r="F3780" s="48">
        <v>43145</v>
      </c>
      <c r="G3780" s="49">
        <v>-5</v>
      </c>
      <c r="H3780" s="47"/>
      <c r="I3780" s="50"/>
      <c r="J3780" s="51"/>
      <c r="K3780" s="50"/>
      <c r="L3780" s="50"/>
      <c r="M3780" s="52"/>
    </row>
    <row r="3781" spans="1:13" s="53" customFormat="1">
      <c r="A3781" s="47" t="s">
        <v>3120</v>
      </c>
      <c r="B3781" s="47" t="s">
        <v>3121</v>
      </c>
      <c r="C3781" s="47" t="s">
        <v>1344</v>
      </c>
      <c r="D3781" s="47" t="s">
        <v>2820</v>
      </c>
      <c r="E3781" s="47" t="s">
        <v>2819</v>
      </c>
      <c r="F3781" s="48">
        <v>43145</v>
      </c>
      <c r="G3781" s="49">
        <v>-1</v>
      </c>
      <c r="H3781" s="47"/>
      <c r="I3781" s="50"/>
      <c r="J3781" s="51"/>
      <c r="K3781" s="50"/>
      <c r="L3781" s="50"/>
      <c r="M3781" s="52"/>
    </row>
    <row r="3782" spans="1:13" s="53" customFormat="1">
      <c r="A3782" s="47" t="s">
        <v>3120</v>
      </c>
      <c r="B3782" s="47" t="s">
        <v>3121</v>
      </c>
      <c r="C3782" s="47" t="s">
        <v>1344</v>
      </c>
      <c r="D3782" s="47" t="s">
        <v>467</v>
      </c>
      <c r="E3782" s="47" t="s">
        <v>109</v>
      </c>
      <c r="F3782" s="48">
        <v>43145</v>
      </c>
      <c r="G3782" s="49">
        <v>-1</v>
      </c>
      <c r="H3782" s="47"/>
      <c r="I3782" s="50"/>
      <c r="J3782" s="51"/>
      <c r="K3782" s="50"/>
      <c r="L3782" s="50"/>
      <c r="M3782" s="52"/>
    </row>
    <row r="3783" spans="1:13" s="53" customFormat="1">
      <c r="A3783" s="47" t="s">
        <v>3120</v>
      </c>
      <c r="B3783" s="47" t="s">
        <v>3121</v>
      </c>
      <c r="C3783" s="47" t="s">
        <v>1344</v>
      </c>
      <c r="D3783" s="47" t="s">
        <v>2992</v>
      </c>
      <c r="E3783" s="47" t="s">
        <v>1210</v>
      </c>
      <c r="F3783" s="48">
        <v>43145</v>
      </c>
      <c r="G3783" s="49">
        <v>-4</v>
      </c>
      <c r="H3783" s="47"/>
      <c r="I3783" s="50"/>
      <c r="J3783" s="51"/>
      <c r="K3783" s="50"/>
      <c r="L3783" s="50"/>
      <c r="M3783" s="52"/>
    </row>
    <row r="3784" spans="1:13" s="53" customFormat="1">
      <c r="A3784" s="47" t="s">
        <v>3122</v>
      </c>
      <c r="B3784" s="47" t="s">
        <v>3123</v>
      </c>
      <c r="C3784" s="47" t="s">
        <v>706</v>
      </c>
      <c r="D3784" s="47" t="s">
        <v>2883</v>
      </c>
      <c r="E3784" s="47" t="s">
        <v>2884</v>
      </c>
      <c r="F3784" s="48">
        <v>43145</v>
      </c>
      <c r="G3784" s="49">
        <v>-1</v>
      </c>
      <c r="H3784" s="47"/>
      <c r="I3784" s="50"/>
      <c r="J3784" s="51"/>
      <c r="K3784" s="50"/>
      <c r="L3784" s="50"/>
      <c r="M3784" s="52"/>
    </row>
    <row r="3785" spans="1:13" s="53" customFormat="1">
      <c r="A3785" s="47" t="s">
        <v>3122</v>
      </c>
      <c r="B3785" s="47" t="s">
        <v>3123</v>
      </c>
      <c r="C3785" s="47" t="s">
        <v>706</v>
      </c>
      <c r="D3785" s="47" t="s">
        <v>2885</v>
      </c>
      <c r="E3785" s="47" t="s">
        <v>2886</v>
      </c>
      <c r="F3785" s="48">
        <v>43145</v>
      </c>
      <c r="G3785" s="49">
        <v>-1</v>
      </c>
      <c r="H3785" s="47"/>
      <c r="I3785" s="50"/>
      <c r="J3785" s="51"/>
      <c r="K3785" s="50"/>
      <c r="L3785" s="50"/>
      <c r="M3785" s="52"/>
    </row>
    <row r="3786" spans="1:13" s="53" customFormat="1">
      <c r="A3786" s="47" t="s">
        <v>3122</v>
      </c>
      <c r="B3786" s="47" t="s">
        <v>3123</v>
      </c>
      <c r="C3786" s="47" t="s">
        <v>706</v>
      </c>
      <c r="D3786" s="47" t="s">
        <v>663</v>
      </c>
      <c r="E3786" s="47" t="s">
        <v>662</v>
      </c>
      <c r="F3786" s="48">
        <v>43145</v>
      </c>
      <c r="G3786" s="49">
        <v>-1</v>
      </c>
      <c r="H3786" s="47"/>
      <c r="I3786" s="50"/>
      <c r="J3786" s="51"/>
      <c r="K3786" s="50"/>
      <c r="L3786" s="50"/>
      <c r="M3786" s="52"/>
    </row>
    <row r="3787" spans="1:13" s="53" customFormat="1">
      <c r="A3787" s="47" t="s">
        <v>3122</v>
      </c>
      <c r="B3787" s="47" t="s">
        <v>3123</v>
      </c>
      <c r="C3787" s="47" t="s">
        <v>706</v>
      </c>
      <c r="D3787" s="47" t="s">
        <v>664</v>
      </c>
      <c r="E3787" s="47" t="s">
        <v>665</v>
      </c>
      <c r="F3787" s="48">
        <v>43145</v>
      </c>
      <c r="G3787" s="49">
        <v>-1</v>
      </c>
      <c r="H3787" s="47"/>
      <c r="I3787" s="50"/>
      <c r="J3787" s="51"/>
      <c r="K3787" s="50"/>
      <c r="L3787" s="50"/>
      <c r="M3787" s="52"/>
    </row>
    <row r="3788" spans="1:13" s="53" customFormat="1">
      <c r="A3788" s="47" t="s">
        <v>3122</v>
      </c>
      <c r="B3788" s="47" t="s">
        <v>3123</v>
      </c>
      <c r="C3788" s="47" t="s">
        <v>706</v>
      </c>
      <c r="D3788" s="47" t="s">
        <v>465</v>
      </c>
      <c r="E3788" s="47" t="s">
        <v>107</v>
      </c>
      <c r="F3788" s="48">
        <v>43145</v>
      </c>
      <c r="G3788" s="49">
        <v>-1</v>
      </c>
      <c r="H3788" s="47"/>
      <c r="I3788" s="50"/>
      <c r="J3788" s="51"/>
      <c r="K3788" s="50"/>
      <c r="L3788" s="50"/>
      <c r="M3788" s="52"/>
    </row>
    <row r="3789" spans="1:13" s="53" customFormat="1">
      <c r="A3789" s="47" t="s">
        <v>3122</v>
      </c>
      <c r="B3789" s="47" t="s">
        <v>3123</v>
      </c>
      <c r="C3789" s="47" t="s">
        <v>706</v>
      </c>
      <c r="D3789" s="47" t="s">
        <v>464</v>
      </c>
      <c r="E3789" s="47" t="s">
        <v>106</v>
      </c>
      <c r="F3789" s="48">
        <v>43145</v>
      </c>
      <c r="G3789" s="49">
        <v>-1</v>
      </c>
      <c r="H3789" s="47"/>
      <c r="I3789" s="50"/>
      <c r="J3789" s="51"/>
      <c r="K3789" s="50"/>
      <c r="L3789" s="50"/>
      <c r="M3789" s="52"/>
    </row>
    <row r="3790" spans="1:13" s="53" customFormat="1">
      <c r="A3790" s="47" t="s">
        <v>3124</v>
      </c>
      <c r="B3790" s="47" t="s">
        <v>3125</v>
      </c>
      <c r="C3790" s="47" t="s">
        <v>1344</v>
      </c>
      <c r="D3790" s="47" t="s">
        <v>2045</v>
      </c>
      <c r="E3790" s="47" t="s">
        <v>2042</v>
      </c>
      <c r="F3790" s="48">
        <v>43145</v>
      </c>
      <c r="G3790" s="49">
        <v>-1</v>
      </c>
      <c r="H3790" s="47"/>
      <c r="I3790" s="50"/>
      <c r="J3790" s="51"/>
      <c r="K3790" s="50"/>
      <c r="L3790" s="50"/>
      <c r="M3790" s="52"/>
    </row>
    <row r="3791" spans="1:13" s="53" customFormat="1">
      <c r="A3791" s="47" t="s">
        <v>3126</v>
      </c>
      <c r="B3791" s="47" t="s">
        <v>3127</v>
      </c>
      <c r="C3791" s="47" t="s">
        <v>1344</v>
      </c>
      <c r="D3791" s="47" t="s">
        <v>2045</v>
      </c>
      <c r="E3791" s="47" t="s">
        <v>2042</v>
      </c>
      <c r="F3791" s="48">
        <v>43146</v>
      </c>
      <c r="G3791" s="49">
        <v>-21</v>
      </c>
      <c r="H3791" s="47"/>
      <c r="I3791" s="50"/>
      <c r="J3791" s="51"/>
      <c r="K3791" s="50"/>
      <c r="L3791" s="50"/>
      <c r="M3791" s="52"/>
    </row>
    <row r="3792" spans="1:13" s="53" customFormat="1">
      <c r="A3792" s="47" t="s">
        <v>3126</v>
      </c>
      <c r="B3792" s="47" t="s">
        <v>3127</v>
      </c>
      <c r="C3792" s="47" t="s">
        <v>1344</v>
      </c>
      <c r="D3792" s="47" t="s">
        <v>1888</v>
      </c>
      <c r="E3792" s="47" t="s">
        <v>1884</v>
      </c>
      <c r="F3792" s="48">
        <v>43146</v>
      </c>
      <c r="G3792" s="49">
        <v>-54</v>
      </c>
      <c r="H3792" s="47"/>
      <c r="I3792" s="50"/>
      <c r="J3792" s="51"/>
      <c r="K3792" s="50"/>
      <c r="L3792" s="50"/>
      <c r="M3792" s="52"/>
    </row>
    <row r="3793" spans="1:13" s="53" customFormat="1">
      <c r="A3793" s="47" t="s">
        <v>3126</v>
      </c>
      <c r="B3793" s="47" t="s">
        <v>3060</v>
      </c>
      <c r="C3793" s="47" t="s">
        <v>1344</v>
      </c>
      <c r="D3793" s="47" t="s">
        <v>1680</v>
      </c>
      <c r="E3793" s="47" t="s">
        <v>1674</v>
      </c>
      <c r="F3793" s="48">
        <v>43146</v>
      </c>
      <c r="G3793" s="49">
        <v>-2</v>
      </c>
      <c r="H3793" s="47"/>
      <c r="I3793" s="50"/>
      <c r="J3793" s="51"/>
      <c r="K3793" s="50"/>
      <c r="L3793" s="50"/>
      <c r="M3793" s="52"/>
    </row>
    <row r="3794" spans="1:13" s="53" customFormat="1">
      <c r="A3794" s="47" t="s">
        <v>3126</v>
      </c>
      <c r="B3794" s="47" t="s">
        <v>2383</v>
      </c>
      <c r="C3794" s="47" t="s">
        <v>1344</v>
      </c>
      <c r="D3794" s="47" t="s">
        <v>1684</v>
      </c>
      <c r="E3794" s="47" t="s">
        <v>1683</v>
      </c>
      <c r="F3794" s="48">
        <v>43146</v>
      </c>
      <c r="G3794" s="49">
        <v>2</v>
      </c>
      <c r="H3794" s="47"/>
      <c r="I3794" s="50"/>
      <c r="J3794" s="51"/>
      <c r="K3794" s="50"/>
      <c r="L3794" s="50"/>
      <c r="M3794" s="52"/>
    </row>
    <row r="3795" spans="1:13" s="53" customFormat="1">
      <c r="A3795" s="47" t="s">
        <v>3126</v>
      </c>
      <c r="B3795" s="47" t="s">
        <v>3127</v>
      </c>
      <c r="C3795" s="47" t="s">
        <v>1344</v>
      </c>
      <c r="D3795" s="47" t="s">
        <v>1684</v>
      </c>
      <c r="E3795" s="47" t="s">
        <v>1683</v>
      </c>
      <c r="F3795" s="48">
        <v>43146</v>
      </c>
      <c r="G3795" s="49">
        <v>-2</v>
      </c>
      <c r="H3795" s="47"/>
      <c r="I3795" s="50"/>
      <c r="J3795" s="51"/>
      <c r="K3795" s="50"/>
      <c r="L3795" s="50"/>
      <c r="M3795" s="52"/>
    </row>
    <row r="3796" spans="1:13" s="53" customFormat="1">
      <c r="A3796" s="47" t="s">
        <v>3128</v>
      </c>
      <c r="B3796" s="47" t="s">
        <v>2975</v>
      </c>
      <c r="C3796" s="47" t="s">
        <v>2951</v>
      </c>
      <c r="D3796" s="47" t="s">
        <v>2386</v>
      </c>
      <c r="E3796" s="47" t="s">
        <v>1310</v>
      </c>
      <c r="F3796" s="48">
        <v>43146</v>
      </c>
      <c r="G3796" s="49">
        <v>-1</v>
      </c>
      <c r="H3796" s="47"/>
      <c r="I3796" s="50"/>
      <c r="J3796" s="51"/>
      <c r="K3796" s="50"/>
      <c r="L3796" s="50"/>
      <c r="M3796" s="52"/>
    </row>
    <row r="3797" spans="1:13" s="53" customFormat="1">
      <c r="A3797" s="47" t="s">
        <v>3128</v>
      </c>
      <c r="B3797" s="47" t="s">
        <v>2762</v>
      </c>
      <c r="C3797" s="47" t="s">
        <v>2951</v>
      </c>
      <c r="D3797" s="47" t="s">
        <v>2384</v>
      </c>
      <c r="E3797" s="47" t="s">
        <v>1293</v>
      </c>
      <c r="F3797" s="48">
        <v>43146</v>
      </c>
      <c r="G3797" s="49">
        <v>1</v>
      </c>
      <c r="H3797" s="47"/>
      <c r="I3797" s="50"/>
      <c r="J3797" s="51"/>
      <c r="K3797" s="50"/>
      <c r="L3797" s="50"/>
      <c r="M3797" s="52"/>
    </row>
    <row r="3798" spans="1:13" s="53" customFormat="1">
      <c r="A3798" s="47" t="s">
        <v>3128</v>
      </c>
      <c r="B3798" s="47" t="s">
        <v>3129</v>
      </c>
      <c r="C3798" s="47" t="s">
        <v>2951</v>
      </c>
      <c r="D3798" s="47" t="s">
        <v>2384</v>
      </c>
      <c r="E3798" s="47" t="s">
        <v>1293</v>
      </c>
      <c r="F3798" s="48">
        <v>43146</v>
      </c>
      <c r="G3798" s="49">
        <v>-1</v>
      </c>
      <c r="H3798" s="47"/>
      <c r="I3798" s="50"/>
      <c r="J3798" s="51"/>
      <c r="K3798" s="50"/>
      <c r="L3798" s="50"/>
      <c r="M3798" s="52"/>
    </row>
    <row r="3799" spans="1:13" s="53" customFormat="1">
      <c r="A3799" s="47" t="s">
        <v>3130</v>
      </c>
      <c r="B3799" s="47" t="s">
        <v>3034</v>
      </c>
      <c r="C3799" s="47" t="s">
        <v>1344</v>
      </c>
      <c r="D3799" s="47" t="s">
        <v>2385</v>
      </c>
      <c r="E3799" s="47" t="s">
        <v>1309</v>
      </c>
      <c r="F3799" s="48">
        <v>43147</v>
      </c>
      <c r="G3799" s="49">
        <v>-5</v>
      </c>
      <c r="H3799" s="47"/>
      <c r="I3799" s="50"/>
      <c r="J3799" s="51"/>
      <c r="K3799" s="50"/>
      <c r="L3799" s="50"/>
      <c r="M3799" s="52"/>
    </row>
    <row r="3800" spans="1:13" s="53" customFormat="1">
      <c r="A3800" s="47" t="s">
        <v>3130</v>
      </c>
      <c r="B3800" s="47" t="s">
        <v>3034</v>
      </c>
      <c r="C3800" s="47" t="s">
        <v>1344</v>
      </c>
      <c r="D3800" s="47" t="s">
        <v>2386</v>
      </c>
      <c r="E3800" s="47" t="s">
        <v>1310</v>
      </c>
      <c r="F3800" s="48">
        <v>43147</v>
      </c>
      <c r="G3800" s="49">
        <v>-5</v>
      </c>
      <c r="H3800" s="47"/>
      <c r="I3800" s="50"/>
      <c r="J3800" s="51"/>
      <c r="K3800" s="50"/>
      <c r="L3800" s="50"/>
      <c r="M3800" s="52"/>
    </row>
    <row r="3801" spans="1:13" s="53" customFormat="1">
      <c r="A3801" s="47" t="s">
        <v>3131</v>
      </c>
      <c r="B3801" s="47" t="s">
        <v>3063</v>
      </c>
      <c r="C3801" s="47" t="s">
        <v>1344</v>
      </c>
      <c r="D3801" s="47" t="s">
        <v>2386</v>
      </c>
      <c r="E3801" s="47" t="s">
        <v>1310</v>
      </c>
      <c r="F3801" s="48">
        <v>43147</v>
      </c>
      <c r="G3801" s="49">
        <v>-1</v>
      </c>
      <c r="H3801" s="47"/>
      <c r="I3801" s="50"/>
      <c r="J3801" s="51"/>
      <c r="K3801" s="50"/>
      <c r="L3801" s="50"/>
      <c r="M3801" s="52"/>
    </row>
    <row r="3802" spans="1:13" s="53" customFormat="1">
      <c r="A3802" s="47" t="s">
        <v>3131</v>
      </c>
      <c r="B3802" s="47" t="s">
        <v>3132</v>
      </c>
      <c r="C3802" s="47" t="s">
        <v>1344</v>
      </c>
      <c r="D3802" s="47" t="s">
        <v>2386</v>
      </c>
      <c r="E3802" s="47" t="s">
        <v>1310</v>
      </c>
      <c r="F3802" s="48">
        <v>43147</v>
      </c>
      <c r="G3802" s="49">
        <v>-1</v>
      </c>
      <c r="H3802" s="47"/>
      <c r="I3802" s="50"/>
      <c r="J3802" s="51"/>
      <c r="K3802" s="50"/>
      <c r="L3802" s="50"/>
      <c r="M3802" s="52"/>
    </row>
    <row r="3803" spans="1:13" s="53" customFormat="1">
      <c r="A3803" s="47" t="s">
        <v>3131</v>
      </c>
      <c r="B3803" s="47" t="s">
        <v>2762</v>
      </c>
      <c r="C3803" s="47" t="s">
        <v>1344</v>
      </c>
      <c r="D3803" s="47" t="s">
        <v>2384</v>
      </c>
      <c r="E3803" s="47" t="s">
        <v>1293</v>
      </c>
      <c r="F3803" s="48">
        <v>43147</v>
      </c>
      <c r="G3803" s="49">
        <v>1</v>
      </c>
      <c r="H3803" s="47"/>
      <c r="I3803" s="50"/>
      <c r="J3803" s="51"/>
      <c r="K3803" s="50"/>
      <c r="L3803" s="50"/>
      <c r="M3803" s="52"/>
    </row>
    <row r="3804" spans="1:13" s="53" customFormat="1">
      <c r="A3804" s="47" t="s">
        <v>3131</v>
      </c>
      <c r="B3804" s="47" t="s">
        <v>3063</v>
      </c>
      <c r="C3804" s="47" t="s">
        <v>1344</v>
      </c>
      <c r="D3804" s="47" t="s">
        <v>2384</v>
      </c>
      <c r="E3804" s="47" t="s">
        <v>1293</v>
      </c>
      <c r="F3804" s="48">
        <v>43147</v>
      </c>
      <c r="G3804" s="49">
        <v>-1</v>
      </c>
      <c r="H3804" s="47"/>
      <c r="I3804" s="50"/>
      <c r="J3804" s="51"/>
      <c r="K3804" s="50"/>
      <c r="L3804" s="50"/>
      <c r="M3804" s="52"/>
    </row>
    <row r="3805" spans="1:13" s="53" customFormat="1">
      <c r="A3805" s="47" t="s">
        <v>3133</v>
      </c>
      <c r="B3805" s="47" t="s">
        <v>3134</v>
      </c>
      <c r="C3805" s="47" t="s">
        <v>1344</v>
      </c>
      <c r="D3805" s="47" t="s">
        <v>2386</v>
      </c>
      <c r="E3805" s="47" t="s">
        <v>1310</v>
      </c>
      <c r="F3805" s="48">
        <v>43147</v>
      </c>
      <c r="G3805" s="49">
        <v>-2</v>
      </c>
      <c r="H3805" s="47"/>
      <c r="I3805" s="50"/>
      <c r="J3805" s="51"/>
      <c r="K3805" s="50"/>
      <c r="L3805" s="50"/>
      <c r="M3805" s="52"/>
    </row>
    <row r="3806" spans="1:13" s="53" customFormat="1">
      <c r="A3806" s="47" t="s">
        <v>3135</v>
      </c>
      <c r="B3806" s="47" t="s">
        <v>3056</v>
      </c>
      <c r="C3806" s="47" t="s">
        <v>1344</v>
      </c>
      <c r="D3806" s="47" t="s">
        <v>2386</v>
      </c>
      <c r="E3806" s="47" t="s">
        <v>1310</v>
      </c>
      <c r="F3806" s="48">
        <v>43147</v>
      </c>
      <c r="G3806" s="49">
        <v>-1</v>
      </c>
      <c r="H3806" s="47"/>
      <c r="I3806" s="50"/>
      <c r="J3806" s="51"/>
      <c r="K3806" s="50"/>
      <c r="L3806" s="50"/>
      <c r="M3806" s="52"/>
    </row>
    <row r="3807" spans="1:13" s="53" customFormat="1">
      <c r="A3807" s="47" t="s">
        <v>3135</v>
      </c>
      <c r="B3807" s="47" t="s">
        <v>2975</v>
      </c>
      <c r="C3807" s="47" t="s">
        <v>1344</v>
      </c>
      <c r="D3807" s="47" t="s">
        <v>2386</v>
      </c>
      <c r="E3807" s="47" t="s">
        <v>1310</v>
      </c>
      <c r="F3807" s="48">
        <v>43147</v>
      </c>
      <c r="G3807" s="49">
        <v>-1</v>
      </c>
      <c r="H3807" s="47"/>
      <c r="I3807" s="50"/>
      <c r="J3807" s="51"/>
      <c r="K3807" s="50"/>
      <c r="L3807" s="50"/>
      <c r="M3807" s="52"/>
    </row>
    <row r="3808" spans="1:13" s="53" customFormat="1">
      <c r="A3808" s="47" t="s">
        <v>3135</v>
      </c>
      <c r="B3808" s="47" t="s">
        <v>2762</v>
      </c>
      <c r="C3808" s="47" t="s">
        <v>1344</v>
      </c>
      <c r="D3808" s="47" t="s">
        <v>2384</v>
      </c>
      <c r="E3808" s="47" t="s">
        <v>1293</v>
      </c>
      <c r="F3808" s="48">
        <v>43147</v>
      </c>
      <c r="G3808" s="49">
        <v>1</v>
      </c>
      <c r="H3808" s="47"/>
      <c r="I3808" s="50"/>
      <c r="J3808" s="51"/>
      <c r="K3808" s="50"/>
      <c r="L3808" s="50"/>
      <c r="M3808" s="52"/>
    </row>
    <row r="3809" spans="1:13" s="53" customFormat="1">
      <c r="A3809" s="47" t="s">
        <v>3135</v>
      </c>
      <c r="B3809" s="47" t="s">
        <v>3056</v>
      </c>
      <c r="C3809" s="47" t="s">
        <v>1344</v>
      </c>
      <c r="D3809" s="47" t="s">
        <v>2384</v>
      </c>
      <c r="E3809" s="47" t="s">
        <v>1293</v>
      </c>
      <c r="F3809" s="48">
        <v>43147</v>
      </c>
      <c r="G3809" s="49">
        <v>-1</v>
      </c>
      <c r="H3809" s="47"/>
      <c r="I3809" s="50"/>
      <c r="J3809" s="51"/>
      <c r="K3809" s="50"/>
      <c r="L3809" s="50"/>
      <c r="M3809" s="52"/>
    </row>
    <row r="3810" spans="1:13" s="53" customFormat="1">
      <c r="A3810" s="47" t="s">
        <v>3136</v>
      </c>
      <c r="B3810" s="47" t="s">
        <v>3137</v>
      </c>
      <c r="C3810" s="47" t="s">
        <v>1196</v>
      </c>
      <c r="D3810" s="47" t="s">
        <v>465</v>
      </c>
      <c r="E3810" s="47" t="s">
        <v>107</v>
      </c>
      <c r="F3810" s="48">
        <v>43147</v>
      </c>
      <c r="G3810" s="49">
        <v>-1</v>
      </c>
      <c r="H3810" s="47"/>
      <c r="I3810" s="50"/>
      <c r="J3810" s="51"/>
      <c r="K3810" s="50"/>
      <c r="L3810" s="50"/>
      <c r="M3810" s="52"/>
    </row>
    <row r="3811" spans="1:13" s="53" customFormat="1">
      <c r="A3811" s="47" t="s">
        <v>3136</v>
      </c>
      <c r="B3811" s="47" t="s">
        <v>3137</v>
      </c>
      <c r="C3811" s="47" t="s">
        <v>1196</v>
      </c>
      <c r="D3811" s="47" t="s">
        <v>464</v>
      </c>
      <c r="E3811" s="47" t="s">
        <v>106</v>
      </c>
      <c r="F3811" s="48">
        <v>43147</v>
      </c>
      <c r="G3811" s="49">
        <v>-1</v>
      </c>
      <c r="H3811" s="47"/>
      <c r="I3811" s="50"/>
      <c r="J3811" s="51"/>
      <c r="K3811" s="50"/>
      <c r="L3811" s="50"/>
      <c r="M3811" s="52"/>
    </row>
    <row r="3812" spans="1:13" s="53" customFormat="1">
      <c r="A3812" s="47" t="s">
        <v>3136</v>
      </c>
      <c r="B3812" s="47" t="s">
        <v>3137</v>
      </c>
      <c r="C3812" s="47" t="s">
        <v>1196</v>
      </c>
      <c r="D3812" s="47" t="s">
        <v>2885</v>
      </c>
      <c r="E3812" s="47" t="s">
        <v>2886</v>
      </c>
      <c r="F3812" s="48">
        <v>43147</v>
      </c>
      <c r="G3812" s="49">
        <v>-1</v>
      </c>
      <c r="H3812" s="47"/>
      <c r="I3812" s="50"/>
      <c r="J3812" s="51"/>
      <c r="K3812" s="50"/>
      <c r="L3812" s="50"/>
      <c r="M3812" s="52"/>
    </row>
    <row r="3813" spans="1:13" s="53" customFormat="1">
      <c r="A3813" s="47" t="s">
        <v>3136</v>
      </c>
      <c r="B3813" s="47" t="s">
        <v>3137</v>
      </c>
      <c r="C3813" s="47" t="s">
        <v>1196</v>
      </c>
      <c r="D3813" s="47" t="s">
        <v>2881</v>
      </c>
      <c r="E3813" s="47" t="s">
        <v>2882</v>
      </c>
      <c r="F3813" s="48">
        <v>43147</v>
      </c>
      <c r="G3813" s="49">
        <v>-1</v>
      </c>
      <c r="H3813" s="47"/>
      <c r="I3813" s="50"/>
      <c r="J3813" s="51"/>
      <c r="K3813" s="50"/>
      <c r="L3813" s="50"/>
      <c r="M3813" s="52"/>
    </row>
    <row r="3814" spans="1:13" s="53" customFormat="1">
      <c r="A3814" s="47" t="s">
        <v>3136</v>
      </c>
      <c r="B3814" s="47" t="s">
        <v>3137</v>
      </c>
      <c r="C3814" s="47" t="s">
        <v>1196</v>
      </c>
      <c r="D3814" s="47" t="s">
        <v>2999</v>
      </c>
      <c r="E3814" s="47" t="s">
        <v>1843</v>
      </c>
      <c r="F3814" s="48">
        <v>43147</v>
      </c>
      <c r="G3814" s="49">
        <v>-4</v>
      </c>
      <c r="H3814" s="47"/>
      <c r="I3814" s="50"/>
      <c r="J3814" s="51"/>
      <c r="K3814" s="50"/>
      <c r="L3814" s="50"/>
      <c r="M3814" s="52"/>
    </row>
    <row r="3815" spans="1:13" s="53" customFormat="1">
      <c r="A3815" s="47" t="s">
        <v>3138</v>
      </c>
      <c r="B3815" s="47" t="s">
        <v>3139</v>
      </c>
      <c r="C3815" s="47" t="s">
        <v>1344</v>
      </c>
      <c r="D3815" s="47" t="s">
        <v>2386</v>
      </c>
      <c r="E3815" s="47" t="s">
        <v>1310</v>
      </c>
      <c r="F3815" s="48">
        <v>43151</v>
      </c>
      <c r="G3815" s="49">
        <v>-1</v>
      </c>
      <c r="H3815" s="47"/>
      <c r="I3815" s="50"/>
      <c r="J3815" s="51"/>
      <c r="K3815" s="50"/>
      <c r="L3815" s="50"/>
      <c r="M3815" s="52"/>
    </row>
    <row r="3816" spans="1:13" s="53" customFormat="1">
      <c r="A3816" s="47" t="s">
        <v>3140</v>
      </c>
      <c r="B3816" s="47" t="s">
        <v>3141</v>
      </c>
      <c r="C3816" s="47" t="s">
        <v>1344</v>
      </c>
      <c r="D3816" s="47" t="s">
        <v>1665</v>
      </c>
      <c r="E3816" s="47" t="s">
        <v>1630</v>
      </c>
      <c r="F3816" s="48">
        <v>43151</v>
      </c>
      <c r="G3816" s="49">
        <v>-4</v>
      </c>
      <c r="H3816" s="47"/>
      <c r="I3816" s="50"/>
      <c r="J3816" s="51"/>
      <c r="K3816" s="50"/>
      <c r="L3816" s="50"/>
      <c r="M3816" s="52"/>
    </row>
    <row r="3817" spans="1:13" s="53" customFormat="1">
      <c r="A3817" s="47" t="s">
        <v>3140</v>
      </c>
      <c r="B3817" s="47" t="s">
        <v>3142</v>
      </c>
      <c r="C3817" s="47" t="s">
        <v>1344</v>
      </c>
      <c r="D3817" s="47" t="s">
        <v>2384</v>
      </c>
      <c r="E3817" s="47" t="s">
        <v>1293</v>
      </c>
      <c r="F3817" s="48">
        <v>43151</v>
      </c>
      <c r="G3817" s="49">
        <v>4</v>
      </c>
      <c r="H3817" s="47"/>
      <c r="I3817" s="50"/>
      <c r="J3817" s="51"/>
      <c r="K3817" s="50"/>
      <c r="L3817" s="50"/>
      <c r="M3817" s="52"/>
    </row>
    <row r="3818" spans="1:13" s="53" customFormat="1">
      <c r="A3818" s="47" t="s">
        <v>3140</v>
      </c>
      <c r="B3818" s="47" t="s">
        <v>3065</v>
      </c>
      <c r="C3818" s="47" t="s">
        <v>1344</v>
      </c>
      <c r="D3818" s="47" t="s">
        <v>2384</v>
      </c>
      <c r="E3818" s="47" t="s">
        <v>1293</v>
      </c>
      <c r="F3818" s="48">
        <v>43151</v>
      </c>
      <c r="G3818" s="49">
        <v>-4</v>
      </c>
      <c r="H3818" s="47"/>
      <c r="I3818" s="50"/>
      <c r="J3818" s="51"/>
      <c r="K3818" s="50"/>
      <c r="L3818" s="50"/>
      <c r="M3818" s="52"/>
    </row>
    <row r="3819" spans="1:13" s="53" customFormat="1">
      <c r="A3819" s="47" t="s">
        <v>3140</v>
      </c>
      <c r="B3819" s="47" t="s">
        <v>3065</v>
      </c>
      <c r="C3819" s="47" t="s">
        <v>1344</v>
      </c>
      <c r="D3819" s="47" t="s">
        <v>2386</v>
      </c>
      <c r="E3819" s="47" t="s">
        <v>1310</v>
      </c>
      <c r="F3819" s="48">
        <v>43151</v>
      </c>
      <c r="G3819" s="49">
        <v>-1</v>
      </c>
      <c r="H3819" s="47"/>
      <c r="I3819" s="50"/>
      <c r="J3819" s="51"/>
      <c r="K3819" s="50"/>
      <c r="L3819" s="50"/>
      <c r="M3819" s="52"/>
    </row>
    <row r="3820" spans="1:13" s="53" customFormat="1">
      <c r="A3820" s="47" t="s">
        <v>3143</v>
      </c>
      <c r="B3820" s="47" t="s">
        <v>3144</v>
      </c>
      <c r="C3820" s="47" t="s">
        <v>1344</v>
      </c>
      <c r="D3820" s="47" t="s">
        <v>2386</v>
      </c>
      <c r="E3820" s="47" t="s">
        <v>1310</v>
      </c>
      <c r="F3820" s="48">
        <v>43152</v>
      </c>
      <c r="G3820" s="49">
        <v>-3</v>
      </c>
      <c r="H3820" s="47"/>
      <c r="I3820" s="50"/>
      <c r="J3820" s="51"/>
      <c r="K3820" s="50"/>
      <c r="L3820" s="50"/>
      <c r="M3820" s="52"/>
    </row>
    <row r="3821" spans="1:13" s="53" customFormat="1">
      <c r="A3821" s="47" t="s">
        <v>3145</v>
      </c>
      <c r="B3821" s="47" t="s">
        <v>3146</v>
      </c>
      <c r="C3821" s="47" t="s">
        <v>1344</v>
      </c>
      <c r="D3821" s="47" t="s">
        <v>1665</v>
      </c>
      <c r="E3821" s="47" t="s">
        <v>1630</v>
      </c>
      <c r="F3821" s="48">
        <v>43152</v>
      </c>
      <c r="G3821" s="49">
        <v>-3</v>
      </c>
      <c r="H3821" s="47"/>
      <c r="I3821" s="50"/>
      <c r="J3821" s="51"/>
      <c r="K3821" s="50"/>
      <c r="L3821" s="50"/>
      <c r="M3821" s="52"/>
    </row>
    <row r="3822" spans="1:13" s="53" customFormat="1">
      <c r="A3822" s="47" t="s">
        <v>3147</v>
      </c>
      <c r="B3822" s="47" t="s">
        <v>3123</v>
      </c>
      <c r="C3822" s="47" t="s">
        <v>706</v>
      </c>
      <c r="D3822" s="47" t="s">
        <v>1268</v>
      </c>
      <c r="E3822" s="47" t="s">
        <v>1267</v>
      </c>
      <c r="F3822" s="48">
        <v>43152</v>
      </c>
      <c r="G3822" s="49">
        <v>-4</v>
      </c>
      <c r="H3822" s="47"/>
      <c r="I3822" s="50"/>
      <c r="J3822" s="51"/>
      <c r="K3822" s="50"/>
      <c r="L3822" s="50"/>
      <c r="M3822" s="52"/>
    </row>
    <row r="3823" spans="1:13" s="53" customFormat="1" ht="25.5">
      <c r="A3823" s="47" t="s">
        <v>3147</v>
      </c>
      <c r="B3823" s="47" t="s">
        <v>3123</v>
      </c>
      <c r="C3823" s="47" t="s">
        <v>706</v>
      </c>
      <c r="D3823" s="72" t="s">
        <v>1287</v>
      </c>
      <c r="E3823" s="72" t="s">
        <v>1287</v>
      </c>
      <c r="F3823" s="48">
        <v>43152</v>
      </c>
      <c r="G3823" s="49">
        <v>-4</v>
      </c>
      <c r="H3823" s="47"/>
      <c r="I3823" s="50"/>
      <c r="J3823" s="51"/>
      <c r="K3823" s="50"/>
      <c r="L3823" s="50"/>
      <c r="M3823" s="52"/>
    </row>
    <row r="3824" spans="1:13" s="53" customFormat="1">
      <c r="A3824" s="47" t="s">
        <v>3148</v>
      </c>
      <c r="B3824" s="47" t="s">
        <v>2975</v>
      </c>
      <c r="C3824" s="47" t="s">
        <v>1344</v>
      </c>
      <c r="D3824" s="47" t="s">
        <v>2386</v>
      </c>
      <c r="E3824" s="47" t="s">
        <v>1310</v>
      </c>
      <c r="F3824" s="48">
        <v>43154</v>
      </c>
      <c r="G3824" s="49">
        <v>-1</v>
      </c>
      <c r="H3824" s="47"/>
      <c r="I3824" s="50"/>
      <c r="J3824" s="51"/>
      <c r="K3824" s="50"/>
      <c r="L3824" s="50"/>
      <c r="M3824" s="52"/>
    </row>
    <row r="3825" spans="1:13" s="53" customFormat="1">
      <c r="A3825" s="47" t="s">
        <v>3148</v>
      </c>
      <c r="B3825" s="47" t="s">
        <v>2932</v>
      </c>
      <c r="C3825" s="47" t="s">
        <v>1344</v>
      </c>
      <c r="D3825" s="47" t="s">
        <v>2385</v>
      </c>
      <c r="E3825" s="47" t="s">
        <v>1309</v>
      </c>
      <c r="F3825" s="48">
        <v>43154</v>
      </c>
      <c r="G3825" s="49">
        <v>1</v>
      </c>
      <c r="H3825" s="47"/>
      <c r="I3825" s="50"/>
      <c r="J3825" s="51"/>
      <c r="K3825" s="50"/>
      <c r="L3825" s="50"/>
      <c r="M3825" s="52"/>
    </row>
    <row r="3826" spans="1:13" s="53" customFormat="1">
      <c r="A3826" s="47" t="s">
        <v>3148</v>
      </c>
      <c r="B3826" s="47" t="s">
        <v>3149</v>
      </c>
      <c r="C3826" s="47" t="s">
        <v>1344</v>
      </c>
      <c r="D3826" s="47" t="s">
        <v>2385</v>
      </c>
      <c r="E3826" s="47" t="s">
        <v>1309</v>
      </c>
      <c r="F3826" s="48">
        <v>43154</v>
      </c>
      <c r="G3826" s="49">
        <v>-1</v>
      </c>
      <c r="H3826" s="47"/>
      <c r="I3826" s="50"/>
      <c r="J3826" s="51"/>
      <c r="K3826" s="50"/>
      <c r="L3826" s="50"/>
      <c r="M3826" s="52"/>
    </row>
    <row r="3827" spans="1:13" s="53" customFormat="1">
      <c r="A3827" s="47" t="s">
        <v>3150</v>
      </c>
      <c r="B3827" s="47" t="s">
        <v>3151</v>
      </c>
      <c r="C3827" s="47" t="s">
        <v>1344</v>
      </c>
      <c r="D3827" s="47" t="s">
        <v>1887</v>
      </c>
      <c r="E3827" s="47" t="s">
        <v>1883</v>
      </c>
      <c r="F3827" s="48">
        <v>43157</v>
      </c>
      <c r="G3827" s="49">
        <v>-2</v>
      </c>
      <c r="H3827" s="47"/>
      <c r="I3827" s="50"/>
      <c r="J3827" s="51"/>
      <c r="K3827" s="50"/>
      <c r="L3827" s="50"/>
      <c r="M3827" s="52"/>
    </row>
    <row r="3828" spans="1:13" s="53" customFormat="1">
      <c r="A3828" s="47" t="s">
        <v>3152</v>
      </c>
      <c r="B3828" s="47" t="s">
        <v>3153</v>
      </c>
      <c r="C3828" s="47" t="s">
        <v>1134</v>
      </c>
      <c r="D3828" s="47" t="s">
        <v>319</v>
      </c>
      <c r="E3828" s="47" t="s">
        <v>135</v>
      </c>
      <c r="F3828" s="48">
        <v>43158</v>
      </c>
      <c r="G3828" s="49">
        <v>-5</v>
      </c>
      <c r="H3828" s="47"/>
      <c r="I3828" s="50"/>
      <c r="J3828" s="51"/>
      <c r="K3828" s="50"/>
      <c r="L3828" s="50"/>
      <c r="M3828" s="52"/>
    </row>
    <row r="3829" spans="1:13" s="53" customFormat="1">
      <c r="A3829" s="47" t="s">
        <v>3154</v>
      </c>
      <c r="B3829" s="47" t="s">
        <v>3155</v>
      </c>
      <c r="C3829" s="47" t="s">
        <v>1344</v>
      </c>
      <c r="D3829" s="47" t="s">
        <v>1665</v>
      </c>
      <c r="E3829" s="47" t="s">
        <v>1630</v>
      </c>
      <c r="F3829" s="48">
        <v>43158</v>
      </c>
      <c r="G3829" s="49">
        <v>-5</v>
      </c>
      <c r="H3829" s="47"/>
      <c r="I3829" s="50"/>
      <c r="J3829" s="51"/>
      <c r="K3829" s="50"/>
      <c r="L3829" s="50"/>
      <c r="M3829" s="52"/>
    </row>
    <row r="3830" spans="1:13" s="53" customFormat="1">
      <c r="A3830" s="47" t="s">
        <v>3154</v>
      </c>
      <c r="B3830" s="47" t="s">
        <v>3155</v>
      </c>
      <c r="C3830" s="47" t="s">
        <v>1344</v>
      </c>
      <c r="D3830" s="47" t="s">
        <v>1678</v>
      </c>
      <c r="E3830" s="47" t="s">
        <v>1672</v>
      </c>
      <c r="F3830" s="48">
        <v>43158</v>
      </c>
      <c r="G3830" s="49">
        <v>-5</v>
      </c>
      <c r="H3830" s="47"/>
      <c r="I3830" s="50"/>
      <c r="J3830" s="51"/>
      <c r="K3830" s="50"/>
      <c r="L3830" s="50"/>
      <c r="M3830" s="52"/>
    </row>
    <row r="3831" spans="1:13" s="53" customFormat="1">
      <c r="A3831" s="47" t="s">
        <v>3154</v>
      </c>
      <c r="B3831" s="47" t="s">
        <v>3156</v>
      </c>
      <c r="C3831" s="47" t="s">
        <v>1344</v>
      </c>
      <c r="D3831" s="47" t="s">
        <v>1667</v>
      </c>
      <c r="E3831" s="47" t="s">
        <v>1629</v>
      </c>
      <c r="F3831" s="48">
        <v>43158</v>
      </c>
      <c r="G3831" s="49">
        <v>-2</v>
      </c>
      <c r="H3831" s="47"/>
      <c r="I3831" s="50"/>
      <c r="J3831" s="51"/>
      <c r="K3831" s="50"/>
      <c r="L3831" s="50"/>
      <c r="M3831" s="52"/>
    </row>
    <row r="3832" spans="1:13" s="53" customFormat="1">
      <c r="A3832" s="47" t="s">
        <v>3154</v>
      </c>
      <c r="B3832" s="47" t="s">
        <v>3157</v>
      </c>
      <c r="C3832" s="47" t="s">
        <v>1344</v>
      </c>
      <c r="D3832" s="47" t="s">
        <v>2384</v>
      </c>
      <c r="E3832" s="47" t="s">
        <v>1293</v>
      </c>
      <c r="F3832" s="48">
        <v>43158</v>
      </c>
      <c r="G3832" s="49">
        <v>2</v>
      </c>
      <c r="H3832" s="47"/>
      <c r="I3832" s="50"/>
      <c r="J3832" s="51"/>
      <c r="K3832" s="50"/>
      <c r="L3832" s="50"/>
      <c r="M3832" s="52"/>
    </row>
    <row r="3833" spans="1:13" s="53" customFormat="1">
      <c r="A3833" s="47" t="s">
        <v>3154</v>
      </c>
      <c r="B3833" s="47" t="s">
        <v>3155</v>
      </c>
      <c r="C3833" s="47" t="s">
        <v>1344</v>
      </c>
      <c r="D3833" s="47" t="s">
        <v>2384</v>
      </c>
      <c r="E3833" s="47" t="s">
        <v>1293</v>
      </c>
      <c r="F3833" s="48">
        <v>43158</v>
      </c>
      <c r="G3833" s="49">
        <v>-2</v>
      </c>
      <c r="H3833" s="47"/>
      <c r="I3833" s="50"/>
      <c r="J3833" s="51"/>
      <c r="K3833" s="50"/>
      <c r="L3833" s="50"/>
      <c r="M3833" s="52"/>
    </row>
    <row r="3834" spans="1:13" s="53" customFormat="1">
      <c r="A3834" s="47" t="s">
        <v>3158</v>
      </c>
      <c r="B3834" s="47" t="s">
        <v>3159</v>
      </c>
      <c r="C3834" s="47" t="s">
        <v>1344</v>
      </c>
      <c r="D3834" s="47" t="s">
        <v>1681</v>
      </c>
      <c r="E3834" s="47" t="s">
        <v>1675</v>
      </c>
      <c r="F3834" s="48">
        <v>43158</v>
      </c>
      <c r="G3834" s="49">
        <v>-3</v>
      </c>
      <c r="H3834" s="47"/>
      <c r="I3834" s="50"/>
      <c r="J3834" s="51"/>
      <c r="K3834" s="50"/>
      <c r="L3834" s="50"/>
      <c r="M3834" s="52"/>
    </row>
    <row r="3835" spans="1:13" s="53" customFormat="1">
      <c r="A3835" s="47" t="s">
        <v>3158</v>
      </c>
      <c r="B3835" s="47" t="s">
        <v>2806</v>
      </c>
      <c r="C3835" s="47" t="s">
        <v>1344</v>
      </c>
      <c r="D3835" s="47" t="s">
        <v>1684</v>
      </c>
      <c r="E3835" s="47" t="s">
        <v>1683</v>
      </c>
      <c r="F3835" s="48">
        <v>43158</v>
      </c>
      <c r="G3835" s="49">
        <v>3</v>
      </c>
      <c r="H3835" s="47"/>
      <c r="I3835" s="50"/>
      <c r="J3835" s="51"/>
      <c r="K3835" s="50"/>
      <c r="L3835" s="50"/>
      <c r="M3835" s="52"/>
    </row>
    <row r="3836" spans="1:13" s="53" customFormat="1">
      <c r="A3836" s="47" t="s">
        <v>3158</v>
      </c>
      <c r="B3836" s="47" t="s">
        <v>3160</v>
      </c>
      <c r="C3836" s="47" t="s">
        <v>1344</v>
      </c>
      <c r="D3836" s="47" t="s">
        <v>1684</v>
      </c>
      <c r="E3836" s="47" t="s">
        <v>1683</v>
      </c>
      <c r="F3836" s="48">
        <v>43158</v>
      </c>
      <c r="G3836" s="49">
        <v>-3</v>
      </c>
      <c r="H3836" s="47"/>
      <c r="I3836" s="50"/>
      <c r="J3836" s="51"/>
      <c r="K3836" s="50"/>
      <c r="L3836" s="50"/>
      <c r="M3836" s="52"/>
    </row>
    <row r="3837" spans="1:13" s="53" customFormat="1">
      <c r="A3837" s="47"/>
      <c r="B3837" s="47" t="s">
        <v>3161</v>
      </c>
      <c r="C3837" s="47" t="s">
        <v>1622</v>
      </c>
      <c r="D3837" s="47" t="s">
        <v>1667</v>
      </c>
      <c r="E3837" s="47" t="s">
        <v>1629</v>
      </c>
      <c r="F3837" s="48">
        <v>43154</v>
      </c>
      <c r="G3837" s="49">
        <v>-1</v>
      </c>
      <c r="H3837" s="47"/>
      <c r="I3837" s="50"/>
      <c r="J3837" s="51"/>
      <c r="K3837" s="50"/>
      <c r="L3837" s="50"/>
      <c r="M3837" s="52"/>
    </row>
    <row r="3838" spans="1:13" s="53" customFormat="1">
      <c r="A3838" s="47"/>
      <c r="B3838" s="47" t="s">
        <v>2867</v>
      </c>
      <c r="C3838" s="47" t="s">
        <v>3162</v>
      </c>
      <c r="D3838" s="47" t="s">
        <v>1665</v>
      </c>
      <c r="E3838" s="47" t="s">
        <v>1630</v>
      </c>
      <c r="F3838" s="48">
        <v>43159</v>
      </c>
      <c r="G3838" s="49">
        <v>-4</v>
      </c>
      <c r="H3838" s="47"/>
      <c r="I3838" s="50"/>
      <c r="J3838" s="51"/>
      <c r="K3838" s="50"/>
      <c r="L3838" s="50"/>
      <c r="M3838" s="52"/>
    </row>
    <row r="3839" spans="1:13" s="53" customFormat="1">
      <c r="A3839" s="47"/>
      <c r="B3839" s="47" t="s">
        <v>2867</v>
      </c>
      <c r="C3839" s="47" t="s">
        <v>3026</v>
      </c>
      <c r="D3839" s="47" t="s">
        <v>1681</v>
      </c>
      <c r="E3839" s="47" t="s">
        <v>1675</v>
      </c>
      <c r="F3839" s="48">
        <v>43159</v>
      </c>
      <c r="G3839" s="49">
        <v>1</v>
      </c>
      <c r="H3839" s="47"/>
      <c r="I3839" s="50"/>
      <c r="J3839" s="51"/>
      <c r="K3839" s="50"/>
      <c r="L3839" s="50"/>
      <c r="M3839" s="52"/>
    </row>
    <row r="3840" spans="1:13" s="53" customFormat="1">
      <c r="A3840" s="47"/>
      <c r="B3840" s="47" t="s">
        <v>2867</v>
      </c>
      <c r="C3840" s="47" t="s">
        <v>3026</v>
      </c>
      <c r="D3840" s="47" t="s">
        <v>1678</v>
      </c>
      <c r="E3840" s="47" t="s">
        <v>1672</v>
      </c>
      <c r="F3840" s="48">
        <v>43159</v>
      </c>
      <c r="G3840" s="49">
        <v>1</v>
      </c>
      <c r="H3840" s="47"/>
      <c r="I3840" s="50"/>
      <c r="J3840" s="51"/>
      <c r="K3840" s="50"/>
      <c r="L3840" s="50"/>
      <c r="M3840" s="52"/>
    </row>
    <row r="3841" spans="1:13" s="53" customFormat="1">
      <c r="A3841" s="47"/>
      <c r="B3841" s="47" t="s">
        <v>2867</v>
      </c>
      <c r="C3841" s="47" t="s">
        <v>3026</v>
      </c>
      <c r="D3841" s="47" t="s">
        <v>3164</v>
      </c>
      <c r="E3841" s="47" t="s">
        <v>3163</v>
      </c>
      <c r="F3841" s="48">
        <v>43159</v>
      </c>
      <c r="G3841" s="49">
        <v>5</v>
      </c>
      <c r="H3841" s="47"/>
      <c r="I3841" s="50"/>
      <c r="J3841" s="51"/>
      <c r="K3841" s="50"/>
      <c r="L3841" s="50"/>
      <c r="M3841" s="52"/>
    </row>
    <row r="3842" spans="1:13" s="53" customFormat="1">
      <c r="A3842" s="47" t="s">
        <v>3166</v>
      </c>
      <c r="B3842" s="47" t="s">
        <v>3167</v>
      </c>
      <c r="C3842" s="47" t="s">
        <v>1344</v>
      </c>
      <c r="D3842" s="47" t="s">
        <v>1678</v>
      </c>
      <c r="E3842" s="47" t="s">
        <v>1672</v>
      </c>
      <c r="F3842" s="48">
        <v>43160</v>
      </c>
      <c r="G3842" s="49">
        <v>-1</v>
      </c>
      <c r="H3842" s="47"/>
      <c r="I3842" s="50"/>
      <c r="J3842" s="51"/>
      <c r="K3842" s="50"/>
      <c r="L3842" s="50"/>
      <c r="M3842" s="52"/>
    </row>
    <row r="3843" spans="1:13" s="53" customFormat="1">
      <c r="A3843" s="47"/>
      <c r="B3843" s="47" t="s">
        <v>2867</v>
      </c>
      <c r="C3843" s="47" t="s">
        <v>3026</v>
      </c>
      <c r="D3843" s="47" t="s">
        <v>1677</v>
      </c>
      <c r="E3843" s="47" t="s">
        <v>1671</v>
      </c>
      <c r="F3843" s="48">
        <v>43161</v>
      </c>
      <c r="G3843" s="49">
        <v>-2</v>
      </c>
      <c r="H3843" s="47"/>
      <c r="I3843" s="50"/>
      <c r="J3843" s="51"/>
      <c r="K3843" s="50"/>
      <c r="L3843" s="50"/>
      <c r="M3843" s="52"/>
    </row>
    <row r="3844" spans="1:13" s="53" customFormat="1">
      <c r="A3844" s="47"/>
      <c r="B3844" s="47" t="s">
        <v>2867</v>
      </c>
      <c r="C3844" s="47" t="s">
        <v>3026</v>
      </c>
      <c r="D3844" s="47" t="s">
        <v>1680</v>
      </c>
      <c r="E3844" s="47" t="s">
        <v>1674</v>
      </c>
      <c r="F3844" s="48">
        <v>43161</v>
      </c>
      <c r="G3844" s="49">
        <v>-1</v>
      </c>
      <c r="H3844" s="47"/>
      <c r="I3844" s="50"/>
      <c r="J3844" s="51"/>
      <c r="K3844" s="50"/>
      <c r="L3844" s="50"/>
      <c r="M3844" s="52"/>
    </row>
    <row r="3845" spans="1:13" s="53" customFormat="1">
      <c r="A3845" s="47"/>
      <c r="B3845" s="47" t="s">
        <v>2867</v>
      </c>
      <c r="C3845" s="47" t="s">
        <v>3026</v>
      </c>
      <c r="D3845" s="47" t="s">
        <v>3097</v>
      </c>
      <c r="E3845" s="47" t="s">
        <v>3098</v>
      </c>
      <c r="F3845" s="48">
        <v>43161</v>
      </c>
      <c r="G3845" s="49">
        <v>2</v>
      </c>
      <c r="H3845" s="47"/>
      <c r="I3845" s="50"/>
      <c r="J3845" s="51"/>
      <c r="K3845" s="50"/>
      <c r="L3845" s="50"/>
      <c r="M3845" s="52"/>
    </row>
    <row r="3846" spans="1:13" s="53" customFormat="1">
      <c r="A3846" s="47" t="s">
        <v>3166</v>
      </c>
      <c r="B3846" s="47" t="s">
        <v>3167</v>
      </c>
      <c r="C3846" s="47" t="s">
        <v>1344</v>
      </c>
      <c r="D3846" s="47" t="s">
        <v>1678</v>
      </c>
      <c r="E3846" s="47" t="s">
        <v>1672</v>
      </c>
      <c r="F3846" s="48">
        <v>43160</v>
      </c>
      <c r="G3846" s="49">
        <v>-1</v>
      </c>
      <c r="H3846" s="47"/>
      <c r="I3846" s="50"/>
      <c r="J3846" s="51"/>
      <c r="K3846" s="50"/>
      <c r="L3846" s="50"/>
      <c r="M3846" s="52"/>
    </row>
    <row r="3847" spans="1:13" s="53" customFormat="1">
      <c r="A3847" s="47" t="s">
        <v>3168</v>
      </c>
      <c r="B3847" s="47" t="s">
        <v>3169</v>
      </c>
      <c r="C3847" s="47" t="s">
        <v>1344</v>
      </c>
      <c r="D3847" s="47" t="s">
        <v>2226</v>
      </c>
      <c r="E3847" s="47" t="s">
        <v>2227</v>
      </c>
      <c r="F3847" s="48">
        <v>43161</v>
      </c>
      <c r="G3847" s="49">
        <v>-2</v>
      </c>
      <c r="H3847" s="47"/>
      <c r="I3847" s="50"/>
      <c r="J3847" s="51"/>
      <c r="K3847" s="50"/>
      <c r="L3847" s="50"/>
      <c r="M3847" s="52"/>
    </row>
    <row r="3848" spans="1:13" s="53" customFormat="1">
      <c r="A3848" s="47" t="s">
        <v>3168</v>
      </c>
      <c r="B3848" s="47" t="s">
        <v>3169</v>
      </c>
      <c r="C3848" s="47" t="s">
        <v>1344</v>
      </c>
      <c r="D3848" s="47" t="s">
        <v>2304</v>
      </c>
      <c r="E3848" s="47" t="s">
        <v>2302</v>
      </c>
      <c r="F3848" s="48">
        <v>43161</v>
      </c>
      <c r="G3848" s="49">
        <v>-3</v>
      </c>
      <c r="H3848" s="47"/>
      <c r="I3848" s="50"/>
      <c r="J3848" s="51"/>
      <c r="K3848" s="50"/>
      <c r="L3848" s="50"/>
      <c r="M3848" s="52"/>
    </row>
    <row r="3849" spans="1:13" s="53" customFormat="1">
      <c r="A3849" s="47" t="s">
        <v>3170</v>
      </c>
      <c r="B3849" s="47" t="s">
        <v>3171</v>
      </c>
      <c r="C3849" s="47" t="s">
        <v>1344</v>
      </c>
      <c r="D3849" s="47" t="s">
        <v>1</v>
      </c>
      <c r="E3849" s="47" t="s">
        <v>22</v>
      </c>
      <c r="F3849" s="48">
        <v>43161</v>
      </c>
      <c r="G3849" s="49">
        <v>-5</v>
      </c>
      <c r="H3849" s="47"/>
      <c r="I3849" s="50"/>
      <c r="J3849" s="51"/>
      <c r="K3849" s="50"/>
      <c r="L3849" s="50"/>
      <c r="M3849" s="52"/>
    </row>
    <row r="3850" spans="1:13" s="53" customFormat="1">
      <c r="A3850" s="47" t="s">
        <v>3170</v>
      </c>
      <c r="B3850" s="47" t="s">
        <v>3171</v>
      </c>
      <c r="C3850" s="47" t="s">
        <v>1344</v>
      </c>
      <c r="D3850" s="47" t="s">
        <v>2</v>
      </c>
      <c r="E3850" s="47" t="s">
        <v>62</v>
      </c>
      <c r="F3850" s="48">
        <v>43161</v>
      </c>
      <c r="G3850" s="49">
        <v>-5</v>
      </c>
      <c r="H3850" s="47"/>
      <c r="I3850" s="50"/>
      <c r="J3850" s="51"/>
      <c r="K3850" s="50"/>
      <c r="L3850" s="50"/>
      <c r="M3850" s="52"/>
    </row>
    <row r="3851" spans="1:13" s="53" customFormat="1">
      <c r="A3851" s="47" t="s">
        <v>3172</v>
      </c>
      <c r="B3851" s="47" t="s">
        <v>3173</v>
      </c>
      <c r="C3851" s="47" t="s">
        <v>1344</v>
      </c>
      <c r="D3851" s="47" t="s">
        <v>11</v>
      </c>
      <c r="E3851" s="47" t="s">
        <v>36</v>
      </c>
      <c r="F3851" s="48">
        <v>43161</v>
      </c>
      <c r="G3851" s="49">
        <v>-1</v>
      </c>
      <c r="H3851" s="47"/>
      <c r="I3851" s="50"/>
      <c r="J3851" s="51"/>
      <c r="K3851" s="50"/>
      <c r="L3851" s="50"/>
      <c r="M3851" s="52"/>
    </row>
    <row r="3852" spans="1:13" s="53" customFormat="1">
      <c r="A3852" s="47" t="s">
        <v>3174</v>
      </c>
      <c r="B3852" s="47" t="s">
        <v>3175</v>
      </c>
      <c r="C3852" s="47" t="s">
        <v>1344</v>
      </c>
      <c r="D3852" s="47" t="s">
        <v>2999</v>
      </c>
      <c r="E3852" s="47" t="s">
        <v>1843</v>
      </c>
      <c r="F3852" s="48">
        <v>43164</v>
      </c>
      <c r="G3852" s="49">
        <v>-2</v>
      </c>
      <c r="H3852" s="47"/>
      <c r="I3852" s="50"/>
      <c r="J3852" s="51"/>
      <c r="K3852" s="50"/>
      <c r="L3852" s="50"/>
      <c r="M3852" s="52"/>
    </row>
    <row r="3853" spans="1:13" s="53" customFormat="1">
      <c r="A3853" s="47"/>
      <c r="B3853" s="47"/>
      <c r="C3853" s="47" t="s">
        <v>3026</v>
      </c>
      <c r="D3853" s="47" t="s">
        <v>3176</v>
      </c>
      <c r="E3853" s="47" t="s">
        <v>3176</v>
      </c>
      <c r="F3853" s="48">
        <v>43166</v>
      </c>
      <c r="G3853" s="49">
        <v>20</v>
      </c>
      <c r="H3853" s="47"/>
      <c r="I3853" s="50"/>
      <c r="J3853" s="51"/>
      <c r="K3853" s="50"/>
      <c r="L3853" s="50"/>
      <c r="M3853" s="52"/>
    </row>
    <row r="3854" spans="1:13" s="53" customFormat="1">
      <c r="A3854" s="47" t="s">
        <v>3179</v>
      </c>
      <c r="B3854" s="47" t="s">
        <v>3180</v>
      </c>
      <c r="C3854" s="47" t="s">
        <v>1134</v>
      </c>
      <c r="D3854" s="47" t="s">
        <v>1777</v>
      </c>
      <c r="E3854" s="47" t="s">
        <v>1778</v>
      </c>
      <c r="F3854" s="48">
        <v>43165</v>
      </c>
      <c r="G3854" s="49">
        <v>-1</v>
      </c>
      <c r="H3854" s="47"/>
      <c r="I3854" s="50"/>
      <c r="J3854" s="51"/>
      <c r="K3854" s="50"/>
      <c r="L3854" s="50"/>
      <c r="M3854" s="52"/>
    </row>
    <row r="3855" spans="1:13" s="53" customFormat="1">
      <c r="A3855" s="47" t="s">
        <v>3179</v>
      </c>
      <c r="B3855" s="47" t="s">
        <v>3180</v>
      </c>
      <c r="C3855" s="47" t="s">
        <v>1134</v>
      </c>
      <c r="D3855" s="47" t="s">
        <v>318</v>
      </c>
      <c r="E3855" s="47" t="s">
        <v>133</v>
      </c>
      <c r="F3855" s="48">
        <v>43165</v>
      </c>
      <c r="G3855" s="49">
        <v>-2</v>
      </c>
      <c r="H3855" s="47"/>
      <c r="I3855" s="50"/>
      <c r="J3855" s="51"/>
      <c r="K3855" s="50"/>
      <c r="L3855" s="50"/>
      <c r="M3855" s="52"/>
    </row>
    <row r="3856" spans="1:13" s="53" customFormat="1">
      <c r="A3856" s="47" t="s">
        <v>3179</v>
      </c>
      <c r="B3856" s="47" t="s">
        <v>3180</v>
      </c>
      <c r="C3856" s="47" t="s">
        <v>1134</v>
      </c>
      <c r="D3856" s="47" t="s">
        <v>319</v>
      </c>
      <c r="E3856" s="47" t="s">
        <v>135</v>
      </c>
      <c r="F3856" s="48">
        <v>43165</v>
      </c>
      <c r="G3856" s="49">
        <v>-2</v>
      </c>
      <c r="H3856" s="47"/>
      <c r="I3856" s="50"/>
      <c r="J3856" s="51"/>
      <c r="K3856" s="50"/>
      <c r="L3856" s="50"/>
      <c r="M3856" s="52"/>
    </row>
    <row r="3857" spans="1:13" s="53" customFormat="1">
      <c r="A3857" s="47" t="s">
        <v>3181</v>
      </c>
      <c r="B3857" s="47" t="s">
        <v>3182</v>
      </c>
      <c r="C3857" s="47" t="s">
        <v>1344</v>
      </c>
      <c r="D3857" s="47" t="s">
        <v>63</v>
      </c>
      <c r="E3857" s="47" t="s">
        <v>70</v>
      </c>
      <c r="F3857" s="48">
        <v>43165</v>
      </c>
      <c r="G3857" s="49">
        <v>-1</v>
      </c>
      <c r="H3857" s="47"/>
      <c r="I3857" s="50"/>
      <c r="J3857" s="51"/>
      <c r="K3857" s="50"/>
      <c r="L3857" s="50"/>
      <c r="M3857" s="52"/>
    </row>
    <row r="3858" spans="1:13" s="53" customFormat="1">
      <c r="A3858" s="47" t="s">
        <v>3183</v>
      </c>
      <c r="B3858" s="47" t="s">
        <v>3184</v>
      </c>
      <c r="C3858" s="47" t="s">
        <v>1344</v>
      </c>
      <c r="D3858" s="47" t="s">
        <v>1848</v>
      </c>
      <c r="E3858" s="47" t="s">
        <v>1846</v>
      </c>
      <c r="F3858" s="48">
        <v>43166</v>
      </c>
      <c r="G3858" s="49">
        <v>-2</v>
      </c>
      <c r="H3858" s="47"/>
      <c r="I3858" s="50"/>
      <c r="J3858" s="51"/>
      <c r="K3858" s="50"/>
      <c r="L3858" s="50"/>
      <c r="M3858" s="52"/>
    </row>
    <row r="3859" spans="1:13" s="53" customFormat="1">
      <c r="A3859" s="47" t="s">
        <v>3185</v>
      </c>
      <c r="B3859" s="47" t="s">
        <v>3186</v>
      </c>
      <c r="C3859" s="47" t="s">
        <v>1344</v>
      </c>
      <c r="D3859" s="47" t="s">
        <v>1678</v>
      </c>
      <c r="E3859" s="47" t="s">
        <v>1672</v>
      </c>
      <c r="F3859" s="48">
        <v>43168</v>
      </c>
      <c r="G3859" s="49">
        <v>-1</v>
      </c>
      <c r="H3859" s="47"/>
      <c r="I3859" s="50"/>
      <c r="J3859" s="51"/>
      <c r="K3859" s="50"/>
      <c r="L3859" s="50"/>
      <c r="M3859" s="52"/>
    </row>
    <row r="3860" spans="1:13" s="53" customFormat="1">
      <c r="A3860" s="47" t="s">
        <v>3187</v>
      </c>
      <c r="B3860" s="47" t="s">
        <v>2911</v>
      </c>
      <c r="C3860" s="47" t="s">
        <v>1344</v>
      </c>
      <c r="D3860" s="47" t="s">
        <v>1667</v>
      </c>
      <c r="E3860" s="47" t="s">
        <v>1629</v>
      </c>
      <c r="F3860" s="48">
        <v>43168</v>
      </c>
      <c r="G3860" s="49">
        <v>-1</v>
      </c>
      <c r="H3860" s="47"/>
      <c r="I3860" s="50"/>
      <c r="J3860" s="51"/>
      <c r="K3860" s="50"/>
      <c r="L3860" s="50"/>
      <c r="M3860" s="52"/>
    </row>
    <row r="3861" spans="1:13" s="53" customFormat="1">
      <c r="A3861" s="47" t="s">
        <v>3187</v>
      </c>
      <c r="B3861" s="47" t="s">
        <v>2979</v>
      </c>
      <c r="C3861" s="47" t="s">
        <v>1344</v>
      </c>
      <c r="D3861" s="47" t="s">
        <v>1665</v>
      </c>
      <c r="E3861" s="47" t="s">
        <v>1630</v>
      </c>
      <c r="F3861" s="48">
        <v>43168</v>
      </c>
      <c r="G3861" s="49">
        <v>1</v>
      </c>
      <c r="H3861" s="47"/>
      <c r="I3861" s="50"/>
      <c r="J3861" s="51"/>
      <c r="K3861" s="50"/>
      <c r="L3861" s="50"/>
      <c r="M3861" s="52"/>
    </row>
    <row r="3862" spans="1:13" s="53" customFormat="1">
      <c r="A3862" s="47" t="s">
        <v>3187</v>
      </c>
      <c r="B3862" s="47" t="s">
        <v>3188</v>
      </c>
      <c r="C3862" s="47" t="s">
        <v>1344</v>
      </c>
      <c r="D3862" s="47" t="s">
        <v>1665</v>
      </c>
      <c r="E3862" s="47" t="s">
        <v>1630</v>
      </c>
      <c r="F3862" s="48">
        <v>43168</v>
      </c>
      <c r="G3862" s="49">
        <v>-1</v>
      </c>
      <c r="H3862" s="47"/>
      <c r="I3862" s="50"/>
      <c r="J3862" s="51"/>
      <c r="K3862" s="50"/>
      <c r="L3862" s="50"/>
      <c r="M3862" s="52"/>
    </row>
    <row r="3863" spans="1:13" s="53" customFormat="1">
      <c r="A3863" s="47" t="s">
        <v>3189</v>
      </c>
      <c r="B3863" s="47" t="s">
        <v>3190</v>
      </c>
      <c r="C3863" s="47" t="s">
        <v>1344</v>
      </c>
      <c r="D3863" s="47" t="s">
        <v>3164</v>
      </c>
      <c r="E3863" s="47" t="s">
        <v>3163</v>
      </c>
      <c r="F3863" s="48">
        <v>43168</v>
      </c>
      <c r="G3863" s="49">
        <v>-1</v>
      </c>
      <c r="H3863" s="47"/>
      <c r="I3863" s="50"/>
      <c r="J3863" s="51"/>
      <c r="K3863" s="50"/>
      <c r="L3863" s="50"/>
      <c r="M3863" s="52"/>
    </row>
    <row r="3864" spans="1:13" s="53" customFormat="1">
      <c r="A3864" s="47" t="s">
        <v>3087</v>
      </c>
      <c r="B3864" s="47" t="s">
        <v>3191</v>
      </c>
      <c r="C3864" s="47" t="s">
        <v>3026</v>
      </c>
      <c r="D3864" s="47" t="s">
        <v>3097</v>
      </c>
      <c r="E3864" s="47" t="s">
        <v>3098</v>
      </c>
      <c r="F3864" s="48">
        <v>43174</v>
      </c>
      <c r="G3864" s="49">
        <v>5</v>
      </c>
      <c r="H3864" s="47"/>
      <c r="I3864" s="50"/>
      <c r="J3864" s="51"/>
      <c r="K3864" s="50"/>
      <c r="L3864" s="50"/>
      <c r="M3864" s="52"/>
    </row>
    <row r="3865" spans="1:13" s="53" customFormat="1">
      <c r="A3865" s="47" t="s">
        <v>3087</v>
      </c>
      <c r="B3865" s="47" t="s">
        <v>3191</v>
      </c>
      <c r="C3865" s="47" t="s">
        <v>3026</v>
      </c>
      <c r="D3865" s="47" t="s">
        <v>3193</v>
      </c>
      <c r="E3865" s="47" t="s">
        <v>3192</v>
      </c>
      <c r="F3865" s="48">
        <v>43174</v>
      </c>
      <c r="G3865" s="49">
        <v>5</v>
      </c>
      <c r="H3865" s="47"/>
      <c r="I3865" s="50"/>
      <c r="J3865" s="51"/>
      <c r="K3865" s="50"/>
      <c r="L3865" s="50"/>
      <c r="M3865" s="52"/>
    </row>
    <row r="3866" spans="1:13" s="53" customFormat="1">
      <c r="A3866" s="47" t="s">
        <v>3087</v>
      </c>
      <c r="B3866" s="47" t="s">
        <v>3191</v>
      </c>
      <c r="C3866" s="47" t="s">
        <v>3026</v>
      </c>
      <c r="D3866" s="47" t="s">
        <v>3164</v>
      </c>
      <c r="E3866" s="47" t="s">
        <v>3163</v>
      </c>
      <c r="F3866" s="48">
        <v>43174</v>
      </c>
      <c r="G3866" s="49">
        <v>5</v>
      </c>
      <c r="H3866" s="47"/>
      <c r="I3866" s="50"/>
      <c r="J3866" s="51"/>
      <c r="K3866" s="50"/>
      <c r="L3866" s="50"/>
      <c r="M3866" s="52"/>
    </row>
    <row r="3867" spans="1:13" s="53" customFormat="1">
      <c r="A3867" s="47" t="s">
        <v>3089</v>
      </c>
      <c r="B3867" s="47" t="s">
        <v>3195</v>
      </c>
      <c r="C3867" s="47" t="s">
        <v>3026</v>
      </c>
      <c r="D3867" s="47" t="s">
        <v>3193</v>
      </c>
      <c r="E3867" s="47" t="s">
        <v>3192</v>
      </c>
      <c r="F3867" s="48">
        <v>43174</v>
      </c>
      <c r="G3867" s="49">
        <v>5</v>
      </c>
      <c r="H3867" s="47"/>
      <c r="I3867" s="50"/>
      <c r="J3867" s="51"/>
      <c r="K3867" s="50"/>
      <c r="L3867" s="50"/>
      <c r="M3867" s="52"/>
    </row>
    <row r="3868" spans="1:13" s="53" customFormat="1">
      <c r="A3868" s="47" t="s">
        <v>3089</v>
      </c>
      <c r="B3868" s="47" t="s">
        <v>3195</v>
      </c>
      <c r="C3868" s="47" t="s">
        <v>3026</v>
      </c>
      <c r="D3868" s="47" t="s">
        <v>3164</v>
      </c>
      <c r="E3868" s="47" t="s">
        <v>3163</v>
      </c>
      <c r="F3868" s="48">
        <v>43174</v>
      </c>
      <c r="G3868" s="49">
        <v>5</v>
      </c>
      <c r="H3868" s="47"/>
      <c r="I3868" s="50"/>
      <c r="J3868" s="51"/>
      <c r="K3868" s="50"/>
      <c r="L3868" s="50"/>
      <c r="M3868" s="52"/>
    </row>
    <row r="3869" spans="1:13" s="53" customFormat="1">
      <c r="A3869" s="47" t="s">
        <v>3196</v>
      </c>
      <c r="B3869" s="47" t="s">
        <v>3197</v>
      </c>
      <c r="C3869" s="47" t="s">
        <v>3026</v>
      </c>
      <c r="D3869" s="47" t="s">
        <v>3105</v>
      </c>
      <c r="E3869" s="47" t="s">
        <v>3106</v>
      </c>
      <c r="F3869" s="48">
        <v>43174</v>
      </c>
      <c r="G3869" s="49">
        <v>2</v>
      </c>
      <c r="H3869" s="47"/>
      <c r="I3869" s="50"/>
      <c r="J3869" s="51"/>
      <c r="K3869" s="50"/>
      <c r="L3869" s="50"/>
      <c r="M3869" s="52"/>
    </row>
    <row r="3870" spans="1:13" s="53" customFormat="1">
      <c r="A3870" s="47" t="s">
        <v>3196</v>
      </c>
      <c r="B3870" s="47" t="s">
        <v>3197</v>
      </c>
      <c r="C3870" s="47" t="s">
        <v>3026</v>
      </c>
      <c r="D3870" s="47" t="s">
        <v>3199</v>
      </c>
      <c r="E3870" s="47" t="s">
        <v>3198</v>
      </c>
      <c r="F3870" s="48">
        <v>43174</v>
      </c>
      <c r="G3870" s="49">
        <v>2</v>
      </c>
      <c r="H3870" s="47"/>
      <c r="I3870" s="50"/>
      <c r="J3870" s="51"/>
      <c r="K3870" s="50"/>
      <c r="L3870" s="50"/>
      <c r="M3870" s="52"/>
    </row>
    <row r="3871" spans="1:13" s="53" customFormat="1">
      <c r="A3871" s="47" t="s">
        <v>3196</v>
      </c>
      <c r="B3871" s="47" t="s">
        <v>3197</v>
      </c>
      <c r="C3871" s="47" t="s">
        <v>3026</v>
      </c>
      <c r="D3871" s="47" t="s">
        <v>3103</v>
      </c>
      <c r="E3871" s="47" t="s">
        <v>3104</v>
      </c>
      <c r="F3871" s="48">
        <v>43174</v>
      </c>
      <c r="G3871" s="49">
        <v>7</v>
      </c>
      <c r="H3871" s="47"/>
      <c r="I3871" s="50"/>
      <c r="J3871" s="51"/>
      <c r="K3871" s="50"/>
      <c r="L3871" s="50"/>
      <c r="M3871" s="52"/>
    </row>
    <row r="3872" spans="1:13" s="53" customFormat="1">
      <c r="A3872" s="47" t="s">
        <v>3102</v>
      </c>
      <c r="B3872" s="47" t="s">
        <v>3200</v>
      </c>
      <c r="C3872" s="47" t="s">
        <v>3026</v>
      </c>
      <c r="D3872" s="47" t="s">
        <v>3103</v>
      </c>
      <c r="E3872" s="47" t="s">
        <v>3104</v>
      </c>
      <c r="F3872" s="48">
        <v>43174</v>
      </c>
      <c r="G3872" s="49">
        <v>1</v>
      </c>
      <c r="H3872" s="47"/>
      <c r="I3872" s="50"/>
      <c r="J3872" s="51"/>
      <c r="K3872" s="50"/>
      <c r="L3872" s="50"/>
      <c r="M3872" s="52"/>
    </row>
    <row r="3873" spans="1:13" s="53" customFormat="1">
      <c r="A3873" s="47" t="s">
        <v>3102</v>
      </c>
      <c r="B3873" s="47" t="s">
        <v>3200</v>
      </c>
      <c r="C3873" s="47" t="s">
        <v>3026</v>
      </c>
      <c r="D3873" s="47" t="s">
        <v>3202</v>
      </c>
      <c r="E3873" s="47" t="s">
        <v>3201</v>
      </c>
      <c r="F3873" s="48">
        <v>43174</v>
      </c>
      <c r="G3873" s="49">
        <v>1</v>
      </c>
      <c r="H3873" s="47"/>
      <c r="I3873" s="50"/>
      <c r="J3873" s="51"/>
      <c r="K3873" s="50"/>
      <c r="L3873" s="50"/>
      <c r="M3873" s="52"/>
    </row>
    <row r="3874" spans="1:13" s="53" customFormat="1">
      <c r="A3874" s="47" t="s">
        <v>3089</v>
      </c>
      <c r="B3874" s="47" t="s">
        <v>3203</v>
      </c>
      <c r="C3874" s="47" t="s">
        <v>3026</v>
      </c>
      <c r="D3874" s="47" t="s">
        <v>1678</v>
      </c>
      <c r="E3874" s="47" t="s">
        <v>1672</v>
      </c>
      <c r="F3874" s="48">
        <v>43174</v>
      </c>
      <c r="G3874" s="49">
        <v>5</v>
      </c>
      <c r="H3874" s="47"/>
      <c r="I3874" s="50"/>
      <c r="J3874" s="51"/>
      <c r="K3874" s="50"/>
      <c r="L3874" s="50"/>
      <c r="M3874" s="52"/>
    </row>
    <row r="3875" spans="1:13" s="53" customFormat="1">
      <c r="A3875" s="47" t="s">
        <v>3089</v>
      </c>
      <c r="B3875" s="47" t="s">
        <v>3203</v>
      </c>
      <c r="C3875" s="47" t="s">
        <v>3026</v>
      </c>
      <c r="D3875" s="47" t="s">
        <v>1680</v>
      </c>
      <c r="E3875" s="47" t="s">
        <v>1674</v>
      </c>
      <c r="F3875" s="48">
        <v>43174</v>
      </c>
      <c r="G3875" s="49">
        <v>2</v>
      </c>
      <c r="H3875" s="47"/>
      <c r="I3875" s="50"/>
      <c r="J3875" s="51"/>
      <c r="K3875" s="50"/>
      <c r="L3875" s="50"/>
      <c r="M3875" s="52"/>
    </row>
    <row r="3876" spans="1:13" s="53" customFormat="1">
      <c r="A3876" s="47" t="s">
        <v>3204</v>
      </c>
      <c r="B3876" s="47" t="s">
        <v>3205</v>
      </c>
      <c r="C3876" s="47" t="s">
        <v>2951</v>
      </c>
      <c r="D3876" s="47" t="s">
        <v>1854</v>
      </c>
      <c r="E3876" s="47" t="s">
        <v>1861</v>
      </c>
      <c r="F3876" s="48">
        <v>43171</v>
      </c>
      <c r="G3876" s="49">
        <v>-2</v>
      </c>
      <c r="H3876" s="47"/>
      <c r="I3876" s="50"/>
      <c r="J3876" s="51"/>
      <c r="K3876" s="50"/>
      <c r="L3876" s="50"/>
      <c r="M3876" s="52"/>
    </row>
    <row r="3877" spans="1:13" s="53" customFormat="1">
      <c r="A3877" s="47" t="s">
        <v>3204</v>
      </c>
      <c r="B3877" s="47" t="s">
        <v>3205</v>
      </c>
      <c r="C3877" s="47" t="s">
        <v>2951</v>
      </c>
      <c r="D3877" s="47" t="s">
        <v>1856</v>
      </c>
      <c r="E3877" s="47" t="s">
        <v>1862</v>
      </c>
      <c r="F3877" s="48">
        <v>43171</v>
      </c>
      <c r="G3877" s="49">
        <v>-2</v>
      </c>
      <c r="H3877" s="47"/>
      <c r="I3877" s="50"/>
      <c r="J3877" s="51"/>
      <c r="K3877" s="50"/>
      <c r="L3877" s="50"/>
      <c r="M3877" s="52"/>
    </row>
    <row r="3878" spans="1:13" s="53" customFormat="1">
      <c r="A3878" s="47" t="s">
        <v>3204</v>
      </c>
      <c r="B3878" s="47" t="s">
        <v>3205</v>
      </c>
      <c r="C3878" s="47" t="s">
        <v>2951</v>
      </c>
      <c r="D3878" s="47" t="s">
        <v>1855</v>
      </c>
      <c r="E3878" s="47" t="s">
        <v>1865</v>
      </c>
      <c r="F3878" s="48">
        <v>43171</v>
      </c>
      <c r="G3878" s="49">
        <v>-3</v>
      </c>
      <c r="H3878" s="47"/>
      <c r="I3878" s="50"/>
      <c r="J3878" s="51"/>
      <c r="K3878" s="50"/>
      <c r="L3878" s="50"/>
      <c r="M3878" s="52"/>
    </row>
    <row r="3879" spans="1:13" s="53" customFormat="1">
      <c r="A3879" s="47" t="s">
        <v>3206</v>
      </c>
      <c r="B3879" s="47" t="s">
        <v>3207</v>
      </c>
      <c r="C3879" s="47" t="s">
        <v>1344</v>
      </c>
      <c r="D3879" s="47" t="s">
        <v>307</v>
      </c>
      <c r="E3879" s="47" t="s">
        <v>120</v>
      </c>
      <c r="F3879" s="48">
        <v>43172</v>
      </c>
      <c r="G3879" s="49">
        <v>-1</v>
      </c>
      <c r="H3879" s="47"/>
      <c r="I3879" s="50"/>
      <c r="J3879" s="51"/>
      <c r="K3879" s="50"/>
      <c r="L3879" s="50"/>
      <c r="M3879" s="52"/>
    </row>
    <row r="3880" spans="1:13" s="53" customFormat="1">
      <c r="A3880" s="47" t="s">
        <v>3206</v>
      </c>
      <c r="B3880" s="47" t="s">
        <v>3207</v>
      </c>
      <c r="C3880" s="47" t="s">
        <v>1344</v>
      </c>
      <c r="D3880" s="47" t="s">
        <v>278</v>
      </c>
      <c r="E3880" s="47" t="s">
        <v>121</v>
      </c>
      <c r="F3880" s="48">
        <v>43172</v>
      </c>
      <c r="G3880" s="49">
        <v>-1</v>
      </c>
      <c r="H3880" s="47"/>
      <c r="I3880" s="50"/>
      <c r="J3880" s="51"/>
      <c r="K3880" s="50"/>
      <c r="L3880" s="50"/>
      <c r="M3880" s="52"/>
    </row>
    <row r="3881" spans="1:13" s="53" customFormat="1">
      <c r="A3881" s="47" t="s">
        <v>3206</v>
      </c>
      <c r="B3881" s="47" t="s">
        <v>3207</v>
      </c>
      <c r="C3881" s="47" t="s">
        <v>1344</v>
      </c>
      <c r="D3881" s="47" t="s">
        <v>205</v>
      </c>
      <c r="E3881" s="47" t="s">
        <v>115</v>
      </c>
      <c r="F3881" s="48">
        <v>43172</v>
      </c>
      <c r="G3881" s="49">
        <v>-1</v>
      </c>
      <c r="H3881" s="47"/>
      <c r="I3881" s="50"/>
      <c r="J3881" s="51"/>
      <c r="K3881" s="50"/>
      <c r="L3881" s="50"/>
      <c r="M3881" s="52"/>
    </row>
    <row r="3882" spans="1:13" s="53" customFormat="1">
      <c r="A3882" s="47" t="s">
        <v>3206</v>
      </c>
      <c r="B3882" s="47" t="s">
        <v>3207</v>
      </c>
      <c r="C3882" s="47" t="s">
        <v>1344</v>
      </c>
      <c r="D3882" s="47" t="s">
        <v>456</v>
      </c>
      <c r="E3882" s="47" t="s">
        <v>124</v>
      </c>
      <c r="F3882" s="48">
        <v>43172</v>
      </c>
      <c r="G3882" s="49">
        <v>-2</v>
      </c>
      <c r="H3882" s="47"/>
      <c r="I3882" s="50"/>
      <c r="J3882" s="51"/>
      <c r="K3882" s="50"/>
      <c r="L3882" s="50"/>
      <c r="M3882" s="52"/>
    </row>
    <row r="3883" spans="1:13" s="53" customFormat="1">
      <c r="A3883" s="47" t="s">
        <v>3206</v>
      </c>
      <c r="B3883" s="47" t="s">
        <v>3207</v>
      </c>
      <c r="C3883" s="47" t="s">
        <v>1344</v>
      </c>
      <c r="D3883" s="47" t="s">
        <v>308</v>
      </c>
      <c r="E3883" s="47" t="s">
        <v>123</v>
      </c>
      <c r="F3883" s="48">
        <v>43172</v>
      </c>
      <c r="G3883" s="49">
        <v>-1</v>
      </c>
      <c r="H3883" s="47"/>
      <c r="I3883" s="50"/>
      <c r="J3883" s="51"/>
      <c r="K3883" s="50"/>
      <c r="L3883" s="50"/>
      <c r="M3883" s="52"/>
    </row>
    <row r="3884" spans="1:13" s="53" customFormat="1">
      <c r="A3884" s="47" t="s">
        <v>3206</v>
      </c>
      <c r="B3884" s="47" t="s">
        <v>3207</v>
      </c>
      <c r="C3884" s="47" t="s">
        <v>1344</v>
      </c>
      <c r="D3884" s="47" t="s">
        <v>277</v>
      </c>
      <c r="E3884" s="47" t="s">
        <v>119</v>
      </c>
      <c r="F3884" s="48">
        <v>43172</v>
      </c>
      <c r="G3884" s="49">
        <v>-3</v>
      </c>
      <c r="H3884" s="47"/>
      <c r="I3884" s="50"/>
      <c r="J3884" s="51"/>
      <c r="K3884" s="50"/>
      <c r="L3884" s="50"/>
      <c r="M3884" s="52"/>
    </row>
    <row r="3885" spans="1:13" s="53" customFormat="1">
      <c r="A3885" s="47" t="s">
        <v>3206</v>
      </c>
      <c r="B3885" s="47" t="s">
        <v>3207</v>
      </c>
      <c r="C3885" s="47" t="s">
        <v>1344</v>
      </c>
      <c r="D3885" s="47" t="s">
        <v>63</v>
      </c>
      <c r="E3885" s="47" t="s">
        <v>70</v>
      </c>
      <c r="F3885" s="48">
        <v>43172</v>
      </c>
      <c r="G3885" s="49">
        <v>-2</v>
      </c>
      <c r="H3885" s="47"/>
      <c r="I3885" s="50"/>
      <c r="J3885" s="51"/>
      <c r="K3885" s="50"/>
      <c r="L3885" s="50"/>
      <c r="M3885" s="52"/>
    </row>
    <row r="3886" spans="1:13" s="53" customFormat="1">
      <c r="A3886" s="47" t="s">
        <v>3206</v>
      </c>
      <c r="B3886" s="47" t="s">
        <v>3207</v>
      </c>
      <c r="C3886" s="47" t="s">
        <v>1344</v>
      </c>
      <c r="D3886" s="47" t="s">
        <v>588</v>
      </c>
      <c r="E3886" s="47" t="s">
        <v>505</v>
      </c>
      <c r="F3886" s="48">
        <v>43172</v>
      </c>
      <c r="G3886" s="49">
        <v>-2</v>
      </c>
      <c r="H3886" s="47"/>
      <c r="I3886" s="50"/>
      <c r="J3886" s="51"/>
      <c r="K3886" s="50"/>
      <c r="L3886" s="50"/>
      <c r="M3886" s="52"/>
    </row>
    <row r="3887" spans="1:13" s="53" customFormat="1">
      <c r="A3887" s="47" t="s">
        <v>3206</v>
      </c>
      <c r="B3887" s="47" t="s">
        <v>3207</v>
      </c>
      <c r="C3887" s="47" t="s">
        <v>1344</v>
      </c>
      <c r="D3887" s="47" t="s">
        <v>306</v>
      </c>
      <c r="E3887" s="47" t="s">
        <v>117</v>
      </c>
      <c r="F3887" s="48">
        <v>43172</v>
      </c>
      <c r="G3887" s="49">
        <v>-1</v>
      </c>
      <c r="H3887" s="47"/>
      <c r="I3887" s="50"/>
      <c r="J3887" s="51"/>
      <c r="K3887" s="50"/>
      <c r="L3887" s="50"/>
      <c r="M3887" s="52"/>
    </row>
    <row r="3888" spans="1:13" s="53" customFormat="1">
      <c r="A3888" s="47" t="s">
        <v>3206</v>
      </c>
      <c r="B3888" s="47" t="s">
        <v>3207</v>
      </c>
      <c r="C3888" s="47" t="s">
        <v>1344</v>
      </c>
      <c r="D3888" s="47" t="s">
        <v>455</v>
      </c>
      <c r="E3888" s="47" t="s">
        <v>118</v>
      </c>
      <c r="F3888" s="48">
        <v>43172</v>
      </c>
      <c r="G3888" s="49">
        <v>-2</v>
      </c>
      <c r="H3888" s="47"/>
      <c r="I3888" s="50"/>
      <c r="J3888" s="51"/>
      <c r="K3888" s="50"/>
      <c r="L3888" s="50"/>
      <c r="M3888" s="52"/>
    </row>
    <row r="3889" spans="1:13" s="53" customFormat="1">
      <c r="A3889" s="47" t="s">
        <v>3206</v>
      </c>
      <c r="B3889" s="47" t="s">
        <v>3207</v>
      </c>
      <c r="C3889" s="47" t="s">
        <v>1344</v>
      </c>
      <c r="D3889" s="47" t="s">
        <v>467</v>
      </c>
      <c r="E3889" s="47" t="s">
        <v>109</v>
      </c>
      <c r="F3889" s="48">
        <v>43172</v>
      </c>
      <c r="G3889" s="49">
        <v>-4</v>
      </c>
      <c r="H3889" s="47"/>
      <c r="I3889" s="50"/>
      <c r="J3889" s="51"/>
      <c r="K3889" s="50"/>
      <c r="L3889" s="50"/>
      <c r="M3889" s="52"/>
    </row>
    <row r="3890" spans="1:13" s="53" customFormat="1">
      <c r="A3890" s="47" t="s">
        <v>3208</v>
      </c>
      <c r="B3890" s="47" t="s">
        <v>3209</v>
      </c>
      <c r="C3890" s="47" t="s">
        <v>1344</v>
      </c>
      <c r="D3890" s="47" t="s">
        <v>1</v>
      </c>
      <c r="E3890" s="47" t="s">
        <v>22</v>
      </c>
      <c r="F3890" s="48">
        <v>43172</v>
      </c>
      <c r="G3890" s="49">
        <v>-3</v>
      </c>
      <c r="H3890" s="47"/>
      <c r="I3890" s="50"/>
      <c r="J3890" s="51"/>
      <c r="K3890" s="50"/>
      <c r="L3890" s="50"/>
      <c r="M3890" s="52"/>
    </row>
    <row r="3891" spans="1:13" s="53" customFormat="1">
      <c r="A3891" s="47" t="s">
        <v>3208</v>
      </c>
      <c r="B3891" s="47" t="s">
        <v>3209</v>
      </c>
      <c r="C3891" s="47" t="s">
        <v>1344</v>
      </c>
      <c r="D3891" s="47" t="s">
        <v>356</v>
      </c>
      <c r="E3891" s="48" t="s">
        <v>53</v>
      </c>
      <c r="F3891" s="48">
        <v>43172</v>
      </c>
      <c r="G3891" s="49">
        <v>-5</v>
      </c>
      <c r="H3891" s="47"/>
      <c r="I3891" s="50"/>
      <c r="J3891" s="51"/>
      <c r="K3891" s="50"/>
      <c r="L3891" s="50"/>
      <c r="M3891" s="52"/>
    </row>
    <row r="3892" spans="1:13" s="53" customFormat="1">
      <c r="A3892" s="47" t="s">
        <v>3208</v>
      </c>
      <c r="B3892" s="47" t="s">
        <v>3209</v>
      </c>
      <c r="C3892" s="47" t="s">
        <v>1344</v>
      </c>
      <c r="D3892" s="47" t="s">
        <v>2</v>
      </c>
      <c r="E3892" s="47" t="s">
        <v>62</v>
      </c>
      <c r="F3892" s="48">
        <v>43172</v>
      </c>
      <c r="G3892" s="49">
        <v>-7</v>
      </c>
      <c r="H3892" s="47"/>
      <c r="I3892" s="50"/>
      <c r="J3892" s="51"/>
      <c r="K3892" s="50"/>
      <c r="L3892" s="50"/>
      <c r="M3892" s="52"/>
    </row>
    <row r="3893" spans="1:13" s="53" customFormat="1">
      <c r="A3893" s="47" t="s">
        <v>3210</v>
      </c>
      <c r="B3893" s="47" t="s">
        <v>3211</v>
      </c>
      <c r="C3893" s="47" t="s">
        <v>1344</v>
      </c>
      <c r="D3893" s="47" t="s">
        <v>1678</v>
      </c>
      <c r="E3893" s="47" t="s">
        <v>1672</v>
      </c>
      <c r="F3893" s="48">
        <v>43172</v>
      </c>
      <c r="G3893" s="49">
        <v>-1</v>
      </c>
      <c r="H3893" s="47"/>
      <c r="I3893" s="50"/>
      <c r="J3893" s="51"/>
      <c r="K3893" s="50"/>
      <c r="L3893" s="50"/>
      <c r="M3893" s="52"/>
    </row>
    <row r="3894" spans="1:13" s="53" customFormat="1">
      <c r="A3894" s="47" t="s">
        <v>3212</v>
      </c>
      <c r="B3894" s="47" t="s">
        <v>3213</v>
      </c>
      <c r="C3894" s="47" t="s">
        <v>1344</v>
      </c>
      <c r="D3894" s="47" t="s">
        <v>1887</v>
      </c>
      <c r="E3894" s="47" t="s">
        <v>1883</v>
      </c>
      <c r="F3894" s="48">
        <v>43173</v>
      </c>
      <c r="G3894" s="49">
        <v>-6</v>
      </c>
      <c r="H3894" s="47"/>
      <c r="I3894" s="50"/>
      <c r="J3894" s="51"/>
      <c r="K3894" s="50"/>
      <c r="L3894" s="50"/>
      <c r="M3894" s="52"/>
    </row>
    <row r="3895" spans="1:13" s="53" customFormat="1">
      <c r="A3895" s="47" t="s">
        <v>3212</v>
      </c>
      <c r="B3895" s="47" t="s">
        <v>3213</v>
      </c>
      <c r="C3895" s="47" t="s">
        <v>1344</v>
      </c>
      <c r="D3895" s="47" t="s">
        <v>3164</v>
      </c>
      <c r="E3895" s="47" t="s">
        <v>3163</v>
      </c>
      <c r="F3895" s="48">
        <v>43173</v>
      </c>
      <c r="G3895" s="49">
        <v>-1</v>
      </c>
      <c r="H3895" s="47"/>
      <c r="I3895" s="50"/>
      <c r="J3895" s="51"/>
      <c r="K3895" s="50"/>
      <c r="L3895" s="50"/>
      <c r="M3895" s="52"/>
    </row>
    <row r="3896" spans="1:13" s="53" customFormat="1">
      <c r="A3896" s="47" t="s">
        <v>3212</v>
      </c>
      <c r="B3896" s="47" t="s">
        <v>3213</v>
      </c>
      <c r="C3896" s="47" t="s">
        <v>1344</v>
      </c>
      <c r="D3896" s="47" t="s">
        <v>3</v>
      </c>
      <c r="E3896" s="47" t="s">
        <v>29</v>
      </c>
      <c r="F3896" s="48">
        <v>43173</v>
      </c>
      <c r="G3896" s="49">
        <v>-3</v>
      </c>
      <c r="H3896" s="47"/>
      <c r="I3896" s="50"/>
      <c r="J3896" s="51"/>
      <c r="K3896" s="50"/>
      <c r="L3896" s="50"/>
      <c r="M3896" s="52"/>
    </row>
    <row r="3897" spans="1:13" s="53" customFormat="1">
      <c r="A3897" s="47" t="s">
        <v>3212</v>
      </c>
      <c r="B3897" s="47" t="s">
        <v>3213</v>
      </c>
      <c r="C3897" s="47" t="s">
        <v>1344</v>
      </c>
      <c r="D3897" s="47" t="s">
        <v>2357</v>
      </c>
      <c r="E3897" s="47" t="s">
        <v>2358</v>
      </c>
      <c r="F3897" s="48">
        <v>43173</v>
      </c>
      <c r="G3897" s="49">
        <v>-2</v>
      </c>
      <c r="H3897" s="47"/>
      <c r="I3897" s="50"/>
      <c r="J3897" s="51"/>
      <c r="K3897" s="50"/>
      <c r="L3897" s="50"/>
      <c r="M3897" s="52"/>
    </row>
    <row r="3898" spans="1:13" s="53" customFormat="1">
      <c r="A3898" s="47" t="s">
        <v>3212</v>
      </c>
      <c r="B3898" s="47" t="s">
        <v>3213</v>
      </c>
      <c r="C3898" s="47" t="s">
        <v>1344</v>
      </c>
      <c r="D3898" s="47" t="s">
        <v>1777</v>
      </c>
      <c r="E3898" s="47" t="s">
        <v>1778</v>
      </c>
      <c r="F3898" s="48">
        <v>43173</v>
      </c>
      <c r="G3898" s="49">
        <v>-5</v>
      </c>
      <c r="H3898" s="47"/>
      <c r="I3898" s="50"/>
      <c r="J3898" s="51"/>
      <c r="K3898" s="50"/>
      <c r="L3898" s="50"/>
      <c r="M3898" s="52"/>
    </row>
    <row r="3899" spans="1:13" s="53" customFormat="1">
      <c r="A3899" s="47" t="s">
        <v>3212</v>
      </c>
      <c r="B3899" s="47" t="s">
        <v>3213</v>
      </c>
      <c r="C3899" s="47" t="s">
        <v>1344</v>
      </c>
      <c r="D3899" s="47" t="s">
        <v>2</v>
      </c>
      <c r="E3899" s="47" t="s">
        <v>62</v>
      </c>
      <c r="F3899" s="48">
        <v>43173</v>
      </c>
      <c r="G3899" s="49">
        <v>-1</v>
      </c>
      <c r="H3899" s="47"/>
      <c r="I3899" s="50"/>
      <c r="J3899" s="51"/>
      <c r="K3899" s="50"/>
      <c r="L3899" s="50"/>
      <c r="M3899" s="52"/>
    </row>
    <row r="3900" spans="1:13" s="53" customFormat="1">
      <c r="A3900" s="47" t="s">
        <v>3212</v>
      </c>
      <c r="B3900" s="47" t="s">
        <v>3213</v>
      </c>
      <c r="C3900" s="47" t="s">
        <v>1344</v>
      </c>
      <c r="D3900" s="47" t="s">
        <v>320</v>
      </c>
      <c r="E3900" s="47" t="s">
        <v>86</v>
      </c>
      <c r="F3900" s="48">
        <v>43173</v>
      </c>
      <c r="G3900" s="49">
        <v>-6</v>
      </c>
      <c r="H3900" s="47"/>
      <c r="I3900" s="50"/>
      <c r="J3900" s="51"/>
      <c r="K3900" s="50"/>
      <c r="L3900" s="50"/>
      <c r="M3900" s="52"/>
    </row>
    <row r="3901" spans="1:13" s="53" customFormat="1">
      <c r="A3901" s="47" t="s">
        <v>3214</v>
      </c>
      <c r="B3901" s="47" t="s">
        <v>3215</v>
      </c>
      <c r="C3901" s="47" t="s">
        <v>1344</v>
      </c>
      <c r="D3901" s="47" t="s">
        <v>1777</v>
      </c>
      <c r="E3901" s="47" t="s">
        <v>1778</v>
      </c>
      <c r="F3901" s="48">
        <v>43175</v>
      </c>
      <c r="G3901" s="49">
        <v>-5</v>
      </c>
      <c r="H3901" s="47"/>
      <c r="I3901" s="50"/>
      <c r="J3901" s="51"/>
      <c r="K3901" s="50"/>
      <c r="L3901" s="50"/>
      <c r="M3901" s="52"/>
    </row>
    <row r="3902" spans="1:13" s="53" customFormat="1">
      <c r="A3902" s="47"/>
      <c r="B3902" s="47" t="s">
        <v>2867</v>
      </c>
      <c r="C3902" s="47" t="s">
        <v>3026</v>
      </c>
      <c r="D3902" s="47" t="s">
        <v>2288</v>
      </c>
      <c r="E3902" s="47" t="s">
        <v>2289</v>
      </c>
      <c r="F3902" s="48">
        <v>43179</v>
      </c>
      <c r="G3902" s="49">
        <v>-1</v>
      </c>
      <c r="H3902" s="47"/>
      <c r="I3902" s="50"/>
      <c r="J3902" s="51"/>
      <c r="K3902" s="50"/>
      <c r="L3902" s="50"/>
      <c r="M3902" s="52"/>
    </row>
    <row r="3903" spans="1:13" s="53" customFormat="1">
      <c r="A3903" s="47"/>
      <c r="B3903" s="47" t="s">
        <v>2867</v>
      </c>
      <c r="C3903" s="47" t="s">
        <v>3026</v>
      </c>
      <c r="D3903" s="47" t="s">
        <v>2036</v>
      </c>
      <c r="E3903" s="47" t="s">
        <v>2037</v>
      </c>
      <c r="F3903" s="48">
        <v>43179</v>
      </c>
      <c r="G3903" s="49">
        <v>1</v>
      </c>
      <c r="H3903" s="47"/>
      <c r="I3903" s="50"/>
      <c r="J3903" s="51"/>
      <c r="K3903" s="50"/>
      <c r="L3903" s="50"/>
      <c r="M3903" s="52"/>
    </row>
    <row r="3904" spans="1:13" s="53" customFormat="1">
      <c r="A3904" s="47"/>
      <c r="B3904" s="47" t="s">
        <v>2867</v>
      </c>
      <c r="C3904" s="47" t="s">
        <v>3026</v>
      </c>
      <c r="D3904" s="47" t="s">
        <v>2041</v>
      </c>
      <c r="E3904" s="47" t="s">
        <v>2039</v>
      </c>
      <c r="F3904" s="48">
        <v>43179</v>
      </c>
      <c r="G3904" s="49">
        <v>2</v>
      </c>
      <c r="H3904" s="47"/>
      <c r="I3904" s="50"/>
      <c r="J3904" s="51"/>
      <c r="K3904" s="50"/>
      <c r="L3904" s="50"/>
      <c r="M3904" s="52"/>
    </row>
    <row r="3905" spans="1:13" s="53" customFormat="1">
      <c r="A3905" s="47"/>
      <c r="B3905" s="47" t="s">
        <v>2867</v>
      </c>
      <c r="C3905" s="47" t="s">
        <v>3026</v>
      </c>
      <c r="D3905" s="47" t="s">
        <v>2357</v>
      </c>
      <c r="E3905" s="47" t="s">
        <v>2358</v>
      </c>
      <c r="F3905" s="48">
        <v>43179</v>
      </c>
      <c r="G3905" s="49">
        <v>-13</v>
      </c>
      <c r="H3905" s="47"/>
      <c r="I3905" s="50"/>
      <c r="J3905" s="51"/>
      <c r="K3905" s="50"/>
      <c r="L3905" s="50"/>
      <c r="M3905" s="52"/>
    </row>
    <row r="3906" spans="1:13" s="53" customFormat="1">
      <c r="A3906" s="47"/>
      <c r="B3906" s="47" t="s">
        <v>2867</v>
      </c>
      <c r="C3906" s="47" t="s">
        <v>3026</v>
      </c>
      <c r="D3906" s="47" t="s">
        <v>2351</v>
      </c>
      <c r="E3906" s="47" t="s">
        <v>2352</v>
      </c>
      <c r="F3906" s="48">
        <v>43179</v>
      </c>
      <c r="G3906" s="49">
        <v>-2</v>
      </c>
      <c r="H3906" s="47"/>
      <c r="I3906" s="50"/>
      <c r="J3906" s="51"/>
      <c r="K3906" s="50"/>
      <c r="L3906" s="50"/>
      <c r="M3906" s="52"/>
    </row>
    <row r="3907" spans="1:13" s="53" customFormat="1">
      <c r="A3907" s="47"/>
      <c r="B3907" s="47" t="s">
        <v>2867</v>
      </c>
      <c r="C3907" s="47" t="s">
        <v>3026</v>
      </c>
      <c r="D3907" s="47" t="s">
        <v>1851</v>
      </c>
      <c r="E3907" s="47" t="s">
        <v>1852</v>
      </c>
      <c r="F3907" s="48">
        <v>43179</v>
      </c>
      <c r="G3907" s="49">
        <v>-8</v>
      </c>
      <c r="H3907" s="47"/>
      <c r="I3907" s="50"/>
      <c r="J3907" s="51"/>
      <c r="K3907" s="50"/>
      <c r="L3907" s="50"/>
      <c r="M3907" s="52"/>
    </row>
    <row r="3908" spans="1:13" s="53" customFormat="1">
      <c r="A3908" s="47"/>
      <c r="B3908" s="47" t="s">
        <v>2867</v>
      </c>
      <c r="C3908" s="47" t="s">
        <v>3026</v>
      </c>
      <c r="D3908" s="47" t="s">
        <v>1947</v>
      </c>
      <c r="E3908" s="47" t="s">
        <v>1948</v>
      </c>
      <c r="F3908" s="48">
        <v>43179</v>
      </c>
      <c r="G3908" s="49">
        <v>-1</v>
      </c>
      <c r="H3908" s="47"/>
      <c r="I3908" s="50"/>
      <c r="J3908" s="51"/>
      <c r="K3908" s="50"/>
      <c r="L3908" s="50"/>
      <c r="M3908" s="52"/>
    </row>
    <row r="3909" spans="1:13" s="53" customFormat="1">
      <c r="A3909" s="47"/>
      <c r="B3909" s="47" t="s">
        <v>2867</v>
      </c>
      <c r="C3909" s="47" t="s">
        <v>3026</v>
      </c>
      <c r="D3909" s="47" t="s">
        <v>1955</v>
      </c>
      <c r="E3909" s="47" t="s">
        <v>1961</v>
      </c>
      <c r="F3909" s="48">
        <v>43179</v>
      </c>
      <c r="G3909" s="49">
        <v>-4</v>
      </c>
      <c r="H3909" s="47"/>
      <c r="I3909" s="50"/>
      <c r="J3909" s="51"/>
      <c r="K3909" s="50"/>
      <c r="L3909" s="50"/>
      <c r="M3909" s="52"/>
    </row>
    <row r="3910" spans="1:13" s="53" customFormat="1">
      <c r="A3910" s="47"/>
      <c r="B3910" s="47" t="s">
        <v>2867</v>
      </c>
      <c r="C3910" s="47" t="s">
        <v>3026</v>
      </c>
      <c r="D3910" s="47" t="s">
        <v>1949</v>
      </c>
      <c r="E3910" s="47" t="s">
        <v>1950</v>
      </c>
      <c r="F3910" s="48">
        <v>43179</v>
      </c>
      <c r="G3910" s="49">
        <v>-1</v>
      </c>
      <c r="H3910" s="47"/>
      <c r="I3910" s="50"/>
      <c r="J3910" s="51"/>
      <c r="K3910" s="50"/>
      <c r="L3910" s="50"/>
      <c r="M3910" s="52"/>
    </row>
    <row r="3911" spans="1:13" s="53" customFormat="1">
      <c r="A3911" s="47"/>
      <c r="B3911" s="47" t="s">
        <v>2867</v>
      </c>
      <c r="C3911" s="47" t="s">
        <v>3026</v>
      </c>
      <c r="D3911" s="47" t="s">
        <v>1907</v>
      </c>
      <c r="E3911" s="47" t="s">
        <v>1915</v>
      </c>
      <c r="F3911" s="48">
        <v>43179</v>
      </c>
      <c r="G3911" s="49">
        <v>1</v>
      </c>
      <c r="H3911" s="47"/>
      <c r="I3911" s="50"/>
      <c r="J3911" s="51"/>
      <c r="K3911" s="50"/>
      <c r="L3911" s="50"/>
      <c r="M3911" s="52"/>
    </row>
    <row r="3912" spans="1:13" s="53" customFormat="1">
      <c r="A3912" s="47"/>
      <c r="B3912" s="47" t="s">
        <v>2867</v>
      </c>
      <c r="C3912" s="47" t="s">
        <v>3026</v>
      </c>
      <c r="D3912" s="47" t="s">
        <v>1855</v>
      </c>
      <c r="E3912" s="47" t="s">
        <v>1865</v>
      </c>
      <c r="F3912" s="48">
        <v>43179</v>
      </c>
      <c r="G3912" s="49">
        <v>-1</v>
      </c>
      <c r="H3912" s="47"/>
      <c r="I3912" s="50"/>
      <c r="J3912" s="51"/>
      <c r="K3912" s="50"/>
      <c r="L3912" s="50"/>
      <c r="M3912" s="52"/>
    </row>
    <row r="3913" spans="1:13" s="53" customFormat="1">
      <c r="A3913" s="47"/>
      <c r="B3913" s="47" t="s">
        <v>2867</v>
      </c>
      <c r="C3913" s="47" t="s">
        <v>3026</v>
      </c>
      <c r="D3913" s="47" t="s">
        <v>1908</v>
      </c>
      <c r="E3913" s="47" t="s">
        <v>1914</v>
      </c>
      <c r="F3913" s="48">
        <v>43179</v>
      </c>
      <c r="G3913" s="49">
        <v>4</v>
      </c>
      <c r="H3913" s="47"/>
      <c r="I3913" s="50"/>
      <c r="J3913" s="51"/>
      <c r="K3913" s="50"/>
      <c r="L3913" s="50"/>
      <c r="M3913" s="52"/>
    </row>
    <row r="3914" spans="1:13" s="53" customFormat="1">
      <c r="A3914" s="47"/>
      <c r="B3914" s="47" t="s">
        <v>2867</v>
      </c>
      <c r="C3914" s="47" t="s">
        <v>3026</v>
      </c>
      <c r="D3914" s="47" t="s">
        <v>1923</v>
      </c>
      <c r="E3914" s="47" t="s">
        <v>1930</v>
      </c>
      <c r="F3914" s="48">
        <v>43179</v>
      </c>
      <c r="G3914" s="49">
        <v>-9</v>
      </c>
      <c r="H3914" s="47"/>
      <c r="I3914" s="50"/>
      <c r="J3914" s="51"/>
      <c r="K3914" s="50"/>
      <c r="L3914" s="50"/>
      <c r="M3914" s="52"/>
    </row>
    <row r="3915" spans="1:13" s="53" customFormat="1">
      <c r="A3915" s="47"/>
      <c r="B3915" s="47" t="s">
        <v>2867</v>
      </c>
      <c r="C3915" s="47" t="s">
        <v>3026</v>
      </c>
      <c r="D3915" s="47" t="s">
        <v>1958</v>
      </c>
      <c r="E3915" s="47" t="s">
        <v>1964</v>
      </c>
      <c r="F3915" s="48">
        <v>43179</v>
      </c>
      <c r="G3915" s="49">
        <v>-1</v>
      </c>
      <c r="H3915" s="47"/>
      <c r="I3915" s="50"/>
      <c r="J3915" s="51"/>
      <c r="K3915" s="50"/>
      <c r="L3915" s="50"/>
      <c r="M3915" s="52"/>
    </row>
    <row r="3916" spans="1:13" s="53" customFormat="1">
      <c r="A3916" s="47"/>
      <c r="B3916" s="47" t="s">
        <v>2867</v>
      </c>
      <c r="C3916" s="47" t="s">
        <v>3026</v>
      </c>
      <c r="D3916" s="47" t="s">
        <v>2071</v>
      </c>
      <c r="E3916" s="47" t="s">
        <v>2072</v>
      </c>
      <c r="F3916" s="48">
        <v>43179</v>
      </c>
      <c r="G3916" s="49">
        <v>-1</v>
      </c>
      <c r="H3916" s="47"/>
      <c r="I3916" s="50"/>
      <c r="J3916" s="51"/>
      <c r="K3916" s="50"/>
      <c r="L3916" s="50"/>
      <c r="M3916" s="52"/>
    </row>
    <row r="3917" spans="1:13" s="53" customFormat="1">
      <c r="A3917" s="47"/>
      <c r="B3917" s="47" t="s">
        <v>2867</v>
      </c>
      <c r="C3917" s="47" t="s">
        <v>3026</v>
      </c>
      <c r="D3917" s="47" t="s">
        <v>1900</v>
      </c>
      <c r="E3917" s="47" t="s">
        <v>1897</v>
      </c>
      <c r="F3917" s="48">
        <v>43179</v>
      </c>
      <c r="G3917" s="49">
        <v>-1</v>
      </c>
      <c r="H3917" s="47"/>
      <c r="I3917" s="50"/>
      <c r="J3917" s="51"/>
      <c r="K3917" s="50"/>
      <c r="L3917" s="50"/>
      <c r="M3917" s="52"/>
    </row>
    <row r="3918" spans="1:13" s="53" customFormat="1">
      <c r="A3918" s="47"/>
      <c r="B3918" s="47" t="s">
        <v>2867</v>
      </c>
      <c r="C3918" s="47" t="s">
        <v>3026</v>
      </c>
      <c r="D3918" s="47" t="s">
        <v>1694</v>
      </c>
      <c r="E3918" s="47" t="s">
        <v>1698</v>
      </c>
      <c r="F3918" s="48">
        <v>43179</v>
      </c>
      <c r="G3918" s="49">
        <v>3</v>
      </c>
      <c r="H3918" s="47"/>
      <c r="I3918" s="50"/>
      <c r="J3918" s="51"/>
      <c r="K3918" s="50"/>
      <c r="L3918" s="50"/>
      <c r="M3918" s="52"/>
    </row>
    <row r="3919" spans="1:13" s="53" customFormat="1">
      <c r="A3919" s="47"/>
      <c r="B3919" s="47" t="s">
        <v>2867</v>
      </c>
      <c r="C3919" s="47" t="s">
        <v>3026</v>
      </c>
      <c r="D3919" s="47" t="s">
        <v>588</v>
      </c>
      <c r="E3919" s="47" t="s">
        <v>505</v>
      </c>
      <c r="F3919" s="48">
        <v>43207</v>
      </c>
      <c r="G3919" s="49">
        <v>1</v>
      </c>
      <c r="H3919" s="47"/>
      <c r="I3919" s="50"/>
      <c r="J3919" s="51"/>
      <c r="K3919" s="50"/>
      <c r="L3919" s="50"/>
      <c r="M3919" s="52"/>
    </row>
    <row r="3920" spans="1:13" s="53" customFormat="1">
      <c r="A3920" s="47"/>
      <c r="B3920" s="47" t="s">
        <v>2867</v>
      </c>
      <c r="C3920" s="47" t="s">
        <v>3026</v>
      </c>
      <c r="D3920" s="47" t="s">
        <v>1942</v>
      </c>
      <c r="E3920" s="47" t="s">
        <v>1946</v>
      </c>
      <c r="F3920" s="48">
        <v>43179</v>
      </c>
      <c r="G3920" s="49">
        <v>-2</v>
      </c>
      <c r="H3920" s="47"/>
      <c r="I3920" s="50"/>
      <c r="J3920" s="51"/>
      <c r="K3920" s="50"/>
      <c r="L3920" s="50"/>
      <c r="M3920" s="52"/>
    </row>
    <row r="3921" spans="1:13" s="53" customFormat="1">
      <c r="A3921" s="47" t="s">
        <v>3216</v>
      </c>
      <c r="B3921" s="47" t="s">
        <v>3217</v>
      </c>
      <c r="C3921" s="47" t="s">
        <v>3026</v>
      </c>
      <c r="D3921" s="47" t="s">
        <v>3218</v>
      </c>
      <c r="E3921" s="47" t="s">
        <v>2879</v>
      </c>
      <c r="F3921" s="48">
        <v>43182</v>
      </c>
      <c r="G3921" s="49">
        <v>10</v>
      </c>
      <c r="H3921" s="47"/>
      <c r="I3921" s="50"/>
      <c r="J3921" s="51"/>
      <c r="K3921" s="50"/>
      <c r="L3921" s="50"/>
      <c r="M3921" s="52"/>
    </row>
    <row r="3922" spans="1:13" s="53" customFormat="1">
      <c r="A3922" s="47" t="s">
        <v>3216</v>
      </c>
      <c r="B3922" s="47" t="s">
        <v>3217</v>
      </c>
      <c r="C3922" s="47" t="s">
        <v>3026</v>
      </c>
      <c r="D3922" s="47" t="s">
        <v>2881</v>
      </c>
      <c r="E3922" s="47" t="s">
        <v>2882</v>
      </c>
      <c r="F3922" s="48">
        <v>43182</v>
      </c>
      <c r="G3922" s="49">
        <v>10</v>
      </c>
      <c r="H3922" s="47"/>
      <c r="I3922" s="50"/>
      <c r="J3922" s="51"/>
      <c r="K3922" s="50"/>
      <c r="L3922" s="50"/>
      <c r="M3922" s="52"/>
    </row>
    <row r="3923" spans="1:13" s="53" customFormat="1">
      <c r="A3923" s="47" t="s">
        <v>3216</v>
      </c>
      <c r="B3923" s="47" t="s">
        <v>3217</v>
      </c>
      <c r="C3923" s="47" t="s">
        <v>3026</v>
      </c>
      <c r="D3923" s="47" t="s">
        <v>2885</v>
      </c>
      <c r="E3923" s="47" t="s">
        <v>2886</v>
      </c>
      <c r="F3923" s="48">
        <v>43182</v>
      </c>
      <c r="G3923" s="49">
        <v>10</v>
      </c>
      <c r="H3923" s="47"/>
      <c r="I3923" s="50"/>
      <c r="J3923" s="51"/>
      <c r="K3923" s="50"/>
      <c r="L3923" s="50"/>
      <c r="M3923" s="52"/>
    </row>
    <row r="3924" spans="1:13" s="53" customFormat="1">
      <c r="A3924" s="47" t="s">
        <v>3216</v>
      </c>
      <c r="B3924" s="47" t="s">
        <v>3217</v>
      </c>
      <c r="C3924" s="47" t="s">
        <v>3026</v>
      </c>
      <c r="D3924" s="47" t="s">
        <v>464</v>
      </c>
      <c r="E3924" s="47" t="s">
        <v>106</v>
      </c>
      <c r="F3924" s="48">
        <v>43182</v>
      </c>
      <c r="G3924" s="49">
        <v>7</v>
      </c>
      <c r="H3924" s="47"/>
      <c r="I3924" s="50"/>
      <c r="J3924" s="51"/>
      <c r="K3924" s="50"/>
      <c r="L3924" s="50"/>
      <c r="M3924" s="52"/>
    </row>
    <row r="3925" spans="1:13" s="53" customFormat="1">
      <c r="A3925" s="47" t="s">
        <v>3216</v>
      </c>
      <c r="B3925" s="47" t="s">
        <v>3217</v>
      </c>
      <c r="C3925" s="47" t="s">
        <v>3026</v>
      </c>
      <c r="D3925" s="47" t="s">
        <v>2883</v>
      </c>
      <c r="E3925" s="47" t="s">
        <v>2884</v>
      </c>
      <c r="F3925" s="48">
        <v>43182</v>
      </c>
      <c r="G3925" s="49">
        <v>5</v>
      </c>
      <c r="H3925" s="47"/>
      <c r="I3925" s="50"/>
      <c r="J3925" s="51"/>
      <c r="K3925" s="50"/>
      <c r="L3925" s="50"/>
      <c r="M3925" s="52"/>
    </row>
    <row r="3926" spans="1:13" s="53" customFormat="1">
      <c r="A3926" s="47" t="s">
        <v>3216</v>
      </c>
      <c r="B3926" s="47" t="s">
        <v>3217</v>
      </c>
      <c r="C3926" s="47" t="s">
        <v>3026</v>
      </c>
      <c r="D3926" s="47" t="s">
        <v>2887</v>
      </c>
      <c r="E3926" s="47" t="s">
        <v>2888</v>
      </c>
      <c r="F3926" s="48">
        <v>43182</v>
      </c>
      <c r="G3926" s="49">
        <v>5</v>
      </c>
      <c r="H3926" s="47"/>
      <c r="I3926" s="50"/>
      <c r="J3926" s="51"/>
      <c r="K3926" s="50"/>
      <c r="L3926" s="50"/>
      <c r="M3926" s="52"/>
    </row>
    <row r="3927" spans="1:13" s="53" customFormat="1">
      <c r="A3927" s="47" t="s">
        <v>3216</v>
      </c>
      <c r="B3927" s="47" t="s">
        <v>3217</v>
      </c>
      <c r="C3927" s="47" t="s">
        <v>3026</v>
      </c>
      <c r="D3927" s="47" t="s">
        <v>465</v>
      </c>
      <c r="E3927" s="47" t="s">
        <v>107</v>
      </c>
      <c r="F3927" s="48">
        <v>43182</v>
      </c>
      <c r="G3927" s="49">
        <v>5</v>
      </c>
      <c r="H3927" s="47"/>
      <c r="I3927" s="50"/>
      <c r="J3927" s="51"/>
      <c r="K3927" s="50"/>
      <c r="L3927" s="50"/>
      <c r="M3927" s="52"/>
    </row>
    <row r="3928" spans="1:13" s="53" customFormat="1">
      <c r="A3928" s="47" t="s">
        <v>3102</v>
      </c>
      <c r="B3928" s="47" t="s">
        <v>3219</v>
      </c>
      <c r="C3928" s="47" t="s">
        <v>3026</v>
      </c>
      <c r="D3928" s="47" t="s">
        <v>3221</v>
      </c>
      <c r="E3928" s="47" t="s">
        <v>3220</v>
      </c>
      <c r="F3928" s="48">
        <v>43182</v>
      </c>
      <c r="G3928" s="49">
        <v>4</v>
      </c>
      <c r="H3928" s="47"/>
      <c r="I3928" s="50"/>
      <c r="J3928" s="51"/>
      <c r="K3928" s="50"/>
      <c r="L3928" s="50"/>
      <c r="M3928" s="52"/>
    </row>
    <row r="3929" spans="1:13" s="53" customFormat="1">
      <c r="A3929" s="47" t="s">
        <v>3196</v>
      </c>
      <c r="B3929" s="47" t="s">
        <v>3222</v>
      </c>
      <c r="C3929" s="47" t="s">
        <v>3026</v>
      </c>
      <c r="D3929" s="47" t="s">
        <v>3103</v>
      </c>
      <c r="E3929" s="47" t="s">
        <v>3104</v>
      </c>
      <c r="F3929" s="48">
        <v>43182</v>
      </c>
      <c r="G3929" s="49">
        <v>1</v>
      </c>
      <c r="H3929" s="47"/>
      <c r="I3929" s="50"/>
      <c r="J3929" s="51"/>
      <c r="K3929" s="50"/>
      <c r="L3929" s="50"/>
      <c r="M3929" s="52"/>
    </row>
    <row r="3930" spans="1:13" s="53" customFormat="1">
      <c r="A3930" s="47" t="s">
        <v>3225</v>
      </c>
      <c r="B3930" s="47" t="s">
        <v>3226</v>
      </c>
      <c r="C3930" s="47" t="s">
        <v>3026</v>
      </c>
      <c r="D3930" s="47" t="s">
        <v>3224</v>
      </c>
      <c r="E3930" s="47" t="s">
        <v>3223</v>
      </c>
      <c r="F3930" s="48">
        <v>43182</v>
      </c>
      <c r="G3930" s="49">
        <v>10</v>
      </c>
      <c r="H3930" s="47"/>
      <c r="I3930" s="50"/>
      <c r="J3930" s="51"/>
      <c r="K3930" s="50"/>
      <c r="L3930" s="50"/>
      <c r="M3930" s="52"/>
    </row>
    <row r="3931" spans="1:13" s="53" customFormat="1">
      <c r="A3931" s="47"/>
      <c r="B3931" s="47"/>
      <c r="C3931" s="47" t="s">
        <v>3026</v>
      </c>
      <c r="D3931" s="47" t="s">
        <v>3232</v>
      </c>
      <c r="E3931" s="47" t="s">
        <v>3231</v>
      </c>
      <c r="F3931" s="48">
        <v>43186</v>
      </c>
      <c r="G3931" s="49">
        <v>0</v>
      </c>
      <c r="H3931" s="47"/>
      <c r="I3931" s="50"/>
      <c r="J3931" s="51"/>
      <c r="K3931" s="50"/>
      <c r="L3931" s="50"/>
      <c r="M3931" s="52"/>
    </row>
    <row r="3932" spans="1:13" s="53" customFormat="1">
      <c r="A3932" s="47"/>
      <c r="B3932" s="47"/>
      <c r="C3932" s="47" t="s">
        <v>3026</v>
      </c>
      <c r="D3932" s="47" t="s">
        <v>3233</v>
      </c>
      <c r="E3932" s="47" t="s">
        <v>3234</v>
      </c>
      <c r="F3932" s="48">
        <v>43186</v>
      </c>
      <c r="G3932" s="49">
        <v>0</v>
      </c>
      <c r="H3932" s="47"/>
      <c r="I3932" s="50"/>
      <c r="J3932" s="51"/>
      <c r="K3932" s="50"/>
      <c r="L3932" s="50"/>
      <c r="M3932" s="52"/>
    </row>
    <row r="3933" spans="1:13" s="53" customFormat="1">
      <c r="A3933" s="47" t="s">
        <v>3230</v>
      </c>
      <c r="B3933" s="47" t="s">
        <v>3229</v>
      </c>
      <c r="C3933" s="47" t="s">
        <v>3235</v>
      </c>
      <c r="D3933" s="47" t="s">
        <v>3105</v>
      </c>
      <c r="E3933" s="47" t="s">
        <v>3106</v>
      </c>
      <c r="F3933" s="48">
        <v>43175</v>
      </c>
      <c r="G3933" s="49">
        <v>-1</v>
      </c>
      <c r="H3933" s="47"/>
      <c r="I3933" s="50"/>
      <c r="J3933" s="51"/>
      <c r="K3933" s="50"/>
      <c r="L3933" s="50"/>
      <c r="M3933" s="52"/>
    </row>
    <row r="3934" spans="1:13" s="53" customFormat="1">
      <c r="A3934" s="47" t="s">
        <v>3230</v>
      </c>
      <c r="B3934" s="47" t="s">
        <v>3229</v>
      </c>
      <c r="C3934" s="47" t="s">
        <v>3236</v>
      </c>
      <c r="D3934" s="47" t="s">
        <v>3232</v>
      </c>
      <c r="E3934" s="47" t="s">
        <v>3231</v>
      </c>
      <c r="F3934" s="48">
        <v>43175</v>
      </c>
      <c r="G3934" s="49">
        <v>1</v>
      </c>
      <c r="H3934" s="47"/>
      <c r="I3934" s="50"/>
      <c r="J3934" s="51"/>
      <c r="K3934" s="50"/>
      <c r="L3934" s="50"/>
      <c r="M3934" s="52"/>
    </row>
    <row r="3935" spans="1:13" s="53" customFormat="1">
      <c r="A3935" s="47" t="s">
        <v>3230</v>
      </c>
      <c r="B3935" s="47" t="s">
        <v>3229</v>
      </c>
      <c r="C3935" s="47" t="s">
        <v>1344</v>
      </c>
      <c r="D3935" s="47" t="s">
        <v>3232</v>
      </c>
      <c r="E3935" s="47" t="s">
        <v>3231</v>
      </c>
      <c r="F3935" s="48">
        <v>43175</v>
      </c>
      <c r="G3935" s="49">
        <v>-1</v>
      </c>
      <c r="H3935" s="47"/>
      <c r="I3935" s="50"/>
      <c r="J3935" s="51"/>
      <c r="K3935" s="50"/>
      <c r="L3935" s="50"/>
      <c r="M3935" s="52"/>
    </row>
    <row r="3936" spans="1:13" s="53" customFormat="1">
      <c r="A3936" s="47" t="s">
        <v>3230</v>
      </c>
      <c r="B3936" s="47" t="s">
        <v>3229</v>
      </c>
      <c r="C3936" s="47" t="s">
        <v>3237</v>
      </c>
      <c r="D3936" s="47" t="s">
        <v>3103</v>
      </c>
      <c r="E3936" s="47" t="s">
        <v>3104</v>
      </c>
      <c r="F3936" s="48">
        <v>43175</v>
      </c>
      <c r="G3936" s="49">
        <v>-1</v>
      </c>
      <c r="H3936" s="47"/>
      <c r="I3936" s="50"/>
      <c r="J3936" s="51"/>
      <c r="K3936" s="50"/>
      <c r="L3936" s="50"/>
      <c r="M3936" s="52"/>
    </row>
    <row r="3937" spans="1:13" s="53" customFormat="1">
      <c r="A3937" s="47" t="s">
        <v>3230</v>
      </c>
      <c r="B3937" s="47" t="s">
        <v>3229</v>
      </c>
      <c r="C3937" s="47" t="s">
        <v>3238</v>
      </c>
      <c r="D3937" s="47" t="s">
        <v>3233</v>
      </c>
      <c r="E3937" s="47" t="s">
        <v>3234</v>
      </c>
      <c r="F3937" s="48">
        <v>43175</v>
      </c>
      <c r="G3937" s="49">
        <v>1</v>
      </c>
      <c r="H3937" s="47"/>
      <c r="I3937" s="50"/>
      <c r="J3937" s="51"/>
      <c r="K3937" s="50"/>
      <c r="L3937" s="50"/>
      <c r="M3937" s="52"/>
    </row>
    <row r="3938" spans="1:13" s="53" customFormat="1">
      <c r="A3938" s="47" t="s">
        <v>3230</v>
      </c>
      <c r="B3938" s="47" t="s">
        <v>3229</v>
      </c>
      <c r="C3938" s="47" t="s">
        <v>1344</v>
      </c>
      <c r="D3938" s="47" t="s">
        <v>3233</v>
      </c>
      <c r="E3938" s="47" t="s">
        <v>3234</v>
      </c>
      <c r="F3938" s="48">
        <v>43175</v>
      </c>
      <c r="G3938" s="49">
        <v>-1</v>
      </c>
      <c r="H3938" s="47"/>
      <c r="I3938" s="50"/>
      <c r="J3938" s="51"/>
      <c r="K3938" s="50"/>
      <c r="L3938" s="50"/>
      <c r="M3938" s="52"/>
    </row>
    <row r="3939" spans="1:13" s="53" customFormat="1">
      <c r="A3939" s="47" t="s">
        <v>3239</v>
      </c>
      <c r="B3939" s="47" t="s">
        <v>3240</v>
      </c>
      <c r="C3939" s="47" t="s">
        <v>3241</v>
      </c>
      <c r="D3939" s="47" t="s">
        <v>3103</v>
      </c>
      <c r="E3939" s="47" t="s">
        <v>3104</v>
      </c>
      <c r="F3939" s="48">
        <v>43175</v>
      </c>
      <c r="G3939" s="49">
        <v>-3</v>
      </c>
      <c r="H3939" s="47"/>
      <c r="I3939" s="50"/>
      <c r="J3939" s="51"/>
      <c r="K3939" s="50"/>
      <c r="L3939" s="50"/>
      <c r="M3939" s="52"/>
    </row>
    <row r="3940" spans="1:13" s="53" customFormat="1">
      <c r="A3940" s="47" t="s">
        <v>3239</v>
      </c>
      <c r="B3940" s="47" t="s">
        <v>3240</v>
      </c>
      <c r="C3940" s="47" t="s">
        <v>3242</v>
      </c>
      <c r="D3940" s="47" t="s">
        <v>3233</v>
      </c>
      <c r="E3940" s="47" t="s">
        <v>3234</v>
      </c>
      <c r="F3940" s="48">
        <v>43175</v>
      </c>
      <c r="G3940" s="49">
        <v>3</v>
      </c>
      <c r="H3940" s="47"/>
      <c r="I3940" s="50"/>
      <c r="J3940" s="51"/>
      <c r="K3940" s="50"/>
      <c r="L3940" s="50"/>
      <c r="M3940" s="52"/>
    </row>
    <row r="3941" spans="1:13" s="53" customFormat="1">
      <c r="A3941" s="47" t="s">
        <v>3239</v>
      </c>
      <c r="B3941" s="47" t="s">
        <v>3240</v>
      </c>
      <c r="C3941" s="47" t="s">
        <v>1344</v>
      </c>
      <c r="D3941" s="47" t="s">
        <v>3233</v>
      </c>
      <c r="E3941" s="47" t="s">
        <v>3234</v>
      </c>
      <c r="F3941" s="48">
        <v>43175</v>
      </c>
      <c r="G3941" s="49">
        <v>-3</v>
      </c>
      <c r="H3941" s="47"/>
      <c r="I3941" s="50"/>
      <c r="J3941" s="51"/>
      <c r="K3941" s="50"/>
      <c r="L3941" s="50"/>
      <c r="M3941" s="52"/>
    </row>
    <row r="3942" spans="1:13" s="53" customFormat="1">
      <c r="A3942" s="47" t="s">
        <v>3243</v>
      </c>
      <c r="B3942" s="47" t="s">
        <v>3244</v>
      </c>
      <c r="C3942" s="47" t="s">
        <v>3245</v>
      </c>
      <c r="D3942" s="47" t="s">
        <v>1678</v>
      </c>
      <c r="E3942" s="47" t="s">
        <v>1672</v>
      </c>
      <c r="F3942" s="48">
        <v>43179</v>
      </c>
      <c r="G3942" s="49">
        <v>-1</v>
      </c>
      <c r="H3942" s="47"/>
      <c r="I3942" s="50"/>
      <c r="J3942" s="51"/>
      <c r="K3942" s="50"/>
      <c r="L3942" s="50"/>
      <c r="M3942" s="52"/>
    </row>
    <row r="3943" spans="1:13" s="53" customFormat="1">
      <c r="A3943" s="47" t="s">
        <v>3243</v>
      </c>
      <c r="B3943" s="47" t="s">
        <v>3244</v>
      </c>
      <c r="C3943" s="47" t="s">
        <v>3246</v>
      </c>
      <c r="D3943" s="47" t="s">
        <v>1679</v>
      </c>
      <c r="E3943" s="47" t="s">
        <v>1673</v>
      </c>
      <c r="F3943" s="48">
        <v>43179</v>
      </c>
      <c r="G3943" s="49">
        <v>1</v>
      </c>
      <c r="H3943" s="47"/>
      <c r="I3943" s="50"/>
      <c r="J3943" s="51"/>
      <c r="K3943" s="50"/>
      <c r="L3943" s="50"/>
      <c r="M3943" s="52"/>
    </row>
    <row r="3944" spans="1:13" s="53" customFormat="1">
      <c r="A3944" s="47" t="s">
        <v>3243</v>
      </c>
      <c r="B3944" s="47" t="s">
        <v>3244</v>
      </c>
      <c r="C3944" s="47" t="s">
        <v>1344</v>
      </c>
      <c r="D3944" s="47" t="s">
        <v>1679</v>
      </c>
      <c r="E3944" s="47" t="s">
        <v>1673</v>
      </c>
      <c r="F3944" s="48">
        <v>43179</v>
      </c>
      <c r="G3944" s="49">
        <v>-1</v>
      </c>
      <c r="H3944" s="47"/>
      <c r="I3944" s="50"/>
      <c r="J3944" s="51"/>
      <c r="K3944" s="50"/>
      <c r="L3944" s="50"/>
      <c r="M3944" s="52"/>
    </row>
    <row r="3945" spans="1:13" s="53" customFormat="1">
      <c r="A3945" s="47" t="s">
        <v>3243</v>
      </c>
      <c r="B3945" s="47" t="s">
        <v>3244</v>
      </c>
      <c r="C3945" s="47" t="s">
        <v>1344</v>
      </c>
      <c r="D3945" s="47" t="s">
        <v>1777</v>
      </c>
      <c r="E3945" s="47" t="s">
        <v>1778</v>
      </c>
      <c r="F3945" s="48">
        <v>43179</v>
      </c>
      <c r="G3945" s="49">
        <v>-10</v>
      </c>
      <c r="H3945" s="47"/>
      <c r="I3945" s="50"/>
      <c r="J3945" s="51"/>
      <c r="K3945" s="50"/>
      <c r="L3945" s="50"/>
      <c r="M3945" s="52"/>
    </row>
    <row r="3946" spans="1:13" s="53" customFormat="1">
      <c r="A3946" s="47" t="s">
        <v>3247</v>
      </c>
      <c r="B3946" s="47" t="s">
        <v>3248</v>
      </c>
      <c r="C3946" s="47" t="s">
        <v>707</v>
      </c>
      <c r="D3946" s="47" t="s">
        <v>2734</v>
      </c>
      <c r="E3946" s="47" t="s">
        <v>2363</v>
      </c>
      <c r="F3946" s="48">
        <v>43180</v>
      </c>
      <c r="G3946" s="49">
        <v>-13</v>
      </c>
      <c r="H3946" s="47"/>
      <c r="I3946" s="50"/>
      <c r="J3946" s="51"/>
      <c r="K3946" s="50"/>
      <c r="L3946" s="50"/>
      <c r="M3946" s="52"/>
    </row>
    <row r="3947" spans="1:13" s="53" customFormat="1">
      <c r="A3947" s="47" t="s">
        <v>3247</v>
      </c>
      <c r="B3947" s="47" t="s">
        <v>3248</v>
      </c>
      <c r="C3947" s="47" t="s">
        <v>707</v>
      </c>
      <c r="D3947" s="47" t="s">
        <v>1777</v>
      </c>
      <c r="E3947" s="47" t="s">
        <v>1778</v>
      </c>
      <c r="F3947" s="48">
        <v>43180</v>
      </c>
      <c r="G3947" s="49">
        <v>-10</v>
      </c>
      <c r="H3947" s="47"/>
      <c r="I3947" s="50"/>
      <c r="J3947" s="51"/>
      <c r="K3947" s="50"/>
      <c r="L3947" s="50"/>
      <c r="M3947" s="52"/>
    </row>
    <row r="3948" spans="1:13" s="53" customFormat="1">
      <c r="A3948" s="47" t="s">
        <v>3249</v>
      </c>
      <c r="B3948" s="47" t="s">
        <v>3250</v>
      </c>
      <c r="C3948" s="47" t="s">
        <v>3251</v>
      </c>
      <c r="D3948" s="47" t="s">
        <v>1678</v>
      </c>
      <c r="E3948" s="47" t="s">
        <v>1672</v>
      </c>
      <c r="F3948" s="48">
        <v>43179</v>
      </c>
      <c r="G3948" s="49">
        <v>-2</v>
      </c>
      <c r="H3948" s="47"/>
      <c r="I3948" s="50"/>
      <c r="J3948" s="51"/>
      <c r="K3948" s="50"/>
      <c r="L3948" s="50"/>
      <c r="M3948" s="52"/>
    </row>
    <row r="3949" spans="1:13" s="53" customFormat="1">
      <c r="A3949" s="47" t="s">
        <v>3249</v>
      </c>
      <c r="B3949" s="47" t="s">
        <v>3250</v>
      </c>
      <c r="C3949" s="47" t="s">
        <v>3252</v>
      </c>
      <c r="D3949" s="47" t="s">
        <v>1679</v>
      </c>
      <c r="E3949" s="47" t="s">
        <v>1673</v>
      </c>
      <c r="F3949" s="48">
        <v>43179</v>
      </c>
      <c r="G3949" s="49">
        <v>2</v>
      </c>
      <c r="H3949" s="47"/>
      <c r="I3949" s="50"/>
      <c r="J3949" s="51"/>
      <c r="K3949" s="50"/>
      <c r="L3949" s="50"/>
      <c r="M3949" s="52"/>
    </row>
    <row r="3950" spans="1:13" s="53" customFormat="1">
      <c r="A3950" s="47" t="s">
        <v>3249</v>
      </c>
      <c r="B3950" s="47" t="s">
        <v>3250</v>
      </c>
      <c r="C3950" s="47" t="s">
        <v>1344</v>
      </c>
      <c r="D3950" s="47" t="s">
        <v>1679</v>
      </c>
      <c r="E3950" s="47" t="s">
        <v>1673</v>
      </c>
      <c r="F3950" s="48">
        <v>43179</v>
      </c>
      <c r="G3950" s="49">
        <v>-2</v>
      </c>
      <c r="H3950" s="47"/>
      <c r="I3950" s="50"/>
      <c r="J3950" s="51"/>
      <c r="K3950" s="50"/>
      <c r="L3950" s="50"/>
      <c r="M3950" s="52"/>
    </row>
    <row r="3951" spans="1:13" s="53" customFormat="1">
      <c r="A3951" s="47" t="s">
        <v>3253</v>
      </c>
      <c r="B3951" s="47" t="s">
        <v>3254</v>
      </c>
      <c r="C3951" s="47" t="s">
        <v>1344</v>
      </c>
      <c r="D3951" s="47" t="s">
        <v>317</v>
      </c>
      <c r="E3951" s="47" t="s">
        <v>159</v>
      </c>
      <c r="F3951" s="48">
        <v>43179</v>
      </c>
      <c r="G3951" s="49">
        <v>-5</v>
      </c>
      <c r="H3951" s="47"/>
      <c r="I3951" s="50"/>
      <c r="J3951" s="51"/>
      <c r="K3951" s="50"/>
      <c r="L3951" s="50"/>
      <c r="M3951" s="52"/>
    </row>
    <row r="3952" spans="1:13" s="53" customFormat="1">
      <c r="A3952" s="47" t="s">
        <v>3255</v>
      </c>
      <c r="B3952" s="47" t="s">
        <v>3256</v>
      </c>
      <c r="C3952" s="47" t="s">
        <v>1344</v>
      </c>
      <c r="D3952" s="47" t="s">
        <v>2883</v>
      </c>
      <c r="E3952" s="47" t="s">
        <v>2884</v>
      </c>
      <c r="F3952" s="48">
        <v>43180</v>
      </c>
      <c r="G3952" s="49">
        <v>-1</v>
      </c>
      <c r="H3952" s="47"/>
      <c r="I3952" s="50"/>
      <c r="J3952" s="51"/>
      <c r="K3952" s="50"/>
      <c r="L3952" s="50"/>
      <c r="M3952" s="52"/>
    </row>
    <row r="3953" spans="1:13" s="53" customFormat="1">
      <c r="A3953" s="47" t="s">
        <v>3257</v>
      </c>
      <c r="B3953" s="47" t="s">
        <v>3258</v>
      </c>
      <c r="C3953" s="47" t="s">
        <v>3259</v>
      </c>
      <c r="D3953" s="47" t="s">
        <v>1681</v>
      </c>
      <c r="E3953" s="47" t="s">
        <v>1675</v>
      </c>
      <c r="F3953" s="48">
        <v>43180</v>
      </c>
      <c r="G3953" s="49">
        <v>-2</v>
      </c>
      <c r="H3953" s="47"/>
      <c r="I3953" s="50"/>
      <c r="J3953" s="51"/>
      <c r="K3953" s="50"/>
      <c r="L3953" s="50"/>
      <c r="M3953" s="52"/>
    </row>
    <row r="3954" spans="1:13" s="53" customFormat="1">
      <c r="A3954" s="47" t="s">
        <v>3257</v>
      </c>
      <c r="B3954" s="47" t="s">
        <v>3258</v>
      </c>
      <c r="C3954" s="47" t="s">
        <v>2383</v>
      </c>
      <c r="D3954" s="47" t="s">
        <v>1684</v>
      </c>
      <c r="E3954" s="47" t="s">
        <v>1683</v>
      </c>
      <c r="F3954" s="48">
        <v>43180</v>
      </c>
      <c r="G3954" s="49">
        <v>2</v>
      </c>
      <c r="H3954" s="47"/>
      <c r="I3954" s="50"/>
      <c r="J3954" s="51"/>
      <c r="K3954" s="50"/>
      <c r="L3954" s="50"/>
      <c r="M3954" s="52"/>
    </row>
    <row r="3955" spans="1:13" s="53" customFormat="1">
      <c r="A3955" s="47" t="s">
        <v>3257</v>
      </c>
      <c r="B3955" s="47" t="s">
        <v>3258</v>
      </c>
      <c r="C3955" s="47" t="s">
        <v>1344</v>
      </c>
      <c r="D3955" s="47" t="s">
        <v>1684</v>
      </c>
      <c r="E3955" s="47" t="s">
        <v>1683</v>
      </c>
      <c r="F3955" s="48">
        <v>43180</v>
      </c>
      <c r="G3955" s="49">
        <v>-2</v>
      </c>
      <c r="H3955" s="47"/>
      <c r="I3955" s="50"/>
      <c r="J3955" s="51"/>
      <c r="K3955" s="50"/>
      <c r="L3955" s="50"/>
      <c r="M3955" s="52"/>
    </row>
    <row r="3956" spans="1:13" s="53" customFormat="1">
      <c r="A3956" s="47" t="s">
        <v>3260</v>
      </c>
      <c r="B3956" s="47" t="s">
        <v>3261</v>
      </c>
      <c r="C3956" s="47" t="s">
        <v>1344</v>
      </c>
      <c r="D3956" s="47" t="s">
        <v>3</v>
      </c>
      <c r="E3956" s="47" t="s">
        <v>29</v>
      </c>
      <c r="F3956" s="48">
        <v>43181</v>
      </c>
      <c r="G3956" s="49">
        <v>-1</v>
      </c>
      <c r="H3956" s="47"/>
      <c r="I3956" s="50"/>
      <c r="J3956" s="51"/>
      <c r="K3956" s="50"/>
      <c r="L3956" s="50"/>
      <c r="M3956" s="52"/>
    </row>
    <row r="3957" spans="1:13" s="53" customFormat="1">
      <c r="A3957" s="47" t="s">
        <v>3260</v>
      </c>
      <c r="B3957" s="47" t="s">
        <v>3261</v>
      </c>
      <c r="C3957" s="47" t="s">
        <v>1344</v>
      </c>
      <c r="D3957" s="47" t="s">
        <v>1</v>
      </c>
      <c r="E3957" s="47" t="s">
        <v>22</v>
      </c>
      <c r="F3957" s="48">
        <v>43181</v>
      </c>
      <c r="G3957" s="49">
        <v>-2</v>
      </c>
      <c r="H3957" s="47"/>
      <c r="I3957" s="50"/>
      <c r="J3957" s="51"/>
      <c r="K3957" s="50"/>
      <c r="L3957" s="50"/>
      <c r="M3957" s="52"/>
    </row>
    <row r="3958" spans="1:13" s="53" customFormat="1">
      <c r="A3958" s="47" t="s">
        <v>3260</v>
      </c>
      <c r="B3958" s="47" t="s">
        <v>3261</v>
      </c>
      <c r="C3958" s="47" t="s">
        <v>1344</v>
      </c>
      <c r="D3958" s="47" t="s">
        <v>356</v>
      </c>
      <c r="E3958" s="47" t="s">
        <v>53</v>
      </c>
      <c r="F3958" s="48">
        <v>43181</v>
      </c>
      <c r="G3958" s="49">
        <v>-1</v>
      </c>
      <c r="H3958" s="47"/>
      <c r="I3958" s="50"/>
      <c r="J3958" s="51"/>
      <c r="K3958" s="50"/>
      <c r="L3958" s="50"/>
      <c r="M3958" s="52"/>
    </row>
    <row r="3959" spans="1:13" s="53" customFormat="1">
      <c r="A3959" s="47" t="s">
        <v>3260</v>
      </c>
      <c r="B3959" s="47" t="s">
        <v>3261</v>
      </c>
      <c r="C3959" s="47" t="s">
        <v>1344</v>
      </c>
      <c r="D3959" s="47" t="s">
        <v>2</v>
      </c>
      <c r="E3959" s="47" t="s">
        <v>62</v>
      </c>
      <c r="F3959" s="48">
        <v>43181</v>
      </c>
      <c r="G3959" s="49">
        <v>-2</v>
      </c>
      <c r="H3959" s="47"/>
      <c r="I3959" s="50"/>
      <c r="J3959" s="51"/>
      <c r="K3959" s="50"/>
      <c r="L3959" s="50"/>
      <c r="M3959" s="52"/>
    </row>
    <row r="3960" spans="1:13" s="53" customFormat="1">
      <c r="A3960" s="47" t="s">
        <v>3262</v>
      </c>
      <c r="B3960" s="47" t="s">
        <v>3263</v>
      </c>
      <c r="C3960" s="47" t="s">
        <v>1344</v>
      </c>
      <c r="D3960" s="47" t="s">
        <v>455</v>
      </c>
      <c r="E3960" s="47" t="s">
        <v>118</v>
      </c>
      <c r="F3960" s="48">
        <v>43181</v>
      </c>
      <c r="G3960" s="49">
        <v>-1</v>
      </c>
      <c r="H3960" s="47"/>
      <c r="I3960" s="50"/>
      <c r="J3960" s="51"/>
      <c r="K3960" s="50"/>
      <c r="L3960" s="50"/>
      <c r="M3960" s="52"/>
    </row>
    <row r="3961" spans="1:13" s="53" customFormat="1">
      <c r="A3961" s="47" t="s">
        <v>3262</v>
      </c>
      <c r="B3961" s="47" t="s">
        <v>3263</v>
      </c>
      <c r="C3961" s="47" t="s">
        <v>1344</v>
      </c>
      <c r="D3961" s="47" t="s">
        <v>277</v>
      </c>
      <c r="E3961" s="47" t="s">
        <v>119</v>
      </c>
      <c r="F3961" s="48">
        <v>43181</v>
      </c>
      <c r="G3961" s="49">
        <v>-1</v>
      </c>
      <c r="H3961" s="47"/>
      <c r="I3961" s="50"/>
      <c r="J3961" s="51"/>
      <c r="K3961" s="50"/>
      <c r="L3961" s="50"/>
      <c r="M3961" s="52"/>
    </row>
    <row r="3962" spans="1:13" s="53" customFormat="1">
      <c r="A3962" s="47" t="s">
        <v>3264</v>
      </c>
      <c r="B3962" s="47" t="s">
        <v>3265</v>
      </c>
      <c r="C3962" s="47" t="s">
        <v>706</v>
      </c>
      <c r="D3962" s="47" t="s">
        <v>2883</v>
      </c>
      <c r="E3962" s="47" t="s">
        <v>2884</v>
      </c>
      <c r="F3962" s="48">
        <v>43182</v>
      </c>
      <c r="G3962" s="49">
        <v>-1</v>
      </c>
      <c r="H3962" s="47"/>
      <c r="I3962" s="50"/>
      <c r="J3962" s="51"/>
      <c r="K3962" s="50"/>
      <c r="L3962" s="50"/>
      <c r="M3962" s="52"/>
    </row>
    <row r="3963" spans="1:13" s="53" customFormat="1">
      <c r="A3963" s="47" t="s">
        <v>3264</v>
      </c>
      <c r="B3963" s="47" t="s">
        <v>3265</v>
      </c>
      <c r="C3963" s="47" t="s">
        <v>706</v>
      </c>
      <c r="D3963" s="47" t="s">
        <v>663</v>
      </c>
      <c r="E3963" s="47" t="s">
        <v>662</v>
      </c>
      <c r="F3963" s="48">
        <v>43182</v>
      </c>
      <c r="G3963" s="49">
        <v>-1</v>
      </c>
      <c r="H3963" s="47"/>
      <c r="I3963" s="50"/>
      <c r="J3963" s="51"/>
      <c r="K3963" s="50"/>
      <c r="L3963" s="50"/>
      <c r="M3963" s="52"/>
    </row>
    <row r="3964" spans="1:13" s="53" customFormat="1">
      <c r="A3964" s="47" t="s">
        <v>3264</v>
      </c>
      <c r="B3964" s="47" t="s">
        <v>3265</v>
      </c>
      <c r="C3964" s="47" t="s">
        <v>706</v>
      </c>
      <c r="D3964" s="47" t="s">
        <v>464</v>
      </c>
      <c r="E3964" s="47" t="s">
        <v>106</v>
      </c>
      <c r="F3964" s="48">
        <v>43182</v>
      </c>
      <c r="G3964" s="49">
        <v>-1</v>
      </c>
      <c r="H3964" s="47"/>
      <c r="I3964" s="50"/>
      <c r="J3964" s="51"/>
      <c r="K3964" s="50"/>
      <c r="L3964" s="50"/>
      <c r="M3964" s="52"/>
    </row>
    <row r="3965" spans="1:13" s="53" customFormat="1">
      <c r="A3965" s="47" t="s">
        <v>3264</v>
      </c>
      <c r="B3965" s="47" t="s">
        <v>3265</v>
      </c>
      <c r="C3965" s="47" t="s">
        <v>706</v>
      </c>
      <c r="D3965" s="47" t="s">
        <v>2881</v>
      </c>
      <c r="E3965" s="47" t="s">
        <v>2882</v>
      </c>
      <c r="F3965" s="48">
        <v>43182</v>
      </c>
      <c r="G3965" s="49">
        <v>-1</v>
      </c>
      <c r="H3965" s="47"/>
      <c r="I3965" s="50"/>
      <c r="J3965" s="51"/>
      <c r="K3965" s="50"/>
      <c r="L3965" s="50"/>
      <c r="M3965" s="52"/>
    </row>
    <row r="3966" spans="1:13" s="53" customFormat="1">
      <c r="A3966" s="47" t="s">
        <v>3264</v>
      </c>
      <c r="B3966" s="47" t="s">
        <v>3265</v>
      </c>
      <c r="C3966" s="47" t="s">
        <v>706</v>
      </c>
      <c r="D3966" s="47" t="s">
        <v>2885</v>
      </c>
      <c r="E3966" s="47" t="s">
        <v>2886</v>
      </c>
      <c r="F3966" s="48">
        <v>43182</v>
      </c>
      <c r="G3966" s="49">
        <v>-1</v>
      </c>
      <c r="H3966" s="47"/>
      <c r="I3966" s="50"/>
      <c r="J3966" s="51"/>
      <c r="K3966" s="50"/>
      <c r="L3966" s="50"/>
      <c r="M3966" s="52"/>
    </row>
    <row r="3967" spans="1:13" s="53" customFormat="1">
      <c r="A3967" s="47" t="s">
        <v>3264</v>
      </c>
      <c r="B3967" s="47" t="s">
        <v>3265</v>
      </c>
      <c r="C3967" s="47" t="s">
        <v>706</v>
      </c>
      <c r="D3967" s="47" t="s">
        <v>465</v>
      </c>
      <c r="E3967" s="47" t="s">
        <v>107</v>
      </c>
      <c r="F3967" s="48">
        <v>43182</v>
      </c>
      <c r="G3967" s="49">
        <v>-1</v>
      </c>
      <c r="H3967" s="47"/>
      <c r="I3967" s="50"/>
      <c r="J3967" s="51"/>
      <c r="K3967" s="50"/>
      <c r="L3967" s="50"/>
      <c r="M3967" s="52"/>
    </row>
    <row r="3968" spans="1:13" s="53" customFormat="1">
      <c r="A3968" s="47" t="s">
        <v>3264</v>
      </c>
      <c r="B3968" s="47" t="s">
        <v>3265</v>
      </c>
      <c r="C3968" s="47" t="s">
        <v>706</v>
      </c>
      <c r="D3968" s="47" t="s">
        <v>205</v>
      </c>
      <c r="E3968" s="47" t="s">
        <v>115</v>
      </c>
      <c r="F3968" s="48">
        <v>43182</v>
      </c>
      <c r="G3968" s="49">
        <v>-1</v>
      </c>
      <c r="H3968" s="47"/>
      <c r="I3968" s="50"/>
      <c r="J3968" s="51"/>
      <c r="K3968" s="50"/>
      <c r="L3968" s="50"/>
      <c r="M3968" s="52"/>
    </row>
    <row r="3969" spans="1:13" s="53" customFormat="1">
      <c r="A3969" s="47" t="s">
        <v>3264</v>
      </c>
      <c r="B3969" s="47" t="s">
        <v>3265</v>
      </c>
      <c r="C3969" s="47" t="s">
        <v>706</v>
      </c>
      <c r="D3969" s="47" t="s">
        <v>307</v>
      </c>
      <c r="E3969" s="47" t="s">
        <v>120</v>
      </c>
      <c r="F3969" s="48">
        <v>43182</v>
      </c>
      <c r="G3969" s="49">
        <v>-1</v>
      </c>
      <c r="H3969" s="47"/>
      <c r="I3969" s="50"/>
      <c r="J3969" s="51"/>
      <c r="K3969" s="50"/>
      <c r="L3969" s="50"/>
      <c r="M3969" s="52"/>
    </row>
    <row r="3970" spans="1:13" s="53" customFormat="1">
      <c r="A3970" s="47" t="s">
        <v>3264</v>
      </c>
      <c r="B3970" s="47" t="s">
        <v>3265</v>
      </c>
      <c r="C3970" s="47" t="s">
        <v>706</v>
      </c>
      <c r="D3970" s="47" t="s">
        <v>278</v>
      </c>
      <c r="E3970" s="47" t="s">
        <v>121</v>
      </c>
      <c r="F3970" s="48">
        <v>43182</v>
      </c>
      <c r="G3970" s="49">
        <v>-1</v>
      </c>
      <c r="H3970" s="47"/>
      <c r="I3970" s="50"/>
      <c r="J3970" s="51"/>
      <c r="K3970" s="50"/>
      <c r="L3970" s="50"/>
      <c r="M3970" s="52"/>
    </row>
    <row r="3971" spans="1:13" s="53" customFormat="1">
      <c r="A3971" s="47" t="s">
        <v>3264</v>
      </c>
      <c r="B3971" s="47" t="s">
        <v>3265</v>
      </c>
      <c r="C3971" s="47" t="s">
        <v>706</v>
      </c>
      <c r="D3971" s="47" t="s">
        <v>277</v>
      </c>
      <c r="E3971" s="47" t="s">
        <v>119</v>
      </c>
      <c r="F3971" s="48">
        <v>43182</v>
      </c>
      <c r="G3971" s="49">
        <v>-3</v>
      </c>
      <c r="H3971" s="47"/>
      <c r="I3971" s="50"/>
      <c r="J3971" s="51"/>
      <c r="K3971" s="50"/>
      <c r="L3971" s="50"/>
      <c r="M3971" s="52"/>
    </row>
    <row r="3972" spans="1:13" s="53" customFormat="1">
      <c r="A3972" s="47" t="s">
        <v>3264</v>
      </c>
      <c r="B3972" s="47" t="s">
        <v>3265</v>
      </c>
      <c r="C3972" s="47" t="s">
        <v>706</v>
      </c>
      <c r="D3972" s="47" t="s">
        <v>306</v>
      </c>
      <c r="E3972" s="47" t="s">
        <v>117</v>
      </c>
      <c r="F3972" s="48">
        <v>43182</v>
      </c>
      <c r="G3972" s="49">
        <v>-1</v>
      </c>
      <c r="H3972" s="47"/>
      <c r="I3972" s="50"/>
      <c r="J3972" s="51"/>
      <c r="K3972" s="50"/>
      <c r="L3972" s="50"/>
      <c r="M3972" s="52"/>
    </row>
    <row r="3973" spans="1:13" s="53" customFormat="1">
      <c r="A3973" s="47" t="s">
        <v>3264</v>
      </c>
      <c r="B3973" s="47" t="s">
        <v>3265</v>
      </c>
      <c r="C3973" s="47" t="s">
        <v>706</v>
      </c>
      <c r="D3973" s="47" t="s">
        <v>308</v>
      </c>
      <c r="E3973" s="47" t="s">
        <v>123</v>
      </c>
      <c r="F3973" s="48">
        <v>43182</v>
      </c>
      <c r="G3973" s="49">
        <v>-1</v>
      </c>
      <c r="H3973" s="47"/>
      <c r="I3973" s="50"/>
      <c r="J3973" s="51"/>
      <c r="K3973" s="50"/>
      <c r="L3973" s="50"/>
      <c r="M3973" s="52"/>
    </row>
    <row r="3974" spans="1:13" s="53" customFormat="1">
      <c r="A3974" s="47" t="s">
        <v>3264</v>
      </c>
      <c r="B3974" s="47" t="s">
        <v>3265</v>
      </c>
      <c r="C3974" s="47" t="s">
        <v>706</v>
      </c>
      <c r="D3974" s="47" t="s">
        <v>456</v>
      </c>
      <c r="E3974" s="47" t="s">
        <v>124</v>
      </c>
      <c r="F3974" s="48">
        <v>43182</v>
      </c>
      <c r="G3974" s="49">
        <v>-1</v>
      </c>
      <c r="H3974" s="47"/>
      <c r="I3974" s="50"/>
      <c r="J3974" s="51"/>
      <c r="K3974" s="50"/>
      <c r="L3974" s="50"/>
      <c r="M3974" s="52"/>
    </row>
    <row r="3975" spans="1:13" s="53" customFormat="1">
      <c r="A3975" s="47" t="s">
        <v>3264</v>
      </c>
      <c r="B3975" s="47" t="s">
        <v>3265</v>
      </c>
      <c r="C3975" s="47" t="s">
        <v>706</v>
      </c>
      <c r="D3975" s="47" t="s">
        <v>296</v>
      </c>
      <c r="E3975" s="47" t="s">
        <v>297</v>
      </c>
      <c r="F3975" s="48">
        <v>43182</v>
      </c>
      <c r="G3975" s="49">
        <v>-3</v>
      </c>
      <c r="H3975" s="47"/>
      <c r="I3975" s="50"/>
      <c r="J3975" s="51"/>
      <c r="K3975" s="50"/>
      <c r="L3975" s="50"/>
      <c r="M3975" s="52"/>
    </row>
    <row r="3976" spans="1:13" s="53" customFormat="1">
      <c r="A3976" s="47" t="s">
        <v>3264</v>
      </c>
      <c r="B3976" s="47" t="s">
        <v>3265</v>
      </c>
      <c r="C3976" s="47" t="s">
        <v>706</v>
      </c>
      <c r="D3976" s="47" t="s">
        <v>315</v>
      </c>
      <c r="E3976" s="47" t="s">
        <v>59</v>
      </c>
      <c r="F3976" s="48">
        <v>43182</v>
      </c>
      <c r="G3976" s="49">
        <v>-1</v>
      </c>
      <c r="H3976" s="47"/>
      <c r="I3976" s="50"/>
      <c r="J3976" s="51"/>
      <c r="K3976" s="50"/>
      <c r="L3976" s="50"/>
      <c r="M3976" s="52"/>
    </row>
    <row r="3977" spans="1:13" s="53" customFormat="1">
      <c r="A3977" s="47" t="s">
        <v>3264</v>
      </c>
      <c r="B3977" s="47" t="s">
        <v>3265</v>
      </c>
      <c r="C3977" s="47" t="s">
        <v>706</v>
      </c>
      <c r="D3977" s="47" t="s">
        <v>314</v>
      </c>
      <c r="E3977" s="47" t="s">
        <v>137</v>
      </c>
      <c r="F3977" s="48">
        <v>43182</v>
      </c>
      <c r="G3977" s="49">
        <v>-2</v>
      </c>
      <c r="H3977" s="47"/>
      <c r="I3977" s="50"/>
      <c r="J3977" s="51"/>
      <c r="K3977" s="50"/>
      <c r="L3977" s="50"/>
      <c r="M3977" s="52"/>
    </row>
    <row r="3978" spans="1:13" s="53" customFormat="1">
      <c r="A3978" s="47" t="s">
        <v>3264</v>
      </c>
      <c r="B3978" s="47" t="s">
        <v>3265</v>
      </c>
      <c r="C3978" s="47" t="s">
        <v>706</v>
      </c>
      <c r="D3978" s="47" t="s">
        <v>2992</v>
      </c>
      <c r="E3978" s="47" t="s">
        <v>1210</v>
      </c>
      <c r="F3978" s="48">
        <v>43182</v>
      </c>
      <c r="G3978" s="49">
        <v>-4</v>
      </c>
      <c r="H3978" s="47"/>
      <c r="I3978" s="50"/>
      <c r="J3978" s="51"/>
      <c r="K3978" s="50"/>
      <c r="L3978" s="50"/>
      <c r="M3978" s="52"/>
    </row>
    <row r="3979" spans="1:13" s="53" customFormat="1">
      <c r="A3979" s="47" t="s">
        <v>3264</v>
      </c>
      <c r="B3979" s="47" t="s">
        <v>3265</v>
      </c>
      <c r="C3979" s="47" t="s">
        <v>706</v>
      </c>
      <c r="D3979" s="47" t="s">
        <v>1268</v>
      </c>
      <c r="E3979" s="47" t="s">
        <v>1267</v>
      </c>
      <c r="F3979" s="48">
        <v>43182</v>
      </c>
      <c r="G3979" s="49">
        <v>-6</v>
      </c>
      <c r="H3979" s="47"/>
      <c r="I3979" s="50"/>
      <c r="J3979" s="51"/>
      <c r="K3979" s="50"/>
      <c r="L3979" s="50"/>
      <c r="M3979" s="52"/>
    </row>
    <row r="3980" spans="1:13" s="53" customFormat="1">
      <c r="A3980" s="47" t="s">
        <v>3264</v>
      </c>
      <c r="B3980" s="47" t="s">
        <v>3265</v>
      </c>
      <c r="C3980" s="47" t="s">
        <v>706</v>
      </c>
      <c r="D3980" s="47" t="s">
        <v>3176</v>
      </c>
      <c r="E3980" s="47" t="s">
        <v>3176</v>
      </c>
      <c r="F3980" s="48">
        <v>43182</v>
      </c>
      <c r="G3980" s="49">
        <v>-6</v>
      </c>
      <c r="H3980" s="47"/>
      <c r="I3980" s="50"/>
      <c r="J3980" s="51"/>
      <c r="K3980" s="50"/>
      <c r="L3980" s="50"/>
      <c r="M3980" s="52"/>
    </row>
    <row r="3981" spans="1:13" s="53" customFormat="1">
      <c r="A3981" s="47" t="s">
        <v>3266</v>
      </c>
      <c r="B3981" s="47" t="s">
        <v>3267</v>
      </c>
      <c r="C3981" s="47" t="s">
        <v>706</v>
      </c>
      <c r="D3981" s="47" t="s">
        <v>3176</v>
      </c>
      <c r="E3981" s="47" t="s">
        <v>3176</v>
      </c>
      <c r="F3981" s="48">
        <v>43182</v>
      </c>
      <c r="G3981" s="49">
        <v>-6</v>
      </c>
      <c r="H3981" s="47"/>
      <c r="I3981" s="50"/>
      <c r="J3981" s="51"/>
      <c r="K3981" s="50"/>
      <c r="L3981" s="50"/>
      <c r="M3981" s="52"/>
    </row>
    <row r="3982" spans="1:13" s="53" customFormat="1">
      <c r="A3982" s="47" t="s">
        <v>3268</v>
      </c>
      <c r="B3982" s="47" t="s">
        <v>3269</v>
      </c>
      <c r="C3982" s="47" t="s">
        <v>1344</v>
      </c>
      <c r="D3982" s="47" t="s">
        <v>1956</v>
      </c>
      <c r="E3982" s="47" t="s">
        <v>1962</v>
      </c>
      <c r="F3982" s="48">
        <v>43181</v>
      </c>
      <c r="G3982" s="49">
        <v>-14</v>
      </c>
      <c r="H3982" s="47"/>
      <c r="I3982" s="50"/>
      <c r="J3982" s="51"/>
      <c r="K3982" s="50"/>
      <c r="L3982" s="50"/>
      <c r="M3982" s="52"/>
    </row>
    <row r="3983" spans="1:13" s="53" customFormat="1">
      <c r="A3983" s="47" t="s">
        <v>3268</v>
      </c>
      <c r="B3983" s="47" t="s">
        <v>3269</v>
      </c>
      <c r="C3983" s="47" t="s">
        <v>1344</v>
      </c>
      <c r="D3983" s="47" t="s">
        <v>317</v>
      </c>
      <c r="E3983" s="47" t="s">
        <v>159</v>
      </c>
      <c r="F3983" s="48">
        <v>43181</v>
      </c>
      <c r="G3983" s="49">
        <v>-19</v>
      </c>
      <c r="H3983" s="47"/>
      <c r="I3983" s="50"/>
      <c r="J3983" s="51"/>
      <c r="K3983" s="50"/>
      <c r="L3983" s="50"/>
      <c r="M3983" s="52"/>
    </row>
    <row r="3984" spans="1:13" s="53" customFormat="1">
      <c r="A3984" s="47" t="s">
        <v>3270</v>
      </c>
      <c r="B3984" s="47" t="s">
        <v>3271</v>
      </c>
      <c r="C3984" s="47" t="s">
        <v>1344</v>
      </c>
      <c r="D3984" s="47" t="s">
        <v>1678</v>
      </c>
      <c r="E3984" s="47" t="s">
        <v>1672</v>
      </c>
      <c r="F3984" s="48">
        <v>43185</v>
      </c>
      <c r="G3984" s="49">
        <v>-1</v>
      </c>
      <c r="H3984" s="47"/>
      <c r="I3984" s="50"/>
      <c r="J3984" s="51"/>
      <c r="K3984" s="50"/>
      <c r="L3984" s="50"/>
      <c r="M3984" s="52"/>
    </row>
    <row r="3985" spans="1:13" s="53" customFormat="1">
      <c r="A3985" s="47" t="s">
        <v>3272</v>
      </c>
      <c r="B3985" s="47" t="s">
        <v>3273</v>
      </c>
      <c r="C3985" s="47" t="s">
        <v>1134</v>
      </c>
      <c r="D3985" s="47" t="s">
        <v>1777</v>
      </c>
      <c r="E3985" s="47" t="s">
        <v>1778</v>
      </c>
      <c r="F3985" s="48">
        <v>43185</v>
      </c>
      <c r="G3985" s="49">
        <v>-1</v>
      </c>
      <c r="H3985" s="47"/>
      <c r="I3985" s="50"/>
      <c r="J3985" s="51"/>
      <c r="K3985" s="50"/>
      <c r="L3985" s="50"/>
      <c r="M3985" s="52"/>
    </row>
    <row r="3986" spans="1:13" s="53" customFormat="1">
      <c r="A3986" s="47" t="s">
        <v>3272</v>
      </c>
      <c r="B3986" s="47" t="s">
        <v>3273</v>
      </c>
      <c r="C3986" s="47" t="s">
        <v>1134</v>
      </c>
      <c r="D3986" s="47" t="s">
        <v>317</v>
      </c>
      <c r="E3986" s="47" t="s">
        <v>159</v>
      </c>
      <c r="F3986" s="48">
        <v>43185</v>
      </c>
      <c r="G3986" s="49">
        <v>-2</v>
      </c>
      <c r="H3986" s="47"/>
      <c r="I3986" s="50"/>
      <c r="J3986" s="51"/>
      <c r="K3986" s="50"/>
      <c r="L3986" s="50"/>
      <c r="M3986" s="52"/>
    </row>
    <row r="3987" spans="1:13" s="53" customFormat="1">
      <c r="A3987" s="47" t="s">
        <v>3274</v>
      </c>
      <c r="B3987" s="47" t="s">
        <v>3275</v>
      </c>
      <c r="C3987" s="47" t="s">
        <v>1344</v>
      </c>
      <c r="D3987" s="47" t="s">
        <v>3276</v>
      </c>
      <c r="E3987" s="47" t="s">
        <v>1944</v>
      </c>
      <c r="F3987" s="48">
        <v>43185</v>
      </c>
      <c r="G3987" s="49">
        <v>-1</v>
      </c>
      <c r="H3987" s="47"/>
      <c r="I3987" s="50"/>
      <c r="J3987" s="51"/>
      <c r="K3987" s="50"/>
      <c r="L3987" s="50"/>
      <c r="M3987" s="52"/>
    </row>
    <row r="3988" spans="1:13" s="53" customFormat="1">
      <c r="A3988" s="47" t="s">
        <v>3277</v>
      </c>
      <c r="B3988" s="47" t="s">
        <v>3278</v>
      </c>
      <c r="C3988" s="47" t="s">
        <v>1344</v>
      </c>
      <c r="D3988" s="47" t="s">
        <v>1887</v>
      </c>
      <c r="E3988" s="47" t="s">
        <v>1883</v>
      </c>
      <c r="F3988" s="48">
        <v>43186</v>
      </c>
      <c r="G3988" s="49">
        <v>-5</v>
      </c>
      <c r="H3988" s="47"/>
      <c r="I3988" s="50"/>
      <c r="J3988" s="51"/>
      <c r="K3988" s="50"/>
      <c r="L3988" s="50"/>
      <c r="M3988" s="52"/>
    </row>
    <row r="3989" spans="1:13" s="53" customFormat="1">
      <c r="A3989" s="47" t="s">
        <v>3279</v>
      </c>
      <c r="B3989" s="47" t="s">
        <v>3280</v>
      </c>
      <c r="C3989" s="47" t="s">
        <v>1134</v>
      </c>
      <c r="D3989" s="47" t="s">
        <v>1777</v>
      </c>
      <c r="E3989" s="47" t="s">
        <v>1778</v>
      </c>
      <c r="F3989" s="48">
        <v>43187</v>
      </c>
      <c r="G3989" s="49">
        <v>-16</v>
      </c>
      <c r="H3989" s="47"/>
      <c r="I3989" s="50"/>
      <c r="J3989" s="51"/>
      <c r="K3989" s="50"/>
      <c r="L3989" s="50"/>
      <c r="M3989" s="52"/>
    </row>
    <row r="3990" spans="1:13" s="53" customFormat="1">
      <c r="A3990" s="47" t="s">
        <v>3279</v>
      </c>
      <c r="B3990" s="47" t="s">
        <v>3280</v>
      </c>
      <c r="C3990" s="47" t="s">
        <v>1134</v>
      </c>
      <c r="D3990" s="47" t="s">
        <v>317</v>
      </c>
      <c r="E3990" s="47" t="s">
        <v>159</v>
      </c>
      <c r="F3990" s="48">
        <v>43187</v>
      </c>
      <c r="G3990" s="49">
        <v>-26</v>
      </c>
      <c r="H3990" s="47"/>
      <c r="I3990" s="50"/>
      <c r="J3990" s="51"/>
      <c r="K3990" s="50"/>
      <c r="L3990" s="50"/>
      <c r="M3990" s="52"/>
    </row>
    <row r="3991" spans="1:13" s="53" customFormat="1">
      <c r="A3991" s="47" t="s">
        <v>3279</v>
      </c>
      <c r="B3991" s="47" t="s">
        <v>3280</v>
      </c>
      <c r="C3991" s="47" t="s">
        <v>1134</v>
      </c>
      <c r="D3991" s="47" t="s">
        <v>319</v>
      </c>
      <c r="E3991" s="47" t="s">
        <v>135</v>
      </c>
      <c r="F3991" s="48">
        <v>43187</v>
      </c>
      <c r="G3991" s="49">
        <v>-1</v>
      </c>
      <c r="H3991" s="47"/>
      <c r="I3991" s="50"/>
      <c r="J3991" s="51"/>
      <c r="K3991" s="50"/>
      <c r="L3991" s="50"/>
      <c r="M3991" s="52"/>
    </row>
    <row r="3992" spans="1:13" s="53" customFormat="1">
      <c r="A3992" s="47" t="s">
        <v>3281</v>
      </c>
      <c r="B3992" s="47" t="s">
        <v>3282</v>
      </c>
      <c r="C3992" s="47" t="s">
        <v>1134</v>
      </c>
      <c r="D3992" s="47" t="s">
        <v>1777</v>
      </c>
      <c r="E3992" s="47" t="s">
        <v>1778</v>
      </c>
      <c r="F3992" s="48">
        <v>43187</v>
      </c>
      <c r="G3992" s="49">
        <v>-16</v>
      </c>
      <c r="H3992" s="47"/>
      <c r="I3992" s="50"/>
      <c r="J3992" s="51"/>
      <c r="K3992" s="50"/>
      <c r="L3992" s="50"/>
      <c r="M3992" s="52"/>
    </row>
    <row r="3993" spans="1:13" s="53" customFormat="1">
      <c r="A3993" s="47" t="s">
        <v>3281</v>
      </c>
      <c r="B3993" s="47" t="s">
        <v>3282</v>
      </c>
      <c r="C3993" s="47" t="s">
        <v>1134</v>
      </c>
      <c r="D3993" s="47" t="s">
        <v>317</v>
      </c>
      <c r="E3993" s="47" t="s">
        <v>159</v>
      </c>
      <c r="F3993" s="48">
        <v>43187</v>
      </c>
      <c r="G3993" s="49">
        <v>-29</v>
      </c>
      <c r="H3993" s="47"/>
      <c r="I3993" s="50"/>
      <c r="J3993" s="51"/>
      <c r="K3993" s="50"/>
      <c r="L3993" s="50"/>
      <c r="M3993" s="52"/>
    </row>
    <row r="3994" spans="1:13" s="53" customFormat="1">
      <c r="A3994" s="47" t="s">
        <v>3283</v>
      </c>
      <c r="B3994" s="47" t="s">
        <v>3284</v>
      </c>
      <c r="C3994" s="47" t="s">
        <v>1344</v>
      </c>
      <c r="D3994" s="47" t="s">
        <v>1777</v>
      </c>
      <c r="E3994" s="47" t="s">
        <v>1778</v>
      </c>
      <c r="F3994" s="48">
        <v>43187</v>
      </c>
      <c r="G3994" s="49">
        <v>-25</v>
      </c>
      <c r="H3994" s="47"/>
      <c r="I3994" s="50"/>
      <c r="J3994" s="51"/>
      <c r="K3994" s="50"/>
      <c r="L3994" s="50"/>
      <c r="M3994" s="52"/>
    </row>
    <row r="3995" spans="1:13" s="53" customFormat="1">
      <c r="A3995" s="47" t="s">
        <v>3283</v>
      </c>
      <c r="B3995" s="47" t="s">
        <v>3284</v>
      </c>
      <c r="C3995" s="47" t="s">
        <v>1344</v>
      </c>
      <c r="D3995" s="47" t="s">
        <v>1678</v>
      </c>
      <c r="E3995" s="47" t="s">
        <v>1672</v>
      </c>
      <c r="F3995" s="48">
        <v>43187</v>
      </c>
      <c r="G3995" s="49">
        <v>-2</v>
      </c>
      <c r="H3995" s="47"/>
      <c r="I3995" s="50"/>
      <c r="J3995" s="51"/>
      <c r="K3995" s="50"/>
      <c r="L3995" s="50"/>
      <c r="M3995" s="52"/>
    </row>
    <row r="3996" spans="1:13" s="53" customFormat="1">
      <c r="A3996" s="47"/>
      <c r="B3996" s="47"/>
      <c r="C3996" s="47" t="s">
        <v>3285</v>
      </c>
      <c r="D3996" s="47" t="s">
        <v>455</v>
      </c>
      <c r="E3996" s="47" t="s">
        <v>118</v>
      </c>
      <c r="F3996" s="48"/>
      <c r="G3996" s="49">
        <v>-3</v>
      </c>
      <c r="H3996" s="47"/>
      <c r="I3996" s="50"/>
      <c r="J3996" s="51"/>
      <c r="K3996" s="50"/>
      <c r="L3996" s="50"/>
      <c r="M3996" s="52"/>
    </row>
    <row r="3997" spans="1:13" s="53" customFormat="1">
      <c r="A3997" s="47"/>
      <c r="B3997" s="47"/>
      <c r="C3997" s="47" t="s">
        <v>3285</v>
      </c>
      <c r="D3997" s="47" t="s">
        <v>277</v>
      </c>
      <c r="E3997" s="47" t="s">
        <v>119</v>
      </c>
      <c r="F3997" s="48"/>
      <c r="G3997" s="49">
        <v>-3</v>
      </c>
      <c r="H3997" s="47"/>
      <c r="I3997" s="50"/>
      <c r="J3997" s="51"/>
      <c r="K3997" s="50"/>
      <c r="L3997" s="50"/>
      <c r="M3997" s="52"/>
    </row>
    <row r="3998" spans="1:13" s="53" customFormat="1">
      <c r="A3998" s="47"/>
      <c r="B3998" s="47"/>
      <c r="C3998" s="47" t="s">
        <v>3285</v>
      </c>
      <c r="D3998" s="47" t="s">
        <v>1777</v>
      </c>
      <c r="E3998" s="47" t="s">
        <v>1778</v>
      </c>
      <c r="F3998" s="48"/>
      <c r="G3998" s="49">
        <v>-9</v>
      </c>
      <c r="H3998" s="47"/>
      <c r="I3998" s="50"/>
      <c r="J3998" s="51"/>
      <c r="K3998" s="50"/>
      <c r="L3998" s="50"/>
      <c r="M3998" s="52"/>
    </row>
    <row r="3999" spans="1:13" s="53" customFormat="1">
      <c r="A3999" s="47"/>
      <c r="B3999" s="47"/>
      <c r="C3999" s="47" t="s">
        <v>3285</v>
      </c>
      <c r="D3999" s="47"/>
      <c r="E3999" s="47"/>
      <c r="F3999" s="48"/>
      <c r="G3999" s="49"/>
      <c r="H3999" s="47"/>
      <c r="I3999" s="50"/>
      <c r="J3999" s="51"/>
      <c r="K3999" s="50"/>
      <c r="L3999" s="50"/>
      <c r="M3999" s="52"/>
    </row>
    <row r="4000" spans="1:13" s="53" customFormat="1">
      <c r="A4000" s="47"/>
      <c r="B4000" s="47"/>
      <c r="C4000" s="47" t="s">
        <v>3285</v>
      </c>
      <c r="D4000" s="47" t="s">
        <v>164</v>
      </c>
      <c r="E4000" s="47" t="s">
        <v>134</v>
      </c>
      <c r="F4000" s="48"/>
      <c r="G4000" s="49">
        <v>-2</v>
      </c>
      <c r="H4000" s="47"/>
      <c r="I4000" s="50"/>
      <c r="J4000" s="51"/>
      <c r="K4000" s="50"/>
      <c r="L4000" s="50"/>
      <c r="M4000" s="52"/>
    </row>
    <row r="4001" spans="1:13" s="53" customFormat="1">
      <c r="A4001" s="47"/>
      <c r="B4001" s="47"/>
      <c r="C4001" s="47" t="s">
        <v>3285</v>
      </c>
      <c r="D4001" s="47" t="s">
        <v>1516</v>
      </c>
      <c r="E4001" s="47" t="s">
        <v>1517</v>
      </c>
      <c r="F4001" s="48"/>
      <c r="G4001" s="49">
        <v>-31</v>
      </c>
      <c r="H4001" s="47"/>
      <c r="I4001" s="50"/>
      <c r="J4001" s="51"/>
      <c r="K4001" s="50"/>
      <c r="L4001" s="50"/>
      <c r="M4001" s="52"/>
    </row>
    <row r="4002" spans="1:13" s="53" customFormat="1">
      <c r="A4002" s="47"/>
      <c r="B4002" s="47"/>
      <c r="C4002" s="47" t="s">
        <v>3285</v>
      </c>
      <c r="D4002" s="47" t="s">
        <v>881</v>
      </c>
      <c r="E4002" s="47" t="s">
        <v>883</v>
      </c>
      <c r="F4002" s="48"/>
      <c r="G4002" s="49">
        <v>-1</v>
      </c>
      <c r="H4002" s="47"/>
      <c r="I4002" s="50"/>
      <c r="J4002" s="51"/>
      <c r="K4002" s="50"/>
      <c r="L4002" s="50"/>
      <c r="M4002" s="52"/>
    </row>
    <row r="4003" spans="1:13" s="53" customFormat="1">
      <c r="A4003" s="47"/>
      <c r="B4003" s="47"/>
      <c r="C4003" s="47" t="s">
        <v>3285</v>
      </c>
      <c r="D4003" s="47" t="s">
        <v>882</v>
      </c>
      <c r="E4003" s="47" t="s">
        <v>884</v>
      </c>
      <c r="F4003" s="48"/>
      <c r="G4003" s="49">
        <v>-2</v>
      </c>
      <c r="H4003" s="47"/>
      <c r="I4003" s="50"/>
      <c r="J4003" s="51"/>
      <c r="K4003" s="50"/>
      <c r="L4003" s="50"/>
      <c r="M4003" s="52"/>
    </row>
    <row r="4004" spans="1:13" s="53" customFormat="1">
      <c r="A4004" s="47"/>
      <c r="B4004" s="47"/>
      <c r="C4004" s="47" t="s">
        <v>3285</v>
      </c>
      <c r="D4004" s="47" t="s">
        <v>307</v>
      </c>
      <c r="E4004" s="47" t="s">
        <v>120</v>
      </c>
      <c r="F4004" s="48"/>
      <c r="G4004" s="49">
        <v>-1</v>
      </c>
      <c r="H4004" s="47"/>
      <c r="I4004" s="50"/>
      <c r="J4004" s="51"/>
      <c r="K4004" s="50"/>
      <c r="L4004" s="50"/>
      <c r="M4004" s="52"/>
    </row>
    <row r="4005" spans="1:13" s="53" customFormat="1">
      <c r="A4005" s="47"/>
      <c r="B4005" s="47"/>
      <c r="C4005" s="47" t="s">
        <v>3285</v>
      </c>
      <c r="D4005" s="47" t="s">
        <v>278</v>
      </c>
      <c r="E4005" s="47" t="s">
        <v>121</v>
      </c>
      <c r="F4005" s="48"/>
      <c r="G4005" s="49">
        <v>-1</v>
      </c>
      <c r="H4005" s="47"/>
      <c r="I4005" s="50"/>
      <c r="J4005" s="51"/>
      <c r="K4005" s="50"/>
      <c r="L4005" s="50"/>
      <c r="M4005" s="52"/>
    </row>
    <row r="4006" spans="1:13" s="53" customFormat="1">
      <c r="A4006" s="47"/>
      <c r="B4006" s="47"/>
      <c r="C4006" s="47" t="s">
        <v>3285</v>
      </c>
      <c r="D4006" s="47" t="s">
        <v>205</v>
      </c>
      <c r="E4006" s="47" t="s">
        <v>115</v>
      </c>
      <c r="F4006" s="48"/>
      <c r="G4006" s="49">
        <v>-1</v>
      </c>
      <c r="H4006" s="47"/>
      <c r="I4006" s="50"/>
      <c r="J4006" s="51"/>
      <c r="K4006" s="50"/>
      <c r="L4006" s="50"/>
      <c r="M4006" s="52"/>
    </row>
    <row r="4007" spans="1:13" s="53" customFormat="1">
      <c r="A4007" s="47"/>
      <c r="B4007" s="47"/>
      <c r="C4007" s="47" t="s">
        <v>3285</v>
      </c>
      <c r="D4007" s="47" t="s">
        <v>456</v>
      </c>
      <c r="E4007" s="47" t="s">
        <v>124</v>
      </c>
      <c r="F4007" s="48"/>
      <c r="G4007" s="49">
        <v>-3</v>
      </c>
      <c r="H4007" s="47"/>
      <c r="I4007" s="50"/>
      <c r="J4007" s="51"/>
      <c r="K4007" s="50"/>
      <c r="L4007" s="50"/>
      <c r="M4007" s="52"/>
    </row>
    <row r="4008" spans="1:13" s="53" customFormat="1">
      <c r="A4008" s="47"/>
      <c r="B4008" s="47"/>
      <c r="C4008" s="47" t="s">
        <v>3285</v>
      </c>
      <c r="D4008" s="47" t="s">
        <v>306</v>
      </c>
      <c r="E4008" s="47" t="s">
        <v>117</v>
      </c>
      <c r="F4008" s="48"/>
      <c r="G4008" s="49">
        <v>-1</v>
      </c>
      <c r="H4008" s="47"/>
      <c r="I4008" s="50"/>
      <c r="J4008" s="51"/>
      <c r="K4008" s="50"/>
      <c r="L4008" s="50"/>
      <c r="M4008" s="52"/>
    </row>
    <row r="4009" spans="1:13" s="53" customFormat="1">
      <c r="A4009" s="47"/>
      <c r="B4009" s="47"/>
      <c r="C4009" s="47" t="s">
        <v>3285</v>
      </c>
      <c r="D4009" s="47" t="s">
        <v>308</v>
      </c>
      <c r="E4009" s="47" t="s">
        <v>123</v>
      </c>
      <c r="F4009" s="48"/>
      <c r="G4009" s="49">
        <v>-1</v>
      </c>
      <c r="H4009" s="47"/>
      <c r="I4009" s="50"/>
      <c r="J4009" s="51"/>
      <c r="K4009" s="50"/>
      <c r="L4009" s="50"/>
      <c r="M4009" s="52"/>
    </row>
    <row r="4010" spans="1:13" s="53" customFormat="1">
      <c r="A4010" s="47"/>
      <c r="B4010" s="47"/>
      <c r="C4010" s="47" t="s">
        <v>3285</v>
      </c>
      <c r="D4010" s="47" t="s">
        <v>309</v>
      </c>
      <c r="E4010" s="47" t="s">
        <v>125</v>
      </c>
      <c r="F4010" s="48"/>
      <c r="G4010" s="49">
        <v>-2</v>
      </c>
      <c r="H4010" s="47"/>
      <c r="I4010" s="50"/>
      <c r="J4010" s="51"/>
      <c r="K4010" s="50"/>
      <c r="L4010" s="50"/>
      <c r="M4010" s="52"/>
    </row>
    <row r="4011" spans="1:13" s="53" customFormat="1">
      <c r="A4011" s="47" t="s">
        <v>3286</v>
      </c>
      <c r="B4011" s="47" t="s">
        <v>3287</v>
      </c>
      <c r="C4011" s="47" t="s">
        <v>3026</v>
      </c>
      <c r="D4011" s="47" t="s">
        <v>3099</v>
      </c>
      <c r="E4011" s="47" t="s">
        <v>3100</v>
      </c>
      <c r="F4011" s="48">
        <v>43188</v>
      </c>
      <c r="G4011" s="49">
        <v>4</v>
      </c>
      <c r="H4011" s="47"/>
      <c r="I4011" s="50"/>
      <c r="J4011" s="51"/>
      <c r="K4011" s="50"/>
      <c r="L4011" s="50"/>
      <c r="M4011" s="52"/>
    </row>
    <row r="4012" spans="1:13" s="53" customFormat="1">
      <c r="A4012" s="47" t="s">
        <v>3288</v>
      </c>
      <c r="B4012" s="47" t="s">
        <v>3289</v>
      </c>
      <c r="C4012" s="47" t="s">
        <v>3026</v>
      </c>
      <c r="D4012" s="47" t="s">
        <v>3099</v>
      </c>
      <c r="E4012" s="47" t="s">
        <v>3100</v>
      </c>
      <c r="F4012" s="48">
        <v>43188</v>
      </c>
      <c r="G4012" s="49">
        <v>1</v>
      </c>
      <c r="H4012" s="47"/>
      <c r="I4012" s="50"/>
      <c r="J4012" s="51"/>
      <c r="K4012" s="50"/>
      <c r="L4012" s="50"/>
      <c r="M4012" s="52"/>
    </row>
    <row r="4013" spans="1:13" s="53" customFormat="1">
      <c r="A4013" s="47" t="s">
        <v>3016</v>
      </c>
      <c r="B4013" s="47" t="s">
        <v>3015</v>
      </c>
      <c r="C4013" s="47" t="s">
        <v>3026</v>
      </c>
      <c r="D4013" s="47" t="s">
        <v>3290</v>
      </c>
      <c r="E4013" s="47" t="s">
        <v>3291</v>
      </c>
      <c r="F4013" s="48">
        <v>43188</v>
      </c>
      <c r="G4013" s="49">
        <v>10</v>
      </c>
      <c r="H4013" s="47"/>
      <c r="I4013" s="50"/>
      <c r="J4013" s="51"/>
      <c r="K4013" s="50"/>
      <c r="L4013" s="50"/>
      <c r="M4013" s="52"/>
    </row>
    <row r="4014" spans="1:13" s="53" customFormat="1">
      <c r="A4014" s="47" t="s">
        <v>3293</v>
      </c>
      <c r="B4014" s="47" t="s">
        <v>3294</v>
      </c>
      <c r="C4014" s="47" t="s">
        <v>3026</v>
      </c>
      <c r="D4014" s="47" t="s">
        <v>3296</v>
      </c>
      <c r="E4014" s="47" t="s">
        <v>3295</v>
      </c>
      <c r="F4014" s="48">
        <v>43188</v>
      </c>
      <c r="G4014" s="49">
        <v>2</v>
      </c>
      <c r="H4014" s="47"/>
      <c r="I4014" s="50"/>
      <c r="J4014" s="51"/>
      <c r="K4014" s="50"/>
      <c r="L4014" s="50"/>
      <c r="M4014" s="52"/>
    </row>
    <row r="4015" spans="1:13" s="53" customFormat="1">
      <c r="A4015" s="47" t="s">
        <v>3286</v>
      </c>
      <c r="B4015" s="47" t="s">
        <v>3298</v>
      </c>
      <c r="C4015" s="47" t="s">
        <v>3026</v>
      </c>
      <c r="D4015" s="47" t="s">
        <v>3097</v>
      </c>
      <c r="E4015" s="47" t="s">
        <v>3098</v>
      </c>
      <c r="F4015" s="48">
        <v>43188</v>
      </c>
      <c r="G4015" s="49">
        <v>5</v>
      </c>
      <c r="H4015" s="47"/>
      <c r="I4015" s="50"/>
      <c r="J4015" s="51"/>
      <c r="K4015" s="50"/>
      <c r="L4015" s="50"/>
      <c r="M4015" s="52"/>
    </row>
    <row r="4016" spans="1:13" s="53" customFormat="1">
      <c r="A4016" s="47" t="s">
        <v>3286</v>
      </c>
      <c r="B4016" s="47" t="s">
        <v>3298</v>
      </c>
      <c r="C4016" s="47" t="s">
        <v>3026</v>
      </c>
      <c r="D4016" s="47" t="s">
        <v>3164</v>
      </c>
      <c r="E4016" s="47" t="s">
        <v>3163</v>
      </c>
      <c r="F4016" s="48">
        <v>43188</v>
      </c>
      <c r="G4016" s="49">
        <v>4</v>
      </c>
      <c r="H4016" s="47"/>
      <c r="I4016" s="50"/>
      <c r="J4016" s="51"/>
      <c r="K4016" s="50"/>
      <c r="L4016" s="50"/>
      <c r="M4016" s="52"/>
    </row>
    <row r="4017" spans="1:13" s="53" customFormat="1">
      <c r="A4017" s="47" t="s">
        <v>3299</v>
      </c>
      <c r="B4017" s="47" t="s">
        <v>3300</v>
      </c>
      <c r="C4017" s="47" t="s">
        <v>3026</v>
      </c>
      <c r="D4017" s="47" t="s">
        <v>3097</v>
      </c>
      <c r="E4017" s="47" t="s">
        <v>3098</v>
      </c>
      <c r="F4017" s="48">
        <v>43188</v>
      </c>
      <c r="G4017" s="49">
        <v>5</v>
      </c>
      <c r="H4017" s="47"/>
      <c r="I4017" s="50"/>
      <c r="J4017" s="51"/>
      <c r="K4017" s="50"/>
      <c r="L4017" s="50"/>
      <c r="M4017" s="52"/>
    </row>
    <row r="4018" spans="1:13" s="53" customFormat="1">
      <c r="A4018" s="47"/>
      <c r="B4018" s="47" t="s">
        <v>3165</v>
      </c>
      <c r="C4018" s="47" t="s">
        <v>3026</v>
      </c>
      <c r="D4018" s="47" t="s">
        <v>2045</v>
      </c>
      <c r="E4018" s="47" t="s">
        <v>2042</v>
      </c>
      <c r="F4018" s="48">
        <v>43192</v>
      </c>
      <c r="G4018" s="49">
        <v>100</v>
      </c>
      <c r="H4018" s="47"/>
      <c r="I4018" s="50"/>
      <c r="J4018" s="51"/>
      <c r="K4018" s="50"/>
      <c r="L4018" s="50"/>
      <c r="M4018" s="52"/>
    </row>
    <row r="4019" spans="1:13" s="53" customFormat="1">
      <c r="A4019" s="47"/>
      <c r="B4019" s="47" t="s">
        <v>3165</v>
      </c>
      <c r="C4019" s="47" t="s">
        <v>3026</v>
      </c>
      <c r="D4019" s="47" t="s">
        <v>1888</v>
      </c>
      <c r="E4019" s="47" t="s">
        <v>1884</v>
      </c>
      <c r="F4019" s="48">
        <v>43192</v>
      </c>
      <c r="G4019" s="49">
        <v>100</v>
      </c>
      <c r="H4019" s="47"/>
      <c r="I4019" s="50"/>
      <c r="J4019" s="51"/>
      <c r="K4019" s="50"/>
      <c r="L4019" s="50"/>
      <c r="M4019" s="52"/>
    </row>
    <row r="4020" spans="1:13" s="53" customFormat="1">
      <c r="A4020" s="47"/>
      <c r="B4020" s="47" t="s">
        <v>3165</v>
      </c>
      <c r="C4020" s="47" t="s">
        <v>3026</v>
      </c>
      <c r="D4020" s="47" t="s">
        <v>2036</v>
      </c>
      <c r="E4020" s="47" t="s">
        <v>2037</v>
      </c>
      <c r="F4020" s="48">
        <v>43192</v>
      </c>
      <c r="G4020" s="49">
        <v>10</v>
      </c>
      <c r="H4020" s="47"/>
      <c r="I4020" s="50"/>
      <c r="J4020" s="51"/>
      <c r="K4020" s="50"/>
      <c r="L4020" s="50"/>
      <c r="M4020" s="52"/>
    </row>
    <row r="4021" spans="1:13" s="53" customFormat="1">
      <c r="A4021" s="47"/>
      <c r="B4021" s="47" t="s">
        <v>3165</v>
      </c>
      <c r="C4021" s="47" t="s">
        <v>3026</v>
      </c>
      <c r="D4021" s="47" t="s">
        <v>2040</v>
      </c>
      <c r="E4021" s="47" t="s">
        <v>2038</v>
      </c>
      <c r="F4021" s="48">
        <v>43192</v>
      </c>
      <c r="G4021" s="49">
        <v>10</v>
      </c>
      <c r="H4021" s="47"/>
      <c r="I4021" s="50"/>
      <c r="J4021" s="51"/>
      <c r="K4021" s="50"/>
      <c r="L4021" s="50"/>
      <c r="M4021" s="52"/>
    </row>
    <row r="4022" spans="1:13" s="53" customFormat="1">
      <c r="A4022" s="47"/>
      <c r="B4022" s="47" t="s">
        <v>3165</v>
      </c>
      <c r="C4022" s="47" t="s">
        <v>3026</v>
      </c>
      <c r="D4022" s="47" t="s">
        <v>1880</v>
      </c>
      <c r="E4022" s="47" t="s">
        <v>1881</v>
      </c>
      <c r="F4022" s="48">
        <v>43192</v>
      </c>
      <c r="G4022" s="49">
        <v>10</v>
      </c>
      <c r="H4022" s="47"/>
      <c r="I4022" s="50"/>
      <c r="J4022" s="51"/>
      <c r="K4022" s="50"/>
      <c r="L4022" s="50"/>
      <c r="M4022" s="52"/>
    </row>
    <row r="4023" spans="1:13" s="53" customFormat="1">
      <c r="A4023" s="47"/>
      <c r="B4023" s="47" t="s">
        <v>3165</v>
      </c>
      <c r="C4023" s="47" t="s">
        <v>3026</v>
      </c>
      <c r="D4023" s="47" t="s">
        <v>1858</v>
      </c>
      <c r="E4023" s="47" t="s">
        <v>1859</v>
      </c>
      <c r="F4023" s="48">
        <v>43192</v>
      </c>
      <c r="G4023" s="49">
        <v>5</v>
      </c>
      <c r="H4023" s="47"/>
      <c r="I4023" s="50"/>
      <c r="J4023" s="51"/>
      <c r="K4023" s="50"/>
      <c r="L4023" s="50"/>
      <c r="M4023" s="52"/>
    </row>
    <row r="4024" spans="1:13" s="53" customFormat="1">
      <c r="A4024" s="47"/>
      <c r="B4024" s="47" t="s">
        <v>3165</v>
      </c>
      <c r="C4024" s="47" t="s">
        <v>3026</v>
      </c>
      <c r="D4024" s="47" t="s">
        <v>1855</v>
      </c>
      <c r="E4024" s="47" t="s">
        <v>1865</v>
      </c>
      <c r="F4024" s="48">
        <v>43192</v>
      </c>
      <c r="G4024" s="49">
        <v>5</v>
      </c>
      <c r="H4024" s="47"/>
      <c r="I4024" s="50"/>
      <c r="J4024" s="51"/>
      <c r="K4024" s="50"/>
      <c r="L4024" s="50"/>
      <c r="M4024" s="52"/>
    </row>
    <row r="4025" spans="1:13" s="53" customFormat="1">
      <c r="A4025" s="47"/>
      <c r="B4025" s="47" t="s">
        <v>3165</v>
      </c>
      <c r="C4025" s="47" t="s">
        <v>3026</v>
      </c>
      <c r="D4025" s="47" t="s">
        <v>1692</v>
      </c>
      <c r="E4025" s="47" t="s">
        <v>1699</v>
      </c>
      <c r="F4025" s="48">
        <v>43192</v>
      </c>
      <c r="G4025" s="49">
        <v>5</v>
      </c>
      <c r="H4025" s="47"/>
      <c r="I4025" s="50"/>
      <c r="J4025" s="51"/>
      <c r="K4025" s="50"/>
      <c r="L4025" s="50"/>
      <c r="M4025" s="52"/>
    </row>
    <row r="4026" spans="1:13" s="53" customFormat="1">
      <c r="A4026" s="47" t="s">
        <v>3306</v>
      </c>
      <c r="B4026" s="47" t="s">
        <v>3307</v>
      </c>
      <c r="C4026" s="47" t="s">
        <v>2025</v>
      </c>
      <c r="D4026" s="47" t="s">
        <v>2</v>
      </c>
      <c r="E4026" s="47" t="s">
        <v>62</v>
      </c>
      <c r="F4026" s="48">
        <v>43188</v>
      </c>
      <c r="G4026" s="49">
        <v>-1</v>
      </c>
      <c r="H4026" s="47"/>
      <c r="I4026" s="50"/>
      <c r="J4026" s="51"/>
      <c r="K4026" s="50"/>
      <c r="L4026" s="50"/>
      <c r="M4026" s="52"/>
    </row>
    <row r="4027" spans="1:13" s="53" customFormat="1">
      <c r="A4027" s="47" t="s">
        <v>3308</v>
      </c>
      <c r="B4027" s="47" t="s">
        <v>3309</v>
      </c>
      <c r="C4027" s="47" t="s">
        <v>1344</v>
      </c>
      <c r="D4027" s="47" t="s">
        <v>3164</v>
      </c>
      <c r="E4027" s="47" t="s">
        <v>3163</v>
      </c>
      <c r="F4027" s="48">
        <v>43188</v>
      </c>
      <c r="G4027" s="49">
        <v>-1</v>
      </c>
      <c r="H4027" s="47"/>
      <c r="I4027" s="50"/>
      <c r="J4027" s="51"/>
      <c r="K4027" s="50"/>
      <c r="L4027" s="50"/>
      <c r="M4027" s="52"/>
    </row>
    <row r="4028" spans="1:13" s="53" customFormat="1">
      <c r="A4028" s="47" t="s">
        <v>3310</v>
      </c>
      <c r="B4028" s="47" t="s">
        <v>3311</v>
      </c>
      <c r="C4028" s="47" t="s">
        <v>1344</v>
      </c>
      <c r="D4028" s="47" t="s">
        <v>3296</v>
      </c>
      <c r="E4028" s="47" t="s">
        <v>3295</v>
      </c>
      <c r="F4028" s="48">
        <v>43192</v>
      </c>
      <c r="G4028" s="49">
        <v>-2</v>
      </c>
      <c r="H4028" s="47"/>
      <c r="I4028" s="50"/>
      <c r="J4028" s="51"/>
      <c r="K4028" s="50"/>
      <c r="L4028" s="50"/>
      <c r="M4028" s="52"/>
    </row>
    <row r="4029" spans="1:13" s="53" customFormat="1">
      <c r="A4029" s="47" t="s">
        <v>3312</v>
      </c>
      <c r="B4029" s="47" t="s">
        <v>3313</v>
      </c>
      <c r="C4029" s="47" t="s">
        <v>1344</v>
      </c>
      <c r="D4029" s="47" t="s">
        <v>1887</v>
      </c>
      <c r="E4029" s="47" t="s">
        <v>1883</v>
      </c>
      <c r="F4029" s="48">
        <v>43192</v>
      </c>
      <c r="G4029" s="49">
        <v>-7</v>
      </c>
      <c r="H4029" s="47"/>
      <c r="I4029" s="50"/>
      <c r="J4029" s="51"/>
      <c r="K4029" s="50"/>
      <c r="L4029" s="50"/>
      <c r="M4029" s="52"/>
    </row>
    <row r="4030" spans="1:13" s="53" customFormat="1">
      <c r="A4030" s="47" t="s">
        <v>3312</v>
      </c>
      <c r="B4030" s="47" t="s">
        <v>3313</v>
      </c>
      <c r="C4030" s="47" t="s">
        <v>1344</v>
      </c>
      <c r="D4030" s="47" t="s">
        <v>2045</v>
      </c>
      <c r="E4030" s="47" t="s">
        <v>2042</v>
      </c>
      <c r="F4030" s="48">
        <v>43192</v>
      </c>
      <c r="G4030" s="49">
        <v>-18</v>
      </c>
      <c r="H4030" s="47"/>
      <c r="I4030" s="50"/>
      <c r="J4030" s="51"/>
      <c r="K4030" s="50"/>
      <c r="L4030" s="50"/>
      <c r="M4030" s="52"/>
    </row>
    <row r="4031" spans="1:13" s="53" customFormat="1">
      <c r="A4031" s="47" t="s">
        <v>3312</v>
      </c>
      <c r="B4031" s="47" t="s">
        <v>3313</v>
      </c>
      <c r="C4031" s="47" t="s">
        <v>1344</v>
      </c>
      <c r="D4031" s="47" t="s">
        <v>63</v>
      </c>
      <c r="E4031" s="47" t="s">
        <v>70</v>
      </c>
      <c r="F4031" s="48">
        <v>43192</v>
      </c>
      <c r="G4031" s="49">
        <v>-2</v>
      </c>
      <c r="H4031" s="47"/>
      <c r="I4031" s="50"/>
      <c r="J4031" s="51"/>
      <c r="K4031" s="50"/>
      <c r="L4031" s="50"/>
      <c r="M4031" s="52"/>
    </row>
    <row r="4032" spans="1:13" s="53" customFormat="1">
      <c r="A4032" s="47" t="s">
        <v>3314</v>
      </c>
      <c r="B4032" s="47" t="s">
        <v>3315</v>
      </c>
      <c r="C4032" s="47" t="s">
        <v>1344</v>
      </c>
      <c r="D4032" s="47" t="s">
        <v>1895</v>
      </c>
      <c r="E4032" s="47" t="s">
        <v>1896</v>
      </c>
      <c r="F4032" s="48">
        <v>43193</v>
      </c>
      <c r="G4032" s="49">
        <v>-2</v>
      </c>
      <c r="H4032" s="47"/>
      <c r="I4032" s="50"/>
      <c r="J4032" s="51"/>
      <c r="K4032" s="50"/>
      <c r="L4032" s="50"/>
      <c r="M4032" s="52"/>
    </row>
    <row r="4033" spans="1:13" s="53" customFormat="1">
      <c r="A4033" s="47" t="s">
        <v>3314</v>
      </c>
      <c r="B4033" s="47" t="s">
        <v>3315</v>
      </c>
      <c r="C4033" s="47" t="s">
        <v>1344</v>
      </c>
      <c r="D4033" s="47" t="s">
        <v>1951</v>
      </c>
      <c r="E4033" s="47" t="s">
        <v>1952</v>
      </c>
      <c r="F4033" s="48">
        <v>43193</v>
      </c>
      <c r="G4033" s="49">
        <v>-1</v>
      </c>
      <c r="H4033" s="47"/>
      <c r="I4033" s="50"/>
      <c r="J4033" s="51"/>
      <c r="K4033" s="50"/>
      <c r="L4033" s="50"/>
      <c r="M4033" s="52"/>
    </row>
    <row r="4034" spans="1:13" s="53" customFormat="1">
      <c r="A4034" s="47" t="s">
        <v>3314</v>
      </c>
      <c r="B4034" s="47" t="s">
        <v>3315</v>
      </c>
      <c r="C4034" s="47" t="s">
        <v>1344</v>
      </c>
      <c r="D4034" s="47" t="s">
        <v>317</v>
      </c>
      <c r="E4034" s="47" t="s">
        <v>159</v>
      </c>
      <c r="F4034" s="48">
        <v>43193</v>
      </c>
      <c r="G4034" s="49">
        <v>-5</v>
      </c>
      <c r="H4034" s="47"/>
      <c r="I4034" s="50"/>
      <c r="J4034" s="51"/>
      <c r="K4034" s="50"/>
      <c r="L4034" s="50"/>
      <c r="M4034" s="52"/>
    </row>
    <row r="4035" spans="1:13" s="53" customFormat="1">
      <c r="A4035" s="47" t="s">
        <v>3314</v>
      </c>
      <c r="B4035" s="47" t="s">
        <v>3315</v>
      </c>
      <c r="C4035" s="47" t="s">
        <v>1344</v>
      </c>
      <c r="D4035" s="47" t="s">
        <v>318</v>
      </c>
      <c r="E4035" s="47" t="s">
        <v>133</v>
      </c>
      <c r="F4035" s="48">
        <v>43193</v>
      </c>
      <c r="G4035" s="49">
        <v>-49</v>
      </c>
      <c r="H4035" s="47"/>
      <c r="I4035" s="50"/>
      <c r="J4035" s="51"/>
      <c r="K4035" s="50"/>
      <c r="L4035" s="50"/>
      <c r="M4035" s="52"/>
    </row>
    <row r="4036" spans="1:13" s="53" customFormat="1">
      <c r="A4036" s="47"/>
      <c r="B4036" s="47" t="s">
        <v>2867</v>
      </c>
      <c r="C4036" s="47" t="s">
        <v>3026</v>
      </c>
      <c r="D4036" s="47" t="s">
        <v>2992</v>
      </c>
      <c r="E4036" s="47" t="s">
        <v>1210</v>
      </c>
      <c r="F4036" s="48">
        <v>43194</v>
      </c>
      <c r="G4036" s="49">
        <v>24</v>
      </c>
      <c r="H4036" s="47"/>
      <c r="I4036" s="50"/>
      <c r="J4036" s="51"/>
      <c r="K4036" s="50"/>
      <c r="L4036" s="50"/>
      <c r="M4036" s="52"/>
    </row>
    <row r="4037" spans="1:13" s="53" customFormat="1">
      <c r="A4037" s="47"/>
      <c r="B4037" s="47"/>
      <c r="C4037" s="47" t="s">
        <v>1344</v>
      </c>
      <c r="D4037" s="47" t="s">
        <v>2992</v>
      </c>
      <c r="E4037" s="47" t="s">
        <v>1210</v>
      </c>
      <c r="F4037" s="48">
        <v>43565</v>
      </c>
      <c r="G4037" s="49">
        <v>-7</v>
      </c>
      <c r="H4037" s="47"/>
      <c r="I4037" s="50"/>
      <c r="J4037" s="51"/>
      <c r="K4037" s="50"/>
      <c r="L4037" s="50"/>
      <c r="M4037" s="52"/>
    </row>
    <row r="4038" spans="1:13" s="53" customFormat="1">
      <c r="A4038" s="47"/>
      <c r="B4038" s="47"/>
      <c r="C4038" s="47" t="s">
        <v>1344</v>
      </c>
      <c r="D4038" s="47" t="s">
        <v>2999</v>
      </c>
      <c r="E4038" s="47" t="s">
        <v>1843</v>
      </c>
      <c r="F4038" s="48">
        <v>43565</v>
      </c>
      <c r="G4038" s="49">
        <v>-15</v>
      </c>
      <c r="H4038" s="47"/>
      <c r="I4038" s="50"/>
      <c r="J4038" s="51"/>
      <c r="K4038" s="50"/>
      <c r="L4038" s="50"/>
      <c r="M4038" s="52"/>
    </row>
    <row r="4039" spans="1:13" s="53" customFormat="1">
      <c r="A4039" s="47" t="s">
        <v>3316</v>
      </c>
      <c r="B4039" s="47" t="s">
        <v>3317</v>
      </c>
      <c r="C4039" s="47" t="s">
        <v>1344</v>
      </c>
      <c r="D4039" s="47" t="s">
        <v>3164</v>
      </c>
      <c r="E4039" s="47" t="s">
        <v>3163</v>
      </c>
      <c r="F4039" s="48">
        <v>43194</v>
      </c>
      <c r="G4039" s="49">
        <v>-2</v>
      </c>
      <c r="H4039" s="47"/>
      <c r="I4039" s="50"/>
      <c r="J4039" s="51"/>
      <c r="K4039" s="50"/>
      <c r="L4039" s="50"/>
      <c r="M4039" s="52"/>
    </row>
    <row r="4040" spans="1:13" s="53" customFormat="1">
      <c r="A4040" s="47" t="s">
        <v>3316</v>
      </c>
      <c r="B4040" s="47" t="s">
        <v>3317</v>
      </c>
      <c r="C4040" s="47" t="s">
        <v>1344</v>
      </c>
      <c r="D4040" s="47" t="s">
        <v>1681</v>
      </c>
      <c r="E4040" s="47" t="s">
        <v>1675</v>
      </c>
      <c r="F4040" s="48">
        <v>43194</v>
      </c>
      <c r="G4040" s="49">
        <v>-1</v>
      </c>
      <c r="H4040" s="47"/>
      <c r="I4040" s="50"/>
      <c r="J4040" s="51"/>
      <c r="K4040" s="50"/>
      <c r="L4040" s="50"/>
      <c r="M4040" s="52"/>
    </row>
    <row r="4041" spans="1:13" s="53" customFormat="1">
      <c r="A4041" s="47" t="s">
        <v>3318</v>
      </c>
      <c r="B4041" s="47" t="s">
        <v>3319</v>
      </c>
      <c r="C4041" s="47" t="s">
        <v>1344</v>
      </c>
      <c r="D4041" s="47" t="s">
        <v>1887</v>
      </c>
      <c r="E4041" s="47" t="s">
        <v>1883</v>
      </c>
      <c r="F4041" s="48">
        <v>43194</v>
      </c>
      <c r="G4041" s="49">
        <v>-3</v>
      </c>
      <c r="H4041" s="47"/>
      <c r="I4041" s="50"/>
      <c r="J4041" s="51"/>
      <c r="K4041" s="50"/>
      <c r="L4041" s="50"/>
      <c r="M4041" s="52"/>
    </row>
    <row r="4042" spans="1:13" s="53" customFormat="1">
      <c r="A4042" s="47" t="s">
        <v>3318</v>
      </c>
      <c r="B4042" s="47" t="s">
        <v>3319</v>
      </c>
      <c r="C4042" s="47" t="s">
        <v>1344</v>
      </c>
      <c r="D4042" s="47" t="s">
        <v>2045</v>
      </c>
      <c r="E4042" s="47" t="s">
        <v>2042</v>
      </c>
      <c r="F4042" s="48">
        <v>43194</v>
      </c>
      <c r="G4042" s="49">
        <v>-6</v>
      </c>
      <c r="H4042" s="47"/>
      <c r="I4042" s="50"/>
      <c r="J4042" s="51"/>
      <c r="K4042" s="50"/>
      <c r="L4042" s="50"/>
      <c r="M4042" s="52"/>
    </row>
    <row r="4043" spans="1:13" s="53" customFormat="1">
      <c r="A4043" s="47" t="s">
        <v>3320</v>
      </c>
      <c r="B4043" s="47" t="s">
        <v>3321</v>
      </c>
      <c r="C4043" s="47" t="s">
        <v>1344</v>
      </c>
      <c r="D4043" s="47" t="s">
        <v>1469</v>
      </c>
      <c r="E4043" s="47" t="s">
        <v>1471</v>
      </c>
      <c r="F4043" s="48">
        <v>43194</v>
      </c>
      <c r="G4043" s="49">
        <v>-1</v>
      </c>
      <c r="H4043" s="47"/>
      <c r="I4043" s="50"/>
      <c r="J4043" s="51"/>
      <c r="K4043" s="50"/>
      <c r="L4043" s="50"/>
      <c r="M4043" s="52"/>
    </row>
    <row r="4044" spans="1:13" s="53" customFormat="1">
      <c r="A4044" s="47" t="s">
        <v>3320</v>
      </c>
      <c r="B4044" s="47" t="s">
        <v>3321</v>
      </c>
      <c r="C4044" s="47" t="s">
        <v>1344</v>
      </c>
      <c r="D4044" s="47" t="s">
        <v>464</v>
      </c>
      <c r="E4044" s="47" t="s">
        <v>106</v>
      </c>
      <c r="F4044" s="48">
        <v>43194</v>
      </c>
      <c r="G4044" s="49">
        <v>-2</v>
      </c>
      <c r="H4044" s="47"/>
      <c r="I4044" s="50"/>
      <c r="J4044" s="51"/>
      <c r="K4044" s="50"/>
      <c r="L4044" s="50"/>
      <c r="M4044" s="52"/>
    </row>
    <row r="4045" spans="1:13" s="53" customFormat="1">
      <c r="A4045" s="47" t="s">
        <v>3320</v>
      </c>
      <c r="B4045" s="47" t="s">
        <v>3321</v>
      </c>
      <c r="C4045" s="47" t="s">
        <v>1344</v>
      </c>
      <c r="D4045" s="47" t="s">
        <v>277</v>
      </c>
      <c r="E4045" s="47" t="s">
        <v>119</v>
      </c>
      <c r="F4045" s="48">
        <v>43194</v>
      </c>
      <c r="G4045" s="49">
        <v>-2</v>
      </c>
      <c r="H4045" s="47"/>
      <c r="I4045" s="50"/>
      <c r="J4045" s="51"/>
      <c r="K4045" s="50"/>
      <c r="L4045" s="50"/>
      <c r="M4045" s="52"/>
    </row>
    <row r="4046" spans="1:13" s="53" customFormat="1">
      <c r="A4046" s="47" t="s">
        <v>3320</v>
      </c>
      <c r="B4046" s="47" t="s">
        <v>3321</v>
      </c>
      <c r="C4046" s="47" t="s">
        <v>1344</v>
      </c>
      <c r="D4046" s="47" t="s">
        <v>2881</v>
      </c>
      <c r="E4046" s="47" t="s">
        <v>2882</v>
      </c>
      <c r="F4046" s="48">
        <v>43194</v>
      </c>
      <c r="G4046" s="49">
        <v>-3</v>
      </c>
      <c r="H4046" s="47"/>
      <c r="I4046" s="50"/>
      <c r="J4046" s="51"/>
      <c r="K4046" s="50"/>
      <c r="L4046" s="50"/>
      <c r="M4046" s="52"/>
    </row>
    <row r="4047" spans="1:13" s="53" customFormat="1">
      <c r="A4047" s="47" t="s">
        <v>3320</v>
      </c>
      <c r="B4047" s="47" t="s">
        <v>3321</v>
      </c>
      <c r="C4047" s="47" t="s">
        <v>1344</v>
      </c>
      <c r="D4047" s="47" t="s">
        <v>2883</v>
      </c>
      <c r="E4047" s="47" t="s">
        <v>2884</v>
      </c>
      <c r="F4047" s="48">
        <v>43194</v>
      </c>
      <c r="G4047" s="49">
        <v>-2</v>
      </c>
      <c r="H4047" s="47"/>
      <c r="I4047" s="50"/>
      <c r="J4047" s="51"/>
      <c r="K4047" s="50"/>
      <c r="L4047" s="50"/>
      <c r="M4047" s="52"/>
    </row>
    <row r="4048" spans="1:13" s="53" customFormat="1">
      <c r="A4048" s="47" t="s">
        <v>3320</v>
      </c>
      <c r="B4048" s="47" t="s">
        <v>3321</v>
      </c>
      <c r="C4048" s="47" t="s">
        <v>1344</v>
      </c>
      <c r="D4048" s="47" t="s">
        <v>2885</v>
      </c>
      <c r="E4048" s="47" t="s">
        <v>2886</v>
      </c>
      <c r="F4048" s="48">
        <v>43194</v>
      </c>
      <c r="G4048" s="49">
        <v>-1</v>
      </c>
      <c r="H4048" s="47"/>
      <c r="I4048" s="50"/>
      <c r="J4048" s="51"/>
      <c r="K4048" s="50"/>
      <c r="L4048" s="50"/>
      <c r="M4048" s="52"/>
    </row>
    <row r="4049" spans="1:13" s="53" customFormat="1">
      <c r="A4049" s="47" t="s">
        <v>3320</v>
      </c>
      <c r="B4049" s="47" t="s">
        <v>3321</v>
      </c>
      <c r="C4049" s="47" t="s">
        <v>1344</v>
      </c>
      <c r="D4049" s="47" t="s">
        <v>2820</v>
      </c>
      <c r="E4049" s="47" t="s">
        <v>2819</v>
      </c>
      <c r="F4049" s="48">
        <v>43194</v>
      </c>
      <c r="G4049" s="49">
        <v>-2</v>
      </c>
      <c r="H4049" s="47"/>
      <c r="I4049" s="50"/>
      <c r="J4049" s="51"/>
      <c r="K4049" s="50"/>
      <c r="L4049" s="50"/>
      <c r="M4049" s="52"/>
    </row>
    <row r="4050" spans="1:13" s="53" customFormat="1">
      <c r="A4050" s="47" t="s">
        <v>3322</v>
      </c>
      <c r="B4050" s="47" t="s">
        <v>3323</v>
      </c>
      <c r="C4050" s="47" t="s">
        <v>1344</v>
      </c>
      <c r="D4050" s="47" t="s">
        <v>455</v>
      </c>
      <c r="E4050" s="47" t="s">
        <v>118</v>
      </c>
      <c r="F4050" s="48">
        <v>43194</v>
      </c>
      <c r="G4050" s="49">
        <v>-2</v>
      </c>
      <c r="H4050" s="47"/>
      <c r="I4050" s="50"/>
      <c r="J4050" s="51"/>
      <c r="K4050" s="50"/>
      <c r="L4050" s="50"/>
      <c r="M4050" s="52"/>
    </row>
    <row r="4051" spans="1:13" s="53" customFormat="1">
      <c r="A4051" s="47" t="s">
        <v>3322</v>
      </c>
      <c r="B4051" s="47" t="s">
        <v>3323</v>
      </c>
      <c r="C4051" s="47" t="s">
        <v>1344</v>
      </c>
      <c r="D4051" s="47" t="s">
        <v>307</v>
      </c>
      <c r="E4051" s="47" t="s">
        <v>120</v>
      </c>
      <c r="F4051" s="48">
        <v>43194</v>
      </c>
      <c r="G4051" s="49">
        <v>-1</v>
      </c>
      <c r="H4051" s="47"/>
      <c r="I4051" s="50"/>
      <c r="J4051" s="51"/>
      <c r="K4051" s="50"/>
      <c r="L4051" s="50"/>
      <c r="M4051" s="52"/>
    </row>
    <row r="4052" spans="1:13" s="53" customFormat="1">
      <c r="A4052" s="47" t="s">
        <v>3322</v>
      </c>
      <c r="B4052" s="47" t="s">
        <v>3323</v>
      </c>
      <c r="C4052" s="47" t="s">
        <v>1344</v>
      </c>
      <c r="D4052" s="47" t="s">
        <v>3023</v>
      </c>
      <c r="E4052" s="47" t="s">
        <v>3024</v>
      </c>
      <c r="F4052" s="48">
        <v>43194</v>
      </c>
      <c r="G4052" s="49">
        <v>-1</v>
      </c>
      <c r="H4052" s="47"/>
      <c r="I4052" s="50"/>
      <c r="J4052" s="51"/>
      <c r="K4052" s="50"/>
      <c r="L4052" s="50"/>
      <c r="M4052" s="52"/>
    </row>
    <row r="4053" spans="1:13" s="53" customFormat="1">
      <c r="A4053" s="47" t="s">
        <v>3322</v>
      </c>
      <c r="B4053" s="47" t="s">
        <v>3323</v>
      </c>
      <c r="C4053" s="47" t="s">
        <v>1344</v>
      </c>
      <c r="D4053" s="47" t="s">
        <v>3019</v>
      </c>
      <c r="E4053" s="47" t="s">
        <v>3020</v>
      </c>
      <c r="F4053" s="48">
        <v>43194</v>
      </c>
      <c r="G4053" s="49">
        <v>-1</v>
      </c>
      <c r="H4053" s="47"/>
      <c r="I4053" s="50"/>
      <c r="J4053" s="51"/>
      <c r="K4053" s="50"/>
      <c r="L4053" s="50"/>
      <c r="M4053" s="52"/>
    </row>
    <row r="4054" spans="1:13" s="53" customFormat="1">
      <c r="A4054" s="47" t="s">
        <v>3322</v>
      </c>
      <c r="B4054" s="47" t="s">
        <v>3323</v>
      </c>
      <c r="C4054" s="47" t="s">
        <v>1344</v>
      </c>
      <c r="D4054" s="47" t="s">
        <v>3017</v>
      </c>
      <c r="E4054" s="47" t="s">
        <v>3018</v>
      </c>
      <c r="F4054" s="48">
        <v>43194</v>
      </c>
      <c r="G4054" s="49">
        <v>-1</v>
      </c>
      <c r="H4054" s="47"/>
      <c r="I4054" s="50"/>
      <c r="J4054" s="51"/>
      <c r="K4054" s="50"/>
      <c r="L4054" s="50"/>
      <c r="M4054" s="52"/>
    </row>
    <row r="4055" spans="1:13" s="53" customFormat="1">
      <c r="A4055" s="47" t="s">
        <v>3322</v>
      </c>
      <c r="B4055" s="47" t="s">
        <v>3323</v>
      </c>
      <c r="C4055" s="47" t="s">
        <v>1344</v>
      </c>
      <c r="D4055" s="47" t="s">
        <v>309</v>
      </c>
      <c r="E4055" s="47" t="s">
        <v>125</v>
      </c>
      <c r="F4055" s="48">
        <v>43194</v>
      </c>
      <c r="G4055" s="49">
        <v>-1</v>
      </c>
      <c r="H4055" s="47"/>
      <c r="I4055" s="50"/>
      <c r="J4055" s="51"/>
      <c r="K4055" s="50"/>
      <c r="L4055" s="50"/>
      <c r="M4055" s="52"/>
    </row>
    <row r="4056" spans="1:13" s="53" customFormat="1">
      <c r="A4056" s="47" t="s">
        <v>3322</v>
      </c>
      <c r="B4056" s="47" t="s">
        <v>3323</v>
      </c>
      <c r="C4056" s="47" t="s">
        <v>1344</v>
      </c>
      <c r="D4056" s="47" t="s">
        <v>465</v>
      </c>
      <c r="E4056" s="47" t="s">
        <v>107</v>
      </c>
      <c r="F4056" s="48">
        <v>43194</v>
      </c>
      <c r="G4056" s="49">
        <v>-2</v>
      </c>
      <c r="H4056" s="47"/>
      <c r="I4056" s="50"/>
      <c r="J4056" s="51"/>
      <c r="K4056" s="50"/>
      <c r="L4056" s="50"/>
      <c r="M4056" s="52"/>
    </row>
    <row r="4057" spans="1:13" s="53" customFormat="1">
      <c r="A4057" s="47" t="s">
        <v>3322</v>
      </c>
      <c r="B4057" s="47" t="s">
        <v>3323</v>
      </c>
      <c r="C4057" s="47" t="s">
        <v>1344</v>
      </c>
      <c r="D4057" s="47" t="s">
        <v>1468</v>
      </c>
      <c r="E4057" s="47" t="s">
        <v>1470</v>
      </c>
      <c r="F4057" s="48">
        <v>43194</v>
      </c>
      <c r="G4057" s="49">
        <v>-1</v>
      </c>
      <c r="H4057" s="47"/>
      <c r="I4057" s="50"/>
      <c r="J4057" s="51"/>
      <c r="K4057" s="50"/>
      <c r="L4057" s="50"/>
      <c r="M4057" s="52"/>
    </row>
    <row r="4058" spans="1:13" s="53" customFormat="1">
      <c r="A4058" s="47" t="s">
        <v>3322</v>
      </c>
      <c r="B4058" s="47" t="s">
        <v>3323</v>
      </c>
      <c r="C4058" s="47" t="s">
        <v>1344</v>
      </c>
      <c r="D4058" s="47" t="s">
        <v>1644</v>
      </c>
      <c r="E4058" s="47" t="s">
        <v>1643</v>
      </c>
      <c r="F4058" s="48">
        <v>43194</v>
      </c>
      <c r="G4058" s="49">
        <v>-1</v>
      </c>
      <c r="H4058" s="47"/>
      <c r="I4058" s="50"/>
      <c r="J4058" s="51"/>
      <c r="K4058" s="50"/>
      <c r="L4058" s="50"/>
      <c r="M4058" s="52"/>
    </row>
    <row r="4059" spans="1:13" s="53" customFormat="1">
      <c r="A4059" s="47" t="s">
        <v>3322</v>
      </c>
      <c r="B4059" s="47" t="s">
        <v>3323</v>
      </c>
      <c r="C4059" s="47" t="s">
        <v>1344</v>
      </c>
      <c r="D4059" s="47" t="s">
        <v>1460</v>
      </c>
      <c r="E4059" s="47" t="s">
        <v>1459</v>
      </c>
      <c r="F4059" s="48">
        <v>43194</v>
      </c>
      <c r="G4059" s="49">
        <v>-4</v>
      </c>
      <c r="H4059" s="47"/>
      <c r="I4059" s="50"/>
      <c r="J4059" s="51"/>
      <c r="K4059" s="50"/>
      <c r="L4059" s="50"/>
      <c r="M4059" s="52"/>
    </row>
    <row r="4060" spans="1:13" s="53" customFormat="1">
      <c r="A4060" s="47" t="s">
        <v>3127</v>
      </c>
      <c r="B4060" s="47" t="s">
        <v>3324</v>
      </c>
      <c r="C4060" s="47" t="s">
        <v>1344</v>
      </c>
      <c r="D4060" s="47" t="s">
        <v>2045</v>
      </c>
      <c r="E4060" s="47" t="s">
        <v>2042</v>
      </c>
      <c r="F4060" s="48">
        <v>43195</v>
      </c>
      <c r="G4060" s="49">
        <v>-43</v>
      </c>
      <c r="H4060" s="47"/>
      <c r="I4060" s="50"/>
      <c r="J4060" s="51"/>
      <c r="K4060" s="50"/>
      <c r="L4060" s="50"/>
      <c r="M4060" s="52"/>
    </row>
    <row r="4061" spans="1:13" s="53" customFormat="1">
      <c r="A4061" s="47" t="s">
        <v>3127</v>
      </c>
      <c r="B4061" s="47" t="s">
        <v>3324</v>
      </c>
      <c r="C4061" s="47" t="s">
        <v>1344</v>
      </c>
      <c r="D4061" s="47" t="s">
        <v>1888</v>
      </c>
      <c r="E4061" s="47" t="s">
        <v>1884</v>
      </c>
      <c r="F4061" s="48">
        <v>43195</v>
      </c>
      <c r="G4061" s="49">
        <v>-3</v>
      </c>
      <c r="H4061" s="47"/>
      <c r="I4061" s="50"/>
      <c r="J4061" s="51"/>
      <c r="K4061" s="50"/>
      <c r="L4061" s="50"/>
      <c r="M4061" s="52"/>
    </row>
    <row r="4062" spans="1:13" s="53" customFormat="1">
      <c r="A4062" s="47" t="s">
        <v>3325</v>
      </c>
      <c r="B4062" s="47" t="s">
        <v>3326</v>
      </c>
      <c r="C4062" s="47" t="s">
        <v>1344</v>
      </c>
      <c r="D4062" s="47" t="s">
        <v>3097</v>
      </c>
      <c r="E4062" s="47" t="s">
        <v>3098</v>
      </c>
      <c r="F4062" s="48">
        <v>43199</v>
      </c>
      <c r="G4062" s="49">
        <v>-1</v>
      </c>
      <c r="H4062" s="47"/>
      <c r="I4062" s="50"/>
      <c r="J4062" s="51"/>
      <c r="K4062" s="50"/>
      <c r="L4062" s="50"/>
      <c r="M4062" s="52"/>
    </row>
    <row r="4063" spans="1:13" s="53" customFormat="1">
      <c r="A4063" s="47" t="s">
        <v>3325</v>
      </c>
      <c r="B4063" s="47" t="s">
        <v>3326</v>
      </c>
      <c r="C4063" s="47" t="s">
        <v>1344</v>
      </c>
      <c r="D4063" s="47" t="s">
        <v>3164</v>
      </c>
      <c r="E4063" s="47" t="s">
        <v>3163</v>
      </c>
      <c r="F4063" s="48">
        <v>43199</v>
      </c>
      <c r="G4063" s="49">
        <v>-2</v>
      </c>
      <c r="H4063" s="47"/>
      <c r="I4063" s="50"/>
      <c r="J4063" s="51"/>
      <c r="K4063" s="50"/>
      <c r="L4063" s="50"/>
      <c r="M4063" s="52"/>
    </row>
    <row r="4064" spans="1:13" s="53" customFormat="1">
      <c r="A4064" s="47" t="s">
        <v>3325</v>
      </c>
      <c r="B4064" s="47" t="s">
        <v>3326</v>
      </c>
      <c r="C4064" s="47" t="s">
        <v>1344</v>
      </c>
      <c r="D4064" s="47" t="s">
        <v>1880</v>
      </c>
      <c r="E4064" s="47" t="s">
        <v>1881</v>
      </c>
      <c r="F4064" s="48">
        <v>43199</v>
      </c>
      <c r="G4064" s="49">
        <v>-3</v>
      </c>
      <c r="H4064" s="47"/>
      <c r="I4064" s="50"/>
      <c r="J4064" s="51"/>
      <c r="K4064" s="50"/>
      <c r="L4064" s="50"/>
      <c r="M4064" s="52"/>
    </row>
    <row r="4065" spans="1:13" s="53" customFormat="1">
      <c r="A4065" s="47" t="s">
        <v>3325</v>
      </c>
      <c r="B4065" s="47" t="s">
        <v>3326</v>
      </c>
      <c r="C4065" s="47" t="s">
        <v>1344</v>
      </c>
      <c r="D4065" s="47" t="s">
        <v>2</v>
      </c>
      <c r="E4065" s="47" t="s">
        <v>62</v>
      </c>
      <c r="F4065" s="48">
        <v>43199</v>
      </c>
      <c r="G4065" s="49">
        <v>-1</v>
      </c>
      <c r="H4065" s="47"/>
      <c r="I4065" s="50"/>
      <c r="J4065" s="51"/>
      <c r="K4065" s="50"/>
      <c r="L4065" s="50"/>
      <c r="M4065" s="52"/>
    </row>
    <row r="4066" spans="1:13" s="53" customFormat="1">
      <c r="A4066" s="47" t="s">
        <v>3325</v>
      </c>
      <c r="B4066" s="47" t="s">
        <v>3326</v>
      </c>
      <c r="C4066" s="47" t="s">
        <v>1344</v>
      </c>
      <c r="D4066" s="47" t="s">
        <v>320</v>
      </c>
      <c r="E4066" s="47" t="s">
        <v>86</v>
      </c>
      <c r="F4066" s="48">
        <v>43199</v>
      </c>
      <c r="G4066" s="49">
        <v>-5</v>
      </c>
      <c r="H4066" s="47"/>
      <c r="I4066" s="50"/>
      <c r="J4066" s="51"/>
      <c r="K4066" s="50"/>
      <c r="L4066" s="50"/>
      <c r="M4066" s="52"/>
    </row>
    <row r="4067" spans="1:13" s="53" customFormat="1">
      <c r="A4067" s="47" t="s">
        <v>3325</v>
      </c>
      <c r="B4067" s="47" t="s">
        <v>3326</v>
      </c>
      <c r="C4067" s="47" t="s">
        <v>1344</v>
      </c>
      <c r="D4067" s="47" t="s">
        <v>321</v>
      </c>
      <c r="E4067" s="47" t="s">
        <v>83</v>
      </c>
      <c r="F4067" s="48">
        <v>43199</v>
      </c>
      <c r="G4067" s="49">
        <v>-3</v>
      </c>
      <c r="H4067" s="47"/>
      <c r="I4067" s="50"/>
      <c r="J4067" s="51"/>
      <c r="K4067" s="50"/>
      <c r="L4067" s="50"/>
      <c r="M4067" s="52"/>
    </row>
    <row r="4068" spans="1:13" s="53" customFormat="1">
      <c r="A4068" s="47" t="s">
        <v>3327</v>
      </c>
      <c r="B4068" s="47" t="s">
        <v>3328</v>
      </c>
      <c r="C4068" s="47" t="s">
        <v>1344</v>
      </c>
      <c r="D4068" s="47" t="s">
        <v>1678</v>
      </c>
      <c r="E4068" s="47" t="s">
        <v>1672</v>
      </c>
      <c r="F4068" s="48">
        <v>43199</v>
      </c>
      <c r="G4068" s="49">
        <v>-1</v>
      </c>
      <c r="H4068" s="47"/>
      <c r="I4068" s="50"/>
      <c r="J4068" s="51"/>
      <c r="K4068" s="50"/>
      <c r="L4068" s="50"/>
      <c r="M4068" s="52"/>
    </row>
    <row r="4069" spans="1:13" s="53" customFormat="1">
      <c r="A4069" s="47" t="s">
        <v>3329</v>
      </c>
      <c r="B4069" s="47" t="s">
        <v>3330</v>
      </c>
      <c r="C4069" s="47" t="s">
        <v>1344</v>
      </c>
      <c r="D4069" s="47" t="s">
        <v>356</v>
      </c>
      <c r="E4069" s="47" t="s">
        <v>53</v>
      </c>
      <c r="F4069" s="48">
        <v>43196</v>
      </c>
      <c r="G4069" s="49">
        <v>-4</v>
      </c>
      <c r="H4069" s="47"/>
      <c r="I4069" s="50"/>
      <c r="J4069" s="51"/>
      <c r="K4069" s="50"/>
      <c r="L4069" s="50"/>
      <c r="M4069" s="52"/>
    </row>
    <row r="4070" spans="1:13" s="53" customFormat="1">
      <c r="A4070" s="47" t="s">
        <v>3331</v>
      </c>
      <c r="B4070" s="47" t="s">
        <v>3332</v>
      </c>
      <c r="C4070" s="47" t="s">
        <v>1344</v>
      </c>
      <c r="D4070" s="47" t="s">
        <v>63</v>
      </c>
      <c r="E4070" s="47" t="s">
        <v>70</v>
      </c>
      <c r="F4070" s="48">
        <v>43196</v>
      </c>
      <c r="G4070" s="49">
        <v>-1</v>
      </c>
      <c r="H4070" s="47"/>
      <c r="I4070" s="50"/>
      <c r="J4070" s="51"/>
      <c r="K4070" s="50"/>
      <c r="L4070" s="50"/>
      <c r="M4070" s="52"/>
    </row>
    <row r="4071" spans="1:13" s="53" customFormat="1">
      <c r="A4071" s="47" t="s">
        <v>3333</v>
      </c>
      <c r="B4071" s="47" t="s">
        <v>3334</v>
      </c>
      <c r="C4071" s="47" t="s">
        <v>1344</v>
      </c>
      <c r="D4071" s="47" t="s">
        <v>317</v>
      </c>
      <c r="E4071" s="47" t="s">
        <v>159</v>
      </c>
      <c r="F4071" s="48">
        <v>43200</v>
      </c>
      <c r="G4071" s="49">
        <v>-8</v>
      </c>
      <c r="H4071" s="47"/>
      <c r="I4071" s="50"/>
      <c r="J4071" s="51"/>
      <c r="K4071" s="50"/>
      <c r="L4071" s="50"/>
      <c r="M4071" s="52"/>
    </row>
    <row r="4072" spans="1:13" s="53" customFormat="1">
      <c r="A4072" s="47" t="s">
        <v>3333</v>
      </c>
      <c r="B4072" s="47" t="s">
        <v>3334</v>
      </c>
      <c r="C4072" s="47" t="s">
        <v>1344</v>
      </c>
      <c r="D4072" s="47" t="s">
        <v>318</v>
      </c>
      <c r="E4072" s="47" t="s">
        <v>133</v>
      </c>
      <c r="F4072" s="48">
        <v>43200</v>
      </c>
      <c r="G4072" s="49">
        <v>-19</v>
      </c>
      <c r="H4072" s="47"/>
      <c r="I4072" s="50"/>
      <c r="J4072" s="51"/>
      <c r="K4072" s="50"/>
      <c r="L4072" s="50"/>
      <c r="M4072" s="52"/>
    </row>
    <row r="4073" spans="1:13" s="53" customFormat="1">
      <c r="A4073" s="47" t="s">
        <v>3333</v>
      </c>
      <c r="B4073" s="47" t="s">
        <v>3334</v>
      </c>
      <c r="C4073" s="47" t="s">
        <v>1344</v>
      </c>
      <c r="D4073" s="47" t="s">
        <v>1677</v>
      </c>
      <c r="E4073" s="47" t="s">
        <v>1671</v>
      </c>
      <c r="F4073" s="48">
        <v>43200</v>
      </c>
      <c r="G4073" s="49">
        <v>-4</v>
      </c>
      <c r="H4073" s="47"/>
      <c r="I4073" s="50"/>
      <c r="J4073" s="51"/>
      <c r="K4073" s="50"/>
      <c r="L4073" s="50"/>
      <c r="M4073" s="52"/>
    </row>
    <row r="4074" spans="1:13" s="53" customFormat="1">
      <c r="A4074" s="47" t="s">
        <v>3335</v>
      </c>
      <c r="B4074" s="47" t="s">
        <v>3336</v>
      </c>
      <c r="C4074" s="47" t="s">
        <v>1344</v>
      </c>
      <c r="D4074" s="47" t="s">
        <v>1677</v>
      </c>
      <c r="E4074" s="47" t="s">
        <v>1671</v>
      </c>
      <c r="F4074" s="48">
        <v>43200</v>
      </c>
      <c r="G4074" s="49">
        <v>-1</v>
      </c>
      <c r="H4074" s="47"/>
      <c r="I4074" s="50"/>
      <c r="J4074" s="51"/>
      <c r="K4074" s="50"/>
      <c r="L4074" s="50"/>
      <c r="M4074" s="52"/>
    </row>
    <row r="4075" spans="1:13" s="53" customFormat="1">
      <c r="A4075" s="47" t="s">
        <v>3337</v>
      </c>
      <c r="B4075" s="47" t="s">
        <v>3338</v>
      </c>
      <c r="C4075" s="47" t="s">
        <v>1344</v>
      </c>
      <c r="D4075" s="47" t="s">
        <v>2918</v>
      </c>
      <c r="E4075" s="47" t="s">
        <v>2919</v>
      </c>
      <c r="F4075" s="48">
        <v>43201</v>
      </c>
      <c r="G4075" s="49">
        <v>-1</v>
      </c>
      <c r="H4075" s="47"/>
      <c r="I4075" s="50"/>
      <c r="J4075" s="51"/>
      <c r="K4075" s="50"/>
      <c r="L4075" s="50"/>
      <c r="M4075" s="52"/>
    </row>
    <row r="4076" spans="1:13" s="53" customFormat="1">
      <c r="A4076" s="47" t="s">
        <v>3337</v>
      </c>
      <c r="B4076" s="47" t="s">
        <v>3338</v>
      </c>
      <c r="C4076" s="47" t="s">
        <v>1344</v>
      </c>
      <c r="D4076" s="47" t="s">
        <v>3164</v>
      </c>
      <c r="E4076" s="47" t="s">
        <v>3163</v>
      </c>
      <c r="F4076" s="48">
        <v>43201</v>
      </c>
      <c r="G4076" s="49">
        <v>-1</v>
      </c>
      <c r="H4076" s="47"/>
      <c r="I4076" s="50"/>
      <c r="J4076" s="51"/>
      <c r="K4076" s="50"/>
      <c r="L4076" s="50"/>
      <c r="M4076" s="52"/>
    </row>
    <row r="4077" spans="1:13" s="53" customFormat="1">
      <c r="A4077" s="47" t="s">
        <v>3196</v>
      </c>
      <c r="B4077" s="47" t="s">
        <v>3339</v>
      </c>
      <c r="C4077" s="47" t="s">
        <v>3026</v>
      </c>
      <c r="D4077" s="47" t="s">
        <v>3221</v>
      </c>
      <c r="E4077" s="47" t="s">
        <v>3220</v>
      </c>
      <c r="F4077" s="48">
        <v>43200</v>
      </c>
      <c r="G4077" s="49">
        <v>3</v>
      </c>
      <c r="H4077" s="47"/>
      <c r="I4077" s="50"/>
      <c r="J4077" s="51"/>
      <c r="K4077" s="50"/>
      <c r="L4077" s="50"/>
      <c r="M4077" s="52"/>
    </row>
    <row r="4078" spans="1:13" s="53" customFormat="1">
      <c r="A4078" s="47" t="s">
        <v>3196</v>
      </c>
      <c r="B4078" s="47" t="s">
        <v>3339</v>
      </c>
      <c r="C4078" s="47" t="s">
        <v>3026</v>
      </c>
      <c r="D4078" s="47" t="s">
        <v>3105</v>
      </c>
      <c r="E4078" s="47" t="s">
        <v>3106</v>
      </c>
      <c r="F4078" s="48">
        <v>43200</v>
      </c>
      <c r="G4078" s="49">
        <v>1</v>
      </c>
      <c r="H4078" s="47"/>
      <c r="I4078" s="50"/>
      <c r="J4078" s="51"/>
      <c r="K4078" s="50"/>
      <c r="L4078" s="50"/>
      <c r="M4078" s="52"/>
    </row>
    <row r="4079" spans="1:13" s="53" customFormat="1">
      <c r="A4079" s="47" t="s">
        <v>3299</v>
      </c>
      <c r="B4079" s="47" t="s">
        <v>3340</v>
      </c>
      <c r="C4079" s="47" t="s">
        <v>3026</v>
      </c>
      <c r="D4079" s="47" t="s">
        <v>3097</v>
      </c>
      <c r="E4079" s="47" t="s">
        <v>3098</v>
      </c>
      <c r="F4079" s="48">
        <v>43200</v>
      </c>
      <c r="G4079" s="49">
        <v>1</v>
      </c>
      <c r="H4079" s="47"/>
      <c r="I4079" s="50"/>
      <c r="J4079" s="51"/>
      <c r="K4079" s="50"/>
      <c r="L4079" s="50"/>
      <c r="M4079" s="52"/>
    </row>
    <row r="4080" spans="1:13" s="53" customFormat="1">
      <c r="A4080" s="47" t="s">
        <v>3341</v>
      </c>
      <c r="B4080" s="47" t="s">
        <v>3342</v>
      </c>
      <c r="C4080" s="47" t="s">
        <v>3026</v>
      </c>
      <c r="D4080" s="47" t="s">
        <v>63</v>
      </c>
      <c r="E4080" s="47" t="s">
        <v>70</v>
      </c>
      <c r="F4080" s="48">
        <v>43200</v>
      </c>
      <c r="G4080" s="49">
        <v>7</v>
      </c>
      <c r="H4080" s="47"/>
      <c r="I4080" s="50"/>
      <c r="J4080" s="51"/>
      <c r="K4080" s="50"/>
      <c r="L4080" s="50"/>
      <c r="M4080" s="52"/>
    </row>
    <row r="4081" spans="1:13" s="53" customFormat="1">
      <c r="A4081" s="47">
        <v>20180402</v>
      </c>
      <c r="B4081" s="47" t="s">
        <v>3343</v>
      </c>
      <c r="C4081" s="47" t="s">
        <v>3026</v>
      </c>
      <c r="D4081" s="47" t="s">
        <v>3344</v>
      </c>
      <c r="E4081" s="47" t="s">
        <v>3345</v>
      </c>
      <c r="F4081" s="48">
        <v>43200</v>
      </c>
      <c r="G4081" s="49">
        <v>3</v>
      </c>
      <c r="H4081" s="47"/>
      <c r="I4081" s="50"/>
      <c r="J4081" s="51"/>
      <c r="K4081" s="50"/>
      <c r="L4081" s="50"/>
      <c r="M4081" s="52"/>
    </row>
    <row r="4082" spans="1:13" s="53" customFormat="1">
      <c r="A4082" s="47" t="s">
        <v>3358</v>
      </c>
      <c r="B4082" s="47" t="s">
        <v>3359</v>
      </c>
      <c r="C4082" s="47" t="s">
        <v>3026</v>
      </c>
      <c r="D4082" s="47" t="s">
        <v>1678</v>
      </c>
      <c r="E4082" s="47" t="s">
        <v>1672</v>
      </c>
      <c r="F4082" s="48">
        <v>43207</v>
      </c>
      <c r="G4082" s="49">
        <v>10</v>
      </c>
      <c r="H4082" s="47"/>
      <c r="I4082" s="50"/>
      <c r="J4082" s="51"/>
      <c r="K4082" s="50"/>
      <c r="L4082" s="50"/>
      <c r="M4082" s="52"/>
    </row>
    <row r="4083" spans="1:13" s="53" customFormat="1">
      <c r="A4083" s="47" t="s">
        <v>3360</v>
      </c>
      <c r="B4083" s="47" t="s">
        <v>3361</v>
      </c>
      <c r="C4083" s="47" t="s">
        <v>3026</v>
      </c>
      <c r="D4083" s="47" t="s">
        <v>3363</v>
      </c>
      <c r="E4083" s="47" t="s">
        <v>3362</v>
      </c>
      <c r="F4083" s="48">
        <v>43207</v>
      </c>
      <c r="G4083" s="49">
        <v>5</v>
      </c>
      <c r="H4083" s="47"/>
      <c r="I4083" s="50"/>
      <c r="J4083" s="51"/>
      <c r="K4083" s="50"/>
      <c r="L4083" s="50"/>
      <c r="M4083" s="52"/>
    </row>
    <row r="4084" spans="1:13" s="53" customFormat="1">
      <c r="A4084" s="47" t="s">
        <v>3364</v>
      </c>
      <c r="B4084" s="47" t="s">
        <v>3365</v>
      </c>
      <c r="C4084" s="47" t="s">
        <v>3026</v>
      </c>
      <c r="D4084" s="47" t="s">
        <v>1681</v>
      </c>
      <c r="E4084" s="47" t="s">
        <v>1675</v>
      </c>
      <c r="F4084" s="48">
        <v>43207</v>
      </c>
      <c r="G4084" s="49">
        <v>2</v>
      </c>
      <c r="H4084" s="47"/>
      <c r="I4084" s="50"/>
      <c r="J4084" s="51"/>
      <c r="K4084" s="50"/>
      <c r="L4084" s="50"/>
      <c r="M4084" s="52"/>
    </row>
    <row r="4085" spans="1:13" s="53" customFormat="1">
      <c r="A4085" s="47" t="s">
        <v>3366</v>
      </c>
      <c r="B4085" s="47" t="s">
        <v>3367</v>
      </c>
      <c r="C4085" s="47" t="s">
        <v>3026</v>
      </c>
      <c r="D4085" s="47" t="s">
        <v>1681</v>
      </c>
      <c r="E4085" s="47" t="s">
        <v>1675</v>
      </c>
      <c r="F4085" s="48">
        <v>43207</v>
      </c>
      <c r="G4085" s="49">
        <v>3</v>
      </c>
      <c r="H4085" s="47"/>
      <c r="I4085" s="50"/>
      <c r="J4085" s="51"/>
      <c r="K4085" s="50"/>
      <c r="L4085" s="50"/>
      <c r="M4085" s="52"/>
    </row>
    <row r="4086" spans="1:13" s="53" customFormat="1">
      <c r="A4086" s="47" t="s">
        <v>3301</v>
      </c>
      <c r="B4086" s="47" t="s">
        <v>3368</v>
      </c>
      <c r="C4086" s="47" t="s">
        <v>3026</v>
      </c>
      <c r="D4086" s="47" t="s">
        <v>317</v>
      </c>
      <c r="E4086" s="47" t="s">
        <v>159</v>
      </c>
      <c r="F4086" s="48">
        <v>43207</v>
      </c>
      <c r="G4086" s="49">
        <v>100</v>
      </c>
      <c r="H4086" s="47"/>
      <c r="I4086" s="50"/>
      <c r="J4086" s="51"/>
      <c r="K4086" s="50"/>
      <c r="L4086" s="50"/>
      <c r="M4086" s="52"/>
    </row>
    <row r="4087" spans="1:13" s="53" customFormat="1">
      <c r="A4087" s="47" t="s">
        <v>3371</v>
      </c>
      <c r="B4087" s="47" t="s">
        <v>3372</v>
      </c>
      <c r="C4087" s="47" t="s">
        <v>2951</v>
      </c>
      <c r="D4087" s="47" t="s">
        <v>3099</v>
      </c>
      <c r="E4087" s="47" t="s">
        <v>3100</v>
      </c>
      <c r="F4087" s="48">
        <v>43202</v>
      </c>
      <c r="G4087" s="49">
        <v>-1</v>
      </c>
      <c r="H4087" s="47"/>
      <c r="I4087" s="50"/>
      <c r="J4087" s="51"/>
      <c r="K4087" s="50"/>
      <c r="L4087" s="50"/>
      <c r="M4087" s="52"/>
    </row>
    <row r="4088" spans="1:13" s="53" customFormat="1">
      <c r="A4088" s="47" t="s">
        <v>3369</v>
      </c>
      <c r="B4088" s="47" t="s">
        <v>3370</v>
      </c>
      <c r="C4088" s="47" t="s">
        <v>1344</v>
      </c>
      <c r="D4088" s="47" t="s">
        <v>3344</v>
      </c>
      <c r="E4088" s="47" t="s">
        <v>3345</v>
      </c>
      <c r="F4088" s="48">
        <v>43202</v>
      </c>
      <c r="G4088" s="49">
        <v>-2</v>
      </c>
      <c r="H4088" s="47"/>
      <c r="I4088" s="50"/>
      <c r="J4088" s="51"/>
      <c r="K4088" s="50"/>
      <c r="L4088" s="50"/>
      <c r="M4088" s="52"/>
    </row>
    <row r="4089" spans="1:13" s="53" customFormat="1">
      <c r="A4089" s="47" t="s">
        <v>3373</v>
      </c>
      <c r="B4089" s="47" t="s">
        <v>3374</v>
      </c>
      <c r="C4089" s="47" t="s">
        <v>1344</v>
      </c>
      <c r="D4089" s="47" t="s">
        <v>3164</v>
      </c>
      <c r="E4089" s="47" t="s">
        <v>3163</v>
      </c>
      <c r="F4089" s="48">
        <v>43202</v>
      </c>
      <c r="G4089" s="49">
        <v>-1</v>
      </c>
      <c r="H4089" s="47"/>
      <c r="I4089" s="50"/>
      <c r="J4089" s="51"/>
      <c r="K4089" s="50"/>
      <c r="L4089" s="50"/>
      <c r="M4089" s="52"/>
    </row>
    <row r="4090" spans="1:13" s="53" customFormat="1">
      <c r="A4090" s="47" t="s">
        <v>3325</v>
      </c>
      <c r="B4090" s="47" t="s">
        <v>3375</v>
      </c>
      <c r="C4090" s="47" t="s">
        <v>1344</v>
      </c>
      <c r="D4090" s="47" t="s">
        <v>3103</v>
      </c>
      <c r="E4090" s="47" t="s">
        <v>3104</v>
      </c>
      <c r="F4090" s="48">
        <v>43203</v>
      </c>
      <c r="G4090" s="49">
        <v>-1</v>
      </c>
      <c r="H4090" s="47"/>
      <c r="I4090" s="50"/>
      <c r="J4090" s="51"/>
      <c r="K4090" s="50"/>
      <c r="L4090" s="50"/>
      <c r="M4090" s="52"/>
    </row>
    <row r="4091" spans="1:13" s="53" customFormat="1">
      <c r="A4091" s="47" t="s">
        <v>3376</v>
      </c>
      <c r="B4091" s="47" t="s">
        <v>3377</v>
      </c>
      <c r="C4091" s="47" t="s">
        <v>954</v>
      </c>
      <c r="D4091" s="47" t="s">
        <v>2226</v>
      </c>
      <c r="E4091" s="47" t="s">
        <v>2227</v>
      </c>
      <c r="F4091" s="48">
        <v>43203</v>
      </c>
      <c r="G4091" s="49">
        <v>-13</v>
      </c>
      <c r="H4091" s="47"/>
      <c r="I4091" s="50"/>
      <c r="J4091" s="51"/>
      <c r="K4091" s="50"/>
      <c r="L4091" s="50"/>
      <c r="M4091" s="52"/>
    </row>
    <row r="4092" spans="1:13" s="53" customFormat="1">
      <c r="A4092" s="47" t="s">
        <v>3378</v>
      </c>
      <c r="B4092" s="47" t="s">
        <v>3379</v>
      </c>
      <c r="C4092" s="47" t="s">
        <v>1344</v>
      </c>
      <c r="D4092" s="47" t="s">
        <v>2999</v>
      </c>
      <c r="E4092" s="47" t="s">
        <v>1843</v>
      </c>
      <c r="F4092" s="48">
        <v>43203</v>
      </c>
      <c r="G4092" s="49">
        <v>-2</v>
      </c>
      <c r="H4092" s="47"/>
      <c r="I4092" s="50"/>
      <c r="J4092" s="51"/>
      <c r="K4092" s="50"/>
      <c r="L4092" s="50"/>
      <c r="M4092" s="52"/>
    </row>
    <row r="4093" spans="1:13" s="53" customFormat="1">
      <c r="A4093" s="47" t="s">
        <v>3378</v>
      </c>
      <c r="B4093" s="47" t="s">
        <v>3379</v>
      </c>
      <c r="C4093" s="47" t="s">
        <v>1344</v>
      </c>
      <c r="D4093" s="47" t="s">
        <v>1777</v>
      </c>
      <c r="E4093" s="47" t="s">
        <v>1778</v>
      </c>
      <c r="F4093" s="48">
        <v>43203</v>
      </c>
      <c r="G4093" s="49">
        <v>-9</v>
      </c>
      <c r="H4093" s="47"/>
      <c r="I4093" s="50"/>
      <c r="J4093" s="51"/>
      <c r="K4093" s="50"/>
      <c r="L4093" s="50"/>
      <c r="M4093" s="52"/>
    </row>
    <row r="4094" spans="1:13" s="53" customFormat="1">
      <c r="A4094" s="47" t="s">
        <v>3378</v>
      </c>
      <c r="B4094" s="47" t="s">
        <v>3379</v>
      </c>
      <c r="C4094" s="47" t="s">
        <v>1344</v>
      </c>
      <c r="D4094" s="47" t="s">
        <v>2992</v>
      </c>
      <c r="E4094" s="47" t="s">
        <v>1210</v>
      </c>
      <c r="F4094" s="48">
        <v>43203</v>
      </c>
      <c r="G4094" s="49">
        <v>-2</v>
      </c>
      <c r="H4094" s="47"/>
      <c r="I4094" s="50"/>
      <c r="J4094" s="51"/>
      <c r="K4094" s="50"/>
      <c r="L4094" s="50"/>
      <c r="M4094" s="52"/>
    </row>
    <row r="4095" spans="1:13" s="53" customFormat="1">
      <c r="A4095" s="47" t="s">
        <v>3380</v>
      </c>
      <c r="B4095" s="47" t="s">
        <v>3381</v>
      </c>
      <c r="C4095" s="47" t="s">
        <v>1344</v>
      </c>
      <c r="D4095" s="47" t="s">
        <v>1777</v>
      </c>
      <c r="E4095" s="47" t="s">
        <v>1778</v>
      </c>
      <c r="F4095" s="48">
        <v>43206</v>
      </c>
      <c r="G4095" s="49">
        <v>-100</v>
      </c>
      <c r="H4095" s="47"/>
      <c r="I4095" s="50"/>
      <c r="J4095" s="51"/>
      <c r="K4095" s="50"/>
      <c r="L4095" s="50"/>
      <c r="M4095" s="52"/>
    </row>
    <row r="4096" spans="1:13" s="53" customFormat="1">
      <c r="A4096" s="47" t="s">
        <v>3380</v>
      </c>
      <c r="B4096" s="47" t="s">
        <v>3381</v>
      </c>
      <c r="C4096" s="47" t="s">
        <v>1344</v>
      </c>
      <c r="D4096" s="47" t="s">
        <v>319</v>
      </c>
      <c r="E4096" s="47" t="s">
        <v>135</v>
      </c>
      <c r="F4096" s="48">
        <v>43206</v>
      </c>
      <c r="G4096" s="49">
        <v>-31</v>
      </c>
      <c r="H4096" s="47"/>
      <c r="I4096" s="50"/>
      <c r="J4096" s="51"/>
      <c r="K4096" s="50"/>
      <c r="L4096" s="50"/>
      <c r="M4096" s="52"/>
    </row>
    <row r="4097" spans="1:13" s="53" customFormat="1">
      <c r="A4097" s="47" t="s">
        <v>3382</v>
      </c>
      <c r="B4097" s="47" t="s">
        <v>3383</v>
      </c>
      <c r="C4097" s="47" t="s">
        <v>2927</v>
      </c>
      <c r="D4097" s="47" t="s">
        <v>716</v>
      </c>
      <c r="E4097" s="47" t="s">
        <v>715</v>
      </c>
      <c r="F4097" s="48">
        <v>43207</v>
      </c>
      <c r="G4097" s="49">
        <v>-5</v>
      </c>
      <c r="H4097" s="47"/>
      <c r="I4097" s="50"/>
      <c r="J4097" s="51"/>
      <c r="K4097" s="50"/>
      <c r="L4097" s="50"/>
      <c r="M4097" s="52"/>
    </row>
    <row r="4098" spans="1:13" s="53" customFormat="1">
      <c r="A4098" s="47"/>
      <c r="B4098" s="47" t="s">
        <v>2867</v>
      </c>
      <c r="C4098" s="47" t="s">
        <v>3026</v>
      </c>
      <c r="D4098" s="47" t="s">
        <v>716</v>
      </c>
      <c r="E4098" s="47" t="s">
        <v>715</v>
      </c>
      <c r="F4098" s="48">
        <v>43207</v>
      </c>
      <c r="G4098" s="49">
        <v>-8</v>
      </c>
      <c r="H4098" s="47"/>
      <c r="I4098" s="50"/>
      <c r="J4098" s="51"/>
      <c r="K4098" s="50"/>
      <c r="L4098" s="50"/>
      <c r="M4098" s="52"/>
    </row>
    <row r="4099" spans="1:13" s="53" customFormat="1">
      <c r="A4099" s="47" t="s">
        <v>3378</v>
      </c>
      <c r="B4099" s="47" t="s">
        <v>3384</v>
      </c>
      <c r="C4099" s="47" t="s">
        <v>1344</v>
      </c>
      <c r="D4099" s="47" t="s">
        <v>588</v>
      </c>
      <c r="E4099" s="47" t="s">
        <v>505</v>
      </c>
      <c r="F4099" s="48">
        <v>43207</v>
      </c>
      <c r="G4099" s="49">
        <v>-6</v>
      </c>
      <c r="H4099" s="47"/>
      <c r="I4099" s="50"/>
      <c r="J4099" s="51"/>
      <c r="K4099" s="50"/>
      <c r="L4099" s="50"/>
      <c r="M4099" s="52"/>
    </row>
    <row r="4100" spans="1:13" s="53" customFormat="1">
      <c r="A4100" s="47" t="s">
        <v>3385</v>
      </c>
      <c r="B4100" s="47" t="s">
        <v>3386</v>
      </c>
      <c r="C4100" s="47" t="s">
        <v>1134</v>
      </c>
      <c r="D4100" s="47" t="s">
        <v>3099</v>
      </c>
      <c r="E4100" s="47" t="s">
        <v>3100</v>
      </c>
      <c r="F4100" s="48">
        <v>43207</v>
      </c>
      <c r="G4100" s="49">
        <v>-1</v>
      </c>
      <c r="H4100" s="47"/>
      <c r="I4100" s="50"/>
      <c r="J4100" s="51"/>
      <c r="K4100" s="50"/>
      <c r="L4100" s="50"/>
      <c r="M4100" s="52"/>
    </row>
    <row r="4101" spans="1:13" s="53" customFormat="1">
      <c r="A4101" s="47" t="s">
        <v>3385</v>
      </c>
      <c r="B4101" s="47" t="s">
        <v>3386</v>
      </c>
      <c r="C4101" s="47" t="s">
        <v>1134</v>
      </c>
      <c r="D4101" s="47" t="s">
        <v>1777</v>
      </c>
      <c r="E4101" s="47" t="s">
        <v>1778</v>
      </c>
      <c r="F4101" s="48">
        <v>43207</v>
      </c>
      <c r="G4101" s="49">
        <v>-2</v>
      </c>
      <c r="H4101" s="47"/>
      <c r="I4101" s="50"/>
      <c r="J4101" s="51"/>
      <c r="K4101" s="50"/>
      <c r="L4101" s="50"/>
      <c r="M4101" s="52"/>
    </row>
    <row r="4102" spans="1:13" s="53" customFormat="1">
      <c r="A4102" s="47" t="s">
        <v>3385</v>
      </c>
      <c r="B4102" s="47" t="s">
        <v>3386</v>
      </c>
      <c r="C4102" s="47" t="s">
        <v>1134</v>
      </c>
      <c r="D4102" s="47" t="s">
        <v>1880</v>
      </c>
      <c r="E4102" s="47" t="s">
        <v>1881</v>
      </c>
      <c r="F4102" s="48">
        <v>43207</v>
      </c>
      <c r="G4102" s="49">
        <v>-1</v>
      </c>
      <c r="H4102" s="47"/>
      <c r="I4102" s="50"/>
      <c r="J4102" s="51"/>
      <c r="K4102" s="50"/>
      <c r="L4102" s="50"/>
      <c r="M4102" s="52"/>
    </row>
    <row r="4103" spans="1:13" s="53" customFormat="1">
      <c r="A4103" s="47" t="s">
        <v>3385</v>
      </c>
      <c r="B4103" s="47" t="s">
        <v>3386</v>
      </c>
      <c r="C4103" s="47" t="s">
        <v>1134</v>
      </c>
      <c r="D4103" s="47" t="s">
        <v>319</v>
      </c>
      <c r="E4103" s="47" t="s">
        <v>135</v>
      </c>
      <c r="F4103" s="48">
        <v>43207</v>
      </c>
      <c r="G4103" s="49">
        <v>-1</v>
      </c>
      <c r="H4103" s="47"/>
      <c r="I4103" s="50"/>
      <c r="J4103" s="51"/>
      <c r="K4103" s="50"/>
      <c r="L4103" s="50"/>
      <c r="M4103" s="52"/>
    </row>
    <row r="4104" spans="1:13" s="53" customFormat="1">
      <c r="A4104" s="47" t="s">
        <v>3388</v>
      </c>
      <c r="B4104" s="47" t="s">
        <v>3389</v>
      </c>
      <c r="C4104" s="47" t="s">
        <v>954</v>
      </c>
      <c r="D4104" s="47" t="s">
        <v>1516</v>
      </c>
      <c r="E4104" s="47" t="s">
        <v>1517</v>
      </c>
      <c r="F4104" s="48">
        <v>43207</v>
      </c>
      <c r="G4104" s="49">
        <v>-5</v>
      </c>
      <c r="H4104" s="47"/>
      <c r="I4104" s="50"/>
      <c r="J4104" s="51"/>
      <c r="K4104" s="50"/>
      <c r="L4104" s="50"/>
      <c r="M4104" s="52"/>
    </row>
    <row r="4105" spans="1:13" s="53" customFormat="1">
      <c r="A4105" s="47" t="s">
        <v>3388</v>
      </c>
      <c r="B4105" s="47" t="s">
        <v>3389</v>
      </c>
      <c r="C4105" s="47" t="s">
        <v>954</v>
      </c>
      <c r="D4105" s="47" t="s">
        <v>3099</v>
      </c>
      <c r="E4105" s="47" t="s">
        <v>3100</v>
      </c>
      <c r="F4105" s="48">
        <v>43207</v>
      </c>
      <c r="G4105" s="49">
        <v>-2</v>
      </c>
      <c r="H4105" s="47"/>
      <c r="I4105" s="50"/>
      <c r="J4105" s="51"/>
      <c r="K4105" s="50"/>
      <c r="L4105" s="50"/>
      <c r="M4105" s="52"/>
    </row>
    <row r="4106" spans="1:13" s="53" customFormat="1">
      <c r="A4106" s="47" t="s">
        <v>3390</v>
      </c>
      <c r="B4106" s="47" t="s">
        <v>3391</v>
      </c>
      <c r="C4106" s="47" t="s">
        <v>1134</v>
      </c>
      <c r="D4106" s="47" t="s">
        <v>1847</v>
      </c>
      <c r="E4106" s="47" t="s">
        <v>1845</v>
      </c>
      <c r="F4106" s="48">
        <v>43207</v>
      </c>
      <c r="G4106" s="49">
        <v>-14</v>
      </c>
      <c r="H4106" s="47"/>
      <c r="I4106" s="50"/>
      <c r="J4106" s="51"/>
      <c r="K4106" s="50"/>
      <c r="L4106" s="50"/>
      <c r="M4106" s="52"/>
    </row>
    <row r="4107" spans="1:13" s="53" customFormat="1">
      <c r="A4107" s="47" t="s">
        <v>3333</v>
      </c>
      <c r="B4107" s="47" t="s">
        <v>3387</v>
      </c>
      <c r="C4107" s="47" t="s">
        <v>1344</v>
      </c>
      <c r="D4107" s="47" t="s">
        <v>317</v>
      </c>
      <c r="E4107" s="47" t="s">
        <v>159</v>
      </c>
      <c r="F4107" s="48">
        <v>43207</v>
      </c>
      <c r="G4107" s="49">
        <v>-3</v>
      </c>
      <c r="H4107" s="47"/>
      <c r="I4107" s="50"/>
      <c r="J4107" s="51"/>
      <c r="K4107" s="50"/>
      <c r="L4107" s="50"/>
      <c r="M4107" s="52"/>
    </row>
    <row r="4108" spans="1:13" s="53" customFormat="1">
      <c r="A4108" s="47" t="s">
        <v>3392</v>
      </c>
      <c r="B4108" s="47" t="s">
        <v>3393</v>
      </c>
      <c r="C4108" s="47" t="s">
        <v>1344</v>
      </c>
      <c r="D4108" s="47" t="s">
        <v>3099</v>
      </c>
      <c r="E4108" s="47" t="s">
        <v>3100</v>
      </c>
      <c r="F4108" s="48">
        <v>43208</v>
      </c>
      <c r="G4108" s="49">
        <v>-1</v>
      </c>
      <c r="H4108" s="47"/>
      <c r="I4108" s="50"/>
      <c r="J4108" s="51"/>
      <c r="K4108" s="50"/>
      <c r="L4108" s="50"/>
      <c r="M4108" s="52"/>
    </row>
    <row r="4109" spans="1:13" s="53" customFormat="1">
      <c r="A4109" s="47" t="s">
        <v>3392</v>
      </c>
      <c r="B4109" s="47" t="s">
        <v>3393</v>
      </c>
      <c r="C4109" s="47" t="s">
        <v>1344</v>
      </c>
      <c r="D4109" s="47" t="s">
        <v>1887</v>
      </c>
      <c r="E4109" s="47" t="s">
        <v>1883</v>
      </c>
      <c r="F4109" s="48">
        <v>43208</v>
      </c>
      <c r="G4109" s="49">
        <v>-2</v>
      </c>
      <c r="H4109" s="47"/>
      <c r="I4109" s="50"/>
      <c r="J4109" s="51"/>
      <c r="K4109" s="50"/>
      <c r="L4109" s="50"/>
      <c r="M4109" s="52"/>
    </row>
    <row r="4110" spans="1:13" s="53" customFormat="1">
      <c r="A4110" s="47" t="s">
        <v>3392</v>
      </c>
      <c r="B4110" s="47" t="s">
        <v>3393</v>
      </c>
      <c r="C4110" s="47" t="s">
        <v>1344</v>
      </c>
      <c r="D4110" s="47" t="s">
        <v>2881</v>
      </c>
      <c r="E4110" s="47" t="s">
        <v>2882</v>
      </c>
      <c r="F4110" s="48">
        <v>43208</v>
      </c>
      <c r="G4110" s="49">
        <v>-1</v>
      </c>
      <c r="H4110" s="47"/>
      <c r="I4110" s="50"/>
      <c r="J4110" s="51"/>
      <c r="K4110" s="50"/>
      <c r="L4110" s="50"/>
      <c r="M4110" s="52"/>
    </row>
    <row r="4111" spans="1:13" s="53" customFormat="1">
      <c r="A4111" s="47" t="s">
        <v>3392</v>
      </c>
      <c r="B4111" s="47" t="s">
        <v>3393</v>
      </c>
      <c r="C4111" s="47" t="s">
        <v>1344</v>
      </c>
      <c r="D4111" s="47" t="s">
        <v>3164</v>
      </c>
      <c r="E4111" s="47" t="s">
        <v>3163</v>
      </c>
      <c r="F4111" s="48">
        <v>43208</v>
      </c>
      <c r="G4111" s="49">
        <v>-1</v>
      </c>
      <c r="H4111" s="47"/>
      <c r="I4111" s="50"/>
      <c r="J4111" s="51"/>
      <c r="K4111" s="50"/>
      <c r="L4111" s="50"/>
      <c r="M4111" s="52"/>
    </row>
    <row r="4112" spans="1:13" s="53" customFormat="1">
      <c r="A4112" s="47" t="s">
        <v>3392</v>
      </c>
      <c r="B4112" s="47" t="s">
        <v>3393</v>
      </c>
      <c r="C4112" s="47" t="s">
        <v>1344</v>
      </c>
      <c r="D4112" s="47" t="s">
        <v>2883</v>
      </c>
      <c r="E4112" s="47" t="s">
        <v>2884</v>
      </c>
      <c r="F4112" s="48">
        <v>43208</v>
      </c>
      <c r="G4112" s="49">
        <v>-1</v>
      </c>
      <c r="H4112" s="47"/>
      <c r="I4112" s="50"/>
      <c r="J4112" s="51"/>
      <c r="K4112" s="50"/>
      <c r="L4112" s="50"/>
      <c r="M4112" s="52"/>
    </row>
    <row r="4113" spans="1:13" s="53" customFormat="1">
      <c r="A4113" s="47" t="s">
        <v>3392</v>
      </c>
      <c r="B4113" s="47" t="s">
        <v>3393</v>
      </c>
      <c r="C4113" s="47" t="s">
        <v>1344</v>
      </c>
      <c r="D4113" s="47" t="s">
        <v>3218</v>
      </c>
      <c r="E4113" s="47" t="s">
        <v>2879</v>
      </c>
      <c r="F4113" s="48">
        <v>43208</v>
      </c>
      <c r="G4113" s="49">
        <v>-1</v>
      </c>
      <c r="H4113" s="47"/>
      <c r="I4113" s="50"/>
      <c r="J4113" s="51"/>
      <c r="K4113" s="50"/>
      <c r="L4113" s="50"/>
      <c r="M4113" s="52"/>
    </row>
    <row r="4114" spans="1:13" s="53" customFormat="1">
      <c r="A4114" s="47" t="s">
        <v>3392</v>
      </c>
      <c r="B4114" s="47" t="s">
        <v>3393</v>
      </c>
      <c r="C4114" s="47" t="s">
        <v>1344</v>
      </c>
      <c r="D4114" s="47" t="s">
        <v>2887</v>
      </c>
      <c r="E4114" s="47" t="s">
        <v>2888</v>
      </c>
      <c r="F4114" s="48">
        <v>43208</v>
      </c>
      <c r="G4114" s="49">
        <v>-1</v>
      </c>
      <c r="H4114" s="47"/>
      <c r="I4114" s="50"/>
      <c r="J4114" s="51"/>
      <c r="K4114" s="50"/>
      <c r="L4114" s="50"/>
      <c r="M4114" s="52"/>
    </row>
    <row r="4115" spans="1:13" s="53" customFormat="1">
      <c r="A4115" s="47" t="s">
        <v>3392</v>
      </c>
      <c r="B4115" s="47" t="s">
        <v>3393</v>
      </c>
      <c r="C4115" s="47" t="s">
        <v>1344</v>
      </c>
      <c r="D4115" s="47" t="s">
        <v>2045</v>
      </c>
      <c r="E4115" s="47" t="s">
        <v>2042</v>
      </c>
      <c r="F4115" s="48">
        <v>43208</v>
      </c>
      <c r="G4115" s="49">
        <v>-7</v>
      </c>
      <c r="H4115" s="47"/>
      <c r="I4115" s="50"/>
      <c r="J4115" s="51"/>
      <c r="K4115" s="50"/>
      <c r="L4115" s="50"/>
      <c r="M4115" s="52"/>
    </row>
    <row r="4116" spans="1:13" s="53" customFormat="1">
      <c r="A4116" s="47" t="s">
        <v>3392</v>
      </c>
      <c r="B4116" s="47" t="s">
        <v>3393</v>
      </c>
      <c r="C4116" s="47" t="s">
        <v>1344</v>
      </c>
      <c r="D4116" s="47" t="s">
        <v>3097</v>
      </c>
      <c r="E4116" s="47" t="s">
        <v>3098</v>
      </c>
      <c r="F4116" s="48">
        <v>43208</v>
      </c>
      <c r="G4116" s="49">
        <v>-1</v>
      </c>
      <c r="H4116" s="47"/>
      <c r="I4116" s="50"/>
      <c r="J4116" s="51"/>
      <c r="K4116" s="50"/>
      <c r="L4116" s="50"/>
      <c r="M4116" s="52"/>
    </row>
    <row r="4117" spans="1:13" s="53" customFormat="1">
      <c r="A4117" s="47" t="s">
        <v>3392</v>
      </c>
      <c r="B4117" s="47" t="s">
        <v>3393</v>
      </c>
      <c r="C4117" s="47" t="s">
        <v>1344</v>
      </c>
      <c r="D4117" s="47" t="s">
        <v>3193</v>
      </c>
      <c r="E4117" s="47" t="s">
        <v>3192</v>
      </c>
      <c r="F4117" s="48">
        <v>43208</v>
      </c>
      <c r="G4117" s="49">
        <v>-1</v>
      </c>
      <c r="H4117" s="47"/>
      <c r="I4117" s="50"/>
      <c r="J4117" s="51"/>
      <c r="K4117" s="50"/>
      <c r="L4117" s="50"/>
      <c r="M4117" s="52"/>
    </row>
    <row r="4118" spans="1:13" s="53" customFormat="1">
      <c r="A4118" s="47" t="s">
        <v>3392</v>
      </c>
      <c r="B4118" s="47" t="s">
        <v>3393</v>
      </c>
      <c r="C4118" s="47" t="s">
        <v>1344</v>
      </c>
      <c r="D4118" s="47" t="s">
        <v>3094</v>
      </c>
      <c r="E4118" s="47" t="s">
        <v>3085</v>
      </c>
      <c r="F4118" s="48">
        <v>43208</v>
      </c>
      <c r="G4118" s="49">
        <v>-1</v>
      </c>
      <c r="H4118" s="47"/>
      <c r="I4118" s="50"/>
      <c r="J4118" s="51"/>
      <c r="K4118" s="50"/>
      <c r="L4118" s="50"/>
      <c r="M4118" s="52"/>
    </row>
    <row r="4119" spans="1:13" s="53" customFormat="1">
      <c r="A4119" s="47" t="s">
        <v>3392</v>
      </c>
      <c r="B4119" s="47" t="s">
        <v>3393</v>
      </c>
      <c r="C4119" s="47" t="s">
        <v>1344</v>
      </c>
      <c r="D4119" s="47" t="s">
        <v>2992</v>
      </c>
      <c r="E4119" s="47" t="s">
        <v>1210</v>
      </c>
      <c r="F4119" s="48">
        <v>43208</v>
      </c>
      <c r="G4119" s="49">
        <v>-1</v>
      </c>
      <c r="H4119" s="47"/>
      <c r="I4119" s="50"/>
      <c r="J4119" s="51"/>
      <c r="K4119" s="50"/>
      <c r="L4119" s="50"/>
      <c r="M4119" s="52"/>
    </row>
    <row r="4120" spans="1:13" s="53" customFormat="1">
      <c r="A4120" s="47" t="s">
        <v>3392</v>
      </c>
      <c r="B4120" s="47" t="s">
        <v>3393</v>
      </c>
      <c r="C4120" s="47" t="s">
        <v>1344</v>
      </c>
      <c r="D4120" s="47" t="s">
        <v>664</v>
      </c>
      <c r="E4120" s="47" t="s">
        <v>665</v>
      </c>
      <c r="F4120" s="48">
        <v>43208</v>
      </c>
      <c r="G4120" s="49">
        <v>-1</v>
      </c>
      <c r="H4120" s="47"/>
      <c r="I4120" s="50"/>
      <c r="J4120" s="51"/>
      <c r="K4120" s="50"/>
      <c r="L4120" s="50"/>
      <c r="M4120" s="52"/>
    </row>
    <row r="4121" spans="1:13" s="53" customFormat="1">
      <c r="A4121" s="47" t="s">
        <v>3392</v>
      </c>
      <c r="B4121" s="47" t="s">
        <v>3393</v>
      </c>
      <c r="C4121" s="47" t="s">
        <v>1344</v>
      </c>
      <c r="D4121" s="47" t="s">
        <v>663</v>
      </c>
      <c r="E4121" s="47" t="s">
        <v>662</v>
      </c>
      <c r="F4121" s="48">
        <v>43208</v>
      </c>
      <c r="G4121" s="49">
        <v>-1</v>
      </c>
      <c r="H4121" s="47"/>
      <c r="I4121" s="50"/>
      <c r="J4121" s="51"/>
      <c r="K4121" s="50"/>
      <c r="L4121" s="50"/>
      <c r="M4121" s="52"/>
    </row>
    <row r="4122" spans="1:13" s="53" customFormat="1">
      <c r="A4122" s="47" t="s">
        <v>3394</v>
      </c>
      <c r="B4122" s="47" t="s">
        <v>3395</v>
      </c>
      <c r="C4122" s="47" t="s">
        <v>1344</v>
      </c>
      <c r="D4122" s="47" t="s">
        <v>1887</v>
      </c>
      <c r="E4122" s="47" t="s">
        <v>1883</v>
      </c>
      <c r="F4122" s="48">
        <v>43208</v>
      </c>
      <c r="G4122" s="49">
        <v>-5</v>
      </c>
      <c r="H4122" s="47"/>
      <c r="I4122" s="50"/>
      <c r="J4122" s="51"/>
      <c r="K4122" s="50"/>
      <c r="L4122" s="50"/>
      <c r="M4122" s="52"/>
    </row>
    <row r="4123" spans="1:13" s="53" customFormat="1">
      <c r="A4123" s="47" t="s">
        <v>3394</v>
      </c>
      <c r="B4123" s="47" t="s">
        <v>3395</v>
      </c>
      <c r="C4123" s="47" t="s">
        <v>1344</v>
      </c>
      <c r="D4123" s="47" t="s">
        <v>2881</v>
      </c>
      <c r="E4123" s="47" t="s">
        <v>2882</v>
      </c>
      <c r="F4123" s="48">
        <v>43208</v>
      </c>
      <c r="G4123" s="49">
        <v>-4</v>
      </c>
      <c r="H4123" s="47"/>
      <c r="I4123" s="50"/>
      <c r="J4123" s="51"/>
      <c r="K4123" s="50"/>
      <c r="L4123" s="50"/>
      <c r="M4123" s="52"/>
    </row>
    <row r="4124" spans="1:13" s="53" customFormat="1">
      <c r="A4124" s="47" t="s">
        <v>3394</v>
      </c>
      <c r="B4124" s="47" t="s">
        <v>3395</v>
      </c>
      <c r="C4124" s="47" t="s">
        <v>1344</v>
      </c>
      <c r="D4124" s="47" t="s">
        <v>3218</v>
      </c>
      <c r="E4124" s="47" t="s">
        <v>2879</v>
      </c>
      <c r="F4124" s="48">
        <v>43208</v>
      </c>
      <c r="G4124" s="49">
        <v>-4</v>
      </c>
      <c r="H4124" s="47"/>
      <c r="I4124" s="50"/>
      <c r="J4124" s="51"/>
      <c r="K4124" s="50"/>
      <c r="L4124" s="50"/>
      <c r="M4124" s="52"/>
    </row>
    <row r="4125" spans="1:13" s="53" customFormat="1">
      <c r="A4125" s="47" t="s">
        <v>3394</v>
      </c>
      <c r="B4125" s="47" t="s">
        <v>3395</v>
      </c>
      <c r="C4125" s="47" t="s">
        <v>1344</v>
      </c>
      <c r="D4125" s="47" t="s">
        <v>2887</v>
      </c>
      <c r="E4125" s="47" t="s">
        <v>2888</v>
      </c>
      <c r="F4125" s="48">
        <v>43208</v>
      </c>
      <c r="G4125" s="49">
        <v>-4</v>
      </c>
      <c r="H4125" s="47"/>
      <c r="I4125" s="50"/>
      <c r="J4125" s="51"/>
      <c r="K4125" s="50"/>
      <c r="L4125" s="50"/>
      <c r="M4125" s="52"/>
    </row>
    <row r="4126" spans="1:13" s="53" customFormat="1">
      <c r="A4126" s="47" t="s">
        <v>3394</v>
      </c>
      <c r="B4126" s="47" t="s">
        <v>3395</v>
      </c>
      <c r="C4126" s="47" t="s">
        <v>1344</v>
      </c>
      <c r="D4126" s="47" t="s">
        <v>2045</v>
      </c>
      <c r="E4126" s="47" t="s">
        <v>2042</v>
      </c>
      <c r="F4126" s="48">
        <v>43208</v>
      </c>
      <c r="G4126" s="49">
        <v>-18</v>
      </c>
      <c r="H4126" s="47"/>
      <c r="I4126" s="50"/>
      <c r="J4126" s="51"/>
      <c r="K4126" s="50"/>
      <c r="L4126" s="50"/>
      <c r="M4126" s="52"/>
    </row>
    <row r="4127" spans="1:13" s="53" customFormat="1">
      <c r="A4127" s="47" t="s">
        <v>3394</v>
      </c>
      <c r="B4127" s="47" t="s">
        <v>3395</v>
      </c>
      <c r="C4127" s="47" t="s">
        <v>1344</v>
      </c>
      <c r="D4127" s="47" t="s">
        <v>3094</v>
      </c>
      <c r="E4127" s="47" t="s">
        <v>3085</v>
      </c>
      <c r="F4127" s="48">
        <v>43208</v>
      </c>
      <c r="G4127" s="49">
        <v>-5</v>
      </c>
      <c r="H4127" s="47"/>
      <c r="I4127" s="50"/>
      <c r="J4127" s="51"/>
      <c r="K4127" s="50"/>
      <c r="L4127" s="50"/>
      <c r="M4127" s="52"/>
    </row>
    <row r="4128" spans="1:13" s="53" customFormat="1">
      <c r="A4128" s="47" t="s">
        <v>3394</v>
      </c>
      <c r="B4128" s="47" t="s">
        <v>3395</v>
      </c>
      <c r="C4128" s="47" t="s">
        <v>1344</v>
      </c>
      <c r="D4128" s="47" t="s">
        <v>2992</v>
      </c>
      <c r="E4128" s="47" t="s">
        <v>1210</v>
      </c>
      <c r="F4128" s="48">
        <v>43208</v>
      </c>
      <c r="G4128" s="49">
        <v>-5</v>
      </c>
      <c r="H4128" s="47"/>
      <c r="I4128" s="50"/>
      <c r="J4128" s="51"/>
      <c r="K4128" s="50"/>
      <c r="L4128" s="50"/>
      <c r="M4128" s="52"/>
    </row>
    <row r="4129" spans="1:13" s="53" customFormat="1">
      <c r="A4129" s="47" t="s">
        <v>3394</v>
      </c>
      <c r="B4129" s="47" t="s">
        <v>3395</v>
      </c>
      <c r="C4129" s="47" t="s">
        <v>1344</v>
      </c>
      <c r="D4129" s="47" t="s">
        <v>664</v>
      </c>
      <c r="E4129" s="47" t="s">
        <v>665</v>
      </c>
      <c r="F4129" s="48">
        <v>43208</v>
      </c>
      <c r="G4129" s="49">
        <v>-4</v>
      </c>
      <c r="H4129" s="47"/>
      <c r="I4129" s="50"/>
      <c r="J4129" s="51"/>
      <c r="K4129" s="50"/>
      <c r="L4129" s="50"/>
      <c r="M4129" s="52"/>
    </row>
    <row r="4130" spans="1:13" s="53" customFormat="1">
      <c r="A4130" s="47" t="s">
        <v>3394</v>
      </c>
      <c r="B4130" s="47" t="s">
        <v>3395</v>
      </c>
      <c r="C4130" s="47" t="s">
        <v>1344</v>
      </c>
      <c r="D4130" s="47" t="s">
        <v>63</v>
      </c>
      <c r="E4130" s="47" t="s">
        <v>70</v>
      </c>
      <c r="F4130" s="48">
        <v>43208</v>
      </c>
      <c r="G4130" s="49">
        <v>-2</v>
      </c>
      <c r="H4130" s="47"/>
      <c r="I4130" s="50"/>
      <c r="J4130" s="51"/>
      <c r="K4130" s="50"/>
      <c r="L4130" s="50"/>
      <c r="M4130" s="52"/>
    </row>
    <row r="4131" spans="1:13" s="53" customFormat="1">
      <c r="A4131" s="47" t="s">
        <v>3396</v>
      </c>
      <c r="B4131" s="47" t="s">
        <v>3397</v>
      </c>
      <c r="C4131" s="47" t="s">
        <v>1134</v>
      </c>
      <c r="D4131" s="47" t="s">
        <v>1847</v>
      </c>
      <c r="E4131" s="47" t="s">
        <v>1845</v>
      </c>
      <c r="F4131" s="48">
        <v>43208</v>
      </c>
      <c r="G4131" s="49">
        <v>-4</v>
      </c>
      <c r="H4131" s="47"/>
      <c r="I4131" s="50"/>
      <c r="J4131" s="51"/>
      <c r="K4131" s="50"/>
      <c r="L4131" s="50"/>
      <c r="M4131" s="52"/>
    </row>
    <row r="4132" spans="1:13" s="53" customFormat="1">
      <c r="A4132" s="47" t="s">
        <v>3398</v>
      </c>
      <c r="B4132" s="47" t="s">
        <v>3399</v>
      </c>
      <c r="C4132" s="47" t="s">
        <v>1134</v>
      </c>
      <c r="D4132" s="47" t="s">
        <v>1847</v>
      </c>
      <c r="E4132" s="47" t="s">
        <v>1845</v>
      </c>
      <c r="F4132" s="48">
        <v>43208</v>
      </c>
      <c r="G4132" s="49">
        <v>-2</v>
      </c>
      <c r="H4132" s="47"/>
      <c r="I4132" s="50"/>
      <c r="J4132" s="51"/>
      <c r="K4132" s="50"/>
      <c r="L4132" s="50"/>
      <c r="M4132" s="52"/>
    </row>
    <row r="4133" spans="1:13" s="53" customFormat="1">
      <c r="A4133" s="47" t="s">
        <v>3398</v>
      </c>
      <c r="B4133" s="47" t="s">
        <v>3399</v>
      </c>
      <c r="C4133" s="47" t="s">
        <v>1134</v>
      </c>
      <c r="D4133" s="47" t="s">
        <v>2288</v>
      </c>
      <c r="E4133" s="47" t="s">
        <v>2289</v>
      </c>
      <c r="F4133" s="48">
        <v>43208</v>
      </c>
      <c r="G4133" s="49">
        <v>-1</v>
      </c>
      <c r="H4133" s="47"/>
      <c r="I4133" s="50"/>
      <c r="J4133" s="51"/>
      <c r="K4133" s="50"/>
      <c r="L4133" s="50"/>
      <c r="M4133" s="52"/>
    </row>
    <row r="4134" spans="1:13" s="53" customFormat="1">
      <c r="A4134" s="47" t="s">
        <v>3403</v>
      </c>
      <c r="B4134" s="47" t="s">
        <v>3404</v>
      </c>
      <c r="C4134" s="47" t="s">
        <v>1344</v>
      </c>
      <c r="D4134" s="47" t="s">
        <v>3164</v>
      </c>
      <c r="E4134" s="47" t="s">
        <v>3163</v>
      </c>
      <c r="F4134" s="48">
        <v>43209</v>
      </c>
      <c r="G4134" s="49">
        <v>-3</v>
      </c>
      <c r="H4134" s="47"/>
      <c r="I4134" s="50"/>
      <c r="J4134" s="51"/>
      <c r="K4134" s="50"/>
      <c r="L4134" s="50"/>
      <c r="M4134" s="52"/>
    </row>
    <row r="4135" spans="1:13" s="53" customFormat="1">
      <c r="A4135" s="47" t="s">
        <v>3403</v>
      </c>
      <c r="B4135" s="47" t="s">
        <v>3404</v>
      </c>
      <c r="C4135" s="47" t="s">
        <v>1344</v>
      </c>
      <c r="D4135" s="47" t="s">
        <v>1</v>
      </c>
      <c r="E4135" s="47" t="s">
        <v>22</v>
      </c>
      <c r="F4135" s="48">
        <v>43209</v>
      </c>
      <c r="G4135" s="49">
        <v>-2</v>
      </c>
      <c r="H4135" s="47"/>
      <c r="I4135" s="50"/>
      <c r="J4135" s="51"/>
      <c r="K4135" s="50"/>
      <c r="L4135" s="50"/>
      <c r="M4135" s="52"/>
    </row>
    <row r="4136" spans="1:13" s="53" customFormat="1">
      <c r="A4136" s="47" t="s">
        <v>3405</v>
      </c>
      <c r="B4136" s="47" t="s">
        <v>3406</v>
      </c>
      <c r="C4136" s="47" t="s">
        <v>1344</v>
      </c>
      <c r="D4136" s="47" t="s">
        <v>1680</v>
      </c>
      <c r="E4136" s="47" t="s">
        <v>1674</v>
      </c>
      <c r="F4136" s="48">
        <v>43209</v>
      </c>
      <c r="G4136" s="49">
        <v>-1</v>
      </c>
      <c r="H4136" s="47"/>
      <c r="I4136" s="50"/>
      <c r="J4136" s="51"/>
      <c r="K4136" s="50"/>
      <c r="L4136" s="50"/>
      <c r="M4136" s="52"/>
    </row>
    <row r="4137" spans="1:13" s="53" customFormat="1">
      <c r="A4137" s="47" t="s">
        <v>3407</v>
      </c>
      <c r="B4137" s="47" t="s">
        <v>3408</v>
      </c>
      <c r="C4137" s="47" t="s">
        <v>1344</v>
      </c>
      <c r="D4137" s="47" t="s">
        <v>1681</v>
      </c>
      <c r="E4137" s="47" t="s">
        <v>1675</v>
      </c>
      <c r="F4137" s="48">
        <v>43209</v>
      </c>
      <c r="G4137" s="49">
        <v>-1</v>
      </c>
      <c r="H4137" s="47"/>
      <c r="I4137" s="50"/>
      <c r="J4137" s="51"/>
      <c r="K4137" s="50"/>
      <c r="L4137" s="50"/>
      <c r="M4137" s="52"/>
    </row>
    <row r="4138" spans="1:13" s="53" customFormat="1">
      <c r="A4138" s="47" t="s">
        <v>3409</v>
      </c>
      <c r="B4138" s="47" t="s">
        <v>3410</v>
      </c>
      <c r="C4138" s="47" t="s">
        <v>1344</v>
      </c>
      <c r="D4138" s="47" t="s">
        <v>1516</v>
      </c>
      <c r="E4138" s="47" t="s">
        <v>1517</v>
      </c>
      <c r="F4138" s="48">
        <v>43209</v>
      </c>
      <c r="G4138" s="49">
        <v>-4</v>
      </c>
      <c r="H4138" s="47"/>
      <c r="I4138" s="50"/>
      <c r="J4138" s="51"/>
      <c r="K4138" s="50"/>
      <c r="L4138" s="50"/>
      <c r="M4138" s="52"/>
    </row>
    <row r="4139" spans="1:13" s="53" customFormat="1">
      <c r="A4139" s="47" t="s">
        <v>3394</v>
      </c>
      <c r="B4139" s="47" t="s">
        <v>3411</v>
      </c>
      <c r="C4139" s="47" t="s">
        <v>1344</v>
      </c>
      <c r="D4139" s="47" t="s">
        <v>3099</v>
      </c>
      <c r="E4139" s="47" t="s">
        <v>3100</v>
      </c>
      <c r="F4139" s="48">
        <v>43210</v>
      </c>
      <c r="G4139" s="49">
        <v>-5</v>
      </c>
      <c r="H4139" s="47"/>
      <c r="I4139" s="50"/>
      <c r="J4139" s="51"/>
      <c r="K4139" s="50"/>
      <c r="L4139" s="50"/>
      <c r="M4139" s="52"/>
    </row>
    <row r="4140" spans="1:13" s="53" customFormat="1">
      <c r="A4140" s="47" t="s">
        <v>3394</v>
      </c>
      <c r="B4140" s="47" t="s">
        <v>3411</v>
      </c>
      <c r="C4140" s="47" t="s">
        <v>1344</v>
      </c>
      <c r="D4140" s="47" t="s">
        <v>3193</v>
      </c>
      <c r="E4140" s="47" t="s">
        <v>3192</v>
      </c>
      <c r="F4140" s="48">
        <v>43210</v>
      </c>
      <c r="G4140" s="49">
        <v>-1</v>
      </c>
      <c r="H4140" s="47"/>
      <c r="I4140" s="50"/>
      <c r="J4140" s="51"/>
      <c r="K4140" s="50"/>
      <c r="L4140" s="50"/>
      <c r="M4140" s="52"/>
    </row>
    <row r="4141" spans="1:13" s="53" customFormat="1">
      <c r="A4141" s="47" t="s">
        <v>3394</v>
      </c>
      <c r="B4141" s="47" t="s">
        <v>3411</v>
      </c>
      <c r="C4141" s="47" t="s">
        <v>1344</v>
      </c>
      <c r="D4141" s="47" t="s">
        <v>3164</v>
      </c>
      <c r="E4141" s="47" t="s">
        <v>3163</v>
      </c>
      <c r="F4141" s="48">
        <v>43210</v>
      </c>
      <c r="G4141" s="49">
        <v>-2</v>
      </c>
      <c r="H4141" s="47"/>
      <c r="I4141" s="50"/>
      <c r="J4141" s="51"/>
      <c r="K4141" s="50"/>
      <c r="L4141" s="50"/>
      <c r="M4141" s="52"/>
    </row>
    <row r="4142" spans="1:13" s="53" customFormat="1">
      <c r="A4142" s="47" t="s">
        <v>3394</v>
      </c>
      <c r="B4142" s="47" t="s">
        <v>3411</v>
      </c>
      <c r="C4142" s="47" t="s">
        <v>1344</v>
      </c>
      <c r="D4142" s="47" t="s">
        <v>3097</v>
      </c>
      <c r="E4142" s="47" t="s">
        <v>3098</v>
      </c>
      <c r="F4142" s="48">
        <v>43210</v>
      </c>
      <c r="G4142" s="49">
        <v>-5</v>
      </c>
      <c r="H4142" s="47"/>
      <c r="I4142" s="50"/>
      <c r="J4142" s="51"/>
      <c r="K4142" s="50"/>
      <c r="L4142" s="50"/>
      <c r="M4142" s="52"/>
    </row>
    <row r="4143" spans="1:13" s="53" customFormat="1">
      <c r="A4143" s="47" t="s">
        <v>3394</v>
      </c>
      <c r="B4143" s="47" t="s">
        <v>3411</v>
      </c>
      <c r="C4143" s="47" t="s">
        <v>1344</v>
      </c>
      <c r="D4143" s="47" t="s">
        <v>3193</v>
      </c>
      <c r="E4143" s="47" t="s">
        <v>3192</v>
      </c>
      <c r="F4143" s="48">
        <v>43210</v>
      </c>
      <c r="G4143" s="49">
        <v>-5</v>
      </c>
      <c r="H4143" s="47"/>
      <c r="I4143" s="50"/>
      <c r="J4143" s="51"/>
      <c r="K4143" s="50"/>
      <c r="L4143" s="50"/>
      <c r="M4143" s="52"/>
    </row>
    <row r="4144" spans="1:13" s="53" customFormat="1">
      <c r="A4144" s="47" t="s">
        <v>3268</v>
      </c>
      <c r="B4144" s="47" t="s">
        <v>3412</v>
      </c>
      <c r="C4144" s="47" t="s">
        <v>1344</v>
      </c>
      <c r="D4144" s="47" t="s">
        <v>1678</v>
      </c>
      <c r="E4144" s="47" t="s">
        <v>1672</v>
      </c>
      <c r="F4144" s="48">
        <v>43213</v>
      </c>
      <c r="G4144" s="49">
        <v>-3</v>
      </c>
      <c r="H4144" s="47"/>
      <c r="I4144" s="50"/>
      <c r="J4144" s="51"/>
      <c r="K4144" s="50"/>
      <c r="L4144" s="50"/>
      <c r="M4144" s="52"/>
    </row>
    <row r="4145" spans="1:13" s="53" customFormat="1">
      <c r="A4145" s="47" t="s">
        <v>3413</v>
      </c>
      <c r="B4145" s="47" t="s">
        <v>3414</v>
      </c>
      <c r="C4145" s="47" t="s">
        <v>1344</v>
      </c>
      <c r="D4145" s="47" t="s">
        <v>3164</v>
      </c>
      <c r="E4145" s="47" t="s">
        <v>3163</v>
      </c>
      <c r="F4145" s="48">
        <v>43213</v>
      </c>
      <c r="G4145" s="49">
        <v>-1</v>
      </c>
      <c r="H4145" s="47"/>
      <c r="I4145" s="50"/>
      <c r="J4145" s="51"/>
      <c r="K4145" s="50"/>
      <c r="L4145" s="50"/>
      <c r="M4145" s="52"/>
    </row>
    <row r="4146" spans="1:13" s="53" customFormat="1">
      <c r="A4146" s="47" t="s">
        <v>3413</v>
      </c>
      <c r="B4146" s="47" t="s">
        <v>3414</v>
      </c>
      <c r="C4146" s="47" t="s">
        <v>1344</v>
      </c>
      <c r="D4146" s="47" t="s">
        <v>3164</v>
      </c>
      <c r="E4146" s="47" t="s">
        <v>3163</v>
      </c>
      <c r="F4146" s="48">
        <v>43213</v>
      </c>
      <c r="G4146" s="49">
        <v>-1</v>
      </c>
      <c r="H4146" s="47"/>
      <c r="I4146" s="50"/>
      <c r="J4146" s="51"/>
      <c r="K4146" s="50"/>
      <c r="L4146" s="50"/>
      <c r="M4146" s="52"/>
    </row>
    <row r="4147" spans="1:13" s="53" customFormat="1">
      <c r="A4147" s="47" t="s">
        <v>3413</v>
      </c>
      <c r="B4147" s="47" t="s">
        <v>3414</v>
      </c>
      <c r="C4147" s="47" t="s">
        <v>1344</v>
      </c>
      <c r="D4147" s="47" t="s">
        <v>1680</v>
      </c>
      <c r="E4147" s="47" t="s">
        <v>1674</v>
      </c>
      <c r="F4147" s="48">
        <v>43213</v>
      </c>
      <c r="G4147" s="49">
        <v>-1</v>
      </c>
      <c r="H4147" s="47"/>
      <c r="I4147" s="50"/>
      <c r="J4147" s="51"/>
      <c r="K4147" s="50"/>
      <c r="L4147" s="50"/>
      <c r="M4147" s="52"/>
    </row>
    <row r="4148" spans="1:13" s="53" customFormat="1">
      <c r="A4148" s="47" t="s">
        <v>3415</v>
      </c>
      <c r="B4148" s="47" t="s">
        <v>3416</v>
      </c>
      <c r="C4148" s="47" t="s">
        <v>1134</v>
      </c>
      <c r="D4148" s="47" t="s">
        <v>1847</v>
      </c>
      <c r="E4148" s="47" t="s">
        <v>1845</v>
      </c>
      <c r="F4148" s="48">
        <v>43213</v>
      </c>
      <c r="G4148" s="49">
        <v>-3</v>
      </c>
      <c r="H4148" s="47"/>
      <c r="I4148" s="50"/>
      <c r="J4148" s="51"/>
      <c r="K4148" s="50"/>
      <c r="L4148" s="50"/>
      <c r="M4148" s="52"/>
    </row>
    <row r="4149" spans="1:13" s="53" customFormat="1">
      <c r="A4149" s="47" t="s">
        <v>3360</v>
      </c>
      <c r="B4149" s="47" t="s">
        <v>3417</v>
      </c>
      <c r="C4149" s="47" t="s">
        <v>3026</v>
      </c>
      <c r="D4149" s="47" t="s">
        <v>3419</v>
      </c>
      <c r="E4149" s="47" t="s">
        <v>3418</v>
      </c>
      <c r="F4149" s="48">
        <v>43214</v>
      </c>
      <c r="G4149" s="49">
        <v>10</v>
      </c>
      <c r="H4149" s="47"/>
      <c r="I4149" s="50"/>
      <c r="J4149" s="51"/>
      <c r="K4149" s="50"/>
      <c r="L4149" s="50"/>
      <c r="M4149" s="52"/>
    </row>
    <row r="4150" spans="1:13" s="53" customFormat="1">
      <c r="A4150" s="47" t="s">
        <v>3360</v>
      </c>
      <c r="B4150" s="47" t="s">
        <v>3417</v>
      </c>
      <c r="C4150" s="47" t="s">
        <v>3026</v>
      </c>
      <c r="D4150" s="47" t="s">
        <v>3363</v>
      </c>
      <c r="E4150" s="47" t="s">
        <v>3362</v>
      </c>
      <c r="F4150" s="48">
        <v>43214</v>
      </c>
      <c r="G4150" s="49">
        <v>5</v>
      </c>
      <c r="H4150" s="47"/>
      <c r="I4150" s="50"/>
      <c r="J4150" s="51"/>
      <c r="K4150" s="50"/>
      <c r="L4150" s="50"/>
      <c r="M4150" s="52"/>
    </row>
    <row r="4151" spans="1:13" s="53" customFormat="1">
      <c r="A4151" s="47" t="s">
        <v>3360</v>
      </c>
      <c r="B4151" s="47" t="s">
        <v>3417</v>
      </c>
      <c r="C4151" s="47" t="s">
        <v>3026</v>
      </c>
      <c r="D4151" s="47" t="s">
        <v>3421</v>
      </c>
      <c r="E4151" s="47" t="s">
        <v>3420</v>
      </c>
      <c r="F4151" s="48">
        <v>43214</v>
      </c>
      <c r="G4151" s="49">
        <v>2</v>
      </c>
      <c r="H4151" s="47"/>
      <c r="I4151" s="50"/>
      <c r="J4151" s="51"/>
      <c r="K4151" s="50"/>
      <c r="L4151" s="50"/>
      <c r="M4151" s="52"/>
    </row>
    <row r="4152" spans="1:13" s="53" customFormat="1">
      <c r="A4152" s="47" t="s">
        <v>3422</v>
      </c>
      <c r="B4152" s="47" t="s">
        <v>3423</v>
      </c>
      <c r="C4152" s="47" t="s">
        <v>3026</v>
      </c>
      <c r="D4152" s="47" t="s">
        <v>3097</v>
      </c>
      <c r="E4152" s="47" t="s">
        <v>3098</v>
      </c>
      <c r="F4152" s="48">
        <v>43214</v>
      </c>
      <c r="G4152" s="49">
        <v>6</v>
      </c>
      <c r="H4152" s="47"/>
      <c r="I4152" s="50"/>
      <c r="J4152" s="51"/>
      <c r="K4152" s="50"/>
      <c r="L4152" s="50"/>
      <c r="M4152" s="52"/>
    </row>
    <row r="4153" spans="1:13" s="53" customFormat="1">
      <c r="A4153" s="47" t="s">
        <v>3364</v>
      </c>
      <c r="B4153" s="47" t="s">
        <v>3424</v>
      </c>
      <c r="C4153" s="47" t="s">
        <v>3026</v>
      </c>
      <c r="D4153" s="47" t="s">
        <v>1680</v>
      </c>
      <c r="E4153" s="47" t="s">
        <v>1674</v>
      </c>
      <c r="F4153" s="48">
        <v>43214</v>
      </c>
      <c r="G4153" s="49">
        <v>2</v>
      </c>
      <c r="H4153" s="47"/>
      <c r="I4153" s="50"/>
      <c r="J4153" s="51"/>
      <c r="K4153" s="50"/>
      <c r="L4153" s="50"/>
      <c r="M4153" s="52"/>
    </row>
    <row r="4154" spans="1:13" s="53" customFormat="1">
      <c r="A4154" s="47" t="s">
        <v>3364</v>
      </c>
      <c r="B4154" s="47" t="s">
        <v>3424</v>
      </c>
      <c r="C4154" s="47" t="s">
        <v>3026</v>
      </c>
      <c r="D4154" s="47" t="s">
        <v>1681</v>
      </c>
      <c r="E4154" s="47" t="s">
        <v>1675</v>
      </c>
      <c r="F4154" s="48">
        <v>43214</v>
      </c>
      <c r="G4154" s="49">
        <v>1</v>
      </c>
      <c r="H4154" s="47"/>
      <c r="I4154" s="50"/>
      <c r="J4154" s="51"/>
      <c r="K4154" s="50"/>
      <c r="L4154" s="50"/>
      <c r="M4154" s="52"/>
    </row>
    <row r="4155" spans="1:13" s="53" customFormat="1">
      <c r="A4155" s="47" t="s">
        <v>3425</v>
      </c>
      <c r="B4155" s="47" t="s">
        <v>3426</v>
      </c>
      <c r="C4155" s="47" t="s">
        <v>3026</v>
      </c>
      <c r="D4155" s="47" t="s">
        <v>3164</v>
      </c>
      <c r="E4155" s="47" t="s">
        <v>3163</v>
      </c>
      <c r="F4155" s="48">
        <v>43214</v>
      </c>
      <c r="G4155" s="49">
        <v>6</v>
      </c>
      <c r="H4155" s="47"/>
      <c r="I4155" s="50"/>
      <c r="J4155" s="51"/>
      <c r="K4155" s="50"/>
      <c r="L4155" s="50"/>
      <c r="M4155" s="52"/>
    </row>
    <row r="4156" spans="1:13" s="53" customFormat="1">
      <c r="A4156" s="47" t="s">
        <v>3366</v>
      </c>
      <c r="B4156" s="47" t="s">
        <v>3427</v>
      </c>
      <c r="C4156" s="47" t="s">
        <v>3026</v>
      </c>
      <c r="D4156" s="47" t="s">
        <v>1681</v>
      </c>
      <c r="E4156" s="47" t="s">
        <v>1675</v>
      </c>
      <c r="F4156" s="48">
        <v>43214</v>
      </c>
      <c r="G4156" s="49">
        <v>3</v>
      </c>
      <c r="H4156" s="47"/>
      <c r="I4156" s="50"/>
      <c r="J4156" s="51"/>
      <c r="K4156" s="50"/>
      <c r="L4156" s="50"/>
      <c r="M4156" s="52"/>
    </row>
    <row r="4157" spans="1:13" s="53" customFormat="1">
      <c r="A4157" s="47"/>
      <c r="B4157" s="47" t="s">
        <v>2867</v>
      </c>
      <c r="C4157" s="47" t="s">
        <v>3026</v>
      </c>
      <c r="D4157" s="47" t="s">
        <v>468</v>
      </c>
      <c r="E4157" s="47" t="s">
        <v>312</v>
      </c>
      <c r="F4157" s="48">
        <v>43228</v>
      </c>
      <c r="G4157" s="49">
        <v>1</v>
      </c>
      <c r="H4157" s="47"/>
      <c r="I4157" s="50"/>
      <c r="J4157" s="51"/>
      <c r="K4157" s="50"/>
      <c r="L4157" s="50"/>
      <c r="M4157" s="52"/>
    </row>
    <row r="4158" spans="1:13" s="53" customFormat="1">
      <c r="A4158" s="47"/>
      <c r="B4158" s="47" t="s">
        <v>2867</v>
      </c>
      <c r="C4158" s="47" t="s">
        <v>3026</v>
      </c>
      <c r="D4158" s="47" t="s">
        <v>469</v>
      </c>
      <c r="E4158" s="47" t="s">
        <v>311</v>
      </c>
      <c r="F4158" s="48">
        <v>43228</v>
      </c>
      <c r="G4158" s="49">
        <v>1</v>
      </c>
      <c r="H4158" s="47"/>
      <c r="I4158" s="50"/>
      <c r="J4158" s="51"/>
      <c r="K4158" s="50"/>
      <c r="L4158" s="50"/>
      <c r="M4158" s="52"/>
    </row>
    <row r="4159" spans="1:13" s="53" customFormat="1">
      <c r="A4159" s="47"/>
      <c r="B4159" s="47" t="s">
        <v>2867</v>
      </c>
      <c r="C4159" s="47" t="s">
        <v>3026</v>
      </c>
      <c r="D4159" s="47" t="s">
        <v>164</v>
      </c>
      <c r="E4159" s="47" t="s">
        <v>134</v>
      </c>
      <c r="F4159" s="48">
        <v>43228</v>
      </c>
      <c r="G4159" s="49">
        <v>-6</v>
      </c>
      <c r="H4159" s="47"/>
      <c r="I4159" s="50"/>
      <c r="J4159" s="51"/>
      <c r="K4159" s="50"/>
      <c r="L4159" s="50"/>
      <c r="M4159" s="52"/>
    </row>
    <row r="4160" spans="1:13" s="53" customFormat="1">
      <c r="A4160" s="47" t="s">
        <v>3428</v>
      </c>
      <c r="B4160" s="47" t="s">
        <v>3429</v>
      </c>
      <c r="C4160" s="47" t="s">
        <v>1134</v>
      </c>
      <c r="D4160" s="47" t="s">
        <v>1847</v>
      </c>
      <c r="E4160" s="47" t="s">
        <v>1845</v>
      </c>
      <c r="F4160" s="48">
        <v>43213</v>
      </c>
      <c r="G4160" s="49">
        <v>-25</v>
      </c>
      <c r="H4160" s="47"/>
      <c r="I4160" s="50"/>
      <c r="J4160" s="51"/>
      <c r="K4160" s="50"/>
      <c r="L4160" s="50"/>
      <c r="M4160" s="52"/>
    </row>
    <row r="4161" spans="1:13" s="53" customFormat="1">
      <c r="A4161" s="47" t="s">
        <v>3428</v>
      </c>
      <c r="B4161" s="47" t="s">
        <v>3429</v>
      </c>
      <c r="C4161" s="47" t="s">
        <v>1134</v>
      </c>
      <c r="D4161" s="47" t="s">
        <v>2288</v>
      </c>
      <c r="E4161" s="47" t="s">
        <v>2289</v>
      </c>
      <c r="F4161" s="48">
        <v>43213</v>
      </c>
      <c r="G4161" s="49">
        <v>-1</v>
      </c>
      <c r="H4161" s="47"/>
      <c r="I4161" s="50"/>
      <c r="J4161" s="51"/>
      <c r="K4161" s="50"/>
      <c r="L4161" s="50"/>
      <c r="M4161" s="52"/>
    </row>
    <row r="4162" spans="1:13" s="53" customFormat="1">
      <c r="A4162" s="47" t="s">
        <v>3430</v>
      </c>
      <c r="B4162" s="47" t="s">
        <v>3431</v>
      </c>
      <c r="C4162" s="47" t="s">
        <v>1134</v>
      </c>
      <c r="D4162" s="47" t="s">
        <v>1847</v>
      </c>
      <c r="E4162" s="47" t="s">
        <v>1845</v>
      </c>
      <c r="F4162" s="48">
        <v>43214</v>
      </c>
      <c r="G4162" s="49">
        <v>-7</v>
      </c>
      <c r="H4162" s="47"/>
      <c r="I4162" s="50"/>
      <c r="J4162" s="51"/>
      <c r="K4162" s="50"/>
      <c r="L4162" s="50"/>
      <c r="M4162" s="52"/>
    </row>
    <row r="4163" spans="1:13" s="53" customFormat="1">
      <c r="A4163" s="47" t="s">
        <v>3430</v>
      </c>
      <c r="B4163" s="47" t="s">
        <v>3431</v>
      </c>
      <c r="C4163" s="47" t="s">
        <v>1134</v>
      </c>
      <c r="D4163" s="47" t="s">
        <v>2288</v>
      </c>
      <c r="E4163" s="47" t="s">
        <v>2289</v>
      </c>
      <c r="F4163" s="48">
        <v>43214</v>
      </c>
      <c r="G4163" s="49">
        <v>-1</v>
      </c>
      <c r="H4163" s="47"/>
      <c r="I4163" s="50"/>
      <c r="J4163" s="51"/>
      <c r="K4163" s="50"/>
      <c r="L4163" s="50"/>
      <c r="M4163" s="52"/>
    </row>
    <row r="4164" spans="1:13" s="53" customFormat="1">
      <c r="A4164" s="47" t="s">
        <v>3432</v>
      </c>
      <c r="B4164" s="47" t="s">
        <v>3433</v>
      </c>
      <c r="C4164" s="47" t="s">
        <v>1344</v>
      </c>
      <c r="D4164" s="47" t="s">
        <v>1516</v>
      </c>
      <c r="E4164" s="47" t="s">
        <v>1517</v>
      </c>
      <c r="F4164" s="48">
        <v>43214</v>
      </c>
      <c r="G4164" s="49">
        <v>-5</v>
      </c>
      <c r="H4164" s="47"/>
      <c r="I4164" s="50"/>
      <c r="J4164" s="51"/>
      <c r="K4164" s="50"/>
      <c r="L4164" s="50"/>
      <c r="M4164" s="52"/>
    </row>
    <row r="4165" spans="1:13" s="53" customFormat="1">
      <c r="A4165" s="47" t="s">
        <v>3432</v>
      </c>
      <c r="B4165" s="47" t="s">
        <v>3433</v>
      </c>
      <c r="C4165" s="47" t="s">
        <v>1344</v>
      </c>
      <c r="D4165" s="47" t="s">
        <v>2918</v>
      </c>
      <c r="E4165" s="47" t="s">
        <v>2919</v>
      </c>
      <c r="F4165" s="48">
        <v>43214</v>
      </c>
      <c r="G4165" s="49">
        <v>-1</v>
      </c>
      <c r="H4165" s="47"/>
      <c r="I4165" s="50"/>
      <c r="J4165" s="51"/>
      <c r="K4165" s="50"/>
      <c r="L4165" s="50"/>
      <c r="M4165" s="52"/>
    </row>
    <row r="4166" spans="1:13" s="53" customFormat="1">
      <c r="A4166" s="47" t="s">
        <v>3434</v>
      </c>
      <c r="B4166" s="47" t="s">
        <v>3435</v>
      </c>
      <c r="C4166" s="47" t="s">
        <v>1344</v>
      </c>
      <c r="D4166" s="47" t="s">
        <v>1680</v>
      </c>
      <c r="E4166" s="47" t="s">
        <v>1674</v>
      </c>
      <c r="F4166" s="48">
        <v>43214</v>
      </c>
      <c r="G4166" s="49">
        <v>-1</v>
      </c>
      <c r="H4166" s="47"/>
      <c r="I4166" s="50"/>
      <c r="J4166" s="51"/>
      <c r="K4166" s="50"/>
      <c r="L4166" s="50"/>
      <c r="M4166" s="52"/>
    </row>
    <row r="4167" spans="1:13" s="53" customFormat="1">
      <c r="A4167" s="47" t="s">
        <v>3392</v>
      </c>
      <c r="B4167" s="47" t="s">
        <v>3436</v>
      </c>
      <c r="C4167" s="47" t="s">
        <v>1344</v>
      </c>
      <c r="D4167" s="47" t="s">
        <v>3097</v>
      </c>
      <c r="E4167" s="47" t="s">
        <v>3098</v>
      </c>
      <c r="F4167" s="48">
        <v>43215</v>
      </c>
      <c r="G4167" s="49">
        <v>-1</v>
      </c>
      <c r="H4167" s="47"/>
      <c r="I4167" s="50"/>
      <c r="J4167" s="51"/>
      <c r="K4167" s="50"/>
      <c r="L4167" s="50"/>
      <c r="M4167" s="52"/>
    </row>
    <row r="4168" spans="1:13" s="53" customFormat="1">
      <c r="A4168" s="47" t="s">
        <v>3392</v>
      </c>
      <c r="B4168" s="47" t="s">
        <v>3436</v>
      </c>
      <c r="C4168" s="47" t="s">
        <v>1344</v>
      </c>
      <c r="D4168" s="47" t="s">
        <v>1681</v>
      </c>
      <c r="E4168" s="47" t="s">
        <v>1675</v>
      </c>
      <c r="F4168" s="48">
        <v>43215</v>
      </c>
      <c r="G4168" s="49">
        <v>-1</v>
      </c>
      <c r="H4168" s="47"/>
      <c r="I4168" s="50"/>
      <c r="J4168" s="51"/>
      <c r="K4168" s="50"/>
      <c r="L4168" s="50"/>
      <c r="M4168" s="52"/>
    </row>
    <row r="4169" spans="1:13" s="53" customFormat="1">
      <c r="A4169" s="47" t="s">
        <v>3392</v>
      </c>
      <c r="B4169" s="47" t="s">
        <v>3436</v>
      </c>
      <c r="C4169" s="47" t="s">
        <v>1344</v>
      </c>
      <c r="D4169" s="47" t="s">
        <v>3363</v>
      </c>
      <c r="E4169" s="47" t="s">
        <v>3362</v>
      </c>
      <c r="F4169" s="48">
        <v>43215</v>
      </c>
      <c r="G4169" s="49">
        <v>-1</v>
      </c>
      <c r="H4169" s="47"/>
      <c r="I4169" s="50"/>
      <c r="J4169" s="51"/>
      <c r="K4169" s="50"/>
      <c r="L4169" s="50"/>
      <c r="M4169" s="52"/>
    </row>
    <row r="4170" spans="1:13" s="53" customFormat="1">
      <c r="A4170" s="47" t="s">
        <v>3392</v>
      </c>
      <c r="B4170" s="47" t="s">
        <v>3436</v>
      </c>
      <c r="C4170" s="47" t="s">
        <v>1344</v>
      </c>
      <c r="D4170" s="47" t="s">
        <v>3097</v>
      </c>
      <c r="E4170" s="47" t="s">
        <v>3098</v>
      </c>
      <c r="F4170" s="48">
        <v>43215</v>
      </c>
      <c r="G4170" s="49">
        <v>-1</v>
      </c>
      <c r="H4170" s="47"/>
      <c r="I4170" s="50"/>
      <c r="J4170" s="51"/>
      <c r="K4170" s="50"/>
      <c r="L4170" s="50"/>
      <c r="M4170" s="52"/>
    </row>
    <row r="4171" spans="1:13" s="53" customFormat="1">
      <c r="A4171" s="47" t="s">
        <v>3392</v>
      </c>
      <c r="B4171" s="47" t="s">
        <v>3436</v>
      </c>
      <c r="C4171" s="47" t="s">
        <v>1344</v>
      </c>
      <c r="D4171" s="47" t="s">
        <v>1678</v>
      </c>
      <c r="E4171" s="47" t="s">
        <v>1672</v>
      </c>
      <c r="F4171" s="48">
        <v>43215</v>
      </c>
      <c r="G4171" s="49">
        <v>-1</v>
      </c>
      <c r="H4171" s="47"/>
      <c r="I4171" s="50"/>
      <c r="J4171" s="51"/>
      <c r="K4171" s="50"/>
      <c r="L4171" s="50"/>
      <c r="M4171" s="52"/>
    </row>
    <row r="4172" spans="1:13" s="53" customFormat="1">
      <c r="A4172" s="47" t="s">
        <v>3392</v>
      </c>
      <c r="B4172" s="47" t="s">
        <v>3436</v>
      </c>
      <c r="C4172" s="47" t="s">
        <v>1344</v>
      </c>
      <c r="D4172" s="47" t="s">
        <v>3097</v>
      </c>
      <c r="E4172" s="47" t="s">
        <v>3098</v>
      </c>
      <c r="F4172" s="48">
        <v>43215</v>
      </c>
      <c r="G4172" s="49">
        <v>-1</v>
      </c>
      <c r="H4172" s="47"/>
      <c r="I4172" s="50"/>
      <c r="J4172" s="51"/>
      <c r="K4172" s="50"/>
      <c r="L4172" s="50"/>
      <c r="M4172" s="52"/>
    </row>
    <row r="4173" spans="1:13" s="53" customFormat="1">
      <c r="A4173" s="47" t="s">
        <v>3392</v>
      </c>
      <c r="B4173" s="47" t="s">
        <v>3436</v>
      </c>
      <c r="C4173" s="47" t="s">
        <v>1344</v>
      </c>
      <c r="D4173" s="47" t="s">
        <v>3193</v>
      </c>
      <c r="E4173" s="47" t="s">
        <v>3192</v>
      </c>
      <c r="F4173" s="48">
        <v>43215</v>
      </c>
      <c r="G4173" s="49">
        <v>-1</v>
      </c>
      <c r="H4173" s="47"/>
      <c r="I4173" s="50"/>
      <c r="J4173" s="51"/>
      <c r="K4173" s="50"/>
      <c r="L4173" s="50"/>
      <c r="M4173" s="52"/>
    </row>
    <row r="4174" spans="1:13" s="53" customFormat="1">
      <c r="A4174" s="47" t="s">
        <v>3392</v>
      </c>
      <c r="B4174" s="47" t="s">
        <v>3436</v>
      </c>
      <c r="C4174" s="47" t="s">
        <v>1344</v>
      </c>
      <c r="D4174" s="47" t="s">
        <v>3363</v>
      </c>
      <c r="E4174" s="47" t="s">
        <v>3362</v>
      </c>
      <c r="F4174" s="48">
        <v>43215</v>
      </c>
      <c r="G4174" s="49">
        <v>-1</v>
      </c>
      <c r="H4174" s="47"/>
      <c r="I4174" s="50"/>
      <c r="J4174" s="51"/>
      <c r="K4174" s="50"/>
      <c r="L4174" s="50"/>
      <c r="M4174" s="52"/>
    </row>
    <row r="4175" spans="1:13" s="53" customFormat="1">
      <c r="A4175" s="47" t="s">
        <v>3437</v>
      </c>
      <c r="B4175" s="47" t="s">
        <v>3438</v>
      </c>
      <c r="C4175" s="47" t="s">
        <v>1344</v>
      </c>
      <c r="D4175" s="47" t="s">
        <v>3164</v>
      </c>
      <c r="E4175" s="47" t="s">
        <v>3163</v>
      </c>
      <c r="F4175" s="48">
        <v>43215</v>
      </c>
      <c r="G4175" s="49">
        <v>-1</v>
      </c>
      <c r="H4175" s="47"/>
      <c r="I4175" s="50"/>
      <c r="J4175" s="51"/>
      <c r="K4175" s="50"/>
      <c r="L4175" s="50"/>
      <c r="M4175" s="52"/>
    </row>
    <row r="4176" spans="1:13" s="53" customFormat="1">
      <c r="A4176" s="47" t="s">
        <v>3439</v>
      </c>
      <c r="B4176" s="47" t="s">
        <v>3440</v>
      </c>
      <c r="C4176" s="47" t="s">
        <v>1344</v>
      </c>
      <c r="D4176" s="47" t="s">
        <v>1681</v>
      </c>
      <c r="E4176" s="47" t="s">
        <v>1675</v>
      </c>
      <c r="F4176" s="48">
        <v>43215</v>
      </c>
      <c r="G4176" s="49">
        <v>-1</v>
      </c>
      <c r="H4176" s="47"/>
      <c r="I4176" s="50"/>
      <c r="J4176" s="51"/>
      <c r="K4176" s="50"/>
      <c r="L4176" s="50"/>
      <c r="M4176" s="52"/>
    </row>
    <row r="4177" spans="1:13" s="53" customFormat="1">
      <c r="A4177" s="47" t="s">
        <v>3441</v>
      </c>
      <c r="B4177" s="47" t="s">
        <v>3442</v>
      </c>
      <c r="C4177" s="47" t="s">
        <v>954</v>
      </c>
      <c r="D4177" s="47" t="s">
        <v>1858</v>
      </c>
      <c r="E4177" s="47" t="s">
        <v>1859</v>
      </c>
      <c r="F4177" s="48">
        <v>43217</v>
      </c>
      <c r="G4177" s="49">
        <v>-2</v>
      </c>
      <c r="H4177" s="47"/>
      <c r="I4177" s="50"/>
      <c r="J4177" s="51"/>
      <c r="K4177" s="50"/>
      <c r="L4177" s="50"/>
      <c r="M4177" s="52"/>
    </row>
    <row r="4178" spans="1:13" s="53" customFormat="1">
      <c r="A4178" s="47" t="s">
        <v>3441</v>
      </c>
      <c r="B4178" s="47" t="s">
        <v>3442</v>
      </c>
      <c r="C4178" s="47" t="s">
        <v>954</v>
      </c>
      <c r="D4178" s="47" t="s">
        <v>2357</v>
      </c>
      <c r="E4178" s="47" t="s">
        <v>2358</v>
      </c>
      <c r="F4178" s="48">
        <v>43217</v>
      </c>
      <c r="G4178" s="49">
        <v>-5</v>
      </c>
      <c r="H4178" s="47"/>
      <c r="I4178" s="50"/>
      <c r="J4178" s="51"/>
      <c r="K4178" s="50"/>
      <c r="L4178" s="50"/>
      <c r="M4178" s="52"/>
    </row>
    <row r="4179" spans="1:13" s="53" customFormat="1">
      <c r="A4179" s="47" t="s">
        <v>3441</v>
      </c>
      <c r="B4179" s="47" t="s">
        <v>3442</v>
      </c>
      <c r="C4179" s="47" t="s">
        <v>954</v>
      </c>
      <c r="D4179" s="47" t="s">
        <v>1851</v>
      </c>
      <c r="E4179" s="47" t="s">
        <v>1852</v>
      </c>
      <c r="F4179" s="48">
        <v>43217</v>
      </c>
      <c r="G4179" s="49">
        <v>-6</v>
      </c>
      <c r="H4179" s="47"/>
      <c r="I4179" s="50"/>
      <c r="J4179" s="51"/>
      <c r="K4179" s="50"/>
      <c r="L4179" s="50"/>
      <c r="M4179" s="52"/>
    </row>
    <row r="4180" spans="1:13" s="53" customFormat="1">
      <c r="A4180" s="47" t="s">
        <v>3443</v>
      </c>
      <c r="B4180" s="47" t="s">
        <v>3444</v>
      </c>
      <c r="C4180" s="47" t="s">
        <v>1344</v>
      </c>
      <c r="D4180" s="47" t="s">
        <v>1</v>
      </c>
      <c r="E4180" s="47" t="s">
        <v>22</v>
      </c>
      <c r="F4180" s="48">
        <v>43216</v>
      </c>
      <c r="G4180" s="49">
        <v>-4</v>
      </c>
      <c r="H4180" s="47"/>
      <c r="I4180" s="50"/>
      <c r="J4180" s="51"/>
      <c r="K4180" s="50"/>
      <c r="L4180" s="50"/>
      <c r="M4180" s="52"/>
    </row>
    <row r="4181" spans="1:13" s="53" customFormat="1">
      <c r="A4181" s="47" t="s">
        <v>3443</v>
      </c>
      <c r="B4181" s="47" t="s">
        <v>3444</v>
      </c>
      <c r="C4181" s="47" t="s">
        <v>1344</v>
      </c>
      <c r="D4181" s="47" t="s">
        <v>1678</v>
      </c>
      <c r="E4181" s="47" t="s">
        <v>1672</v>
      </c>
      <c r="F4181" s="48">
        <v>43216</v>
      </c>
      <c r="G4181" s="49">
        <v>-2</v>
      </c>
      <c r="H4181" s="47"/>
      <c r="I4181" s="50"/>
      <c r="J4181" s="51"/>
      <c r="K4181" s="50"/>
      <c r="L4181" s="50"/>
      <c r="M4181" s="52"/>
    </row>
    <row r="4182" spans="1:13" s="53" customFormat="1">
      <c r="A4182" s="47" t="s">
        <v>3445</v>
      </c>
      <c r="B4182" s="47" t="s">
        <v>3446</v>
      </c>
      <c r="C4182" s="47" t="s">
        <v>954</v>
      </c>
      <c r="D4182" s="47" t="s">
        <v>1516</v>
      </c>
      <c r="E4182" s="47" t="s">
        <v>1517</v>
      </c>
      <c r="F4182" s="48">
        <v>43216</v>
      </c>
      <c r="G4182" s="49">
        <v>-4</v>
      </c>
      <c r="H4182" s="47"/>
      <c r="I4182" s="50"/>
      <c r="J4182" s="51"/>
      <c r="K4182" s="50"/>
      <c r="L4182" s="50"/>
      <c r="M4182" s="52"/>
    </row>
    <row r="4183" spans="1:13" s="53" customFormat="1">
      <c r="A4183" s="47" t="s">
        <v>3445</v>
      </c>
      <c r="B4183" s="47" t="s">
        <v>3446</v>
      </c>
      <c r="C4183" s="47" t="s">
        <v>954</v>
      </c>
      <c r="D4183" s="47" t="s">
        <v>3193</v>
      </c>
      <c r="E4183" s="47" t="s">
        <v>3192</v>
      </c>
      <c r="F4183" s="48">
        <v>43216</v>
      </c>
      <c r="G4183" s="49">
        <v>-1</v>
      </c>
      <c r="H4183" s="47"/>
      <c r="I4183" s="50"/>
      <c r="J4183" s="51"/>
      <c r="K4183" s="50"/>
      <c r="L4183" s="50"/>
      <c r="M4183" s="52"/>
    </row>
    <row r="4184" spans="1:13" s="53" customFormat="1">
      <c r="A4184" s="47" t="s">
        <v>3445</v>
      </c>
      <c r="B4184" s="47" t="s">
        <v>3446</v>
      </c>
      <c r="C4184" s="47" t="s">
        <v>954</v>
      </c>
      <c r="D4184" s="47" t="s">
        <v>1851</v>
      </c>
      <c r="E4184" s="47" t="s">
        <v>1852</v>
      </c>
      <c r="F4184" s="48">
        <v>43216</v>
      </c>
      <c r="G4184" s="49">
        <v>-1</v>
      </c>
      <c r="H4184" s="47"/>
      <c r="I4184" s="71"/>
      <c r="J4184" s="51"/>
      <c r="K4184" s="50"/>
      <c r="L4184" s="50"/>
      <c r="M4184" s="52"/>
    </row>
    <row r="4185" spans="1:13" s="53" customFormat="1">
      <c r="A4185" s="47" t="s">
        <v>3445</v>
      </c>
      <c r="B4185" s="47" t="s">
        <v>3446</v>
      </c>
      <c r="C4185" s="47" t="s">
        <v>954</v>
      </c>
      <c r="D4185" s="47" t="s">
        <v>1858</v>
      </c>
      <c r="E4185" s="47" t="s">
        <v>1859</v>
      </c>
      <c r="F4185" s="48">
        <v>43216</v>
      </c>
      <c r="G4185" s="49">
        <v>-2</v>
      </c>
      <c r="H4185" s="47"/>
      <c r="I4185" s="71"/>
      <c r="J4185" s="51"/>
      <c r="K4185" s="50"/>
      <c r="L4185" s="50"/>
      <c r="M4185" s="52"/>
    </row>
    <row r="4186" spans="1:13" s="53" customFormat="1">
      <c r="A4186" s="47" t="s">
        <v>3447</v>
      </c>
      <c r="B4186" s="47" t="s">
        <v>3448</v>
      </c>
      <c r="C4186" s="47" t="s">
        <v>3449</v>
      </c>
      <c r="D4186" s="47" t="s">
        <v>1680</v>
      </c>
      <c r="E4186" s="47" t="s">
        <v>1674</v>
      </c>
      <c r="F4186" s="48">
        <v>43217</v>
      </c>
      <c r="G4186" s="49">
        <v>-1</v>
      </c>
      <c r="H4186" s="47"/>
      <c r="I4186" s="71"/>
      <c r="J4186" s="51"/>
      <c r="K4186" s="50"/>
      <c r="L4186" s="50"/>
      <c r="M4186" s="52"/>
    </row>
    <row r="4187" spans="1:13" s="53" customFormat="1">
      <c r="A4187" s="47" t="s">
        <v>3447</v>
      </c>
      <c r="B4187" s="47" t="s">
        <v>3448</v>
      </c>
      <c r="C4187" s="47" t="s">
        <v>3449</v>
      </c>
      <c r="D4187" s="47" t="s">
        <v>1681</v>
      </c>
      <c r="E4187" s="47" t="s">
        <v>1675</v>
      </c>
      <c r="F4187" s="48">
        <v>43217</v>
      </c>
      <c r="G4187" s="49">
        <v>-1</v>
      </c>
      <c r="H4187" s="47"/>
      <c r="I4187" s="71"/>
      <c r="J4187" s="51"/>
      <c r="K4187" s="50"/>
      <c r="L4187" s="50"/>
      <c r="M4187" s="52"/>
    </row>
    <row r="4188" spans="1:13" s="53" customFormat="1">
      <c r="A4188" s="47" t="s">
        <v>3447</v>
      </c>
      <c r="B4188" s="47" t="s">
        <v>3448</v>
      </c>
      <c r="C4188" s="47" t="s">
        <v>3449</v>
      </c>
      <c r="D4188" s="47" t="s">
        <v>3097</v>
      </c>
      <c r="E4188" s="47" t="s">
        <v>3098</v>
      </c>
      <c r="F4188" s="48">
        <v>43217</v>
      </c>
      <c r="G4188" s="49">
        <v>-1</v>
      </c>
      <c r="H4188" s="47"/>
      <c r="I4188" s="71"/>
      <c r="J4188" s="51"/>
      <c r="K4188" s="50"/>
      <c r="L4188" s="50"/>
      <c r="M4188" s="52"/>
    </row>
    <row r="4189" spans="1:13" s="53" customFormat="1">
      <c r="A4189" s="47" t="s">
        <v>3450</v>
      </c>
      <c r="B4189" s="47" t="s">
        <v>3451</v>
      </c>
      <c r="C4189" s="47" t="s">
        <v>1344</v>
      </c>
      <c r="D4189" s="47" t="s">
        <v>1777</v>
      </c>
      <c r="E4189" s="47" t="s">
        <v>1778</v>
      </c>
      <c r="F4189" s="48">
        <v>43217</v>
      </c>
      <c r="G4189" s="49">
        <v>-30</v>
      </c>
      <c r="H4189" s="47"/>
      <c r="I4189" s="71"/>
      <c r="J4189" s="51"/>
      <c r="K4189" s="50"/>
      <c r="L4189" s="50"/>
      <c r="M4189" s="52"/>
    </row>
    <row r="4190" spans="1:13" s="53" customFormat="1">
      <c r="A4190" s="47" t="s">
        <v>3450</v>
      </c>
      <c r="B4190" s="47" t="s">
        <v>3451</v>
      </c>
      <c r="C4190" s="47" t="s">
        <v>1344</v>
      </c>
      <c r="D4190" s="47" t="s">
        <v>1677</v>
      </c>
      <c r="E4190" s="47" t="s">
        <v>1671</v>
      </c>
      <c r="F4190" s="48">
        <v>43217</v>
      </c>
      <c r="G4190" s="49">
        <v>-1</v>
      </c>
      <c r="H4190" s="47"/>
      <c r="I4190" s="71"/>
      <c r="J4190" s="51"/>
      <c r="K4190" s="50"/>
      <c r="L4190" s="50"/>
      <c r="M4190" s="52"/>
    </row>
    <row r="4191" spans="1:13" s="53" customFormat="1">
      <c r="A4191" s="47" t="s">
        <v>3452</v>
      </c>
      <c r="B4191" s="47" t="s">
        <v>3453</v>
      </c>
      <c r="C4191" s="47" t="s">
        <v>1344</v>
      </c>
      <c r="D4191" s="47" t="s">
        <v>465</v>
      </c>
      <c r="E4191" s="47" t="s">
        <v>107</v>
      </c>
      <c r="F4191" s="48">
        <v>43217</v>
      </c>
      <c r="G4191" s="49">
        <v>-1</v>
      </c>
      <c r="H4191" s="47"/>
      <c r="I4191" s="71"/>
      <c r="J4191" s="51"/>
      <c r="K4191" s="50"/>
      <c r="L4191" s="50"/>
      <c r="M4191" s="52"/>
    </row>
    <row r="4192" spans="1:13" s="53" customFormat="1">
      <c r="A4192" s="47" t="s">
        <v>3452</v>
      </c>
      <c r="B4192" s="47" t="s">
        <v>3453</v>
      </c>
      <c r="C4192" s="47" t="s">
        <v>1344</v>
      </c>
      <c r="D4192" s="47" t="s">
        <v>464</v>
      </c>
      <c r="E4192" s="47" t="s">
        <v>106</v>
      </c>
      <c r="F4192" s="48">
        <v>43217</v>
      </c>
      <c r="G4192" s="49">
        <v>-1</v>
      </c>
      <c r="H4192" s="47"/>
      <c r="I4192" s="71"/>
      <c r="J4192" s="51"/>
      <c r="K4192" s="50"/>
      <c r="L4192" s="50"/>
      <c r="M4192" s="52"/>
    </row>
    <row r="4193" spans="1:13" s="53" customFormat="1">
      <c r="A4193" s="47" t="s">
        <v>3452</v>
      </c>
      <c r="B4193" s="47" t="s">
        <v>3453</v>
      </c>
      <c r="C4193" s="47" t="s">
        <v>1344</v>
      </c>
      <c r="D4193" s="47" t="s">
        <v>2883</v>
      </c>
      <c r="E4193" s="47" t="s">
        <v>2884</v>
      </c>
      <c r="F4193" s="48">
        <v>43217</v>
      </c>
      <c r="G4193" s="49">
        <v>-1</v>
      </c>
      <c r="H4193" s="47"/>
      <c r="I4193" s="71"/>
      <c r="J4193" s="51"/>
      <c r="K4193" s="50"/>
      <c r="L4193" s="50"/>
      <c r="M4193" s="52"/>
    </row>
    <row r="4194" spans="1:13" s="53" customFormat="1">
      <c r="A4194" s="47" t="s">
        <v>3452</v>
      </c>
      <c r="B4194" s="47" t="s">
        <v>3453</v>
      </c>
      <c r="C4194" s="47" t="s">
        <v>1344</v>
      </c>
      <c r="D4194" s="47" t="s">
        <v>2885</v>
      </c>
      <c r="E4194" s="47" t="s">
        <v>2886</v>
      </c>
      <c r="F4194" s="48">
        <v>43217</v>
      </c>
      <c r="G4194" s="49">
        <v>-1</v>
      </c>
      <c r="H4194" s="47"/>
      <c r="I4194" s="71"/>
      <c r="J4194" s="51"/>
      <c r="K4194" s="50"/>
      <c r="L4194" s="50"/>
      <c r="M4194" s="52"/>
    </row>
    <row r="4195" spans="1:13" s="53" customFormat="1">
      <c r="A4195" s="47" t="s">
        <v>3452</v>
      </c>
      <c r="B4195" s="47" t="s">
        <v>3453</v>
      </c>
      <c r="C4195" s="47" t="s">
        <v>1344</v>
      </c>
      <c r="D4195" s="47" t="s">
        <v>2881</v>
      </c>
      <c r="E4195" s="47" t="s">
        <v>2882</v>
      </c>
      <c r="F4195" s="48">
        <v>43217</v>
      </c>
      <c r="G4195" s="49">
        <v>-1</v>
      </c>
      <c r="H4195" s="47"/>
      <c r="I4195" s="71"/>
      <c r="J4195" s="51"/>
      <c r="K4195" s="50"/>
      <c r="L4195" s="50"/>
      <c r="M4195" s="52"/>
    </row>
    <row r="4196" spans="1:13" s="53" customFormat="1">
      <c r="A4196" s="47" t="s">
        <v>3452</v>
      </c>
      <c r="B4196" s="47" t="s">
        <v>3453</v>
      </c>
      <c r="C4196" s="47" t="s">
        <v>1344</v>
      </c>
      <c r="D4196" s="47" t="s">
        <v>3218</v>
      </c>
      <c r="E4196" s="47" t="s">
        <v>2879</v>
      </c>
      <c r="F4196" s="48">
        <v>43217</v>
      </c>
      <c r="G4196" s="49">
        <v>-1</v>
      </c>
      <c r="H4196" s="47"/>
      <c r="I4196" s="71"/>
      <c r="J4196" s="51"/>
      <c r="K4196" s="50"/>
      <c r="L4196" s="50"/>
      <c r="M4196" s="52"/>
    </row>
    <row r="4197" spans="1:13" s="53" customFormat="1">
      <c r="A4197" s="47" t="s">
        <v>3452</v>
      </c>
      <c r="B4197" s="47" t="s">
        <v>3453</v>
      </c>
      <c r="C4197" s="47" t="s">
        <v>1344</v>
      </c>
      <c r="D4197" s="47" t="s">
        <v>3044</v>
      </c>
      <c r="E4197" s="47" t="s">
        <v>3045</v>
      </c>
      <c r="F4197" s="48">
        <v>43217</v>
      </c>
      <c r="G4197" s="49">
        <v>-1</v>
      </c>
      <c r="H4197" s="47"/>
      <c r="I4197" s="71"/>
      <c r="J4197" s="51"/>
      <c r="K4197" s="50"/>
      <c r="L4197" s="50"/>
      <c r="M4197" s="52"/>
    </row>
    <row r="4198" spans="1:13" s="53" customFormat="1">
      <c r="A4198" s="47" t="s">
        <v>3454</v>
      </c>
      <c r="B4198" s="47" t="s">
        <v>3455</v>
      </c>
      <c r="C4198" s="47" t="s">
        <v>1344</v>
      </c>
      <c r="D4198" s="47" t="s">
        <v>3105</v>
      </c>
      <c r="E4198" s="47" t="s">
        <v>3106</v>
      </c>
      <c r="F4198" s="48">
        <v>43220</v>
      </c>
      <c r="G4198" s="49">
        <v>-3</v>
      </c>
      <c r="H4198" s="47"/>
      <c r="I4198" s="71"/>
      <c r="J4198" s="51"/>
      <c r="K4198" s="50"/>
      <c r="L4198" s="50"/>
      <c r="M4198" s="52"/>
    </row>
    <row r="4199" spans="1:13" s="53" customFormat="1">
      <c r="A4199" s="47" t="s">
        <v>3392</v>
      </c>
      <c r="B4199" s="47" t="s">
        <v>3456</v>
      </c>
      <c r="C4199" s="47" t="s">
        <v>1344</v>
      </c>
      <c r="D4199" s="47" t="s">
        <v>3199</v>
      </c>
      <c r="E4199" s="47" t="s">
        <v>3198</v>
      </c>
      <c r="F4199" s="48">
        <v>43220</v>
      </c>
      <c r="G4199" s="49">
        <v>-2</v>
      </c>
      <c r="H4199" s="47"/>
      <c r="I4199" s="71"/>
      <c r="J4199" s="51"/>
      <c r="K4199" s="50"/>
      <c r="L4199" s="50"/>
      <c r="M4199" s="52"/>
    </row>
    <row r="4200" spans="1:13" s="53" customFormat="1">
      <c r="A4200" s="47" t="s">
        <v>3392</v>
      </c>
      <c r="B4200" s="47" t="s">
        <v>3456</v>
      </c>
      <c r="C4200" s="47" t="s">
        <v>1344</v>
      </c>
      <c r="D4200" s="47" t="s">
        <v>3103</v>
      </c>
      <c r="E4200" s="47" t="s">
        <v>3104</v>
      </c>
      <c r="F4200" s="48">
        <v>43220</v>
      </c>
      <c r="G4200" s="49">
        <v>-1</v>
      </c>
      <c r="H4200" s="47"/>
      <c r="I4200" s="71"/>
      <c r="J4200" s="51"/>
      <c r="K4200" s="50"/>
      <c r="L4200" s="50"/>
      <c r="M4200" s="52"/>
    </row>
    <row r="4201" spans="1:13" s="53" customFormat="1">
      <c r="A4201" s="47" t="s">
        <v>3457</v>
      </c>
      <c r="B4201" s="47" t="s">
        <v>3458</v>
      </c>
      <c r="C4201" s="47" t="s">
        <v>1344</v>
      </c>
      <c r="D4201" s="47" t="s">
        <v>1900</v>
      </c>
      <c r="E4201" s="47" t="s">
        <v>1897</v>
      </c>
      <c r="F4201" s="48">
        <v>43220</v>
      </c>
      <c r="G4201" s="49">
        <v>-10</v>
      </c>
      <c r="H4201" s="47"/>
      <c r="I4201" s="71"/>
      <c r="J4201" s="51"/>
      <c r="K4201" s="50"/>
      <c r="L4201" s="50"/>
      <c r="M4201" s="52"/>
    </row>
    <row r="4202" spans="1:13" s="53" customFormat="1">
      <c r="A4202" s="47" t="s">
        <v>3459</v>
      </c>
      <c r="B4202" s="47" t="s">
        <v>3460</v>
      </c>
      <c r="C4202" s="47" t="s">
        <v>1344</v>
      </c>
      <c r="D4202" s="47" t="s">
        <v>1667</v>
      </c>
      <c r="E4202" s="47" t="s">
        <v>1629</v>
      </c>
      <c r="F4202" s="48">
        <v>43221</v>
      </c>
      <c r="G4202" s="49">
        <v>-1</v>
      </c>
      <c r="H4202" s="47"/>
      <c r="I4202" s="71"/>
      <c r="J4202" s="51"/>
      <c r="K4202" s="50"/>
      <c r="L4202" s="50"/>
      <c r="M4202" s="52"/>
    </row>
    <row r="4203" spans="1:13" s="53" customFormat="1">
      <c r="A4203" s="47" t="s">
        <v>3461</v>
      </c>
      <c r="B4203" s="47" t="s">
        <v>3462</v>
      </c>
      <c r="C4203" s="47" t="s">
        <v>1344</v>
      </c>
      <c r="D4203" s="47" t="s">
        <v>2918</v>
      </c>
      <c r="E4203" s="47" t="s">
        <v>2919</v>
      </c>
      <c r="F4203" s="48">
        <v>43221</v>
      </c>
      <c r="G4203" s="49">
        <v>-2</v>
      </c>
      <c r="H4203" s="47"/>
      <c r="I4203" s="71"/>
      <c r="J4203" s="51"/>
      <c r="K4203" s="50"/>
      <c r="L4203" s="50"/>
      <c r="M4203" s="52"/>
    </row>
    <row r="4204" spans="1:13" s="53" customFormat="1">
      <c r="A4204" s="47" t="s">
        <v>3463</v>
      </c>
      <c r="B4204" s="47" t="s">
        <v>3464</v>
      </c>
      <c r="C4204" s="47" t="s">
        <v>1344</v>
      </c>
      <c r="D4204" s="47" t="s">
        <v>465</v>
      </c>
      <c r="E4204" s="47" t="s">
        <v>107</v>
      </c>
      <c r="F4204" s="48">
        <v>43221</v>
      </c>
      <c r="G4204" s="49">
        <v>-1</v>
      </c>
      <c r="H4204" s="47"/>
      <c r="I4204" s="71"/>
      <c r="J4204" s="51"/>
      <c r="K4204" s="50"/>
      <c r="L4204" s="50"/>
      <c r="M4204" s="52"/>
    </row>
    <row r="4205" spans="1:13" s="53" customFormat="1">
      <c r="A4205" s="47" t="s">
        <v>3463</v>
      </c>
      <c r="B4205" s="47" t="s">
        <v>3464</v>
      </c>
      <c r="C4205" s="47" t="s">
        <v>1344</v>
      </c>
      <c r="D4205" s="47" t="s">
        <v>663</v>
      </c>
      <c r="E4205" s="47" t="s">
        <v>662</v>
      </c>
      <c r="F4205" s="48">
        <v>43221</v>
      </c>
      <c r="G4205" s="49">
        <v>-1</v>
      </c>
      <c r="H4205" s="47"/>
      <c r="I4205" s="71"/>
      <c r="J4205" s="51"/>
      <c r="K4205" s="50"/>
      <c r="L4205" s="50"/>
      <c r="M4205" s="52"/>
    </row>
    <row r="4206" spans="1:13" s="53" customFormat="1">
      <c r="A4206" s="47" t="s">
        <v>3463</v>
      </c>
      <c r="B4206" s="47" t="s">
        <v>3464</v>
      </c>
      <c r="C4206" s="47" t="s">
        <v>1344</v>
      </c>
      <c r="D4206" s="47" t="s">
        <v>664</v>
      </c>
      <c r="E4206" s="47" t="s">
        <v>665</v>
      </c>
      <c r="F4206" s="48">
        <v>43221</v>
      </c>
      <c r="G4206" s="49">
        <v>-1</v>
      </c>
      <c r="H4206" s="47"/>
      <c r="I4206" s="71"/>
      <c r="J4206" s="51"/>
      <c r="K4206" s="50"/>
      <c r="L4206" s="50"/>
      <c r="M4206" s="52"/>
    </row>
    <row r="4207" spans="1:13" s="53" customFormat="1">
      <c r="A4207" s="47" t="s">
        <v>3463</v>
      </c>
      <c r="B4207" s="47" t="s">
        <v>3464</v>
      </c>
      <c r="C4207" s="47" t="s">
        <v>1344</v>
      </c>
      <c r="D4207" s="47" t="s">
        <v>464</v>
      </c>
      <c r="E4207" s="47" t="s">
        <v>106</v>
      </c>
      <c r="F4207" s="48">
        <v>43221</v>
      </c>
      <c r="G4207" s="49">
        <v>-1</v>
      </c>
      <c r="H4207" s="47"/>
      <c r="I4207" s="71"/>
      <c r="J4207" s="51"/>
      <c r="K4207" s="50"/>
      <c r="L4207" s="50"/>
      <c r="M4207" s="52"/>
    </row>
    <row r="4208" spans="1:13" s="53" customFormat="1">
      <c r="A4208" s="47" t="s">
        <v>3463</v>
      </c>
      <c r="B4208" s="47" t="s">
        <v>3464</v>
      </c>
      <c r="C4208" s="47" t="s">
        <v>1344</v>
      </c>
      <c r="D4208" s="47" t="s">
        <v>2816</v>
      </c>
      <c r="E4208" s="47" t="s">
        <v>2815</v>
      </c>
      <c r="F4208" s="48">
        <v>43221</v>
      </c>
      <c r="G4208" s="49">
        <v>-1</v>
      </c>
      <c r="H4208" s="47"/>
      <c r="I4208" s="71"/>
      <c r="J4208" s="51"/>
      <c r="K4208" s="50"/>
      <c r="L4208" s="50"/>
      <c r="M4208" s="52"/>
    </row>
    <row r="4209" spans="1:13" s="53" customFormat="1">
      <c r="A4209" s="47" t="s">
        <v>3463</v>
      </c>
      <c r="B4209" s="47" t="s">
        <v>3464</v>
      </c>
      <c r="C4209" s="47" t="s">
        <v>1344</v>
      </c>
      <c r="D4209" s="47" t="s">
        <v>466</v>
      </c>
      <c r="E4209" s="47" t="s">
        <v>108</v>
      </c>
      <c r="F4209" s="48">
        <v>43221</v>
      </c>
      <c r="G4209" s="49">
        <v>-1</v>
      </c>
      <c r="H4209" s="47"/>
      <c r="I4209" s="71"/>
      <c r="J4209" s="51"/>
      <c r="K4209" s="50"/>
      <c r="L4209" s="50"/>
      <c r="M4209" s="52"/>
    </row>
    <row r="4210" spans="1:13" s="53" customFormat="1">
      <c r="A4210" s="47" t="s">
        <v>3463</v>
      </c>
      <c r="B4210" s="47" t="s">
        <v>3464</v>
      </c>
      <c r="C4210" s="47" t="s">
        <v>1344</v>
      </c>
      <c r="D4210" s="47" t="s">
        <v>467</v>
      </c>
      <c r="E4210" s="47" t="s">
        <v>109</v>
      </c>
      <c r="F4210" s="48">
        <v>43221</v>
      </c>
      <c r="G4210" s="49">
        <v>-1</v>
      </c>
      <c r="H4210" s="47"/>
      <c r="I4210" s="71"/>
      <c r="J4210" s="51"/>
      <c r="K4210" s="50"/>
      <c r="L4210" s="50"/>
      <c r="M4210" s="52"/>
    </row>
    <row r="4211" spans="1:13" s="53" customFormat="1">
      <c r="A4211" s="47" t="s">
        <v>3463</v>
      </c>
      <c r="B4211" s="47" t="s">
        <v>3464</v>
      </c>
      <c r="C4211" s="47" t="s">
        <v>1344</v>
      </c>
      <c r="D4211" s="47" t="s">
        <v>2820</v>
      </c>
      <c r="E4211" s="47" t="s">
        <v>2819</v>
      </c>
      <c r="F4211" s="48">
        <v>43221</v>
      </c>
      <c r="G4211" s="49">
        <v>-1</v>
      </c>
      <c r="H4211" s="47"/>
      <c r="I4211" s="71"/>
      <c r="J4211" s="51"/>
      <c r="K4211" s="50"/>
      <c r="L4211" s="50"/>
      <c r="M4211" s="52"/>
    </row>
    <row r="4212" spans="1:13" s="53" customFormat="1">
      <c r="A4212" s="47" t="s">
        <v>3394</v>
      </c>
      <c r="B4212" s="47" t="s">
        <v>3476</v>
      </c>
      <c r="C4212" s="47" t="s">
        <v>1344</v>
      </c>
      <c r="D4212" s="47" t="s">
        <v>3097</v>
      </c>
      <c r="E4212" s="47" t="s">
        <v>3098</v>
      </c>
      <c r="F4212" s="48">
        <v>43222</v>
      </c>
      <c r="G4212" s="49">
        <v>-4</v>
      </c>
      <c r="H4212" s="47"/>
      <c r="I4212" s="71"/>
      <c r="J4212" s="51"/>
      <c r="K4212" s="50"/>
      <c r="L4212" s="50"/>
      <c r="M4212" s="52"/>
    </row>
    <row r="4213" spans="1:13" s="53" customFormat="1">
      <c r="A4213" s="47" t="s">
        <v>3394</v>
      </c>
      <c r="B4213" s="47" t="s">
        <v>3476</v>
      </c>
      <c r="C4213" s="47" t="s">
        <v>1344</v>
      </c>
      <c r="D4213" s="47" t="s">
        <v>3363</v>
      </c>
      <c r="E4213" s="47" t="s">
        <v>3362</v>
      </c>
      <c r="F4213" s="48">
        <v>43222</v>
      </c>
      <c r="G4213" s="49">
        <v>-5</v>
      </c>
      <c r="H4213" s="47"/>
      <c r="I4213" s="71"/>
      <c r="J4213" s="51"/>
      <c r="K4213" s="50"/>
      <c r="L4213" s="50"/>
      <c r="M4213" s="52"/>
    </row>
    <row r="4214" spans="1:13" s="53" customFormat="1">
      <c r="A4214" s="47" t="s">
        <v>3394</v>
      </c>
      <c r="B4214" s="47" t="s">
        <v>3476</v>
      </c>
      <c r="C4214" s="47" t="s">
        <v>1344</v>
      </c>
      <c r="D4214" s="47" t="s">
        <v>3097</v>
      </c>
      <c r="E4214" s="47" t="s">
        <v>3098</v>
      </c>
      <c r="F4214" s="48">
        <v>43222</v>
      </c>
      <c r="G4214" s="49">
        <v>-5</v>
      </c>
      <c r="H4214" s="47"/>
      <c r="I4214" s="71"/>
      <c r="J4214" s="51"/>
      <c r="K4214" s="50"/>
      <c r="L4214" s="50"/>
      <c r="M4214" s="52"/>
    </row>
    <row r="4215" spans="1:13" s="53" customFormat="1">
      <c r="A4215" s="47" t="s">
        <v>3394</v>
      </c>
      <c r="B4215" s="47" t="s">
        <v>3476</v>
      </c>
      <c r="C4215" s="47" t="s">
        <v>1344</v>
      </c>
      <c r="D4215" s="47" t="s">
        <v>3419</v>
      </c>
      <c r="E4215" s="47" t="s">
        <v>3418</v>
      </c>
      <c r="F4215" s="48">
        <v>43222</v>
      </c>
      <c r="G4215" s="49">
        <v>-5</v>
      </c>
      <c r="H4215" s="47"/>
      <c r="I4215" s="71"/>
      <c r="J4215" s="51"/>
      <c r="K4215" s="50"/>
      <c r="L4215" s="50"/>
      <c r="M4215" s="52"/>
    </row>
    <row r="4216" spans="1:13" s="53" customFormat="1">
      <c r="A4216" s="47" t="s">
        <v>3394</v>
      </c>
      <c r="B4216" s="47" t="s">
        <v>3476</v>
      </c>
      <c r="C4216" s="47" t="s">
        <v>1344</v>
      </c>
      <c r="D4216" s="47" t="s">
        <v>3363</v>
      </c>
      <c r="E4216" s="47" t="s">
        <v>3362</v>
      </c>
      <c r="F4216" s="48">
        <v>43222</v>
      </c>
      <c r="G4216" s="49">
        <v>-3</v>
      </c>
      <c r="H4216" s="47"/>
      <c r="I4216" s="71"/>
      <c r="J4216" s="51"/>
      <c r="K4216" s="50"/>
      <c r="L4216" s="50"/>
      <c r="M4216" s="52"/>
    </row>
    <row r="4217" spans="1:13" s="53" customFormat="1">
      <c r="A4217" s="47" t="s">
        <v>3394</v>
      </c>
      <c r="B4217" s="47" t="s">
        <v>3476</v>
      </c>
      <c r="C4217" s="47" t="s">
        <v>1344</v>
      </c>
      <c r="D4217" s="47" t="s">
        <v>3164</v>
      </c>
      <c r="E4217" s="47" t="s">
        <v>3163</v>
      </c>
      <c r="F4217" s="48">
        <v>43222</v>
      </c>
      <c r="G4217" s="49">
        <v>-1</v>
      </c>
      <c r="H4217" s="47"/>
      <c r="I4217" s="71"/>
      <c r="J4217" s="51"/>
      <c r="K4217" s="50"/>
      <c r="L4217" s="50"/>
      <c r="M4217" s="52"/>
    </row>
    <row r="4218" spans="1:13" s="53" customFormat="1">
      <c r="A4218" s="47" t="s">
        <v>3394</v>
      </c>
      <c r="B4218" s="47" t="s">
        <v>3476</v>
      </c>
      <c r="C4218" s="47" t="s">
        <v>1344</v>
      </c>
      <c r="D4218" s="47" t="s">
        <v>3193</v>
      </c>
      <c r="E4218" s="47" t="s">
        <v>3192</v>
      </c>
      <c r="F4218" s="48">
        <v>43222</v>
      </c>
      <c r="G4218" s="49">
        <v>-1</v>
      </c>
      <c r="H4218" s="47"/>
      <c r="I4218" s="71"/>
      <c r="J4218" s="51"/>
      <c r="K4218" s="50"/>
      <c r="L4218" s="50"/>
      <c r="M4218" s="52"/>
    </row>
    <row r="4219" spans="1:13" s="53" customFormat="1">
      <c r="A4219" s="47" t="s">
        <v>3394</v>
      </c>
      <c r="B4219" s="47" t="s">
        <v>3476</v>
      </c>
      <c r="C4219" s="47" t="s">
        <v>1344</v>
      </c>
      <c r="D4219" s="47" t="s">
        <v>3164</v>
      </c>
      <c r="E4219" s="47" t="s">
        <v>3163</v>
      </c>
      <c r="F4219" s="48">
        <v>43222</v>
      </c>
      <c r="G4219" s="49">
        <v>-5</v>
      </c>
      <c r="H4219" s="47"/>
      <c r="I4219" s="71"/>
      <c r="J4219" s="51"/>
      <c r="K4219" s="50"/>
      <c r="L4219" s="50"/>
      <c r="M4219" s="52"/>
    </row>
    <row r="4220" spans="1:13" s="53" customFormat="1">
      <c r="A4220" s="47" t="s">
        <v>3394</v>
      </c>
      <c r="B4220" s="47" t="s">
        <v>3476</v>
      </c>
      <c r="C4220" s="47" t="s">
        <v>1344</v>
      </c>
      <c r="D4220" s="47" t="s">
        <v>1681</v>
      </c>
      <c r="E4220" s="47" t="s">
        <v>1675</v>
      </c>
      <c r="F4220" s="48">
        <v>43222</v>
      </c>
      <c r="G4220" s="49">
        <v>-2</v>
      </c>
      <c r="H4220" s="47"/>
      <c r="I4220" s="71"/>
      <c r="J4220" s="51"/>
      <c r="K4220" s="50"/>
      <c r="L4220" s="50"/>
      <c r="M4220" s="52"/>
    </row>
    <row r="4221" spans="1:13" s="53" customFormat="1">
      <c r="A4221" s="47" t="s">
        <v>3360</v>
      </c>
      <c r="B4221" s="47" t="s">
        <v>3465</v>
      </c>
      <c r="C4221" s="47" t="s">
        <v>3026</v>
      </c>
      <c r="D4221" s="47" t="s">
        <v>3466</v>
      </c>
      <c r="E4221" s="47" t="s">
        <v>3467</v>
      </c>
      <c r="F4221" s="48">
        <v>43222</v>
      </c>
      <c r="G4221" s="49">
        <v>4</v>
      </c>
      <c r="H4221" s="47"/>
      <c r="I4221" s="71"/>
      <c r="J4221" s="51"/>
      <c r="K4221" s="50"/>
      <c r="L4221" s="50"/>
      <c r="M4221" s="52"/>
    </row>
    <row r="4222" spans="1:13" s="53" customFormat="1">
      <c r="A4222" s="47" t="s">
        <v>3360</v>
      </c>
      <c r="B4222" s="47" t="s">
        <v>3465</v>
      </c>
      <c r="C4222" s="47" t="s">
        <v>3026</v>
      </c>
      <c r="D4222" s="47" t="s">
        <v>3421</v>
      </c>
      <c r="E4222" s="47" t="s">
        <v>3420</v>
      </c>
      <c r="F4222" s="48">
        <v>43222</v>
      </c>
      <c r="G4222" s="49">
        <v>3</v>
      </c>
      <c r="H4222" s="47"/>
      <c r="I4222" s="71"/>
      <c r="J4222" s="51"/>
      <c r="K4222" s="50"/>
      <c r="L4222" s="50"/>
      <c r="M4222" s="52"/>
    </row>
    <row r="4223" spans="1:13" s="53" customFormat="1">
      <c r="A4223" s="47" t="s">
        <v>3425</v>
      </c>
      <c r="B4223" s="47" t="s">
        <v>3469</v>
      </c>
      <c r="C4223" s="47" t="s">
        <v>3026</v>
      </c>
      <c r="D4223" s="47" t="s">
        <v>3164</v>
      </c>
      <c r="E4223" s="47" t="s">
        <v>3163</v>
      </c>
      <c r="F4223" s="48">
        <v>43222</v>
      </c>
      <c r="G4223" s="49">
        <v>2</v>
      </c>
      <c r="H4223" s="47"/>
      <c r="I4223" s="71"/>
      <c r="J4223" s="51"/>
      <c r="K4223" s="50"/>
      <c r="L4223" s="50"/>
      <c r="M4223" s="52"/>
    </row>
    <row r="4224" spans="1:13" s="53" customFormat="1">
      <c r="A4224" s="47" t="s">
        <v>3422</v>
      </c>
      <c r="B4224" s="47" t="s">
        <v>3470</v>
      </c>
      <c r="C4224" s="47" t="s">
        <v>3026</v>
      </c>
      <c r="D4224" s="47" t="s">
        <v>3097</v>
      </c>
      <c r="E4224" s="47" t="s">
        <v>3098</v>
      </c>
      <c r="F4224" s="48">
        <v>43222</v>
      </c>
      <c r="G4224" s="49">
        <v>4</v>
      </c>
      <c r="H4224" s="47"/>
      <c r="I4224" s="71"/>
      <c r="J4224" s="51"/>
      <c r="K4224" s="50"/>
      <c r="L4224" s="50"/>
      <c r="M4224" s="52"/>
    </row>
    <row r="4225" spans="1:13" s="53" customFormat="1">
      <c r="A4225" s="47" t="s">
        <v>3471</v>
      </c>
      <c r="B4225" s="47" t="s">
        <v>3472</v>
      </c>
      <c r="C4225" s="47" t="s">
        <v>3026</v>
      </c>
      <c r="D4225" s="47" t="s">
        <v>3466</v>
      </c>
      <c r="E4225" s="47" t="s">
        <v>3467</v>
      </c>
      <c r="F4225" s="48">
        <v>43222</v>
      </c>
      <c r="G4225" s="49">
        <v>4</v>
      </c>
      <c r="H4225" s="47"/>
      <c r="I4225" s="71"/>
      <c r="J4225" s="51"/>
      <c r="K4225" s="50"/>
      <c r="L4225" s="50"/>
      <c r="M4225" s="52"/>
    </row>
    <row r="4226" spans="1:13" s="53" customFormat="1">
      <c r="A4226" s="47" t="s">
        <v>3471</v>
      </c>
      <c r="B4226" s="47" t="s">
        <v>3472</v>
      </c>
      <c r="C4226" s="47" t="s">
        <v>3026</v>
      </c>
      <c r="D4226" s="47" t="s">
        <v>3421</v>
      </c>
      <c r="E4226" s="47" t="s">
        <v>3420</v>
      </c>
      <c r="F4226" s="48">
        <v>43222</v>
      </c>
      <c r="G4226" s="49">
        <v>4</v>
      </c>
      <c r="H4226" s="47"/>
      <c r="I4226" s="71"/>
      <c r="J4226" s="51"/>
      <c r="K4226" s="50"/>
      <c r="L4226" s="50"/>
      <c r="M4226" s="52"/>
    </row>
    <row r="4227" spans="1:13" s="53" customFormat="1">
      <c r="A4227" s="47" t="s">
        <v>3473</v>
      </c>
      <c r="B4227" s="47" t="s">
        <v>3474</v>
      </c>
      <c r="C4227" s="47" t="s">
        <v>3026</v>
      </c>
      <c r="D4227" s="47" t="s">
        <v>663</v>
      </c>
      <c r="E4227" s="47" t="s">
        <v>662</v>
      </c>
      <c r="F4227" s="48">
        <v>43222</v>
      </c>
      <c r="G4227" s="49">
        <v>5</v>
      </c>
      <c r="H4227" s="47"/>
      <c r="I4227" s="71"/>
      <c r="J4227" s="51"/>
      <c r="K4227" s="50"/>
      <c r="L4227" s="50"/>
      <c r="M4227" s="52"/>
    </row>
    <row r="4228" spans="1:13" s="53" customFormat="1">
      <c r="A4228" s="47" t="s">
        <v>3303</v>
      </c>
      <c r="B4228" s="47" t="s">
        <v>3475</v>
      </c>
      <c r="C4228" s="47" t="s">
        <v>3026</v>
      </c>
      <c r="D4228" s="47" t="s">
        <v>588</v>
      </c>
      <c r="E4228" s="47" t="s">
        <v>505</v>
      </c>
      <c r="F4228" s="48">
        <v>43222</v>
      </c>
      <c r="G4228" s="49">
        <v>60</v>
      </c>
      <c r="H4228" s="47"/>
      <c r="I4228" s="71"/>
      <c r="J4228" s="51"/>
      <c r="K4228" s="50"/>
      <c r="L4228" s="50"/>
      <c r="M4228" s="52"/>
    </row>
    <row r="4229" spans="1:13" s="53" customFormat="1">
      <c r="A4229" s="47" t="s">
        <v>3484</v>
      </c>
      <c r="B4229" s="47" t="s">
        <v>3485</v>
      </c>
      <c r="C4229" s="47" t="s">
        <v>1344</v>
      </c>
      <c r="D4229" s="47" t="s">
        <v>3105</v>
      </c>
      <c r="E4229" s="47" t="s">
        <v>3106</v>
      </c>
      <c r="F4229" s="48">
        <v>43223</v>
      </c>
      <c r="G4229" s="49">
        <v>-1</v>
      </c>
      <c r="H4229" s="47"/>
      <c r="I4229" s="71"/>
      <c r="J4229" s="51"/>
      <c r="K4229" s="50"/>
      <c r="L4229" s="50"/>
      <c r="M4229" s="52"/>
    </row>
    <row r="4230" spans="1:13" s="53" customFormat="1">
      <c r="A4230" s="47" t="s">
        <v>3484</v>
      </c>
      <c r="B4230" s="47" t="s">
        <v>3485</v>
      </c>
      <c r="C4230" s="47" t="s">
        <v>1344</v>
      </c>
      <c r="D4230" s="47" t="s">
        <v>3221</v>
      </c>
      <c r="E4230" s="47" t="s">
        <v>3220</v>
      </c>
      <c r="F4230" s="48">
        <v>43223</v>
      </c>
      <c r="G4230" s="49">
        <v>-2</v>
      </c>
      <c r="H4230" s="47"/>
      <c r="I4230" s="71"/>
      <c r="J4230" s="51"/>
      <c r="K4230" s="50"/>
      <c r="L4230" s="50"/>
      <c r="M4230" s="52"/>
    </row>
    <row r="4231" spans="1:13" s="53" customFormat="1">
      <c r="A4231" s="47" t="s">
        <v>3486</v>
      </c>
      <c r="B4231" s="47" t="s">
        <v>3487</v>
      </c>
      <c r="C4231" s="47" t="s">
        <v>1344</v>
      </c>
      <c r="D4231" s="47" t="s">
        <v>3421</v>
      </c>
      <c r="E4231" s="47" t="s">
        <v>3420</v>
      </c>
      <c r="F4231" s="48">
        <v>43223</v>
      </c>
      <c r="G4231" s="49">
        <v>-1</v>
      </c>
      <c r="H4231" s="47"/>
      <c r="I4231" s="71"/>
      <c r="J4231" s="51"/>
      <c r="K4231" s="50"/>
      <c r="L4231" s="50"/>
      <c r="M4231" s="52"/>
    </row>
    <row r="4232" spans="1:13" s="53" customFormat="1">
      <c r="A4232" s="47" t="s">
        <v>3488</v>
      </c>
      <c r="B4232" s="47" t="s">
        <v>3489</v>
      </c>
      <c r="C4232" s="47" t="s">
        <v>1344</v>
      </c>
      <c r="D4232" s="47" t="s">
        <v>588</v>
      </c>
      <c r="E4232" s="47" t="s">
        <v>505</v>
      </c>
      <c r="F4232" s="48">
        <v>43224</v>
      </c>
      <c r="G4232" s="49">
        <v>-18</v>
      </c>
      <c r="H4232" s="47"/>
      <c r="I4232" s="71"/>
      <c r="J4232" s="51"/>
      <c r="K4232" s="50"/>
      <c r="L4232" s="50"/>
      <c r="M4232" s="52"/>
    </row>
    <row r="4233" spans="1:13" s="53" customFormat="1">
      <c r="A4233" s="47" t="s">
        <v>3378</v>
      </c>
      <c r="B4233" s="47" t="s">
        <v>3490</v>
      </c>
      <c r="C4233" s="47" t="s">
        <v>1344</v>
      </c>
      <c r="D4233" s="47" t="s">
        <v>588</v>
      </c>
      <c r="E4233" s="47" t="s">
        <v>505</v>
      </c>
      <c r="F4233" s="48">
        <v>43224</v>
      </c>
      <c r="G4233" s="49">
        <v>-23</v>
      </c>
      <c r="H4233" s="47"/>
      <c r="I4233" s="71"/>
      <c r="J4233" s="51"/>
      <c r="K4233" s="50"/>
      <c r="L4233" s="50"/>
      <c r="M4233" s="52"/>
    </row>
    <row r="4234" spans="1:13" s="53" customFormat="1">
      <c r="A4234" s="47" t="s">
        <v>3491</v>
      </c>
      <c r="B4234" s="47" t="s">
        <v>3492</v>
      </c>
      <c r="C4234" s="47" t="s">
        <v>1344</v>
      </c>
      <c r="D4234" s="47" t="s">
        <v>3103</v>
      </c>
      <c r="E4234" s="47" t="s">
        <v>3104</v>
      </c>
      <c r="F4234" s="48">
        <v>43224</v>
      </c>
      <c r="G4234" s="49">
        <v>-1</v>
      </c>
      <c r="H4234" s="47"/>
      <c r="I4234" s="71"/>
      <c r="J4234" s="51"/>
      <c r="K4234" s="50"/>
      <c r="L4234" s="50"/>
      <c r="M4234" s="52"/>
    </row>
    <row r="4235" spans="1:13" s="53" customFormat="1">
      <c r="A4235" s="47" t="s">
        <v>3491</v>
      </c>
      <c r="B4235" s="47" t="s">
        <v>3492</v>
      </c>
      <c r="C4235" s="47" t="s">
        <v>1344</v>
      </c>
      <c r="D4235" s="47" t="s">
        <v>3105</v>
      </c>
      <c r="E4235" s="47" t="s">
        <v>3106</v>
      </c>
      <c r="F4235" s="48">
        <v>43224</v>
      </c>
      <c r="G4235" s="49">
        <v>-1</v>
      </c>
      <c r="H4235" s="47"/>
      <c r="I4235" s="71"/>
      <c r="J4235" s="51"/>
      <c r="K4235" s="50"/>
      <c r="L4235" s="50"/>
      <c r="M4235" s="52"/>
    </row>
    <row r="4236" spans="1:13" s="53" customFormat="1">
      <c r="A4236" s="47" t="s">
        <v>3493</v>
      </c>
      <c r="B4236" s="47" t="s">
        <v>3494</v>
      </c>
      <c r="C4236" s="47" t="s">
        <v>1344</v>
      </c>
      <c r="D4236" s="47" t="s">
        <v>469</v>
      </c>
      <c r="E4236" s="47" t="s">
        <v>311</v>
      </c>
      <c r="F4236" s="48">
        <v>43224</v>
      </c>
      <c r="G4236" s="49">
        <v>-1</v>
      </c>
      <c r="H4236" s="47"/>
      <c r="I4236" s="71"/>
      <c r="J4236" s="51"/>
      <c r="K4236" s="50"/>
      <c r="L4236" s="50"/>
      <c r="M4236" s="52"/>
    </row>
    <row r="4237" spans="1:13" s="53" customFormat="1">
      <c r="A4237" s="47" t="s">
        <v>3493</v>
      </c>
      <c r="B4237" s="47" t="s">
        <v>3494</v>
      </c>
      <c r="C4237" s="47" t="s">
        <v>1344</v>
      </c>
      <c r="D4237" s="47" t="s">
        <v>468</v>
      </c>
      <c r="E4237" s="47" t="s">
        <v>312</v>
      </c>
      <c r="F4237" s="48">
        <v>43224</v>
      </c>
      <c r="G4237" s="49">
        <v>-1</v>
      </c>
      <c r="H4237" s="47"/>
      <c r="I4237" s="71"/>
      <c r="J4237" s="51"/>
      <c r="K4237" s="50"/>
      <c r="L4237" s="50"/>
      <c r="M4237" s="52"/>
    </row>
    <row r="4238" spans="1:13" s="53" customFormat="1">
      <c r="A4238" s="47" t="s">
        <v>3360</v>
      </c>
      <c r="B4238" s="47" t="s">
        <v>3495</v>
      </c>
      <c r="C4238" s="47" t="s">
        <v>3026</v>
      </c>
      <c r="D4238" s="47" t="s">
        <v>3466</v>
      </c>
      <c r="E4238" s="47" t="s">
        <v>3467</v>
      </c>
      <c r="F4238" s="48">
        <v>43228</v>
      </c>
      <c r="G4238" s="49">
        <v>1</v>
      </c>
      <c r="H4238" s="47"/>
      <c r="I4238" s="71"/>
      <c r="J4238" s="51"/>
      <c r="K4238" s="50"/>
      <c r="L4238" s="50"/>
      <c r="M4238" s="52"/>
    </row>
    <row r="4239" spans="1:13" s="53" customFormat="1">
      <c r="A4239" s="47" t="s">
        <v>3471</v>
      </c>
      <c r="B4239" s="47" t="s">
        <v>3496</v>
      </c>
      <c r="C4239" s="47" t="s">
        <v>3026</v>
      </c>
      <c r="D4239" s="47" t="s">
        <v>3466</v>
      </c>
      <c r="E4239" s="47" t="s">
        <v>3467</v>
      </c>
      <c r="F4239" s="48">
        <v>43228</v>
      </c>
      <c r="G4239" s="49">
        <v>1</v>
      </c>
      <c r="H4239" s="47"/>
      <c r="I4239" s="71"/>
      <c r="J4239" s="51"/>
      <c r="K4239" s="50"/>
      <c r="L4239" s="50"/>
      <c r="M4239" s="52"/>
    </row>
    <row r="4240" spans="1:13" s="53" customFormat="1">
      <c r="A4240" s="47" t="s">
        <v>3471</v>
      </c>
      <c r="B4240" s="47" t="s">
        <v>3496</v>
      </c>
      <c r="C4240" s="47" t="s">
        <v>3026</v>
      </c>
      <c r="D4240" s="47" t="s">
        <v>3421</v>
      </c>
      <c r="E4240" s="47" t="s">
        <v>3420</v>
      </c>
      <c r="F4240" s="48">
        <v>43228</v>
      </c>
      <c r="G4240" s="49">
        <v>6</v>
      </c>
      <c r="H4240" s="47"/>
      <c r="I4240" s="71"/>
      <c r="J4240" s="51"/>
      <c r="K4240" s="50"/>
      <c r="L4240" s="50"/>
      <c r="M4240" s="52"/>
    </row>
    <row r="4241" spans="1:13" s="53" customFormat="1">
      <c r="A4241" s="47" t="s">
        <v>3497</v>
      </c>
      <c r="B4241" s="47" t="s">
        <v>3498</v>
      </c>
      <c r="C4241" s="47" t="s">
        <v>3026</v>
      </c>
      <c r="D4241" s="47" t="s">
        <v>2883</v>
      </c>
      <c r="E4241" s="47" t="s">
        <v>2884</v>
      </c>
      <c r="F4241" s="48">
        <v>43228</v>
      </c>
      <c r="G4241" s="49">
        <v>2</v>
      </c>
      <c r="H4241" s="47"/>
      <c r="I4241" s="71"/>
      <c r="J4241" s="51"/>
      <c r="K4241" s="50"/>
      <c r="L4241" s="50"/>
      <c r="M4241" s="52"/>
    </row>
    <row r="4242" spans="1:13" s="53" customFormat="1">
      <c r="A4242" s="47" t="s">
        <v>3499</v>
      </c>
      <c r="B4242" s="47" t="s">
        <v>3500</v>
      </c>
      <c r="C4242" s="47" t="s">
        <v>1344</v>
      </c>
      <c r="D4242" s="47" t="s">
        <v>464</v>
      </c>
      <c r="E4242" s="47" t="s">
        <v>106</v>
      </c>
      <c r="F4242" s="48">
        <v>43228</v>
      </c>
      <c r="G4242" s="49">
        <v>-1</v>
      </c>
      <c r="H4242" s="47"/>
      <c r="I4242" s="71"/>
      <c r="J4242" s="51"/>
      <c r="K4242" s="50"/>
      <c r="L4242" s="50"/>
      <c r="M4242" s="52"/>
    </row>
    <row r="4243" spans="1:13" s="53" customFormat="1">
      <c r="A4243" s="47" t="s">
        <v>3499</v>
      </c>
      <c r="B4243" s="47" t="s">
        <v>3500</v>
      </c>
      <c r="C4243" s="47" t="s">
        <v>1344</v>
      </c>
      <c r="D4243" s="47" t="s">
        <v>2820</v>
      </c>
      <c r="E4243" s="47" t="s">
        <v>2819</v>
      </c>
      <c r="F4243" s="48">
        <v>43228</v>
      </c>
      <c r="G4243" s="49">
        <v>-1</v>
      </c>
      <c r="H4243" s="47"/>
      <c r="I4243" s="71"/>
      <c r="J4243" s="51"/>
      <c r="K4243" s="50"/>
      <c r="L4243" s="50"/>
      <c r="M4243" s="52"/>
    </row>
    <row r="4244" spans="1:13" s="53" customFormat="1">
      <c r="A4244" s="47" t="s">
        <v>3499</v>
      </c>
      <c r="B4244" s="47" t="s">
        <v>3500</v>
      </c>
      <c r="C4244" s="47" t="s">
        <v>1344</v>
      </c>
      <c r="D4244" s="47" t="s">
        <v>465</v>
      </c>
      <c r="E4244" s="47" t="s">
        <v>107</v>
      </c>
      <c r="F4244" s="48">
        <v>43228</v>
      </c>
      <c r="G4244" s="49">
        <v>-1</v>
      </c>
      <c r="H4244" s="47"/>
      <c r="I4244" s="71"/>
      <c r="J4244" s="51"/>
      <c r="K4244" s="50"/>
      <c r="L4244" s="50"/>
      <c r="M4244" s="52"/>
    </row>
    <row r="4245" spans="1:13" s="53" customFormat="1">
      <c r="A4245" s="47" t="s">
        <v>3499</v>
      </c>
      <c r="B4245" s="47" t="s">
        <v>3500</v>
      </c>
      <c r="C4245" s="47" t="s">
        <v>1344</v>
      </c>
      <c r="D4245" s="47" t="s">
        <v>3421</v>
      </c>
      <c r="E4245" s="47" t="s">
        <v>3420</v>
      </c>
      <c r="F4245" s="48">
        <v>43228</v>
      </c>
      <c r="G4245" s="49">
        <v>-2</v>
      </c>
      <c r="H4245" s="47"/>
      <c r="I4245" s="71"/>
      <c r="J4245" s="51"/>
      <c r="K4245" s="50"/>
      <c r="L4245" s="50"/>
      <c r="M4245" s="52"/>
    </row>
    <row r="4246" spans="1:13" s="53" customFormat="1">
      <c r="A4246" s="47" t="s">
        <v>3499</v>
      </c>
      <c r="B4246" s="47" t="s">
        <v>3500</v>
      </c>
      <c r="C4246" s="47" t="s">
        <v>1344</v>
      </c>
      <c r="D4246" s="47" t="s">
        <v>2992</v>
      </c>
      <c r="E4246" s="47" t="s">
        <v>1210</v>
      </c>
      <c r="F4246" s="48">
        <v>43228</v>
      </c>
      <c r="G4246" s="49">
        <v>-2</v>
      </c>
      <c r="H4246" s="47"/>
      <c r="I4246" s="71"/>
      <c r="J4246" s="51"/>
      <c r="K4246" s="50"/>
      <c r="L4246" s="50"/>
      <c r="M4246" s="52"/>
    </row>
    <row r="4247" spans="1:13" s="53" customFormat="1">
      <c r="A4247" s="47"/>
      <c r="B4247" s="47"/>
      <c r="C4247" s="47"/>
      <c r="D4247" s="47"/>
      <c r="E4247" s="47"/>
      <c r="F4247" s="48"/>
      <c r="G4247" s="49"/>
      <c r="H4247" s="47"/>
      <c r="I4247" s="71"/>
      <c r="J4247" s="51"/>
      <c r="K4247" s="50"/>
      <c r="L4247" s="50"/>
      <c r="M4247" s="52"/>
    </row>
    <row r="4248" spans="1:13" s="53" customFormat="1">
      <c r="A4248" s="47"/>
      <c r="B4248" s="47"/>
      <c r="C4248" s="47"/>
      <c r="D4248" s="47"/>
      <c r="E4248" s="47"/>
      <c r="F4248" s="48"/>
      <c r="G4248" s="49"/>
      <c r="H4248" s="47"/>
      <c r="I4248" s="71"/>
      <c r="J4248" s="51"/>
      <c r="K4248" s="50"/>
      <c r="L4248" s="50"/>
      <c r="M4248" s="52"/>
    </row>
    <row r="4249" spans="1:13" s="53" customFormat="1">
      <c r="A4249" s="47"/>
      <c r="B4249" s="47"/>
      <c r="C4249" s="47"/>
      <c r="D4249" s="47"/>
      <c r="E4249" s="47"/>
      <c r="F4249" s="48"/>
      <c r="G4249" s="49"/>
      <c r="H4249" s="47"/>
      <c r="I4249" s="71"/>
      <c r="J4249" s="51"/>
      <c r="K4249" s="50"/>
      <c r="L4249" s="50"/>
      <c r="M4249" s="52"/>
    </row>
    <row r="4250" spans="1:13" s="53" customFormat="1">
      <c r="A4250" s="47"/>
      <c r="B4250" s="47"/>
      <c r="C4250" s="47"/>
      <c r="D4250" s="47"/>
      <c r="E4250" s="47"/>
      <c r="F4250" s="48"/>
      <c r="G4250" s="49"/>
      <c r="H4250" s="47"/>
      <c r="I4250" s="71"/>
      <c r="J4250" s="51"/>
      <c r="K4250" s="50"/>
      <c r="L4250" s="50"/>
      <c r="M4250" s="52"/>
    </row>
    <row r="4251" spans="1:13" s="53" customFormat="1">
      <c r="A4251" s="47"/>
      <c r="B4251" s="47"/>
      <c r="C4251" s="47"/>
      <c r="D4251" s="47"/>
      <c r="E4251" s="47"/>
      <c r="F4251" s="48"/>
      <c r="G4251" s="49"/>
      <c r="H4251" s="47"/>
      <c r="I4251" s="71"/>
      <c r="J4251" s="51"/>
      <c r="K4251" s="50"/>
      <c r="L4251" s="50"/>
      <c r="M4251" s="52"/>
    </row>
    <row r="4252" spans="1:13" s="53" customFormat="1">
      <c r="A4252" s="47"/>
      <c r="B4252" s="47"/>
      <c r="C4252" s="47"/>
      <c r="D4252" s="47"/>
      <c r="E4252" s="47"/>
      <c r="F4252" s="48"/>
      <c r="G4252" s="49"/>
      <c r="H4252" s="47"/>
      <c r="I4252" s="71"/>
      <c r="J4252" s="51"/>
      <c r="K4252" s="50"/>
      <c r="L4252" s="50"/>
      <c r="M4252" s="52"/>
    </row>
    <row r="4253" spans="1:13" s="53" customFormat="1">
      <c r="A4253" s="47"/>
      <c r="B4253" s="47"/>
      <c r="C4253" s="47"/>
      <c r="D4253" s="47"/>
      <c r="E4253" s="47"/>
      <c r="F4253" s="48"/>
      <c r="G4253" s="49"/>
      <c r="H4253" s="47"/>
      <c r="I4253" s="71"/>
      <c r="J4253" s="51"/>
      <c r="K4253" s="50"/>
      <c r="L4253" s="50"/>
      <c r="M4253" s="52"/>
    </row>
    <row r="4254" spans="1:13" s="53" customFormat="1">
      <c r="A4254" s="47"/>
      <c r="B4254" s="47"/>
      <c r="C4254" s="47"/>
      <c r="D4254" s="47"/>
      <c r="E4254" s="47"/>
      <c r="F4254" s="48"/>
      <c r="G4254" s="49"/>
      <c r="H4254" s="47"/>
      <c r="I4254" s="71"/>
      <c r="J4254" s="51"/>
      <c r="K4254" s="50"/>
      <c r="L4254" s="50"/>
      <c r="M4254" s="52"/>
    </row>
    <row r="4255" spans="1:13" s="53" customFormat="1">
      <c r="A4255" s="47"/>
      <c r="B4255" s="47"/>
      <c r="C4255" s="47"/>
      <c r="D4255" s="47"/>
      <c r="E4255" s="47"/>
      <c r="F4255" s="48"/>
      <c r="G4255" s="49"/>
      <c r="H4255" s="47"/>
      <c r="I4255" s="71"/>
      <c r="J4255" s="51"/>
      <c r="K4255" s="50"/>
      <c r="L4255" s="50"/>
      <c r="M4255" s="52"/>
    </row>
    <row r="4256" spans="1:13" s="53" customFormat="1">
      <c r="A4256" s="47"/>
      <c r="B4256" s="47"/>
      <c r="C4256" s="47"/>
      <c r="D4256" s="47"/>
      <c r="E4256" s="47"/>
      <c r="F4256" s="48"/>
      <c r="G4256" s="49"/>
      <c r="H4256" s="47"/>
      <c r="I4256" s="71"/>
      <c r="J4256" s="51"/>
      <c r="K4256" s="50"/>
      <c r="L4256" s="50"/>
      <c r="M4256" s="52"/>
    </row>
    <row r="4257" spans="1:13" s="53" customFormat="1">
      <c r="A4257" s="47"/>
      <c r="B4257" s="47"/>
      <c r="C4257" s="47"/>
      <c r="D4257" s="47"/>
      <c r="E4257" s="47"/>
      <c r="F4257" s="48"/>
      <c r="G4257" s="49"/>
      <c r="H4257" s="47"/>
      <c r="I4257" s="71"/>
      <c r="J4257" s="51"/>
      <c r="K4257" s="50"/>
      <c r="L4257" s="50"/>
      <c r="M4257" s="52"/>
    </row>
    <row r="4258" spans="1:13" s="53" customFormat="1">
      <c r="A4258" s="47"/>
      <c r="B4258" s="47"/>
      <c r="C4258" s="47"/>
      <c r="D4258" s="47"/>
      <c r="E4258" s="47"/>
      <c r="F4258" s="48"/>
      <c r="G4258" s="49"/>
      <c r="H4258" s="47"/>
      <c r="I4258" s="71"/>
      <c r="J4258" s="51"/>
      <c r="K4258" s="50"/>
      <c r="L4258" s="50"/>
      <c r="M4258" s="52"/>
    </row>
    <row r="4259" spans="1:13" s="53" customFormat="1">
      <c r="A4259" s="47"/>
      <c r="B4259" s="47"/>
      <c r="C4259" s="47"/>
      <c r="D4259" s="47"/>
      <c r="E4259" s="47"/>
      <c r="F4259" s="48"/>
      <c r="G4259" s="49"/>
      <c r="H4259" s="47"/>
      <c r="I4259" s="71"/>
      <c r="J4259" s="51"/>
      <c r="K4259" s="50"/>
      <c r="L4259" s="50"/>
      <c r="M4259" s="52"/>
    </row>
    <row r="4260" spans="1:13" s="53" customFormat="1">
      <c r="A4260" s="47"/>
      <c r="B4260" s="47"/>
      <c r="C4260" s="47"/>
      <c r="D4260" s="47"/>
      <c r="E4260" s="47"/>
      <c r="F4260" s="48"/>
      <c r="G4260" s="49"/>
      <c r="H4260" s="47"/>
      <c r="I4260" s="71"/>
      <c r="J4260" s="51"/>
      <c r="K4260" s="50"/>
      <c r="L4260" s="50"/>
      <c r="M4260" s="52"/>
    </row>
    <row r="4261" spans="1:13" s="53" customFormat="1">
      <c r="A4261" s="47"/>
      <c r="B4261" s="47"/>
      <c r="C4261" s="47"/>
      <c r="D4261" s="47"/>
      <c r="E4261" s="47"/>
      <c r="F4261" s="48"/>
      <c r="G4261" s="49"/>
      <c r="H4261" s="47"/>
      <c r="I4261" s="71"/>
      <c r="J4261" s="51"/>
      <c r="K4261" s="50"/>
      <c r="L4261" s="50"/>
      <c r="M4261" s="52"/>
    </row>
    <row r="4262" spans="1:13" s="53" customFormat="1">
      <c r="A4262" s="47"/>
      <c r="B4262" s="47"/>
      <c r="C4262" s="47"/>
      <c r="D4262" s="47"/>
      <c r="E4262" s="47"/>
      <c r="F4262" s="48"/>
      <c r="G4262" s="49"/>
      <c r="H4262" s="47"/>
      <c r="I4262" s="71"/>
      <c r="J4262" s="51"/>
      <c r="K4262" s="50"/>
      <c r="L4262" s="50"/>
      <c r="M4262" s="52"/>
    </row>
    <row r="4263" spans="1:13" s="53" customFormat="1">
      <c r="A4263" s="47"/>
      <c r="B4263" s="47"/>
      <c r="C4263" s="47"/>
      <c r="D4263" s="47"/>
      <c r="E4263" s="47"/>
      <c r="F4263" s="48"/>
      <c r="G4263" s="49"/>
      <c r="H4263" s="47"/>
      <c r="I4263" s="71"/>
      <c r="J4263" s="51"/>
      <c r="K4263" s="50"/>
      <c r="L4263" s="50"/>
      <c r="M4263" s="52"/>
    </row>
    <row r="4264" spans="1:13" s="53" customFormat="1">
      <c r="A4264" s="47"/>
      <c r="B4264" s="47"/>
      <c r="C4264" s="47"/>
      <c r="D4264" s="47"/>
      <c r="E4264" s="47"/>
      <c r="F4264" s="48"/>
      <c r="G4264" s="49"/>
      <c r="H4264" s="47"/>
      <c r="I4264" s="71"/>
      <c r="J4264" s="51"/>
      <c r="K4264" s="50"/>
      <c r="L4264" s="50"/>
      <c r="M4264" s="52"/>
    </row>
    <row r="4265" spans="1:13" s="53" customFormat="1">
      <c r="A4265" s="47"/>
      <c r="B4265" s="47"/>
      <c r="C4265" s="47"/>
      <c r="D4265" s="47"/>
      <c r="E4265" s="47"/>
      <c r="F4265" s="48"/>
      <c r="G4265" s="49"/>
      <c r="H4265" s="47"/>
      <c r="I4265" s="71"/>
      <c r="J4265" s="51"/>
      <c r="K4265" s="50"/>
      <c r="L4265" s="50"/>
      <c r="M4265" s="52"/>
    </row>
    <row r="4266" spans="1:13" s="53" customFormat="1">
      <c r="A4266" s="47"/>
      <c r="B4266" s="47"/>
      <c r="C4266" s="47"/>
      <c r="D4266" s="47"/>
      <c r="E4266" s="47"/>
      <c r="F4266" s="48"/>
      <c r="G4266" s="49"/>
      <c r="H4266" s="47"/>
      <c r="I4266" s="71"/>
      <c r="J4266" s="51"/>
      <c r="K4266" s="50"/>
      <c r="L4266" s="50"/>
      <c r="M4266" s="52"/>
    </row>
    <row r="4267" spans="1:13" s="53" customFormat="1">
      <c r="A4267" s="47"/>
      <c r="B4267" s="47"/>
      <c r="C4267" s="47"/>
      <c r="D4267" s="47"/>
      <c r="E4267" s="47"/>
      <c r="F4267" s="48"/>
      <c r="G4267" s="49"/>
      <c r="H4267" s="47"/>
      <c r="I4267" s="71"/>
      <c r="J4267" s="51"/>
      <c r="K4267" s="50"/>
      <c r="L4267" s="50"/>
      <c r="M4267" s="52"/>
    </row>
    <row r="4268" spans="1:13" s="53" customFormat="1">
      <c r="A4268" s="47"/>
      <c r="B4268" s="47"/>
      <c r="C4268" s="47"/>
      <c r="D4268" s="47"/>
      <c r="E4268" s="47"/>
      <c r="F4268" s="48"/>
      <c r="G4268" s="49"/>
      <c r="H4268" s="47"/>
      <c r="I4268" s="71"/>
      <c r="J4268" s="51"/>
      <c r="K4268" s="50"/>
      <c r="L4268" s="50"/>
      <c r="M4268" s="52"/>
    </row>
    <row r="4269" spans="1:13" s="53" customFormat="1">
      <c r="A4269" s="47"/>
      <c r="B4269" s="47"/>
      <c r="C4269" s="47"/>
      <c r="D4269" s="47"/>
      <c r="E4269" s="47"/>
      <c r="F4269" s="48"/>
      <c r="G4269" s="49"/>
      <c r="H4269" s="47"/>
      <c r="I4269" s="71"/>
      <c r="J4269" s="51"/>
      <c r="K4269" s="50"/>
      <c r="L4269" s="50"/>
      <c r="M4269" s="52"/>
    </row>
    <row r="4270" spans="1:13" s="53" customFormat="1">
      <c r="A4270" s="47"/>
      <c r="B4270" s="47"/>
      <c r="C4270" s="47"/>
      <c r="D4270" s="47"/>
      <c r="E4270" s="47"/>
      <c r="F4270" s="48"/>
      <c r="G4270" s="49"/>
      <c r="H4270" s="47"/>
      <c r="I4270" s="71"/>
      <c r="J4270" s="51"/>
      <c r="K4270" s="50"/>
      <c r="L4270" s="50"/>
      <c r="M4270" s="52"/>
    </row>
    <row r="4271" spans="1:13" s="53" customFormat="1">
      <c r="A4271" s="47"/>
      <c r="B4271" s="47"/>
      <c r="C4271" s="47"/>
      <c r="D4271" s="47"/>
      <c r="E4271" s="47"/>
      <c r="F4271" s="48"/>
      <c r="G4271" s="49"/>
      <c r="H4271" s="47"/>
      <c r="I4271" s="71"/>
      <c r="J4271" s="51"/>
      <c r="K4271" s="50"/>
      <c r="L4271" s="50"/>
      <c r="M4271" s="52"/>
    </row>
    <row r="4272" spans="1:13" s="53" customFormat="1">
      <c r="A4272" s="47"/>
      <c r="B4272" s="47"/>
      <c r="C4272" s="47"/>
      <c r="D4272" s="47"/>
      <c r="E4272" s="47"/>
      <c r="F4272" s="48"/>
      <c r="G4272" s="49"/>
      <c r="H4272" s="47"/>
      <c r="I4272" s="71"/>
      <c r="J4272" s="51"/>
      <c r="K4272" s="50"/>
      <c r="L4272" s="50"/>
      <c r="M4272" s="52"/>
    </row>
    <row r="4273" spans="1:13" s="53" customFormat="1">
      <c r="A4273" s="47"/>
      <c r="B4273" s="47"/>
      <c r="C4273" s="47"/>
      <c r="D4273" s="47"/>
      <c r="E4273" s="47"/>
      <c r="F4273" s="48"/>
      <c r="G4273" s="49"/>
      <c r="H4273" s="47"/>
      <c r="I4273" s="71"/>
      <c r="J4273" s="51"/>
      <c r="K4273" s="50"/>
      <c r="L4273" s="50"/>
      <c r="M4273" s="52"/>
    </row>
    <row r="4274" spans="1:13" s="53" customFormat="1">
      <c r="A4274" s="47"/>
      <c r="B4274" s="47"/>
      <c r="C4274" s="47"/>
      <c r="D4274" s="47"/>
      <c r="E4274" s="47"/>
      <c r="F4274" s="48"/>
      <c r="G4274" s="49"/>
      <c r="H4274" s="47"/>
      <c r="I4274" s="71"/>
      <c r="J4274" s="51"/>
      <c r="K4274" s="50"/>
      <c r="L4274" s="50"/>
      <c r="M4274" s="52"/>
    </row>
    <row r="4275" spans="1:13" s="53" customFormat="1">
      <c r="A4275" s="47"/>
      <c r="B4275" s="47"/>
      <c r="C4275" s="47"/>
      <c r="D4275" s="47"/>
      <c r="E4275" s="47"/>
      <c r="F4275" s="48"/>
      <c r="G4275" s="49"/>
      <c r="H4275" s="47"/>
      <c r="I4275" s="71"/>
      <c r="J4275" s="51"/>
      <c r="K4275" s="50"/>
      <c r="L4275" s="50"/>
      <c r="M4275" s="52"/>
    </row>
    <row r="4276" spans="1:13" s="53" customFormat="1">
      <c r="A4276" s="47"/>
      <c r="B4276" s="47"/>
      <c r="C4276" s="47"/>
      <c r="D4276" s="47"/>
      <c r="E4276" s="47"/>
      <c r="F4276" s="48"/>
      <c r="G4276" s="49"/>
      <c r="H4276" s="47"/>
      <c r="I4276" s="71"/>
      <c r="J4276" s="51"/>
      <c r="K4276" s="50"/>
      <c r="L4276" s="50"/>
      <c r="M4276" s="52"/>
    </row>
    <row r="4277" spans="1:13" s="53" customFormat="1">
      <c r="A4277" s="47"/>
      <c r="B4277" s="47"/>
      <c r="C4277" s="47"/>
      <c r="D4277" s="47"/>
      <c r="E4277" s="47"/>
      <c r="F4277" s="48"/>
      <c r="G4277" s="49"/>
      <c r="H4277" s="47"/>
      <c r="I4277" s="71"/>
      <c r="J4277" s="51"/>
      <c r="K4277" s="50"/>
      <c r="L4277" s="50"/>
      <c r="M4277" s="52"/>
    </row>
    <row r="4278" spans="1:13" s="53" customFormat="1">
      <c r="A4278" s="47"/>
      <c r="B4278" s="47"/>
      <c r="C4278" s="47"/>
      <c r="D4278" s="47"/>
      <c r="E4278" s="47"/>
      <c r="F4278" s="48"/>
      <c r="G4278" s="49"/>
      <c r="H4278" s="47"/>
      <c r="I4278" s="71"/>
      <c r="J4278" s="51"/>
      <c r="K4278" s="50"/>
      <c r="L4278" s="50"/>
      <c r="M4278" s="52"/>
    </row>
    <row r="4279" spans="1:13" s="53" customFormat="1">
      <c r="A4279" s="47"/>
      <c r="B4279" s="47"/>
      <c r="C4279" s="47"/>
      <c r="D4279" s="47"/>
      <c r="E4279" s="47"/>
      <c r="F4279" s="48"/>
      <c r="G4279" s="49"/>
      <c r="H4279" s="47"/>
      <c r="I4279" s="71"/>
      <c r="J4279" s="51"/>
      <c r="K4279" s="50"/>
      <c r="L4279" s="50"/>
      <c r="M4279" s="52"/>
    </row>
    <row r="4280" spans="1:13" s="53" customFormat="1">
      <c r="A4280" s="47"/>
      <c r="B4280" s="47"/>
      <c r="C4280" s="47"/>
      <c r="D4280" s="47"/>
      <c r="E4280" s="47"/>
      <c r="F4280" s="48"/>
      <c r="G4280" s="49"/>
      <c r="H4280" s="47"/>
      <c r="I4280" s="71"/>
      <c r="J4280" s="51"/>
      <c r="K4280" s="50"/>
      <c r="L4280" s="50"/>
      <c r="M4280" s="52"/>
    </row>
    <row r="4281" spans="1:13" s="53" customFormat="1">
      <c r="A4281" s="47"/>
      <c r="B4281" s="47"/>
      <c r="C4281" s="47"/>
      <c r="D4281" s="47"/>
      <c r="E4281" s="47"/>
      <c r="F4281" s="48"/>
      <c r="G4281" s="49"/>
      <c r="H4281" s="47"/>
      <c r="I4281" s="71"/>
      <c r="J4281" s="51"/>
      <c r="K4281" s="50"/>
      <c r="L4281" s="50"/>
      <c r="M4281" s="52"/>
    </row>
    <row r="4282" spans="1:13" s="53" customFormat="1">
      <c r="A4282" s="47"/>
      <c r="B4282" s="47"/>
      <c r="C4282" s="47"/>
      <c r="D4282" s="47"/>
      <c r="E4282" s="47"/>
      <c r="F4282" s="48"/>
      <c r="G4282" s="49"/>
      <c r="H4282" s="47"/>
      <c r="I4282" s="71"/>
      <c r="J4282" s="51"/>
      <c r="K4282" s="50"/>
      <c r="L4282" s="50"/>
      <c r="M4282" s="52"/>
    </row>
    <row r="4283" spans="1:13" s="53" customFormat="1">
      <c r="A4283" s="47"/>
      <c r="B4283" s="47"/>
      <c r="C4283" s="47"/>
      <c r="D4283" s="47"/>
      <c r="E4283" s="47"/>
      <c r="F4283" s="48"/>
      <c r="G4283" s="49"/>
      <c r="H4283" s="47"/>
      <c r="I4283" s="71"/>
      <c r="J4283" s="51"/>
      <c r="K4283" s="50"/>
      <c r="L4283" s="50"/>
      <c r="M4283" s="52"/>
    </row>
    <row r="4284" spans="1:13" s="53" customFormat="1">
      <c r="A4284" s="47"/>
      <c r="B4284" s="47"/>
      <c r="C4284" s="47"/>
      <c r="D4284" s="47"/>
      <c r="E4284" s="47"/>
      <c r="F4284" s="48"/>
      <c r="G4284" s="49"/>
      <c r="H4284" s="47"/>
      <c r="I4284" s="71"/>
      <c r="J4284" s="51"/>
      <c r="K4284" s="50"/>
      <c r="L4284" s="50"/>
      <c r="M4284" s="52"/>
    </row>
    <row r="4285" spans="1:13" s="53" customFormat="1">
      <c r="A4285" s="47"/>
      <c r="B4285" s="47"/>
      <c r="C4285" s="47"/>
      <c r="D4285" s="47"/>
      <c r="E4285" s="47"/>
      <c r="F4285" s="48"/>
      <c r="G4285" s="49"/>
      <c r="H4285" s="47"/>
      <c r="I4285" s="71"/>
      <c r="J4285" s="51"/>
      <c r="K4285" s="50"/>
      <c r="L4285" s="50"/>
      <c r="M4285" s="52"/>
    </row>
    <row r="4286" spans="1:13" s="53" customFormat="1">
      <c r="A4286" s="47"/>
      <c r="B4286" s="47"/>
      <c r="C4286" s="47"/>
      <c r="D4286" s="47"/>
      <c r="E4286" s="47"/>
      <c r="F4286" s="48"/>
      <c r="G4286" s="49"/>
      <c r="H4286" s="47"/>
      <c r="I4286" s="71"/>
      <c r="J4286" s="51"/>
      <c r="K4286" s="50"/>
      <c r="L4286" s="50"/>
      <c r="M4286" s="52"/>
    </row>
    <row r="4287" spans="1:13" s="53" customFormat="1">
      <c r="A4287" s="47"/>
      <c r="B4287" s="47"/>
      <c r="C4287" s="47"/>
      <c r="D4287" s="47"/>
      <c r="E4287" s="47"/>
      <c r="F4287" s="48"/>
      <c r="G4287" s="49"/>
      <c r="H4287" s="47"/>
      <c r="I4287" s="71"/>
      <c r="J4287" s="51"/>
      <c r="K4287" s="50"/>
      <c r="L4287" s="50"/>
      <c r="M4287" s="52"/>
    </row>
    <row r="4288" spans="1:13" s="53" customFormat="1">
      <c r="A4288" s="47"/>
      <c r="B4288" s="47"/>
      <c r="C4288" s="47"/>
      <c r="D4288" s="47"/>
      <c r="E4288" s="47"/>
      <c r="F4288" s="48"/>
      <c r="G4288" s="49"/>
      <c r="H4288" s="47"/>
      <c r="I4288" s="71"/>
      <c r="J4288" s="51"/>
      <c r="K4288" s="50"/>
      <c r="L4288" s="50"/>
      <c r="M4288" s="52"/>
    </row>
    <row r="4289" spans="1:13" s="53" customFormat="1">
      <c r="A4289" s="47"/>
      <c r="B4289" s="47"/>
      <c r="C4289" s="47"/>
      <c r="D4289" s="47"/>
      <c r="E4289" s="47"/>
      <c r="F4289" s="48"/>
      <c r="G4289" s="49"/>
      <c r="H4289" s="47"/>
      <c r="I4289" s="71"/>
      <c r="J4289" s="51"/>
      <c r="K4289" s="50"/>
      <c r="L4289" s="50"/>
      <c r="M4289" s="52"/>
    </row>
    <row r="4290" spans="1:13" s="53" customFormat="1">
      <c r="A4290" s="47"/>
      <c r="B4290" s="47"/>
      <c r="C4290" s="47"/>
      <c r="D4290" s="47"/>
      <c r="E4290" s="47"/>
      <c r="F4290" s="48"/>
      <c r="G4290" s="49"/>
      <c r="H4290" s="47"/>
      <c r="I4290" s="71"/>
      <c r="J4290" s="51"/>
      <c r="K4290" s="50"/>
      <c r="L4290" s="50"/>
      <c r="M4290" s="52"/>
    </row>
    <row r="4291" spans="1:13" s="53" customFormat="1">
      <c r="A4291" s="47"/>
      <c r="B4291" s="47"/>
      <c r="C4291" s="47"/>
      <c r="D4291" s="47"/>
      <c r="E4291" s="47"/>
      <c r="F4291" s="48"/>
      <c r="G4291" s="49"/>
      <c r="H4291" s="47"/>
      <c r="I4291" s="71"/>
      <c r="J4291" s="51"/>
      <c r="K4291" s="50"/>
      <c r="L4291" s="50"/>
      <c r="M4291" s="52"/>
    </row>
    <row r="4292" spans="1:13" s="53" customFormat="1">
      <c r="A4292" s="47"/>
      <c r="B4292" s="47"/>
      <c r="C4292" s="47"/>
      <c r="D4292" s="47"/>
      <c r="E4292" s="47"/>
      <c r="F4292" s="48"/>
      <c r="G4292" s="49"/>
      <c r="H4292" s="47"/>
      <c r="I4292" s="71"/>
      <c r="J4292" s="51"/>
      <c r="K4292" s="50"/>
      <c r="L4292" s="50"/>
      <c r="M4292" s="52"/>
    </row>
    <row r="4293" spans="1:13" s="53" customFormat="1">
      <c r="A4293" s="47"/>
      <c r="B4293" s="47"/>
      <c r="C4293" s="47"/>
      <c r="D4293" s="47"/>
      <c r="E4293" s="47"/>
      <c r="F4293" s="48"/>
      <c r="G4293" s="49"/>
      <c r="H4293" s="47"/>
      <c r="I4293" s="71"/>
      <c r="J4293" s="51"/>
      <c r="K4293" s="50"/>
      <c r="L4293" s="50"/>
      <c r="M4293" s="52"/>
    </row>
    <row r="4294" spans="1:13" s="53" customFormat="1">
      <c r="A4294" s="47"/>
      <c r="B4294" s="47"/>
      <c r="C4294" s="47"/>
      <c r="D4294" s="47"/>
      <c r="E4294" s="47"/>
      <c r="F4294" s="48"/>
      <c r="G4294" s="49"/>
      <c r="H4294" s="47"/>
      <c r="I4294" s="71"/>
      <c r="J4294" s="51"/>
      <c r="K4294" s="50"/>
      <c r="L4294" s="50"/>
      <c r="M4294" s="52"/>
    </row>
    <row r="4295" spans="1:13" s="53" customFormat="1">
      <c r="A4295" s="47"/>
      <c r="B4295" s="47"/>
      <c r="C4295" s="47"/>
      <c r="D4295" s="47"/>
      <c r="E4295" s="47"/>
      <c r="F4295" s="48"/>
      <c r="G4295" s="49"/>
      <c r="H4295" s="47"/>
      <c r="I4295" s="71"/>
      <c r="J4295" s="51"/>
      <c r="K4295" s="50"/>
      <c r="L4295" s="50"/>
      <c r="M4295" s="52"/>
    </row>
    <row r="4296" spans="1:13" s="53" customFormat="1">
      <c r="A4296" s="47"/>
      <c r="B4296" s="47"/>
      <c r="C4296" s="47"/>
      <c r="D4296" s="47"/>
      <c r="E4296" s="47"/>
      <c r="F4296" s="48"/>
      <c r="G4296" s="49"/>
      <c r="H4296" s="47"/>
      <c r="I4296" s="71"/>
      <c r="J4296" s="51"/>
      <c r="K4296" s="50"/>
      <c r="L4296" s="50"/>
      <c r="M4296" s="52"/>
    </row>
    <row r="4297" spans="1:13" s="53" customFormat="1">
      <c r="A4297" s="47"/>
      <c r="B4297" s="47"/>
      <c r="C4297" s="47"/>
      <c r="D4297" s="47"/>
      <c r="E4297" s="47"/>
      <c r="F4297" s="48"/>
      <c r="G4297" s="49"/>
      <c r="H4297" s="47"/>
      <c r="I4297" s="71"/>
      <c r="J4297" s="51"/>
      <c r="K4297" s="50"/>
      <c r="L4297" s="50"/>
      <c r="M4297" s="52"/>
    </row>
    <row r="4298" spans="1:13" s="53" customFormat="1">
      <c r="A4298" s="47"/>
      <c r="B4298" s="47"/>
      <c r="C4298" s="47"/>
      <c r="D4298" s="47"/>
      <c r="E4298" s="47"/>
      <c r="F4298" s="48"/>
      <c r="G4298" s="49"/>
      <c r="H4298" s="47"/>
      <c r="I4298" s="71"/>
      <c r="J4298" s="51"/>
      <c r="K4298" s="50"/>
      <c r="L4298" s="50"/>
      <c r="M4298" s="52"/>
    </row>
    <row r="4299" spans="1:13" s="53" customFormat="1">
      <c r="A4299" s="47"/>
      <c r="B4299" s="47"/>
      <c r="C4299" s="47"/>
      <c r="D4299" s="47"/>
      <c r="E4299" s="47"/>
      <c r="F4299" s="48"/>
      <c r="G4299" s="49"/>
      <c r="H4299" s="47"/>
      <c r="I4299" s="71"/>
      <c r="J4299" s="51"/>
      <c r="K4299" s="50"/>
      <c r="L4299" s="50"/>
      <c r="M4299" s="52"/>
    </row>
    <row r="4300" spans="1:13" s="53" customFormat="1">
      <c r="A4300" s="47"/>
      <c r="B4300" s="47"/>
      <c r="C4300" s="47"/>
      <c r="D4300" s="47"/>
      <c r="E4300" s="47"/>
      <c r="F4300" s="48"/>
      <c r="G4300" s="49"/>
      <c r="H4300" s="47"/>
      <c r="I4300" s="71"/>
      <c r="J4300" s="51"/>
      <c r="K4300" s="50"/>
      <c r="L4300" s="50"/>
      <c r="M4300" s="52"/>
    </row>
    <row r="4301" spans="1:13" s="53" customFormat="1">
      <c r="A4301" s="47"/>
      <c r="B4301" s="47"/>
      <c r="C4301" s="47"/>
      <c r="D4301" s="47"/>
      <c r="E4301" s="47"/>
      <c r="F4301" s="48"/>
      <c r="G4301" s="49"/>
      <c r="H4301" s="47"/>
      <c r="I4301" s="71"/>
      <c r="J4301" s="51"/>
      <c r="K4301" s="50"/>
      <c r="L4301" s="50"/>
      <c r="M4301" s="52"/>
    </row>
    <row r="4302" spans="1:13" s="53" customFormat="1">
      <c r="A4302" s="47"/>
      <c r="B4302" s="47"/>
      <c r="C4302" s="47"/>
      <c r="D4302" s="47"/>
      <c r="E4302" s="47"/>
      <c r="F4302" s="48"/>
      <c r="G4302" s="49"/>
      <c r="H4302" s="47"/>
      <c r="I4302" s="71"/>
      <c r="J4302" s="51"/>
      <c r="K4302" s="50"/>
      <c r="L4302" s="50"/>
      <c r="M4302" s="52"/>
    </row>
    <row r="4303" spans="1:13" s="53" customFormat="1">
      <c r="A4303" s="47"/>
      <c r="B4303" s="47"/>
      <c r="C4303" s="47"/>
      <c r="D4303" s="47"/>
      <c r="E4303" s="47"/>
      <c r="F4303" s="48"/>
      <c r="G4303" s="49"/>
      <c r="H4303" s="47"/>
      <c r="I4303" s="71"/>
      <c r="J4303" s="51"/>
      <c r="K4303" s="50"/>
      <c r="L4303" s="50"/>
      <c r="M4303" s="52"/>
    </row>
    <row r="4304" spans="1:13" s="53" customFormat="1">
      <c r="A4304" s="47"/>
      <c r="B4304" s="47"/>
      <c r="C4304" s="47"/>
      <c r="D4304" s="47"/>
      <c r="E4304" s="47"/>
      <c r="F4304" s="48"/>
      <c r="G4304" s="49"/>
      <c r="H4304" s="47"/>
      <c r="I4304" s="71"/>
      <c r="J4304" s="51"/>
      <c r="K4304" s="50"/>
      <c r="L4304" s="50"/>
      <c r="M4304" s="52"/>
    </row>
    <row r="4305" spans="1:13" s="53" customFormat="1">
      <c r="A4305" s="47"/>
      <c r="B4305" s="47"/>
      <c r="C4305" s="47"/>
      <c r="D4305" s="47"/>
      <c r="E4305" s="47"/>
      <c r="F4305" s="48"/>
      <c r="G4305" s="49"/>
      <c r="H4305" s="47"/>
      <c r="I4305" s="71"/>
      <c r="J4305" s="51"/>
      <c r="K4305" s="50"/>
      <c r="L4305" s="50"/>
      <c r="M4305" s="52"/>
    </row>
    <row r="4306" spans="1:13" s="53" customFormat="1">
      <c r="A4306" s="47"/>
      <c r="B4306" s="47"/>
      <c r="C4306" s="47"/>
      <c r="D4306" s="47"/>
      <c r="E4306" s="47"/>
      <c r="F4306" s="48"/>
      <c r="G4306" s="49"/>
      <c r="H4306" s="47"/>
      <c r="I4306" s="71"/>
      <c r="J4306" s="51"/>
      <c r="K4306" s="50"/>
      <c r="L4306" s="50"/>
      <c r="M4306" s="52"/>
    </row>
    <row r="4307" spans="1:13" s="53" customFormat="1">
      <c r="A4307" s="47"/>
      <c r="B4307" s="47"/>
      <c r="C4307" s="47"/>
      <c r="D4307" s="47"/>
      <c r="E4307" s="47"/>
      <c r="F4307" s="48"/>
      <c r="G4307" s="49"/>
      <c r="H4307" s="47"/>
      <c r="I4307" s="71"/>
      <c r="J4307" s="51"/>
      <c r="K4307" s="50"/>
      <c r="L4307" s="50"/>
      <c r="M4307" s="52"/>
    </row>
    <row r="4308" spans="1:13" s="53" customFormat="1">
      <c r="A4308" s="47"/>
      <c r="B4308" s="47"/>
      <c r="C4308" s="47"/>
      <c r="D4308" s="47"/>
      <c r="E4308" s="47"/>
      <c r="F4308" s="48"/>
      <c r="G4308" s="49"/>
      <c r="H4308" s="47"/>
      <c r="I4308" s="71"/>
      <c r="J4308" s="51"/>
      <c r="K4308" s="50"/>
      <c r="L4308" s="50"/>
      <c r="M4308" s="52"/>
    </row>
    <row r="4309" spans="1:13" s="53" customFormat="1">
      <c r="A4309" s="47"/>
      <c r="B4309" s="47"/>
      <c r="C4309" s="47"/>
      <c r="D4309" s="47"/>
      <c r="E4309" s="47"/>
      <c r="F4309" s="48"/>
      <c r="G4309" s="49"/>
      <c r="H4309" s="47"/>
      <c r="I4309" s="71"/>
      <c r="J4309" s="51"/>
      <c r="K4309" s="50"/>
      <c r="L4309" s="50"/>
      <c r="M4309" s="52"/>
    </row>
    <row r="4310" spans="1:13" s="53" customFormat="1">
      <c r="A4310" s="47"/>
      <c r="B4310" s="47"/>
      <c r="C4310" s="47"/>
      <c r="D4310" s="47"/>
      <c r="E4310" s="47"/>
      <c r="F4310" s="48"/>
      <c r="G4310" s="49"/>
      <c r="H4310" s="47"/>
      <c r="I4310" s="71"/>
      <c r="J4310" s="51"/>
      <c r="K4310" s="50"/>
      <c r="L4310" s="50"/>
      <c r="M4310" s="52"/>
    </row>
    <row r="4311" spans="1:13" s="53" customFormat="1">
      <c r="A4311" s="47"/>
      <c r="B4311" s="47"/>
      <c r="C4311" s="47"/>
      <c r="D4311" s="47"/>
      <c r="E4311" s="47"/>
      <c r="F4311" s="48"/>
      <c r="G4311" s="49"/>
      <c r="H4311" s="47"/>
      <c r="I4311" s="71"/>
      <c r="J4311" s="51"/>
      <c r="K4311" s="50"/>
      <c r="L4311" s="50"/>
      <c r="M4311" s="52"/>
    </row>
    <row r="4312" spans="1:13" s="53" customFormat="1">
      <c r="A4312" s="47"/>
      <c r="B4312" s="47"/>
      <c r="C4312" s="47"/>
      <c r="D4312" s="47"/>
      <c r="E4312" s="47"/>
      <c r="F4312" s="48"/>
      <c r="G4312" s="49"/>
      <c r="H4312" s="47"/>
      <c r="I4312" s="71"/>
      <c r="J4312" s="51"/>
      <c r="K4312" s="50"/>
      <c r="L4312" s="50"/>
      <c r="M4312" s="52"/>
    </row>
    <row r="4313" spans="1:13" s="53" customFormat="1">
      <c r="A4313" s="47"/>
      <c r="B4313" s="47"/>
      <c r="C4313" s="47"/>
      <c r="D4313" s="47"/>
      <c r="E4313" s="47"/>
      <c r="F4313" s="48"/>
      <c r="G4313" s="49"/>
      <c r="H4313" s="47"/>
      <c r="I4313" s="71"/>
      <c r="J4313" s="51"/>
      <c r="K4313" s="50"/>
      <c r="L4313" s="50"/>
      <c r="M4313" s="52"/>
    </row>
    <row r="4314" spans="1:13" s="53" customFormat="1">
      <c r="A4314" s="47"/>
      <c r="B4314" s="47"/>
      <c r="C4314" s="47"/>
      <c r="D4314" s="47"/>
      <c r="E4314" s="47"/>
      <c r="F4314" s="48"/>
      <c r="G4314" s="49"/>
      <c r="H4314" s="47"/>
      <c r="I4314" s="71"/>
      <c r="J4314" s="51"/>
      <c r="K4314" s="50"/>
      <c r="L4314" s="50"/>
      <c r="M4314" s="52"/>
    </row>
    <row r="4315" spans="1:13" s="53" customFormat="1">
      <c r="A4315" s="47"/>
      <c r="B4315" s="47"/>
      <c r="C4315" s="47"/>
      <c r="D4315" s="47"/>
      <c r="E4315" s="47"/>
      <c r="F4315" s="48"/>
      <c r="G4315" s="49"/>
      <c r="H4315" s="47"/>
      <c r="I4315" s="71"/>
      <c r="J4315" s="51"/>
      <c r="K4315" s="50"/>
      <c r="L4315" s="50"/>
      <c r="M4315" s="52"/>
    </row>
    <row r="4316" spans="1:13" s="53" customFormat="1">
      <c r="A4316" s="47"/>
      <c r="B4316" s="47"/>
      <c r="C4316" s="47"/>
      <c r="D4316" s="47"/>
      <c r="E4316" s="47"/>
      <c r="F4316" s="48"/>
      <c r="G4316" s="49"/>
      <c r="H4316" s="47"/>
      <c r="I4316" s="71"/>
      <c r="J4316" s="51"/>
      <c r="K4316" s="50"/>
      <c r="L4316" s="50"/>
      <c r="M4316" s="52"/>
    </row>
    <row r="4317" spans="1:13" s="53" customFormat="1">
      <c r="A4317" s="47"/>
      <c r="B4317" s="47"/>
      <c r="C4317" s="47"/>
      <c r="D4317" s="47"/>
      <c r="E4317" s="47"/>
      <c r="F4317" s="48"/>
      <c r="G4317" s="49"/>
      <c r="H4317" s="47"/>
      <c r="I4317" s="71"/>
      <c r="J4317" s="51"/>
      <c r="K4317" s="50"/>
      <c r="L4317" s="50"/>
      <c r="M4317" s="52"/>
    </row>
    <row r="4318" spans="1:13" s="53" customFormat="1">
      <c r="A4318" s="47"/>
      <c r="B4318" s="47"/>
      <c r="C4318" s="47"/>
      <c r="D4318" s="47"/>
      <c r="E4318" s="47"/>
      <c r="F4318" s="48"/>
      <c r="G4318" s="49"/>
      <c r="H4318" s="47"/>
      <c r="I4318" s="71"/>
      <c r="J4318" s="51"/>
      <c r="K4318" s="50"/>
      <c r="L4318" s="50"/>
      <c r="M4318" s="52"/>
    </row>
    <row r="4319" spans="1:13" s="53" customFormat="1">
      <c r="A4319" s="47"/>
      <c r="B4319" s="47"/>
      <c r="C4319" s="47"/>
      <c r="D4319" s="47"/>
      <c r="E4319" s="47"/>
      <c r="F4319" s="48"/>
      <c r="G4319" s="49"/>
      <c r="H4319" s="47"/>
      <c r="I4319" s="71"/>
      <c r="J4319" s="51"/>
      <c r="K4319" s="50"/>
      <c r="L4319" s="50"/>
      <c r="M4319" s="52"/>
    </row>
    <row r="4320" spans="1:13" s="53" customFormat="1">
      <c r="A4320" s="47"/>
      <c r="B4320" s="47"/>
      <c r="C4320" s="47"/>
      <c r="D4320" s="47"/>
      <c r="E4320" s="47"/>
      <c r="F4320" s="48"/>
      <c r="G4320" s="49"/>
      <c r="H4320" s="47"/>
      <c r="I4320" s="71"/>
      <c r="J4320" s="51"/>
      <c r="K4320" s="50"/>
      <c r="L4320" s="50"/>
      <c r="M4320" s="52"/>
    </row>
    <row r="4321" spans="1:13" s="53" customFormat="1">
      <c r="A4321" s="47"/>
      <c r="B4321" s="47"/>
      <c r="C4321" s="47"/>
      <c r="D4321" s="47"/>
      <c r="E4321" s="47"/>
      <c r="F4321" s="48"/>
      <c r="G4321" s="49"/>
      <c r="H4321" s="47"/>
      <c r="I4321" s="71"/>
      <c r="J4321" s="51"/>
      <c r="K4321" s="50"/>
      <c r="L4321" s="50"/>
      <c r="M4321" s="52"/>
    </row>
    <row r="4322" spans="1:13" s="53" customFormat="1">
      <c r="A4322" s="47"/>
      <c r="B4322" s="47"/>
      <c r="C4322" s="47"/>
      <c r="D4322" s="47"/>
      <c r="E4322" s="47"/>
      <c r="F4322" s="48"/>
      <c r="G4322" s="49"/>
      <c r="H4322" s="47"/>
      <c r="I4322" s="71"/>
      <c r="J4322" s="51"/>
      <c r="K4322" s="50"/>
      <c r="L4322" s="50"/>
      <c r="M4322" s="52"/>
    </row>
    <row r="4323" spans="1:13" s="53" customFormat="1">
      <c r="A4323" s="47"/>
      <c r="B4323" s="47"/>
      <c r="C4323" s="47"/>
      <c r="D4323" s="47"/>
      <c r="E4323" s="47"/>
      <c r="F4323" s="48"/>
      <c r="G4323" s="49"/>
      <c r="H4323" s="47"/>
      <c r="I4323" s="71"/>
      <c r="J4323" s="51"/>
      <c r="K4323" s="50"/>
      <c r="L4323" s="50"/>
      <c r="M4323" s="52"/>
    </row>
    <row r="4324" spans="1:13" s="53" customFormat="1">
      <c r="A4324" s="47"/>
      <c r="B4324" s="47"/>
      <c r="C4324" s="47"/>
      <c r="D4324" s="47"/>
      <c r="E4324" s="47"/>
      <c r="F4324" s="48"/>
      <c r="G4324" s="49"/>
      <c r="H4324" s="47"/>
      <c r="I4324" s="71"/>
      <c r="J4324" s="51"/>
      <c r="K4324" s="50"/>
      <c r="L4324" s="50"/>
      <c r="M4324" s="52"/>
    </row>
    <row r="4325" spans="1:13" s="53" customFormat="1">
      <c r="A4325" s="47"/>
      <c r="B4325" s="47"/>
      <c r="C4325" s="47"/>
      <c r="D4325" s="47"/>
      <c r="E4325" s="47"/>
      <c r="F4325" s="48"/>
      <c r="G4325" s="49"/>
      <c r="H4325" s="47"/>
      <c r="I4325" s="71"/>
      <c r="J4325" s="51"/>
      <c r="K4325" s="50"/>
      <c r="L4325" s="50"/>
      <c r="M4325" s="52"/>
    </row>
    <row r="4326" spans="1:13" s="53" customFormat="1">
      <c r="A4326" s="47"/>
      <c r="B4326" s="47"/>
      <c r="C4326" s="47"/>
      <c r="D4326" s="47"/>
      <c r="E4326" s="47"/>
      <c r="F4326" s="48"/>
      <c r="G4326" s="49"/>
      <c r="H4326" s="47"/>
      <c r="I4326" s="71"/>
      <c r="J4326" s="51"/>
      <c r="K4326" s="50"/>
      <c r="L4326" s="50"/>
      <c r="M4326" s="52"/>
    </row>
    <row r="4327" spans="1:13" s="53" customFormat="1">
      <c r="A4327" s="47"/>
      <c r="B4327" s="47"/>
      <c r="C4327" s="47"/>
      <c r="D4327" s="47"/>
      <c r="E4327" s="47"/>
      <c r="F4327" s="48"/>
      <c r="G4327" s="49"/>
      <c r="H4327" s="47"/>
      <c r="I4327" s="71"/>
      <c r="J4327" s="51"/>
      <c r="K4327" s="50"/>
      <c r="L4327" s="50"/>
      <c r="M4327" s="52"/>
    </row>
    <row r="4328" spans="1:13" s="53" customFormat="1">
      <c r="A4328" s="47"/>
      <c r="B4328" s="47"/>
      <c r="C4328" s="47"/>
      <c r="D4328" s="47"/>
      <c r="E4328" s="47"/>
      <c r="F4328" s="48"/>
      <c r="G4328" s="49"/>
      <c r="H4328" s="47"/>
      <c r="I4328" s="71"/>
      <c r="J4328" s="51"/>
      <c r="K4328" s="50"/>
      <c r="L4328" s="50"/>
      <c r="M4328" s="52"/>
    </row>
    <row r="4329" spans="1:13" s="53" customFormat="1">
      <c r="A4329" s="47"/>
      <c r="B4329" s="47"/>
      <c r="C4329" s="47"/>
      <c r="D4329" s="47"/>
      <c r="E4329" s="47"/>
      <c r="F4329" s="48"/>
      <c r="G4329" s="49"/>
      <c r="H4329" s="47"/>
      <c r="I4329" s="71"/>
      <c r="J4329" s="51"/>
      <c r="K4329" s="50"/>
      <c r="L4329" s="50"/>
      <c r="M4329" s="52"/>
    </row>
    <row r="4330" spans="1:13" s="53" customFormat="1">
      <c r="A4330" s="47"/>
      <c r="B4330" s="47"/>
      <c r="C4330" s="47"/>
      <c r="D4330" s="47"/>
      <c r="E4330" s="47"/>
      <c r="F4330" s="48"/>
      <c r="G4330" s="49"/>
      <c r="H4330" s="47"/>
      <c r="I4330" s="71"/>
      <c r="J4330" s="51"/>
      <c r="K4330" s="50"/>
      <c r="L4330" s="50"/>
      <c r="M4330" s="52"/>
    </row>
    <row r="4331" spans="1:13" s="53" customFormat="1">
      <c r="A4331" s="47"/>
      <c r="B4331" s="47"/>
      <c r="C4331" s="47"/>
      <c r="D4331" s="47"/>
      <c r="E4331" s="47"/>
      <c r="F4331" s="48"/>
      <c r="G4331" s="49"/>
      <c r="H4331" s="47"/>
      <c r="I4331" s="71"/>
      <c r="J4331" s="51"/>
      <c r="K4331" s="50"/>
      <c r="L4331" s="50"/>
      <c r="M4331" s="52"/>
    </row>
    <row r="4332" spans="1:13" s="53" customFormat="1">
      <c r="A4332" s="47"/>
      <c r="B4332" s="47"/>
      <c r="C4332" s="47"/>
      <c r="D4332" s="47"/>
      <c r="E4332" s="47"/>
      <c r="F4332" s="48"/>
      <c r="G4332" s="49"/>
      <c r="H4332" s="47"/>
      <c r="I4332" s="71"/>
      <c r="J4332" s="51"/>
      <c r="K4332" s="50"/>
      <c r="L4332" s="50"/>
      <c r="M4332" s="52"/>
    </row>
    <row r="4333" spans="1:13" s="53" customFormat="1">
      <c r="A4333" s="47"/>
      <c r="B4333" s="47"/>
      <c r="C4333" s="47"/>
      <c r="D4333" s="47"/>
      <c r="E4333" s="47"/>
      <c r="F4333" s="48"/>
      <c r="G4333" s="49"/>
      <c r="H4333" s="47"/>
      <c r="I4333" s="71"/>
      <c r="J4333" s="51"/>
      <c r="K4333" s="50"/>
      <c r="L4333" s="50"/>
      <c r="M4333" s="52"/>
    </row>
    <row r="4334" spans="1:13" s="53" customFormat="1">
      <c r="A4334" s="47"/>
      <c r="B4334" s="47"/>
      <c r="C4334" s="47"/>
      <c r="D4334" s="47"/>
      <c r="E4334" s="47"/>
      <c r="F4334" s="48"/>
      <c r="G4334" s="49"/>
      <c r="H4334" s="47"/>
      <c r="I4334" s="71"/>
      <c r="J4334" s="51"/>
      <c r="K4334" s="50"/>
      <c r="L4334" s="50"/>
      <c r="M4334" s="52"/>
    </row>
    <row r="4335" spans="1:13" s="53" customFormat="1">
      <c r="A4335" s="47"/>
      <c r="B4335" s="47"/>
      <c r="C4335" s="47"/>
      <c r="D4335" s="47"/>
      <c r="E4335" s="47"/>
      <c r="F4335" s="48"/>
      <c r="G4335" s="49"/>
      <c r="H4335" s="47"/>
      <c r="I4335" s="71"/>
      <c r="J4335" s="51"/>
      <c r="K4335" s="50"/>
      <c r="L4335" s="50"/>
      <c r="M4335" s="52"/>
    </row>
    <row r="4336" spans="1:13" s="53" customFormat="1">
      <c r="A4336" s="47"/>
      <c r="B4336" s="47"/>
      <c r="C4336" s="47"/>
      <c r="D4336" s="47"/>
      <c r="E4336" s="47"/>
      <c r="F4336" s="48"/>
      <c r="G4336" s="49"/>
      <c r="H4336" s="47"/>
      <c r="I4336" s="71"/>
      <c r="J4336" s="51"/>
      <c r="K4336" s="50"/>
      <c r="L4336" s="50"/>
      <c r="M4336" s="52"/>
    </row>
    <row r="4337" spans="1:13" s="53" customFormat="1">
      <c r="A4337" s="47"/>
      <c r="B4337" s="47"/>
      <c r="C4337" s="47"/>
      <c r="D4337" s="47"/>
      <c r="E4337" s="47"/>
      <c r="F4337" s="48"/>
      <c r="G4337" s="49"/>
      <c r="H4337" s="47"/>
      <c r="I4337" s="71"/>
      <c r="J4337" s="51"/>
      <c r="K4337" s="50"/>
      <c r="L4337" s="50"/>
      <c r="M4337" s="52"/>
    </row>
    <row r="4338" spans="1:13" s="53" customFormat="1">
      <c r="A4338" s="47"/>
      <c r="B4338" s="47"/>
      <c r="C4338" s="47"/>
      <c r="D4338" s="47"/>
      <c r="E4338" s="47"/>
      <c r="F4338" s="48"/>
      <c r="G4338" s="49"/>
      <c r="H4338" s="47"/>
      <c r="I4338" s="71"/>
      <c r="J4338" s="51"/>
      <c r="K4338" s="50"/>
      <c r="L4338" s="50"/>
      <c r="M4338" s="52"/>
    </row>
    <row r="4339" spans="1:13" s="53" customFormat="1">
      <c r="A4339" s="47"/>
      <c r="B4339" s="47"/>
      <c r="C4339" s="47"/>
      <c r="D4339" s="47"/>
      <c r="E4339" s="47"/>
      <c r="F4339" s="48"/>
      <c r="G4339" s="49"/>
      <c r="H4339" s="47"/>
      <c r="I4339" s="71"/>
      <c r="J4339" s="51"/>
      <c r="K4339" s="50"/>
      <c r="L4339" s="50"/>
      <c r="M4339" s="52"/>
    </row>
    <row r="4340" spans="1:13" s="53" customFormat="1">
      <c r="A4340" s="47"/>
      <c r="B4340" s="47"/>
      <c r="C4340" s="47"/>
      <c r="D4340" s="47"/>
      <c r="E4340" s="47"/>
      <c r="F4340" s="48"/>
      <c r="G4340" s="49"/>
      <c r="H4340" s="47"/>
      <c r="I4340" s="71"/>
      <c r="J4340" s="51"/>
      <c r="K4340" s="50"/>
      <c r="L4340" s="50"/>
      <c r="M4340" s="52"/>
    </row>
    <row r="4341" spans="1:13" s="53" customFormat="1">
      <c r="A4341" s="47"/>
      <c r="B4341" s="47"/>
      <c r="C4341" s="47"/>
      <c r="D4341" s="47"/>
      <c r="E4341" s="47"/>
      <c r="F4341" s="48"/>
      <c r="G4341" s="49"/>
      <c r="H4341" s="47"/>
      <c r="I4341" s="71"/>
      <c r="J4341" s="51"/>
      <c r="K4341" s="50"/>
      <c r="L4341" s="50"/>
      <c r="M4341" s="52"/>
    </row>
    <row r="4342" spans="1:13" s="53" customFormat="1">
      <c r="A4342" s="47"/>
      <c r="B4342" s="47"/>
      <c r="C4342" s="47"/>
      <c r="D4342" s="47"/>
      <c r="E4342" s="47"/>
      <c r="F4342" s="48"/>
      <c r="G4342" s="49"/>
      <c r="H4342" s="47"/>
      <c r="I4342" s="71"/>
      <c r="J4342" s="51"/>
      <c r="K4342" s="50"/>
      <c r="L4342" s="50"/>
      <c r="M4342" s="52"/>
    </row>
    <row r="4343" spans="1:13" s="53" customFormat="1">
      <c r="A4343" s="47"/>
      <c r="B4343" s="47"/>
      <c r="C4343" s="47"/>
      <c r="D4343" s="47"/>
      <c r="E4343" s="47"/>
      <c r="F4343" s="48"/>
      <c r="G4343" s="49"/>
      <c r="H4343" s="47"/>
      <c r="I4343" s="71"/>
      <c r="J4343" s="51"/>
      <c r="K4343" s="50"/>
      <c r="L4343" s="50"/>
      <c r="M4343" s="52"/>
    </row>
    <row r="4344" spans="1:13" s="53" customFormat="1">
      <c r="A4344" s="47"/>
      <c r="B4344" s="47"/>
      <c r="C4344" s="47"/>
      <c r="D4344" s="47"/>
      <c r="E4344" s="47"/>
      <c r="F4344" s="48"/>
      <c r="G4344" s="49"/>
      <c r="H4344" s="47"/>
      <c r="I4344" s="71"/>
      <c r="J4344" s="51"/>
      <c r="K4344" s="50"/>
      <c r="L4344" s="50"/>
      <c r="M4344" s="52"/>
    </row>
    <row r="4345" spans="1:13" s="53" customFormat="1">
      <c r="A4345" s="47"/>
      <c r="B4345" s="47"/>
      <c r="C4345" s="47"/>
      <c r="D4345" s="47"/>
      <c r="E4345" s="47"/>
      <c r="F4345" s="48"/>
      <c r="G4345" s="49"/>
      <c r="H4345" s="47"/>
      <c r="I4345" s="71"/>
      <c r="J4345" s="51"/>
      <c r="K4345" s="50"/>
      <c r="L4345" s="50"/>
      <c r="M4345" s="52"/>
    </row>
    <row r="4346" spans="1:13" s="53" customFormat="1">
      <c r="A4346" s="47"/>
      <c r="B4346" s="47"/>
      <c r="C4346" s="47"/>
      <c r="D4346" s="47"/>
      <c r="E4346" s="47"/>
      <c r="F4346" s="48"/>
      <c r="G4346" s="49"/>
      <c r="H4346" s="47"/>
      <c r="I4346" s="71"/>
      <c r="J4346" s="51"/>
      <c r="K4346" s="50"/>
      <c r="L4346" s="50"/>
      <c r="M4346" s="52"/>
    </row>
    <row r="4347" spans="1:13" s="53" customFormat="1">
      <c r="A4347" s="47"/>
      <c r="B4347" s="47"/>
      <c r="C4347" s="47"/>
      <c r="D4347" s="47"/>
      <c r="E4347" s="47"/>
      <c r="F4347" s="48"/>
      <c r="G4347" s="49"/>
      <c r="H4347" s="47"/>
      <c r="I4347" s="71"/>
      <c r="J4347" s="51"/>
      <c r="K4347" s="50"/>
      <c r="L4347" s="50"/>
      <c r="M4347" s="52"/>
    </row>
    <row r="4348" spans="1:13" s="53" customFormat="1">
      <c r="A4348" s="47"/>
      <c r="B4348" s="47"/>
      <c r="C4348" s="47"/>
      <c r="D4348" s="47"/>
      <c r="E4348" s="47"/>
      <c r="F4348" s="48"/>
      <c r="G4348" s="49"/>
      <c r="H4348" s="47"/>
      <c r="I4348" s="71"/>
      <c r="J4348" s="51"/>
      <c r="K4348" s="50"/>
      <c r="L4348" s="50"/>
      <c r="M4348" s="52"/>
    </row>
    <row r="4349" spans="1:13" s="53" customFormat="1">
      <c r="A4349" s="47"/>
      <c r="B4349" s="47"/>
      <c r="C4349" s="47"/>
      <c r="D4349" s="47"/>
      <c r="E4349" s="47"/>
      <c r="F4349" s="48"/>
      <c r="G4349" s="49"/>
      <c r="H4349" s="47"/>
      <c r="I4349" s="71"/>
      <c r="J4349" s="51"/>
      <c r="K4349" s="50"/>
      <c r="L4349" s="50"/>
      <c r="M4349" s="52"/>
    </row>
    <row r="4350" spans="1:13" s="53" customFormat="1">
      <c r="A4350" s="47"/>
      <c r="B4350" s="47"/>
      <c r="C4350" s="47"/>
      <c r="D4350" s="47"/>
      <c r="E4350" s="47"/>
      <c r="F4350" s="48"/>
      <c r="G4350" s="49"/>
      <c r="H4350" s="47"/>
      <c r="I4350" s="71"/>
      <c r="J4350" s="51"/>
      <c r="K4350" s="50"/>
      <c r="L4350" s="50"/>
      <c r="M4350" s="52"/>
    </row>
    <row r="4351" spans="1:13" s="53" customFormat="1">
      <c r="A4351" s="47"/>
      <c r="B4351" s="47"/>
      <c r="C4351" s="47"/>
      <c r="D4351" s="47"/>
      <c r="E4351" s="47"/>
      <c r="F4351" s="48"/>
      <c r="G4351" s="49"/>
      <c r="H4351" s="47"/>
      <c r="I4351" s="71"/>
      <c r="J4351" s="51"/>
      <c r="K4351" s="50"/>
      <c r="L4351" s="50"/>
      <c r="M4351" s="52"/>
    </row>
    <row r="4352" spans="1:13" s="53" customFormat="1">
      <c r="A4352" s="47"/>
      <c r="B4352" s="47"/>
      <c r="C4352" s="47"/>
      <c r="D4352" s="47"/>
      <c r="E4352" s="47"/>
      <c r="F4352" s="48"/>
      <c r="G4352" s="49"/>
      <c r="H4352" s="47"/>
      <c r="I4352" s="71"/>
      <c r="J4352" s="51"/>
      <c r="K4352" s="50"/>
      <c r="L4352" s="50"/>
      <c r="M4352" s="52"/>
    </row>
    <row r="4353" spans="1:13" s="53" customFormat="1">
      <c r="A4353" s="47"/>
      <c r="B4353" s="47"/>
      <c r="C4353" s="47"/>
      <c r="D4353" s="47"/>
      <c r="E4353" s="47"/>
      <c r="F4353" s="48"/>
      <c r="G4353" s="49"/>
      <c r="H4353" s="47"/>
      <c r="I4353" s="71"/>
      <c r="J4353" s="51"/>
      <c r="K4353" s="50"/>
      <c r="L4353" s="50"/>
      <c r="M4353" s="52"/>
    </row>
    <row r="4354" spans="1:13" s="53" customFormat="1">
      <c r="A4354" s="47"/>
      <c r="B4354" s="47"/>
      <c r="C4354" s="47"/>
      <c r="D4354" s="47"/>
      <c r="E4354" s="47"/>
      <c r="F4354" s="48"/>
      <c r="G4354" s="49"/>
      <c r="H4354" s="47"/>
      <c r="I4354" s="71"/>
      <c r="J4354" s="51"/>
      <c r="K4354" s="50"/>
      <c r="L4354" s="50"/>
      <c r="M4354" s="52"/>
    </row>
    <row r="4355" spans="1:13" s="53" customFormat="1">
      <c r="A4355" s="47"/>
      <c r="B4355" s="47"/>
      <c r="C4355" s="47"/>
      <c r="D4355" s="47"/>
      <c r="E4355" s="47"/>
      <c r="F4355" s="48"/>
      <c r="G4355" s="49"/>
      <c r="H4355" s="47"/>
      <c r="I4355" s="71"/>
      <c r="J4355" s="51"/>
      <c r="K4355" s="50"/>
      <c r="L4355" s="50"/>
      <c r="M4355" s="52"/>
    </row>
    <row r="4356" spans="1:13" s="53" customFormat="1">
      <c r="A4356" s="47"/>
      <c r="B4356" s="47"/>
      <c r="C4356" s="47"/>
      <c r="D4356" s="47"/>
      <c r="E4356" s="47"/>
      <c r="F4356" s="48"/>
      <c r="G4356" s="49"/>
      <c r="H4356" s="47"/>
      <c r="I4356" s="71"/>
      <c r="J4356" s="51"/>
      <c r="K4356" s="50"/>
      <c r="L4356" s="50"/>
      <c r="M4356" s="52"/>
    </row>
    <row r="4357" spans="1:13" s="53" customFormat="1">
      <c r="A4357" s="47"/>
      <c r="B4357" s="47"/>
      <c r="C4357" s="47"/>
      <c r="D4357" s="47"/>
      <c r="E4357" s="47"/>
      <c r="F4357" s="48"/>
      <c r="G4357" s="49"/>
      <c r="H4357" s="47"/>
      <c r="I4357" s="71"/>
      <c r="J4357" s="51"/>
      <c r="K4357" s="50"/>
      <c r="L4357" s="50"/>
      <c r="M4357" s="52"/>
    </row>
    <row r="4358" spans="1:13" s="53" customFormat="1">
      <c r="A4358" s="47"/>
      <c r="B4358" s="47"/>
      <c r="C4358" s="47"/>
      <c r="D4358" s="47"/>
      <c r="E4358" s="47"/>
      <c r="F4358" s="48"/>
      <c r="G4358" s="49"/>
      <c r="H4358" s="47"/>
      <c r="I4358" s="71"/>
      <c r="J4358" s="51"/>
      <c r="K4358" s="50"/>
      <c r="L4358" s="50"/>
      <c r="M4358" s="52"/>
    </row>
    <row r="4359" spans="1:13" s="53" customFormat="1">
      <c r="A4359" s="47"/>
      <c r="B4359" s="47"/>
      <c r="C4359" s="47"/>
      <c r="D4359" s="47"/>
      <c r="E4359" s="47"/>
      <c r="F4359" s="48"/>
      <c r="G4359" s="49"/>
      <c r="H4359" s="47"/>
      <c r="I4359" s="71"/>
      <c r="J4359" s="51"/>
      <c r="K4359" s="50"/>
      <c r="L4359" s="50"/>
      <c r="M4359" s="52"/>
    </row>
    <row r="4360" spans="1:13" s="53" customFormat="1">
      <c r="A4360" s="47"/>
      <c r="B4360" s="47"/>
      <c r="C4360" s="47"/>
      <c r="D4360" s="47"/>
      <c r="E4360" s="47"/>
      <c r="F4360" s="48"/>
      <c r="G4360" s="49"/>
      <c r="H4360" s="47"/>
      <c r="I4360" s="71"/>
      <c r="J4360" s="51"/>
      <c r="K4360" s="50"/>
      <c r="L4360" s="50"/>
      <c r="M4360" s="52"/>
    </row>
    <row r="4361" spans="1:13" s="53" customFormat="1">
      <c r="A4361" s="47"/>
      <c r="B4361" s="47"/>
      <c r="C4361" s="47"/>
      <c r="D4361" s="47"/>
      <c r="E4361" s="47"/>
      <c r="F4361" s="48"/>
      <c r="G4361" s="49"/>
      <c r="H4361" s="47"/>
      <c r="I4361" s="71"/>
      <c r="J4361" s="51"/>
      <c r="K4361" s="50"/>
      <c r="L4361" s="50"/>
      <c r="M4361" s="52"/>
    </row>
    <row r="4362" spans="1:13" s="53" customFormat="1">
      <c r="A4362" s="47"/>
      <c r="B4362" s="47"/>
      <c r="C4362" s="47"/>
      <c r="D4362" s="47"/>
      <c r="E4362" s="47"/>
      <c r="F4362" s="48"/>
      <c r="G4362" s="49"/>
      <c r="H4362" s="47"/>
      <c r="I4362" s="71"/>
      <c r="J4362" s="51"/>
      <c r="K4362" s="50"/>
      <c r="L4362" s="50"/>
      <c r="M4362" s="52"/>
    </row>
    <row r="4363" spans="1:13" s="53" customFormat="1">
      <c r="A4363" s="47"/>
      <c r="B4363" s="47"/>
      <c r="C4363" s="47"/>
      <c r="D4363" s="47"/>
      <c r="E4363" s="47"/>
      <c r="F4363" s="48"/>
      <c r="G4363" s="49"/>
      <c r="H4363" s="47"/>
      <c r="I4363" s="71"/>
      <c r="J4363" s="51"/>
      <c r="K4363" s="50"/>
      <c r="L4363" s="50"/>
      <c r="M4363" s="52"/>
    </row>
    <row r="4364" spans="1:13" s="53" customFormat="1">
      <c r="A4364" s="47"/>
      <c r="B4364" s="47"/>
      <c r="C4364" s="47"/>
      <c r="D4364" s="47"/>
      <c r="E4364" s="47"/>
      <c r="F4364" s="48"/>
      <c r="G4364" s="49"/>
      <c r="H4364" s="47"/>
      <c r="I4364" s="71"/>
      <c r="J4364" s="51"/>
      <c r="K4364" s="50"/>
      <c r="L4364" s="50"/>
      <c r="M4364" s="52"/>
    </row>
    <row r="4365" spans="1:13" s="53" customFormat="1">
      <c r="A4365" s="47"/>
      <c r="B4365" s="47"/>
      <c r="C4365" s="47"/>
      <c r="D4365" s="47"/>
      <c r="E4365" s="47"/>
      <c r="F4365" s="48"/>
      <c r="G4365" s="49"/>
      <c r="H4365" s="47"/>
      <c r="I4365" s="71"/>
      <c r="J4365" s="51"/>
      <c r="K4365" s="50"/>
      <c r="L4365" s="50"/>
      <c r="M4365" s="52"/>
    </row>
    <row r="4366" spans="1:13" s="53" customFormat="1">
      <c r="A4366" s="47"/>
      <c r="B4366" s="47"/>
      <c r="C4366" s="47"/>
      <c r="D4366" s="47"/>
      <c r="E4366" s="47"/>
      <c r="F4366" s="48"/>
      <c r="G4366" s="49"/>
      <c r="H4366" s="47"/>
      <c r="I4366" s="71"/>
      <c r="J4366" s="51"/>
      <c r="K4366" s="50"/>
      <c r="L4366" s="50"/>
      <c r="M4366" s="52"/>
    </row>
    <row r="4367" spans="1:13" s="53" customFormat="1">
      <c r="A4367" s="47"/>
      <c r="B4367" s="47"/>
      <c r="C4367" s="47"/>
      <c r="D4367" s="47"/>
      <c r="E4367" s="47"/>
      <c r="F4367" s="48"/>
      <c r="G4367" s="49"/>
      <c r="H4367" s="47"/>
      <c r="I4367" s="71"/>
      <c r="J4367" s="51"/>
      <c r="K4367" s="50"/>
      <c r="L4367" s="50"/>
      <c r="M4367" s="52"/>
    </row>
    <row r="4368" spans="1:13" s="53" customFormat="1">
      <c r="A4368" s="47"/>
      <c r="B4368" s="47"/>
      <c r="C4368" s="47"/>
      <c r="D4368" s="47"/>
      <c r="E4368" s="47"/>
      <c r="F4368" s="48"/>
      <c r="G4368" s="49"/>
      <c r="H4368" s="47"/>
      <c r="I4368" s="71"/>
      <c r="J4368" s="51"/>
      <c r="K4368" s="50"/>
      <c r="L4368" s="50"/>
      <c r="M4368" s="52"/>
    </row>
    <row r="4369" spans="1:13" s="53" customFormat="1">
      <c r="A4369" s="47"/>
      <c r="B4369" s="47"/>
      <c r="C4369" s="47"/>
      <c r="D4369" s="47"/>
      <c r="E4369" s="47"/>
      <c r="F4369" s="48"/>
      <c r="G4369" s="49"/>
      <c r="H4369" s="47"/>
      <c r="I4369" s="71"/>
      <c r="J4369" s="51"/>
      <c r="K4369" s="50"/>
      <c r="L4369" s="50"/>
      <c r="M4369" s="52"/>
    </row>
    <row r="4370" spans="1:13" s="53" customFormat="1">
      <c r="A4370" s="47"/>
      <c r="B4370" s="47"/>
      <c r="C4370" s="47"/>
      <c r="D4370" s="47"/>
      <c r="E4370" s="47"/>
      <c r="F4370" s="48"/>
      <c r="G4370" s="49"/>
      <c r="H4370" s="47"/>
      <c r="I4370" s="71"/>
      <c r="J4370" s="51"/>
      <c r="K4370" s="50"/>
      <c r="L4370" s="50"/>
      <c r="M4370" s="52"/>
    </row>
    <row r="4371" spans="1:13" s="53" customFormat="1">
      <c r="A4371" s="47"/>
      <c r="B4371" s="47"/>
      <c r="C4371" s="47"/>
      <c r="D4371" s="47"/>
      <c r="E4371" s="47"/>
      <c r="F4371" s="48"/>
      <c r="G4371" s="49"/>
      <c r="H4371" s="47"/>
      <c r="I4371" s="71"/>
      <c r="J4371" s="51"/>
      <c r="K4371" s="50"/>
      <c r="L4371" s="50"/>
      <c r="M4371" s="52"/>
    </row>
    <row r="4372" spans="1:13" s="53" customFormat="1">
      <c r="A4372" s="47"/>
      <c r="B4372" s="47"/>
      <c r="C4372" s="47"/>
      <c r="D4372" s="47"/>
      <c r="E4372" s="47"/>
      <c r="F4372" s="48"/>
      <c r="G4372" s="49"/>
      <c r="H4372" s="47"/>
      <c r="I4372" s="71"/>
      <c r="J4372" s="51"/>
      <c r="K4372" s="50"/>
      <c r="L4372" s="50"/>
      <c r="M4372" s="52"/>
    </row>
    <row r="4373" spans="1:13" s="53" customFormat="1">
      <c r="A4373" s="47"/>
      <c r="B4373" s="47"/>
      <c r="C4373" s="47"/>
      <c r="D4373" s="47"/>
      <c r="E4373" s="47"/>
      <c r="F4373" s="48"/>
      <c r="G4373" s="49"/>
      <c r="H4373" s="47"/>
      <c r="I4373" s="71"/>
      <c r="J4373" s="51"/>
      <c r="K4373" s="50"/>
      <c r="L4373" s="50"/>
      <c r="M4373" s="52"/>
    </row>
    <row r="4374" spans="1:13" s="53" customFormat="1">
      <c r="A4374" s="47"/>
      <c r="B4374" s="47"/>
      <c r="C4374" s="47"/>
      <c r="D4374" s="47"/>
      <c r="E4374" s="47"/>
      <c r="F4374" s="48"/>
      <c r="G4374" s="49"/>
      <c r="H4374" s="47"/>
      <c r="I4374" s="71"/>
      <c r="J4374" s="51"/>
      <c r="K4374" s="50"/>
      <c r="L4374" s="50"/>
      <c r="M4374" s="52"/>
    </row>
    <row r="4375" spans="1:13" s="53" customFormat="1">
      <c r="A4375" s="47"/>
      <c r="B4375" s="47"/>
      <c r="C4375" s="47"/>
      <c r="D4375" s="47"/>
      <c r="E4375" s="47"/>
      <c r="F4375" s="48"/>
      <c r="G4375" s="49"/>
      <c r="H4375" s="47"/>
      <c r="I4375" s="71"/>
      <c r="J4375" s="51"/>
      <c r="K4375" s="50"/>
      <c r="L4375" s="50"/>
      <c r="M4375" s="52"/>
    </row>
    <row r="4376" spans="1:13" s="53" customFormat="1">
      <c r="A4376" s="47"/>
      <c r="B4376" s="47"/>
      <c r="C4376" s="47"/>
      <c r="D4376" s="47"/>
      <c r="E4376" s="47"/>
      <c r="F4376" s="48"/>
      <c r="G4376" s="49"/>
      <c r="H4376" s="47"/>
      <c r="I4376" s="71"/>
      <c r="J4376" s="51"/>
      <c r="K4376" s="50"/>
      <c r="L4376" s="50"/>
      <c r="M4376" s="52"/>
    </row>
    <row r="4377" spans="1:13" s="53" customFormat="1">
      <c r="A4377" s="47"/>
      <c r="B4377" s="47"/>
      <c r="C4377" s="47"/>
      <c r="D4377" s="47"/>
      <c r="E4377" s="47"/>
      <c r="F4377" s="48"/>
      <c r="G4377" s="49"/>
      <c r="H4377" s="47"/>
      <c r="I4377" s="71"/>
      <c r="J4377" s="51"/>
      <c r="K4377" s="50"/>
      <c r="L4377" s="50"/>
      <c r="M4377" s="52"/>
    </row>
    <row r="4378" spans="1:13" s="53" customFormat="1">
      <c r="A4378" s="47"/>
      <c r="B4378" s="47"/>
      <c r="C4378" s="47"/>
      <c r="D4378" s="47"/>
      <c r="E4378" s="47"/>
      <c r="F4378" s="48"/>
      <c r="G4378" s="49"/>
      <c r="H4378" s="47"/>
      <c r="I4378" s="71"/>
      <c r="J4378" s="51"/>
      <c r="K4378" s="50"/>
      <c r="L4378" s="50"/>
      <c r="M4378" s="52"/>
    </row>
    <row r="4379" spans="1:13" s="53" customFormat="1">
      <c r="A4379" s="47"/>
      <c r="B4379" s="47"/>
      <c r="C4379" s="47"/>
      <c r="D4379" s="47"/>
      <c r="E4379" s="47"/>
      <c r="F4379" s="48"/>
      <c r="G4379" s="49"/>
      <c r="H4379" s="47"/>
      <c r="I4379" s="71"/>
      <c r="J4379" s="51"/>
      <c r="K4379" s="50"/>
      <c r="L4379" s="50"/>
      <c r="M4379" s="52"/>
    </row>
    <row r="4380" spans="1:13" s="53" customFormat="1">
      <c r="A4380" s="47"/>
      <c r="B4380" s="47"/>
      <c r="C4380" s="47"/>
      <c r="D4380" s="47"/>
      <c r="E4380" s="47"/>
      <c r="F4380" s="48"/>
      <c r="G4380" s="49"/>
      <c r="H4380" s="47"/>
      <c r="I4380" s="71"/>
      <c r="J4380" s="51"/>
      <c r="K4380" s="50"/>
      <c r="L4380" s="50"/>
      <c r="M4380" s="52"/>
    </row>
    <row r="4381" spans="1:13" s="53" customFormat="1">
      <c r="A4381" s="47"/>
      <c r="B4381" s="47"/>
      <c r="C4381" s="47"/>
      <c r="D4381" s="47"/>
      <c r="E4381" s="47"/>
      <c r="F4381" s="48"/>
      <c r="G4381" s="49"/>
      <c r="H4381" s="47"/>
      <c r="I4381" s="71"/>
      <c r="J4381" s="51"/>
      <c r="K4381" s="50"/>
      <c r="L4381" s="50"/>
      <c r="M4381" s="52"/>
    </row>
    <row r="4382" spans="1:13" s="53" customFormat="1">
      <c r="A4382" s="47"/>
      <c r="B4382" s="47"/>
      <c r="C4382" s="47"/>
      <c r="D4382" s="47"/>
      <c r="E4382" s="47"/>
      <c r="F4382" s="48"/>
      <c r="G4382" s="49"/>
      <c r="H4382" s="47"/>
      <c r="I4382" s="71"/>
      <c r="J4382" s="51"/>
      <c r="K4382" s="50"/>
      <c r="L4382" s="50"/>
      <c r="M4382" s="52"/>
    </row>
    <row r="4383" spans="1:13" s="53" customFormat="1">
      <c r="A4383" s="47"/>
      <c r="B4383" s="47"/>
      <c r="C4383" s="47"/>
      <c r="D4383" s="47"/>
      <c r="E4383" s="47"/>
      <c r="F4383" s="48"/>
      <c r="G4383" s="49"/>
      <c r="H4383" s="47"/>
      <c r="I4383" s="71"/>
      <c r="J4383" s="51"/>
      <c r="K4383" s="50"/>
      <c r="L4383" s="50"/>
      <c r="M4383" s="52"/>
    </row>
    <row r="4384" spans="1:13" s="53" customFormat="1">
      <c r="A4384" s="47"/>
      <c r="B4384" s="47"/>
      <c r="C4384" s="47"/>
      <c r="D4384" s="47"/>
      <c r="E4384" s="47"/>
      <c r="F4384" s="48"/>
      <c r="G4384" s="49"/>
      <c r="H4384" s="47"/>
      <c r="I4384" s="71"/>
      <c r="J4384" s="51"/>
      <c r="K4384" s="50"/>
      <c r="L4384" s="50"/>
      <c r="M4384" s="52"/>
    </row>
    <row r="4385" spans="1:13" s="53" customFormat="1">
      <c r="A4385" s="47"/>
      <c r="B4385" s="47"/>
      <c r="C4385" s="47"/>
      <c r="D4385" s="47"/>
      <c r="E4385" s="47"/>
      <c r="F4385" s="48"/>
      <c r="G4385" s="49"/>
      <c r="H4385" s="47"/>
      <c r="I4385" s="71"/>
      <c r="J4385" s="51"/>
      <c r="K4385" s="50"/>
      <c r="L4385" s="50"/>
      <c r="M4385" s="52"/>
    </row>
    <row r="4386" spans="1:13" s="53" customFormat="1">
      <c r="A4386" s="47"/>
      <c r="B4386" s="47"/>
      <c r="C4386" s="47"/>
      <c r="D4386" s="47"/>
      <c r="E4386" s="47"/>
      <c r="F4386" s="48"/>
      <c r="G4386" s="49"/>
      <c r="H4386" s="47"/>
      <c r="I4386" s="71"/>
      <c r="J4386" s="51"/>
      <c r="K4386" s="50"/>
      <c r="L4386" s="50"/>
      <c r="M4386" s="52"/>
    </row>
    <row r="4387" spans="1:13" s="53" customFormat="1">
      <c r="A4387" s="47"/>
      <c r="B4387" s="47"/>
      <c r="C4387" s="47"/>
      <c r="D4387" s="47"/>
      <c r="E4387" s="47"/>
      <c r="F4387" s="48"/>
      <c r="G4387" s="49"/>
      <c r="H4387" s="47"/>
      <c r="I4387" s="71"/>
      <c r="J4387" s="51"/>
      <c r="K4387" s="50"/>
      <c r="L4387" s="50"/>
      <c r="M4387" s="52"/>
    </row>
    <row r="4388" spans="1:13" s="53" customFormat="1">
      <c r="A4388" s="47"/>
      <c r="B4388" s="47"/>
      <c r="C4388" s="47"/>
      <c r="D4388" s="47"/>
      <c r="E4388" s="47"/>
      <c r="F4388" s="48"/>
      <c r="G4388" s="49"/>
      <c r="H4388" s="47"/>
      <c r="I4388" s="71"/>
      <c r="J4388" s="51"/>
      <c r="K4388" s="50"/>
      <c r="L4388" s="50"/>
      <c r="M4388" s="52"/>
    </row>
    <row r="4389" spans="1:13" s="53" customFormat="1">
      <c r="A4389" s="47"/>
      <c r="B4389" s="47"/>
      <c r="C4389" s="47"/>
      <c r="D4389" s="47"/>
      <c r="E4389" s="47"/>
      <c r="F4389" s="48"/>
      <c r="G4389" s="49"/>
      <c r="H4389" s="47"/>
      <c r="I4389" s="71"/>
      <c r="J4389" s="51"/>
      <c r="K4389" s="50"/>
      <c r="L4389" s="50"/>
      <c r="M4389" s="52"/>
    </row>
    <row r="4390" spans="1:13" s="53" customFormat="1">
      <c r="A4390" s="47"/>
      <c r="B4390" s="47"/>
      <c r="C4390" s="47"/>
      <c r="D4390" s="47"/>
      <c r="E4390" s="47"/>
      <c r="F4390" s="48"/>
      <c r="G4390" s="49"/>
      <c r="H4390" s="47"/>
      <c r="I4390" s="71"/>
      <c r="J4390" s="51"/>
      <c r="K4390" s="50"/>
      <c r="L4390" s="50"/>
      <c r="M4390" s="52"/>
    </row>
    <row r="4391" spans="1:13" s="53" customFormat="1">
      <c r="A4391" s="47"/>
      <c r="B4391" s="47"/>
      <c r="C4391" s="47"/>
      <c r="D4391" s="47"/>
      <c r="E4391" s="47"/>
      <c r="F4391" s="48"/>
      <c r="G4391" s="49"/>
      <c r="H4391" s="47"/>
      <c r="I4391" s="71"/>
      <c r="J4391" s="51"/>
      <c r="K4391" s="50"/>
      <c r="L4391" s="50"/>
      <c r="M4391" s="52"/>
    </row>
    <row r="4392" spans="1:13" s="53" customFormat="1">
      <c r="A4392" s="47"/>
      <c r="B4392" s="47"/>
      <c r="C4392" s="47"/>
      <c r="D4392" s="47"/>
      <c r="E4392" s="47"/>
      <c r="F4392" s="48"/>
      <c r="G4392" s="49"/>
      <c r="H4392" s="47"/>
      <c r="I4392" s="71"/>
      <c r="J4392" s="51"/>
      <c r="K4392" s="50"/>
      <c r="L4392" s="50"/>
      <c r="M4392" s="52"/>
    </row>
    <row r="4393" spans="1:13" s="53" customFormat="1">
      <c r="A4393" s="47"/>
      <c r="B4393" s="47"/>
      <c r="C4393" s="47"/>
      <c r="D4393" s="47"/>
      <c r="E4393" s="47"/>
      <c r="F4393" s="48"/>
      <c r="G4393" s="49"/>
      <c r="H4393" s="47"/>
      <c r="I4393" s="71"/>
      <c r="J4393" s="51"/>
      <c r="K4393" s="50"/>
      <c r="L4393" s="50"/>
      <c r="M4393" s="52"/>
    </row>
    <row r="4394" spans="1:13" s="53" customFormat="1">
      <c r="A4394" s="47"/>
      <c r="B4394" s="47"/>
      <c r="C4394" s="47"/>
      <c r="D4394" s="47"/>
      <c r="E4394" s="47"/>
      <c r="F4394" s="48"/>
      <c r="G4394" s="49"/>
      <c r="H4394" s="47"/>
      <c r="I4394" s="71"/>
      <c r="J4394" s="51"/>
      <c r="K4394" s="50"/>
      <c r="L4394" s="50"/>
      <c r="M4394" s="52"/>
    </row>
    <row r="4395" spans="1:13" s="53" customFormat="1">
      <c r="A4395" s="47"/>
      <c r="B4395" s="47"/>
      <c r="C4395" s="47"/>
      <c r="D4395" s="47"/>
      <c r="E4395" s="47"/>
      <c r="F4395" s="48"/>
      <c r="G4395" s="49"/>
      <c r="H4395" s="47"/>
      <c r="I4395" s="71"/>
      <c r="J4395" s="51"/>
      <c r="K4395" s="50"/>
      <c r="L4395" s="50"/>
      <c r="M4395" s="52"/>
    </row>
    <row r="4396" spans="1:13" s="53" customFormat="1">
      <c r="A4396" s="47"/>
      <c r="B4396" s="47"/>
      <c r="C4396" s="47"/>
      <c r="D4396" s="47"/>
      <c r="E4396" s="47"/>
      <c r="F4396" s="48"/>
      <c r="G4396" s="49"/>
      <c r="H4396" s="47"/>
      <c r="I4396" s="71"/>
      <c r="J4396" s="51"/>
      <c r="K4396" s="50"/>
      <c r="L4396" s="50"/>
      <c r="M4396" s="52"/>
    </row>
    <row r="4397" spans="1:13" s="53" customFormat="1">
      <c r="A4397" s="47"/>
      <c r="B4397" s="47"/>
      <c r="C4397" s="47"/>
      <c r="D4397" s="47"/>
      <c r="E4397" s="47"/>
      <c r="F4397" s="48"/>
      <c r="G4397" s="49"/>
      <c r="H4397" s="47"/>
      <c r="I4397" s="71"/>
      <c r="J4397" s="51"/>
      <c r="K4397" s="50"/>
      <c r="L4397" s="50"/>
      <c r="M4397" s="52"/>
    </row>
    <row r="4398" spans="1:13" s="53" customFormat="1">
      <c r="A4398" s="47"/>
      <c r="B4398" s="47"/>
      <c r="C4398" s="47"/>
      <c r="D4398" s="47"/>
      <c r="E4398" s="47"/>
      <c r="F4398" s="48"/>
      <c r="G4398" s="49"/>
      <c r="H4398" s="47"/>
      <c r="I4398" s="71"/>
      <c r="J4398" s="51"/>
      <c r="K4398" s="50"/>
      <c r="L4398" s="50"/>
      <c r="M4398" s="52"/>
    </row>
    <row r="4399" spans="1:13" s="53" customFormat="1">
      <c r="A4399" s="47"/>
      <c r="B4399" s="47"/>
      <c r="C4399" s="47"/>
      <c r="D4399" s="47"/>
      <c r="E4399" s="47"/>
      <c r="F4399" s="48"/>
      <c r="G4399" s="49"/>
      <c r="H4399" s="47"/>
      <c r="I4399" s="71"/>
      <c r="J4399" s="51"/>
      <c r="K4399" s="50"/>
      <c r="L4399" s="50"/>
      <c r="M4399" s="52"/>
    </row>
    <row r="4400" spans="1:13" s="53" customFormat="1">
      <c r="A4400" s="47"/>
      <c r="B4400" s="47"/>
      <c r="C4400" s="47"/>
      <c r="D4400" s="47"/>
      <c r="E4400" s="47"/>
      <c r="F4400" s="48"/>
      <c r="G4400" s="49"/>
      <c r="H4400" s="47"/>
      <c r="I4400" s="71"/>
      <c r="J4400" s="51"/>
      <c r="K4400" s="50"/>
      <c r="L4400" s="50"/>
      <c r="M4400" s="52"/>
    </row>
    <row r="4401" spans="1:13" s="53" customFormat="1">
      <c r="A4401" s="47"/>
      <c r="B4401" s="47"/>
      <c r="C4401" s="47"/>
      <c r="D4401" s="47"/>
      <c r="E4401" s="47"/>
      <c r="F4401" s="48"/>
      <c r="G4401" s="49"/>
      <c r="H4401" s="47"/>
      <c r="I4401" s="71"/>
      <c r="J4401" s="51"/>
      <c r="K4401" s="50"/>
      <c r="L4401" s="50"/>
      <c r="M4401" s="52"/>
    </row>
    <row r="4402" spans="1:13" s="53" customFormat="1">
      <c r="A4402" s="47"/>
      <c r="B4402" s="47"/>
      <c r="C4402" s="47"/>
      <c r="D4402" s="47"/>
      <c r="E4402" s="47"/>
      <c r="F4402" s="48"/>
      <c r="G4402" s="49"/>
      <c r="H4402" s="47"/>
      <c r="I4402" s="71"/>
      <c r="J4402" s="51"/>
      <c r="K4402" s="50"/>
      <c r="L4402" s="50"/>
      <c r="M4402" s="52"/>
    </row>
    <row r="4403" spans="1:13" s="53" customFormat="1">
      <c r="A4403" s="47"/>
      <c r="B4403" s="47"/>
      <c r="C4403" s="47"/>
      <c r="D4403" s="47"/>
      <c r="E4403" s="47"/>
      <c r="F4403" s="48"/>
      <c r="G4403" s="49"/>
      <c r="H4403" s="47"/>
      <c r="I4403" s="71"/>
      <c r="J4403" s="51"/>
      <c r="K4403" s="50"/>
      <c r="L4403" s="50"/>
      <c r="M4403" s="52"/>
    </row>
    <row r="4404" spans="1:13" s="53" customFormat="1">
      <c r="A4404" s="47"/>
      <c r="B4404" s="47"/>
      <c r="C4404" s="47"/>
      <c r="D4404" s="47"/>
      <c r="E4404" s="47"/>
      <c r="F4404" s="48"/>
      <c r="G4404" s="49"/>
      <c r="H4404" s="47"/>
      <c r="I4404" s="71"/>
      <c r="J4404" s="51"/>
      <c r="K4404" s="50"/>
      <c r="L4404" s="50"/>
      <c r="M4404" s="52"/>
    </row>
    <row r="4405" spans="1:13" s="53" customFormat="1">
      <c r="A4405" s="47"/>
      <c r="B4405" s="47"/>
      <c r="C4405" s="47"/>
      <c r="D4405" s="47"/>
      <c r="E4405" s="47"/>
      <c r="F4405" s="48"/>
      <c r="G4405" s="49"/>
      <c r="H4405" s="47"/>
      <c r="I4405" s="71"/>
      <c r="J4405" s="51"/>
      <c r="K4405" s="50"/>
      <c r="L4405" s="50"/>
      <c r="M4405" s="52"/>
    </row>
    <row r="4406" spans="1:13" s="53" customFormat="1">
      <c r="A4406" s="47"/>
      <c r="B4406" s="47"/>
      <c r="C4406" s="47"/>
      <c r="D4406" s="47"/>
      <c r="E4406" s="47"/>
      <c r="F4406" s="48"/>
      <c r="G4406" s="49"/>
      <c r="H4406" s="47"/>
      <c r="I4406" s="71"/>
      <c r="J4406" s="51"/>
      <c r="K4406" s="50"/>
      <c r="L4406" s="50"/>
      <c r="M4406" s="52"/>
    </row>
    <row r="4407" spans="1:13" s="53" customFormat="1">
      <c r="A4407" s="47"/>
      <c r="B4407" s="47"/>
      <c r="C4407" s="47"/>
      <c r="D4407" s="47"/>
      <c r="E4407" s="47"/>
      <c r="F4407" s="48"/>
      <c r="G4407" s="49"/>
      <c r="H4407" s="47"/>
      <c r="I4407" s="71"/>
      <c r="J4407" s="51"/>
      <c r="K4407" s="50"/>
      <c r="L4407" s="50"/>
      <c r="M4407" s="52"/>
    </row>
    <row r="4408" spans="1:13" s="53" customFormat="1">
      <c r="A4408" s="47"/>
      <c r="B4408" s="47"/>
      <c r="C4408" s="47"/>
      <c r="D4408" s="47"/>
      <c r="E4408" s="47"/>
      <c r="F4408" s="48"/>
      <c r="G4408" s="49"/>
      <c r="H4408" s="47"/>
      <c r="I4408" s="71"/>
      <c r="J4408" s="51"/>
      <c r="K4408" s="50"/>
      <c r="L4408" s="50"/>
      <c r="M4408" s="52"/>
    </row>
    <row r="4409" spans="1:13" s="53" customFormat="1">
      <c r="A4409" s="47"/>
      <c r="B4409" s="47"/>
      <c r="C4409" s="47"/>
      <c r="D4409" s="47"/>
      <c r="E4409" s="47"/>
      <c r="F4409" s="48"/>
      <c r="G4409" s="49"/>
      <c r="H4409" s="47"/>
      <c r="I4409" s="71"/>
      <c r="J4409" s="51"/>
      <c r="K4409" s="50"/>
      <c r="L4409" s="50"/>
      <c r="M4409" s="52"/>
    </row>
    <row r="4410" spans="1:13" s="53" customFormat="1">
      <c r="A4410" s="47"/>
      <c r="B4410" s="47"/>
      <c r="C4410" s="47"/>
      <c r="D4410" s="47"/>
      <c r="E4410" s="47"/>
      <c r="F4410" s="48"/>
      <c r="G4410" s="49"/>
      <c r="H4410" s="47"/>
      <c r="I4410" s="71"/>
      <c r="J4410" s="51"/>
      <c r="K4410" s="50"/>
      <c r="L4410" s="50"/>
      <c r="M4410" s="52"/>
    </row>
    <row r="4411" spans="1:13" s="53" customFormat="1">
      <c r="A4411" s="47"/>
      <c r="B4411" s="47"/>
      <c r="C4411" s="47"/>
      <c r="D4411" s="47"/>
      <c r="E4411" s="47"/>
      <c r="F4411" s="48"/>
      <c r="G4411" s="49"/>
      <c r="H4411" s="47"/>
      <c r="I4411" s="71"/>
      <c r="J4411" s="51"/>
      <c r="K4411" s="50"/>
      <c r="L4411" s="50"/>
      <c r="M4411" s="52"/>
    </row>
    <row r="4412" spans="1:13" s="53" customFormat="1">
      <c r="A4412" s="47"/>
      <c r="B4412" s="47"/>
      <c r="C4412" s="47"/>
      <c r="D4412" s="47"/>
      <c r="E4412" s="47"/>
      <c r="F4412" s="48"/>
      <c r="G4412" s="49"/>
      <c r="H4412" s="47"/>
      <c r="I4412" s="71"/>
      <c r="J4412" s="51"/>
      <c r="K4412" s="50"/>
      <c r="L4412" s="50"/>
      <c r="M4412" s="52"/>
    </row>
    <row r="4413" spans="1:13" s="53" customFormat="1">
      <c r="A4413" s="47"/>
      <c r="B4413" s="47"/>
      <c r="C4413" s="47"/>
      <c r="D4413" s="47"/>
      <c r="E4413" s="47"/>
      <c r="F4413" s="48"/>
      <c r="G4413" s="49"/>
      <c r="H4413" s="47"/>
      <c r="I4413" s="71"/>
      <c r="J4413" s="51"/>
      <c r="K4413" s="50"/>
      <c r="L4413" s="50"/>
      <c r="M4413" s="52"/>
    </row>
    <row r="4414" spans="1:13" s="53" customFormat="1">
      <c r="A4414" s="47"/>
      <c r="B4414" s="47"/>
      <c r="C4414" s="47"/>
      <c r="D4414" s="47"/>
      <c r="E4414" s="47"/>
      <c r="F4414" s="48"/>
      <c r="G4414" s="49"/>
      <c r="H4414" s="47"/>
      <c r="I4414" s="71"/>
      <c r="J4414" s="51"/>
      <c r="K4414" s="50"/>
      <c r="L4414" s="50"/>
      <c r="M4414" s="52"/>
    </row>
    <row r="4415" spans="1:13" s="53" customFormat="1">
      <c r="A4415" s="47"/>
      <c r="B4415" s="47"/>
      <c r="C4415" s="47"/>
      <c r="D4415" s="47"/>
      <c r="E4415" s="47"/>
      <c r="F4415" s="48"/>
      <c r="G4415" s="49"/>
      <c r="H4415" s="47"/>
      <c r="I4415" s="71"/>
      <c r="J4415" s="51"/>
      <c r="K4415" s="50"/>
      <c r="L4415" s="50"/>
      <c r="M4415" s="52"/>
    </row>
    <row r="4416" spans="1:13" s="53" customFormat="1">
      <c r="A4416" s="47"/>
      <c r="B4416" s="47"/>
      <c r="C4416" s="47"/>
      <c r="D4416" s="47"/>
      <c r="E4416" s="47"/>
      <c r="F4416" s="48"/>
      <c r="G4416" s="49"/>
      <c r="H4416" s="47"/>
      <c r="I4416" s="71"/>
      <c r="J4416" s="51"/>
      <c r="K4416" s="50"/>
      <c r="L4416" s="50"/>
      <c r="M4416" s="52"/>
    </row>
    <row r="4417" spans="1:13" s="53" customFormat="1">
      <c r="A4417" s="47"/>
      <c r="B4417" s="47"/>
      <c r="C4417" s="47"/>
      <c r="D4417" s="47"/>
      <c r="E4417" s="47"/>
      <c r="F4417" s="48"/>
      <c r="G4417" s="49"/>
      <c r="H4417" s="47"/>
      <c r="I4417" s="71"/>
      <c r="J4417" s="51"/>
      <c r="K4417" s="50"/>
      <c r="L4417" s="50"/>
      <c r="M4417" s="52"/>
    </row>
    <row r="4418" spans="1:13" s="53" customFormat="1">
      <c r="A4418" s="47"/>
      <c r="B4418" s="47"/>
      <c r="C4418" s="47"/>
      <c r="D4418" s="47"/>
      <c r="E4418" s="47"/>
      <c r="F4418" s="48"/>
      <c r="G4418" s="49"/>
      <c r="H4418" s="47"/>
      <c r="I4418" s="71"/>
      <c r="J4418" s="51"/>
      <c r="K4418" s="50"/>
      <c r="L4418" s="50"/>
      <c r="M4418" s="52"/>
    </row>
    <row r="4419" spans="1:13" s="53" customFormat="1">
      <c r="A4419" s="47"/>
      <c r="B4419" s="47"/>
      <c r="C4419" s="47"/>
      <c r="D4419" s="47"/>
      <c r="E4419" s="47"/>
      <c r="F4419" s="48"/>
      <c r="G4419" s="49"/>
      <c r="H4419" s="47"/>
      <c r="I4419" s="71"/>
      <c r="J4419" s="51"/>
      <c r="K4419" s="50"/>
      <c r="L4419" s="50"/>
      <c r="M4419" s="52"/>
    </row>
    <row r="4420" spans="1:13" s="53" customFormat="1">
      <c r="A4420" s="47"/>
      <c r="B4420" s="47"/>
      <c r="C4420" s="47"/>
      <c r="D4420" s="47"/>
      <c r="E4420" s="47"/>
      <c r="F4420" s="48"/>
      <c r="G4420" s="49"/>
      <c r="H4420" s="47"/>
      <c r="I4420" s="71"/>
      <c r="J4420" s="51"/>
      <c r="K4420" s="50"/>
      <c r="L4420" s="50"/>
      <c r="M4420" s="52"/>
    </row>
    <row r="4421" spans="1:13" s="53" customFormat="1">
      <c r="A4421" s="47"/>
      <c r="B4421" s="47"/>
      <c r="C4421" s="47"/>
      <c r="D4421" s="47"/>
      <c r="E4421" s="47"/>
      <c r="F4421" s="48"/>
      <c r="G4421" s="49"/>
      <c r="H4421" s="47"/>
      <c r="I4421" s="71"/>
      <c r="J4421" s="51"/>
      <c r="K4421" s="50"/>
      <c r="L4421" s="50"/>
      <c r="M4421" s="52"/>
    </row>
    <row r="4422" spans="1:13" s="53" customFormat="1">
      <c r="A4422" s="47"/>
      <c r="B4422" s="47"/>
      <c r="C4422" s="47"/>
      <c r="D4422" s="47"/>
      <c r="E4422" s="47"/>
      <c r="F4422" s="48"/>
      <c r="G4422" s="49"/>
      <c r="H4422" s="47"/>
      <c r="I4422" s="71"/>
      <c r="J4422" s="51"/>
      <c r="K4422" s="50"/>
      <c r="L4422" s="50"/>
      <c r="M4422" s="52"/>
    </row>
    <row r="4423" spans="1:13" s="53" customFormat="1">
      <c r="A4423" s="47"/>
      <c r="B4423" s="47"/>
      <c r="C4423" s="47"/>
      <c r="D4423" s="47"/>
      <c r="E4423" s="47"/>
      <c r="F4423" s="48"/>
      <c r="G4423" s="49"/>
      <c r="H4423" s="47"/>
      <c r="I4423" s="71"/>
      <c r="J4423" s="51"/>
      <c r="K4423" s="50"/>
      <c r="L4423" s="50"/>
      <c r="M4423" s="52"/>
    </row>
    <row r="4424" spans="1:13" s="53" customFormat="1">
      <c r="A4424" s="47"/>
      <c r="B4424" s="47"/>
      <c r="C4424" s="47"/>
      <c r="D4424" s="47"/>
      <c r="E4424" s="47"/>
      <c r="F4424" s="48"/>
      <c r="G4424" s="49"/>
      <c r="H4424" s="47"/>
      <c r="I4424" s="71"/>
      <c r="J4424" s="51"/>
      <c r="K4424" s="50"/>
      <c r="L4424" s="50"/>
      <c r="M4424" s="52"/>
    </row>
    <row r="4425" spans="1:13" s="53" customFormat="1">
      <c r="A4425" s="47"/>
      <c r="B4425" s="47"/>
      <c r="C4425" s="47"/>
      <c r="D4425" s="47"/>
      <c r="E4425" s="47"/>
      <c r="F4425" s="48"/>
      <c r="G4425" s="49"/>
      <c r="H4425" s="47"/>
      <c r="I4425" s="71"/>
      <c r="J4425" s="51"/>
      <c r="K4425" s="50"/>
      <c r="L4425" s="50"/>
      <c r="M4425" s="52"/>
    </row>
    <row r="4426" spans="1:13" s="53" customFormat="1">
      <c r="A4426" s="47"/>
      <c r="B4426" s="47"/>
      <c r="C4426" s="47"/>
      <c r="D4426" s="47"/>
      <c r="E4426" s="47"/>
      <c r="F4426" s="48"/>
      <c r="G4426" s="49"/>
      <c r="H4426" s="47"/>
      <c r="I4426" s="71"/>
      <c r="J4426" s="51"/>
      <c r="K4426" s="50"/>
      <c r="L4426" s="50"/>
      <c r="M4426" s="52"/>
    </row>
    <row r="4427" spans="1:13" s="53" customFormat="1">
      <c r="A4427" s="47"/>
      <c r="B4427" s="47"/>
      <c r="C4427" s="47"/>
      <c r="D4427" s="47"/>
      <c r="E4427" s="47"/>
      <c r="F4427" s="48"/>
      <c r="G4427" s="49"/>
      <c r="H4427" s="47"/>
      <c r="I4427" s="71"/>
      <c r="J4427" s="51"/>
      <c r="K4427" s="50"/>
      <c r="L4427" s="50"/>
      <c r="M4427" s="52"/>
    </row>
    <row r="4428" spans="1:13" s="53" customFormat="1">
      <c r="A4428" s="47"/>
      <c r="B4428" s="47"/>
      <c r="C4428" s="47"/>
      <c r="D4428" s="47"/>
      <c r="E4428" s="47"/>
      <c r="F4428" s="48"/>
      <c r="G4428" s="49"/>
      <c r="H4428" s="47"/>
      <c r="I4428" s="71"/>
      <c r="J4428" s="51"/>
      <c r="K4428" s="50"/>
      <c r="L4428" s="50"/>
      <c r="M4428" s="52"/>
    </row>
    <row r="4429" spans="1:13" s="53" customFormat="1">
      <c r="A4429" s="47"/>
      <c r="B4429" s="47"/>
      <c r="C4429" s="47"/>
      <c r="D4429" s="47"/>
      <c r="E4429" s="47"/>
      <c r="F4429" s="48"/>
      <c r="G4429" s="49"/>
      <c r="H4429" s="47"/>
      <c r="I4429" s="71"/>
      <c r="J4429" s="51"/>
      <c r="K4429" s="50"/>
      <c r="L4429" s="50"/>
      <c r="M4429" s="52"/>
    </row>
    <row r="4430" spans="1:13" s="53" customFormat="1">
      <c r="A4430" s="47"/>
      <c r="B4430" s="47"/>
      <c r="C4430" s="47"/>
      <c r="D4430" s="47"/>
      <c r="E4430" s="47"/>
      <c r="F4430" s="48"/>
      <c r="G4430" s="49"/>
      <c r="H4430" s="47"/>
      <c r="I4430" s="71"/>
      <c r="J4430" s="51"/>
      <c r="K4430" s="50"/>
      <c r="L4430" s="50"/>
      <c r="M4430" s="52"/>
    </row>
    <row r="4431" spans="1:13" s="53" customFormat="1">
      <c r="A4431" s="47"/>
      <c r="B4431" s="47"/>
      <c r="C4431" s="47"/>
      <c r="D4431" s="47"/>
      <c r="E4431" s="47"/>
      <c r="F4431" s="48"/>
      <c r="G4431" s="49"/>
      <c r="H4431" s="47"/>
      <c r="I4431" s="71"/>
      <c r="J4431" s="51"/>
      <c r="K4431" s="50"/>
      <c r="L4431" s="50"/>
      <c r="M4431" s="52"/>
    </row>
    <row r="4432" spans="1:13" s="53" customFormat="1">
      <c r="A4432" s="47"/>
      <c r="B4432" s="47"/>
      <c r="C4432" s="47"/>
      <c r="D4432" s="47"/>
      <c r="E4432" s="47"/>
      <c r="F4432" s="48"/>
      <c r="G4432" s="49"/>
      <c r="H4432" s="47"/>
      <c r="I4432" s="71"/>
      <c r="J4432" s="51"/>
      <c r="K4432" s="50"/>
      <c r="L4432" s="50"/>
      <c r="M4432" s="52"/>
    </row>
    <row r="4433" spans="1:13" s="53" customFormat="1">
      <c r="A4433" s="47"/>
      <c r="B4433" s="47"/>
      <c r="C4433" s="47"/>
      <c r="D4433" s="47"/>
      <c r="E4433" s="47"/>
      <c r="F4433" s="48"/>
      <c r="G4433" s="49"/>
      <c r="H4433" s="47"/>
      <c r="I4433" s="71"/>
      <c r="J4433" s="51"/>
      <c r="K4433" s="50"/>
      <c r="L4433" s="50"/>
      <c r="M4433" s="52"/>
    </row>
    <row r="4434" spans="1:13" s="53" customFormat="1">
      <c r="A4434" s="47"/>
      <c r="B4434" s="47"/>
      <c r="C4434" s="47"/>
      <c r="D4434" s="47"/>
      <c r="E4434" s="47"/>
      <c r="F4434" s="48"/>
      <c r="G4434" s="49"/>
      <c r="H4434" s="47"/>
      <c r="I4434" s="71"/>
      <c r="J4434" s="51"/>
      <c r="K4434" s="50"/>
      <c r="L4434" s="50"/>
      <c r="M4434" s="52"/>
    </row>
    <row r="4435" spans="1:13" s="53" customFormat="1">
      <c r="A4435" s="47"/>
      <c r="B4435" s="47"/>
      <c r="C4435" s="47"/>
      <c r="D4435" s="47"/>
      <c r="E4435" s="47"/>
      <c r="F4435" s="48"/>
      <c r="G4435" s="49"/>
      <c r="H4435" s="47"/>
      <c r="I4435" s="71"/>
      <c r="J4435" s="51"/>
      <c r="K4435" s="50"/>
      <c r="L4435" s="50"/>
      <c r="M4435" s="52"/>
    </row>
    <row r="4436" spans="1:13" s="53" customFormat="1">
      <c r="A4436" s="47"/>
      <c r="B4436" s="47"/>
      <c r="C4436" s="47"/>
      <c r="D4436" s="47"/>
      <c r="E4436" s="47"/>
      <c r="F4436" s="48"/>
      <c r="G4436" s="49"/>
      <c r="H4436" s="47"/>
      <c r="I4436" s="71"/>
      <c r="J4436" s="51"/>
      <c r="K4436" s="50"/>
      <c r="L4436" s="50"/>
      <c r="M4436" s="52"/>
    </row>
    <row r="4437" spans="1:13" s="53" customFormat="1">
      <c r="A4437" s="47"/>
      <c r="B4437" s="47"/>
      <c r="C4437" s="47"/>
      <c r="D4437" s="47"/>
      <c r="E4437" s="47"/>
      <c r="F4437" s="48"/>
      <c r="G4437" s="49"/>
      <c r="H4437" s="47"/>
      <c r="I4437" s="71"/>
      <c r="J4437" s="51"/>
      <c r="K4437" s="50"/>
      <c r="L4437" s="50"/>
      <c r="M4437" s="52"/>
    </row>
    <row r="4438" spans="1:13" s="53" customFormat="1">
      <c r="A4438" s="47"/>
      <c r="B4438" s="47"/>
      <c r="C4438" s="47"/>
      <c r="D4438" s="47"/>
      <c r="E4438" s="47"/>
      <c r="F4438" s="48"/>
      <c r="G4438" s="49"/>
      <c r="H4438" s="47"/>
      <c r="I4438" s="71"/>
      <c r="J4438" s="51"/>
      <c r="K4438" s="50"/>
      <c r="L4438" s="50"/>
      <c r="M4438" s="52"/>
    </row>
    <row r="4439" spans="1:13" s="53" customFormat="1">
      <c r="A4439" s="47"/>
      <c r="B4439" s="47"/>
      <c r="C4439" s="47"/>
      <c r="D4439" s="47"/>
      <c r="E4439" s="47"/>
      <c r="F4439" s="48"/>
      <c r="G4439" s="49"/>
      <c r="H4439" s="47"/>
      <c r="I4439" s="71"/>
      <c r="J4439" s="51"/>
      <c r="K4439" s="50"/>
      <c r="L4439" s="50"/>
      <c r="M4439" s="52"/>
    </row>
    <row r="4440" spans="1:13" s="53" customFormat="1">
      <c r="A4440" s="47"/>
      <c r="B4440" s="47"/>
      <c r="C4440" s="47"/>
      <c r="D4440" s="47"/>
      <c r="E4440" s="47"/>
      <c r="F4440" s="48"/>
      <c r="G4440" s="49"/>
      <c r="H4440" s="47"/>
      <c r="I4440" s="71"/>
      <c r="J4440" s="51"/>
      <c r="K4440" s="50"/>
      <c r="L4440" s="50"/>
      <c r="M4440" s="52"/>
    </row>
    <row r="4441" spans="1:13" s="53" customFormat="1">
      <c r="A4441" s="47"/>
      <c r="B4441" s="47"/>
      <c r="C4441" s="47"/>
      <c r="D4441" s="47"/>
      <c r="E4441" s="47"/>
      <c r="F4441" s="48"/>
      <c r="G4441" s="49"/>
      <c r="H4441" s="47"/>
      <c r="I4441" s="71"/>
      <c r="J4441" s="51"/>
      <c r="K4441" s="50"/>
      <c r="L4441" s="50"/>
      <c r="M4441" s="52"/>
    </row>
    <row r="4442" spans="1:13" s="53" customFormat="1">
      <c r="A4442" s="47"/>
      <c r="B4442" s="47"/>
      <c r="C4442" s="47"/>
      <c r="D4442" s="47"/>
      <c r="E4442" s="47"/>
      <c r="F4442" s="48"/>
      <c r="G4442" s="49"/>
      <c r="H4442" s="47"/>
      <c r="I4442" s="71"/>
      <c r="J4442" s="51"/>
      <c r="K4442" s="50"/>
      <c r="L4442" s="50"/>
      <c r="M4442" s="52"/>
    </row>
    <row r="4443" spans="1:13" s="53" customFormat="1">
      <c r="A4443" s="47"/>
      <c r="B4443" s="47"/>
      <c r="C4443" s="47"/>
      <c r="D4443" s="47"/>
      <c r="E4443" s="47"/>
      <c r="F4443" s="48"/>
      <c r="G4443" s="49"/>
      <c r="H4443" s="47"/>
      <c r="I4443" s="71"/>
      <c r="J4443" s="51"/>
      <c r="K4443" s="50"/>
      <c r="L4443" s="50"/>
      <c r="M4443" s="52"/>
    </row>
    <row r="4444" spans="1:13" s="53" customFormat="1">
      <c r="A4444" s="47"/>
      <c r="B4444" s="47"/>
      <c r="C4444" s="47"/>
      <c r="D4444" s="47"/>
      <c r="E4444" s="47"/>
      <c r="F4444" s="48"/>
      <c r="G4444" s="49"/>
      <c r="H4444" s="47"/>
      <c r="I4444" s="71"/>
      <c r="J4444" s="51"/>
      <c r="K4444" s="50"/>
      <c r="L4444" s="50"/>
      <c r="M4444" s="52"/>
    </row>
    <row r="4445" spans="1:13" s="53" customFormat="1">
      <c r="A4445" s="47"/>
      <c r="B4445" s="47"/>
      <c r="C4445" s="47"/>
      <c r="D4445" s="47"/>
      <c r="E4445" s="47"/>
      <c r="F4445" s="48"/>
      <c r="G4445" s="49"/>
      <c r="H4445" s="47"/>
      <c r="I4445" s="71"/>
      <c r="J4445" s="51"/>
      <c r="K4445" s="50"/>
      <c r="L4445" s="50"/>
      <c r="M4445" s="52"/>
    </row>
    <row r="4446" spans="1:13" s="53" customFormat="1">
      <c r="A4446" s="47"/>
      <c r="B4446" s="47"/>
      <c r="C4446" s="47"/>
      <c r="D4446" s="47"/>
      <c r="E4446" s="47"/>
      <c r="F4446" s="48"/>
      <c r="G4446" s="49"/>
      <c r="H4446" s="47"/>
      <c r="I4446" s="71"/>
      <c r="J4446" s="51"/>
      <c r="K4446" s="50"/>
      <c r="L4446" s="50"/>
      <c r="M4446" s="52"/>
    </row>
    <row r="4447" spans="1:13" s="53" customFormat="1">
      <c r="A4447" s="47"/>
      <c r="B4447" s="47"/>
      <c r="C4447" s="47"/>
      <c r="D4447" s="47"/>
      <c r="E4447" s="47"/>
      <c r="F4447" s="48"/>
      <c r="G4447" s="49"/>
      <c r="H4447" s="47"/>
      <c r="I4447" s="71"/>
      <c r="J4447" s="51"/>
      <c r="K4447" s="50"/>
      <c r="L4447" s="50"/>
      <c r="M4447" s="52"/>
    </row>
    <row r="4448" spans="1:13" s="53" customFormat="1">
      <c r="A4448" s="47"/>
      <c r="B4448" s="47"/>
      <c r="C4448" s="47"/>
      <c r="D4448" s="47"/>
      <c r="E4448" s="47"/>
      <c r="F4448" s="48"/>
      <c r="G4448" s="49"/>
      <c r="H4448" s="47"/>
      <c r="I4448" s="71"/>
      <c r="J4448" s="51"/>
      <c r="K4448" s="50"/>
      <c r="L4448" s="50"/>
      <c r="M4448" s="52"/>
    </row>
    <row r="4449" spans="1:13" s="53" customFormat="1">
      <c r="A4449" s="47"/>
      <c r="B4449" s="47"/>
      <c r="C4449" s="47"/>
      <c r="D4449" s="47"/>
      <c r="E4449" s="47"/>
      <c r="F4449" s="48"/>
      <c r="G4449" s="49"/>
      <c r="H4449" s="47"/>
      <c r="I4449" s="71"/>
      <c r="J4449" s="51"/>
      <c r="K4449" s="50"/>
      <c r="L4449" s="50"/>
      <c r="M4449" s="52"/>
    </row>
    <row r="4450" spans="1:13" s="53" customFormat="1">
      <c r="A4450" s="47"/>
      <c r="B4450" s="47"/>
      <c r="C4450" s="47"/>
      <c r="D4450" s="47"/>
      <c r="E4450" s="47"/>
      <c r="F4450" s="48"/>
      <c r="G4450" s="49"/>
      <c r="H4450" s="47"/>
      <c r="I4450" s="71"/>
      <c r="J4450" s="51"/>
      <c r="K4450" s="50"/>
      <c r="L4450" s="50"/>
      <c r="M4450" s="52"/>
    </row>
    <row r="4451" spans="1:13" s="53" customFormat="1">
      <c r="A4451" s="47"/>
      <c r="B4451" s="47"/>
      <c r="C4451" s="47"/>
      <c r="D4451" s="47"/>
      <c r="E4451" s="47"/>
      <c r="F4451" s="48"/>
      <c r="G4451" s="49"/>
      <c r="H4451" s="47"/>
      <c r="I4451" s="71"/>
      <c r="J4451" s="51"/>
      <c r="K4451" s="50"/>
      <c r="L4451" s="50"/>
      <c r="M4451" s="52"/>
    </row>
    <row r="4452" spans="1:13" s="53" customFormat="1">
      <c r="A4452" s="47"/>
      <c r="B4452" s="47"/>
      <c r="C4452" s="47"/>
      <c r="D4452" s="47"/>
      <c r="E4452" s="47"/>
      <c r="F4452" s="48"/>
      <c r="G4452" s="49"/>
      <c r="H4452" s="47"/>
      <c r="I4452" s="71"/>
      <c r="J4452" s="51"/>
      <c r="K4452" s="50"/>
      <c r="L4452" s="50"/>
      <c r="M4452" s="52"/>
    </row>
    <row r="4453" spans="1:13" s="53" customFormat="1">
      <c r="A4453" s="47"/>
      <c r="B4453" s="47"/>
      <c r="C4453" s="47"/>
      <c r="D4453" s="47"/>
      <c r="E4453" s="47"/>
      <c r="F4453" s="48"/>
      <c r="G4453" s="49"/>
      <c r="H4453" s="47"/>
      <c r="I4453" s="71"/>
      <c r="J4453" s="51"/>
      <c r="K4453" s="50"/>
      <c r="L4453" s="50"/>
      <c r="M4453" s="52"/>
    </row>
    <row r="4454" spans="1:13" s="53" customFormat="1">
      <c r="A4454" s="47"/>
      <c r="B4454" s="47"/>
      <c r="C4454" s="47"/>
      <c r="D4454" s="47"/>
      <c r="E4454" s="47"/>
      <c r="F4454" s="48"/>
      <c r="G4454" s="49"/>
      <c r="H4454" s="47"/>
      <c r="I4454" s="71"/>
      <c r="J4454" s="51"/>
      <c r="K4454" s="50"/>
      <c r="L4454" s="50"/>
      <c r="M4454" s="52"/>
    </row>
    <row r="4455" spans="1:13" s="53" customFormat="1">
      <c r="A4455" s="47"/>
      <c r="B4455" s="47"/>
      <c r="C4455" s="47"/>
      <c r="D4455" s="47"/>
      <c r="E4455" s="47"/>
      <c r="F4455" s="48"/>
      <c r="G4455" s="49"/>
      <c r="H4455" s="47"/>
      <c r="I4455" s="71"/>
      <c r="J4455" s="51"/>
      <c r="K4455" s="50"/>
      <c r="L4455" s="50"/>
      <c r="M4455" s="52"/>
    </row>
    <row r="4456" spans="1:13" s="53" customFormat="1">
      <c r="A4456" s="47"/>
      <c r="B4456" s="47"/>
      <c r="C4456" s="47"/>
      <c r="D4456" s="47"/>
      <c r="E4456" s="47"/>
      <c r="F4456" s="48"/>
      <c r="G4456" s="49"/>
      <c r="H4456" s="47"/>
      <c r="I4456" s="71"/>
      <c r="J4456" s="51"/>
      <c r="K4456" s="50"/>
      <c r="L4456" s="50"/>
      <c r="M4456" s="52"/>
    </row>
    <row r="4457" spans="1:13" s="53" customFormat="1">
      <c r="A4457" s="47"/>
      <c r="B4457" s="47"/>
      <c r="C4457" s="47"/>
      <c r="D4457" s="47"/>
      <c r="E4457" s="47"/>
      <c r="F4457" s="48"/>
      <c r="G4457" s="49"/>
      <c r="H4457" s="47"/>
      <c r="I4457" s="71"/>
      <c r="J4457" s="51"/>
      <c r="K4457" s="50"/>
      <c r="L4457" s="50"/>
      <c r="M4457" s="52"/>
    </row>
    <row r="4458" spans="1:13" s="53" customFormat="1">
      <c r="A4458" s="47"/>
      <c r="B4458" s="47"/>
      <c r="C4458" s="47"/>
      <c r="D4458" s="47"/>
      <c r="E4458" s="47"/>
      <c r="F4458" s="48"/>
      <c r="G4458" s="49"/>
      <c r="H4458" s="47"/>
      <c r="I4458" s="71"/>
      <c r="J4458" s="51"/>
      <c r="K4458" s="50"/>
      <c r="L4458" s="50"/>
      <c r="M4458" s="52"/>
    </row>
    <row r="4459" spans="1:13" s="53" customFormat="1">
      <c r="A4459" s="47"/>
      <c r="B4459" s="47"/>
      <c r="C4459" s="47"/>
      <c r="D4459" s="47"/>
      <c r="E4459" s="47"/>
      <c r="F4459" s="48"/>
      <c r="G4459" s="49"/>
      <c r="H4459" s="47"/>
      <c r="I4459" s="71"/>
      <c r="J4459" s="51"/>
      <c r="K4459" s="50"/>
      <c r="L4459" s="50"/>
      <c r="M4459" s="52"/>
    </row>
    <row r="4460" spans="1:13" s="53" customFormat="1">
      <c r="A4460" s="47"/>
      <c r="B4460" s="47"/>
      <c r="C4460" s="47"/>
      <c r="D4460" s="47"/>
      <c r="E4460" s="47"/>
      <c r="F4460" s="48"/>
      <c r="G4460" s="49"/>
      <c r="H4460" s="47"/>
      <c r="I4460" s="71"/>
      <c r="J4460" s="51"/>
      <c r="K4460" s="50"/>
      <c r="L4460" s="50"/>
      <c r="M4460" s="52"/>
    </row>
    <row r="4461" spans="1:13" s="53" customFormat="1">
      <c r="A4461" s="47"/>
      <c r="B4461" s="47"/>
      <c r="C4461" s="47"/>
      <c r="D4461" s="47"/>
      <c r="E4461" s="47"/>
      <c r="F4461" s="48"/>
      <c r="G4461" s="49"/>
      <c r="H4461" s="47"/>
      <c r="I4461" s="71"/>
      <c r="J4461" s="51"/>
      <c r="K4461" s="50"/>
      <c r="L4461" s="50"/>
      <c r="M4461" s="52"/>
    </row>
    <row r="4462" spans="1:13" s="53" customFormat="1">
      <c r="A4462" s="47"/>
      <c r="B4462" s="47"/>
      <c r="C4462" s="47"/>
      <c r="D4462" s="47"/>
      <c r="E4462" s="47"/>
      <c r="F4462" s="48"/>
      <c r="G4462" s="49"/>
      <c r="H4462" s="47"/>
      <c r="I4462" s="71"/>
      <c r="J4462" s="51"/>
      <c r="K4462" s="50"/>
      <c r="L4462" s="50"/>
      <c r="M4462" s="52"/>
    </row>
    <row r="4463" spans="1:13" s="53" customFormat="1">
      <c r="A4463" s="47"/>
      <c r="B4463" s="47"/>
      <c r="C4463" s="47"/>
      <c r="D4463" s="47"/>
      <c r="E4463" s="47"/>
      <c r="F4463" s="48"/>
      <c r="G4463" s="49"/>
      <c r="H4463" s="47"/>
      <c r="I4463" s="71"/>
      <c r="J4463" s="51"/>
      <c r="K4463" s="50"/>
      <c r="L4463" s="50"/>
      <c r="M4463" s="52"/>
    </row>
    <row r="4464" spans="1:13" s="53" customFormat="1">
      <c r="A4464" s="47"/>
      <c r="B4464" s="47"/>
      <c r="C4464" s="47"/>
      <c r="D4464" s="47"/>
      <c r="E4464" s="47"/>
      <c r="F4464" s="48"/>
      <c r="G4464" s="49"/>
      <c r="H4464" s="47"/>
      <c r="I4464" s="71"/>
      <c r="J4464" s="51"/>
      <c r="K4464" s="50"/>
      <c r="L4464" s="50"/>
      <c r="M4464" s="52"/>
    </row>
    <row r="4465" spans="1:13" s="53" customFormat="1">
      <c r="A4465" s="47"/>
      <c r="B4465" s="47"/>
      <c r="C4465" s="47"/>
      <c r="D4465" s="47"/>
      <c r="E4465" s="47"/>
      <c r="F4465" s="48"/>
      <c r="G4465" s="49"/>
      <c r="H4465" s="47"/>
      <c r="I4465" s="71"/>
      <c r="J4465" s="51"/>
      <c r="K4465" s="50"/>
      <c r="L4465" s="50"/>
      <c r="M4465" s="52"/>
    </row>
    <row r="4466" spans="1:13" s="53" customFormat="1">
      <c r="A4466" s="47"/>
      <c r="B4466" s="47"/>
      <c r="C4466" s="47"/>
      <c r="D4466" s="47"/>
      <c r="E4466" s="47"/>
      <c r="F4466" s="48"/>
      <c r="G4466" s="49"/>
      <c r="H4466" s="47"/>
      <c r="I4466" s="71"/>
      <c r="J4466" s="51"/>
      <c r="K4466" s="50"/>
      <c r="L4466" s="50"/>
      <c r="M4466" s="52"/>
    </row>
    <row r="4467" spans="1:13" s="53" customFormat="1">
      <c r="A4467" s="47"/>
      <c r="B4467" s="47"/>
      <c r="C4467" s="47"/>
      <c r="D4467" s="47"/>
      <c r="E4467" s="47"/>
      <c r="F4467" s="48"/>
      <c r="G4467" s="49"/>
      <c r="H4467" s="47"/>
      <c r="I4467" s="71"/>
      <c r="J4467" s="51"/>
      <c r="K4467" s="50"/>
      <c r="L4467" s="50"/>
      <c r="M4467" s="52"/>
    </row>
    <row r="4468" spans="1:13" s="53" customFormat="1">
      <c r="A4468" s="47"/>
      <c r="B4468" s="47"/>
      <c r="C4468" s="47"/>
      <c r="D4468" s="47"/>
      <c r="E4468" s="47"/>
      <c r="F4468" s="48"/>
      <c r="G4468" s="49"/>
      <c r="H4468" s="47"/>
      <c r="I4468" s="71"/>
      <c r="J4468" s="51"/>
      <c r="K4468" s="50"/>
      <c r="L4468" s="50"/>
      <c r="M4468" s="52"/>
    </row>
    <row r="4469" spans="1:13" s="53" customFormat="1">
      <c r="A4469" s="47"/>
      <c r="B4469" s="47"/>
      <c r="C4469" s="47"/>
      <c r="D4469" s="47"/>
      <c r="E4469" s="47"/>
      <c r="F4469" s="48"/>
      <c r="G4469" s="49"/>
      <c r="H4469" s="47"/>
      <c r="I4469" s="71"/>
      <c r="J4469" s="51"/>
      <c r="K4469" s="50"/>
      <c r="L4469" s="50"/>
      <c r="M4469" s="52"/>
    </row>
    <row r="4470" spans="1:13" s="53" customFormat="1">
      <c r="A4470" s="47"/>
      <c r="B4470" s="47"/>
      <c r="C4470" s="47"/>
      <c r="D4470" s="47"/>
      <c r="E4470" s="47"/>
      <c r="F4470" s="48"/>
      <c r="G4470" s="49"/>
      <c r="H4470" s="47"/>
      <c r="I4470" s="71"/>
      <c r="J4470" s="51"/>
      <c r="K4470" s="50"/>
      <c r="L4470" s="50"/>
      <c r="M4470" s="52"/>
    </row>
    <row r="4471" spans="1:13" s="53" customFormat="1">
      <c r="A4471" s="47"/>
      <c r="B4471" s="47"/>
      <c r="C4471" s="47"/>
      <c r="D4471" s="47"/>
      <c r="E4471" s="47"/>
      <c r="F4471" s="48"/>
      <c r="G4471" s="49"/>
      <c r="H4471" s="47"/>
      <c r="I4471" s="71"/>
      <c r="J4471" s="51"/>
      <c r="K4471" s="50"/>
      <c r="L4471" s="50"/>
      <c r="M4471" s="52"/>
    </row>
    <row r="4472" spans="1:13" s="53" customFormat="1">
      <c r="A4472" s="47"/>
      <c r="B4472" s="47"/>
      <c r="C4472" s="47"/>
      <c r="D4472" s="47"/>
      <c r="E4472" s="47"/>
      <c r="F4472" s="48"/>
      <c r="G4472" s="49"/>
      <c r="H4472" s="47"/>
      <c r="I4472" s="71"/>
      <c r="J4472" s="51"/>
      <c r="K4472" s="50"/>
      <c r="L4472" s="50"/>
      <c r="M4472" s="52"/>
    </row>
    <row r="4473" spans="1:13" s="53" customFormat="1">
      <c r="A4473" s="47"/>
      <c r="B4473" s="47"/>
      <c r="C4473" s="47"/>
      <c r="D4473" s="47"/>
      <c r="E4473" s="47"/>
      <c r="F4473" s="48"/>
      <c r="G4473" s="49"/>
      <c r="H4473" s="47"/>
      <c r="I4473" s="71"/>
      <c r="J4473" s="51"/>
      <c r="K4473" s="50"/>
      <c r="L4473" s="50"/>
      <c r="M4473" s="52"/>
    </row>
    <row r="4474" spans="1:13" s="53" customFormat="1">
      <c r="A4474" s="47"/>
      <c r="B4474" s="47"/>
      <c r="C4474" s="47"/>
      <c r="D4474" s="47"/>
      <c r="E4474" s="47"/>
      <c r="F4474" s="48"/>
      <c r="G4474" s="49"/>
      <c r="H4474" s="47"/>
      <c r="I4474" s="71"/>
      <c r="J4474" s="51"/>
      <c r="K4474" s="50"/>
      <c r="L4474" s="50"/>
      <c r="M4474" s="52"/>
    </row>
    <row r="4475" spans="1:13" s="53" customFormat="1">
      <c r="A4475" s="47"/>
      <c r="B4475" s="47"/>
      <c r="C4475" s="47"/>
      <c r="D4475" s="47"/>
      <c r="E4475" s="47"/>
      <c r="F4475" s="48"/>
      <c r="G4475" s="49"/>
      <c r="H4475" s="47"/>
      <c r="I4475" s="71"/>
      <c r="J4475" s="51"/>
      <c r="K4475" s="50"/>
      <c r="L4475" s="50"/>
      <c r="M4475" s="52"/>
    </row>
    <row r="4476" spans="1:13" s="53" customFormat="1">
      <c r="A4476" s="47"/>
      <c r="B4476" s="47"/>
      <c r="C4476" s="47"/>
      <c r="D4476" s="47"/>
      <c r="E4476" s="47"/>
      <c r="F4476" s="48"/>
      <c r="G4476" s="49"/>
      <c r="H4476" s="47"/>
      <c r="I4476" s="71"/>
      <c r="J4476" s="51"/>
      <c r="K4476" s="50"/>
      <c r="L4476" s="50"/>
      <c r="M4476" s="52"/>
    </row>
    <row r="4477" spans="1:13" s="53" customFormat="1">
      <c r="A4477" s="47"/>
      <c r="B4477" s="47"/>
      <c r="C4477" s="47"/>
      <c r="D4477" s="47"/>
      <c r="E4477" s="47"/>
      <c r="F4477" s="48"/>
      <c r="G4477" s="49"/>
      <c r="H4477" s="47"/>
      <c r="I4477" s="71"/>
      <c r="J4477" s="51"/>
      <c r="K4477" s="50"/>
      <c r="L4477" s="50"/>
      <c r="M4477" s="52"/>
    </row>
    <row r="4478" spans="1:13" s="53" customFormat="1">
      <c r="A4478" s="47"/>
      <c r="B4478" s="47"/>
      <c r="C4478" s="47"/>
      <c r="D4478" s="47"/>
      <c r="E4478" s="47"/>
      <c r="F4478" s="48"/>
      <c r="G4478" s="49"/>
      <c r="H4478" s="47"/>
      <c r="I4478" s="71"/>
      <c r="J4478" s="51"/>
      <c r="K4478" s="50"/>
      <c r="L4478" s="50"/>
      <c r="M4478" s="52"/>
    </row>
    <row r="4479" spans="1:13" s="53" customFormat="1">
      <c r="A4479" s="47"/>
      <c r="B4479" s="47"/>
      <c r="C4479" s="47"/>
      <c r="D4479" s="47"/>
      <c r="E4479" s="47"/>
      <c r="F4479" s="48"/>
      <c r="G4479" s="49"/>
      <c r="H4479" s="47"/>
      <c r="I4479" s="71"/>
      <c r="J4479" s="51"/>
      <c r="K4479" s="50"/>
      <c r="L4479" s="50"/>
      <c r="M4479" s="52"/>
    </row>
    <row r="4480" spans="1:13" s="53" customFormat="1">
      <c r="A4480" s="47"/>
      <c r="B4480" s="47"/>
      <c r="C4480" s="47"/>
      <c r="D4480" s="47"/>
      <c r="E4480" s="47"/>
      <c r="F4480" s="48"/>
      <c r="G4480" s="49"/>
      <c r="H4480" s="47"/>
      <c r="I4480" s="71"/>
      <c r="J4480" s="51"/>
      <c r="K4480" s="50"/>
      <c r="L4480" s="50"/>
      <c r="M4480" s="52"/>
    </row>
    <row r="4481" spans="1:13" s="53" customFormat="1">
      <c r="A4481" s="47"/>
      <c r="B4481" s="47"/>
      <c r="C4481" s="47"/>
      <c r="D4481" s="47"/>
      <c r="E4481" s="47"/>
      <c r="F4481" s="48"/>
      <c r="G4481" s="49"/>
      <c r="H4481" s="47"/>
      <c r="I4481" s="71"/>
      <c r="J4481" s="51"/>
      <c r="K4481" s="50"/>
      <c r="L4481" s="50"/>
      <c r="M4481" s="52"/>
    </row>
    <row r="4482" spans="1:13" s="53" customFormat="1">
      <c r="A4482" s="47"/>
      <c r="B4482" s="47"/>
      <c r="C4482" s="47"/>
      <c r="D4482" s="47"/>
      <c r="E4482" s="47"/>
      <c r="F4482" s="48"/>
      <c r="G4482" s="49"/>
      <c r="H4482" s="47"/>
      <c r="I4482" s="71"/>
      <c r="J4482" s="51"/>
      <c r="K4482" s="50"/>
      <c r="L4482" s="50"/>
      <c r="M4482" s="52"/>
    </row>
    <row r="4483" spans="1:13" s="53" customFormat="1">
      <c r="A4483" s="47"/>
      <c r="B4483" s="47"/>
      <c r="C4483" s="47"/>
      <c r="D4483" s="47"/>
      <c r="E4483" s="47"/>
      <c r="F4483" s="48"/>
      <c r="G4483" s="49"/>
      <c r="H4483" s="47"/>
      <c r="I4483" s="71"/>
      <c r="J4483" s="51"/>
      <c r="K4483" s="50"/>
      <c r="L4483" s="50"/>
      <c r="M4483" s="52"/>
    </row>
    <row r="4484" spans="1:13" s="53" customFormat="1">
      <c r="A4484" s="47"/>
      <c r="B4484" s="47"/>
      <c r="C4484" s="47"/>
      <c r="D4484" s="47"/>
      <c r="E4484" s="47"/>
      <c r="F4484" s="48"/>
      <c r="G4484" s="49"/>
      <c r="H4484" s="47"/>
      <c r="I4484" s="71"/>
      <c r="J4484" s="51"/>
      <c r="K4484" s="50"/>
      <c r="L4484" s="50"/>
      <c r="M4484" s="52"/>
    </row>
    <row r="4485" spans="1:13" s="53" customFormat="1">
      <c r="A4485" s="47"/>
      <c r="B4485" s="47"/>
      <c r="C4485" s="47"/>
      <c r="D4485" s="47"/>
      <c r="E4485" s="47"/>
      <c r="F4485" s="48"/>
      <c r="G4485" s="49"/>
      <c r="H4485" s="47"/>
      <c r="I4485" s="71"/>
      <c r="J4485" s="51"/>
      <c r="K4485" s="50"/>
      <c r="L4485" s="50"/>
      <c r="M4485" s="52"/>
    </row>
    <row r="4486" spans="1:13" s="53" customFormat="1">
      <c r="A4486" s="47"/>
      <c r="B4486" s="47"/>
      <c r="C4486" s="47"/>
      <c r="D4486" s="47"/>
      <c r="E4486" s="47"/>
      <c r="F4486" s="48"/>
      <c r="G4486" s="49"/>
      <c r="H4486" s="47"/>
      <c r="I4486" s="71"/>
      <c r="J4486" s="51"/>
      <c r="K4486" s="50"/>
      <c r="L4486" s="50"/>
      <c r="M4486" s="52"/>
    </row>
    <row r="4487" spans="1:13" s="53" customFormat="1">
      <c r="A4487" s="47"/>
      <c r="B4487" s="47"/>
      <c r="C4487" s="47"/>
      <c r="D4487" s="47"/>
      <c r="E4487" s="47"/>
      <c r="F4487" s="48"/>
      <c r="G4487" s="49"/>
      <c r="H4487" s="47"/>
      <c r="I4487" s="71"/>
      <c r="J4487" s="51"/>
      <c r="K4487" s="50"/>
      <c r="L4487" s="50"/>
      <c r="M4487" s="52"/>
    </row>
    <row r="4488" spans="1:13" s="53" customFormat="1">
      <c r="A4488" s="47"/>
      <c r="B4488" s="47"/>
      <c r="C4488" s="47"/>
      <c r="D4488" s="47"/>
      <c r="E4488" s="47"/>
      <c r="F4488" s="48"/>
      <c r="G4488" s="49"/>
      <c r="H4488" s="47"/>
      <c r="I4488" s="71"/>
      <c r="J4488" s="51"/>
      <c r="K4488" s="50"/>
      <c r="L4488" s="50"/>
      <c r="M4488" s="52"/>
    </row>
    <row r="4489" spans="1:13" s="53" customFormat="1">
      <c r="A4489" s="47"/>
      <c r="B4489" s="47"/>
      <c r="C4489" s="47"/>
      <c r="D4489" s="47"/>
      <c r="E4489" s="47"/>
      <c r="F4489" s="48"/>
      <c r="G4489" s="49"/>
      <c r="H4489" s="47"/>
      <c r="I4489" s="71"/>
      <c r="J4489" s="51"/>
      <c r="K4489" s="50"/>
      <c r="L4489" s="50"/>
      <c r="M4489" s="52"/>
    </row>
    <row r="4490" spans="1:13" s="53" customFormat="1">
      <c r="A4490" s="47"/>
      <c r="B4490" s="47"/>
      <c r="C4490" s="47"/>
      <c r="D4490" s="47"/>
      <c r="E4490" s="47"/>
      <c r="F4490" s="48"/>
      <c r="G4490" s="49"/>
      <c r="H4490" s="47"/>
      <c r="I4490" s="71"/>
      <c r="J4490" s="51"/>
      <c r="K4490" s="50"/>
      <c r="L4490" s="50"/>
      <c r="M4490" s="52"/>
    </row>
    <row r="4491" spans="1:13" s="53" customFormat="1">
      <c r="A4491" s="47"/>
      <c r="B4491" s="47"/>
      <c r="C4491" s="47"/>
      <c r="D4491" s="47"/>
      <c r="E4491" s="47"/>
      <c r="F4491" s="48"/>
      <c r="G4491" s="49"/>
      <c r="H4491" s="47"/>
      <c r="I4491" s="71"/>
      <c r="J4491" s="51"/>
      <c r="K4491" s="50"/>
      <c r="L4491" s="50"/>
      <c r="M4491" s="52"/>
    </row>
    <row r="4492" spans="1:13" s="53" customFormat="1">
      <c r="A4492" s="47"/>
      <c r="B4492" s="47"/>
      <c r="C4492" s="47"/>
      <c r="D4492" s="47"/>
      <c r="E4492" s="47"/>
      <c r="F4492" s="48"/>
      <c r="G4492" s="49"/>
      <c r="H4492" s="47"/>
      <c r="I4492" s="71"/>
      <c r="J4492" s="51"/>
      <c r="K4492" s="50"/>
      <c r="L4492" s="50"/>
      <c r="M4492" s="52"/>
    </row>
    <row r="4493" spans="1:13" s="53" customFormat="1">
      <c r="A4493" s="47"/>
      <c r="B4493" s="47"/>
      <c r="C4493" s="47"/>
      <c r="D4493" s="47"/>
      <c r="E4493" s="47"/>
      <c r="F4493" s="48"/>
      <c r="G4493" s="49"/>
      <c r="H4493" s="47"/>
      <c r="I4493" s="71"/>
      <c r="J4493" s="51"/>
      <c r="K4493" s="50"/>
      <c r="L4493" s="50"/>
      <c r="M4493" s="52"/>
    </row>
    <row r="4494" spans="1:13" s="53" customFormat="1">
      <c r="A4494" s="47"/>
      <c r="B4494" s="47"/>
      <c r="C4494" s="47"/>
      <c r="D4494" s="47"/>
      <c r="E4494" s="47"/>
      <c r="F4494" s="48"/>
      <c r="G4494" s="49"/>
      <c r="H4494" s="47"/>
      <c r="I4494" s="71"/>
      <c r="J4494" s="51"/>
      <c r="K4494" s="50"/>
      <c r="L4494" s="50"/>
      <c r="M4494" s="52"/>
    </row>
    <row r="4495" spans="1:13" s="53" customFormat="1">
      <c r="A4495" s="47"/>
      <c r="B4495" s="47"/>
      <c r="C4495" s="47"/>
      <c r="D4495" s="47"/>
      <c r="E4495" s="47"/>
      <c r="F4495" s="48"/>
      <c r="G4495" s="49"/>
      <c r="H4495" s="47"/>
      <c r="I4495" s="71"/>
      <c r="J4495" s="51"/>
      <c r="K4495" s="50"/>
      <c r="L4495" s="50"/>
      <c r="M4495" s="52"/>
    </row>
    <row r="4496" spans="1:13" s="53" customFormat="1">
      <c r="A4496" s="47"/>
      <c r="B4496" s="47"/>
      <c r="C4496" s="47"/>
      <c r="D4496" s="47"/>
      <c r="E4496" s="47"/>
      <c r="F4496" s="48"/>
      <c r="G4496" s="49"/>
      <c r="H4496" s="47"/>
      <c r="I4496" s="71"/>
      <c r="J4496" s="51"/>
      <c r="K4496" s="50"/>
      <c r="L4496" s="50"/>
      <c r="M4496" s="52"/>
    </row>
    <row r="4497" spans="1:13" s="53" customFormat="1">
      <c r="A4497" s="47"/>
      <c r="B4497" s="47"/>
      <c r="C4497" s="47"/>
      <c r="D4497" s="47"/>
      <c r="E4497" s="47"/>
      <c r="F4497" s="48"/>
      <c r="G4497" s="49"/>
      <c r="H4497" s="47"/>
      <c r="I4497" s="71"/>
      <c r="J4497" s="51"/>
      <c r="K4497" s="50"/>
      <c r="L4497" s="50"/>
      <c r="M4497" s="52"/>
    </row>
    <row r="4498" spans="1:13" s="53" customFormat="1">
      <c r="A4498" s="47"/>
      <c r="B4498" s="47"/>
      <c r="C4498" s="47"/>
      <c r="D4498" s="47"/>
      <c r="E4498" s="47"/>
      <c r="F4498" s="48"/>
      <c r="G4498" s="49"/>
      <c r="H4498" s="47"/>
      <c r="I4498" s="71"/>
      <c r="J4498" s="51"/>
      <c r="K4498" s="50"/>
      <c r="L4498" s="50"/>
      <c r="M4498" s="52"/>
    </row>
    <row r="4499" spans="1:13" s="53" customFormat="1">
      <c r="A4499" s="47"/>
      <c r="B4499" s="47"/>
      <c r="C4499" s="47"/>
      <c r="D4499" s="47"/>
      <c r="E4499" s="47"/>
      <c r="F4499" s="48"/>
      <c r="G4499" s="49"/>
      <c r="H4499" s="47"/>
      <c r="I4499" s="71"/>
      <c r="J4499" s="51"/>
      <c r="K4499" s="50"/>
      <c r="L4499" s="50"/>
      <c r="M4499" s="52"/>
    </row>
    <row r="4500" spans="1:13" s="53" customFormat="1">
      <c r="A4500" s="47"/>
      <c r="B4500" s="47"/>
      <c r="C4500" s="47"/>
      <c r="D4500" s="47"/>
      <c r="E4500" s="47"/>
      <c r="F4500" s="48"/>
      <c r="G4500" s="49"/>
      <c r="H4500" s="47"/>
      <c r="I4500" s="71"/>
      <c r="J4500" s="51"/>
      <c r="K4500" s="50"/>
      <c r="L4500" s="50"/>
      <c r="M4500" s="52"/>
    </row>
    <row r="4501" spans="1:13" s="53" customFormat="1">
      <c r="A4501" s="47"/>
      <c r="B4501" s="47"/>
      <c r="C4501" s="47"/>
      <c r="D4501" s="47"/>
      <c r="E4501" s="47"/>
      <c r="F4501" s="48"/>
      <c r="G4501" s="49"/>
      <c r="H4501" s="47"/>
      <c r="I4501" s="71"/>
      <c r="J4501" s="51"/>
      <c r="K4501" s="50"/>
      <c r="L4501" s="50"/>
      <c r="M4501" s="52"/>
    </row>
    <row r="4502" spans="1:13" s="53" customFormat="1">
      <c r="A4502" s="47"/>
      <c r="B4502" s="47"/>
      <c r="C4502" s="47"/>
      <c r="D4502" s="47"/>
      <c r="E4502" s="47"/>
      <c r="F4502" s="48"/>
      <c r="G4502" s="49"/>
      <c r="H4502" s="47"/>
      <c r="I4502" s="71"/>
      <c r="J4502" s="51"/>
      <c r="K4502" s="50"/>
      <c r="L4502" s="50"/>
      <c r="M4502" s="52"/>
    </row>
    <row r="4503" spans="1:13" s="53" customFormat="1">
      <c r="A4503" s="47"/>
      <c r="B4503" s="47"/>
      <c r="C4503" s="47"/>
      <c r="D4503" s="47"/>
      <c r="E4503" s="47"/>
      <c r="F4503" s="48"/>
      <c r="G4503" s="49"/>
      <c r="H4503" s="47"/>
      <c r="I4503" s="71"/>
      <c r="J4503" s="51"/>
      <c r="K4503" s="50"/>
      <c r="L4503" s="50"/>
      <c r="M4503" s="52"/>
    </row>
    <row r="4504" spans="1:13" s="53" customFormat="1">
      <c r="A4504" s="47"/>
      <c r="B4504" s="47"/>
      <c r="C4504" s="47"/>
      <c r="D4504" s="47"/>
      <c r="E4504" s="47"/>
      <c r="F4504" s="48"/>
      <c r="G4504" s="49"/>
      <c r="H4504" s="47"/>
      <c r="I4504" s="71"/>
      <c r="J4504" s="51"/>
      <c r="K4504" s="50"/>
      <c r="L4504" s="50"/>
      <c r="M4504" s="52"/>
    </row>
    <row r="4505" spans="1:13" s="53" customFormat="1">
      <c r="A4505" s="47"/>
      <c r="B4505" s="47"/>
      <c r="C4505" s="47"/>
      <c r="D4505" s="47"/>
      <c r="E4505" s="47"/>
      <c r="F4505" s="48"/>
      <c r="G4505" s="49"/>
      <c r="H4505" s="47"/>
      <c r="I4505" s="71"/>
      <c r="J4505" s="51"/>
      <c r="K4505" s="50"/>
      <c r="L4505" s="50"/>
      <c r="M4505" s="52"/>
    </row>
    <row r="4506" spans="1:13" s="53" customFormat="1">
      <c r="A4506" s="47"/>
      <c r="B4506" s="47"/>
      <c r="C4506" s="47"/>
      <c r="D4506" s="47"/>
      <c r="E4506" s="47"/>
      <c r="F4506" s="48"/>
      <c r="G4506" s="49"/>
      <c r="H4506" s="47"/>
      <c r="I4506" s="71"/>
      <c r="J4506" s="51"/>
      <c r="K4506" s="50"/>
      <c r="L4506" s="50"/>
      <c r="M4506" s="52"/>
    </row>
    <row r="4507" spans="1:13" s="53" customFormat="1">
      <c r="A4507" s="47"/>
      <c r="B4507" s="47"/>
      <c r="C4507" s="47"/>
      <c r="D4507" s="47"/>
      <c r="E4507" s="47"/>
      <c r="F4507" s="48"/>
      <c r="G4507" s="49"/>
      <c r="H4507" s="47"/>
      <c r="I4507" s="71"/>
      <c r="J4507" s="51"/>
      <c r="K4507" s="50"/>
      <c r="L4507" s="50"/>
      <c r="M4507" s="52"/>
    </row>
    <row r="4508" spans="1:13" s="53" customFormat="1">
      <c r="A4508" s="47"/>
      <c r="B4508" s="47"/>
      <c r="C4508" s="47"/>
      <c r="D4508" s="47"/>
      <c r="E4508" s="47"/>
      <c r="F4508" s="48"/>
      <c r="G4508" s="49"/>
      <c r="H4508" s="47"/>
      <c r="I4508" s="71"/>
      <c r="J4508" s="51"/>
      <c r="K4508" s="50"/>
      <c r="L4508" s="50"/>
      <c r="M4508" s="52"/>
    </row>
    <row r="4509" spans="1:13" s="53" customFormat="1">
      <c r="A4509" s="47"/>
      <c r="B4509" s="47"/>
      <c r="C4509" s="47"/>
      <c r="D4509" s="47"/>
      <c r="E4509" s="47"/>
      <c r="F4509" s="48"/>
      <c r="G4509" s="49"/>
      <c r="H4509" s="47"/>
      <c r="I4509" s="71"/>
      <c r="J4509" s="51"/>
      <c r="K4509" s="50"/>
      <c r="L4509" s="50"/>
      <c r="M4509" s="52"/>
    </row>
    <row r="4510" spans="1:13" s="53" customFormat="1">
      <c r="A4510" s="47"/>
      <c r="B4510" s="47"/>
      <c r="C4510" s="47"/>
      <c r="D4510" s="47"/>
      <c r="E4510" s="47"/>
      <c r="F4510" s="48"/>
      <c r="G4510" s="49"/>
      <c r="H4510" s="47"/>
      <c r="I4510" s="71"/>
      <c r="J4510" s="51"/>
      <c r="K4510" s="50"/>
      <c r="L4510" s="50"/>
      <c r="M4510" s="52"/>
    </row>
    <row r="4511" spans="1:13" s="53" customFormat="1">
      <c r="A4511" s="47"/>
      <c r="B4511" s="47"/>
      <c r="C4511" s="47"/>
      <c r="D4511" s="47"/>
      <c r="E4511" s="47"/>
      <c r="F4511" s="48"/>
      <c r="G4511" s="49"/>
      <c r="H4511" s="47"/>
      <c r="I4511" s="71"/>
      <c r="J4511" s="51"/>
      <c r="K4511" s="50"/>
      <c r="L4511" s="50"/>
      <c r="M4511" s="52"/>
    </row>
    <row r="4512" spans="1:13" s="53" customFormat="1">
      <c r="A4512" s="47"/>
      <c r="B4512" s="47"/>
      <c r="C4512" s="47"/>
      <c r="D4512" s="47"/>
      <c r="E4512" s="47"/>
      <c r="F4512" s="48"/>
      <c r="G4512" s="49"/>
      <c r="H4512" s="47"/>
      <c r="I4512" s="71"/>
      <c r="J4512" s="51"/>
      <c r="K4512" s="50"/>
      <c r="L4512" s="50"/>
      <c r="M4512" s="52"/>
    </row>
    <row r="4513" spans="1:13" s="53" customFormat="1">
      <c r="A4513" s="47"/>
      <c r="B4513" s="47"/>
      <c r="C4513" s="47"/>
      <c r="D4513" s="47"/>
      <c r="E4513" s="47"/>
      <c r="F4513" s="48"/>
      <c r="G4513" s="49"/>
      <c r="H4513" s="47"/>
      <c r="I4513" s="71"/>
      <c r="J4513" s="51"/>
      <c r="K4513" s="50"/>
      <c r="L4513" s="50"/>
      <c r="M4513" s="52"/>
    </row>
    <row r="4514" spans="1:13" s="53" customFormat="1">
      <c r="A4514" s="47"/>
      <c r="B4514" s="47"/>
      <c r="C4514" s="47"/>
      <c r="D4514" s="47"/>
      <c r="E4514" s="47"/>
      <c r="F4514" s="48"/>
      <c r="G4514" s="49"/>
      <c r="H4514" s="47"/>
      <c r="I4514" s="71"/>
      <c r="J4514" s="51"/>
      <c r="K4514" s="50"/>
      <c r="L4514" s="50"/>
      <c r="M4514" s="52"/>
    </row>
    <row r="4515" spans="1:13" s="53" customFormat="1">
      <c r="A4515" s="47"/>
      <c r="B4515" s="47"/>
      <c r="C4515" s="47"/>
      <c r="D4515" s="47"/>
      <c r="E4515" s="47"/>
      <c r="F4515" s="48"/>
      <c r="G4515" s="49"/>
      <c r="H4515" s="47"/>
      <c r="I4515" s="71"/>
      <c r="J4515" s="51"/>
      <c r="K4515" s="50"/>
      <c r="L4515" s="50"/>
      <c r="M4515" s="52"/>
    </row>
    <row r="4516" spans="1:13" s="53" customFormat="1">
      <c r="A4516" s="47"/>
      <c r="B4516" s="47"/>
      <c r="C4516" s="47"/>
      <c r="D4516" s="47"/>
      <c r="E4516" s="47"/>
      <c r="F4516" s="48"/>
      <c r="G4516" s="49"/>
      <c r="H4516" s="47"/>
      <c r="I4516" s="71"/>
      <c r="J4516" s="51"/>
      <c r="K4516" s="50"/>
      <c r="L4516" s="50"/>
      <c r="M4516" s="52"/>
    </row>
    <row r="4517" spans="1:13" s="53" customFormat="1">
      <c r="A4517" s="47"/>
      <c r="B4517" s="47"/>
      <c r="C4517" s="47"/>
      <c r="D4517" s="47"/>
      <c r="E4517" s="47"/>
      <c r="F4517" s="48"/>
      <c r="G4517" s="49"/>
      <c r="H4517" s="47"/>
      <c r="I4517" s="71"/>
      <c r="J4517" s="51"/>
      <c r="K4517" s="50"/>
      <c r="L4517" s="50"/>
      <c r="M4517" s="52"/>
    </row>
    <row r="4518" spans="1:13" s="53" customFormat="1">
      <c r="A4518" s="47"/>
      <c r="B4518" s="47"/>
      <c r="C4518" s="47"/>
      <c r="D4518" s="47"/>
      <c r="E4518" s="47"/>
      <c r="F4518" s="48"/>
      <c r="G4518" s="49"/>
      <c r="H4518" s="47"/>
      <c r="I4518" s="71"/>
      <c r="J4518" s="51"/>
      <c r="K4518" s="50"/>
      <c r="L4518" s="50"/>
      <c r="M4518" s="52"/>
    </row>
    <row r="4519" spans="1:13" s="53" customFormat="1">
      <c r="A4519" s="47"/>
      <c r="B4519" s="47"/>
      <c r="C4519" s="47"/>
      <c r="D4519" s="47"/>
      <c r="E4519" s="47"/>
      <c r="F4519" s="48"/>
      <c r="G4519" s="49"/>
      <c r="H4519" s="47"/>
      <c r="I4519" s="71"/>
      <c r="J4519" s="51"/>
      <c r="K4519" s="50"/>
      <c r="L4519" s="50"/>
      <c r="M4519" s="52"/>
    </row>
    <row r="4520" spans="1:13" s="53" customFormat="1">
      <c r="A4520" s="47"/>
      <c r="B4520" s="47"/>
      <c r="C4520" s="47"/>
      <c r="D4520" s="47"/>
      <c r="E4520" s="47"/>
      <c r="F4520" s="48"/>
      <c r="G4520" s="49"/>
      <c r="H4520" s="47"/>
      <c r="I4520" s="71"/>
      <c r="J4520" s="51"/>
      <c r="K4520" s="50"/>
      <c r="L4520" s="50"/>
      <c r="M4520" s="52"/>
    </row>
    <row r="4521" spans="1:13" s="53" customFormat="1">
      <c r="A4521" s="47"/>
      <c r="B4521" s="47"/>
      <c r="C4521" s="47"/>
      <c r="D4521" s="47"/>
      <c r="E4521" s="47"/>
      <c r="F4521" s="48"/>
      <c r="G4521" s="49"/>
      <c r="H4521" s="47"/>
      <c r="I4521" s="71"/>
      <c r="J4521" s="51"/>
      <c r="K4521" s="50"/>
      <c r="L4521" s="50"/>
      <c r="M4521" s="52"/>
    </row>
    <row r="4522" spans="1:13" s="53" customFormat="1">
      <c r="A4522" s="47"/>
      <c r="B4522" s="47"/>
      <c r="C4522" s="47"/>
      <c r="D4522" s="47"/>
      <c r="E4522" s="47"/>
      <c r="F4522" s="48"/>
      <c r="G4522" s="49"/>
      <c r="H4522" s="47"/>
      <c r="I4522" s="71"/>
      <c r="J4522" s="51"/>
      <c r="K4522" s="50"/>
      <c r="L4522" s="50"/>
      <c r="M4522" s="52"/>
    </row>
    <row r="4523" spans="1:13" s="53" customFormat="1">
      <c r="A4523" s="47"/>
      <c r="B4523" s="47"/>
      <c r="C4523" s="47"/>
      <c r="D4523" s="47"/>
      <c r="E4523" s="47"/>
      <c r="F4523" s="48"/>
      <c r="G4523" s="49"/>
      <c r="H4523" s="47"/>
      <c r="I4523" s="71"/>
      <c r="J4523" s="51"/>
      <c r="K4523" s="50"/>
      <c r="L4523" s="50"/>
      <c r="M4523" s="52"/>
    </row>
    <row r="4524" spans="1:13" s="53" customFormat="1">
      <c r="A4524" s="47"/>
      <c r="B4524" s="47"/>
      <c r="C4524" s="47"/>
      <c r="D4524" s="47"/>
      <c r="E4524" s="47"/>
      <c r="F4524" s="48"/>
      <c r="G4524" s="49"/>
      <c r="H4524" s="47"/>
      <c r="I4524" s="71"/>
      <c r="J4524" s="51"/>
      <c r="K4524" s="50"/>
      <c r="L4524" s="50"/>
      <c r="M4524" s="52"/>
    </row>
    <row r="4525" spans="1:13" s="53" customFormat="1">
      <c r="A4525" s="47"/>
      <c r="B4525" s="47"/>
      <c r="C4525" s="47"/>
      <c r="D4525" s="47"/>
      <c r="E4525" s="47"/>
      <c r="F4525" s="48"/>
      <c r="G4525" s="49"/>
      <c r="H4525" s="47"/>
      <c r="I4525" s="71"/>
      <c r="J4525" s="51"/>
      <c r="K4525" s="50"/>
      <c r="L4525" s="50"/>
      <c r="M4525" s="52"/>
    </row>
    <row r="4526" spans="1:13" s="53" customFormat="1">
      <c r="A4526" s="47"/>
      <c r="B4526" s="47"/>
      <c r="C4526" s="47"/>
      <c r="D4526" s="47"/>
      <c r="E4526" s="47"/>
      <c r="F4526" s="48"/>
      <c r="G4526" s="49"/>
      <c r="H4526" s="47"/>
      <c r="I4526" s="71"/>
      <c r="J4526" s="51"/>
      <c r="K4526" s="50"/>
      <c r="L4526" s="50"/>
      <c r="M4526" s="52"/>
    </row>
    <row r="4527" spans="1:13" s="53" customFormat="1">
      <c r="A4527" s="47"/>
      <c r="B4527" s="47"/>
      <c r="C4527" s="47"/>
      <c r="D4527" s="47"/>
      <c r="E4527" s="47"/>
      <c r="F4527" s="48"/>
      <c r="G4527" s="49"/>
      <c r="H4527" s="47"/>
      <c r="I4527" s="71"/>
      <c r="J4527" s="51"/>
      <c r="K4527" s="50"/>
      <c r="L4527" s="50"/>
      <c r="M4527" s="52"/>
    </row>
    <row r="4528" spans="1:13" s="53" customFormat="1">
      <c r="A4528" s="47"/>
      <c r="B4528" s="47"/>
      <c r="C4528" s="47"/>
      <c r="D4528" s="47"/>
      <c r="E4528" s="47"/>
      <c r="F4528" s="48"/>
      <c r="G4528" s="49"/>
      <c r="H4528" s="47"/>
      <c r="I4528" s="71"/>
      <c r="J4528" s="51"/>
      <c r="K4528" s="50"/>
      <c r="L4528" s="50"/>
      <c r="M4528" s="52"/>
    </row>
    <row r="4529" spans="1:13" s="53" customFormat="1">
      <c r="A4529" s="47"/>
      <c r="B4529" s="47"/>
      <c r="C4529" s="47"/>
      <c r="D4529" s="47"/>
      <c r="E4529" s="47"/>
      <c r="F4529" s="48"/>
      <c r="G4529" s="49"/>
      <c r="H4529" s="47"/>
      <c r="I4529" s="71"/>
      <c r="J4529" s="51"/>
      <c r="K4529" s="50"/>
      <c r="L4529" s="50"/>
      <c r="M4529" s="52"/>
    </row>
    <row r="4530" spans="1:13" s="53" customFormat="1">
      <c r="A4530" s="47"/>
      <c r="B4530" s="47"/>
      <c r="C4530" s="47"/>
      <c r="D4530" s="47"/>
      <c r="E4530" s="47"/>
      <c r="F4530" s="48"/>
      <c r="G4530" s="49"/>
      <c r="H4530" s="47"/>
      <c r="I4530" s="71"/>
      <c r="J4530" s="51"/>
      <c r="K4530" s="50"/>
      <c r="L4530" s="50"/>
      <c r="M4530" s="52"/>
    </row>
    <row r="4531" spans="1:13" s="53" customFormat="1">
      <c r="A4531" s="47"/>
      <c r="B4531" s="47"/>
      <c r="C4531" s="47"/>
      <c r="D4531" s="47"/>
      <c r="E4531" s="47"/>
      <c r="F4531" s="48"/>
      <c r="G4531" s="49"/>
      <c r="H4531" s="47"/>
      <c r="I4531" s="71"/>
      <c r="J4531" s="51"/>
      <c r="K4531" s="50"/>
      <c r="L4531" s="50"/>
      <c r="M4531" s="52"/>
    </row>
    <row r="4532" spans="1:13" s="53" customFormat="1">
      <c r="A4532" s="47"/>
      <c r="B4532" s="47"/>
      <c r="C4532" s="47"/>
      <c r="D4532" s="47"/>
      <c r="E4532" s="47"/>
      <c r="F4532" s="48"/>
      <c r="G4532" s="49"/>
      <c r="H4532" s="47"/>
      <c r="I4532" s="71"/>
      <c r="J4532" s="51"/>
      <c r="K4532" s="50"/>
      <c r="L4532" s="50"/>
      <c r="M4532" s="52"/>
    </row>
    <row r="4533" spans="1:13" s="53" customFormat="1">
      <c r="A4533" s="47"/>
      <c r="B4533" s="47"/>
      <c r="C4533" s="47"/>
      <c r="D4533" s="47"/>
      <c r="E4533" s="47"/>
      <c r="F4533" s="48"/>
      <c r="G4533" s="49"/>
      <c r="H4533" s="47"/>
      <c r="I4533" s="71"/>
      <c r="J4533" s="51"/>
      <c r="K4533" s="50"/>
      <c r="L4533" s="50"/>
      <c r="M4533" s="52"/>
    </row>
    <row r="4534" spans="1:13" s="53" customFormat="1">
      <c r="A4534" s="47"/>
      <c r="B4534" s="47"/>
      <c r="C4534" s="47"/>
      <c r="D4534" s="47"/>
      <c r="E4534" s="47"/>
      <c r="F4534" s="48"/>
      <c r="G4534" s="49"/>
      <c r="H4534" s="47"/>
      <c r="I4534" s="71"/>
      <c r="J4534" s="51"/>
      <c r="K4534" s="50"/>
      <c r="L4534" s="50"/>
      <c r="M4534" s="52"/>
    </row>
    <row r="4535" spans="1:13" s="53" customFormat="1">
      <c r="A4535" s="47"/>
      <c r="B4535" s="47"/>
      <c r="C4535" s="47"/>
      <c r="D4535" s="47"/>
      <c r="E4535" s="47"/>
      <c r="F4535" s="48"/>
      <c r="G4535" s="49"/>
      <c r="H4535" s="47"/>
      <c r="I4535" s="71"/>
      <c r="J4535" s="51"/>
      <c r="K4535" s="50"/>
      <c r="L4535" s="50"/>
      <c r="M4535" s="52"/>
    </row>
    <row r="4536" spans="1:13" s="53" customFormat="1">
      <c r="A4536" s="47"/>
      <c r="B4536" s="47"/>
      <c r="C4536" s="47"/>
      <c r="D4536" s="47"/>
      <c r="E4536" s="47"/>
      <c r="F4536" s="48"/>
      <c r="G4536" s="49"/>
      <c r="H4536" s="47"/>
      <c r="I4536" s="71"/>
      <c r="J4536" s="51"/>
      <c r="K4536" s="50"/>
      <c r="L4536" s="50"/>
      <c r="M4536" s="52"/>
    </row>
    <row r="4537" spans="1:13" s="53" customFormat="1">
      <c r="A4537" s="47"/>
      <c r="B4537" s="47"/>
      <c r="C4537" s="47"/>
      <c r="D4537" s="47"/>
      <c r="E4537" s="47"/>
      <c r="F4537" s="48"/>
      <c r="G4537" s="49"/>
      <c r="H4537" s="47"/>
      <c r="I4537" s="71"/>
      <c r="J4537" s="51"/>
      <c r="K4537" s="50"/>
      <c r="L4537" s="50"/>
      <c r="M4537" s="52"/>
    </row>
    <row r="4538" spans="1:13" s="53" customFormat="1">
      <c r="A4538" s="47"/>
      <c r="B4538" s="47"/>
      <c r="C4538" s="47"/>
      <c r="D4538" s="47"/>
      <c r="E4538" s="47"/>
      <c r="F4538" s="48"/>
      <c r="G4538" s="49"/>
      <c r="H4538" s="47"/>
      <c r="I4538" s="71"/>
      <c r="J4538" s="51"/>
      <c r="K4538" s="50"/>
      <c r="L4538" s="50"/>
      <c r="M4538" s="52"/>
    </row>
    <row r="4539" spans="1:13" s="53" customFormat="1">
      <c r="A4539" s="47"/>
      <c r="B4539" s="47"/>
      <c r="C4539" s="47"/>
      <c r="D4539" s="47"/>
      <c r="E4539" s="47"/>
      <c r="F4539" s="48"/>
      <c r="G4539" s="49"/>
      <c r="H4539" s="47"/>
      <c r="I4539" s="71"/>
      <c r="J4539" s="51"/>
      <c r="K4539" s="50"/>
      <c r="L4539" s="50"/>
      <c r="M4539" s="52"/>
    </row>
    <row r="4540" spans="1:13" s="53" customFormat="1">
      <c r="A4540" s="47"/>
      <c r="B4540" s="47"/>
      <c r="C4540" s="47"/>
      <c r="D4540" s="47"/>
      <c r="E4540" s="47"/>
      <c r="F4540" s="48"/>
      <c r="G4540" s="49"/>
      <c r="H4540" s="47"/>
      <c r="I4540" s="71"/>
      <c r="J4540" s="51"/>
      <c r="K4540" s="50"/>
      <c r="L4540" s="50"/>
      <c r="M4540" s="52"/>
    </row>
    <row r="4541" spans="1:13" s="53" customFormat="1">
      <c r="A4541" s="47"/>
      <c r="B4541" s="47"/>
      <c r="C4541" s="47"/>
      <c r="D4541" s="47"/>
      <c r="E4541" s="47"/>
      <c r="F4541" s="48"/>
      <c r="G4541" s="49"/>
      <c r="H4541" s="47"/>
      <c r="I4541" s="71"/>
      <c r="J4541" s="51"/>
      <c r="K4541" s="50"/>
      <c r="L4541" s="50"/>
      <c r="M4541" s="52"/>
    </row>
    <row r="4542" spans="1:13" s="53" customFormat="1">
      <c r="A4542" s="47"/>
      <c r="B4542" s="47"/>
      <c r="C4542" s="47"/>
      <c r="D4542" s="47"/>
      <c r="E4542" s="47"/>
      <c r="F4542" s="48"/>
      <c r="G4542" s="49"/>
      <c r="H4542" s="47"/>
      <c r="I4542" s="71"/>
      <c r="J4542" s="51"/>
      <c r="K4542" s="50"/>
      <c r="L4542" s="50"/>
      <c r="M4542" s="52"/>
    </row>
    <row r="4543" spans="1:13" s="53" customFormat="1">
      <c r="A4543" s="47"/>
      <c r="B4543" s="47"/>
      <c r="C4543" s="47"/>
      <c r="D4543" s="47"/>
      <c r="E4543" s="47"/>
      <c r="F4543" s="48"/>
      <c r="G4543" s="49"/>
      <c r="H4543" s="47"/>
      <c r="I4543" s="71"/>
      <c r="J4543" s="51"/>
      <c r="K4543" s="50"/>
      <c r="L4543" s="50"/>
      <c r="M4543" s="52"/>
    </row>
    <row r="4544" spans="1:13" s="53" customFormat="1">
      <c r="A4544" s="47"/>
      <c r="B4544" s="47"/>
      <c r="C4544" s="47"/>
      <c r="D4544" s="47"/>
      <c r="E4544" s="47"/>
      <c r="F4544" s="48"/>
      <c r="G4544" s="49"/>
      <c r="H4544" s="47"/>
      <c r="I4544" s="71"/>
      <c r="J4544" s="51"/>
      <c r="K4544" s="50"/>
      <c r="L4544" s="50"/>
      <c r="M4544" s="52"/>
    </row>
    <row r="4545" spans="1:13" s="53" customFormat="1">
      <c r="A4545" s="47"/>
      <c r="B4545" s="47"/>
      <c r="C4545" s="47"/>
      <c r="D4545" s="47"/>
      <c r="E4545" s="47"/>
      <c r="F4545" s="48"/>
      <c r="G4545" s="49"/>
      <c r="H4545" s="47"/>
      <c r="I4545" s="71"/>
      <c r="J4545" s="51"/>
      <c r="K4545" s="50"/>
      <c r="L4545" s="50"/>
      <c r="M4545" s="52"/>
    </row>
    <row r="4546" spans="1:13" s="53" customFormat="1">
      <c r="A4546" s="47"/>
      <c r="B4546" s="47"/>
      <c r="C4546" s="47"/>
      <c r="D4546" s="47"/>
      <c r="E4546" s="47"/>
      <c r="F4546" s="48"/>
      <c r="G4546" s="49"/>
      <c r="H4546" s="47"/>
      <c r="I4546" s="71"/>
      <c r="J4546" s="51"/>
      <c r="K4546" s="50"/>
      <c r="L4546" s="50"/>
      <c r="M4546" s="52"/>
    </row>
    <row r="4547" spans="1:13" s="53" customFormat="1">
      <c r="A4547" s="47"/>
      <c r="B4547" s="47"/>
      <c r="C4547" s="47"/>
      <c r="D4547" s="47"/>
      <c r="E4547" s="47"/>
      <c r="F4547" s="48"/>
      <c r="G4547" s="49"/>
      <c r="H4547" s="47"/>
      <c r="I4547" s="71"/>
      <c r="J4547" s="51"/>
      <c r="K4547" s="50"/>
      <c r="L4547" s="50"/>
      <c r="M4547" s="52"/>
    </row>
    <row r="4548" spans="1:13" s="53" customFormat="1">
      <c r="A4548" s="47"/>
      <c r="B4548" s="47"/>
      <c r="C4548" s="47"/>
      <c r="D4548" s="47"/>
      <c r="E4548" s="47"/>
      <c r="F4548" s="48"/>
      <c r="G4548" s="49"/>
      <c r="H4548" s="47"/>
      <c r="I4548" s="71"/>
      <c r="J4548" s="51"/>
      <c r="K4548" s="50"/>
      <c r="L4548" s="50"/>
      <c r="M4548" s="52"/>
    </row>
    <row r="4549" spans="1:13" s="53" customFormat="1">
      <c r="A4549" s="47"/>
      <c r="B4549" s="47"/>
      <c r="C4549" s="47"/>
      <c r="D4549" s="47"/>
      <c r="E4549" s="47"/>
      <c r="F4549" s="48"/>
      <c r="G4549" s="49"/>
      <c r="H4549" s="47"/>
      <c r="I4549" s="71"/>
      <c r="J4549" s="51"/>
      <c r="K4549" s="50"/>
      <c r="L4549" s="50"/>
      <c r="M4549" s="52"/>
    </row>
    <row r="4550" spans="1:13" s="53" customFormat="1">
      <c r="A4550" s="47"/>
      <c r="B4550" s="47"/>
      <c r="C4550" s="47"/>
      <c r="D4550" s="47"/>
      <c r="E4550" s="47"/>
      <c r="F4550" s="48"/>
      <c r="G4550" s="49"/>
      <c r="H4550" s="47"/>
      <c r="I4550" s="71"/>
      <c r="J4550" s="51"/>
      <c r="K4550" s="50"/>
      <c r="L4550" s="50"/>
      <c r="M4550" s="52"/>
    </row>
    <row r="4551" spans="1:13" s="53" customFormat="1">
      <c r="A4551" s="47"/>
      <c r="B4551" s="47"/>
      <c r="C4551" s="47"/>
      <c r="D4551" s="47"/>
      <c r="E4551" s="47"/>
      <c r="F4551" s="48"/>
      <c r="G4551" s="49"/>
      <c r="H4551" s="47"/>
      <c r="I4551" s="71"/>
      <c r="J4551" s="51"/>
      <c r="K4551" s="50"/>
      <c r="L4551" s="50"/>
      <c r="M4551" s="52"/>
    </row>
    <row r="4552" spans="1:13" s="53" customFormat="1">
      <c r="A4552" s="47"/>
      <c r="B4552" s="47"/>
      <c r="C4552" s="47"/>
      <c r="D4552" s="47"/>
      <c r="E4552" s="47"/>
      <c r="F4552" s="48"/>
      <c r="G4552" s="49"/>
      <c r="H4552" s="47"/>
      <c r="I4552" s="71"/>
      <c r="J4552" s="51"/>
      <c r="K4552" s="50"/>
      <c r="L4552" s="50"/>
      <c r="M4552" s="52"/>
    </row>
    <row r="4553" spans="1:13" s="53" customFormat="1">
      <c r="A4553" s="47"/>
      <c r="B4553" s="47"/>
      <c r="C4553" s="47"/>
      <c r="D4553" s="47"/>
      <c r="E4553" s="47"/>
      <c r="F4553" s="48"/>
      <c r="G4553" s="49"/>
      <c r="H4553" s="47"/>
      <c r="I4553" s="71"/>
      <c r="J4553" s="51"/>
      <c r="K4553" s="50"/>
      <c r="L4553" s="50"/>
      <c r="M4553" s="52"/>
    </row>
    <row r="4554" spans="1:13" s="53" customFormat="1">
      <c r="A4554" s="47"/>
      <c r="B4554" s="47"/>
      <c r="C4554" s="47"/>
      <c r="D4554" s="47"/>
      <c r="E4554" s="47"/>
      <c r="F4554" s="48"/>
      <c r="G4554" s="49"/>
      <c r="H4554" s="47"/>
      <c r="I4554" s="71"/>
      <c r="J4554" s="51"/>
      <c r="K4554" s="50"/>
      <c r="L4554" s="50"/>
      <c r="M4554" s="52"/>
    </row>
    <row r="4555" spans="1:13" s="53" customFormat="1">
      <c r="A4555" s="47"/>
      <c r="B4555" s="47"/>
      <c r="C4555" s="47"/>
      <c r="D4555" s="47"/>
      <c r="E4555" s="47"/>
      <c r="F4555" s="48"/>
      <c r="G4555" s="49"/>
      <c r="H4555" s="47"/>
      <c r="I4555" s="71"/>
      <c r="J4555" s="51"/>
      <c r="K4555" s="50"/>
      <c r="L4555" s="50"/>
      <c r="M4555" s="52"/>
    </row>
    <row r="4556" spans="1:13" s="53" customFormat="1">
      <c r="A4556" s="47"/>
      <c r="B4556" s="47"/>
      <c r="C4556" s="47"/>
      <c r="D4556" s="47"/>
      <c r="E4556" s="47"/>
      <c r="F4556" s="48"/>
      <c r="G4556" s="49"/>
      <c r="H4556" s="47"/>
      <c r="I4556" s="71"/>
      <c r="J4556" s="51"/>
      <c r="K4556" s="50"/>
      <c r="L4556" s="50"/>
      <c r="M4556" s="52"/>
    </row>
    <row r="4557" spans="1:13" s="53" customFormat="1">
      <c r="A4557" s="47"/>
      <c r="B4557" s="47"/>
      <c r="C4557" s="47"/>
      <c r="D4557" s="47"/>
      <c r="E4557" s="47"/>
      <c r="F4557" s="48"/>
      <c r="G4557" s="49"/>
      <c r="H4557" s="47"/>
      <c r="I4557" s="71"/>
      <c r="J4557" s="51"/>
      <c r="K4557" s="50"/>
      <c r="L4557" s="50"/>
      <c r="M4557" s="52"/>
    </row>
    <row r="4558" spans="1:13" s="53" customFormat="1">
      <c r="A4558" s="47"/>
      <c r="B4558" s="47"/>
      <c r="C4558" s="47"/>
      <c r="D4558" s="47"/>
      <c r="E4558" s="47"/>
      <c r="F4558" s="48"/>
      <c r="G4558" s="49"/>
      <c r="H4558" s="47"/>
      <c r="I4558" s="71"/>
      <c r="J4558" s="51"/>
      <c r="K4558" s="50"/>
      <c r="L4558" s="50"/>
      <c r="M4558" s="52"/>
    </row>
    <row r="4559" spans="1:13" s="53" customFormat="1">
      <c r="A4559" s="47"/>
      <c r="B4559" s="47"/>
      <c r="C4559" s="47"/>
      <c r="D4559" s="47"/>
      <c r="E4559" s="47"/>
      <c r="F4559" s="48"/>
      <c r="G4559" s="49"/>
      <c r="H4559" s="47"/>
      <c r="I4559" s="71"/>
      <c r="J4559" s="51"/>
      <c r="K4559" s="50"/>
      <c r="L4559" s="50"/>
      <c r="M4559" s="52"/>
    </row>
    <row r="4560" spans="1:13" s="53" customFormat="1">
      <c r="A4560" s="47"/>
      <c r="B4560" s="47"/>
      <c r="C4560" s="47"/>
      <c r="D4560" s="47"/>
      <c r="E4560" s="47"/>
      <c r="F4560" s="48"/>
      <c r="G4560" s="49"/>
      <c r="H4560" s="47"/>
      <c r="I4560" s="71"/>
      <c r="J4560" s="51"/>
      <c r="K4560" s="50"/>
      <c r="L4560" s="50"/>
      <c r="M4560" s="52"/>
    </row>
    <row r="4561" spans="1:13" s="53" customFormat="1">
      <c r="A4561" s="47"/>
      <c r="B4561" s="47"/>
      <c r="C4561" s="47"/>
      <c r="D4561" s="47"/>
      <c r="E4561" s="47"/>
      <c r="F4561" s="48"/>
      <c r="G4561" s="49"/>
      <c r="H4561" s="47"/>
      <c r="I4561" s="71"/>
      <c r="J4561" s="51"/>
      <c r="K4561" s="50"/>
      <c r="L4561" s="50"/>
      <c r="M4561" s="52"/>
    </row>
    <row r="4562" spans="1:13" s="53" customFormat="1">
      <c r="A4562" s="47"/>
      <c r="B4562" s="47"/>
      <c r="C4562" s="47"/>
      <c r="D4562" s="47"/>
      <c r="E4562" s="47"/>
      <c r="F4562" s="48"/>
      <c r="G4562" s="49"/>
      <c r="H4562" s="47"/>
      <c r="I4562" s="71"/>
      <c r="J4562" s="51"/>
      <c r="K4562" s="50"/>
      <c r="L4562" s="50"/>
      <c r="M4562" s="52"/>
    </row>
    <row r="4563" spans="1:13" s="53" customFormat="1">
      <c r="A4563" s="47"/>
      <c r="B4563" s="47"/>
      <c r="C4563" s="47"/>
      <c r="D4563" s="47"/>
      <c r="E4563" s="47"/>
      <c r="F4563" s="48"/>
      <c r="G4563" s="49"/>
      <c r="H4563" s="47"/>
      <c r="I4563" s="71"/>
      <c r="J4563" s="51"/>
      <c r="K4563" s="50"/>
      <c r="L4563" s="50"/>
      <c r="M4563" s="52"/>
    </row>
    <row r="4564" spans="1:13" s="53" customFormat="1">
      <c r="A4564" s="47"/>
      <c r="B4564" s="47"/>
      <c r="C4564" s="47"/>
      <c r="D4564" s="47"/>
      <c r="E4564" s="47"/>
      <c r="F4564" s="48"/>
      <c r="G4564" s="49"/>
      <c r="H4564" s="47"/>
      <c r="I4564" s="71"/>
      <c r="J4564" s="51"/>
      <c r="K4564" s="50"/>
      <c r="L4564" s="50"/>
      <c r="M4564" s="52"/>
    </row>
    <row r="4565" spans="1:13">
      <c r="D4565" s="47"/>
      <c r="E4565" s="47"/>
    </row>
    <row r="4577" spans="1:13" s="53" customFormat="1">
      <c r="A4577" s="47"/>
      <c r="B4577" s="47"/>
      <c r="C4577" s="47"/>
      <c r="D4577" s="74"/>
      <c r="E4577" s="74"/>
      <c r="F4577" s="48"/>
      <c r="G4577" s="49"/>
      <c r="H4577" s="47"/>
      <c r="I4577" s="71"/>
      <c r="J4577" s="51"/>
      <c r="K4577" s="50"/>
      <c r="L4577" s="50"/>
      <c r="M4577" s="52"/>
    </row>
    <row r="4578" spans="1:13" s="53" customFormat="1">
      <c r="A4578" s="47"/>
      <c r="B4578" s="47"/>
      <c r="C4578" s="47"/>
      <c r="D4578" s="47"/>
      <c r="E4578" s="47"/>
      <c r="F4578" s="48"/>
      <c r="G4578" s="49"/>
      <c r="H4578" s="47"/>
      <c r="I4578" s="71"/>
      <c r="J4578" s="51"/>
      <c r="K4578" s="50"/>
      <c r="L4578" s="50"/>
      <c r="M4578" s="52"/>
    </row>
    <row r="4579" spans="1:13" s="53" customFormat="1">
      <c r="A4579" s="47"/>
      <c r="B4579" s="47"/>
      <c r="C4579" s="47"/>
      <c r="D4579" s="47"/>
      <c r="E4579" s="47"/>
      <c r="F4579" s="48"/>
      <c r="G4579" s="49"/>
      <c r="H4579" s="47"/>
      <c r="I4579" s="71"/>
      <c r="J4579" s="51"/>
      <c r="K4579" s="50"/>
      <c r="L4579" s="50"/>
      <c r="M4579" s="52"/>
    </row>
    <row r="4580" spans="1:13" s="53" customFormat="1">
      <c r="A4580" s="47"/>
      <c r="B4580" s="47"/>
      <c r="C4580" s="47"/>
      <c r="D4580" s="47"/>
      <c r="E4580" s="47"/>
      <c r="F4580" s="48"/>
      <c r="G4580" s="49"/>
      <c r="H4580" s="47"/>
      <c r="I4580" s="71"/>
      <c r="J4580" s="51"/>
      <c r="K4580" s="50"/>
      <c r="L4580" s="50"/>
      <c r="M4580" s="52"/>
    </row>
    <row r="4581" spans="1:13" s="53" customFormat="1">
      <c r="A4581" s="47"/>
      <c r="B4581" s="47"/>
      <c r="C4581" s="47"/>
      <c r="D4581" s="47"/>
      <c r="E4581" s="47"/>
      <c r="F4581" s="48"/>
      <c r="G4581" s="49"/>
      <c r="H4581" s="47"/>
      <c r="I4581" s="71"/>
      <c r="J4581" s="51"/>
      <c r="K4581" s="50"/>
      <c r="L4581" s="50"/>
      <c r="M4581" s="52"/>
    </row>
    <row r="4582" spans="1:13" s="53" customFormat="1">
      <c r="A4582" s="47"/>
      <c r="B4582" s="47"/>
      <c r="C4582" s="47"/>
      <c r="D4582" s="47"/>
      <c r="E4582" s="47"/>
      <c r="F4582" s="48"/>
      <c r="G4582" s="49"/>
      <c r="H4582" s="47"/>
      <c r="I4582" s="71"/>
      <c r="J4582" s="51"/>
      <c r="K4582" s="50"/>
      <c r="L4582" s="50"/>
      <c r="M4582" s="52"/>
    </row>
    <row r="4583" spans="1:13" s="53" customFormat="1">
      <c r="A4583" s="47"/>
      <c r="B4583" s="47"/>
      <c r="C4583" s="47"/>
      <c r="D4583" s="47"/>
      <c r="E4583" s="47"/>
      <c r="F4583" s="48"/>
      <c r="G4583" s="49"/>
      <c r="H4583" s="47"/>
      <c r="I4583" s="71"/>
      <c r="J4583" s="51"/>
      <c r="K4583" s="50"/>
      <c r="L4583" s="50"/>
      <c r="M4583" s="52"/>
    </row>
    <row r="4584" spans="1:13" s="53" customFormat="1">
      <c r="A4584" s="47"/>
      <c r="B4584" s="47"/>
      <c r="C4584" s="47"/>
      <c r="D4584" s="47"/>
      <c r="E4584" s="47"/>
      <c r="F4584" s="48"/>
      <c r="G4584" s="49"/>
      <c r="H4584" s="47"/>
      <c r="I4584" s="71"/>
      <c r="J4584" s="51"/>
      <c r="K4584" s="50"/>
      <c r="L4584" s="50"/>
      <c r="M4584" s="52"/>
    </row>
    <row r="4585" spans="1:13" s="53" customFormat="1">
      <c r="A4585" s="47"/>
      <c r="B4585" s="47"/>
      <c r="C4585" s="47"/>
      <c r="D4585" s="47"/>
      <c r="E4585" s="47"/>
      <c r="F4585" s="48"/>
      <c r="G4585" s="49"/>
      <c r="H4585" s="47"/>
      <c r="I4585" s="71"/>
      <c r="J4585" s="51"/>
      <c r="K4585" s="50"/>
      <c r="L4585" s="50"/>
      <c r="M4585" s="52"/>
    </row>
    <row r="4586" spans="1:13" s="53" customFormat="1">
      <c r="A4586" s="47"/>
      <c r="B4586" s="47"/>
      <c r="C4586" s="47"/>
      <c r="D4586" s="47"/>
      <c r="E4586" s="47"/>
      <c r="F4586" s="48"/>
      <c r="G4586" s="49"/>
      <c r="H4586" s="47"/>
      <c r="I4586" s="71"/>
      <c r="J4586" s="51"/>
      <c r="K4586" s="50"/>
      <c r="L4586" s="50"/>
      <c r="M4586" s="52"/>
    </row>
    <row r="4587" spans="1:13" s="53" customFormat="1">
      <c r="A4587" s="47"/>
      <c r="B4587" s="47"/>
      <c r="C4587" s="47"/>
      <c r="D4587" s="47"/>
      <c r="E4587" s="47"/>
      <c r="F4587" s="48"/>
      <c r="G4587" s="49"/>
      <c r="H4587" s="47"/>
      <c r="I4587" s="71"/>
      <c r="J4587" s="51"/>
      <c r="K4587" s="50"/>
      <c r="L4587" s="50"/>
      <c r="M4587" s="52"/>
    </row>
    <row r="4588" spans="1:13" s="53" customFormat="1">
      <c r="A4588" s="47"/>
      <c r="B4588" s="47"/>
      <c r="C4588" s="47"/>
      <c r="D4588" s="47"/>
      <c r="E4588" s="47"/>
      <c r="F4588" s="48"/>
      <c r="G4588" s="49"/>
      <c r="H4588" s="47"/>
      <c r="I4588" s="71"/>
      <c r="J4588" s="51"/>
      <c r="K4588" s="50"/>
      <c r="L4588" s="50"/>
      <c r="M4588" s="52"/>
    </row>
    <row r="4589" spans="1:13" s="53" customFormat="1">
      <c r="A4589" s="47"/>
      <c r="B4589" s="47"/>
      <c r="C4589" s="47"/>
      <c r="D4589" s="47"/>
      <c r="E4589" s="47"/>
      <c r="F4589" s="48"/>
      <c r="G4589" s="49"/>
      <c r="H4589" s="47"/>
      <c r="I4589" s="71"/>
      <c r="J4589" s="51"/>
      <c r="K4589" s="50"/>
      <c r="L4589" s="50"/>
      <c r="M4589" s="52"/>
    </row>
    <row r="4590" spans="1:13" s="53" customFormat="1">
      <c r="A4590" s="47"/>
      <c r="B4590" s="47"/>
      <c r="C4590" s="47"/>
      <c r="D4590" s="47"/>
      <c r="E4590" s="47"/>
      <c r="F4590" s="48"/>
      <c r="G4590" s="49"/>
      <c r="H4590" s="47"/>
      <c r="I4590" s="71"/>
      <c r="J4590" s="51"/>
      <c r="K4590" s="50"/>
      <c r="L4590" s="50"/>
      <c r="M4590" s="52"/>
    </row>
    <row r="4591" spans="1:13" s="53" customFormat="1">
      <c r="A4591" s="47"/>
      <c r="B4591" s="47"/>
      <c r="C4591" s="47"/>
      <c r="D4591" s="47"/>
      <c r="E4591" s="47"/>
      <c r="F4591" s="48"/>
      <c r="G4591" s="49"/>
      <c r="H4591" s="47"/>
      <c r="I4591" s="71"/>
      <c r="J4591" s="51"/>
      <c r="K4591" s="50"/>
      <c r="L4591" s="50"/>
      <c r="M4591" s="52"/>
    </row>
    <row r="4592" spans="1:13" s="53" customFormat="1">
      <c r="A4592" s="47"/>
      <c r="B4592" s="47"/>
      <c r="C4592" s="47"/>
      <c r="D4592" s="47"/>
      <c r="E4592" s="47"/>
      <c r="F4592" s="48"/>
      <c r="G4592" s="49"/>
      <c r="H4592" s="47"/>
      <c r="I4592" s="71"/>
      <c r="J4592" s="51"/>
      <c r="K4592" s="50"/>
      <c r="L4592" s="50"/>
      <c r="M4592" s="52"/>
    </row>
    <row r="4593" spans="1:13" s="53" customFormat="1">
      <c r="A4593" s="47"/>
      <c r="B4593" s="47"/>
      <c r="C4593" s="47"/>
      <c r="D4593" s="47"/>
      <c r="E4593" s="47"/>
      <c r="F4593" s="48"/>
      <c r="G4593" s="49"/>
      <c r="H4593" s="47"/>
      <c r="I4593" s="71"/>
      <c r="J4593" s="51"/>
      <c r="K4593" s="50"/>
      <c r="L4593" s="50"/>
      <c r="M4593" s="52"/>
    </row>
    <row r="4594" spans="1:13" s="53" customFormat="1">
      <c r="A4594" s="47"/>
      <c r="B4594" s="47"/>
      <c r="C4594" s="47"/>
      <c r="D4594" s="47"/>
      <c r="E4594" s="47"/>
      <c r="F4594" s="48"/>
      <c r="G4594" s="49"/>
      <c r="H4594" s="47"/>
      <c r="I4594" s="71"/>
      <c r="J4594" s="51"/>
      <c r="K4594" s="50"/>
      <c r="L4594" s="50"/>
      <c r="M4594" s="52"/>
    </row>
    <row r="4595" spans="1:13" s="53" customFormat="1">
      <c r="A4595" s="47"/>
      <c r="B4595" s="47"/>
      <c r="C4595" s="47"/>
      <c r="D4595" s="47"/>
      <c r="E4595" s="47"/>
      <c r="F4595" s="48"/>
      <c r="G4595" s="49"/>
      <c r="H4595" s="47"/>
      <c r="I4595" s="71"/>
      <c r="J4595" s="51"/>
      <c r="K4595" s="50"/>
      <c r="L4595" s="50"/>
      <c r="M4595" s="52"/>
    </row>
    <row r="4596" spans="1:13" s="53" customFormat="1">
      <c r="A4596" s="47"/>
      <c r="B4596" s="47"/>
      <c r="C4596" s="47"/>
      <c r="D4596" s="47"/>
      <c r="E4596" s="47"/>
      <c r="F4596" s="48"/>
      <c r="G4596" s="49"/>
      <c r="H4596" s="47"/>
      <c r="I4596" s="71"/>
      <c r="J4596" s="51"/>
      <c r="K4596" s="50"/>
      <c r="L4596" s="50"/>
      <c r="M4596" s="52"/>
    </row>
    <row r="4597" spans="1:13" s="53" customFormat="1">
      <c r="A4597" s="47"/>
      <c r="B4597" s="47"/>
      <c r="C4597" s="47"/>
      <c r="D4597" s="47"/>
      <c r="E4597" s="47"/>
      <c r="F4597" s="48"/>
      <c r="G4597" s="49"/>
      <c r="H4597" s="47"/>
      <c r="I4597" s="71"/>
      <c r="J4597" s="51"/>
      <c r="K4597" s="50"/>
      <c r="L4597" s="50"/>
      <c r="M4597" s="52"/>
    </row>
    <row r="4598" spans="1:13" s="53" customFormat="1">
      <c r="A4598" s="47"/>
      <c r="B4598" s="47"/>
      <c r="C4598" s="47"/>
      <c r="D4598" s="47"/>
      <c r="E4598" s="47"/>
      <c r="F4598" s="48"/>
      <c r="G4598" s="49"/>
      <c r="H4598" s="47"/>
      <c r="I4598" s="71"/>
      <c r="J4598" s="51"/>
      <c r="K4598" s="50"/>
      <c r="L4598" s="50"/>
      <c r="M4598" s="52"/>
    </row>
    <row r="4599" spans="1:13" s="53" customFormat="1">
      <c r="A4599" s="47"/>
      <c r="B4599" s="47"/>
      <c r="C4599" s="47"/>
      <c r="D4599" s="47"/>
      <c r="E4599" s="47"/>
      <c r="F4599" s="48"/>
      <c r="G4599" s="49"/>
      <c r="H4599" s="47"/>
      <c r="I4599" s="71"/>
      <c r="J4599" s="51"/>
      <c r="K4599" s="50"/>
      <c r="L4599" s="50"/>
      <c r="M4599" s="52"/>
    </row>
    <row r="4600" spans="1:13" s="53" customFormat="1">
      <c r="A4600" s="47"/>
      <c r="B4600" s="47"/>
      <c r="C4600" s="47"/>
      <c r="D4600" s="47"/>
      <c r="E4600" s="47"/>
      <c r="F4600" s="48"/>
      <c r="G4600" s="49"/>
      <c r="H4600" s="47"/>
      <c r="I4600" s="71"/>
      <c r="J4600" s="51"/>
      <c r="K4600" s="50"/>
      <c r="L4600" s="50"/>
      <c r="M4600" s="52"/>
    </row>
    <row r="4601" spans="1:13" s="53" customFormat="1">
      <c r="A4601" s="47"/>
      <c r="B4601" s="47"/>
      <c r="C4601" s="47"/>
      <c r="D4601" s="47"/>
      <c r="E4601" s="47"/>
      <c r="F4601" s="48"/>
      <c r="G4601" s="49"/>
      <c r="H4601" s="47"/>
      <c r="I4601" s="71"/>
      <c r="J4601" s="51"/>
      <c r="K4601" s="50"/>
      <c r="L4601" s="50"/>
      <c r="M4601" s="52"/>
    </row>
    <row r="4602" spans="1:13" s="53" customFormat="1">
      <c r="A4602" s="47"/>
      <c r="B4602" s="47"/>
      <c r="C4602" s="47"/>
      <c r="D4602" s="47"/>
      <c r="E4602" s="47"/>
      <c r="F4602" s="48"/>
      <c r="G4602" s="49"/>
      <c r="H4602" s="47"/>
      <c r="I4602" s="71"/>
      <c r="J4602" s="51"/>
      <c r="K4602" s="50"/>
      <c r="L4602" s="50"/>
      <c r="M4602" s="52"/>
    </row>
    <row r="4603" spans="1:13" s="53" customFormat="1">
      <c r="A4603" s="47"/>
      <c r="B4603" s="47"/>
      <c r="C4603" s="47"/>
      <c r="D4603" s="47"/>
      <c r="E4603" s="47"/>
      <c r="F4603" s="48"/>
      <c r="G4603" s="49"/>
      <c r="H4603" s="47"/>
      <c r="I4603" s="71"/>
      <c r="J4603" s="51"/>
      <c r="K4603" s="50"/>
      <c r="L4603" s="50"/>
      <c r="M4603" s="52"/>
    </row>
    <row r="4604" spans="1:13" s="53" customFormat="1">
      <c r="A4604" s="47"/>
      <c r="B4604" s="47"/>
      <c r="C4604" s="47"/>
      <c r="D4604" s="47"/>
      <c r="E4604" s="47"/>
      <c r="F4604" s="48"/>
      <c r="G4604" s="49"/>
      <c r="H4604" s="47"/>
      <c r="I4604" s="71"/>
      <c r="J4604" s="51"/>
      <c r="K4604" s="50"/>
      <c r="L4604" s="50"/>
      <c r="M4604" s="52"/>
    </row>
    <row r="4605" spans="1:13" s="53" customFormat="1">
      <c r="A4605" s="47"/>
      <c r="B4605" s="47"/>
      <c r="C4605" s="47"/>
      <c r="D4605" s="47"/>
      <c r="E4605" s="47"/>
      <c r="F4605" s="48"/>
      <c r="G4605" s="49"/>
      <c r="H4605" s="47"/>
      <c r="I4605" s="71"/>
      <c r="J4605" s="51"/>
      <c r="K4605" s="50"/>
      <c r="L4605" s="50"/>
      <c r="M4605" s="52"/>
    </row>
    <row r="4606" spans="1:13" s="53" customFormat="1">
      <c r="A4606" s="47"/>
      <c r="B4606" s="47"/>
      <c r="C4606" s="47"/>
      <c r="D4606" s="47"/>
      <c r="E4606" s="47"/>
      <c r="F4606" s="48"/>
      <c r="G4606" s="49"/>
      <c r="H4606" s="47"/>
      <c r="I4606" s="71"/>
      <c r="J4606" s="51"/>
      <c r="K4606" s="50"/>
      <c r="L4606" s="50"/>
      <c r="M4606" s="52"/>
    </row>
    <row r="4607" spans="1:13" s="53" customFormat="1">
      <c r="A4607" s="47"/>
      <c r="B4607" s="47"/>
      <c r="C4607" s="47"/>
      <c r="D4607" s="47"/>
      <c r="E4607" s="47"/>
      <c r="F4607" s="48"/>
      <c r="G4607" s="49"/>
      <c r="H4607" s="47"/>
      <c r="I4607" s="71"/>
      <c r="J4607" s="51"/>
      <c r="K4607" s="50"/>
      <c r="L4607" s="50"/>
      <c r="M4607" s="52"/>
    </row>
    <row r="4608" spans="1:13" s="53" customFormat="1">
      <c r="A4608" s="47"/>
      <c r="B4608" s="47"/>
      <c r="C4608" s="47"/>
      <c r="D4608" s="47"/>
      <c r="E4608" s="47"/>
      <c r="F4608" s="48"/>
      <c r="G4608" s="49"/>
      <c r="H4608" s="47"/>
      <c r="I4608" s="71"/>
      <c r="J4608" s="51"/>
      <c r="K4608" s="50"/>
      <c r="L4608" s="50"/>
      <c r="M4608" s="52"/>
    </row>
    <row r="4609" spans="1:13" s="53" customFormat="1">
      <c r="A4609" s="47"/>
      <c r="B4609" s="47"/>
      <c r="C4609" s="47"/>
      <c r="D4609" s="47"/>
      <c r="E4609" s="47"/>
      <c r="F4609" s="48"/>
      <c r="G4609" s="49"/>
      <c r="H4609" s="47"/>
      <c r="I4609" s="71"/>
      <c r="J4609" s="51"/>
      <c r="K4609" s="50"/>
      <c r="L4609" s="50"/>
      <c r="M4609" s="52"/>
    </row>
    <row r="4610" spans="1:13" s="53" customFormat="1">
      <c r="A4610" s="47"/>
      <c r="B4610" s="47"/>
      <c r="C4610" s="47"/>
      <c r="D4610" s="47"/>
      <c r="E4610" s="47"/>
      <c r="F4610" s="48"/>
      <c r="G4610" s="49"/>
      <c r="H4610" s="47"/>
      <c r="I4610" s="71"/>
      <c r="J4610" s="51"/>
      <c r="K4610" s="50"/>
      <c r="L4610" s="50"/>
      <c r="M4610" s="52"/>
    </row>
    <row r="4611" spans="1:13" s="53" customFormat="1">
      <c r="A4611" s="47"/>
      <c r="B4611" s="47"/>
      <c r="C4611" s="47"/>
      <c r="D4611" s="47"/>
      <c r="E4611" s="47"/>
      <c r="F4611" s="48"/>
      <c r="G4611" s="49"/>
      <c r="H4611" s="47"/>
      <c r="I4611" s="71"/>
      <c r="J4611" s="51"/>
      <c r="K4611" s="50"/>
      <c r="L4611" s="50"/>
      <c r="M4611" s="52"/>
    </row>
    <row r="4612" spans="1:13" s="53" customFormat="1">
      <c r="A4612" s="47"/>
      <c r="B4612" s="47"/>
      <c r="C4612" s="47"/>
      <c r="D4612" s="47"/>
      <c r="E4612" s="47"/>
      <c r="F4612" s="48"/>
      <c r="G4612" s="49"/>
      <c r="H4612" s="47"/>
      <c r="I4612" s="71"/>
      <c r="J4612" s="51"/>
      <c r="K4612" s="50"/>
      <c r="L4612" s="50"/>
      <c r="M4612" s="52"/>
    </row>
    <row r="4613" spans="1:13" s="53" customFormat="1">
      <c r="A4613" s="47"/>
      <c r="B4613" s="47"/>
      <c r="C4613" s="47"/>
      <c r="D4613" s="47"/>
      <c r="E4613" s="47"/>
      <c r="F4613" s="48"/>
      <c r="G4613" s="49"/>
      <c r="H4613" s="47"/>
      <c r="I4613" s="71"/>
      <c r="J4613" s="51"/>
      <c r="K4613" s="50"/>
      <c r="L4613" s="50"/>
      <c r="M4613" s="52"/>
    </row>
    <row r="4614" spans="1:13" s="53" customFormat="1">
      <c r="A4614" s="47"/>
      <c r="B4614" s="47"/>
      <c r="C4614" s="47"/>
      <c r="D4614" s="47"/>
      <c r="E4614" s="47"/>
      <c r="F4614" s="48"/>
      <c r="G4614" s="49"/>
      <c r="H4614" s="47"/>
      <c r="I4614" s="71"/>
      <c r="J4614" s="51"/>
      <c r="K4614" s="50"/>
      <c r="L4614" s="50"/>
      <c r="M4614" s="52"/>
    </row>
    <row r="4615" spans="1:13" s="53" customFormat="1">
      <c r="A4615" s="47"/>
      <c r="B4615" s="47"/>
      <c r="C4615" s="47"/>
      <c r="D4615" s="47"/>
      <c r="E4615" s="47"/>
      <c r="F4615" s="48"/>
      <c r="G4615" s="49"/>
      <c r="H4615" s="47"/>
      <c r="I4615" s="71"/>
      <c r="J4615" s="51"/>
      <c r="K4615" s="50"/>
      <c r="L4615" s="50"/>
      <c r="M4615" s="52"/>
    </row>
    <row r="4616" spans="1:13" s="53" customFormat="1">
      <c r="A4616" s="47"/>
      <c r="B4616" s="47"/>
      <c r="C4616" s="47"/>
      <c r="D4616" s="47"/>
      <c r="E4616" s="47"/>
      <c r="F4616" s="48"/>
      <c r="G4616" s="49"/>
      <c r="H4616" s="47"/>
      <c r="I4616" s="71"/>
      <c r="J4616" s="51"/>
      <c r="K4616" s="50"/>
      <c r="L4616" s="50"/>
      <c r="M4616" s="52"/>
    </row>
    <row r="4617" spans="1:13" s="53" customFormat="1">
      <c r="A4617" s="47"/>
      <c r="B4617" s="47"/>
      <c r="C4617" s="47"/>
      <c r="D4617" s="47"/>
      <c r="E4617" s="47"/>
      <c r="F4617" s="48"/>
      <c r="G4617" s="49"/>
      <c r="H4617" s="47"/>
      <c r="I4617" s="71"/>
      <c r="J4617" s="51"/>
      <c r="K4617" s="50"/>
      <c r="L4617" s="50"/>
      <c r="M4617" s="52"/>
    </row>
    <row r="4618" spans="1:13" s="53" customFormat="1">
      <c r="A4618" s="47"/>
      <c r="B4618" s="47"/>
      <c r="C4618" s="47"/>
      <c r="D4618" s="47"/>
      <c r="E4618" s="47"/>
      <c r="F4618" s="48"/>
      <c r="G4618" s="49"/>
      <c r="H4618" s="47"/>
      <c r="I4618" s="71"/>
      <c r="J4618" s="51"/>
      <c r="K4618" s="50"/>
      <c r="L4618" s="50"/>
      <c r="M4618" s="52"/>
    </row>
    <row r="4619" spans="1:13" s="53" customFormat="1">
      <c r="A4619" s="47"/>
      <c r="B4619" s="47"/>
      <c r="C4619" s="47"/>
      <c r="D4619" s="47"/>
      <c r="E4619" s="47"/>
      <c r="F4619" s="48"/>
      <c r="G4619" s="49"/>
      <c r="H4619" s="47"/>
      <c r="I4619" s="71"/>
      <c r="J4619" s="51"/>
      <c r="K4619" s="50"/>
      <c r="L4619" s="50"/>
      <c r="M4619" s="52"/>
    </row>
    <row r="4620" spans="1:13" s="53" customFormat="1">
      <c r="A4620" s="47"/>
      <c r="B4620" s="47"/>
      <c r="C4620" s="47"/>
      <c r="D4620" s="47"/>
      <c r="E4620" s="47"/>
      <c r="F4620" s="48"/>
      <c r="G4620" s="49"/>
      <c r="H4620" s="47"/>
      <c r="I4620" s="71"/>
      <c r="J4620" s="51"/>
      <c r="K4620" s="50"/>
      <c r="L4620" s="50"/>
      <c r="M4620" s="52"/>
    </row>
    <row r="4621" spans="1:13" s="53" customFormat="1">
      <c r="A4621" s="47"/>
      <c r="B4621" s="47"/>
      <c r="C4621" s="47"/>
      <c r="D4621" s="47"/>
      <c r="E4621" s="47"/>
      <c r="F4621" s="48"/>
      <c r="G4621" s="49"/>
      <c r="H4621" s="47"/>
      <c r="I4621" s="71"/>
      <c r="J4621" s="51"/>
      <c r="K4621" s="50"/>
      <c r="L4621" s="50"/>
      <c r="M4621" s="52"/>
    </row>
    <row r="4622" spans="1:13" s="53" customFormat="1">
      <c r="A4622" s="47"/>
      <c r="B4622" s="47"/>
      <c r="C4622" s="47"/>
      <c r="D4622" s="47"/>
      <c r="E4622" s="47"/>
      <c r="F4622" s="48"/>
      <c r="G4622" s="49"/>
      <c r="H4622" s="47"/>
      <c r="I4622" s="71"/>
      <c r="J4622" s="51"/>
      <c r="K4622" s="50"/>
      <c r="L4622" s="50"/>
      <c r="M4622" s="52"/>
    </row>
    <row r="4623" spans="1:13" s="53" customFormat="1">
      <c r="A4623" s="47"/>
      <c r="B4623" s="47"/>
      <c r="C4623" s="47"/>
      <c r="D4623" s="47"/>
      <c r="E4623" s="47"/>
      <c r="F4623" s="48"/>
      <c r="G4623" s="49"/>
      <c r="H4623" s="47"/>
      <c r="I4623" s="71"/>
      <c r="J4623" s="51"/>
      <c r="K4623" s="50"/>
      <c r="L4623" s="50"/>
      <c r="M4623" s="52"/>
    </row>
    <row r="4624" spans="1:13" s="53" customFormat="1">
      <c r="A4624" s="47"/>
      <c r="B4624" s="47"/>
      <c r="C4624" s="47"/>
      <c r="D4624" s="47"/>
      <c r="E4624" s="47"/>
      <c r="F4624" s="48"/>
      <c r="G4624" s="49"/>
      <c r="H4624" s="47"/>
      <c r="I4624" s="71"/>
      <c r="J4624" s="51"/>
      <c r="K4624" s="50"/>
      <c r="L4624" s="50"/>
      <c r="M4624" s="52"/>
    </row>
    <row r="4625" spans="1:13" s="53" customFormat="1">
      <c r="A4625" s="47"/>
      <c r="B4625" s="47"/>
      <c r="C4625" s="47"/>
      <c r="D4625" s="47"/>
      <c r="E4625" s="47"/>
      <c r="F4625" s="48"/>
      <c r="G4625" s="49"/>
      <c r="H4625" s="47"/>
      <c r="I4625" s="71"/>
      <c r="J4625" s="51"/>
      <c r="K4625" s="50"/>
      <c r="L4625" s="50"/>
      <c r="M4625" s="52"/>
    </row>
    <row r="4626" spans="1:13" s="53" customFormat="1">
      <c r="A4626" s="47"/>
      <c r="B4626" s="47"/>
      <c r="C4626" s="47"/>
      <c r="D4626" s="47"/>
      <c r="E4626" s="47"/>
      <c r="F4626" s="48"/>
      <c r="G4626" s="49"/>
      <c r="H4626" s="47"/>
      <c r="I4626" s="71"/>
      <c r="J4626" s="51"/>
      <c r="K4626" s="50"/>
      <c r="L4626" s="50"/>
      <c r="M4626" s="52"/>
    </row>
    <row r="4627" spans="1:13" s="53" customFormat="1">
      <c r="A4627" s="47"/>
      <c r="B4627" s="47"/>
      <c r="C4627" s="47"/>
      <c r="D4627" s="47"/>
      <c r="E4627" s="47"/>
      <c r="F4627" s="48"/>
      <c r="G4627" s="49"/>
      <c r="H4627" s="47"/>
      <c r="I4627" s="71"/>
      <c r="J4627" s="51"/>
      <c r="K4627" s="50"/>
      <c r="L4627" s="50"/>
      <c r="M4627" s="52"/>
    </row>
    <row r="4628" spans="1:13" s="53" customFormat="1">
      <c r="A4628" s="47"/>
      <c r="B4628" s="47"/>
      <c r="C4628" s="47"/>
      <c r="D4628" s="47"/>
      <c r="E4628" s="47"/>
      <c r="F4628" s="48"/>
      <c r="G4628" s="49"/>
      <c r="H4628" s="47"/>
      <c r="I4628" s="71"/>
      <c r="J4628" s="51"/>
      <c r="K4628" s="50"/>
      <c r="L4628" s="50"/>
      <c r="M4628" s="52"/>
    </row>
    <row r="4629" spans="1:13" s="53" customFormat="1">
      <c r="A4629" s="47"/>
      <c r="B4629" s="47"/>
      <c r="C4629" s="47"/>
      <c r="D4629" s="47"/>
      <c r="E4629" s="47"/>
      <c r="F4629" s="48"/>
      <c r="G4629" s="49"/>
      <c r="H4629" s="47"/>
      <c r="I4629" s="71"/>
      <c r="J4629" s="51"/>
      <c r="K4629" s="50"/>
      <c r="L4629" s="50"/>
      <c r="M4629" s="52"/>
    </row>
    <row r="4630" spans="1:13" s="53" customFormat="1">
      <c r="A4630" s="47"/>
      <c r="B4630" s="47"/>
      <c r="C4630" s="47"/>
      <c r="D4630" s="47"/>
      <c r="E4630" s="47"/>
      <c r="F4630" s="48"/>
      <c r="G4630" s="49"/>
      <c r="H4630" s="47"/>
      <c r="I4630" s="71"/>
      <c r="J4630" s="51"/>
      <c r="K4630" s="50"/>
      <c r="L4630" s="50"/>
      <c r="M4630" s="52"/>
    </row>
    <row r="4631" spans="1:13" s="53" customFormat="1">
      <c r="A4631" s="47"/>
      <c r="B4631" s="47"/>
      <c r="C4631" s="47"/>
      <c r="D4631" s="47"/>
      <c r="E4631" s="47"/>
      <c r="F4631" s="48"/>
      <c r="G4631" s="49"/>
      <c r="H4631" s="47"/>
      <c r="I4631" s="71"/>
      <c r="J4631" s="51"/>
      <c r="K4631" s="50"/>
      <c r="L4631" s="50"/>
      <c r="M4631" s="52"/>
    </row>
    <row r="4632" spans="1:13" s="53" customFormat="1">
      <c r="A4632" s="47"/>
      <c r="B4632" s="47"/>
      <c r="C4632" s="47"/>
      <c r="D4632" s="47"/>
      <c r="E4632" s="47"/>
      <c r="F4632" s="48"/>
      <c r="G4632" s="49"/>
      <c r="H4632" s="47"/>
      <c r="I4632" s="71"/>
      <c r="J4632" s="51"/>
      <c r="K4632" s="50"/>
      <c r="L4632" s="50"/>
      <c r="M4632" s="52"/>
    </row>
    <row r="4633" spans="1:13" s="53" customFormat="1">
      <c r="A4633" s="47"/>
      <c r="B4633" s="47"/>
      <c r="C4633" s="47"/>
      <c r="D4633" s="47"/>
      <c r="E4633" s="47"/>
      <c r="F4633" s="48"/>
      <c r="G4633" s="49"/>
      <c r="H4633" s="47"/>
      <c r="I4633" s="71"/>
      <c r="J4633" s="51"/>
      <c r="K4633" s="50"/>
      <c r="L4633" s="50"/>
      <c r="M4633" s="52"/>
    </row>
    <row r="4634" spans="1:13" s="53" customFormat="1">
      <c r="A4634" s="47"/>
      <c r="B4634" s="47"/>
      <c r="C4634" s="47"/>
      <c r="D4634" s="47"/>
      <c r="E4634" s="47"/>
      <c r="F4634" s="48"/>
      <c r="G4634" s="49"/>
      <c r="H4634" s="47"/>
      <c r="I4634" s="71"/>
      <c r="J4634" s="51"/>
      <c r="K4634" s="50"/>
      <c r="L4634" s="50"/>
      <c r="M4634" s="52"/>
    </row>
    <row r="4635" spans="1:13" s="53" customFormat="1">
      <c r="A4635" s="47"/>
      <c r="B4635" s="47"/>
      <c r="C4635" s="47"/>
      <c r="D4635" s="47"/>
      <c r="E4635" s="47"/>
      <c r="F4635" s="48"/>
      <c r="G4635" s="49"/>
      <c r="H4635" s="47"/>
      <c r="I4635" s="71"/>
      <c r="J4635" s="51"/>
      <c r="K4635" s="50"/>
      <c r="L4635" s="50"/>
      <c r="M4635" s="52"/>
    </row>
    <row r="4636" spans="1:13" s="53" customFormat="1">
      <c r="A4636" s="47"/>
      <c r="B4636" s="47"/>
      <c r="C4636" s="47"/>
      <c r="D4636" s="47"/>
      <c r="E4636" s="47"/>
      <c r="F4636" s="48"/>
      <c r="G4636" s="49"/>
      <c r="H4636" s="47"/>
      <c r="I4636" s="71"/>
      <c r="J4636" s="51"/>
      <c r="K4636" s="50"/>
      <c r="L4636" s="50"/>
      <c r="M4636" s="52"/>
    </row>
    <row r="4637" spans="1:13" s="53" customFormat="1">
      <c r="A4637" s="47"/>
      <c r="B4637" s="47"/>
      <c r="C4637" s="47"/>
      <c r="D4637" s="47"/>
      <c r="E4637" s="47"/>
      <c r="F4637" s="48"/>
      <c r="G4637" s="49"/>
      <c r="H4637" s="47"/>
      <c r="I4637" s="71"/>
      <c r="J4637" s="51"/>
      <c r="K4637" s="50"/>
      <c r="L4637" s="50"/>
      <c r="M4637" s="52"/>
    </row>
    <row r="4638" spans="1:13" s="53" customFormat="1">
      <c r="A4638" s="47"/>
      <c r="B4638" s="47"/>
      <c r="C4638" s="47"/>
      <c r="D4638" s="47"/>
      <c r="E4638" s="47"/>
      <c r="F4638" s="48"/>
      <c r="G4638" s="49"/>
      <c r="H4638" s="47"/>
      <c r="I4638" s="71"/>
      <c r="J4638" s="51"/>
      <c r="K4638" s="50"/>
      <c r="L4638" s="50"/>
      <c r="M4638" s="52"/>
    </row>
    <row r="4639" spans="1:13" s="53" customFormat="1">
      <c r="A4639" s="47"/>
      <c r="B4639" s="47"/>
      <c r="C4639" s="47"/>
      <c r="D4639" s="47"/>
      <c r="E4639" s="47"/>
      <c r="F4639" s="48"/>
      <c r="G4639" s="49"/>
      <c r="H4639" s="47"/>
      <c r="I4639" s="71"/>
      <c r="J4639" s="51"/>
      <c r="K4639" s="50"/>
      <c r="L4639" s="50"/>
      <c r="M4639" s="52"/>
    </row>
    <row r="4640" spans="1:13" s="53" customFormat="1">
      <c r="A4640" s="47"/>
      <c r="B4640" s="47"/>
      <c r="C4640" s="47"/>
      <c r="D4640" s="47"/>
      <c r="E4640" s="47"/>
      <c r="F4640" s="48"/>
      <c r="G4640" s="49"/>
      <c r="H4640" s="47"/>
      <c r="I4640" s="71"/>
      <c r="J4640" s="51"/>
      <c r="K4640" s="50"/>
      <c r="L4640" s="50"/>
      <c r="M4640" s="52"/>
    </row>
    <row r="4641" spans="1:13" s="53" customFormat="1">
      <c r="A4641" s="47"/>
      <c r="B4641" s="47"/>
      <c r="C4641" s="47"/>
      <c r="D4641" s="47"/>
      <c r="E4641" s="47"/>
      <c r="F4641" s="48"/>
      <c r="G4641" s="49"/>
      <c r="H4641" s="47"/>
      <c r="I4641" s="71"/>
      <c r="J4641" s="51"/>
      <c r="K4641" s="50"/>
      <c r="L4641" s="50"/>
      <c r="M4641" s="52"/>
    </row>
    <row r="4642" spans="1:13" s="53" customFormat="1">
      <c r="A4642" s="47"/>
      <c r="B4642" s="47"/>
      <c r="C4642" s="47"/>
      <c r="D4642" s="47"/>
      <c r="E4642" s="47"/>
      <c r="F4642" s="48"/>
      <c r="G4642" s="49"/>
      <c r="H4642" s="47"/>
      <c r="I4642" s="71"/>
      <c r="J4642" s="51"/>
      <c r="K4642" s="50"/>
      <c r="L4642" s="50"/>
      <c r="M4642" s="52"/>
    </row>
    <row r="4643" spans="1:13" s="53" customFormat="1">
      <c r="A4643" s="47"/>
      <c r="B4643" s="47"/>
      <c r="C4643" s="47"/>
      <c r="D4643" s="47"/>
      <c r="E4643" s="47"/>
      <c r="F4643" s="48"/>
      <c r="G4643" s="49"/>
      <c r="H4643" s="47"/>
      <c r="I4643" s="71"/>
      <c r="J4643" s="51"/>
      <c r="K4643" s="50"/>
      <c r="L4643" s="50"/>
      <c r="M4643" s="52"/>
    </row>
    <row r="4644" spans="1:13" s="53" customFormat="1">
      <c r="A4644" s="47"/>
      <c r="B4644" s="47"/>
      <c r="C4644" s="47"/>
      <c r="D4644" s="47"/>
      <c r="E4644" s="47"/>
      <c r="F4644" s="48"/>
      <c r="G4644" s="49"/>
      <c r="H4644" s="47"/>
      <c r="I4644" s="71"/>
      <c r="J4644" s="51"/>
      <c r="K4644" s="50"/>
      <c r="L4644" s="50"/>
      <c r="M4644" s="52"/>
    </row>
    <row r="4645" spans="1:13" s="53" customFormat="1">
      <c r="A4645" s="47"/>
      <c r="B4645" s="47"/>
      <c r="C4645" s="47"/>
      <c r="D4645" s="47"/>
      <c r="E4645" s="47"/>
      <c r="F4645" s="48"/>
      <c r="G4645" s="49"/>
      <c r="H4645" s="47"/>
      <c r="I4645" s="71"/>
      <c r="J4645" s="51"/>
      <c r="K4645" s="50"/>
      <c r="L4645" s="50"/>
      <c r="M4645" s="52"/>
    </row>
    <row r="4646" spans="1:13" s="53" customFormat="1">
      <c r="A4646" s="47"/>
      <c r="B4646" s="47"/>
      <c r="C4646" s="47"/>
      <c r="D4646" s="47"/>
      <c r="E4646" s="47"/>
      <c r="F4646" s="48"/>
      <c r="G4646" s="49"/>
      <c r="H4646" s="47"/>
      <c r="I4646" s="71"/>
      <c r="J4646" s="51"/>
      <c r="K4646" s="50"/>
      <c r="L4646" s="50"/>
      <c r="M4646" s="52"/>
    </row>
    <row r="4647" spans="1:13" s="53" customFormat="1">
      <c r="A4647" s="47"/>
      <c r="B4647" s="47"/>
      <c r="C4647" s="47"/>
      <c r="D4647" s="47"/>
      <c r="E4647" s="47"/>
      <c r="F4647" s="48"/>
      <c r="G4647" s="49"/>
      <c r="H4647" s="47"/>
      <c r="I4647" s="71"/>
      <c r="J4647" s="51"/>
      <c r="K4647" s="50"/>
      <c r="L4647" s="50"/>
      <c r="M4647" s="52"/>
    </row>
    <row r="4648" spans="1:13" s="53" customFormat="1">
      <c r="A4648" s="47"/>
      <c r="B4648" s="47"/>
      <c r="C4648" s="47"/>
      <c r="D4648" s="47"/>
      <c r="E4648" s="47"/>
      <c r="F4648" s="48"/>
      <c r="G4648" s="49"/>
      <c r="H4648" s="47"/>
      <c r="I4648" s="71"/>
      <c r="J4648" s="51"/>
      <c r="K4648" s="50"/>
      <c r="L4648" s="50"/>
      <c r="M4648" s="52"/>
    </row>
    <row r="4649" spans="1:13" s="53" customFormat="1">
      <c r="A4649" s="47"/>
      <c r="B4649" s="47"/>
      <c r="C4649" s="47"/>
      <c r="D4649" s="47"/>
      <c r="E4649" s="47"/>
      <c r="F4649" s="48"/>
      <c r="G4649" s="49"/>
      <c r="H4649" s="47"/>
      <c r="I4649" s="71"/>
      <c r="J4649" s="51"/>
      <c r="K4649" s="50"/>
      <c r="L4649" s="50"/>
      <c r="M4649" s="52"/>
    </row>
    <row r="4650" spans="1:13" s="53" customFormat="1">
      <c r="A4650" s="47"/>
      <c r="B4650" s="47"/>
      <c r="C4650" s="47"/>
      <c r="D4650" s="47"/>
      <c r="E4650" s="47"/>
      <c r="F4650" s="48"/>
      <c r="G4650" s="49"/>
      <c r="H4650" s="47"/>
      <c r="I4650" s="71"/>
      <c r="J4650" s="51"/>
      <c r="K4650" s="50"/>
      <c r="L4650" s="50"/>
      <c r="M4650" s="52"/>
    </row>
    <row r="4651" spans="1:13" s="53" customFormat="1">
      <c r="A4651" s="47"/>
      <c r="B4651" s="47"/>
      <c r="C4651" s="47"/>
      <c r="D4651" s="47"/>
      <c r="E4651" s="47"/>
      <c r="F4651" s="48"/>
      <c r="G4651" s="49"/>
      <c r="H4651" s="47"/>
      <c r="I4651" s="71"/>
      <c r="J4651" s="51"/>
      <c r="K4651" s="50"/>
      <c r="L4651" s="50"/>
      <c r="M4651" s="52"/>
    </row>
    <row r="4652" spans="1:13" s="53" customFormat="1">
      <c r="A4652" s="47"/>
      <c r="B4652" s="47"/>
      <c r="C4652" s="47"/>
      <c r="D4652" s="47"/>
      <c r="E4652" s="47"/>
      <c r="F4652" s="48"/>
      <c r="G4652" s="49"/>
      <c r="H4652" s="47"/>
      <c r="I4652" s="71"/>
      <c r="J4652" s="51"/>
      <c r="K4652" s="50"/>
      <c r="L4652" s="50"/>
      <c r="M4652" s="52"/>
    </row>
    <row r="4653" spans="1:13" s="53" customFormat="1">
      <c r="A4653" s="47"/>
      <c r="B4653" s="47"/>
      <c r="C4653" s="47"/>
      <c r="D4653" s="47"/>
      <c r="E4653" s="47"/>
      <c r="F4653" s="48"/>
      <c r="G4653" s="49"/>
      <c r="H4653" s="47"/>
      <c r="I4653" s="71"/>
      <c r="J4653" s="51"/>
      <c r="K4653" s="50"/>
      <c r="L4653" s="50"/>
      <c r="M4653" s="52"/>
    </row>
    <row r="4654" spans="1:13" s="53" customFormat="1">
      <c r="A4654" s="47"/>
      <c r="B4654" s="47"/>
      <c r="C4654" s="47"/>
      <c r="D4654" s="47"/>
      <c r="E4654" s="47"/>
      <c r="F4654" s="48"/>
      <c r="G4654" s="49"/>
      <c r="H4654" s="47"/>
      <c r="I4654" s="71"/>
      <c r="J4654" s="51"/>
      <c r="K4654" s="50"/>
      <c r="L4654" s="50"/>
      <c r="M4654" s="52"/>
    </row>
    <row r="4655" spans="1:13" s="53" customFormat="1">
      <c r="A4655" s="47"/>
      <c r="B4655" s="47"/>
      <c r="C4655" s="47"/>
      <c r="D4655" s="47"/>
      <c r="E4655" s="47"/>
      <c r="F4655" s="48"/>
      <c r="G4655" s="49"/>
      <c r="H4655" s="47"/>
      <c r="I4655" s="71"/>
      <c r="J4655" s="51"/>
      <c r="K4655" s="50"/>
      <c r="L4655" s="50"/>
      <c r="M4655" s="52"/>
    </row>
    <row r="4656" spans="1:13" s="53" customFormat="1">
      <c r="A4656" s="47"/>
      <c r="B4656" s="47"/>
      <c r="C4656" s="47"/>
      <c r="D4656" s="47"/>
      <c r="E4656" s="47"/>
      <c r="F4656" s="48"/>
      <c r="G4656" s="49"/>
      <c r="H4656" s="47"/>
      <c r="I4656" s="71"/>
      <c r="J4656" s="51"/>
      <c r="K4656" s="50"/>
      <c r="L4656" s="50"/>
      <c r="M4656" s="52"/>
    </row>
    <row r="4657" spans="1:13" s="53" customFormat="1">
      <c r="A4657" s="47"/>
      <c r="B4657" s="47"/>
      <c r="C4657" s="47"/>
      <c r="D4657" s="47"/>
      <c r="E4657" s="47"/>
      <c r="F4657" s="48"/>
      <c r="G4657" s="49"/>
      <c r="H4657" s="47"/>
      <c r="I4657" s="71"/>
      <c r="J4657" s="51"/>
      <c r="K4657" s="50"/>
      <c r="L4657" s="50"/>
      <c r="M4657" s="52"/>
    </row>
    <row r="4658" spans="1:13" s="53" customFormat="1">
      <c r="A4658" s="47"/>
      <c r="B4658" s="47"/>
      <c r="C4658" s="47"/>
      <c r="D4658" s="47"/>
      <c r="E4658" s="47"/>
      <c r="F4658" s="48"/>
      <c r="G4658" s="49"/>
      <c r="H4658" s="47"/>
      <c r="I4658" s="71"/>
      <c r="J4658" s="51"/>
      <c r="K4658" s="50"/>
      <c r="L4658" s="50"/>
      <c r="M4658" s="52"/>
    </row>
    <row r="4659" spans="1:13" s="53" customFormat="1">
      <c r="A4659" s="47"/>
      <c r="B4659" s="47"/>
      <c r="C4659" s="47"/>
      <c r="D4659" s="47"/>
      <c r="E4659" s="47"/>
      <c r="F4659" s="48"/>
      <c r="G4659" s="49"/>
      <c r="H4659" s="47"/>
      <c r="I4659" s="71"/>
      <c r="J4659" s="51"/>
      <c r="K4659" s="50"/>
      <c r="L4659" s="50"/>
      <c r="M4659" s="52"/>
    </row>
    <row r="4660" spans="1:13" s="53" customFormat="1">
      <c r="A4660" s="47"/>
      <c r="B4660" s="47"/>
      <c r="C4660" s="47"/>
      <c r="D4660" s="47"/>
      <c r="E4660" s="47"/>
      <c r="F4660" s="48"/>
      <c r="G4660" s="49"/>
      <c r="H4660" s="47"/>
      <c r="I4660" s="71"/>
      <c r="J4660" s="51"/>
      <c r="K4660" s="50"/>
      <c r="L4660" s="50"/>
      <c r="M4660" s="52"/>
    </row>
    <row r="4661" spans="1:13" s="53" customFormat="1">
      <c r="A4661" s="47"/>
      <c r="B4661" s="47"/>
      <c r="C4661" s="47"/>
      <c r="D4661" s="47"/>
      <c r="E4661" s="47"/>
      <c r="F4661" s="48"/>
      <c r="G4661" s="49"/>
      <c r="H4661" s="47"/>
      <c r="I4661" s="71"/>
      <c r="J4661" s="51"/>
      <c r="K4661" s="50"/>
      <c r="L4661" s="50"/>
      <c r="M4661" s="52"/>
    </row>
    <row r="4662" spans="1:13" s="53" customFormat="1">
      <c r="A4662" s="47"/>
      <c r="B4662" s="47"/>
      <c r="C4662" s="47"/>
      <c r="D4662" s="47"/>
      <c r="E4662" s="47"/>
      <c r="F4662" s="48"/>
      <c r="G4662" s="49"/>
      <c r="H4662" s="47"/>
      <c r="I4662" s="71"/>
      <c r="J4662" s="51"/>
      <c r="K4662" s="50"/>
      <c r="L4662" s="50"/>
      <c r="M4662" s="52"/>
    </row>
    <row r="4663" spans="1:13" s="53" customFormat="1">
      <c r="A4663" s="47"/>
      <c r="B4663" s="47"/>
      <c r="C4663" s="47"/>
      <c r="D4663" s="47"/>
      <c r="E4663" s="47"/>
      <c r="F4663" s="48"/>
      <c r="G4663" s="49"/>
      <c r="H4663" s="47"/>
      <c r="I4663" s="71"/>
      <c r="J4663" s="51"/>
      <c r="K4663" s="50"/>
      <c r="L4663" s="50"/>
      <c r="M4663" s="52"/>
    </row>
    <row r="4664" spans="1:13" s="53" customFormat="1">
      <c r="A4664" s="47"/>
      <c r="B4664" s="47"/>
      <c r="C4664" s="47"/>
      <c r="D4664" s="47"/>
      <c r="E4664" s="47"/>
      <c r="F4664" s="48"/>
      <c r="G4664" s="49"/>
      <c r="H4664" s="47"/>
      <c r="I4664" s="71"/>
      <c r="J4664" s="51"/>
      <c r="K4664" s="50"/>
      <c r="L4664" s="50"/>
      <c r="M4664" s="52"/>
    </row>
    <row r="4665" spans="1:13" s="53" customFormat="1">
      <c r="A4665" s="47"/>
      <c r="B4665" s="47"/>
      <c r="C4665" s="47"/>
      <c r="D4665" s="47"/>
      <c r="E4665" s="47"/>
      <c r="F4665" s="48"/>
      <c r="G4665" s="49"/>
      <c r="H4665" s="47"/>
      <c r="I4665" s="71"/>
      <c r="J4665" s="51"/>
      <c r="K4665" s="50"/>
      <c r="L4665" s="50"/>
      <c r="M4665" s="52"/>
    </row>
    <row r="4666" spans="1:13" s="53" customFormat="1">
      <c r="A4666" s="47"/>
      <c r="B4666" s="47"/>
      <c r="C4666" s="47"/>
      <c r="D4666" s="47"/>
      <c r="E4666" s="47"/>
      <c r="F4666" s="48"/>
      <c r="G4666" s="49"/>
      <c r="H4666" s="47"/>
      <c r="I4666" s="71"/>
      <c r="J4666" s="51"/>
      <c r="K4666" s="50"/>
      <c r="L4666" s="50"/>
      <c r="M4666" s="52"/>
    </row>
    <row r="4667" spans="1:13" s="53" customFormat="1">
      <c r="A4667" s="47"/>
      <c r="B4667" s="47"/>
      <c r="C4667" s="47"/>
      <c r="D4667" s="47"/>
      <c r="E4667" s="47"/>
      <c r="F4667" s="48"/>
      <c r="G4667" s="49"/>
      <c r="H4667" s="47"/>
      <c r="I4667" s="71"/>
      <c r="J4667" s="51"/>
      <c r="K4667" s="50"/>
      <c r="L4667" s="50"/>
      <c r="M4667" s="52"/>
    </row>
    <row r="4668" spans="1:13" s="53" customFormat="1">
      <c r="A4668" s="47"/>
      <c r="B4668" s="47"/>
      <c r="C4668" s="47"/>
      <c r="D4668" s="47"/>
      <c r="E4668" s="47"/>
      <c r="F4668" s="48"/>
      <c r="G4668" s="49"/>
      <c r="H4668" s="47"/>
      <c r="I4668" s="71"/>
      <c r="J4668" s="51"/>
      <c r="K4668" s="50"/>
      <c r="L4668" s="50"/>
      <c r="M4668" s="52"/>
    </row>
    <row r="4669" spans="1:13" s="53" customFormat="1">
      <c r="A4669" s="47"/>
      <c r="B4669" s="47"/>
      <c r="C4669" s="47"/>
      <c r="D4669" s="47"/>
      <c r="E4669" s="47"/>
      <c r="F4669" s="48"/>
      <c r="G4669" s="49"/>
      <c r="H4669" s="47"/>
      <c r="I4669" s="71"/>
      <c r="J4669" s="51"/>
      <c r="K4669" s="50"/>
      <c r="L4669" s="50"/>
      <c r="M4669" s="52"/>
    </row>
    <row r="4670" spans="1:13" s="53" customFormat="1">
      <c r="A4670" s="47"/>
      <c r="B4670" s="47"/>
      <c r="C4670" s="47"/>
      <c r="D4670" s="47"/>
      <c r="E4670" s="47"/>
      <c r="F4670" s="48"/>
      <c r="G4670" s="49"/>
      <c r="H4670" s="47"/>
      <c r="I4670" s="71"/>
      <c r="J4670" s="51"/>
      <c r="K4670" s="50"/>
      <c r="L4670" s="50"/>
      <c r="M4670" s="52"/>
    </row>
    <row r="4671" spans="1:13" s="53" customFormat="1">
      <c r="A4671" s="47"/>
      <c r="B4671" s="47"/>
      <c r="C4671" s="47"/>
      <c r="D4671" s="47"/>
      <c r="E4671" s="47"/>
      <c r="F4671" s="48"/>
      <c r="G4671" s="49"/>
      <c r="H4671" s="47"/>
      <c r="I4671" s="71"/>
      <c r="J4671" s="51"/>
      <c r="K4671" s="50"/>
      <c r="L4671" s="50"/>
      <c r="M4671" s="52"/>
    </row>
    <row r="4672" spans="1:13" s="53" customFormat="1">
      <c r="A4672" s="47"/>
      <c r="B4672" s="47"/>
      <c r="C4672" s="47"/>
      <c r="D4672" s="47"/>
      <c r="E4672" s="47"/>
      <c r="F4672" s="48"/>
      <c r="G4672" s="49"/>
      <c r="H4672" s="47"/>
      <c r="I4672" s="71"/>
      <c r="J4672" s="51"/>
      <c r="K4672" s="50"/>
      <c r="L4672" s="50"/>
      <c r="M4672" s="52"/>
    </row>
    <row r="4673" spans="1:13" s="53" customFormat="1">
      <c r="A4673" s="47"/>
      <c r="B4673" s="47"/>
      <c r="C4673" s="47"/>
      <c r="D4673" s="47"/>
      <c r="E4673" s="47"/>
      <c r="F4673" s="48"/>
      <c r="G4673" s="49"/>
      <c r="H4673" s="47"/>
      <c r="I4673" s="71"/>
      <c r="J4673" s="51"/>
      <c r="K4673" s="50"/>
      <c r="L4673" s="50"/>
      <c r="M4673" s="52"/>
    </row>
    <row r="4674" spans="1:13" s="53" customFormat="1">
      <c r="A4674" s="47"/>
      <c r="B4674" s="47"/>
      <c r="C4674" s="47"/>
      <c r="D4674" s="47"/>
      <c r="E4674" s="47"/>
      <c r="F4674" s="48"/>
      <c r="G4674" s="49"/>
      <c r="H4674" s="47"/>
      <c r="I4674" s="71"/>
      <c r="J4674" s="51"/>
      <c r="K4674" s="50"/>
      <c r="L4674" s="50"/>
      <c r="M4674" s="52"/>
    </row>
    <row r="4675" spans="1:13" s="53" customFormat="1">
      <c r="A4675" s="47"/>
      <c r="B4675" s="47"/>
      <c r="C4675" s="47"/>
      <c r="D4675" s="47"/>
      <c r="E4675" s="47"/>
      <c r="F4675" s="48"/>
      <c r="G4675" s="49"/>
      <c r="H4675" s="47"/>
      <c r="I4675" s="71"/>
      <c r="J4675" s="51"/>
      <c r="K4675" s="50"/>
      <c r="L4675" s="50"/>
      <c r="M4675" s="52"/>
    </row>
    <row r="4676" spans="1:13" s="53" customFormat="1">
      <c r="A4676" s="47"/>
      <c r="B4676" s="47"/>
      <c r="C4676" s="47"/>
      <c r="D4676" s="47"/>
      <c r="E4676" s="47"/>
      <c r="F4676" s="48"/>
      <c r="G4676" s="49"/>
      <c r="H4676" s="47"/>
      <c r="I4676" s="71"/>
      <c r="J4676" s="51"/>
      <c r="K4676" s="50"/>
      <c r="L4676" s="50"/>
      <c r="M4676" s="52"/>
    </row>
    <row r="4677" spans="1:13" s="53" customFormat="1">
      <c r="A4677" s="47"/>
      <c r="B4677" s="47"/>
      <c r="C4677" s="47"/>
      <c r="D4677" s="47"/>
      <c r="E4677" s="47"/>
      <c r="F4677" s="48"/>
      <c r="G4677" s="49"/>
      <c r="H4677" s="47"/>
      <c r="I4677" s="71"/>
      <c r="J4677" s="51"/>
      <c r="K4677" s="50"/>
      <c r="L4677" s="50"/>
      <c r="M4677" s="52"/>
    </row>
    <row r="4678" spans="1:13" s="53" customFormat="1">
      <c r="A4678" s="47"/>
      <c r="B4678" s="47"/>
      <c r="C4678" s="47"/>
      <c r="D4678" s="47"/>
      <c r="E4678" s="47"/>
      <c r="F4678" s="48"/>
      <c r="G4678" s="49"/>
      <c r="H4678" s="47"/>
      <c r="I4678" s="71"/>
      <c r="J4678" s="51"/>
      <c r="K4678" s="50"/>
      <c r="L4678" s="50"/>
      <c r="M4678" s="52"/>
    </row>
    <row r="4679" spans="1:13" s="53" customFormat="1">
      <c r="A4679" s="47"/>
      <c r="B4679" s="47"/>
      <c r="C4679" s="47"/>
      <c r="D4679" s="47"/>
      <c r="E4679" s="47"/>
      <c r="F4679" s="48"/>
      <c r="G4679" s="49"/>
      <c r="H4679" s="47"/>
      <c r="I4679" s="71"/>
      <c r="J4679" s="51"/>
      <c r="K4679" s="50"/>
      <c r="L4679" s="50"/>
      <c r="M4679" s="52"/>
    </row>
    <row r="4680" spans="1:13" s="53" customFormat="1">
      <c r="A4680" s="47"/>
      <c r="B4680" s="47"/>
      <c r="C4680" s="47"/>
      <c r="D4680" s="47"/>
      <c r="E4680" s="47"/>
      <c r="F4680" s="48"/>
      <c r="G4680" s="49"/>
      <c r="H4680" s="47"/>
      <c r="I4680" s="71"/>
      <c r="J4680" s="51"/>
      <c r="K4680" s="50"/>
      <c r="L4680" s="50"/>
      <c r="M4680" s="52"/>
    </row>
    <row r="4681" spans="1:13" s="53" customFormat="1">
      <c r="A4681" s="47"/>
      <c r="B4681" s="47"/>
      <c r="C4681" s="47"/>
      <c r="D4681" s="47"/>
      <c r="E4681" s="47"/>
      <c r="F4681" s="48"/>
      <c r="G4681" s="49"/>
      <c r="H4681" s="47"/>
      <c r="I4681" s="71"/>
      <c r="J4681" s="51"/>
      <c r="K4681" s="50"/>
      <c r="L4681" s="50"/>
      <c r="M4681" s="52"/>
    </row>
    <row r="4682" spans="1:13" s="53" customFormat="1">
      <c r="A4682" s="47"/>
      <c r="B4682" s="47"/>
      <c r="C4682" s="47"/>
      <c r="D4682" s="47"/>
      <c r="E4682" s="47"/>
      <c r="F4682" s="48"/>
      <c r="G4682" s="49"/>
      <c r="H4682" s="47"/>
      <c r="I4682" s="71"/>
      <c r="J4682" s="51"/>
      <c r="K4682" s="50"/>
      <c r="L4682" s="50"/>
      <c r="M4682" s="52"/>
    </row>
    <row r="4683" spans="1:13" s="53" customFormat="1">
      <c r="A4683" s="47"/>
      <c r="B4683" s="47"/>
      <c r="C4683" s="47"/>
      <c r="D4683" s="47"/>
      <c r="E4683" s="47"/>
      <c r="F4683" s="48"/>
      <c r="G4683" s="49"/>
      <c r="H4683" s="47"/>
      <c r="I4683" s="71"/>
      <c r="J4683" s="51"/>
      <c r="K4683" s="50"/>
      <c r="L4683" s="50"/>
      <c r="M4683" s="52"/>
    </row>
    <row r="4684" spans="1:13" s="53" customFormat="1">
      <c r="A4684" s="47"/>
      <c r="B4684" s="47"/>
      <c r="C4684" s="47"/>
      <c r="D4684" s="47"/>
      <c r="E4684" s="47"/>
      <c r="F4684" s="48"/>
      <c r="G4684" s="49"/>
      <c r="H4684" s="47"/>
      <c r="I4684" s="71"/>
      <c r="J4684" s="51"/>
      <c r="K4684" s="50"/>
      <c r="L4684" s="50"/>
      <c r="M4684" s="52"/>
    </row>
    <row r="4685" spans="1:13" s="53" customFormat="1">
      <c r="A4685" s="47"/>
      <c r="B4685" s="47"/>
      <c r="C4685" s="47"/>
      <c r="D4685" s="47"/>
      <c r="E4685" s="47"/>
      <c r="F4685" s="48"/>
      <c r="G4685" s="49"/>
      <c r="H4685" s="47"/>
      <c r="I4685" s="71"/>
      <c r="J4685" s="51"/>
      <c r="K4685" s="50"/>
      <c r="L4685" s="50"/>
      <c r="M4685" s="52"/>
    </row>
    <row r="4686" spans="1:13" s="53" customFormat="1">
      <c r="A4686" s="47"/>
      <c r="B4686" s="47"/>
      <c r="C4686" s="47"/>
      <c r="D4686" s="47"/>
      <c r="E4686" s="47"/>
      <c r="F4686" s="48"/>
      <c r="G4686" s="49"/>
      <c r="H4686" s="47"/>
      <c r="I4686" s="71"/>
      <c r="J4686" s="51"/>
      <c r="K4686" s="50"/>
      <c r="L4686" s="50"/>
      <c r="M4686" s="52"/>
    </row>
    <row r="4687" spans="1:13" s="53" customFormat="1">
      <c r="A4687" s="47"/>
      <c r="B4687" s="47"/>
      <c r="C4687" s="47"/>
      <c r="D4687" s="47"/>
      <c r="E4687" s="47"/>
      <c r="F4687" s="48"/>
      <c r="G4687" s="49"/>
      <c r="H4687" s="47"/>
      <c r="I4687" s="71"/>
      <c r="J4687" s="51"/>
      <c r="K4687" s="50"/>
      <c r="L4687" s="50"/>
      <c r="M4687" s="52"/>
    </row>
    <row r="4688" spans="1:13" s="53" customFormat="1">
      <c r="A4688" s="47"/>
      <c r="B4688" s="47"/>
      <c r="C4688" s="47"/>
      <c r="D4688" s="47"/>
      <c r="E4688" s="47"/>
      <c r="F4688" s="48"/>
      <c r="G4688" s="49"/>
      <c r="H4688" s="47"/>
      <c r="I4688" s="71"/>
      <c r="J4688" s="51"/>
      <c r="K4688" s="50"/>
      <c r="L4688" s="50"/>
      <c r="M4688" s="52"/>
    </row>
    <row r="4689" spans="1:13" s="53" customFormat="1">
      <c r="A4689" s="47"/>
      <c r="B4689" s="47"/>
      <c r="C4689" s="47"/>
      <c r="D4689" s="47"/>
      <c r="E4689" s="47"/>
      <c r="F4689" s="48"/>
      <c r="G4689" s="49"/>
      <c r="H4689" s="47"/>
      <c r="I4689" s="71"/>
      <c r="J4689" s="51"/>
      <c r="K4689" s="50"/>
      <c r="L4689" s="50"/>
      <c r="M4689" s="52"/>
    </row>
    <row r="4690" spans="1:13" s="53" customFormat="1">
      <c r="A4690" s="47"/>
      <c r="B4690" s="47"/>
      <c r="C4690" s="47"/>
      <c r="D4690" s="47"/>
      <c r="E4690" s="47"/>
      <c r="F4690" s="48"/>
      <c r="G4690" s="49"/>
      <c r="H4690" s="47"/>
      <c r="I4690" s="71"/>
      <c r="J4690" s="51"/>
      <c r="K4690" s="50"/>
      <c r="L4690" s="50"/>
      <c r="M4690" s="52"/>
    </row>
    <row r="4691" spans="1:13" s="53" customFormat="1">
      <c r="A4691" s="47"/>
      <c r="B4691" s="47"/>
      <c r="C4691" s="47"/>
      <c r="D4691" s="47"/>
      <c r="E4691" s="47"/>
      <c r="F4691" s="48"/>
      <c r="G4691" s="49"/>
      <c r="H4691" s="47"/>
      <c r="I4691" s="71"/>
      <c r="J4691" s="51"/>
      <c r="K4691" s="50"/>
      <c r="L4691" s="50"/>
      <c r="M4691" s="52"/>
    </row>
    <row r="4692" spans="1:13" s="53" customFormat="1">
      <c r="A4692" s="47"/>
      <c r="B4692" s="47"/>
      <c r="C4692" s="47"/>
      <c r="D4692" s="47"/>
      <c r="E4692" s="47"/>
      <c r="F4692" s="48"/>
      <c r="G4692" s="49"/>
      <c r="H4692" s="47"/>
      <c r="I4692" s="71"/>
      <c r="J4692" s="51"/>
      <c r="K4692" s="50"/>
      <c r="L4692" s="50"/>
      <c r="M4692" s="52"/>
    </row>
    <row r="4693" spans="1:13" s="53" customFormat="1">
      <c r="A4693" s="47"/>
      <c r="B4693" s="47"/>
      <c r="C4693" s="47"/>
      <c r="D4693" s="47"/>
      <c r="E4693" s="47"/>
      <c r="F4693" s="48"/>
      <c r="G4693" s="49"/>
      <c r="H4693" s="47"/>
      <c r="I4693" s="71"/>
      <c r="J4693" s="51"/>
      <c r="K4693" s="50"/>
      <c r="L4693" s="50"/>
      <c r="M4693" s="52"/>
    </row>
    <row r="4694" spans="1:13" s="53" customFormat="1">
      <c r="A4694" s="47"/>
      <c r="B4694" s="47"/>
      <c r="C4694" s="47"/>
      <c r="D4694" s="47"/>
      <c r="E4694" s="47"/>
      <c r="F4694" s="48"/>
      <c r="G4694" s="49"/>
      <c r="H4694" s="47"/>
      <c r="I4694" s="71"/>
      <c r="J4694" s="51"/>
      <c r="K4694" s="50"/>
      <c r="L4694" s="50"/>
      <c r="M4694" s="52"/>
    </row>
    <row r="4695" spans="1:13" s="53" customFormat="1">
      <c r="A4695" s="47"/>
      <c r="B4695" s="47"/>
      <c r="C4695" s="47"/>
      <c r="D4695" s="47"/>
      <c r="E4695" s="47"/>
      <c r="F4695" s="48"/>
      <c r="G4695" s="49"/>
      <c r="H4695" s="47"/>
      <c r="I4695" s="71"/>
      <c r="J4695" s="51"/>
      <c r="K4695" s="50"/>
      <c r="L4695" s="50"/>
      <c r="M4695" s="52"/>
    </row>
    <row r="4696" spans="1:13" s="53" customFormat="1">
      <c r="A4696" s="47"/>
      <c r="B4696" s="47"/>
      <c r="C4696" s="47"/>
      <c r="D4696" s="47"/>
      <c r="E4696" s="47"/>
      <c r="F4696" s="48"/>
      <c r="G4696" s="49"/>
      <c r="H4696" s="47"/>
      <c r="I4696" s="71"/>
      <c r="J4696" s="51"/>
      <c r="K4696" s="50"/>
      <c r="L4696" s="50"/>
      <c r="M4696" s="52"/>
    </row>
    <row r="4697" spans="1:13" s="53" customFormat="1">
      <c r="A4697" s="47"/>
      <c r="B4697" s="47"/>
      <c r="C4697" s="47"/>
      <c r="D4697" s="47"/>
      <c r="E4697" s="47"/>
      <c r="F4697" s="48"/>
      <c r="G4697" s="49"/>
      <c r="H4697" s="47"/>
      <c r="I4697" s="71"/>
      <c r="J4697" s="51"/>
      <c r="K4697" s="50"/>
      <c r="L4697" s="50"/>
      <c r="M4697" s="52"/>
    </row>
    <row r="4698" spans="1:13" s="53" customFormat="1">
      <c r="A4698" s="47"/>
      <c r="B4698" s="47"/>
      <c r="C4698" s="47"/>
      <c r="D4698" s="47"/>
      <c r="E4698" s="47"/>
      <c r="F4698" s="48"/>
      <c r="G4698" s="49"/>
      <c r="H4698" s="47"/>
      <c r="I4698" s="71"/>
      <c r="J4698" s="51"/>
      <c r="K4698" s="50"/>
      <c r="L4698" s="50"/>
      <c r="M4698" s="52"/>
    </row>
    <row r="4699" spans="1:13" s="53" customFormat="1">
      <c r="A4699" s="47"/>
      <c r="B4699" s="47"/>
      <c r="C4699" s="47"/>
      <c r="D4699" s="47"/>
      <c r="E4699" s="47"/>
      <c r="F4699" s="48"/>
      <c r="G4699" s="49"/>
      <c r="H4699" s="47"/>
      <c r="I4699" s="71"/>
      <c r="J4699" s="51"/>
      <c r="K4699" s="50"/>
      <c r="L4699" s="50"/>
      <c r="M4699" s="52"/>
    </row>
    <row r="4700" spans="1:13" s="53" customFormat="1">
      <c r="A4700" s="47"/>
      <c r="B4700" s="47"/>
      <c r="C4700" s="47"/>
      <c r="D4700" s="47"/>
      <c r="E4700" s="47"/>
      <c r="F4700" s="48"/>
      <c r="G4700" s="49"/>
      <c r="H4700" s="47"/>
      <c r="I4700" s="71"/>
      <c r="J4700" s="51"/>
      <c r="K4700" s="50"/>
      <c r="L4700" s="50"/>
      <c r="M4700" s="52"/>
    </row>
    <row r="4701" spans="1:13" s="53" customFormat="1">
      <c r="A4701" s="47"/>
      <c r="B4701" s="47"/>
      <c r="C4701" s="47"/>
      <c r="D4701" s="47"/>
      <c r="E4701" s="47"/>
      <c r="F4701" s="48"/>
      <c r="G4701" s="49"/>
      <c r="H4701" s="47"/>
      <c r="I4701" s="71"/>
      <c r="J4701" s="51"/>
      <c r="K4701" s="50"/>
      <c r="L4701" s="50"/>
      <c r="M4701" s="52"/>
    </row>
    <row r="4702" spans="1:13" s="53" customFormat="1">
      <c r="A4702" s="47"/>
      <c r="B4702" s="47"/>
      <c r="C4702" s="47"/>
      <c r="D4702" s="47"/>
      <c r="E4702" s="47"/>
      <c r="F4702" s="48"/>
      <c r="G4702" s="49"/>
      <c r="H4702" s="47"/>
      <c r="I4702" s="71"/>
      <c r="J4702" s="51"/>
      <c r="K4702" s="50"/>
      <c r="L4702" s="50"/>
      <c r="M4702" s="52"/>
    </row>
    <row r="4703" spans="1:13" s="53" customFormat="1">
      <c r="A4703" s="47"/>
      <c r="B4703" s="47"/>
      <c r="C4703" s="47"/>
      <c r="D4703" s="47"/>
      <c r="E4703" s="47"/>
      <c r="F4703" s="48"/>
      <c r="G4703" s="49"/>
      <c r="H4703" s="47"/>
      <c r="I4703" s="71"/>
      <c r="J4703" s="51"/>
      <c r="K4703" s="50"/>
      <c r="L4703" s="50"/>
      <c r="M4703" s="52"/>
    </row>
    <row r="4704" spans="1:13" s="53" customFormat="1">
      <c r="A4704" s="47"/>
      <c r="B4704" s="47"/>
      <c r="C4704" s="47"/>
      <c r="D4704" s="47"/>
      <c r="E4704" s="47"/>
      <c r="F4704" s="48"/>
      <c r="G4704" s="49"/>
      <c r="H4704" s="47"/>
      <c r="I4704" s="71"/>
      <c r="J4704" s="51"/>
      <c r="K4704" s="50"/>
      <c r="L4704" s="50"/>
      <c r="M4704" s="52"/>
    </row>
    <row r="4705" spans="1:13" s="53" customFormat="1">
      <c r="A4705" s="47"/>
      <c r="B4705" s="47"/>
      <c r="C4705" s="47"/>
      <c r="D4705" s="47"/>
      <c r="E4705" s="47"/>
      <c r="F4705" s="48"/>
      <c r="G4705" s="49"/>
      <c r="H4705" s="47"/>
      <c r="I4705" s="71"/>
      <c r="J4705" s="51"/>
      <c r="K4705" s="50"/>
      <c r="L4705" s="50"/>
      <c r="M4705" s="52"/>
    </row>
    <row r="4706" spans="1:13" s="53" customFormat="1">
      <c r="A4706" s="47"/>
      <c r="B4706" s="47"/>
      <c r="C4706" s="47"/>
      <c r="D4706" s="47"/>
      <c r="E4706" s="47"/>
      <c r="F4706" s="48"/>
      <c r="G4706" s="49"/>
      <c r="H4706" s="47"/>
      <c r="I4706" s="71"/>
      <c r="J4706" s="51"/>
      <c r="K4706" s="50"/>
      <c r="L4706" s="50"/>
      <c r="M4706" s="52"/>
    </row>
    <row r="4707" spans="1:13" s="53" customFormat="1">
      <c r="A4707" s="47"/>
      <c r="B4707" s="47"/>
      <c r="C4707" s="47"/>
      <c r="D4707" s="47"/>
      <c r="E4707" s="47"/>
      <c r="F4707" s="48"/>
      <c r="G4707" s="49"/>
      <c r="H4707" s="47"/>
      <c r="I4707" s="71"/>
      <c r="J4707" s="51"/>
      <c r="K4707" s="50"/>
      <c r="L4707" s="50"/>
      <c r="M4707" s="52"/>
    </row>
    <row r="4708" spans="1:13" s="53" customFormat="1">
      <c r="A4708" s="47"/>
      <c r="B4708" s="47"/>
      <c r="C4708" s="47"/>
      <c r="D4708" s="47"/>
      <c r="E4708" s="47"/>
      <c r="F4708" s="48"/>
      <c r="G4708" s="49"/>
      <c r="H4708" s="47"/>
      <c r="I4708" s="71"/>
      <c r="J4708" s="51"/>
      <c r="K4708" s="50"/>
      <c r="L4708" s="50"/>
      <c r="M4708" s="52"/>
    </row>
    <row r="4709" spans="1:13" s="53" customFormat="1">
      <c r="A4709" s="47"/>
      <c r="B4709" s="47"/>
      <c r="C4709" s="47"/>
      <c r="D4709" s="47"/>
      <c r="E4709" s="47"/>
      <c r="F4709" s="48"/>
      <c r="G4709" s="49"/>
      <c r="H4709" s="47"/>
      <c r="I4709" s="71"/>
      <c r="J4709" s="51"/>
      <c r="K4709" s="50"/>
      <c r="L4709" s="50"/>
      <c r="M4709" s="52"/>
    </row>
    <row r="4710" spans="1:13" s="53" customFormat="1">
      <c r="A4710" s="47"/>
      <c r="B4710" s="47"/>
      <c r="C4710" s="47"/>
      <c r="D4710" s="47"/>
      <c r="E4710" s="47"/>
      <c r="F4710" s="48"/>
      <c r="G4710" s="49"/>
      <c r="H4710" s="47"/>
      <c r="I4710" s="71"/>
      <c r="J4710" s="51"/>
      <c r="K4710" s="50"/>
      <c r="L4710" s="50"/>
      <c r="M4710" s="52"/>
    </row>
    <row r="4711" spans="1:13" s="53" customFormat="1">
      <c r="A4711" s="47"/>
      <c r="B4711" s="47"/>
      <c r="C4711" s="47"/>
      <c r="D4711" s="47"/>
      <c r="E4711" s="47"/>
      <c r="F4711" s="48"/>
      <c r="G4711" s="49"/>
      <c r="H4711" s="47"/>
      <c r="I4711" s="71"/>
      <c r="J4711" s="51"/>
      <c r="K4711" s="50"/>
      <c r="L4711" s="50"/>
      <c r="M4711" s="52"/>
    </row>
    <row r="4712" spans="1:13" s="53" customFormat="1">
      <c r="A4712" s="47"/>
      <c r="B4712" s="47"/>
      <c r="C4712" s="47"/>
      <c r="D4712" s="47"/>
      <c r="E4712" s="47"/>
      <c r="F4712" s="48"/>
      <c r="G4712" s="49"/>
      <c r="H4712" s="47"/>
      <c r="I4712" s="71"/>
      <c r="J4712" s="51"/>
      <c r="K4712" s="50"/>
      <c r="L4712" s="50"/>
      <c r="M4712" s="52"/>
    </row>
    <row r="4713" spans="1:13" s="53" customFormat="1">
      <c r="A4713" s="47"/>
      <c r="B4713" s="47"/>
      <c r="C4713" s="47"/>
      <c r="D4713" s="47"/>
      <c r="E4713" s="47"/>
      <c r="F4713" s="48"/>
      <c r="G4713" s="49"/>
      <c r="H4713" s="47"/>
      <c r="I4713" s="71"/>
      <c r="J4713" s="51"/>
      <c r="K4713" s="50"/>
      <c r="L4713" s="50"/>
      <c r="M4713" s="52"/>
    </row>
    <row r="4714" spans="1:13" s="53" customFormat="1">
      <c r="A4714" s="47"/>
      <c r="B4714" s="47"/>
      <c r="C4714" s="47"/>
      <c r="D4714" s="47"/>
      <c r="E4714" s="47"/>
      <c r="F4714" s="48"/>
      <c r="G4714" s="49"/>
      <c r="H4714" s="47"/>
      <c r="I4714" s="71"/>
      <c r="J4714" s="51"/>
      <c r="K4714" s="50"/>
      <c r="L4714" s="50"/>
      <c r="M4714" s="52"/>
    </row>
    <row r="4715" spans="1:13" s="53" customFormat="1">
      <c r="A4715" s="47"/>
      <c r="B4715" s="47"/>
      <c r="C4715" s="47"/>
      <c r="D4715" s="47"/>
      <c r="E4715" s="47"/>
      <c r="F4715" s="48"/>
      <c r="G4715" s="49"/>
      <c r="H4715" s="47"/>
      <c r="I4715" s="71"/>
      <c r="J4715" s="51"/>
      <c r="K4715" s="50"/>
      <c r="L4715" s="50"/>
      <c r="M4715" s="52"/>
    </row>
    <row r="4716" spans="1:13" s="53" customFormat="1">
      <c r="A4716" s="47"/>
      <c r="B4716" s="47"/>
      <c r="C4716" s="47"/>
      <c r="D4716" s="47"/>
      <c r="E4716" s="47"/>
      <c r="F4716" s="48"/>
      <c r="G4716" s="49"/>
      <c r="H4716" s="47"/>
      <c r="I4716" s="71"/>
      <c r="J4716" s="51"/>
      <c r="K4716" s="50"/>
      <c r="L4716" s="50"/>
      <c r="M4716" s="52"/>
    </row>
    <row r="4717" spans="1:13" s="53" customFormat="1">
      <c r="A4717" s="47"/>
      <c r="B4717" s="47"/>
      <c r="C4717" s="47"/>
      <c r="D4717" s="47"/>
      <c r="E4717" s="47"/>
      <c r="F4717" s="48"/>
      <c r="G4717" s="49"/>
      <c r="H4717" s="47"/>
      <c r="I4717" s="71"/>
      <c r="J4717" s="51"/>
      <c r="K4717" s="50"/>
      <c r="L4717" s="50"/>
      <c r="M4717" s="52"/>
    </row>
    <row r="4718" spans="1:13" s="53" customFormat="1">
      <c r="A4718" s="47"/>
      <c r="B4718" s="47"/>
      <c r="C4718" s="47"/>
      <c r="D4718" s="47"/>
      <c r="E4718" s="47"/>
      <c r="F4718" s="48"/>
      <c r="G4718" s="49"/>
      <c r="H4718" s="47"/>
      <c r="I4718" s="71"/>
      <c r="J4718" s="51"/>
      <c r="K4718" s="50"/>
      <c r="L4718" s="50"/>
      <c r="M4718" s="52"/>
    </row>
    <row r="4719" spans="1:13" s="53" customFormat="1">
      <c r="A4719" s="47"/>
      <c r="B4719" s="47"/>
      <c r="C4719" s="47"/>
      <c r="D4719" s="47"/>
      <c r="E4719" s="47"/>
      <c r="F4719" s="48"/>
      <c r="G4719" s="49"/>
      <c r="H4719" s="47"/>
      <c r="I4719" s="71"/>
      <c r="J4719" s="51"/>
      <c r="K4719" s="50"/>
      <c r="L4719" s="50"/>
      <c r="M4719" s="52"/>
    </row>
    <row r="4720" spans="1:13" s="53" customFormat="1">
      <c r="A4720" s="47"/>
      <c r="B4720" s="47"/>
      <c r="C4720" s="47"/>
      <c r="D4720" s="47"/>
      <c r="E4720" s="47"/>
      <c r="F4720" s="48"/>
      <c r="G4720" s="49"/>
      <c r="H4720" s="47"/>
      <c r="I4720" s="71"/>
      <c r="J4720" s="51"/>
      <c r="K4720" s="50"/>
      <c r="L4720" s="50"/>
      <c r="M4720" s="52"/>
    </row>
    <row r="4721" spans="1:13" s="53" customFormat="1">
      <c r="A4721" s="47"/>
      <c r="B4721" s="47"/>
      <c r="C4721" s="47"/>
      <c r="D4721" s="47"/>
      <c r="E4721" s="47"/>
      <c r="F4721" s="48"/>
      <c r="G4721" s="49"/>
      <c r="H4721" s="47"/>
      <c r="I4721" s="71"/>
      <c r="J4721" s="51"/>
      <c r="K4721" s="50"/>
      <c r="L4721" s="50"/>
      <c r="M4721" s="52"/>
    </row>
    <row r="4722" spans="1:13" s="53" customFormat="1">
      <c r="A4722" s="47"/>
      <c r="B4722" s="47"/>
      <c r="C4722" s="47"/>
      <c r="D4722" s="47"/>
      <c r="E4722" s="47"/>
      <c r="F4722" s="48"/>
      <c r="G4722" s="49"/>
      <c r="H4722" s="47"/>
      <c r="I4722" s="71"/>
      <c r="J4722" s="51"/>
      <c r="K4722" s="50"/>
      <c r="L4722" s="50"/>
      <c r="M4722" s="52"/>
    </row>
    <row r="4723" spans="1:13" s="53" customFormat="1">
      <c r="A4723" s="47"/>
      <c r="B4723" s="47"/>
      <c r="C4723" s="47"/>
      <c r="D4723" s="47"/>
      <c r="E4723" s="47"/>
      <c r="F4723" s="48"/>
      <c r="G4723" s="49"/>
      <c r="H4723" s="47"/>
      <c r="I4723" s="71"/>
      <c r="J4723" s="51"/>
      <c r="K4723" s="50"/>
      <c r="L4723" s="50"/>
      <c r="M4723" s="52"/>
    </row>
    <row r="4724" spans="1:13" s="53" customFormat="1">
      <c r="A4724" s="47"/>
      <c r="B4724" s="47"/>
      <c r="C4724" s="47"/>
      <c r="D4724" s="47"/>
      <c r="E4724" s="47"/>
      <c r="F4724" s="48"/>
      <c r="G4724" s="49"/>
      <c r="H4724" s="47"/>
      <c r="I4724" s="71"/>
      <c r="J4724" s="51"/>
      <c r="K4724" s="50"/>
      <c r="L4724" s="50"/>
      <c r="M4724" s="52"/>
    </row>
    <row r="4725" spans="1:13" s="53" customFormat="1">
      <c r="A4725" s="47"/>
      <c r="B4725" s="47"/>
      <c r="C4725" s="47"/>
      <c r="D4725" s="47"/>
      <c r="E4725" s="47"/>
      <c r="F4725" s="48"/>
      <c r="G4725" s="49"/>
      <c r="H4725" s="47"/>
      <c r="I4725" s="71"/>
      <c r="J4725" s="51"/>
      <c r="K4725" s="50"/>
      <c r="L4725" s="50"/>
      <c r="M4725" s="52"/>
    </row>
    <row r="4726" spans="1:13" s="53" customFormat="1">
      <c r="A4726" s="47"/>
      <c r="B4726" s="47"/>
      <c r="C4726" s="47"/>
      <c r="D4726" s="47"/>
      <c r="E4726" s="47"/>
      <c r="F4726" s="48"/>
      <c r="G4726" s="49"/>
      <c r="H4726" s="47"/>
      <c r="I4726" s="71"/>
      <c r="J4726" s="51"/>
      <c r="K4726" s="50"/>
      <c r="L4726" s="50"/>
      <c r="M4726" s="52"/>
    </row>
    <row r="4727" spans="1:13" s="53" customFormat="1">
      <c r="A4727" s="47"/>
      <c r="B4727" s="47"/>
      <c r="C4727" s="47"/>
      <c r="D4727" s="47"/>
      <c r="E4727" s="47"/>
      <c r="F4727" s="48"/>
      <c r="G4727" s="49"/>
      <c r="H4727" s="47"/>
      <c r="I4727" s="71"/>
      <c r="J4727" s="51"/>
      <c r="K4727" s="50"/>
      <c r="L4727" s="50"/>
      <c r="M4727" s="52"/>
    </row>
    <row r="4728" spans="1:13" s="53" customFormat="1">
      <c r="A4728" s="47"/>
      <c r="B4728" s="47"/>
      <c r="C4728" s="47"/>
      <c r="D4728" s="47"/>
      <c r="E4728" s="47"/>
      <c r="F4728" s="48"/>
      <c r="G4728" s="49"/>
      <c r="H4728" s="47"/>
      <c r="I4728" s="71"/>
      <c r="J4728" s="51"/>
      <c r="K4728" s="50"/>
      <c r="L4728" s="50"/>
      <c r="M4728" s="52"/>
    </row>
    <row r="4729" spans="1:13" s="53" customFormat="1">
      <c r="A4729" s="47"/>
      <c r="B4729" s="47"/>
      <c r="C4729" s="47"/>
      <c r="D4729" s="47"/>
      <c r="E4729" s="47"/>
      <c r="F4729" s="48"/>
      <c r="G4729" s="49"/>
      <c r="H4729" s="47"/>
      <c r="I4729" s="71"/>
      <c r="J4729" s="51"/>
      <c r="K4729" s="50"/>
      <c r="L4729" s="50"/>
      <c r="M4729" s="52"/>
    </row>
    <row r="4730" spans="1:13" s="53" customFormat="1">
      <c r="A4730" s="47"/>
      <c r="B4730" s="47"/>
      <c r="C4730" s="47"/>
      <c r="D4730" s="47"/>
      <c r="E4730" s="47"/>
      <c r="F4730" s="48"/>
      <c r="G4730" s="49"/>
      <c r="H4730" s="47"/>
      <c r="I4730" s="71"/>
      <c r="J4730" s="51"/>
      <c r="K4730" s="50"/>
      <c r="L4730" s="50"/>
      <c r="M4730" s="52"/>
    </row>
    <row r="4731" spans="1:13" s="53" customFormat="1">
      <c r="A4731" s="47"/>
      <c r="B4731" s="47"/>
      <c r="C4731" s="47"/>
      <c r="D4731" s="47"/>
      <c r="E4731" s="47"/>
      <c r="F4731" s="48"/>
      <c r="G4731" s="49"/>
      <c r="H4731" s="47"/>
      <c r="I4731" s="71"/>
      <c r="J4731" s="51"/>
      <c r="K4731" s="50"/>
      <c r="L4731" s="50"/>
      <c r="M4731" s="52"/>
    </row>
    <row r="4732" spans="1:13" s="53" customFormat="1">
      <c r="A4732" s="47"/>
      <c r="B4732" s="47"/>
      <c r="C4732" s="47"/>
      <c r="D4732" s="47"/>
      <c r="E4732" s="47"/>
      <c r="F4732" s="48"/>
      <c r="G4732" s="49"/>
      <c r="H4732" s="47"/>
      <c r="I4732" s="71"/>
      <c r="J4732" s="51"/>
      <c r="K4732" s="50"/>
      <c r="L4732" s="50"/>
      <c r="M4732" s="52"/>
    </row>
    <row r="4733" spans="1:13" s="53" customFormat="1">
      <c r="A4733" s="47"/>
      <c r="B4733" s="47"/>
      <c r="C4733" s="47"/>
      <c r="D4733" s="47"/>
      <c r="E4733" s="47"/>
      <c r="F4733" s="48"/>
      <c r="G4733" s="49"/>
      <c r="H4733" s="47"/>
      <c r="I4733" s="71"/>
      <c r="J4733" s="51"/>
      <c r="K4733" s="50"/>
      <c r="L4733" s="50"/>
      <c r="M4733" s="52"/>
    </row>
    <row r="4734" spans="1:13" s="53" customFormat="1">
      <c r="A4734" s="47"/>
      <c r="B4734" s="47"/>
      <c r="C4734" s="47"/>
      <c r="D4734" s="47"/>
      <c r="E4734" s="47"/>
      <c r="F4734" s="48"/>
      <c r="G4734" s="49"/>
      <c r="H4734" s="47"/>
      <c r="I4734" s="71"/>
      <c r="J4734" s="51"/>
      <c r="K4734" s="50"/>
      <c r="L4734" s="50"/>
      <c r="M4734" s="52"/>
    </row>
    <row r="4735" spans="1:13" s="53" customFormat="1">
      <c r="A4735" s="47"/>
      <c r="B4735" s="47"/>
      <c r="C4735" s="47"/>
      <c r="D4735" s="47"/>
      <c r="E4735" s="47"/>
      <c r="F4735" s="48"/>
      <c r="G4735" s="49"/>
      <c r="H4735" s="47"/>
      <c r="I4735" s="71"/>
      <c r="J4735" s="51"/>
      <c r="K4735" s="50"/>
      <c r="L4735" s="50"/>
      <c r="M4735" s="52"/>
    </row>
    <row r="4736" spans="1:13" s="53" customFormat="1">
      <c r="A4736" s="47"/>
      <c r="B4736" s="47"/>
      <c r="C4736" s="47"/>
      <c r="D4736" s="47"/>
      <c r="E4736" s="47"/>
      <c r="F4736" s="48"/>
      <c r="G4736" s="49"/>
      <c r="H4736" s="47"/>
      <c r="I4736" s="71"/>
      <c r="J4736" s="51"/>
      <c r="K4736" s="50"/>
      <c r="L4736" s="50"/>
      <c r="M4736" s="52"/>
    </row>
    <row r="4737" spans="1:13" s="53" customFormat="1">
      <c r="A4737" s="47"/>
      <c r="B4737" s="47"/>
      <c r="C4737" s="47"/>
      <c r="D4737" s="47"/>
      <c r="E4737" s="47"/>
      <c r="F4737" s="48"/>
      <c r="G4737" s="49"/>
      <c r="H4737" s="47"/>
      <c r="I4737" s="71"/>
      <c r="J4737" s="51"/>
      <c r="K4737" s="50"/>
      <c r="L4737" s="50"/>
      <c r="M4737" s="52"/>
    </row>
    <row r="4738" spans="1:13" s="53" customFormat="1">
      <c r="A4738" s="47"/>
      <c r="B4738" s="47"/>
      <c r="C4738" s="47"/>
      <c r="D4738" s="47"/>
      <c r="E4738" s="47"/>
      <c r="F4738" s="48"/>
      <c r="G4738" s="49"/>
      <c r="H4738" s="47"/>
      <c r="I4738" s="71"/>
      <c r="J4738" s="51"/>
      <c r="K4738" s="50"/>
      <c r="L4738" s="50"/>
      <c r="M4738" s="52"/>
    </row>
    <row r="4739" spans="1:13" s="53" customFormat="1">
      <c r="A4739" s="47"/>
      <c r="B4739" s="47"/>
      <c r="C4739" s="47"/>
      <c r="D4739" s="47"/>
      <c r="E4739" s="47"/>
      <c r="F4739" s="48"/>
      <c r="G4739" s="49"/>
      <c r="H4739" s="47"/>
      <c r="I4739" s="71"/>
      <c r="J4739" s="51"/>
      <c r="K4739" s="50"/>
      <c r="L4739" s="50"/>
      <c r="M4739" s="52"/>
    </row>
    <row r="4740" spans="1:13" s="53" customFormat="1">
      <c r="A4740" s="47"/>
      <c r="B4740" s="47"/>
      <c r="C4740" s="47"/>
      <c r="D4740" s="47"/>
      <c r="E4740" s="47"/>
      <c r="F4740" s="48"/>
      <c r="G4740" s="49"/>
      <c r="H4740" s="47"/>
      <c r="I4740" s="71"/>
      <c r="J4740" s="51"/>
      <c r="K4740" s="50"/>
      <c r="L4740" s="50"/>
      <c r="M4740" s="52"/>
    </row>
    <row r="4741" spans="1:13" s="53" customFormat="1">
      <c r="A4741" s="47"/>
      <c r="B4741" s="47"/>
      <c r="C4741" s="47"/>
      <c r="D4741" s="47"/>
      <c r="E4741" s="47"/>
      <c r="F4741" s="48"/>
      <c r="G4741" s="49"/>
      <c r="H4741" s="47"/>
      <c r="I4741" s="71"/>
      <c r="J4741" s="51"/>
      <c r="K4741" s="50"/>
      <c r="L4741" s="50"/>
      <c r="M4741" s="52"/>
    </row>
    <row r="4742" spans="1:13" s="53" customFormat="1">
      <c r="A4742" s="47"/>
      <c r="B4742" s="47"/>
      <c r="C4742" s="47"/>
      <c r="D4742" s="47"/>
      <c r="E4742" s="47"/>
      <c r="F4742" s="48"/>
      <c r="G4742" s="49"/>
      <c r="H4742" s="47"/>
      <c r="I4742" s="71"/>
      <c r="J4742" s="51"/>
      <c r="K4742" s="50"/>
      <c r="L4742" s="50"/>
      <c r="M4742" s="52"/>
    </row>
    <row r="4743" spans="1:13" s="53" customFormat="1">
      <c r="A4743" s="47"/>
      <c r="B4743" s="47"/>
      <c r="C4743" s="47"/>
      <c r="D4743" s="47"/>
      <c r="E4743" s="47"/>
      <c r="F4743" s="48"/>
      <c r="G4743" s="49"/>
      <c r="H4743" s="47"/>
      <c r="I4743" s="71"/>
      <c r="J4743" s="51"/>
      <c r="K4743" s="50"/>
      <c r="L4743" s="50"/>
      <c r="M4743" s="52"/>
    </row>
    <row r="4744" spans="1:13" s="53" customFormat="1">
      <c r="A4744" s="47"/>
      <c r="B4744" s="47"/>
      <c r="C4744" s="47"/>
      <c r="D4744" s="47"/>
      <c r="E4744" s="47"/>
      <c r="F4744" s="48"/>
      <c r="G4744" s="49"/>
      <c r="H4744" s="47"/>
      <c r="I4744" s="71"/>
      <c r="J4744" s="51"/>
      <c r="K4744" s="50"/>
      <c r="L4744" s="50"/>
      <c r="M4744" s="52"/>
    </row>
    <row r="4745" spans="1:13" s="53" customFormat="1">
      <c r="A4745" s="47"/>
      <c r="B4745" s="47"/>
      <c r="C4745" s="47"/>
      <c r="D4745" s="47"/>
      <c r="E4745" s="47"/>
      <c r="F4745" s="48"/>
      <c r="G4745" s="49"/>
      <c r="H4745" s="47"/>
      <c r="I4745" s="71"/>
      <c r="J4745" s="51"/>
      <c r="K4745" s="50"/>
      <c r="L4745" s="50"/>
      <c r="M4745" s="52"/>
    </row>
    <row r="4746" spans="1:13" s="53" customFormat="1">
      <c r="A4746" s="47"/>
      <c r="B4746" s="47"/>
      <c r="C4746" s="47"/>
      <c r="D4746" s="47"/>
      <c r="E4746" s="47"/>
      <c r="F4746" s="48"/>
      <c r="G4746" s="49"/>
      <c r="H4746" s="47"/>
      <c r="I4746" s="71"/>
      <c r="J4746" s="51"/>
      <c r="K4746" s="50"/>
      <c r="L4746" s="50"/>
      <c r="M4746" s="52"/>
    </row>
    <row r="4747" spans="1:13" s="53" customFormat="1">
      <c r="A4747" s="47"/>
      <c r="B4747" s="47"/>
      <c r="C4747" s="47"/>
      <c r="D4747" s="47"/>
      <c r="E4747" s="47"/>
      <c r="F4747" s="48"/>
      <c r="G4747" s="49"/>
      <c r="H4747" s="47"/>
      <c r="I4747" s="71"/>
      <c r="J4747" s="51"/>
      <c r="K4747" s="50"/>
      <c r="L4747" s="50"/>
      <c r="M4747" s="52"/>
    </row>
    <row r="4748" spans="1:13" s="53" customFormat="1">
      <c r="A4748" s="47"/>
      <c r="B4748" s="47"/>
      <c r="C4748" s="47"/>
      <c r="D4748" s="47"/>
      <c r="E4748" s="47"/>
      <c r="F4748" s="48"/>
      <c r="G4748" s="49"/>
      <c r="H4748" s="47"/>
      <c r="I4748" s="71"/>
      <c r="J4748" s="51"/>
      <c r="K4748" s="50"/>
      <c r="L4748" s="50"/>
      <c r="M4748" s="52"/>
    </row>
    <row r="4749" spans="1:13" s="53" customFormat="1">
      <c r="A4749" s="47"/>
      <c r="B4749" s="47"/>
      <c r="C4749" s="47"/>
      <c r="D4749" s="47"/>
      <c r="E4749" s="47"/>
      <c r="F4749" s="48"/>
      <c r="G4749" s="49"/>
      <c r="H4749" s="47"/>
      <c r="I4749" s="71"/>
      <c r="J4749" s="51"/>
      <c r="K4749" s="50"/>
      <c r="L4749" s="50"/>
      <c r="M4749" s="52"/>
    </row>
    <row r="4750" spans="1:13" s="53" customFormat="1">
      <c r="A4750" s="47"/>
      <c r="B4750" s="47"/>
      <c r="C4750" s="47"/>
      <c r="D4750" s="47"/>
      <c r="E4750" s="47"/>
      <c r="F4750" s="48"/>
      <c r="G4750" s="49"/>
      <c r="H4750" s="47"/>
      <c r="I4750" s="71"/>
      <c r="J4750" s="51"/>
      <c r="K4750" s="50"/>
      <c r="L4750" s="50"/>
      <c r="M4750" s="52"/>
    </row>
    <row r="4751" spans="1:13" s="53" customFormat="1">
      <c r="A4751" s="47"/>
      <c r="B4751" s="47"/>
      <c r="C4751" s="47"/>
      <c r="D4751" s="47"/>
      <c r="E4751" s="47"/>
      <c r="F4751" s="48"/>
      <c r="G4751" s="49"/>
      <c r="H4751" s="47"/>
      <c r="I4751" s="71"/>
      <c r="J4751" s="51"/>
      <c r="K4751" s="50"/>
      <c r="L4751" s="50"/>
      <c r="M4751" s="52"/>
    </row>
    <row r="4752" spans="1:13" s="53" customFormat="1">
      <c r="A4752" s="47"/>
      <c r="B4752" s="47"/>
      <c r="C4752" s="47"/>
      <c r="D4752" s="47"/>
      <c r="E4752" s="47"/>
      <c r="F4752" s="48"/>
      <c r="G4752" s="49"/>
      <c r="H4752" s="47"/>
      <c r="I4752" s="71"/>
      <c r="J4752" s="51"/>
      <c r="K4752" s="50"/>
      <c r="L4752" s="50"/>
      <c r="M4752" s="52"/>
    </row>
    <row r="4753" spans="1:13" s="53" customFormat="1">
      <c r="A4753" s="47"/>
      <c r="B4753" s="47"/>
      <c r="C4753" s="47"/>
      <c r="D4753" s="47"/>
      <c r="E4753" s="47"/>
      <c r="F4753" s="48"/>
      <c r="G4753" s="49"/>
      <c r="H4753" s="47"/>
      <c r="I4753" s="71"/>
      <c r="J4753" s="51"/>
      <c r="K4753" s="50"/>
      <c r="L4753" s="50"/>
      <c r="M4753" s="52"/>
    </row>
    <row r="4754" spans="1:13" s="53" customFormat="1">
      <c r="A4754" s="47"/>
      <c r="B4754" s="47"/>
      <c r="C4754" s="47"/>
      <c r="D4754" s="47"/>
      <c r="E4754" s="47"/>
      <c r="F4754" s="48"/>
      <c r="G4754" s="49"/>
      <c r="H4754" s="47"/>
      <c r="I4754" s="71"/>
      <c r="J4754" s="51"/>
      <c r="K4754" s="50"/>
      <c r="L4754" s="50"/>
      <c r="M4754" s="52"/>
    </row>
    <row r="4755" spans="1:13" s="53" customFormat="1">
      <c r="A4755" s="47"/>
      <c r="B4755" s="47"/>
      <c r="C4755" s="47"/>
      <c r="D4755" s="47"/>
      <c r="E4755" s="47"/>
      <c r="F4755" s="48"/>
      <c r="G4755" s="49"/>
      <c r="H4755" s="47"/>
      <c r="I4755" s="71"/>
      <c r="J4755" s="51"/>
      <c r="K4755" s="50"/>
      <c r="L4755" s="50"/>
      <c r="M4755" s="52"/>
    </row>
    <row r="4756" spans="1:13" s="53" customFormat="1">
      <c r="A4756" s="47"/>
      <c r="B4756" s="47"/>
      <c r="C4756" s="47"/>
      <c r="D4756" s="47"/>
      <c r="E4756" s="47"/>
      <c r="F4756" s="48"/>
      <c r="G4756" s="49"/>
      <c r="H4756" s="47"/>
      <c r="I4756" s="71"/>
      <c r="J4756" s="51"/>
      <c r="K4756" s="50"/>
      <c r="L4756" s="50"/>
      <c r="M4756" s="52"/>
    </row>
    <row r="4757" spans="1:13" s="53" customFormat="1">
      <c r="A4757" s="47"/>
      <c r="B4757" s="47"/>
      <c r="C4757" s="47"/>
      <c r="D4757" s="47"/>
      <c r="E4757" s="47"/>
      <c r="F4757" s="48"/>
      <c r="G4757" s="49"/>
      <c r="H4757" s="47"/>
      <c r="I4757" s="71"/>
      <c r="J4757" s="51"/>
      <c r="K4757" s="50"/>
      <c r="L4757" s="50"/>
      <c r="M4757" s="52"/>
    </row>
    <row r="4758" spans="1:13" s="53" customFormat="1">
      <c r="A4758" s="47"/>
      <c r="B4758" s="47"/>
      <c r="C4758" s="47"/>
      <c r="D4758" s="47"/>
      <c r="E4758" s="47"/>
      <c r="F4758" s="48"/>
      <c r="G4758" s="49"/>
      <c r="H4758" s="47"/>
      <c r="I4758" s="71"/>
      <c r="J4758" s="51"/>
      <c r="K4758" s="50"/>
      <c r="L4758" s="50"/>
      <c r="M4758" s="52"/>
    </row>
    <row r="4759" spans="1:13" s="53" customFormat="1">
      <c r="A4759" s="47"/>
      <c r="B4759" s="47"/>
      <c r="C4759" s="47"/>
      <c r="D4759" s="47"/>
      <c r="E4759" s="47"/>
      <c r="F4759" s="48"/>
      <c r="G4759" s="49"/>
      <c r="H4759" s="47"/>
      <c r="I4759" s="71"/>
      <c r="J4759" s="51"/>
      <c r="K4759" s="50"/>
      <c r="L4759" s="50"/>
      <c r="M4759" s="52"/>
    </row>
    <row r="4760" spans="1:13" s="53" customFormat="1">
      <c r="A4760" s="47"/>
      <c r="B4760" s="47"/>
      <c r="C4760" s="47"/>
      <c r="D4760" s="47"/>
      <c r="E4760" s="47"/>
      <c r="F4760" s="48"/>
      <c r="G4760" s="49"/>
      <c r="H4760" s="47"/>
      <c r="I4760" s="71"/>
      <c r="J4760" s="51"/>
      <c r="K4760" s="50"/>
      <c r="L4760" s="50"/>
      <c r="M4760" s="52"/>
    </row>
    <row r="4761" spans="1:13" s="53" customFormat="1">
      <c r="A4761" s="47"/>
      <c r="B4761" s="47"/>
      <c r="C4761" s="47"/>
      <c r="D4761" s="47"/>
      <c r="E4761" s="47"/>
      <c r="F4761" s="48"/>
      <c r="G4761" s="49"/>
      <c r="H4761" s="47"/>
      <c r="I4761" s="71"/>
      <c r="J4761" s="51"/>
      <c r="K4761" s="50"/>
      <c r="L4761" s="50"/>
      <c r="M4761" s="52"/>
    </row>
    <row r="4762" spans="1:13" s="53" customFormat="1">
      <c r="A4762" s="47"/>
      <c r="B4762" s="47"/>
      <c r="C4762" s="47"/>
      <c r="D4762" s="47"/>
      <c r="E4762" s="47"/>
      <c r="F4762" s="48"/>
      <c r="G4762" s="49"/>
      <c r="H4762" s="47"/>
      <c r="I4762" s="71"/>
      <c r="J4762" s="51"/>
      <c r="K4762" s="50"/>
      <c r="L4762" s="50"/>
      <c r="M4762" s="52"/>
    </row>
    <row r="4763" spans="1:13" s="53" customFormat="1">
      <c r="A4763" s="47"/>
      <c r="B4763" s="47"/>
      <c r="C4763" s="47"/>
      <c r="D4763" s="47"/>
      <c r="E4763" s="47"/>
      <c r="F4763" s="48"/>
      <c r="G4763" s="49"/>
      <c r="H4763" s="47"/>
      <c r="I4763" s="71"/>
      <c r="J4763" s="51"/>
      <c r="K4763" s="50"/>
      <c r="L4763" s="50"/>
      <c r="M4763" s="52"/>
    </row>
    <row r="4764" spans="1:13" s="53" customFormat="1">
      <c r="A4764" s="47"/>
      <c r="B4764" s="47"/>
      <c r="C4764" s="47"/>
      <c r="D4764" s="47"/>
      <c r="E4764" s="47"/>
      <c r="F4764" s="48"/>
      <c r="G4764" s="49"/>
      <c r="H4764" s="47"/>
      <c r="I4764" s="71"/>
      <c r="J4764" s="51"/>
      <c r="K4764" s="50"/>
      <c r="L4764" s="50"/>
      <c r="M4764" s="52"/>
    </row>
    <row r="4765" spans="1:13" s="53" customFormat="1">
      <c r="A4765" s="47"/>
      <c r="B4765" s="47"/>
      <c r="C4765" s="47"/>
      <c r="D4765" s="47"/>
      <c r="E4765" s="47"/>
      <c r="F4765" s="48"/>
      <c r="G4765" s="49"/>
      <c r="H4765" s="47"/>
      <c r="I4765" s="71"/>
      <c r="J4765" s="51"/>
      <c r="K4765" s="50"/>
      <c r="L4765" s="50"/>
      <c r="M4765" s="52"/>
    </row>
    <row r="4766" spans="1:13" s="53" customFormat="1">
      <c r="A4766" s="47"/>
      <c r="B4766" s="47"/>
      <c r="C4766" s="47"/>
      <c r="D4766" s="47"/>
      <c r="E4766" s="47"/>
      <c r="F4766" s="48"/>
      <c r="G4766" s="49"/>
      <c r="H4766" s="47"/>
      <c r="I4766" s="71"/>
      <c r="J4766" s="51"/>
      <c r="K4766" s="50"/>
      <c r="L4766" s="50"/>
      <c r="M4766" s="52"/>
    </row>
    <row r="4767" spans="1:13" s="53" customFormat="1">
      <c r="A4767" s="47"/>
      <c r="B4767" s="47"/>
      <c r="C4767" s="47"/>
      <c r="D4767" s="47"/>
      <c r="E4767" s="47"/>
      <c r="F4767" s="48"/>
      <c r="G4767" s="49"/>
      <c r="H4767" s="47"/>
      <c r="I4767" s="71"/>
      <c r="J4767" s="51"/>
      <c r="K4767" s="50"/>
      <c r="L4767" s="50"/>
      <c r="M4767" s="52"/>
    </row>
    <row r="4768" spans="1:13" s="53" customFormat="1">
      <c r="A4768" s="47"/>
      <c r="B4768" s="47"/>
      <c r="C4768" s="47"/>
      <c r="D4768" s="47"/>
      <c r="E4768" s="47"/>
      <c r="F4768" s="48"/>
      <c r="G4768" s="49"/>
      <c r="H4768" s="47"/>
      <c r="I4768" s="71"/>
      <c r="J4768" s="51"/>
      <c r="K4768" s="50"/>
      <c r="L4768" s="50"/>
      <c r="M4768" s="52"/>
    </row>
    <row r="4769" spans="1:13" s="53" customFormat="1">
      <c r="A4769" s="47"/>
      <c r="B4769" s="47"/>
      <c r="C4769" s="47"/>
      <c r="D4769" s="47"/>
      <c r="E4769" s="47"/>
      <c r="F4769" s="48"/>
      <c r="G4769" s="49"/>
      <c r="H4769" s="47"/>
      <c r="I4769" s="71"/>
      <c r="J4769" s="51"/>
      <c r="K4769" s="50"/>
      <c r="L4769" s="50"/>
      <c r="M4769" s="52"/>
    </row>
    <row r="4770" spans="1:13" s="53" customFormat="1">
      <c r="A4770" s="47"/>
      <c r="B4770" s="47"/>
      <c r="C4770" s="47"/>
      <c r="D4770" s="47"/>
      <c r="E4770" s="47"/>
      <c r="F4770" s="48"/>
      <c r="G4770" s="49"/>
      <c r="H4770" s="47"/>
      <c r="I4770" s="71"/>
      <c r="J4770" s="51"/>
      <c r="K4770" s="50"/>
      <c r="L4770" s="50"/>
      <c r="M4770" s="52"/>
    </row>
    <row r="4771" spans="1:13" s="53" customFormat="1">
      <c r="A4771" s="47"/>
      <c r="B4771" s="47"/>
      <c r="C4771" s="47"/>
      <c r="D4771" s="47"/>
      <c r="E4771" s="47"/>
      <c r="F4771" s="48"/>
      <c r="G4771" s="49"/>
      <c r="H4771" s="47"/>
      <c r="I4771" s="71"/>
      <c r="J4771" s="51"/>
      <c r="K4771" s="50"/>
      <c r="L4771" s="50"/>
      <c r="M4771" s="52"/>
    </row>
    <row r="4772" spans="1:13" s="53" customFormat="1">
      <c r="A4772" s="47"/>
      <c r="B4772" s="47"/>
      <c r="C4772" s="47"/>
      <c r="D4772" s="47"/>
      <c r="E4772" s="47"/>
      <c r="F4772" s="48"/>
      <c r="G4772" s="49"/>
      <c r="H4772" s="47"/>
      <c r="I4772" s="71"/>
      <c r="J4772" s="51"/>
      <c r="K4772" s="50"/>
      <c r="L4772" s="50"/>
      <c r="M4772" s="52"/>
    </row>
    <row r="4773" spans="1:13" s="53" customFormat="1">
      <c r="A4773" s="47"/>
      <c r="B4773" s="47"/>
      <c r="C4773" s="47"/>
      <c r="D4773" s="47"/>
      <c r="E4773" s="47"/>
      <c r="F4773" s="48"/>
      <c r="G4773" s="49"/>
      <c r="H4773" s="47"/>
      <c r="I4773" s="71"/>
      <c r="J4773" s="51"/>
      <c r="K4773" s="50"/>
      <c r="L4773" s="50"/>
      <c r="M4773" s="52"/>
    </row>
    <row r="4774" spans="1:13" s="53" customFormat="1">
      <c r="A4774" s="47"/>
      <c r="B4774" s="47"/>
      <c r="C4774" s="47"/>
      <c r="D4774" s="47"/>
      <c r="E4774" s="47"/>
      <c r="F4774" s="48"/>
      <c r="G4774" s="49"/>
      <c r="H4774" s="47"/>
      <c r="I4774" s="71"/>
      <c r="J4774" s="51"/>
      <c r="K4774" s="50"/>
      <c r="L4774" s="50"/>
      <c r="M4774" s="52"/>
    </row>
    <row r="4775" spans="1:13" s="53" customFormat="1">
      <c r="A4775" s="47"/>
      <c r="B4775" s="47"/>
      <c r="C4775" s="47"/>
      <c r="D4775" s="47"/>
      <c r="E4775" s="47"/>
      <c r="F4775" s="48"/>
      <c r="G4775" s="49"/>
      <c r="H4775" s="47"/>
      <c r="I4775" s="71"/>
      <c r="J4775" s="51"/>
      <c r="K4775" s="50"/>
      <c r="L4775" s="50"/>
      <c r="M4775" s="52"/>
    </row>
    <row r="4776" spans="1:13" s="53" customFormat="1">
      <c r="A4776" s="47"/>
      <c r="B4776" s="47"/>
      <c r="C4776" s="47"/>
      <c r="D4776" s="47"/>
      <c r="E4776" s="47"/>
      <c r="F4776" s="48"/>
      <c r="G4776" s="49"/>
      <c r="H4776" s="47"/>
      <c r="I4776" s="71"/>
      <c r="J4776" s="51"/>
      <c r="K4776" s="50"/>
      <c r="L4776" s="50"/>
      <c r="M4776" s="52"/>
    </row>
    <row r="4777" spans="1:13" s="53" customFormat="1">
      <c r="A4777" s="47"/>
      <c r="B4777" s="47"/>
      <c r="C4777" s="47"/>
      <c r="D4777" s="47"/>
      <c r="E4777" s="47"/>
      <c r="F4777" s="48"/>
      <c r="G4777" s="49"/>
      <c r="H4777" s="47"/>
      <c r="I4777" s="71"/>
      <c r="J4777" s="51"/>
      <c r="K4777" s="50"/>
      <c r="L4777" s="50"/>
      <c r="M4777" s="52"/>
    </row>
    <row r="4778" spans="1:13" s="53" customFormat="1">
      <c r="A4778" s="47"/>
      <c r="B4778" s="47"/>
      <c r="C4778" s="47"/>
      <c r="D4778" s="47"/>
      <c r="E4778" s="47"/>
      <c r="F4778" s="48"/>
      <c r="G4778" s="49"/>
      <c r="H4778" s="47"/>
      <c r="I4778" s="71"/>
      <c r="J4778" s="51"/>
      <c r="K4778" s="50"/>
      <c r="L4778" s="50"/>
      <c r="M4778" s="52"/>
    </row>
    <row r="4779" spans="1:13" s="53" customFormat="1">
      <c r="A4779" s="47"/>
      <c r="B4779" s="47"/>
      <c r="C4779" s="47"/>
      <c r="D4779" s="47"/>
      <c r="E4779" s="47"/>
      <c r="F4779" s="48"/>
      <c r="G4779" s="49"/>
      <c r="H4779" s="47"/>
      <c r="I4779" s="71"/>
      <c r="J4779" s="51"/>
      <c r="K4779" s="50"/>
      <c r="L4779" s="50"/>
      <c r="M4779" s="52"/>
    </row>
    <row r="4780" spans="1:13" s="53" customFormat="1">
      <c r="A4780" s="47"/>
      <c r="B4780" s="47"/>
      <c r="C4780" s="47"/>
      <c r="D4780" s="47"/>
      <c r="E4780" s="47"/>
      <c r="F4780" s="48"/>
      <c r="G4780" s="49"/>
      <c r="H4780" s="47"/>
      <c r="I4780" s="71"/>
      <c r="J4780" s="51"/>
      <c r="K4780" s="50"/>
      <c r="L4780" s="50"/>
      <c r="M4780" s="52"/>
    </row>
    <row r="4781" spans="1:13" s="53" customFormat="1">
      <c r="A4781" s="47"/>
      <c r="B4781" s="47"/>
      <c r="C4781" s="47"/>
      <c r="D4781" s="47"/>
      <c r="E4781" s="47"/>
      <c r="F4781" s="48"/>
      <c r="G4781" s="49"/>
      <c r="H4781" s="47"/>
      <c r="I4781" s="71"/>
      <c r="J4781" s="51"/>
      <c r="K4781" s="50"/>
      <c r="L4781" s="50"/>
      <c r="M4781" s="52"/>
    </row>
    <row r="4782" spans="1:13" s="53" customFormat="1">
      <c r="A4782" s="47"/>
      <c r="B4782" s="47"/>
      <c r="C4782" s="47"/>
      <c r="D4782" s="47"/>
      <c r="E4782" s="47"/>
      <c r="F4782" s="48"/>
      <c r="G4782" s="49"/>
      <c r="H4782" s="47"/>
      <c r="I4782" s="71"/>
      <c r="J4782" s="51"/>
      <c r="K4782" s="50"/>
      <c r="L4782" s="50"/>
      <c r="M4782" s="52"/>
    </row>
    <row r="4783" spans="1:13" s="53" customFormat="1">
      <c r="A4783" s="47"/>
      <c r="B4783" s="47"/>
      <c r="C4783" s="47"/>
      <c r="D4783" s="47"/>
      <c r="E4783" s="47"/>
      <c r="F4783" s="48"/>
      <c r="G4783" s="49"/>
      <c r="H4783" s="47"/>
      <c r="I4783" s="71"/>
      <c r="J4783" s="51"/>
      <c r="K4783" s="50"/>
      <c r="L4783" s="50"/>
      <c r="M4783" s="52"/>
    </row>
    <row r="4784" spans="1:13" s="53" customFormat="1">
      <c r="A4784" s="47"/>
      <c r="B4784" s="47"/>
      <c r="C4784" s="47"/>
      <c r="D4784" s="47"/>
      <c r="E4784" s="47"/>
      <c r="F4784" s="48"/>
      <c r="G4784" s="49"/>
      <c r="H4784" s="47"/>
      <c r="I4784" s="71"/>
      <c r="J4784" s="51"/>
      <c r="K4784" s="50"/>
      <c r="L4784" s="50"/>
      <c r="M4784" s="52"/>
    </row>
    <row r="4785" spans="1:13" s="53" customFormat="1">
      <c r="A4785" s="47"/>
      <c r="B4785" s="47"/>
      <c r="C4785" s="47"/>
      <c r="D4785" s="47"/>
      <c r="E4785" s="47"/>
      <c r="F4785" s="48"/>
      <c r="G4785" s="49"/>
      <c r="H4785" s="47"/>
      <c r="I4785" s="71"/>
      <c r="J4785" s="51"/>
      <c r="K4785" s="50"/>
      <c r="L4785" s="50"/>
      <c r="M4785" s="52"/>
    </row>
    <row r="4786" spans="1:13" s="53" customFormat="1">
      <c r="A4786" s="47"/>
      <c r="B4786" s="47"/>
      <c r="C4786" s="47"/>
      <c r="D4786" s="47"/>
      <c r="E4786" s="47"/>
      <c r="F4786" s="48"/>
      <c r="G4786" s="49"/>
      <c r="H4786" s="47"/>
      <c r="I4786" s="71"/>
      <c r="J4786" s="51"/>
      <c r="K4786" s="50"/>
      <c r="L4786" s="50"/>
      <c r="M4786" s="52"/>
    </row>
    <row r="4787" spans="1:13" s="53" customFormat="1">
      <c r="A4787" s="47"/>
      <c r="B4787" s="47"/>
      <c r="C4787" s="47"/>
      <c r="D4787" s="47"/>
      <c r="E4787" s="47"/>
      <c r="F4787" s="48"/>
      <c r="G4787" s="49"/>
      <c r="H4787" s="47"/>
      <c r="I4787" s="71"/>
      <c r="J4787" s="51"/>
      <c r="K4787" s="50"/>
      <c r="L4787" s="50"/>
      <c r="M4787" s="52"/>
    </row>
    <row r="4788" spans="1:13" s="53" customFormat="1">
      <c r="A4788" s="47"/>
      <c r="B4788" s="47"/>
      <c r="C4788" s="47"/>
      <c r="D4788" s="47"/>
      <c r="E4788" s="47"/>
      <c r="F4788" s="48"/>
      <c r="G4788" s="49"/>
      <c r="H4788" s="47"/>
      <c r="I4788" s="71"/>
      <c r="J4788" s="51"/>
      <c r="K4788" s="50"/>
      <c r="L4788" s="50"/>
      <c r="M4788" s="52"/>
    </row>
    <row r="4789" spans="1:13" s="53" customFormat="1">
      <c r="A4789" s="47"/>
      <c r="B4789" s="47"/>
      <c r="C4789" s="47"/>
      <c r="D4789" s="47"/>
      <c r="E4789" s="47"/>
      <c r="F4789" s="48"/>
      <c r="G4789" s="49"/>
      <c r="H4789" s="47"/>
      <c r="I4789" s="71"/>
      <c r="J4789" s="51"/>
      <c r="K4789" s="50"/>
      <c r="L4789" s="50"/>
      <c r="M4789" s="52"/>
    </row>
    <row r="4790" spans="1:13" s="53" customFormat="1">
      <c r="A4790" s="47"/>
      <c r="B4790" s="47"/>
      <c r="C4790" s="47"/>
      <c r="D4790" s="47"/>
      <c r="E4790" s="47"/>
      <c r="F4790" s="48"/>
      <c r="G4790" s="49"/>
      <c r="H4790" s="47"/>
      <c r="I4790" s="71"/>
      <c r="J4790" s="51"/>
      <c r="K4790" s="50"/>
      <c r="L4790" s="50"/>
      <c r="M4790" s="52"/>
    </row>
    <row r="4791" spans="1:13" s="53" customFormat="1">
      <c r="A4791" s="47"/>
      <c r="B4791" s="47"/>
      <c r="C4791" s="47"/>
      <c r="D4791" s="47"/>
      <c r="E4791" s="47"/>
      <c r="F4791" s="48"/>
      <c r="G4791" s="49"/>
      <c r="H4791" s="47"/>
      <c r="I4791" s="71"/>
      <c r="J4791" s="51"/>
      <c r="K4791" s="50"/>
      <c r="L4791" s="50"/>
      <c r="M4791" s="52"/>
    </row>
    <row r="4792" spans="1:13" s="53" customFormat="1">
      <c r="A4792" s="47"/>
      <c r="B4792" s="47"/>
      <c r="C4792" s="47"/>
      <c r="D4792" s="47"/>
      <c r="E4792" s="47"/>
      <c r="F4792" s="48"/>
      <c r="G4792" s="49"/>
      <c r="H4792" s="47"/>
      <c r="I4792" s="71"/>
      <c r="J4792" s="51"/>
      <c r="K4792" s="50"/>
      <c r="L4792" s="50"/>
      <c r="M4792" s="52"/>
    </row>
    <row r="4793" spans="1:13" s="53" customFormat="1">
      <c r="A4793" s="47"/>
      <c r="B4793" s="47"/>
      <c r="C4793" s="47"/>
      <c r="D4793" s="47"/>
      <c r="E4793" s="47"/>
      <c r="F4793" s="48"/>
      <c r="G4793" s="49"/>
      <c r="H4793" s="47"/>
      <c r="I4793" s="71"/>
      <c r="J4793" s="51"/>
      <c r="K4793" s="50"/>
      <c r="L4793" s="50"/>
      <c r="M4793" s="52"/>
    </row>
    <row r="4794" spans="1:13" s="53" customFormat="1">
      <c r="A4794" s="47"/>
      <c r="B4794" s="47"/>
      <c r="C4794" s="47"/>
      <c r="D4794" s="47"/>
      <c r="E4794" s="47"/>
      <c r="F4794" s="48"/>
      <c r="G4794" s="49"/>
      <c r="H4794" s="47"/>
      <c r="I4794" s="71"/>
      <c r="J4794" s="51"/>
      <c r="K4794" s="50"/>
      <c r="L4794" s="50"/>
      <c r="M4794" s="52"/>
    </row>
    <row r="4795" spans="1:13" s="53" customFormat="1">
      <c r="A4795" s="47"/>
      <c r="B4795" s="47"/>
      <c r="C4795" s="47"/>
      <c r="D4795" s="47"/>
      <c r="E4795" s="47"/>
      <c r="F4795" s="48"/>
      <c r="G4795" s="49"/>
      <c r="H4795" s="47"/>
      <c r="I4795" s="71"/>
      <c r="J4795" s="51"/>
      <c r="K4795" s="50"/>
      <c r="L4795" s="50"/>
      <c r="M4795" s="52"/>
    </row>
    <row r="4796" spans="1:13" s="53" customFormat="1">
      <c r="A4796" s="47"/>
      <c r="B4796" s="47"/>
      <c r="C4796" s="47"/>
      <c r="D4796" s="47"/>
      <c r="E4796" s="47"/>
      <c r="F4796" s="48"/>
      <c r="G4796" s="49"/>
      <c r="H4796" s="47"/>
      <c r="I4796" s="71"/>
      <c r="J4796" s="51"/>
      <c r="K4796" s="50"/>
      <c r="L4796" s="50"/>
      <c r="M4796" s="52"/>
    </row>
    <row r="4797" spans="1:13" s="53" customFormat="1">
      <c r="A4797" s="47"/>
      <c r="B4797" s="47"/>
      <c r="C4797" s="47"/>
      <c r="D4797" s="47"/>
      <c r="E4797" s="47"/>
      <c r="F4797" s="48"/>
      <c r="G4797" s="49"/>
      <c r="H4797" s="47"/>
      <c r="I4797" s="71"/>
      <c r="J4797" s="51"/>
      <c r="K4797" s="50"/>
      <c r="L4797" s="50"/>
      <c r="M4797" s="52"/>
    </row>
    <row r="4798" spans="1:13" s="53" customFormat="1">
      <c r="A4798" s="47"/>
      <c r="B4798" s="47"/>
      <c r="C4798" s="47"/>
      <c r="D4798" s="47"/>
      <c r="E4798" s="47"/>
      <c r="F4798" s="48"/>
      <c r="G4798" s="49"/>
      <c r="H4798" s="47"/>
      <c r="I4798" s="71"/>
      <c r="J4798" s="51"/>
      <c r="K4798" s="50"/>
      <c r="L4798" s="50"/>
      <c r="M4798" s="52"/>
    </row>
    <row r="4799" spans="1:13" s="53" customFormat="1">
      <c r="A4799" s="47"/>
      <c r="B4799" s="47"/>
      <c r="C4799" s="47"/>
      <c r="D4799" s="47"/>
      <c r="E4799" s="47"/>
      <c r="F4799" s="48"/>
      <c r="G4799" s="49"/>
      <c r="H4799" s="47"/>
      <c r="I4799" s="71"/>
      <c r="J4799" s="51"/>
      <c r="K4799" s="50"/>
      <c r="L4799" s="50"/>
      <c r="M4799" s="52"/>
    </row>
    <row r="4800" spans="1:13" s="53" customFormat="1">
      <c r="A4800" s="47"/>
      <c r="B4800" s="47"/>
      <c r="C4800" s="47"/>
      <c r="D4800" s="47"/>
      <c r="E4800" s="47"/>
      <c r="F4800" s="48"/>
      <c r="G4800" s="49"/>
      <c r="H4800" s="47"/>
      <c r="I4800" s="71"/>
      <c r="J4800" s="51"/>
      <c r="K4800" s="50"/>
      <c r="L4800" s="50"/>
      <c r="M4800" s="52"/>
    </row>
    <row r="4801" spans="1:13" s="53" customFormat="1">
      <c r="A4801" s="47"/>
      <c r="B4801" s="47"/>
      <c r="C4801" s="47"/>
      <c r="D4801" s="47"/>
      <c r="E4801" s="47"/>
      <c r="F4801" s="48"/>
      <c r="G4801" s="49"/>
      <c r="H4801" s="47"/>
      <c r="I4801" s="71"/>
      <c r="J4801" s="51"/>
      <c r="K4801" s="50"/>
      <c r="L4801" s="50"/>
      <c r="M4801" s="52"/>
    </row>
    <row r="4802" spans="1:13" s="53" customFormat="1">
      <c r="A4802" s="47"/>
      <c r="B4802" s="47"/>
      <c r="C4802" s="47"/>
      <c r="D4802" s="47"/>
      <c r="E4802" s="47"/>
      <c r="F4802" s="48"/>
      <c r="G4802" s="49"/>
      <c r="H4802" s="47"/>
      <c r="I4802" s="71"/>
      <c r="J4802" s="51"/>
      <c r="K4802" s="50"/>
      <c r="L4802" s="50"/>
      <c r="M4802" s="52"/>
    </row>
    <row r="4803" spans="1:13" s="53" customFormat="1">
      <c r="A4803" s="47"/>
      <c r="B4803" s="47"/>
      <c r="C4803" s="47"/>
      <c r="D4803" s="47"/>
      <c r="E4803" s="47"/>
      <c r="F4803" s="48"/>
      <c r="G4803" s="49"/>
      <c r="H4803" s="47"/>
      <c r="I4803" s="71"/>
      <c r="J4803" s="51"/>
      <c r="K4803" s="50"/>
      <c r="L4803" s="50"/>
      <c r="M4803" s="52"/>
    </row>
    <row r="4804" spans="1:13" s="53" customFormat="1">
      <c r="A4804" s="47"/>
      <c r="B4804" s="47"/>
      <c r="C4804" s="47"/>
      <c r="D4804" s="47"/>
      <c r="E4804" s="47"/>
      <c r="F4804" s="48"/>
      <c r="G4804" s="49"/>
      <c r="H4804" s="47"/>
      <c r="I4804" s="71"/>
      <c r="J4804" s="51"/>
      <c r="K4804" s="50"/>
      <c r="L4804" s="50"/>
      <c r="M4804" s="52"/>
    </row>
    <row r="4805" spans="1:13" s="53" customFormat="1">
      <c r="A4805" s="47"/>
      <c r="B4805" s="47"/>
      <c r="C4805" s="47"/>
      <c r="D4805" s="47"/>
      <c r="E4805" s="47"/>
      <c r="F4805" s="48"/>
      <c r="G4805" s="49"/>
      <c r="H4805" s="47"/>
      <c r="I4805" s="71"/>
      <c r="J4805" s="51"/>
      <c r="K4805" s="50"/>
      <c r="L4805" s="50"/>
      <c r="M4805" s="52"/>
    </row>
    <row r="4806" spans="1:13" s="53" customFormat="1">
      <c r="A4806" s="47"/>
      <c r="B4806" s="47"/>
      <c r="C4806" s="47"/>
      <c r="D4806" s="47"/>
      <c r="E4806" s="47"/>
      <c r="F4806" s="48"/>
      <c r="G4806" s="49"/>
      <c r="H4806" s="47"/>
      <c r="I4806" s="71"/>
      <c r="J4806" s="51"/>
      <c r="K4806" s="50"/>
      <c r="L4806" s="50"/>
      <c r="M4806" s="52"/>
    </row>
    <row r="4807" spans="1:13" s="53" customFormat="1">
      <c r="A4807" s="47"/>
      <c r="B4807" s="47"/>
      <c r="C4807" s="47"/>
      <c r="D4807" s="47"/>
      <c r="E4807" s="47"/>
      <c r="F4807" s="48"/>
      <c r="G4807" s="49"/>
      <c r="H4807" s="47"/>
      <c r="I4807" s="71"/>
      <c r="J4807" s="51"/>
      <c r="K4807" s="50"/>
      <c r="L4807" s="50"/>
      <c r="M4807" s="52"/>
    </row>
    <row r="4808" spans="1:13" s="53" customFormat="1">
      <c r="A4808" s="47"/>
      <c r="B4808" s="47"/>
      <c r="C4808" s="47"/>
      <c r="D4808" s="47"/>
      <c r="E4808" s="47"/>
      <c r="F4808" s="48"/>
      <c r="G4808" s="49"/>
      <c r="H4808" s="47"/>
      <c r="I4808" s="71"/>
      <c r="J4808" s="51"/>
      <c r="K4808" s="50"/>
      <c r="L4808" s="50"/>
      <c r="M4808" s="52"/>
    </row>
    <row r="4809" spans="1:13" s="53" customFormat="1">
      <c r="A4809" s="47"/>
      <c r="B4809" s="47"/>
      <c r="C4809" s="47"/>
      <c r="D4809" s="47"/>
      <c r="E4809" s="47"/>
      <c r="F4809" s="48"/>
      <c r="G4809" s="49"/>
      <c r="H4809" s="47"/>
      <c r="I4809" s="71"/>
      <c r="J4809" s="51"/>
      <c r="K4809" s="50"/>
      <c r="L4809" s="50"/>
      <c r="M4809" s="52"/>
    </row>
    <row r="4810" spans="1:13" s="53" customFormat="1">
      <c r="A4810" s="47"/>
      <c r="B4810" s="47"/>
      <c r="C4810" s="47"/>
      <c r="D4810" s="47"/>
      <c r="E4810" s="47"/>
      <c r="F4810" s="48"/>
      <c r="G4810" s="49"/>
      <c r="H4810" s="47"/>
      <c r="I4810" s="71"/>
      <c r="J4810" s="51"/>
      <c r="K4810" s="50"/>
      <c r="L4810" s="50"/>
      <c r="M4810" s="52"/>
    </row>
    <row r="4811" spans="1:13" s="53" customFormat="1">
      <c r="A4811" s="47"/>
      <c r="B4811" s="47"/>
      <c r="C4811" s="47"/>
      <c r="D4811" s="47"/>
      <c r="E4811" s="47"/>
      <c r="F4811" s="48"/>
      <c r="G4811" s="49"/>
      <c r="H4811" s="47"/>
      <c r="I4811" s="71"/>
      <c r="J4811" s="51"/>
      <c r="K4811" s="50"/>
      <c r="L4811" s="50"/>
      <c r="M4811" s="52"/>
    </row>
    <row r="4812" spans="1:13" s="53" customFormat="1">
      <c r="A4812" s="47"/>
      <c r="B4812" s="47"/>
      <c r="C4812" s="47"/>
      <c r="D4812" s="47"/>
      <c r="E4812" s="47"/>
      <c r="F4812" s="48"/>
      <c r="G4812" s="49"/>
      <c r="H4812" s="47"/>
      <c r="I4812" s="71"/>
      <c r="J4812" s="51"/>
      <c r="K4812" s="50"/>
      <c r="L4812" s="50"/>
      <c r="M4812" s="52"/>
    </row>
    <row r="4813" spans="1:13" s="53" customFormat="1">
      <c r="A4813" s="47"/>
      <c r="B4813" s="47"/>
      <c r="C4813" s="47"/>
      <c r="D4813" s="47"/>
      <c r="E4813" s="47"/>
      <c r="F4813" s="48"/>
      <c r="G4813" s="49"/>
      <c r="H4813" s="47"/>
      <c r="I4813" s="71"/>
      <c r="J4813" s="51"/>
      <c r="K4813" s="50"/>
      <c r="L4813" s="50"/>
      <c r="M4813" s="52"/>
    </row>
    <row r="4814" spans="1:13" s="53" customFormat="1">
      <c r="A4814" s="47"/>
      <c r="B4814" s="47"/>
      <c r="C4814" s="47"/>
      <c r="D4814" s="47"/>
      <c r="E4814" s="47"/>
      <c r="F4814" s="48"/>
      <c r="G4814" s="49"/>
      <c r="H4814" s="47"/>
      <c r="I4814" s="71"/>
      <c r="J4814" s="51"/>
      <c r="K4814" s="50"/>
      <c r="L4814" s="50"/>
      <c r="M4814" s="52"/>
    </row>
    <row r="4815" spans="1:13" s="53" customFormat="1">
      <c r="A4815" s="47"/>
      <c r="B4815" s="47"/>
      <c r="C4815" s="47"/>
      <c r="D4815" s="47"/>
      <c r="E4815" s="47"/>
      <c r="F4815" s="48"/>
      <c r="G4815" s="49"/>
      <c r="H4815" s="47"/>
      <c r="I4815" s="71"/>
      <c r="J4815" s="51"/>
      <c r="K4815" s="50"/>
      <c r="L4815" s="50"/>
      <c r="M4815" s="52"/>
    </row>
    <row r="4816" spans="1:13" s="53" customFormat="1">
      <c r="A4816" s="47"/>
      <c r="B4816" s="47"/>
      <c r="C4816" s="47"/>
      <c r="D4816" s="47"/>
      <c r="E4816" s="47"/>
      <c r="F4816" s="48"/>
      <c r="G4816" s="49"/>
      <c r="H4816" s="47"/>
      <c r="I4816" s="71"/>
      <c r="J4816" s="51"/>
      <c r="K4816" s="50"/>
      <c r="L4816" s="50"/>
      <c r="M4816" s="52"/>
    </row>
    <row r="4817" spans="1:13" s="53" customFormat="1">
      <c r="A4817" s="47"/>
      <c r="B4817" s="47"/>
      <c r="C4817" s="47"/>
      <c r="D4817" s="47"/>
      <c r="E4817" s="47"/>
      <c r="F4817" s="48"/>
      <c r="G4817" s="49"/>
      <c r="H4817" s="47"/>
      <c r="I4817" s="71"/>
      <c r="J4817" s="51"/>
      <c r="K4817" s="50"/>
      <c r="L4817" s="50"/>
      <c r="M4817" s="52"/>
    </row>
    <row r="4818" spans="1:13" s="53" customFormat="1">
      <c r="A4818" s="47"/>
      <c r="B4818" s="47"/>
      <c r="C4818" s="47"/>
      <c r="D4818" s="47"/>
      <c r="E4818" s="47"/>
      <c r="F4818" s="48"/>
      <c r="G4818" s="49"/>
      <c r="H4818" s="47"/>
      <c r="I4818" s="71"/>
      <c r="J4818" s="51"/>
      <c r="K4818" s="50"/>
      <c r="L4818" s="50"/>
      <c r="M4818" s="52"/>
    </row>
    <row r="4819" spans="1:13" s="53" customFormat="1">
      <c r="A4819" s="47"/>
      <c r="B4819" s="47"/>
      <c r="C4819" s="47"/>
      <c r="D4819" s="47"/>
      <c r="E4819" s="47"/>
      <c r="F4819" s="48"/>
      <c r="G4819" s="49"/>
      <c r="H4819" s="47"/>
      <c r="I4819" s="71"/>
      <c r="J4819" s="51"/>
      <c r="K4819" s="50"/>
      <c r="L4819" s="50"/>
      <c r="M4819" s="52"/>
    </row>
    <row r="4820" spans="1:13" s="53" customFormat="1">
      <c r="A4820" s="47"/>
      <c r="B4820" s="47"/>
      <c r="C4820" s="47"/>
      <c r="D4820" s="47"/>
      <c r="E4820" s="47"/>
      <c r="F4820" s="48"/>
      <c r="G4820" s="49"/>
      <c r="H4820" s="47"/>
      <c r="I4820" s="71"/>
      <c r="J4820" s="51"/>
      <c r="K4820" s="50"/>
      <c r="L4820" s="50"/>
      <c r="M4820" s="52"/>
    </row>
    <row r="4821" spans="1:13" s="53" customFormat="1">
      <c r="A4821" s="47"/>
      <c r="B4821" s="47"/>
      <c r="C4821" s="47"/>
      <c r="D4821" s="47"/>
      <c r="E4821" s="47"/>
      <c r="F4821" s="48"/>
      <c r="G4821" s="49"/>
      <c r="H4821" s="47"/>
      <c r="I4821" s="71"/>
      <c r="J4821" s="51"/>
      <c r="K4821" s="50"/>
      <c r="L4821" s="50"/>
      <c r="M4821" s="52"/>
    </row>
    <row r="4822" spans="1:13" s="53" customFormat="1">
      <c r="A4822" s="47"/>
      <c r="B4822" s="47"/>
      <c r="C4822" s="47"/>
      <c r="D4822" s="47"/>
      <c r="E4822" s="47"/>
      <c r="F4822" s="48"/>
      <c r="G4822" s="49"/>
      <c r="H4822" s="47"/>
      <c r="I4822" s="71"/>
      <c r="J4822" s="51"/>
      <c r="K4822" s="50"/>
      <c r="L4822" s="50"/>
      <c r="M4822" s="52"/>
    </row>
    <row r="4823" spans="1:13" s="53" customFormat="1">
      <c r="A4823" s="47"/>
      <c r="B4823" s="47"/>
      <c r="C4823" s="47"/>
      <c r="D4823" s="47"/>
      <c r="E4823" s="47"/>
      <c r="F4823" s="48"/>
      <c r="G4823" s="49"/>
      <c r="H4823" s="47"/>
      <c r="I4823" s="71"/>
      <c r="J4823" s="51"/>
      <c r="K4823" s="50"/>
      <c r="L4823" s="50"/>
      <c r="M4823" s="52"/>
    </row>
    <row r="4824" spans="1:13" s="53" customFormat="1">
      <c r="A4824" s="47"/>
      <c r="B4824" s="47"/>
      <c r="C4824" s="47"/>
      <c r="D4824" s="47"/>
      <c r="E4824" s="47"/>
      <c r="F4824" s="48"/>
      <c r="G4824" s="49"/>
      <c r="H4824" s="47"/>
      <c r="I4824" s="71"/>
      <c r="J4824" s="51"/>
      <c r="K4824" s="50"/>
      <c r="L4824" s="50"/>
      <c r="M4824" s="52"/>
    </row>
    <row r="4825" spans="1:13" s="53" customFormat="1">
      <c r="A4825" s="47"/>
      <c r="B4825" s="47"/>
      <c r="C4825" s="47"/>
      <c r="D4825" s="47"/>
      <c r="E4825" s="47"/>
      <c r="F4825" s="48"/>
      <c r="G4825" s="49"/>
      <c r="H4825" s="47"/>
      <c r="I4825" s="71"/>
      <c r="J4825" s="51"/>
      <c r="K4825" s="50"/>
      <c r="L4825" s="50"/>
      <c r="M4825" s="52"/>
    </row>
    <row r="4826" spans="1:13" s="53" customFormat="1">
      <c r="A4826" s="47"/>
      <c r="B4826" s="47"/>
      <c r="C4826" s="47"/>
      <c r="D4826" s="47"/>
      <c r="E4826" s="47"/>
      <c r="F4826" s="48"/>
      <c r="G4826" s="49"/>
      <c r="H4826" s="47"/>
      <c r="I4826" s="71"/>
      <c r="J4826" s="51"/>
      <c r="K4826" s="50"/>
      <c r="L4826" s="50"/>
      <c r="M4826" s="52"/>
    </row>
    <row r="4827" spans="1:13" s="53" customFormat="1">
      <c r="A4827" s="47"/>
      <c r="B4827" s="47"/>
      <c r="C4827" s="47"/>
      <c r="D4827" s="47"/>
      <c r="E4827" s="47"/>
      <c r="F4827" s="48"/>
      <c r="G4827" s="49"/>
      <c r="H4827" s="47"/>
      <c r="I4827" s="71"/>
      <c r="J4827" s="51"/>
      <c r="K4827" s="50"/>
      <c r="L4827" s="50"/>
      <c r="M4827" s="52"/>
    </row>
    <row r="4828" spans="1:13" s="53" customFormat="1">
      <c r="A4828" s="47"/>
      <c r="B4828" s="47"/>
      <c r="C4828" s="47"/>
      <c r="D4828" s="47"/>
      <c r="E4828" s="47"/>
      <c r="F4828" s="48"/>
      <c r="G4828" s="49"/>
      <c r="H4828" s="47"/>
      <c r="I4828" s="71"/>
      <c r="J4828" s="51"/>
      <c r="K4828" s="50"/>
      <c r="L4828" s="50"/>
      <c r="M4828" s="52"/>
    </row>
    <row r="4829" spans="1:13" s="53" customFormat="1">
      <c r="A4829" s="47"/>
      <c r="B4829" s="47"/>
      <c r="C4829" s="47"/>
      <c r="D4829" s="47"/>
      <c r="E4829" s="47"/>
      <c r="F4829" s="48"/>
      <c r="G4829" s="49"/>
      <c r="H4829" s="47"/>
      <c r="I4829" s="71"/>
      <c r="J4829" s="51"/>
      <c r="K4829" s="50"/>
      <c r="L4829" s="50"/>
      <c r="M4829" s="52"/>
    </row>
    <row r="4830" spans="1:13" s="53" customFormat="1">
      <c r="A4830" s="47"/>
      <c r="B4830" s="47"/>
      <c r="C4830" s="47"/>
      <c r="D4830" s="47"/>
      <c r="E4830" s="47"/>
      <c r="F4830" s="48"/>
      <c r="G4830" s="49"/>
      <c r="H4830" s="47"/>
      <c r="I4830" s="71"/>
      <c r="J4830" s="51"/>
      <c r="K4830" s="50"/>
      <c r="L4830" s="50"/>
      <c r="M4830" s="52"/>
    </row>
    <row r="4831" spans="1:13" s="53" customFormat="1">
      <c r="A4831" s="47"/>
      <c r="B4831" s="47"/>
      <c r="C4831" s="47"/>
      <c r="D4831" s="47"/>
      <c r="E4831" s="47"/>
      <c r="F4831" s="48"/>
      <c r="G4831" s="49"/>
      <c r="H4831" s="47"/>
      <c r="I4831" s="71"/>
      <c r="J4831" s="51"/>
      <c r="K4831" s="50"/>
      <c r="L4831" s="50"/>
      <c r="M4831" s="52"/>
    </row>
    <row r="4832" spans="1:13" s="53" customFormat="1">
      <c r="A4832" s="47"/>
      <c r="B4832" s="47"/>
      <c r="C4832" s="47"/>
      <c r="D4832" s="47"/>
      <c r="E4832" s="47"/>
      <c r="F4832" s="48"/>
      <c r="G4832" s="49"/>
      <c r="H4832" s="47"/>
      <c r="I4832" s="71"/>
      <c r="J4832" s="51"/>
      <c r="K4832" s="50"/>
      <c r="L4832" s="50"/>
      <c r="M4832" s="52"/>
    </row>
    <row r="4833" spans="1:13" s="53" customFormat="1">
      <c r="A4833" s="47"/>
      <c r="B4833" s="47"/>
      <c r="C4833" s="47"/>
      <c r="D4833" s="47"/>
      <c r="E4833" s="47"/>
      <c r="F4833" s="48"/>
      <c r="G4833" s="49"/>
      <c r="H4833" s="47"/>
      <c r="I4833" s="71"/>
      <c r="J4833" s="51"/>
      <c r="K4833" s="50"/>
      <c r="L4833" s="50"/>
      <c r="M4833" s="52"/>
    </row>
    <row r="4834" spans="1:13" s="53" customFormat="1">
      <c r="A4834" s="47"/>
      <c r="B4834" s="47"/>
      <c r="C4834" s="47"/>
      <c r="D4834" s="47"/>
      <c r="E4834" s="47"/>
      <c r="F4834" s="48"/>
      <c r="G4834" s="49"/>
      <c r="H4834" s="47"/>
      <c r="I4834" s="71"/>
      <c r="J4834" s="51"/>
      <c r="K4834" s="50"/>
      <c r="L4834" s="50"/>
      <c r="M4834" s="52"/>
    </row>
    <row r="4835" spans="1:13" s="53" customFormat="1">
      <c r="A4835" s="47"/>
      <c r="B4835" s="47"/>
      <c r="C4835" s="47"/>
      <c r="D4835" s="47"/>
      <c r="E4835" s="47"/>
      <c r="F4835" s="48"/>
      <c r="G4835" s="49"/>
      <c r="H4835" s="47"/>
      <c r="I4835" s="71"/>
      <c r="J4835" s="51"/>
      <c r="K4835" s="50"/>
      <c r="L4835" s="50"/>
      <c r="M4835" s="52"/>
    </row>
    <row r="4836" spans="1:13" s="53" customFormat="1">
      <c r="A4836" s="47"/>
      <c r="B4836" s="47"/>
      <c r="C4836" s="47"/>
      <c r="D4836" s="47"/>
      <c r="E4836" s="47"/>
      <c r="F4836" s="48"/>
      <c r="G4836" s="49"/>
      <c r="H4836" s="47"/>
      <c r="I4836" s="71"/>
      <c r="J4836" s="51"/>
      <c r="K4836" s="50"/>
      <c r="L4836" s="50"/>
      <c r="M4836" s="52"/>
    </row>
    <row r="4837" spans="1:13" s="53" customFormat="1">
      <c r="A4837" s="47"/>
      <c r="B4837" s="47"/>
      <c r="C4837" s="47"/>
      <c r="D4837" s="47"/>
      <c r="E4837" s="47"/>
      <c r="F4837" s="48"/>
      <c r="G4837" s="49"/>
      <c r="H4837" s="47"/>
      <c r="I4837" s="71"/>
      <c r="J4837" s="51"/>
      <c r="K4837" s="50"/>
      <c r="L4837" s="50"/>
      <c r="M4837" s="52"/>
    </row>
    <row r="4838" spans="1:13" s="53" customFormat="1">
      <c r="A4838" s="47"/>
      <c r="B4838" s="47"/>
      <c r="C4838" s="47"/>
      <c r="D4838" s="47"/>
      <c r="E4838" s="47"/>
      <c r="F4838" s="48"/>
      <c r="G4838" s="49"/>
      <c r="H4838" s="47"/>
      <c r="I4838" s="71"/>
      <c r="J4838" s="51"/>
      <c r="K4838" s="50"/>
      <c r="L4838" s="50"/>
      <c r="M4838" s="52"/>
    </row>
    <row r="4839" spans="1:13" s="53" customFormat="1">
      <c r="A4839" s="47"/>
      <c r="B4839" s="47"/>
      <c r="C4839" s="47"/>
      <c r="D4839" s="47"/>
      <c r="E4839" s="47"/>
      <c r="F4839" s="48"/>
      <c r="G4839" s="49"/>
      <c r="H4839" s="47"/>
      <c r="I4839" s="71"/>
      <c r="J4839" s="51"/>
      <c r="K4839" s="50"/>
      <c r="L4839" s="50"/>
      <c r="M4839" s="52"/>
    </row>
    <row r="4840" spans="1:13" s="53" customFormat="1">
      <c r="A4840" s="47"/>
      <c r="B4840" s="47"/>
      <c r="C4840" s="47"/>
      <c r="D4840" s="47"/>
      <c r="E4840" s="47"/>
      <c r="F4840" s="48"/>
      <c r="G4840" s="49"/>
      <c r="H4840" s="47"/>
      <c r="I4840" s="71"/>
      <c r="J4840" s="51"/>
      <c r="K4840" s="50"/>
      <c r="L4840" s="50"/>
      <c r="M4840" s="52"/>
    </row>
    <row r="4841" spans="1:13" s="53" customFormat="1">
      <c r="A4841" s="47"/>
      <c r="B4841" s="47"/>
      <c r="C4841" s="47"/>
      <c r="D4841" s="47"/>
      <c r="E4841" s="47"/>
      <c r="F4841" s="48"/>
      <c r="G4841" s="49"/>
      <c r="H4841" s="47"/>
      <c r="I4841" s="71"/>
      <c r="J4841" s="51"/>
      <c r="K4841" s="50"/>
      <c r="L4841" s="50"/>
      <c r="M4841" s="52"/>
    </row>
    <row r="4842" spans="1:13" s="53" customFormat="1">
      <c r="A4842" s="47"/>
      <c r="B4842" s="47"/>
      <c r="C4842" s="47"/>
      <c r="D4842" s="47"/>
      <c r="E4842" s="47"/>
      <c r="F4842" s="48"/>
      <c r="G4842" s="49"/>
      <c r="H4842" s="47"/>
      <c r="I4842" s="71"/>
      <c r="J4842" s="51"/>
      <c r="K4842" s="50"/>
      <c r="L4842" s="50"/>
      <c r="M4842" s="52"/>
    </row>
    <row r="4843" spans="1:13" s="53" customFormat="1">
      <c r="A4843" s="47"/>
      <c r="B4843" s="47"/>
      <c r="C4843" s="47"/>
      <c r="D4843" s="47"/>
      <c r="E4843" s="47"/>
      <c r="F4843" s="48"/>
      <c r="G4843" s="49"/>
      <c r="H4843" s="47"/>
      <c r="I4843" s="71"/>
      <c r="J4843" s="51"/>
      <c r="K4843" s="50"/>
      <c r="L4843" s="50"/>
      <c r="M4843" s="52"/>
    </row>
    <row r="4844" spans="1:13" s="53" customFormat="1">
      <c r="A4844" s="47"/>
      <c r="B4844" s="47"/>
      <c r="C4844" s="47"/>
      <c r="D4844" s="47"/>
      <c r="E4844" s="47"/>
      <c r="F4844" s="48"/>
      <c r="G4844" s="49"/>
      <c r="H4844" s="47"/>
      <c r="I4844" s="71"/>
      <c r="J4844" s="51"/>
      <c r="K4844" s="50"/>
      <c r="L4844" s="50"/>
      <c r="M4844" s="52"/>
    </row>
    <row r="4845" spans="1:13" s="53" customFormat="1">
      <c r="A4845" s="47"/>
      <c r="B4845" s="47"/>
      <c r="C4845" s="47"/>
      <c r="D4845" s="47"/>
      <c r="E4845" s="47"/>
      <c r="F4845" s="48"/>
      <c r="G4845" s="49"/>
      <c r="H4845" s="47"/>
      <c r="I4845" s="71"/>
      <c r="J4845" s="51"/>
      <c r="K4845" s="50"/>
      <c r="L4845" s="50"/>
      <c r="M4845" s="52"/>
    </row>
    <row r="4846" spans="1:13" s="53" customFormat="1">
      <c r="A4846" s="47"/>
      <c r="B4846" s="47"/>
      <c r="C4846" s="47"/>
      <c r="D4846" s="47"/>
      <c r="E4846" s="47"/>
      <c r="F4846" s="48"/>
      <c r="G4846" s="49"/>
      <c r="H4846" s="47"/>
      <c r="I4846" s="71"/>
      <c r="J4846" s="51"/>
      <c r="K4846" s="50"/>
      <c r="L4846" s="50"/>
      <c r="M4846" s="52"/>
    </row>
    <row r="4847" spans="1:13" s="53" customFormat="1">
      <c r="A4847" s="47"/>
      <c r="B4847" s="47"/>
      <c r="C4847" s="47"/>
      <c r="D4847" s="47"/>
      <c r="E4847" s="47"/>
      <c r="F4847" s="48"/>
      <c r="G4847" s="49"/>
      <c r="H4847" s="47"/>
      <c r="I4847" s="71"/>
      <c r="J4847" s="51"/>
      <c r="K4847" s="50"/>
      <c r="L4847" s="50"/>
      <c r="M4847" s="52"/>
    </row>
    <row r="4848" spans="1:13" s="53" customFormat="1">
      <c r="A4848" s="47"/>
      <c r="B4848" s="47"/>
      <c r="C4848" s="47"/>
      <c r="D4848" s="47"/>
      <c r="E4848" s="47"/>
      <c r="F4848" s="48"/>
      <c r="G4848" s="49"/>
      <c r="H4848" s="47"/>
      <c r="I4848" s="71"/>
      <c r="J4848" s="51"/>
      <c r="K4848" s="50"/>
      <c r="L4848" s="50"/>
      <c r="M4848" s="52"/>
    </row>
    <row r="4849" spans="1:13" s="53" customFormat="1">
      <c r="A4849" s="47"/>
      <c r="B4849" s="47"/>
      <c r="C4849" s="47"/>
      <c r="D4849" s="47"/>
      <c r="E4849" s="47"/>
      <c r="F4849" s="48"/>
      <c r="G4849" s="49"/>
      <c r="H4849" s="47"/>
      <c r="I4849" s="71"/>
      <c r="J4849" s="51"/>
      <c r="K4849" s="50"/>
      <c r="L4849" s="50"/>
      <c r="M4849" s="52"/>
    </row>
    <row r="4850" spans="1:13" s="53" customFormat="1">
      <c r="A4850" s="47"/>
      <c r="B4850" s="47"/>
      <c r="C4850" s="47"/>
      <c r="D4850" s="47"/>
      <c r="E4850" s="47"/>
      <c r="F4850" s="48"/>
      <c r="G4850" s="49"/>
      <c r="H4850" s="47"/>
      <c r="I4850" s="71"/>
      <c r="J4850" s="51"/>
      <c r="K4850" s="50"/>
      <c r="L4850" s="50"/>
      <c r="M4850" s="52"/>
    </row>
    <row r="4851" spans="1:13" s="53" customFormat="1">
      <c r="A4851" s="47"/>
      <c r="B4851" s="47"/>
      <c r="C4851" s="47"/>
      <c r="D4851" s="47"/>
      <c r="E4851" s="47"/>
      <c r="F4851" s="48"/>
      <c r="G4851" s="49"/>
      <c r="H4851" s="47"/>
      <c r="I4851" s="71"/>
      <c r="J4851" s="51"/>
      <c r="K4851" s="50"/>
      <c r="L4851" s="50"/>
      <c r="M4851" s="52"/>
    </row>
    <row r="4852" spans="1:13" s="53" customFormat="1">
      <c r="A4852" s="47"/>
      <c r="B4852" s="47"/>
      <c r="C4852" s="47"/>
      <c r="D4852" s="47"/>
      <c r="E4852" s="47"/>
      <c r="F4852" s="48"/>
      <c r="G4852" s="49"/>
      <c r="H4852" s="47"/>
      <c r="I4852" s="71"/>
      <c r="J4852" s="51"/>
      <c r="K4852" s="50"/>
      <c r="L4852" s="50"/>
      <c r="M4852" s="52"/>
    </row>
    <row r="4853" spans="1:13" s="53" customFormat="1">
      <c r="A4853" s="47"/>
      <c r="B4853" s="47"/>
      <c r="C4853" s="47"/>
      <c r="D4853" s="47"/>
      <c r="E4853" s="47"/>
      <c r="F4853" s="48"/>
      <c r="G4853" s="49"/>
      <c r="H4853" s="47"/>
      <c r="I4853" s="71"/>
      <c r="J4853" s="51"/>
      <c r="K4853" s="50"/>
      <c r="L4853" s="50"/>
      <c r="M4853" s="52"/>
    </row>
    <row r="4854" spans="1:13" s="53" customFormat="1">
      <c r="A4854" s="47"/>
      <c r="B4854" s="47"/>
      <c r="C4854" s="47"/>
      <c r="D4854" s="47"/>
      <c r="E4854" s="47"/>
      <c r="F4854" s="48"/>
      <c r="G4854" s="49"/>
      <c r="H4854" s="47"/>
      <c r="I4854" s="71"/>
      <c r="J4854" s="51"/>
      <c r="K4854" s="50"/>
      <c r="L4854" s="50"/>
      <c r="M4854" s="52"/>
    </row>
    <row r="4855" spans="1:13" s="53" customFormat="1">
      <c r="A4855" s="47"/>
      <c r="B4855" s="47"/>
      <c r="C4855" s="47"/>
      <c r="D4855" s="47"/>
      <c r="E4855" s="47"/>
      <c r="F4855" s="48"/>
      <c r="G4855" s="49"/>
      <c r="H4855" s="47"/>
      <c r="I4855" s="71"/>
      <c r="J4855" s="51"/>
      <c r="K4855" s="50"/>
      <c r="L4855" s="50"/>
      <c r="M4855" s="52"/>
    </row>
    <row r="4856" spans="1:13" s="53" customFormat="1">
      <c r="A4856" s="47"/>
      <c r="B4856" s="47"/>
      <c r="C4856" s="47"/>
      <c r="D4856" s="47"/>
      <c r="E4856" s="47"/>
      <c r="F4856" s="48"/>
      <c r="G4856" s="49"/>
      <c r="H4856" s="47"/>
      <c r="I4856" s="71"/>
      <c r="J4856" s="51"/>
      <c r="K4856" s="50"/>
      <c r="L4856" s="50"/>
      <c r="M4856" s="52"/>
    </row>
    <row r="4857" spans="1:13" s="53" customFormat="1">
      <c r="A4857" s="47"/>
      <c r="B4857" s="47"/>
      <c r="C4857" s="47"/>
      <c r="D4857" s="47"/>
      <c r="E4857" s="47"/>
      <c r="F4857" s="48"/>
      <c r="G4857" s="49"/>
      <c r="H4857" s="47"/>
      <c r="I4857" s="71"/>
      <c r="J4857" s="51"/>
      <c r="K4857" s="50"/>
      <c r="L4857" s="50"/>
      <c r="M4857" s="52"/>
    </row>
    <row r="4858" spans="1:13" s="53" customFormat="1">
      <c r="A4858" s="47"/>
      <c r="B4858" s="47"/>
      <c r="C4858" s="47"/>
      <c r="D4858" s="47"/>
      <c r="E4858" s="47"/>
      <c r="F4858" s="48"/>
      <c r="G4858" s="49"/>
      <c r="H4858" s="47"/>
      <c r="I4858" s="71"/>
      <c r="J4858" s="51"/>
      <c r="K4858" s="50"/>
      <c r="L4858" s="50"/>
      <c r="M4858" s="52"/>
    </row>
    <row r="4859" spans="1:13" s="53" customFormat="1">
      <c r="A4859" s="47"/>
      <c r="B4859" s="47"/>
      <c r="C4859" s="47"/>
      <c r="D4859" s="47"/>
      <c r="E4859" s="47"/>
      <c r="F4859" s="48"/>
      <c r="G4859" s="49"/>
      <c r="H4859" s="47"/>
      <c r="I4859" s="71"/>
      <c r="J4859" s="51"/>
      <c r="K4859" s="50"/>
      <c r="L4859" s="50"/>
      <c r="M4859" s="52"/>
    </row>
    <row r="4860" spans="1:13" s="53" customFormat="1">
      <c r="A4860" s="47"/>
      <c r="B4860" s="47"/>
      <c r="C4860" s="47"/>
      <c r="D4860" s="47"/>
      <c r="E4860" s="47"/>
      <c r="F4860" s="48"/>
      <c r="G4860" s="49"/>
      <c r="H4860" s="47"/>
      <c r="I4860" s="71"/>
      <c r="J4860" s="51"/>
      <c r="K4860" s="50"/>
      <c r="L4860" s="50"/>
      <c r="M4860" s="52"/>
    </row>
    <row r="4861" spans="1:13" s="53" customFormat="1">
      <c r="A4861" s="47"/>
      <c r="B4861" s="47"/>
      <c r="C4861" s="47"/>
      <c r="D4861" s="47"/>
      <c r="E4861" s="47"/>
      <c r="F4861" s="48"/>
      <c r="G4861" s="49"/>
      <c r="H4861" s="47"/>
      <c r="I4861" s="71"/>
      <c r="J4861" s="51"/>
      <c r="K4861" s="50"/>
      <c r="L4861" s="50"/>
      <c r="M4861" s="52"/>
    </row>
    <row r="4862" spans="1:13" s="53" customFormat="1">
      <c r="A4862" s="47"/>
      <c r="B4862" s="47"/>
      <c r="C4862" s="47"/>
      <c r="D4862" s="47"/>
      <c r="E4862" s="47"/>
      <c r="F4862" s="48"/>
      <c r="G4862" s="49"/>
      <c r="H4862" s="47"/>
      <c r="I4862" s="71"/>
      <c r="J4862" s="51"/>
      <c r="K4862" s="50"/>
      <c r="L4862" s="50"/>
      <c r="M4862" s="52"/>
    </row>
    <row r="4863" spans="1:13" s="53" customFormat="1">
      <c r="A4863" s="47"/>
      <c r="B4863" s="47"/>
      <c r="C4863" s="47"/>
      <c r="D4863" s="47"/>
      <c r="E4863" s="47"/>
      <c r="F4863" s="48"/>
      <c r="G4863" s="49"/>
      <c r="H4863" s="47"/>
      <c r="I4863" s="71"/>
      <c r="J4863" s="51"/>
      <c r="K4863" s="50"/>
      <c r="L4863" s="50"/>
      <c r="M4863" s="52"/>
    </row>
    <row r="4864" spans="1:13" s="53" customFormat="1">
      <c r="A4864" s="47"/>
      <c r="B4864" s="47"/>
      <c r="C4864" s="47"/>
      <c r="D4864" s="47"/>
      <c r="E4864" s="47"/>
      <c r="F4864" s="48"/>
      <c r="G4864" s="49"/>
      <c r="H4864" s="47"/>
      <c r="I4864" s="71"/>
      <c r="J4864" s="51"/>
      <c r="K4864" s="50"/>
      <c r="L4864" s="50"/>
      <c r="M4864" s="52"/>
    </row>
    <row r="4865" spans="1:13" s="53" customFormat="1">
      <c r="A4865" s="47"/>
      <c r="B4865" s="47"/>
      <c r="C4865" s="47"/>
      <c r="D4865" s="47"/>
      <c r="E4865" s="47"/>
      <c r="F4865" s="48"/>
      <c r="G4865" s="49"/>
      <c r="H4865" s="47"/>
      <c r="I4865" s="71"/>
      <c r="J4865" s="51"/>
      <c r="K4865" s="50"/>
      <c r="L4865" s="50"/>
      <c r="M4865" s="52"/>
    </row>
    <row r="4866" spans="1:13" s="53" customFormat="1">
      <c r="A4866" s="47"/>
      <c r="B4866" s="47"/>
      <c r="C4866" s="47"/>
      <c r="D4866" s="47"/>
      <c r="E4866" s="47"/>
      <c r="F4866" s="48"/>
      <c r="G4866" s="49"/>
      <c r="H4866" s="47"/>
      <c r="I4866" s="71"/>
      <c r="J4866" s="51"/>
      <c r="K4866" s="50"/>
      <c r="L4866" s="50"/>
      <c r="M4866" s="52"/>
    </row>
    <row r="4867" spans="1:13" s="53" customFormat="1">
      <c r="A4867" s="47"/>
      <c r="B4867" s="47"/>
      <c r="C4867" s="47"/>
      <c r="D4867" s="47"/>
      <c r="E4867" s="47"/>
      <c r="F4867" s="48"/>
      <c r="G4867" s="49"/>
      <c r="H4867" s="47"/>
      <c r="I4867" s="71"/>
      <c r="J4867" s="51"/>
      <c r="K4867" s="50"/>
      <c r="L4867" s="50"/>
      <c r="M4867" s="52"/>
    </row>
    <row r="4868" spans="1:13" s="53" customFormat="1">
      <c r="A4868" s="47"/>
      <c r="B4868" s="47"/>
      <c r="C4868" s="47"/>
      <c r="D4868" s="47"/>
      <c r="E4868" s="47"/>
      <c r="F4868" s="48"/>
      <c r="G4868" s="49"/>
      <c r="H4868" s="47"/>
      <c r="I4868" s="71"/>
      <c r="J4868" s="51"/>
      <c r="K4868" s="50"/>
      <c r="L4868" s="50"/>
      <c r="M4868" s="52"/>
    </row>
    <row r="4869" spans="1:13" s="53" customFormat="1">
      <c r="A4869" s="47"/>
      <c r="B4869" s="47"/>
      <c r="C4869" s="47"/>
      <c r="D4869" s="47"/>
      <c r="E4869" s="47"/>
      <c r="F4869" s="48"/>
      <c r="G4869" s="49"/>
      <c r="H4869" s="47"/>
      <c r="I4869" s="71"/>
      <c r="J4869" s="51"/>
      <c r="K4869" s="50"/>
      <c r="L4869" s="50"/>
      <c r="M4869" s="52"/>
    </row>
    <row r="4870" spans="1:13" s="53" customFormat="1">
      <c r="A4870" s="47"/>
      <c r="B4870" s="47"/>
      <c r="C4870" s="47"/>
      <c r="D4870" s="47"/>
      <c r="E4870" s="47"/>
      <c r="F4870" s="48"/>
      <c r="G4870" s="49"/>
      <c r="H4870" s="47"/>
      <c r="I4870" s="71"/>
      <c r="J4870" s="51"/>
      <c r="K4870" s="50"/>
      <c r="L4870" s="50"/>
      <c r="M4870" s="52"/>
    </row>
    <row r="4871" spans="1:13" s="53" customFormat="1">
      <c r="A4871" s="47"/>
      <c r="B4871" s="47"/>
      <c r="C4871" s="47"/>
      <c r="D4871" s="47"/>
      <c r="E4871" s="47"/>
      <c r="F4871" s="48"/>
      <c r="G4871" s="49"/>
      <c r="H4871" s="47"/>
      <c r="I4871" s="71"/>
      <c r="J4871" s="51"/>
      <c r="K4871" s="50"/>
      <c r="L4871" s="50"/>
      <c r="M4871" s="52"/>
    </row>
    <row r="4872" spans="1:13" s="53" customFormat="1">
      <c r="A4872" s="47"/>
      <c r="B4872" s="47"/>
      <c r="C4872" s="47"/>
      <c r="D4872" s="47"/>
      <c r="E4872" s="47"/>
      <c r="F4872" s="48"/>
      <c r="G4872" s="49"/>
      <c r="H4872" s="47"/>
      <c r="I4872" s="71"/>
      <c r="J4872" s="51"/>
      <c r="K4872" s="50"/>
      <c r="L4872" s="50"/>
      <c r="M4872" s="52"/>
    </row>
    <row r="4873" spans="1:13" s="53" customFormat="1">
      <c r="A4873" s="47"/>
      <c r="B4873" s="47"/>
      <c r="C4873" s="47"/>
      <c r="D4873" s="47"/>
      <c r="E4873" s="47"/>
      <c r="F4873" s="48"/>
      <c r="G4873" s="49"/>
      <c r="H4873" s="47"/>
      <c r="I4873" s="71"/>
      <c r="J4873" s="51"/>
      <c r="K4873" s="50"/>
      <c r="L4873" s="50"/>
      <c r="M4873" s="52"/>
    </row>
    <row r="4874" spans="1:13" s="53" customFormat="1">
      <c r="A4874" s="47"/>
      <c r="B4874" s="47"/>
      <c r="C4874" s="47"/>
      <c r="D4874" s="47"/>
      <c r="E4874" s="47"/>
      <c r="F4874" s="48"/>
      <c r="G4874" s="49"/>
      <c r="H4874" s="47"/>
      <c r="I4874" s="71"/>
      <c r="J4874" s="51"/>
      <c r="K4874" s="50"/>
      <c r="L4874" s="50"/>
      <c r="M4874" s="52"/>
    </row>
    <row r="4875" spans="1:13" s="53" customFormat="1">
      <c r="A4875" s="47"/>
      <c r="B4875" s="47"/>
      <c r="C4875" s="47"/>
      <c r="D4875" s="47"/>
      <c r="E4875" s="47"/>
      <c r="F4875" s="48"/>
      <c r="G4875" s="49"/>
      <c r="H4875" s="47"/>
      <c r="I4875" s="71"/>
      <c r="J4875" s="51"/>
      <c r="K4875" s="50"/>
      <c r="L4875" s="50"/>
      <c r="M4875" s="52"/>
    </row>
    <row r="4876" spans="1:13" s="53" customFormat="1">
      <c r="A4876" s="47"/>
      <c r="B4876" s="47"/>
      <c r="C4876" s="47"/>
      <c r="D4876" s="47"/>
      <c r="E4876" s="47"/>
      <c r="F4876" s="48"/>
      <c r="G4876" s="49"/>
      <c r="H4876" s="47"/>
      <c r="I4876" s="71"/>
      <c r="J4876" s="51"/>
      <c r="K4876" s="50"/>
      <c r="L4876" s="50"/>
      <c r="M4876" s="52"/>
    </row>
    <row r="4877" spans="1:13" s="53" customFormat="1">
      <c r="A4877" s="47"/>
      <c r="B4877" s="47"/>
      <c r="C4877" s="47"/>
      <c r="D4877" s="47"/>
      <c r="E4877" s="47"/>
      <c r="F4877" s="48"/>
      <c r="G4877" s="49"/>
      <c r="H4877" s="47"/>
      <c r="I4877" s="71"/>
      <c r="J4877" s="51"/>
      <c r="K4877" s="50"/>
      <c r="L4877" s="50"/>
      <c r="M4877" s="52"/>
    </row>
    <row r="4878" spans="1:13" s="53" customFormat="1">
      <c r="A4878" s="47"/>
      <c r="B4878" s="47"/>
      <c r="C4878" s="47"/>
      <c r="D4878" s="47"/>
      <c r="E4878" s="47"/>
      <c r="F4878" s="48"/>
      <c r="G4878" s="49"/>
      <c r="H4878" s="47"/>
      <c r="I4878" s="71"/>
      <c r="J4878" s="51"/>
      <c r="K4878" s="50"/>
      <c r="L4878" s="50"/>
      <c r="M4878" s="52"/>
    </row>
    <row r="4879" spans="1:13" s="53" customFormat="1">
      <c r="A4879" s="47"/>
      <c r="B4879" s="47"/>
      <c r="C4879" s="47"/>
      <c r="D4879" s="47"/>
      <c r="E4879" s="47"/>
      <c r="F4879" s="48"/>
      <c r="G4879" s="49"/>
      <c r="H4879" s="47"/>
      <c r="I4879" s="71"/>
      <c r="J4879" s="51"/>
      <c r="K4879" s="50"/>
      <c r="L4879" s="50"/>
      <c r="M4879" s="52"/>
    </row>
    <row r="4880" spans="1:13" s="53" customFormat="1">
      <c r="A4880" s="47"/>
      <c r="B4880" s="47"/>
      <c r="C4880" s="47"/>
      <c r="D4880" s="47"/>
      <c r="E4880" s="47"/>
      <c r="F4880" s="48"/>
      <c r="G4880" s="49"/>
      <c r="H4880" s="47"/>
      <c r="I4880" s="71"/>
      <c r="J4880" s="51"/>
      <c r="K4880" s="50"/>
      <c r="L4880" s="50"/>
      <c r="M4880" s="52"/>
    </row>
    <row r="4881" spans="1:13" s="53" customFormat="1">
      <c r="A4881" s="47"/>
      <c r="B4881" s="47"/>
      <c r="C4881" s="47"/>
      <c r="D4881" s="47"/>
      <c r="E4881" s="47"/>
      <c r="F4881" s="48"/>
      <c r="G4881" s="49"/>
      <c r="H4881" s="47"/>
      <c r="I4881" s="71"/>
      <c r="J4881" s="51"/>
      <c r="K4881" s="50"/>
      <c r="L4881" s="50"/>
      <c r="M4881" s="52"/>
    </row>
    <row r="4882" spans="1:13" s="53" customFormat="1">
      <c r="A4882" s="47"/>
      <c r="B4882" s="47"/>
      <c r="C4882" s="47"/>
      <c r="D4882" s="47"/>
      <c r="E4882" s="47"/>
      <c r="F4882" s="48"/>
      <c r="G4882" s="49"/>
      <c r="H4882" s="47"/>
      <c r="I4882" s="71"/>
      <c r="J4882" s="51"/>
      <c r="K4882" s="50"/>
      <c r="L4882" s="50"/>
      <c r="M4882" s="52"/>
    </row>
    <row r="4883" spans="1:13" s="53" customFormat="1">
      <c r="A4883" s="47"/>
      <c r="B4883" s="47"/>
      <c r="C4883" s="47"/>
      <c r="D4883" s="47"/>
      <c r="E4883" s="47"/>
      <c r="F4883" s="48"/>
      <c r="G4883" s="49"/>
      <c r="H4883" s="47"/>
      <c r="I4883" s="71"/>
      <c r="J4883" s="51"/>
      <c r="K4883" s="50"/>
      <c r="L4883" s="50"/>
      <c r="M4883" s="52"/>
    </row>
    <row r="4884" spans="1:13" s="53" customFormat="1">
      <c r="A4884" s="47"/>
      <c r="B4884" s="47"/>
      <c r="C4884" s="47"/>
      <c r="D4884" s="47"/>
      <c r="E4884" s="47"/>
      <c r="F4884" s="48"/>
      <c r="G4884" s="49"/>
      <c r="H4884" s="47"/>
      <c r="I4884" s="71"/>
      <c r="J4884" s="51"/>
      <c r="K4884" s="50"/>
      <c r="L4884" s="50"/>
      <c r="M4884" s="52"/>
    </row>
    <row r="4885" spans="1:13" s="53" customFormat="1">
      <c r="A4885" s="47"/>
      <c r="B4885" s="47"/>
      <c r="C4885" s="47"/>
      <c r="D4885" s="47"/>
      <c r="E4885" s="47"/>
      <c r="F4885" s="48"/>
      <c r="G4885" s="49"/>
      <c r="H4885" s="47"/>
      <c r="I4885" s="71"/>
      <c r="J4885" s="51"/>
      <c r="K4885" s="50"/>
      <c r="L4885" s="50"/>
      <c r="M4885" s="52"/>
    </row>
    <row r="4886" spans="1:13" s="53" customFormat="1">
      <c r="A4886" s="47"/>
      <c r="B4886" s="47"/>
      <c r="C4886" s="47"/>
      <c r="D4886" s="47"/>
      <c r="E4886" s="47"/>
      <c r="F4886" s="48"/>
      <c r="G4886" s="49"/>
      <c r="H4886" s="47"/>
      <c r="I4886" s="71"/>
      <c r="J4886" s="51"/>
      <c r="K4886" s="50"/>
      <c r="L4886" s="50"/>
      <c r="M4886" s="52"/>
    </row>
    <row r="4887" spans="1:13" s="53" customFormat="1">
      <c r="A4887" s="47"/>
      <c r="B4887" s="47"/>
      <c r="C4887" s="47"/>
      <c r="D4887" s="47"/>
      <c r="E4887" s="47"/>
      <c r="F4887" s="48"/>
      <c r="G4887" s="49"/>
      <c r="H4887" s="47"/>
      <c r="I4887" s="71"/>
      <c r="J4887" s="51"/>
      <c r="K4887" s="50"/>
      <c r="L4887" s="50"/>
      <c r="M4887" s="52"/>
    </row>
    <row r="4888" spans="1:13" s="53" customFormat="1">
      <c r="A4888" s="47"/>
      <c r="B4888" s="47"/>
      <c r="C4888" s="47"/>
      <c r="D4888" s="47"/>
      <c r="E4888" s="47"/>
      <c r="F4888" s="48"/>
      <c r="G4888" s="49"/>
      <c r="H4888" s="47"/>
      <c r="I4888" s="71"/>
      <c r="J4888" s="51"/>
      <c r="K4888" s="50"/>
      <c r="L4888" s="50"/>
      <c r="M4888" s="52"/>
    </row>
    <row r="4889" spans="1:13" s="53" customFormat="1">
      <c r="A4889" s="47"/>
      <c r="B4889" s="47"/>
      <c r="C4889" s="47"/>
      <c r="D4889" s="47"/>
      <c r="E4889" s="47"/>
      <c r="F4889" s="48"/>
      <c r="G4889" s="49"/>
      <c r="H4889" s="47"/>
      <c r="I4889" s="71"/>
      <c r="J4889" s="51"/>
      <c r="K4889" s="50"/>
      <c r="L4889" s="50"/>
      <c r="M4889" s="52"/>
    </row>
    <row r="4890" spans="1:13" s="53" customFormat="1">
      <c r="A4890" s="47"/>
      <c r="B4890" s="47"/>
      <c r="C4890" s="47"/>
      <c r="D4890" s="47"/>
      <c r="E4890" s="47"/>
      <c r="F4890" s="48"/>
      <c r="G4890" s="49"/>
      <c r="H4890" s="47"/>
      <c r="I4890" s="71"/>
      <c r="J4890" s="51"/>
      <c r="K4890" s="50"/>
      <c r="L4890" s="50"/>
      <c r="M4890" s="52"/>
    </row>
    <row r="4891" spans="1:13" s="53" customFormat="1">
      <c r="A4891" s="47"/>
      <c r="B4891" s="47"/>
      <c r="C4891" s="47"/>
      <c r="D4891" s="47"/>
      <c r="E4891" s="47"/>
      <c r="F4891" s="48"/>
      <c r="G4891" s="49"/>
      <c r="H4891" s="47"/>
      <c r="I4891" s="71"/>
      <c r="J4891" s="51"/>
      <c r="K4891" s="50"/>
      <c r="L4891" s="50"/>
      <c r="M4891" s="52"/>
    </row>
    <row r="4892" spans="1:13" s="53" customFormat="1">
      <c r="A4892" s="47"/>
      <c r="B4892" s="47"/>
      <c r="C4892" s="47"/>
      <c r="D4892" s="47"/>
      <c r="E4892" s="47"/>
      <c r="F4892" s="48"/>
      <c r="G4892" s="49"/>
      <c r="H4892" s="47"/>
      <c r="I4892" s="71"/>
      <c r="J4892" s="51"/>
      <c r="K4892" s="50"/>
      <c r="L4892" s="50"/>
      <c r="M4892" s="52"/>
    </row>
    <row r="4893" spans="1:13" s="53" customFormat="1">
      <c r="A4893" s="47"/>
      <c r="B4893" s="47"/>
      <c r="C4893" s="47"/>
      <c r="D4893" s="47"/>
      <c r="E4893" s="47"/>
      <c r="F4893" s="48"/>
      <c r="G4893" s="49"/>
      <c r="H4893" s="47"/>
      <c r="I4893" s="71"/>
      <c r="J4893" s="51"/>
      <c r="K4893" s="50"/>
      <c r="L4893" s="50"/>
      <c r="M4893" s="52"/>
    </row>
    <row r="4894" spans="1:13" s="53" customFormat="1">
      <c r="A4894" s="47"/>
      <c r="B4894" s="47"/>
      <c r="C4894" s="47"/>
      <c r="D4894" s="47"/>
      <c r="E4894" s="47"/>
      <c r="F4894" s="48"/>
      <c r="G4894" s="49"/>
      <c r="H4894" s="47"/>
      <c r="I4894" s="71"/>
      <c r="J4894" s="51"/>
      <c r="K4894" s="50"/>
      <c r="L4894" s="50"/>
      <c r="M4894" s="52"/>
    </row>
    <row r="4895" spans="1:13" s="53" customFormat="1">
      <c r="A4895" s="47"/>
      <c r="B4895" s="47"/>
      <c r="C4895" s="47"/>
      <c r="D4895" s="47"/>
      <c r="E4895" s="47"/>
      <c r="F4895" s="48"/>
      <c r="G4895" s="49"/>
      <c r="H4895" s="47"/>
      <c r="I4895" s="71"/>
      <c r="J4895" s="51"/>
      <c r="K4895" s="50"/>
      <c r="L4895" s="50"/>
      <c r="M4895" s="52"/>
    </row>
    <row r="4896" spans="1:13" s="53" customFormat="1">
      <c r="A4896" s="47"/>
      <c r="B4896" s="47"/>
      <c r="C4896" s="47"/>
      <c r="D4896" s="47"/>
      <c r="E4896" s="47"/>
      <c r="F4896" s="48"/>
      <c r="G4896" s="49"/>
      <c r="H4896" s="47"/>
      <c r="I4896" s="71"/>
      <c r="J4896" s="51"/>
      <c r="K4896" s="50"/>
      <c r="L4896" s="50"/>
      <c r="M4896" s="52"/>
    </row>
    <row r="4897" spans="1:13" s="53" customFormat="1">
      <c r="A4897" s="47"/>
      <c r="B4897" s="47"/>
      <c r="C4897" s="47"/>
      <c r="D4897" s="47"/>
      <c r="E4897" s="47"/>
      <c r="F4897" s="48"/>
      <c r="G4897" s="49"/>
      <c r="H4897" s="47"/>
      <c r="I4897" s="71"/>
      <c r="J4897" s="51"/>
      <c r="K4897" s="50"/>
      <c r="L4897" s="50"/>
      <c r="M4897" s="52"/>
    </row>
    <row r="4898" spans="1:13" s="53" customFormat="1">
      <c r="A4898" s="47"/>
      <c r="B4898" s="47"/>
      <c r="C4898" s="47"/>
      <c r="D4898" s="47"/>
      <c r="E4898" s="47"/>
      <c r="F4898" s="48"/>
      <c r="G4898" s="49"/>
      <c r="H4898" s="47"/>
      <c r="I4898" s="71"/>
      <c r="J4898" s="51"/>
      <c r="K4898" s="50"/>
      <c r="L4898" s="50"/>
      <c r="M4898" s="52"/>
    </row>
    <row r="4899" spans="1:13" s="53" customFormat="1">
      <c r="A4899" s="47"/>
      <c r="B4899" s="47"/>
      <c r="C4899" s="47"/>
      <c r="D4899" s="47"/>
      <c r="E4899" s="47"/>
      <c r="F4899" s="48"/>
      <c r="G4899" s="49"/>
      <c r="H4899" s="47"/>
      <c r="I4899" s="71"/>
      <c r="J4899" s="51"/>
      <c r="K4899" s="50"/>
      <c r="L4899" s="50"/>
      <c r="M4899" s="52"/>
    </row>
    <row r="4900" spans="1:13" s="53" customFormat="1">
      <c r="A4900" s="47"/>
      <c r="B4900" s="47"/>
      <c r="C4900" s="47"/>
      <c r="D4900" s="47"/>
      <c r="E4900" s="47"/>
      <c r="F4900" s="48"/>
      <c r="G4900" s="49"/>
      <c r="H4900" s="47"/>
      <c r="I4900" s="71"/>
      <c r="J4900" s="51"/>
      <c r="K4900" s="50"/>
      <c r="L4900" s="50"/>
      <c r="M4900" s="52"/>
    </row>
    <row r="4901" spans="1:13" s="53" customFormat="1">
      <c r="A4901" s="47"/>
      <c r="B4901" s="47"/>
      <c r="C4901" s="47"/>
      <c r="D4901" s="47"/>
      <c r="E4901" s="47"/>
      <c r="F4901" s="48"/>
      <c r="G4901" s="49"/>
      <c r="H4901" s="47"/>
      <c r="I4901" s="71"/>
      <c r="J4901" s="51"/>
      <c r="K4901" s="50"/>
      <c r="L4901" s="50"/>
      <c r="M4901" s="52"/>
    </row>
    <row r="4902" spans="1:13" s="53" customFormat="1">
      <c r="A4902" s="47"/>
      <c r="B4902" s="47"/>
      <c r="C4902" s="47"/>
      <c r="D4902" s="47"/>
      <c r="E4902" s="47"/>
      <c r="F4902" s="48"/>
      <c r="G4902" s="49"/>
      <c r="H4902" s="47"/>
      <c r="I4902" s="71"/>
      <c r="J4902" s="51"/>
      <c r="K4902" s="50"/>
      <c r="L4902" s="50"/>
      <c r="M4902" s="52"/>
    </row>
    <row r="4903" spans="1:13" s="53" customFormat="1">
      <c r="A4903" s="47"/>
      <c r="B4903" s="47"/>
      <c r="C4903" s="47"/>
      <c r="D4903" s="47"/>
      <c r="E4903" s="47"/>
      <c r="F4903" s="48"/>
      <c r="G4903" s="49"/>
      <c r="H4903" s="47"/>
      <c r="I4903" s="71"/>
      <c r="J4903" s="51"/>
      <c r="K4903" s="50"/>
      <c r="L4903" s="50"/>
      <c r="M4903" s="52"/>
    </row>
    <row r="4904" spans="1:13" s="53" customFormat="1">
      <c r="A4904" s="47"/>
      <c r="B4904" s="47"/>
      <c r="C4904" s="47"/>
      <c r="D4904" s="47"/>
      <c r="E4904" s="47"/>
      <c r="F4904" s="48"/>
      <c r="G4904" s="49"/>
      <c r="H4904" s="47"/>
      <c r="I4904" s="71"/>
      <c r="J4904" s="51"/>
      <c r="K4904" s="50"/>
      <c r="L4904" s="50"/>
      <c r="M4904" s="52"/>
    </row>
    <row r="4905" spans="1:13" s="53" customFormat="1">
      <c r="A4905" s="47"/>
      <c r="B4905" s="47"/>
      <c r="C4905" s="47"/>
      <c r="D4905" s="47"/>
      <c r="E4905" s="47"/>
      <c r="F4905" s="48"/>
      <c r="G4905" s="49"/>
      <c r="H4905" s="47"/>
      <c r="I4905" s="71"/>
      <c r="J4905" s="51"/>
      <c r="K4905" s="50"/>
      <c r="L4905" s="50"/>
      <c r="M4905" s="52"/>
    </row>
    <row r="4906" spans="1:13" s="53" customFormat="1">
      <c r="A4906" s="47"/>
      <c r="B4906" s="47"/>
      <c r="C4906" s="47"/>
      <c r="D4906" s="47"/>
      <c r="E4906" s="47"/>
      <c r="F4906" s="48"/>
      <c r="G4906" s="49"/>
      <c r="H4906" s="47"/>
      <c r="I4906" s="71"/>
      <c r="J4906" s="51"/>
      <c r="K4906" s="50"/>
      <c r="L4906" s="50"/>
      <c r="M4906" s="52"/>
    </row>
    <row r="4907" spans="1:13" s="53" customFormat="1">
      <c r="A4907" s="47"/>
      <c r="B4907" s="47"/>
      <c r="C4907" s="47"/>
      <c r="D4907" s="47"/>
      <c r="E4907" s="47"/>
      <c r="F4907" s="48"/>
      <c r="G4907" s="49"/>
      <c r="H4907" s="47"/>
      <c r="I4907" s="71"/>
      <c r="J4907" s="51"/>
      <c r="K4907" s="50"/>
      <c r="L4907" s="50"/>
      <c r="M4907" s="52"/>
    </row>
    <row r="4908" spans="1:13" s="53" customFormat="1">
      <c r="A4908" s="47"/>
      <c r="B4908" s="47"/>
      <c r="C4908" s="47"/>
      <c r="D4908" s="47"/>
      <c r="E4908" s="47"/>
      <c r="F4908" s="48"/>
      <c r="G4908" s="49"/>
      <c r="H4908" s="47"/>
      <c r="I4908" s="71"/>
      <c r="J4908" s="51"/>
      <c r="K4908" s="50"/>
      <c r="L4908" s="50"/>
      <c r="M4908" s="52"/>
    </row>
    <row r="4909" spans="1:13" s="53" customFormat="1">
      <c r="A4909" s="47"/>
      <c r="B4909" s="47"/>
      <c r="C4909" s="47"/>
      <c r="D4909" s="47"/>
      <c r="E4909" s="47"/>
      <c r="F4909" s="48"/>
      <c r="G4909" s="49"/>
      <c r="H4909" s="47"/>
      <c r="I4909" s="71"/>
      <c r="J4909" s="51"/>
      <c r="K4909" s="50"/>
      <c r="L4909" s="50"/>
      <c r="M4909" s="52"/>
    </row>
    <row r="4910" spans="1:13" s="53" customFormat="1">
      <c r="A4910" s="47"/>
      <c r="B4910" s="47"/>
      <c r="C4910" s="47"/>
      <c r="D4910" s="47"/>
      <c r="E4910" s="47"/>
      <c r="F4910" s="48"/>
      <c r="G4910" s="49"/>
      <c r="H4910" s="47"/>
      <c r="I4910" s="71"/>
      <c r="J4910" s="51"/>
      <c r="K4910" s="50"/>
      <c r="L4910" s="50"/>
      <c r="M4910" s="52"/>
    </row>
    <row r="4911" spans="1:13" s="53" customFormat="1">
      <c r="A4911" s="47"/>
      <c r="B4911" s="47"/>
      <c r="C4911" s="47"/>
      <c r="D4911" s="47"/>
      <c r="E4911" s="47"/>
      <c r="F4911" s="48"/>
      <c r="G4911" s="49"/>
      <c r="H4911" s="47"/>
      <c r="I4911" s="71"/>
      <c r="J4911" s="51"/>
      <c r="K4911" s="50"/>
      <c r="L4911" s="50"/>
      <c r="M4911" s="52"/>
    </row>
    <row r="4912" spans="1:13" s="53" customFormat="1">
      <c r="A4912" s="47"/>
      <c r="B4912" s="47"/>
      <c r="C4912" s="47"/>
      <c r="D4912" s="47"/>
      <c r="E4912" s="47"/>
      <c r="F4912" s="48"/>
      <c r="G4912" s="49"/>
      <c r="H4912" s="47"/>
      <c r="I4912" s="71"/>
      <c r="J4912" s="51"/>
      <c r="K4912" s="50"/>
      <c r="L4912" s="50"/>
      <c r="M4912" s="52"/>
    </row>
    <row r="4913" spans="1:13" s="53" customFormat="1">
      <c r="A4913" s="47"/>
      <c r="B4913" s="47"/>
      <c r="C4913" s="47"/>
      <c r="D4913" s="47"/>
      <c r="E4913" s="47"/>
      <c r="F4913" s="48"/>
      <c r="G4913" s="49"/>
      <c r="H4913" s="47"/>
      <c r="I4913" s="71"/>
      <c r="J4913" s="51"/>
      <c r="K4913" s="50"/>
      <c r="L4913" s="50"/>
      <c r="M4913" s="52"/>
    </row>
    <row r="4914" spans="1:13" s="53" customFormat="1">
      <c r="A4914" s="47"/>
      <c r="B4914" s="47"/>
      <c r="C4914" s="47"/>
      <c r="D4914" s="47"/>
      <c r="E4914" s="47"/>
      <c r="F4914" s="48"/>
      <c r="G4914" s="49"/>
      <c r="H4914" s="47"/>
      <c r="I4914" s="71"/>
      <c r="J4914" s="51"/>
      <c r="K4914" s="50"/>
      <c r="L4914" s="50"/>
      <c r="M4914" s="52"/>
    </row>
    <row r="4915" spans="1:13" s="53" customFormat="1">
      <c r="A4915" s="47"/>
      <c r="B4915" s="47"/>
      <c r="C4915" s="47"/>
      <c r="D4915" s="47"/>
      <c r="E4915" s="47"/>
      <c r="F4915" s="48"/>
      <c r="G4915" s="49"/>
      <c r="H4915" s="47"/>
      <c r="I4915" s="71"/>
      <c r="J4915" s="51"/>
      <c r="K4915" s="50"/>
      <c r="L4915" s="50"/>
      <c r="M4915" s="52"/>
    </row>
    <row r="4916" spans="1:13" s="53" customFormat="1">
      <c r="A4916" s="47"/>
      <c r="B4916" s="47"/>
      <c r="C4916" s="47"/>
      <c r="D4916" s="47"/>
      <c r="E4916" s="47"/>
      <c r="F4916" s="48"/>
      <c r="G4916" s="49"/>
      <c r="H4916" s="47"/>
      <c r="I4916" s="71"/>
      <c r="J4916" s="51"/>
      <c r="K4916" s="50"/>
      <c r="L4916" s="50"/>
      <c r="M4916" s="52"/>
    </row>
    <row r="4917" spans="1:13" s="53" customFormat="1">
      <c r="A4917" s="47"/>
      <c r="B4917" s="47"/>
      <c r="C4917" s="47"/>
      <c r="D4917" s="47"/>
      <c r="E4917" s="47"/>
      <c r="F4917" s="48"/>
      <c r="G4917" s="49"/>
      <c r="H4917" s="47"/>
      <c r="I4917" s="71"/>
      <c r="J4917" s="51"/>
      <c r="K4917" s="50"/>
      <c r="L4917" s="50"/>
      <c r="M4917" s="52"/>
    </row>
    <row r="4918" spans="1:13" s="53" customFormat="1">
      <c r="A4918" s="47"/>
      <c r="B4918" s="47"/>
      <c r="C4918" s="47"/>
      <c r="D4918" s="47"/>
      <c r="E4918" s="47"/>
      <c r="F4918" s="48"/>
      <c r="G4918" s="49"/>
      <c r="H4918" s="47"/>
      <c r="I4918" s="71"/>
      <c r="J4918" s="51"/>
      <c r="K4918" s="50"/>
      <c r="L4918" s="50"/>
      <c r="M4918" s="52"/>
    </row>
    <row r="4919" spans="1:13" s="53" customFormat="1">
      <c r="A4919" s="47"/>
      <c r="B4919" s="47"/>
      <c r="C4919" s="47"/>
      <c r="D4919" s="47"/>
      <c r="E4919" s="47"/>
      <c r="F4919" s="48"/>
      <c r="G4919" s="49"/>
      <c r="H4919" s="47"/>
      <c r="I4919" s="71"/>
      <c r="J4919" s="51"/>
      <c r="K4919" s="50"/>
      <c r="L4919" s="50"/>
      <c r="M4919" s="52"/>
    </row>
    <row r="4920" spans="1:13" s="53" customFormat="1">
      <c r="A4920" s="47"/>
      <c r="B4920" s="47"/>
      <c r="C4920" s="47"/>
      <c r="D4920" s="47"/>
      <c r="E4920" s="47"/>
      <c r="F4920" s="48"/>
      <c r="G4920" s="49"/>
      <c r="H4920" s="47"/>
      <c r="I4920" s="71"/>
      <c r="J4920" s="51"/>
      <c r="K4920" s="50"/>
      <c r="L4920" s="50"/>
      <c r="M4920" s="52"/>
    </row>
    <row r="4921" spans="1:13" s="53" customFormat="1">
      <c r="A4921" s="47"/>
      <c r="B4921" s="47"/>
      <c r="C4921" s="47"/>
      <c r="D4921" s="47"/>
      <c r="E4921" s="47"/>
      <c r="F4921" s="48"/>
      <c r="G4921" s="49"/>
      <c r="H4921" s="47"/>
      <c r="I4921" s="71"/>
      <c r="J4921" s="51"/>
      <c r="K4921" s="50"/>
      <c r="L4921" s="50"/>
      <c r="M4921" s="52"/>
    </row>
    <row r="4922" spans="1:13" s="53" customFormat="1">
      <c r="A4922" s="47"/>
      <c r="B4922" s="47"/>
      <c r="C4922" s="47"/>
      <c r="D4922" s="47"/>
      <c r="E4922" s="47"/>
      <c r="F4922" s="48"/>
      <c r="G4922" s="49"/>
      <c r="H4922" s="47"/>
      <c r="I4922" s="71"/>
      <c r="J4922" s="51"/>
      <c r="K4922" s="50"/>
      <c r="L4922" s="50"/>
      <c r="M4922" s="52"/>
    </row>
    <row r="4923" spans="1:13" s="53" customFormat="1">
      <c r="A4923" s="47"/>
      <c r="B4923" s="47"/>
      <c r="C4923" s="47"/>
      <c r="D4923" s="47"/>
      <c r="E4923" s="47"/>
      <c r="F4923" s="48"/>
      <c r="G4923" s="49"/>
      <c r="H4923" s="47"/>
      <c r="I4923" s="71"/>
      <c r="J4923" s="51"/>
      <c r="K4923" s="50"/>
      <c r="L4923" s="50"/>
      <c r="M4923" s="52"/>
    </row>
    <row r="4924" spans="1:13" s="53" customFormat="1">
      <c r="A4924" s="47"/>
      <c r="B4924" s="47"/>
      <c r="C4924" s="47"/>
      <c r="D4924" s="47"/>
      <c r="E4924" s="47"/>
      <c r="F4924" s="48"/>
      <c r="G4924" s="49"/>
      <c r="H4924" s="47"/>
      <c r="I4924" s="71"/>
      <c r="J4924" s="51"/>
      <c r="K4924" s="50"/>
      <c r="L4924" s="50"/>
      <c r="M4924" s="52"/>
    </row>
    <row r="4925" spans="1:13" s="53" customFormat="1">
      <c r="A4925" s="47"/>
      <c r="B4925" s="47"/>
      <c r="C4925" s="47"/>
      <c r="D4925" s="47"/>
      <c r="E4925" s="47"/>
      <c r="F4925" s="48"/>
      <c r="G4925" s="49"/>
      <c r="H4925" s="47"/>
      <c r="I4925" s="71"/>
      <c r="J4925" s="51"/>
      <c r="K4925" s="50"/>
      <c r="L4925" s="50"/>
      <c r="M4925" s="52"/>
    </row>
    <row r="4926" spans="1:13" s="53" customFormat="1">
      <c r="A4926" s="47"/>
      <c r="B4926" s="47"/>
      <c r="C4926" s="47"/>
      <c r="D4926" s="47"/>
      <c r="E4926" s="47"/>
      <c r="F4926" s="48"/>
      <c r="G4926" s="49"/>
      <c r="H4926" s="47"/>
      <c r="I4926" s="71"/>
      <c r="J4926" s="51"/>
      <c r="K4926" s="50"/>
      <c r="L4926" s="50"/>
      <c r="M4926" s="52"/>
    </row>
    <row r="4927" spans="1:13" s="53" customFormat="1">
      <c r="A4927" s="47"/>
      <c r="B4927" s="47"/>
      <c r="C4927" s="47"/>
      <c r="D4927" s="47"/>
      <c r="E4927" s="47"/>
      <c r="F4927" s="48"/>
      <c r="G4927" s="49"/>
      <c r="H4927" s="47"/>
      <c r="I4927" s="71"/>
      <c r="J4927" s="51"/>
      <c r="K4927" s="50"/>
      <c r="L4927" s="50"/>
      <c r="M4927" s="52"/>
    </row>
    <row r="4928" spans="1:13" s="53" customFormat="1">
      <c r="A4928" s="47"/>
      <c r="B4928" s="47"/>
      <c r="C4928" s="47"/>
      <c r="D4928" s="47"/>
      <c r="E4928" s="47"/>
      <c r="F4928" s="48"/>
      <c r="G4928" s="49"/>
      <c r="H4928" s="47"/>
      <c r="I4928" s="71"/>
      <c r="J4928" s="51"/>
      <c r="K4928" s="50"/>
      <c r="L4928" s="50"/>
      <c r="M4928" s="52"/>
    </row>
    <row r="4929" spans="1:13" s="53" customFormat="1">
      <c r="A4929" s="47"/>
      <c r="B4929" s="47"/>
      <c r="C4929" s="47"/>
      <c r="D4929" s="47"/>
      <c r="E4929" s="47"/>
      <c r="F4929" s="48"/>
      <c r="G4929" s="49"/>
      <c r="H4929" s="47"/>
      <c r="I4929" s="71"/>
      <c r="J4929" s="51"/>
      <c r="K4929" s="50"/>
      <c r="L4929" s="50"/>
      <c r="M4929" s="52"/>
    </row>
    <row r="4930" spans="1:13" s="53" customFormat="1">
      <c r="A4930" s="47"/>
      <c r="B4930" s="47"/>
      <c r="C4930" s="47"/>
      <c r="D4930" s="47"/>
      <c r="E4930" s="47"/>
      <c r="F4930" s="48"/>
      <c r="G4930" s="49"/>
      <c r="H4930" s="47"/>
      <c r="I4930" s="71"/>
      <c r="J4930" s="51"/>
      <c r="K4930" s="50"/>
      <c r="L4930" s="50"/>
      <c r="M4930" s="52"/>
    </row>
    <row r="4931" spans="1:13" s="53" customFormat="1">
      <c r="A4931" s="47"/>
      <c r="B4931" s="47"/>
      <c r="C4931" s="47"/>
      <c r="D4931" s="47"/>
      <c r="E4931" s="47"/>
      <c r="F4931" s="48"/>
      <c r="G4931" s="49"/>
      <c r="H4931" s="47"/>
      <c r="I4931" s="71"/>
      <c r="J4931" s="51"/>
      <c r="K4931" s="50"/>
      <c r="L4931" s="50"/>
      <c r="M4931" s="52"/>
    </row>
    <row r="4932" spans="1:13" s="53" customFormat="1">
      <c r="A4932" s="47"/>
      <c r="B4932" s="47"/>
      <c r="C4932" s="47"/>
      <c r="D4932" s="47"/>
      <c r="E4932" s="47"/>
      <c r="F4932" s="48"/>
      <c r="G4932" s="49"/>
      <c r="H4932" s="47"/>
      <c r="I4932" s="71"/>
      <c r="J4932" s="51"/>
      <c r="K4932" s="50"/>
      <c r="L4932" s="50"/>
      <c r="M4932" s="52"/>
    </row>
    <row r="4933" spans="1:13" s="53" customFormat="1">
      <c r="A4933" s="47"/>
      <c r="B4933" s="47"/>
      <c r="C4933" s="47"/>
      <c r="D4933" s="47"/>
      <c r="E4933" s="47"/>
      <c r="F4933" s="48"/>
      <c r="G4933" s="49"/>
      <c r="H4933" s="47"/>
      <c r="I4933" s="71"/>
      <c r="J4933" s="51"/>
      <c r="K4933" s="50"/>
      <c r="L4933" s="50"/>
      <c r="M4933" s="52"/>
    </row>
    <row r="4934" spans="1:13" s="53" customFormat="1">
      <c r="A4934" s="47"/>
      <c r="B4934" s="47"/>
      <c r="C4934" s="47"/>
      <c r="D4934" s="47"/>
      <c r="E4934" s="47"/>
      <c r="F4934" s="48"/>
      <c r="G4934" s="49"/>
      <c r="H4934" s="47"/>
      <c r="I4934" s="71"/>
      <c r="J4934" s="51"/>
      <c r="K4934" s="50"/>
      <c r="L4934" s="50"/>
      <c r="M4934" s="52"/>
    </row>
    <row r="4935" spans="1:13" s="53" customFormat="1">
      <c r="A4935" s="47"/>
      <c r="B4935" s="47"/>
      <c r="C4935" s="47"/>
      <c r="D4935" s="47"/>
      <c r="E4935" s="47"/>
      <c r="F4935" s="48"/>
      <c r="G4935" s="49"/>
      <c r="H4935" s="47"/>
      <c r="I4935" s="71"/>
      <c r="J4935" s="51"/>
      <c r="K4935" s="50"/>
      <c r="L4935" s="50"/>
      <c r="M4935" s="52"/>
    </row>
    <row r="4936" spans="1:13" s="53" customFormat="1">
      <c r="A4936" s="47"/>
      <c r="B4936" s="47"/>
      <c r="C4936" s="47"/>
      <c r="D4936" s="47"/>
      <c r="E4936" s="47"/>
      <c r="F4936" s="48"/>
      <c r="G4936" s="49"/>
      <c r="H4936" s="47"/>
      <c r="I4936" s="71"/>
      <c r="J4936" s="51"/>
      <c r="K4936" s="50"/>
      <c r="L4936" s="50"/>
      <c r="M4936" s="52"/>
    </row>
    <row r="4937" spans="1:13" s="53" customFormat="1">
      <c r="A4937" s="47"/>
      <c r="B4937" s="47"/>
      <c r="C4937" s="47"/>
      <c r="D4937" s="47"/>
      <c r="E4937" s="47"/>
      <c r="F4937" s="48"/>
      <c r="G4937" s="49"/>
      <c r="H4937" s="47"/>
      <c r="I4937" s="71"/>
      <c r="J4937" s="51"/>
      <c r="K4937" s="50"/>
      <c r="L4937" s="50"/>
      <c r="M4937" s="52"/>
    </row>
    <row r="4938" spans="1:13" s="53" customFormat="1">
      <c r="A4938" s="47"/>
      <c r="B4938" s="47"/>
      <c r="C4938" s="47"/>
      <c r="D4938" s="47"/>
      <c r="E4938" s="47"/>
      <c r="F4938" s="48"/>
      <c r="G4938" s="49"/>
      <c r="H4938" s="47"/>
      <c r="I4938" s="71"/>
      <c r="J4938" s="51"/>
      <c r="K4938" s="50"/>
      <c r="L4938" s="50"/>
      <c r="M4938" s="52"/>
    </row>
    <row r="4939" spans="1:13" s="53" customFormat="1">
      <c r="A4939" s="47"/>
      <c r="B4939" s="47"/>
      <c r="C4939" s="47"/>
      <c r="D4939" s="47"/>
      <c r="E4939" s="47"/>
      <c r="F4939" s="48"/>
      <c r="G4939" s="49"/>
      <c r="H4939" s="47"/>
      <c r="I4939" s="71"/>
      <c r="J4939" s="51"/>
      <c r="K4939" s="50"/>
      <c r="L4939" s="50"/>
      <c r="M4939" s="52"/>
    </row>
    <row r="4940" spans="1:13" s="53" customFormat="1">
      <c r="A4940" s="47"/>
      <c r="B4940" s="47"/>
      <c r="C4940" s="47"/>
      <c r="D4940" s="47"/>
      <c r="E4940" s="47"/>
      <c r="F4940" s="48"/>
      <c r="G4940" s="49"/>
      <c r="H4940" s="47"/>
      <c r="I4940" s="71"/>
      <c r="J4940" s="51"/>
      <c r="K4940" s="50"/>
      <c r="L4940" s="50"/>
      <c r="M4940" s="52"/>
    </row>
    <row r="4941" spans="1:13" s="53" customFormat="1">
      <c r="A4941" s="47"/>
      <c r="B4941" s="47"/>
      <c r="C4941" s="47"/>
      <c r="D4941" s="47"/>
      <c r="E4941" s="47"/>
      <c r="F4941" s="48"/>
      <c r="G4941" s="49"/>
      <c r="H4941" s="47"/>
      <c r="I4941" s="71"/>
      <c r="J4941" s="51"/>
      <c r="K4941" s="50"/>
      <c r="L4941" s="50"/>
      <c r="M4941" s="52"/>
    </row>
    <row r="4942" spans="1:13" s="53" customFormat="1">
      <c r="A4942" s="47"/>
      <c r="B4942" s="47"/>
      <c r="C4942" s="47"/>
      <c r="D4942" s="47"/>
      <c r="E4942" s="47"/>
      <c r="F4942" s="48"/>
      <c r="G4942" s="49"/>
      <c r="H4942" s="47"/>
      <c r="I4942" s="71"/>
      <c r="J4942" s="51"/>
      <c r="K4942" s="50"/>
      <c r="L4942" s="50"/>
      <c r="M4942" s="52"/>
    </row>
    <row r="4943" spans="1:13" s="53" customFormat="1">
      <c r="A4943" s="47"/>
      <c r="B4943" s="47"/>
      <c r="C4943" s="47"/>
      <c r="D4943" s="47"/>
      <c r="E4943" s="47"/>
      <c r="F4943" s="48"/>
      <c r="G4943" s="49"/>
      <c r="H4943" s="47"/>
      <c r="I4943" s="71"/>
      <c r="J4943" s="51"/>
      <c r="K4943" s="50"/>
      <c r="L4943" s="50"/>
      <c r="M4943" s="52"/>
    </row>
    <row r="4944" spans="1:13" s="53" customFormat="1">
      <c r="A4944" s="47"/>
      <c r="B4944" s="47"/>
      <c r="C4944" s="47"/>
      <c r="D4944" s="47"/>
      <c r="E4944" s="47"/>
      <c r="F4944" s="48"/>
      <c r="G4944" s="49"/>
      <c r="H4944" s="47"/>
      <c r="I4944" s="71"/>
      <c r="J4944" s="51"/>
      <c r="K4944" s="50"/>
      <c r="L4944" s="50"/>
      <c r="M4944" s="52"/>
    </row>
    <row r="4945" spans="1:13" s="53" customFormat="1">
      <c r="A4945" s="47"/>
      <c r="B4945" s="47"/>
      <c r="C4945" s="47"/>
      <c r="D4945" s="47"/>
      <c r="E4945" s="47"/>
      <c r="F4945" s="48"/>
      <c r="G4945" s="49"/>
      <c r="H4945" s="47"/>
      <c r="I4945" s="71"/>
      <c r="J4945" s="51"/>
      <c r="K4945" s="50"/>
      <c r="L4945" s="50"/>
      <c r="M4945" s="52"/>
    </row>
    <row r="4946" spans="1:13" s="53" customFormat="1">
      <c r="A4946" s="47"/>
      <c r="B4946" s="47"/>
      <c r="C4946" s="47"/>
      <c r="D4946" s="47"/>
      <c r="E4946" s="47"/>
      <c r="F4946" s="48"/>
      <c r="G4946" s="49"/>
      <c r="H4946" s="47"/>
      <c r="I4946" s="71"/>
      <c r="J4946" s="51"/>
      <c r="K4946" s="50"/>
      <c r="L4946" s="50"/>
      <c r="M4946" s="52"/>
    </row>
    <row r="4947" spans="1:13" s="53" customFormat="1">
      <c r="A4947" s="47"/>
      <c r="B4947" s="47"/>
      <c r="C4947" s="47"/>
      <c r="D4947" s="47"/>
      <c r="E4947" s="47"/>
      <c r="F4947" s="48"/>
      <c r="G4947" s="49"/>
      <c r="H4947" s="47"/>
      <c r="I4947" s="71"/>
      <c r="J4947" s="51"/>
      <c r="K4947" s="50"/>
      <c r="L4947" s="50"/>
      <c r="M4947" s="52"/>
    </row>
    <row r="4948" spans="1:13" s="53" customFormat="1">
      <c r="A4948" s="47"/>
      <c r="B4948" s="47"/>
      <c r="C4948" s="47"/>
      <c r="D4948" s="47"/>
      <c r="E4948" s="47"/>
      <c r="F4948" s="48"/>
      <c r="G4948" s="49"/>
      <c r="H4948" s="47"/>
      <c r="I4948" s="71"/>
      <c r="J4948" s="51"/>
      <c r="K4948" s="50"/>
      <c r="L4948" s="50"/>
      <c r="M4948" s="52"/>
    </row>
    <row r="4949" spans="1:13" s="53" customFormat="1">
      <c r="A4949" s="47"/>
      <c r="B4949" s="47"/>
      <c r="C4949" s="47"/>
      <c r="D4949" s="47"/>
      <c r="E4949" s="47"/>
      <c r="F4949" s="48"/>
      <c r="G4949" s="49"/>
      <c r="H4949" s="47"/>
      <c r="I4949" s="71"/>
      <c r="J4949" s="51"/>
      <c r="K4949" s="50"/>
      <c r="L4949" s="50"/>
      <c r="M4949" s="52"/>
    </row>
    <row r="4950" spans="1:13" s="53" customFormat="1">
      <c r="A4950" s="47"/>
      <c r="B4950" s="47"/>
      <c r="C4950" s="47"/>
      <c r="D4950" s="47"/>
      <c r="E4950" s="47"/>
      <c r="F4950" s="48"/>
      <c r="G4950" s="49"/>
      <c r="H4950" s="47"/>
      <c r="I4950" s="71"/>
      <c r="J4950" s="51"/>
      <c r="K4950" s="50"/>
      <c r="L4950" s="50"/>
      <c r="M4950" s="52"/>
    </row>
    <row r="4951" spans="1:13" s="53" customFormat="1">
      <c r="A4951" s="47"/>
      <c r="B4951" s="47"/>
      <c r="C4951" s="47"/>
      <c r="D4951" s="47"/>
      <c r="E4951" s="47"/>
      <c r="F4951" s="48"/>
      <c r="G4951" s="49"/>
      <c r="H4951" s="47"/>
      <c r="I4951" s="71"/>
      <c r="J4951" s="51"/>
      <c r="K4951" s="50"/>
      <c r="L4951" s="50"/>
      <c r="M4951" s="52"/>
    </row>
    <row r="4952" spans="1:13" s="53" customFormat="1">
      <c r="A4952" s="47"/>
      <c r="B4952" s="47"/>
      <c r="C4952" s="47"/>
      <c r="D4952" s="47"/>
      <c r="E4952" s="47"/>
      <c r="F4952" s="48"/>
      <c r="G4952" s="49"/>
      <c r="H4952" s="47"/>
      <c r="I4952" s="71"/>
      <c r="J4952" s="51"/>
      <c r="K4952" s="50"/>
      <c r="L4952" s="50"/>
      <c r="M4952" s="52"/>
    </row>
    <row r="4953" spans="1:13" s="53" customFormat="1">
      <c r="A4953" s="47"/>
      <c r="B4953" s="47"/>
      <c r="C4953" s="47"/>
      <c r="D4953" s="47"/>
      <c r="E4953" s="47"/>
      <c r="F4953" s="48"/>
      <c r="G4953" s="49"/>
      <c r="H4953" s="47"/>
      <c r="I4953" s="71"/>
      <c r="J4953" s="51"/>
      <c r="K4953" s="50"/>
      <c r="L4953" s="50"/>
      <c r="M4953" s="52"/>
    </row>
    <row r="4954" spans="1:13" s="53" customFormat="1">
      <c r="A4954" s="47"/>
      <c r="B4954" s="47"/>
      <c r="C4954" s="47"/>
      <c r="D4954" s="47"/>
      <c r="E4954" s="47"/>
      <c r="F4954" s="48"/>
      <c r="G4954" s="49"/>
      <c r="H4954" s="47"/>
      <c r="I4954" s="71"/>
      <c r="J4954" s="51"/>
      <c r="K4954" s="50"/>
      <c r="L4954" s="50"/>
      <c r="M4954" s="52"/>
    </row>
    <row r="4955" spans="1:13" s="53" customFormat="1">
      <c r="A4955" s="47"/>
      <c r="B4955" s="47"/>
      <c r="C4955" s="47"/>
      <c r="D4955" s="47"/>
      <c r="E4955" s="47"/>
      <c r="F4955" s="48"/>
      <c r="G4955" s="49"/>
      <c r="H4955" s="47"/>
      <c r="I4955" s="71"/>
      <c r="J4955" s="51"/>
      <c r="K4955" s="50"/>
      <c r="L4955" s="50"/>
      <c r="M4955" s="52"/>
    </row>
    <row r="4956" spans="1:13" s="53" customFormat="1">
      <c r="A4956" s="47"/>
      <c r="B4956" s="47"/>
      <c r="C4956" s="47"/>
      <c r="D4956" s="47"/>
      <c r="E4956" s="47"/>
      <c r="F4956" s="48"/>
      <c r="G4956" s="49"/>
      <c r="H4956" s="47"/>
      <c r="I4956" s="71"/>
      <c r="J4956" s="51"/>
      <c r="K4956" s="50"/>
      <c r="L4956" s="50"/>
      <c r="M4956" s="52"/>
    </row>
    <row r="4957" spans="1:13" s="53" customFormat="1">
      <c r="A4957" s="47"/>
      <c r="B4957" s="47"/>
      <c r="C4957" s="47"/>
      <c r="D4957" s="47"/>
      <c r="E4957" s="47"/>
      <c r="F4957" s="48"/>
      <c r="G4957" s="49"/>
      <c r="H4957" s="47"/>
      <c r="I4957" s="71"/>
      <c r="J4957" s="51"/>
      <c r="K4957" s="50"/>
      <c r="L4957" s="50"/>
      <c r="M4957" s="52"/>
    </row>
    <row r="4958" spans="1:13" s="53" customFormat="1">
      <c r="A4958" s="47"/>
      <c r="B4958" s="47"/>
      <c r="C4958" s="47"/>
      <c r="D4958" s="47"/>
      <c r="E4958" s="47"/>
      <c r="F4958" s="48"/>
      <c r="G4958" s="49"/>
      <c r="H4958" s="47"/>
      <c r="I4958" s="71"/>
      <c r="J4958" s="51"/>
      <c r="K4958" s="50"/>
      <c r="L4958" s="50"/>
      <c r="M4958" s="52"/>
    </row>
    <row r="4959" spans="1:13" s="53" customFormat="1">
      <c r="A4959" s="47"/>
      <c r="B4959" s="47"/>
      <c r="C4959" s="47"/>
      <c r="D4959" s="47"/>
      <c r="E4959" s="47"/>
      <c r="F4959" s="48"/>
      <c r="G4959" s="49"/>
      <c r="H4959" s="47"/>
      <c r="I4959" s="71"/>
      <c r="J4959" s="51"/>
      <c r="K4959" s="50"/>
      <c r="L4959" s="50"/>
      <c r="M4959" s="52"/>
    </row>
    <row r="4960" spans="1:13" s="53" customFormat="1">
      <c r="A4960" s="47"/>
      <c r="B4960" s="47"/>
      <c r="C4960" s="47"/>
      <c r="D4960" s="47"/>
      <c r="E4960" s="47"/>
      <c r="F4960" s="48"/>
      <c r="G4960" s="49"/>
      <c r="H4960" s="47"/>
      <c r="I4960" s="71"/>
      <c r="J4960" s="51"/>
      <c r="K4960" s="50"/>
      <c r="L4960" s="50"/>
      <c r="M4960" s="52"/>
    </row>
    <row r="4961" spans="1:13" s="53" customFormat="1">
      <c r="A4961" s="47"/>
      <c r="B4961" s="47"/>
      <c r="C4961" s="47"/>
      <c r="D4961" s="47"/>
      <c r="E4961" s="47"/>
      <c r="F4961" s="48"/>
      <c r="G4961" s="49"/>
      <c r="H4961" s="47"/>
      <c r="I4961" s="71"/>
      <c r="J4961" s="51"/>
      <c r="K4961" s="50"/>
      <c r="L4961" s="50"/>
      <c r="M4961" s="52"/>
    </row>
    <row r="4962" spans="1:13" s="53" customFormat="1">
      <c r="A4962" s="47"/>
      <c r="B4962" s="47"/>
      <c r="C4962" s="47"/>
      <c r="D4962" s="47"/>
      <c r="E4962" s="47"/>
      <c r="F4962" s="48"/>
      <c r="G4962" s="49"/>
      <c r="H4962" s="47"/>
      <c r="I4962" s="71"/>
      <c r="J4962" s="51"/>
      <c r="K4962" s="50"/>
      <c r="L4962" s="50"/>
      <c r="M4962" s="52"/>
    </row>
    <row r="4963" spans="1:13" s="53" customFormat="1">
      <c r="A4963" s="47"/>
      <c r="B4963" s="47"/>
      <c r="C4963" s="47"/>
      <c r="D4963" s="47"/>
      <c r="E4963" s="47"/>
      <c r="F4963" s="48"/>
      <c r="G4963" s="49"/>
      <c r="H4963" s="47"/>
      <c r="I4963" s="71"/>
      <c r="J4963" s="51"/>
      <c r="K4963" s="50"/>
      <c r="L4963" s="50"/>
      <c r="M4963" s="52"/>
    </row>
    <row r="4964" spans="1:13" s="53" customFormat="1">
      <c r="A4964" s="47"/>
      <c r="B4964" s="47"/>
      <c r="C4964" s="47"/>
      <c r="D4964" s="47"/>
      <c r="E4964" s="47"/>
      <c r="F4964" s="48"/>
      <c r="G4964" s="49"/>
      <c r="H4964" s="47"/>
      <c r="I4964" s="71"/>
      <c r="J4964" s="51"/>
      <c r="K4964" s="50"/>
      <c r="L4964" s="50"/>
      <c r="M4964" s="52"/>
    </row>
    <row r="4965" spans="1:13" s="53" customFormat="1">
      <c r="A4965" s="47"/>
      <c r="B4965" s="47"/>
      <c r="C4965" s="47"/>
      <c r="D4965" s="47"/>
      <c r="E4965" s="47"/>
      <c r="F4965" s="48"/>
      <c r="G4965" s="49"/>
      <c r="H4965" s="47"/>
      <c r="I4965" s="71"/>
      <c r="J4965" s="51"/>
      <c r="K4965" s="50"/>
      <c r="L4965" s="50"/>
      <c r="M4965" s="52"/>
    </row>
    <row r="4966" spans="1:13" s="53" customFormat="1">
      <c r="A4966" s="47"/>
      <c r="B4966" s="47"/>
      <c r="C4966" s="47"/>
      <c r="D4966" s="47"/>
      <c r="E4966" s="47"/>
      <c r="F4966" s="48"/>
      <c r="G4966" s="49"/>
      <c r="H4966" s="47"/>
      <c r="I4966" s="71"/>
      <c r="J4966" s="51"/>
      <c r="K4966" s="50"/>
      <c r="L4966" s="50"/>
      <c r="M4966" s="52"/>
    </row>
    <row r="4967" spans="1:13" s="53" customFormat="1">
      <c r="A4967" s="47"/>
      <c r="B4967" s="47"/>
      <c r="C4967" s="47"/>
      <c r="D4967" s="47"/>
      <c r="E4967" s="47"/>
      <c r="F4967" s="48"/>
      <c r="G4967" s="49"/>
      <c r="H4967" s="47"/>
      <c r="I4967" s="71"/>
      <c r="J4967" s="51"/>
      <c r="K4967" s="50"/>
      <c r="L4967" s="50"/>
      <c r="M4967" s="52"/>
    </row>
    <row r="4968" spans="1:13" s="53" customFormat="1">
      <c r="A4968" s="47"/>
      <c r="B4968" s="47"/>
      <c r="C4968" s="47"/>
      <c r="D4968" s="47"/>
      <c r="E4968" s="47"/>
      <c r="F4968" s="48"/>
      <c r="G4968" s="49"/>
      <c r="H4968" s="47"/>
      <c r="I4968" s="71"/>
      <c r="J4968" s="51"/>
      <c r="K4968" s="50"/>
      <c r="L4968" s="50"/>
      <c r="M4968" s="52"/>
    </row>
    <row r="4969" spans="1:13" s="53" customFormat="1">
      <c r="A4969" s="47"/>
      <c r="B4969" s="47"/>
      <c r="C4969" s="47"/>
      <c r="D4969" s="47"/>
      <c r="E4969" s="47"/>
      <c r="F4969" s="48"/>
      <c r="G4969" s="49"/>
      <c r="H4969" s="47"/>
      <c r="I4969" s="71"/>
      <c r="J4969" s="51"/>
      <c r="K4969" s="50"/>
      <c r="L4969" s="50"/>
      <c r="M4969" s="52"/>
    </row>
    <row r="4970" spans="1:13" s="53" customFormat="1">
      <c r="A4970" s="47"/>
      <c r="B4970" s="47"/>
      <c r="C4970" s="47"/>
      <c r="D4970" s="47"/>
      <c r="E4970" s="47"/>
      <c r="F4970" s="48"/>
      <c r="G4970" s="49"/>
      <c r="H4970" s="47"/>
      <c r="I4970" s="71"/>
      <c r="J4970" s="51"/>
      <c r="K4970" s="50"/>
      <c r="L4970" s="50"/>
      <c r="M4970" s="52"/>
    </row>
    <row r="4971" spans="1:13" s="53" customFormat="1">
      <c r="A4971" s="47"/>
      <c r="B4971" s="47"/>
      <c r="C4971" s="47"/>
      <c r="D4971" s="47"/>
      <c r="E4971" s="47"/>
      <c r="F4971" s="48"/>
      <c r="G4971" s="49"/>
      <c r="H4971" s="47"/>
      <c r="I4971" s="71"/>
      <c r="J4971" s="51"/>
      <c r="K4971" s="50"/>
      <c r="L4971" s="50"/>
      <c r="M4971" s="52"/>
    </row>
    <row r="4972" spans="1:13" s="53" customFormat="1">
      <c r="A4972" s="47"/>
      <c r="B4972" s="47"/>
      <c r="C4972" s="47"/>
      <c r="D4972" s="47"/>
      <c r="E4972" s="47"/>
      <c r="F4972" s="48"/>
      <c r="G4972" s="49"/>
      <c r="H4972" s="47"/>
      <c r="I4972" s="71"/>
      <c r="J4972" s="51"/>
      <c r="K4972" s="50"/>
      <c r="L4972" s="50"/>
      <c r="M4972" s="52"/>
    </row>
    <row r="4973" spans="1:13" s="53" customFormat="1">
      <c r="A4973" s="47"/>
      <c r="B4973" s="47"/>
      <c r="C4973" s="47"/>
      <c r="D4973" s="47"/>
      <c r="E4973" s="47"/>
      <c r="F4973" s="48"/>
      <c r="G4973" s="49"/>
      <c r="H4973" s="47"/>
      <c r="I4973" s="71"/>
      <c r="J4973" s="51"/>
      <c r="K4973" s="50"/>
      <c r="L4973" s="50"/>
      <c r="M4973" s="52"/>
    </row>
    <row r="4974" spans="1:13" s="53" customFormat="1">
      <c r="A4974" s="47"/>
      <c r="B4974" s="47"/>
      <c r="C4974" s="47"/>
      <c r="D4974" s="47"/>
      <c r="E4974" s="47"/>
      <c r="F4974" s="48"/>
      <c r="G4974" s="49"/>
      <c r="H4974" s="47"/>
      <c r="I4974" s="71"/>
      <c r="J4974" s="51"/>
      <c r="K4974" s="50"/>
      <c r="L4974" s="50"/>
      <c r="M4974" s="52"/>
    </row>
    <row r="4975" spans="1:13" s="53" customFormat="1">
      <c r="A4975" s="47"/>
      <c r="B4975" s="47"/>
      <c r="C4975" s="47"/>
      <c r="D4975" s="47"/>
      <c r="E4975" s="47"/>
      <c r="F4975" s="48"/>
      <c r="G4975" s="49"/>
      <c r="H4975" s="47"/>
      <c r="I4975" s="71"/>
      <c r="J4975" s="51"/>
      <c r="K4975" s="50"/>
      <c r="L4975" s="50"/>
      <c r="M4975" s="52"/>
    </row>
    <row r="4976" spans="1:13" s="53" customFormat="1">
      <c r="A4976" s="47"/>
      <c r="B4976" s="47"/>
      <c r="C4976" s="47"/>
      <c r="D4976" s="47"/>
      <c r="E4976" s="47"/>
      <c r="F4976" s="48"/>
      <c r="G4976" s="49"/>
      <c r="H4976" s="47"/>
      <c r="I4976" s="71"/>
      <c r="J4976" s="51"/>
      <c r="K4976" s="50"/>
      <c r="L4976" s="50"/>
      <c r="M4976" s="52"/>
    </row>
    <row r="4977" spans="1:13" s="53" customFormat="1">
      <c r="A4977" s="47"/>
      <c r="B4977" s="47"/>
      <c r="C4977" s="47"/>
      <c r="D4977" s="47"/>
      <c r="E4977" s="47"/>
      <c r="F4977" s="48"/>
      <c r="G4977" s="49"/>
      <c r="H4977" s="47"/>
      <c r="I4977" s="71"/>
      <c r="J4977" s="51"/>
      <c r="K4977" s="50"/>
      <c r="L4977" s="50"/>
      <c r="M4977" s="52"/>
    </row>
    <row r="4978" spans="1:13" s="53" customFormat="1">
      <c r="A4978" s="47"/>
      <c r="B4978" s="47"/>
      <c r="C4978" s="47"/>
      <c r="D4978" s="47"/>
      <c r="E4978" s="47"/>
      <c r="F4978" s="48"/>
      <c r="G4978" s="49"/>
      <c r="H4978" s="47"/>
      <c r="I4978" s="71"/>
      <c r="J4978" s="51"/>
      <c r="K4978" s="50"/>
      <c r="L4978" s="50"/>
      <c r="M4978" s="52"/>
    </row>
    <row r="4979" spans="1:13" s="53" customFormat="1">
      <c r="A4979" s="47"/>
      <c r="B4979" s="47"/>
      <c r="C4979" s="47"/>
      <c r="D4979" s="47"/>
      <c r="E4979" s="47"/>
      <c r="F4979" s="48"/>
      <c r="G4979" s="49"/>
      <c r="H4979" s="47"/>
      <c r="I4979" s="71"/>
      <c r="J4979" s="51"/>
      <c r="K4979" s="50"/>
      <c r="L4979" s="50"/>
      <c r="M4979" s="52"/>
    </row>
    <row r="4980" spans="1:13" s="53" customFormat="1">
      <c r="A4980" s="47"/>
      <c r="B4980" s="47"/>
      <c r="C4980" s="47"/>
      <c r="D4980" s="47"/>
      <c r="E4980" s="47"/>
      <c r="F4980" s="48"/>
      <c r="G4980" s="49"/>
      <c r="H4980" s="47"/>
      <c r="I4980" s="71"/>
      <c r="J4980" s="51"/>
      <c r="K4980" s="50"/>
      <c r="L4980" s="50"/>
      <c r="M4980" s="52"/>
    </row>
    <row r="4981" spans="1:13" s="53" customFormat="1">
      <c r="A4981" s="47"/>
      <c r="B4981" s="47"/>
      <c r="C4981" s="47"/>
      <c r="D4981" s="47"/>
      <c r="E4981" s="47"/>
      <c r="F4981" s="48"/>
      <c r="G4981" s="49"/>
      <c r="H4981" s="47"/>
      <c r="I4981" s="71"/>
      <c r="J4981" s="51"/>
      <c r="K4981" s="50"/>
      <c r="L4981" s="50"/>
      <c r="M4981" s="52"/>
    </row>
    <row r="4982" spans="1:13" s="53" customFormat="1">
      <c r="A4982" s="47"/>
      <c r="B4982" s="47"/>
      <c r="C4982" s="47"/>
      <c r="D4982" s="47"/>
      <c r="E4982" s="47"/>
      <c r="F4982" s="48"/>
      <c r="G4982" s="49"/>
      <c r="H4982" s="47"/>
      <c r="I4982" s="71"/>
      <c r="J4982" s="51"/>
      <c r="K4982" s="50"/>
      <c r="L4982" s="50"/>
      <c r="M4982" s="52"/>
    </row>
    <row r="4983" spans="1:13" s="53" customFormat="1">
      <c r="A4983" s="47"/>
      <c r="B4983" s="47"/>
      <c r="C4983" s="47"/>
      <c r="D4983" s="47"/>
      <c r="E4983" s="47"/>
      <c r="F4983" s="48"/>
      <c r="G4983" s="49"/>
      <c r="H4983" s="47"/>
      <c r="I4983" s="71"/>
      <c r="J4983" s="51"/>
      <c r="K4983" s="50"/>
      <c r="L4983" s="50"/>
      <c r="M4983" s="52"/>
    </row>
    <row r="4984" spans="1:13" s="53" customFormat="1">
      <c r="A4984" s="47"/>
      <c r="B4984" s="47"/>
      <c r="C4984" s="47"/>
      <c r="D4984" s="47"/>
      <c r="E4984" s="47"/>
      <c r="F4984" s="48"/>
      <c r="G4984" s="49"/>
      <c r="H4984" s="47"/>
      <c r="I4984" s="71"/>
      <c r="J4984" s="51"/>
      <c r="K4984" s="50"/>
      <c r="L4984" s="50"/>
      <c r="M4984" s="52"/>
    </row>
    <row r="4985" spans="1:13" s="53" customFormat="1">
      <c r="A4985" s="47"/>
      <c r="B4985" s="47"/>
      <c r="C4985" s="47"/>
      <c r="D4985" s="47"/>
      <c r="E4985" s="47"/>
      <c r="F4985" s="48"/>
      <c r="G4985" s="49"/>
      <c r="H4985" s="47"/>
      <c r="I4985" s="71"/>
      <c r="J4985" s="51"/>
      <c r="K4985" s="50"/>
      <c r="L4985" s="50"/>
      <c r="M4985" s="52"/>
    </row>
    <row r="4986" spans="1:13" s="53" customFormat="1">
      <c r="A4986" s="47"/>
      <c r="B4986" s="47"/>
      <c r="C4986" s="47"/>
      <c r="D4986" s="47"/>
      <c r="E4986" s="47"/>
      <c r="F4986" s="48"/>
      <c r="G4986" s="49"/>
      <c r="H4986" s="47"/>
      <c r="I4986" s="71"/>
      <c r="J4986" s="51"/>
      <c r="K4986" s="50"/>
      <c r="L4986" s="50"/>
      <c r="M4986" s="52"/>
    </row>
    <row r="4987" spans="1:13" s="53" customFormat="1">
      <c r="A4987" s="47"/>
      <c r="B4987" s="47"/>
      <c r="C4987" s="47"/>
      <c r="D4987" s="47"/>
      <c r="E4987" s="47"/>
      <c r="F4987" s="48"/>
      <c r="G4987" s="49"/>
      <c r="H4987" s="47"/>
      <c r="I4987" s="71"/>
      <c r="J4987" s="51"/>
      <c r="K4987" s="50"/>
      <c r="L4987" s="50"/>
      <c r="M4987" s="52"/>
    </row>
    <row r="4988" spans="1:13" s="53" customFormat="1">
      <c r="A4988" s="47"/>
      <c r="B4988" s="47"/>
      <c r="C4988" s="47"/>
      <c r="D4988" s="47"/>
      <c r="E4988" s="47"/>
      <c r="F4988" s="48"/>
      <c r="G4988" s="49"/>
      <c r="H4988" s="47"/>
      <c r="I4988" s="71"/>
      <c r="J4988" s="51"/>
      <c r="K4988" s="50"/>
      <c r="L4988" s="50"/>
      <c r="M4988" s="52"/>
    </row>
    <row r="4989" spans="1:13" s="53" customFormat="1">
      <c r="A4989" s="47"/>
      <c r="B4989" s="47"/>
      <c r="C4989" s="47"/>
      <c r="D4989" s="47"/>
      <c r="E4989" s="47"/>
      <c r="F4989" s="48"/>
      <c r="G4989" s="49"/>
      <c r="H4989" s="47"/>
      <c r="I4989" s="71"/>
      <c r="J4989" s="51"/>
      <c r="K4989" s="50"/>
      <c r="L4989" s="50"/>
      <c r="M4989" s="52"/>
    </row>
    <row r="4990" spans="1:13" s="53" customFormat="1">
      <c r="A4990" s="47"/>
      <c r="B4990" s="47"/>
      <c r="C4990" s="47"/>
      <c r="D4990" s="47"/>
      <c r="E4990" s="47"/>
      <c r="F4990" s="48"/>
      <c r="G4990" s="49"/>
      <c r="H4990" s="47"/>
      <c r="I4990" s="71"/>
      <c r="J4990" s="51"/>
      <c r="K4990" s="50"/>
      <c r="L4990" s="50"/>
      <c r="M4990" s="52"/>
    </row>
    <row r="4991" spans="1:13" s="53" customFormat="1">
      <c r="A4991" s="47"/>
      <c r="B4991" s="47"/>
      <c r="C4991" s="47"/>
      <c r="D4991" s="47"/>
      <c r="E4991" s="47"/>
      <c r="F4991" s="48"/>
      <c r="G4991" s="49"/>
      <c r="H4991" s="47"/>
      <c r="I4991" s="71"/>
      <c r="J4991" s="51"/>
      <c r="K4991" s="50"/>
      <c r="L4991" s="50"/>
      <c r="M4991" s="52"/>
    </row>
    <row r="4992" spans="1:13" s="53" customFormat="1">
      <c r="A4992" s="47"/>
      <c r="B4992" s="47"/>
      <c r="C4992" s="47"/>
      <c r="D4992" s="47"/>
      <c r="E4992" s="47"/>
      <c r="F4992" s="48"/>
      <c r="G4992" s="49"/>
      <c r="H4992" s="47"/>
      <c r="I4992" s="71"/>
      <c r="J4992" s="51"/>
      <c r="K4992" s="50"/>
      <c r="L4992" s="50"/>
      <c r="M4992" s="52"/>
    </row>
    <row r="4993" spans="1:13" s="53" customFormat="1">
      <c r="A4993" s="47"/>
      <c r="B4993" s="47"/>
      <c r="C4993" s="47"/>
      <c r="D4993" s="47"/>
      <c r="E4993" s="47"/>
      <c r="F4993" s="48"/>
      <c r="G4993" s="49"/>
      <c r="H4993" s="47"/>
      <c r="I4993" s="71"/>
      <c r="J4993" s="51"/>
      <c r="K4993" s="50"/>
      <c r="L4993" s="50"/>
      <c r="M4993" s="52"/>
    </row>
    <row r="4994" spans="1:13" s="53" customFormat="1">
      <c r="A4994" s="47"/>
      <c r="B4994" s="47"/>
      <c r="C4994" s="47"/>
      <c r="D4994" s="47"/>
      <c r="E4994" s="47"/>
      <c r="F4994" s="48"/>
      <c r="G4994" s="49"/>
      <c r="H4994" s="47"/>
      <c r="I4994" s="71"/>
      <c r="J4994" s="51"/>
      <c r="K4994" s="50"/>
      <c r="L4994" s="50"/>
      <c r="M4994" s="52"/>
    </row>
    <row r="4995" spans="1:13" s="53" customFormat="1">
      <c r="A4995" s="47"/>
      <c r="B4995" s="47"/>
      <c r="C4995" s="47"/>
      <c r="D4995" s="47"/>
      <c r="E4995" s="47"/>
      <c r="F4995" s="48"/>
      <c r="G4995" s="49"/>
      <c r="H4995" s="47"/>
      <c r="I4995" s="71"/>
      <c r="J4995" s="51"/>
      <c r="K4995" s="50"/>
      <c r="L4995" s="50"/>
      <c r="M4995" s="52"/>
    </row>
    <row r="4996" spans="1:13" s="53" customFormat="1">
      <c r="A4996" s="47"/>
      <c r="B4996" s="47"/>
      <c r="C4996" s="47"/>
      <c r="D4996" s="47"/>
      <c r="E4996" s="47"/>
      <c r="F4996" s="48"/>
      <c r="G4996" s="49"/>
      <c r="H4996" s="47"/>
      <c r="I4996" s="71"/>
      <c r="J4996" s="51"/>
      <c r="K4996" s="50"/>
      <c r="L4996" s="50"/>
      <c r="M4996" s="52"/>
    </row>
    <row r="4997" spans="1:13" s="53" customFormat="1">
      <c r="A4997" s="47"/>
      <c r="B4997" s="47"/>
      <c r="C4997" s="47"/>
      <c r="D4997" s="47"/>
      <c r="E4997" s="47"/>
      <c r="F4997" s="48"/>
      <c r="G4997" s="49"/>
      <c r="H4997" s="47"/>
      <c r="I4997" s="71"/>
      <c r="J4997" s="51"/>
      <c r="K4997" s="50"/>
      <c r="L4997" s="50"/>
      <c r="M4997" s="52"/>
    </row>
    <row r="4998" spans="1:13" s="53" customFormat="1">
      <c r="A4998" s="47"/>
      <c r="B4998" s="47"/>
      <c r="C4998" s="47"/>
      <c r="D4998" s="47"/>
      <c r="E4998" s="47"/>
      <c r="F4998" s="48"/>
      <c r="G4998" s="49"/>
      <c r="H4998" s="47"/>
      <c r="I4998" s="71"/>
      <c r="J4998" s="51"/>
      <c r="K4998" s="50"/>
      <c r="L4998" s="50"/>
      <c r="M4998" s="52"/>
    </row>
    <row r="4999" spans="1:13" s="53" customFormat="1">
      <c r="A4999" s="47"/>
      <c r="B4999" s="47"/>
      <c r="C4999" s="47"/>
      <c r="D4999" s="47"/>
      <c r="E4999" s="47"/>
      <c r="F4999" s="48"/>
      <c r="G4999" s="49"/>
      <c r="H4999" s="47"/>
      <c r="I4999" s="71"/>
      <c r="J4999" s="51"/>
      <c r="K4999" s="50"/>
      <c r="L4999" s="50"/>
      <c r="M4999" s="52"/>
    </row>
    <row r="5000" spans="1:13" s="53" customFormat="1">
      <c r="A5000" s="47"/>
      <c r="B5000" s="47"/>
      <c r="C5000" s="47"/>
      <c r="D5000" s="47"/>
      <c r="E5000" s="47"/>
      <c r="F5000" s="48"/>
      <c r="G5000" s="49"/>
      <c r="H5000" s="47"/>
      <c r="I5000" s="71"/>
      <c r="J5000" s="51"/>
      <c r="K5000" s="50"/>
      <c r="L5000" s="50"/>
      <c r="M5000" s="52"/>
    </row>
    <row r="5001" spans="1:13" s="53" customFormat="1">
      <c r="A5001" s="47"/>
      <c r="B5001" s="47"/>
      <c r="C5001" s="47"/>
      <c r="D5001" s="47"/>
      <c r="E5001" s="47"/>
      <c r="F5001" s="48"/>
      <c r="G5001" s="49"/>
      <c r="H5001" s="47"/>
      <c r="I5001" s="71"/>
      <c r="J5001" s="51"/>
      <c r="K5001" s="50"/>
      <c r="L5001" s="50"/>
      <c r="M5001" s="52"/>
    </row>
    <row r="5002" spans="1:13" s="53" customFormat="1">
      <c r="A5002" s="47"/>
      <c r="B5002" s="47"/>
      <c r="C5002" s="47"/>
      <c r="D5002" s="47"/>
      <c r="E5002" s="47"/>
      <c r="F5002" s="48"/>
      <c r="G5002" s="49"/>
      <c r="H5002" s="47"/>
      <c r="I5002" s="71"/>
      <c r="J5002" s="51"/>
      <c r="K5002" s="50"/>
      <c r="L5002" s="50"/>
      <c r="M5002" s="52"/>
    </row>
    <row r="5003" spans="1:13" s="53" customFormat="1">
      <c r="A5003" s="47"/>
      <c r="B5003" s="47"/>
      <c r="C5003" s="47"/>
      <c r="D5003" s="47"/>
      <c r="E5003" s="47"/>
      <c r="F5003" s="48"/>
      <c r="G5003" s="49"/>
      <c r="H5003" s="47"/>
      <c r="I5003" s="71"/>
      <c r="J5003" s="51"/>
      <c r="K5003" s="50"/>
      <c r="L5003" s="50"/>
      <c r="M5003" s="52"/>
    </row>
    <row r="5004" spans="1:13" s="53" customFormat="1">
      <c r="A5004" s="47"/>
      <c r="B5004" s="47"/>
      <c r="C5004" s="47"/>
      <c r="D5004" s="47"/>
      <c r="E5004" s="47"/>
      <c r="F5004" s="48"/>
      <c r="G5004" s="49"/>
      <c r="H5004" s="47"/>
      <c r="I5004" s="71"/>
      <c r="J5004" s="51"/>
      <c r="K5004" s="50"/>
      <c r="L5004" s="50"/>
      <c r="M5004" s="52"/>
    </row>
    <row r="5005" spans="1:13" s="53" customFormat="1">
      <c r="A5005" s="47"/>
      <c r="B5005" s="47"/>
      <c r="C5005" s="47"/>
      <c r="D5005" s="47"/>
      <c r="E5005" s="47"/>
      <c r="F5005" s="48"/>
      <c r="G5005" s="49"/>
      <c r="H5005" s="47"/>
      <c r="I5005" s="71"/>
      <c r="J5005" s="51"/>
      <c r="K5005" s="50"/>
      <c r="L5005" s="50"/>
      <c r="M5005" s="52"/>
    </row>
    <row r="5006" spans="1:13" s="53" customFormat="1">
      <c r="A5006" s="47"/>
      <c r="B5006" s="47"/>
      <c r="C5006" s="47"/>
      <c r="D5006" s="47"/>
      <c r="E5006" s="47"/>
      <c r="F5006" s="48"/>
      <c r="G5006" s="49"/>
      <c r="H5006" s="47"/>
      <c r="I5006" s="71"/>
      <c r="J5006" s="51"/>
      <c r="K5006" s="50"/>
      <c r="L5006" s="50"/>
      <c r="M5006" s="52"/>
    </row>
    <row r="5007" spans="1:13" s="53" customFormat="1">
      <c r="A5007" s="47"/>
      <c r="B5007" s="47"/>
      <c r="C5007" s="47"/>
      <c r="D5007" s="47"/>
      <c r="E5007" s="47"/>
      <c r="F5007" s="48"/>
      <c r="G5007" s="49"/>
      <c r="H5007" s="47"/>
      <c r="I5007" s="71"/>
      <c r="J5007" s="51"/>
      <c r="K5007" s="50"/>
      <c r="L5007" s="50"/>
      <c r="M5007" s="52"/>
    </row>
    <row r="5008" spans="1:13" s="53" customFormat="1">
      <c r="A5008" s="47"/>
      <c r="B5008" s="47"/>
      <c r="C5008" s="47"/>
      <c r="D5008" s="47"/>
      <c r="E5008" s="47"/>
      <c r="F5008" s="48"/>
      <c r="G5008" s="49"/>
      <c r="H5008" s="47"/>
      <c r="I5008" s="71"/>
      <c r="J5008" s="51"/>
      <c r="K5008" s="50"/>
      <c r="L5008" s="50"/>
      <c r="M5008" s="52"/>
    </row>
    <row r="5009" spans="1:13" s="53" customFormat="1">
      <c r="A5009" s="47"/>
      <c r="B5009" s="47"/>
      <c r="C5009" s="47"/>
      <c r="D5009" s="47"/>
      <c r="E5009" s="47"/>
      <c r="F5009" s="48"/>
      <c r="G5009" s="49"/>
      <c r="H5009" s="47"/>
      <c r="I5009" s="71"/>
      <c r="J5009" s="51"/>
      <c r="K5009" s="50"/>
      <c r="L5009" s="50"/>
      <c r="M5009" s="52"/>
    </row>
    <row r="5010" spans="1:13" s="53" customFormat="1">
      <c r="A5010" s="47"/>
      <c r="B5010" s="47"/>
      <c r="C5010" s="47"/>
      <c r="D5010" s="47"/>
      <c r="E5010" s="47"/>
      <c r="F5010" s="48"/>
      <c r="G5010" s="49"/>
      <c r="H5010" s="47"/>
      <c r="I5010" s="71"/>
      <c r="J5010" s="51"/>
      <c r="K5010" s="50"/>
      <c r="L5010" s="50"/>
      <c r="M5010" s="52"/>
    </row>
    <row r="5011" spans="1:13" s="53" customFormat="1">
      <c r="A5011" s="47"/>
      <c r="B5011" s="47"/>
      <c r="C5011" s="47"/>
      <c r="D5011" s="47"/>
      <c r="E5011" s="47"/>
      <c r="F5011" s="48"/>
      <c r="G5011" s="49"/>
      <c r="H5011" s="47"/>
      <c r="I5011" s="71"/>
      <c r="J5011" s="51"/>
      <c r="K5011" s="50"/>
      <c r="L5011" s="50"/>
      <c r="M5011" s="52"/>
    </row>
    <row r="5012" spans="1:13" s="53" customFormat="1">
      <c r="A5012" s="47"/>
      <c r="B5012" s="47"/>
      <c r="C5012" s="47"/>
      <c r="D5012" s="47"/>
      <c r="E5012" s="47"/>
      <c r="F5012" s="48"/>
      <c r="G5012" s="49"/>
      <c r="H5012" s="47"/>
      <c r="I5012" s="71"/>
      <c r="J5012" s="51"/>
      <c r="K5012" s="50"/>
      <c r="L5012" s="50"/>
      <c r="M5012" s="52"/>
    </row>
    <row r="5013" spans="1:13" s="53" customFormat="1">
      <c r="A5013" s="47"/>
      <c r="B5013" s="47"/>
      <c r="C5013" s="47"/>
      <c r="D5013" s="47"/>
      <c r="E5013" s="47"/>
      <c r="F5013" s="48"/>
      <c r="G5013" s="49"/>
      <c r="H5013" s="47"/>
      <c r="I5013" s="71"/>
      <c r="J5013" s="51"/>
      <c r="K5013" s="50"/>
      <c r="L5013" s="50"/>
      <c r="M5013" s="52"/>
    </row>
    <row r="5014" spans="1:13" s="53" customFormat="1">
      <c r="A5014" s="47"/>
      <c r="B5014" s="47"/>
      <c r="C5014" s="47"/>
      <c r="D5014" s="47"/>
      <c r="E5014" s="47"/>
      <c r="F5014" s="48"/>
      <c r="G5014" s="49"/>
      <c r="H5014" s="47"/>
      <c r="I5014" s="71"/>
      <c r="J5014" s="51"/>
      <c r="K5014" s="50"/>
      <c r="L5014" s="50"/>
      <c r="M5014" s="52"/>
    </row>
    <row r="5015" spans="1:13" s="53" customFormat="1">
      <c r="A5015" s="47"/>
      <c r="B5015" s="47"/>
      <c r="C5015" s="47"/>
      <c r="D5015" s="47"/>
      <c r="E5015" s="47"/>
      <c r="F5015" s="48"/>
      <c r="G5015" s="49"/>
      <c r="H5015" s="47"/>
      <c r="I5015" s="71"/>
      <c r="J5015" s="51"/>
      <c r="K5015" s="50"/>
      <c r="L5015" s="50"/>
      <c r="M5015" s="52"/>
    </row>
    <row r="5016" spans="1:13" s="53" customFormat="1">
      <c r="A5016" s="47"/>
      <c r="B5016" s="47"/>
      <c r="C5016" s="47"/>
      <c r="D5016" s="47"/>
      <c r="E5016" s="47"/>
      <c r="F5016" s="48"/>
      <c r="G5016" s="49"/>
      <c r="H5016" s="47"/>
      <c r="I5016" s="71"/>
      <c r="J5016" s="51"/>
      <c r="K5016" s="50"/>
      <c r="L5016" s="50"/>
      <c r="M5016" s="52"/>
    </row>
    <row r="5017" spans="1:13" s="53" customFormat="1">
      <c r="A5017" s="47"/>
      <c r="B5017" s="47"/>
      <c r="C5017" s="47"/>
      <c r="D5017" s="47"/>
      <c r="E5017" s="47"/>
      <c r="F5017" s="48"/>
      <c r="G5017" s="49"/>
      <c r="H5017" s="47"/>
      <c r="I5017" s="71"/>
      <c r="J5017" s="51"/>
      <c r="K5017" s="50"/>
      <c r="L5017" s="50"/>
      <c r="M5017" s="52"/>
    </row>
    <row r="5018" spans="1:13" s="53" customFormat="1">
      <c r="A5018" s="47"/>
      <c r="B5018" s="47"/>
      <c r="C5018" s="47"/>
      <c r="D5018" s="47"/>
      <c r="E5018" s="47"/>
      <c r="F5018" s="48"/>
      <c r="G5018" s="49"/>
      <c r="H5018" s="47"/>
      <c r="I5018" s="71"/>
      <c r="J5018" s="51"/>
      <c r="K5018" s="50"/>
      <c r="L5018" s="50"/>
      <c r="M5018" s="52"/>
    </row>
    <row r="5019" spans="1:13" s="53" customFormat="1">
      <c r="A5019" s="47"/>
      <c r="B5019" s="47"/>
      <c r="C5019" s="47"/>
      <c r="D5019" s="47"/>
      <c r="E5019" s="47"/>
      <c r="F5019" s="48"/>
      <c r="G5019" s="49"/>
      <c r="H5019" s="47"/>
      <c r="I5019" s="71"/>
      <c r="J5019" s="51"/>
      <c r="K5019" s="50"/>
      <c r="L5019" s="50"/>
      <c r="M5019" s="52"/>
    </row>
    <row r="5020" spans="1:13" s="53" customFormat="1">
      <c r="A5020" s="47"/>
      <c r="B5020" s="47"/>
      <c r="C5020" s="47"/>
      <c r="D5020" s="47"/>
      <c r="E5020" s="47"/>
      <c r="F5020" s="48"/>
      <c r="G5020" s="49"/>
      <c r="H5020" s="47"/>
      <c r="I5020" s="71"/>
      <c r="J5020" s="51"/>
      <c r="K5020" s="50"/>
      <c r="L5020" s="50"/>
      <c r="M5020" s="52"/>
    </row>
    <row r="5021" spans="1:13" s="53" customFormat="1">
      <c r="A5021" s="47"/>
      <c r="B5021" s="47"/>
      <c r="C5021" s="47"/>
      <c r="D5021" s="47"/>
      <c r="E5021" s="47"/>
      <c r="F5021" s="48"/>
      <c r="G5021" s="49"/>
      <c r="H5021" s="47"/>
      <c r="I5021" s="71"/>
      <c r="J5021" s="51"/>
      <c r="K5021" s="50"/>
      <c r="L5021" s="50"/>
      <c r="M5021" s="52"/>
    </row>
    <row r="5022" spans="1:13" s="53" customFormat="1">
      <c r="A5022" s="47"/>
      <c r="B5022" s="47"/>
      <c r="C5022" s="47"/>
      <c r="D5022" s="47"/>
      <c r="E5022" s="47"/>
      <c r="F5022" s="48"/>
      <c r="G5022" s="49"/>
      <c r="H5022" s="47"/>
      <c r="I5022" s="71"/>
      <c r="J5022" s="51"/>
      <c r="K5022" s="50"/>
      <c r="L5022" s="50"/>
      <c r="M5022" s="52"/>
    </row>
    <row r="5023" spans="1:13" s="53" customFormat="1">
      <c r="A5023" s="47"/>
      <c r="B5023" s="47"/>
      <c r="C5023" s="47"/>
      <c r="D5023" s="47"/>
      <c r="E5023" s="47"/>
      <c r="F5023" s="48"/>
      <c r="G5023" s="49"/>
      <c r="H5023" s="47"/>
      <c r="I5023" s="71"/>
      <c r="J5023" s="51"/>
      <c r="K5023" s="50"/>
      <c r="L5023" s="50"/>
      <c r="M5023" s="52"/>
    </row>
    <row r="5024" spans="1:13" s="53" customFormat="1">
      <c r="A5024" s="47"/>
      <c r="B5024" s="47"/>
      <c r="C5024" s="47"/>
      <c r="D5024" s="47"/>
      <c r="E5024" s="47"/>
      <c r="F5024" s="48"/>
      <c r="G5024" s="49"/>
      <c r="H5024" s="47"/>
      <c r="I5024" s="71"/>
      <c r="J5024" s="51"/>
      <c r="K5024" s="50"/>
      <c r="L5024" s="50"/>
      <c r="M5024" s="52"/>
    </row>
    <row r="5025" spans="1:13" s="53" customFormat="1">
      <c r="A5025" s="47"/>
      <c r="B5025" s="47"/>
      <c r="C5025" s="47"/>
      <c r="D5025" s="47"/>
      <c r="E5025" s="47"/>
      <c r="F5025" s="48"/>
      <c r="G5025" s="49"/>
      <c r="H5025" s="47"/>
      <c r="I5025" s="71"/>
      <c r="J5025" s="51"/>
      <c r="K5025" s="50"/>
      <c r="L5025" s="50"/>
      <c r="M5025" s="52"/>
    </row>
    <row r="5026" spans="1:13" s="53" customFormat="1">
      <c r="A5026" s="47"/>
      <c r="B5026" s="47"/>
      <c r="C5026" s="47"/>
      <c r="D5026" s="47"/>
      <c r="E5026" s="47"/>
      <c r="F5026" s="48"/>
      <c r="G5026" s="49"/>
      <c r="H5026" s="47"/>
      <c r="I5026" s="71"/>
      <c r="J5026" s="51"/>
      <c r="K5026" s="50"/>
      <c r="L5026" s="50"/>
      <c r="M5026" s="52"/>
    </row>
    <row r="5027" spans="1:13" s="53" customFormat="1">
      <c r="A5027" s="47"/>
      <c r="B5027" s="47"/>
      <c r="C5027" s="47"/>
      <c r="D5027" s="47"/>
      <c r="E5027" s="47"/>
      <c r="F5027" s="48"/>
      <c r="G5027" s="49"/>
      <c r="H5027" s="47"/>
      <c r="I5027" s="71"/>
      <c r="J5027" s="51"/>
      <c r="K5027" s="50"/>
      <c r="L5027" s="50"/>
      <c r="M5027" s="52"/>
    </row>
    <row r="5028" spans="1:13" s="53" customFormat="1">
      <c r="A5028" s="47"/>
      <c r="B5028" s="47"/>
      <c r="C5028" s="47"/>
      <c r="D5028" s="47"/>
      <c r="E5028" s="47"/>
      <c r="F5028" s="48"/>
      <c r="G5028" s="49"/>
      <c r="H5028" s="47"/>
      <c r="I5028" s="71"/>
      <c r="J5028" s="51"/>
      <c r="K5028" s="50"/>
      <c r="L5028" s="50"/>
      <c r="M5028" s="52"/>
    </row>
    <row r="5029" spans="1:13" s="53" customFormat="1">
      <c r="A5029" s="47"/>
      <c r="B5029" s="47"/>
      <c r="C5029" s="47"/>
      <c r="D5029" s="47"/>
      <c r="E5029" s="47"/>
      <c r="F5029" s="48"/>
      <c r="G5029" s="49"/>
      <c r="H5029" s="47"/>
      <c r="I5029" s="71"/>
      <c r="J5029" s="51"/>
      <c r="K5029" s="50"/>
      <c r="L5029" s="50"/>
      <c r="M5029" s="52"/>
    </row>
    <row r="5030" spans="1:13" s="53" customFormat="1">
      <c r="A5030" s="47"/>
      <c r="B5030" s="47"/>
      <c r="C5030" s="47"/>
      <c r="D5030" s="47"/>
      <c r="E5030" s="47"/>
      <c r="F5030" s="48"/>
      <c r="G5030" s="49"/>
      <c r="H5030" s="47"/>
      <c r="I5030" s="71"/>
      <c r="J5030" s="51"/>
      <c r="K5030" s="50"/>
      <c r="L5030" s="50"/>
      <c r="M5030" s="52"/>
    </row>
    <row r="5031" spans="1:13" s="53" customFormat="1">
      <c r="A5031" s="47"/>
      <c r="B5031" s="47"/>
      <c r="C5031" s="47"/>
      <c r="D5031" s="47"/>
      <c r="E5031" s="47"/>
      <c r="F5031" s="48"/>
      <c r="G5031" s="49"/>
      <c r="H5031" s="47"/>
      <c r="I5031" s="71"/>
      <c r="J5031" s="51"/>
      <c r="K5031" s="50"/>
      <c r="L5031" s="50"/>
      <c r="M5031" s="52"/>
    </row>
    <row r="5032" spans="1:13" s="53" customFormat="1">
      <c r="A5032" s="47"/>
      <c r="B5032" s="47"/>
      <c r="C5032" s="47"/>
      <c r="D5032" s="47"/>
      <c r="E5032" s="47"/>
      <c r="F5032" s="48"/>
      <c r="G5032" s="49"/>
      <c r="H5032" s="47"/>
      <c r="I5032" s="71"/>
      <c r="J5032" s="51"/>
      <c r="K5032" s="50"/>
      <c r="L5032" s="50"/>
      <c r="M5032" s="52"/>
    </row>
    <row r="5033" spans="1:13" s="53" customFormat="1">
      <c r="A5033" s="47"/>
      <c r="B5033" s="47"/>
      <c r="C5033" s="47"/>
      <c r="D5033" s="47"/>
      <c r="E5033" s="47"/>
      <c r="F5033" s="48"/>
      <c r="G5033" s="49"/>
      <c r="H5033" s="47"/>
      <c r="I5033" s="71"/>
      <c r="J5033" s="51"/>
      <c r="K5033" s="50"/>
      <c r="L5033" s="50"/>
      <c r="M5033" s="52"/>
    </row>
    <row r="5034" spans="1:13" s="53" customFormat="1">
      <c r="A5034" s="47"/>
      <c r="B5034" s="47"/>
      <c r="C5034" s="47"/>
      <c r="D5034" s="47"/>
      <c r="E5034" s="47"/>
      <c r="F5034" s="48"/>
      <c r="G5034" s="49"/>
      <c r="H5034" s="47"/>
      <c r="I5034" s="71"/>
      <c r="J5034" s="51"/>
      <c r="K5034" s="50"/>
      <c r="L5034" s="50"/>
      <c r="M5034" s="52"/>
    </row>
    <row r="5035" spans="1:13" s="53" customFormat="1">
      <c r="A5035" s="47"/>
      <c r="B5035" s="47"/>
      <c r="C5035" s="47"/>
      <c r="D5035" s="47"/>
      <c r="E5035" s="47"/>
      <c r="F5035" s="48"/>
      <c r="G5035" s="49"/>
      <c r="H5035" s="47"/>
      <c r="I5035" s="71"/>
      <c r="J5035" s="51"/>
      <c r="K5035" s="50"/>
      <c r="L5035" s="50"/>
      <c r="M5035" s="52"/>
    </row>
    <row r="5036" spans="1:13" s="53" customFormat="1">
      <c r="A5036" s="47"/>
      <c r="B5036" s="47"/>
      <c r="C5036" s="47"/>
      <c r="D5036" s="47"/>
      <c r="E5036" s="47"/>
      <c r="F5036" s="48"/>
      <c r="G5036" s="49"/>
      <c r="H5036" s="47"/>
      <c r="I5036" s="71"/>
      <c r="J5036" s="51"/>
      <c r="K5036" s="50"/>
      <c r="L5036" s="50"/>
      <c r="M5036" s="52"/>
    </row>
    <row r="5037" spans="1:13" s="53" customFormat="1">
      <c r="A5037" s="47"/>
      <c r="B5037" s="47"/>
      <c r="C5037" s="47"/>
      <c r="D5037" s="47"/>
      <c r="E5037" s="47"/>
      <c r="F5037" s="48"/>
      <c r="G5037" s="49"/>
      <c r="H5037" s="47"/>
      <c r="I5037" s="71"/>
      <c r="J5037" s="51"/>
      <c r="K5037" s="50"/>
      <c r="L5037" s="50"/>
      <c r="M5037" s="52"/>
    </row>
    <row r="5038" spans="1:13" s="53" customFormat="1">
      <c r="A5038" s="47"/>
      <c r="B5038" s="47"/>
      <c r="C5038" s="47"/>
      <c r="D5038" s="47"/>
      <c r="E5038" s="47"/>
      <c r="F5038" s="48"/>
      <c r="G5038" s="49"/>
      <c r="H5038" s="47"/>
      <c r="I5038" s="71"/>
      <c r="J5038" s="51"/>
      <c r="K5038" s="50"/>
      <c r="L5038" s="50"/>
      <c r="M5038" s="52"/>
    </row>
    <row r="5039" spans="1:13" s="53" customFormat="1">
      <c r="A5039" s="47"/>
      <c r="B5039" s="47"/>
      <c r="C5039" s="47"/>
      <c r="D5039" s="47"/>
      <c r="E5039" s="47"/>
      <c r="F5039" s="48"/>
      <c r="G5039" s="49"/>
      <c r="H5039" s="47"/>
      <c r="I5039" s="71"/>
      <c r="J5039" s="51"/>
      <c r="K5039" s="50"/>
      <c r="L5039" s="50"/>
      <c r="M5039" s="52"/>
    </row>
    <row r="5040" spans="1:13" s="53" customFormat="1">
      <c r="A5040" s="47"/>
      <c r="B5040" s="47"/>
      <c r="C5040" s="47"/>
      <c r="D5040" s="47"/>
      <c r="E5040" s="47"/>
      <c r="F5040" s="48"/>
      <c r="G5040" s="49"/>
      <c r="H5040" s="47"/>
      <c r="I5040" s="71"/>
      <c r="J5040" s="51"/>
      <c r="K5040" s="50"/>
      <c r="L5040" s="50"/>
      <c r="M5040" s="52"/>
    </row>
    <row r="5041" spans="1:13" s="53" customFormat="1">
      <c r="A5041" s="47"/>
      <c r="B5041" s="47"/>
      <c r="C5041" s="47"/>
      <c r="D5041" s="47"/>
      <c r="E5041" s="47"/>
      <c r="F5041" s="48"/>
      <c r="G5041" s="49"/>
      <c r="H5041" s="47"/>
      <c r="I5041" s="71"/>
      <c r="J5041" s="51"/>
      <c r="K5041" s="50"/>
      <c r="L5041" s="50"/>
      <c r="M5041" s="52"/>
    </row>
    <row r="5042" spans="1:13" s="53" customFormat="1">
      <c r="A5042" s="47"/>
      <c r="B5042" s="47"/>
      <c r="C5042" s="47"/>
      <c r="D5042" s="47"/>
      <c r="E5042" s="47"/>
      <c r="F5042" s="48"/>
      <c r="G5042" s="49"/>
      <c r="H5042" s="47"/>
      <c r="I5042" s="71"/>
      <c r="J5042" s="51"/>
      <c r="K5042" s="50"/>
      <c r="L5042" s="50"/>
      <c r="M5042" s="52"/>
    </row>
    <row r="5043" spans="1:13" s="53" customFormat="1">
      <c r="A5043" s="47"/>
      <c r="B5043" s="47"/>
      <c r="C5043" s="47"/>
      <c r="D5043" s="47"/>
      <c r="E5043" s="47"/>
      <c r="F5043" s="48"/>
      <c r="G5043" s="49"/>
      <c r="H5043" s="47"/>
      <c r="I5043" s="71"/>
      <c r="J5043" s="51"/>
      <c r="K5043" s="50"/>
      <c r="L5043" s="50"/>
      <c r="M5043" s="52"/>
    </row>
    <row r="5044" spans="1:13" s="53" customFormat="1">
      <c r="A5044" s="47"/>
      <c r="B5044" s="47"/>
      <c r="C5044" s="47"/>
      <c r="D5044" s="47"/>
      <c r="E5044" s="47"/>
      <c r="F5044" s="48"/>
      <c r="G5044" s="49"/>
      <c r="H5044" s="47"/>
      <c r="I5044" s="71"/>
      <c r="J5044" s="51"/>
      <c r="K5044" s="50"/>
      <c r="L5044" s="50"/>
      <c r="M5044" s="52"/>
    </row>
    <row r="5045" spans="1:13" s="53" customFormat="1">
      <c r="A5045" s="47"/>
      <c r="B5045" s="47"/>
      <c r="C5045" s="47"/>
      <c r="D5045" s="47"/>
      <c r="E5045" s="47"/>
      <c r="F5045" s="48"/>
      <c r="G5045" s="49"/>
      <c r="H5045" s="47"/>
      <c r="I5045" s="71"/>
      <c r="J5045" s="51"/>
      <c r="K5045" s="50"/>
      <c r="L5045" s="50"/>
      <c r="M5045" s="52"/>
    </row>
    <row r="5046" spans="1:13" s="53" customFormat="1">
      <c r="A5046" s="47"/>
      <c r="B5046" s="47"/>
      <c r="C5046" s="47"/>
      <c r="D5046" s="47"/>
      <c r="E5046" s="47"/>
      <c r="F5046" s="48"/>
      <c r="G5046" s="49"/>
      <c r="H5046" s="47"/>
      <c r="I5046" s="71"/>
      <c r="J5046" s="51"/>
      <c r="K5046" s="50"/>
      <c r="L5046" s="50"/>
      <c r="M5046" s="52"/>
    </row>
    <row r="5047" spans="1:13" s="53" customFormat="1">
      <c r="A5047" s="47"/>
      <c r="B5047" s="47"/>
      <c r="C5047" s="47"/>
      <c r="D5047" s="47"/>
      <c r="E5047" s="47"/>
      <c r="F5047" s="48"/>
      <c r="G5047" s="49"/>
      <c r="H5047" s="47"/>
      <c r="I5047" s="71"/>
      <c r="J5047" s="51"/>
      <c r="K5047" s="50"/>
      <c r="L5047" s="50"/>
      <c r="M5047" s="52"/>
    </row>
    <row r="5048" spans="1:13" s="53" customFormat="1">
      <c r="A5048" s="47"/>
      <c r="B5048" s="47"/>
      <c r="C5048" s="47"/>
      <c r="D5048" s="47"/>
      <c r="E5048" s="47"/>
      <c r="F5048" s="48"/>
      <c r="G5048" s="49"/>
      <c r="H5048" s="47"/>
      <c r="I5048" s="71"/>
      <c r="J5048" s="51"/>
      <c r="K5048" s="50"/>
      <c r="L5048" s="50"/>
      <c r="M5048" s="52"/>
    </row>
    <row r="5049" spans="1:13" s="53" customFormat="1">
      <c r="A5049" s="47"/>
      <c r="B5049" s="47"/>
      <c r="C5049" s="47"/>
      <c r="D5049" s="47"/>
      <c r="E5049" s="47"/>
      <c r="F5049" s="48"/>
      <c r="G5049" s="49"/>
      <c r="H5049" s="47"/>
      <c r="I5049" s="71"/>
      <c r="J5049" s="51"/>
      <c r="K5049" s="50"/>
      <c r="L5049" s="50"/>
      <c r="M5049" s="52"/>
    </row>
    <row r="5050" spans="1:13" s="53" customFormat="1">
      <c r="A5050" s="47"/>
      <c r="B5050" s="47"/>
      <c r="C5050" s="47"/>
      <c r="D5050" s="47"/>
      <c r="E5050" s="47"/>
      <c r="F5050" s="48"/>
      <c r="G5050" s="49"/>
      <c r="H5050" s="47"/>
      <c r="I5050" s="71"/>
      <c r="J5050" s="51"/>
      <c r="K5050" s="50"/>
      <c r="L5050" s="50"/>
      <c r="M5050" s="52"/>
    </row>
    <row r="5051" spans="1:13" s="53" customFormat="1">
      <c r="A5051" s="47"/>
      <c r="B5051" s="47"/>
      <c r="C5051" s="47"/>
      <c r="D5051" s="47"/>
      <c r="E5051" s="47"/>
      <c r="F5051" s="48"/>
      <c r="G5051" s="49"/>
      <c r="H5051" s="47"/>
      <c r="I5051" s="71"/>
      <c r="J5051" s="51"/>
      <c r="K5051" s="50"/>
      <c r="L5051" s="50"/>
      <c r="M5051" s="52"/>
    </row>
    <row r="5052" spans="1:13" s="53" customFormat="1">
      <c r="A5052" s="47"/>
      <c r="B5052" s="47"/>
      <c r="C5052" s="47"/>
      <c r="D5052" s="47"/>
      <c r="E5052" s="47"/>
      <c r="F5052" s="48"/>
      <c r="G5052" s="49"/>
      <c r="H5052" s="47"/>
      <c r="I5052" s="71"/>
      <c r="J5052" s="51"/>
      <c r="K5052" s="50"/>
      <c r="L5052" s="50"/>
      <c r="M5052" s="52"/>
    </row>
    <row r="5053" spans="1:13" s="53" customFormat="1">
      <c r="A5053" s="47"/>
      <c r="B5053" s="47"/>
      <c r="C5053" s="47"/>
      <c r="D5053" s="47"/>
      <c r="E5053" s="47"/>
      <c r="F5053" s="48"/>
      <c r="G5053" s="49"/>
      <c r="H5053" s="47"/>
      <c r="I5053" s="71"/>
      <c r="J5053" s="51"/>
      <c r="K5053" s="50"/>
      <c r="L5053" s="50"/>
      <c r="M5053" s="52"/>
    </row>
    <row r="5054" spans="1:13" s="53" customFormat="1">
      <c r="A5054" s="47"/>
      <c r="B5054" s="47"/>
      <c r="C5054" s="47"/>
      <c r="D5054" s="47"/>
      <c r="E5054" s="47"/>
      <c r="F5054" s="48"/>
      <c r="G5054" s="49"/>
      <c r="H5054" s="47"/>
      <c r="I5054" s="71"/>
      <c r="J5054" s="51"/>
      <c r="K5054" s="50"/>
      <c r="L5054" s="50"/>
      <c r="M5054" s="52"/>
    </row>
    <row r="5055" spans="1:13" s="53" customFormat="1">
      <c r="A5055" s="47"/>
      <c r="B5055" s="47"/>
      <c r="C5055" s="47"/>
      <c r="D5055" s="47"/>
      <c r="E5055" s="47"/>
      <c r="F5055" s="48"/>
      <c r="G5055" s="49"/>
      <c r="H5055" s="47"/>
      <c r="I5055" s="71"/>
      <c r="J5055" s="51"/>
      <c r="K5055" s="50"/>
      <c r="L5055" s="50"/>
      <c r="M5055" s="52"/>
    </row>
    <row r="5056" spans="1:13" s="53" customFormat="1">
      <c r="A5056" s="47"/>
      <c r="B5056" s="47"/>
      <c r="C5056" s="47"/>
      <c r="D5056" s="47"/>
      <c r="E5056" s="47"/>
      <c r="F5056" s="48"/>
      <c r="G5056" s="49"/>
      <c r="H5056" s="47"/>
      <c r="I5056" s="71"/>
      <c r="J5056" s="51"/>
      <c r="K5056" s="50"/>
      <c r="L5056" s="50"/>
      <c r="M5056" s="52"/>
    </row>
    <row r="5057" spans="1:13" s="53" customFormat="1">
      <c r="A5057" s="47"/>
      <c r="B5057" s="47"/>
      <c r="C5057" s="47"/>
      <c r="D5057" s="47"/>
      <c r="E5057" s="47"/>
      <c r="F5057" s="48"/>
      <c r="G5057" s="49"/>
      <c r="H5057" s="47"/>
      <c r="I5057" s="71"/>
      <c r="J5057" s="51"/>
      <c r="K5057" s="50"/>
      <c r="L5057" s="50"/>
      <c r="M5057" s="52"/>
    </row>
    <row r="5058" spans="1:13" s="53" customFormat="1">
      <c r="A5058" s="47"/>
      <c r="B5058" s="47"/>
      <c r="C5058" s="47"/>
      <c r="D5058" s="47"/>
      <c r="E5058" s="47"/>
      <c r="F5058" s="48"/>
      <c r="G5058" s="49"/>
      <c r="H5058" s="47"/>
      <c r="I5058" s="71"/>
      <c r="J5058" s="51"/>
      <c r="K5058" s="50"/>
      <c r="L5058" s="50"/>
      <c r="M5058" s="52"/>
    </row>
    <row r="5059" spans="1:13" s="53" customFormat="1">
      <c r="A5059" s="47"/>
      <c r="B5059" s="47"/>
      <c r="C5059" s="47"/>
      <c r="D5059" s="47"/>
      <c r="E5059" s="47"/>
      <c r="F5059" s="48"/>
      <c r="G5059" s="49"/>
      <c r="H5059" s="47"/>
      <c r="I5059" s="71"/>
      <c r="J5059" s="51"/>
      <c r="K5059" s="50"/>
      <c r="L5059" s="50"/>
      <c r="M5059" s="52"/>
    </row>
    <row r="5060" spans="1:13" s="53" customFormat="1">
      <c r="A5060" s="47"/>
      <c r="B5060" s="47"/>
      <c r="C5060" s="47"/>
      <c r="D5060" s="47"/>
      <c r="E5060" s="47"/>
      <c r="F5060" s="48"/>
      <c r="G5060" s="49"/>
      <c r="H5060" s="47"/>
      <c r="I5060" s="71"/>
      <c r="J5060" s="51"/>
      <c r="K5060" s="50"/>
      <c r="L5060" s="50"/>
      <c r="M5060" s="52"/>
    </row>
    <row r="5061" spans="1:13" s="53" customFormat="1">
      <c r="A5061" s="47"/>
      <c r="B5061" s="47"/>
      <c r="C5061" s="47"/>
      <c r="D5061" s="47"/>
      <c r="E5061" s="47"/>
      <c r="F5061" s="48"/>
      <c r="G5061" s="49"/>
      <c r="H5061" s="47"/>
      <c r="I5061" s="71"/>
      <c r="J5061" s="51"/>
      <c r="K5061" s="50"/>
      <c r="L5061" s="50"/>
      <c r="M5061" s="52"/>
    </row>
    <row r="5062" spans="1:13" s="53" customFormat="1">
      <c r="A5062" s="47"/>
      <c r="B5062" s="47"/>
      <c r="C5062" s="47"/>
      <c r="D5062" s="47"/>
      <c r="E5062" s="47"/>
      <c r="F5062" s="48"/>
      <c r="G5062" s="49"/>
      <c r="H5062" s="47"/>
      <c r="I5062" s="71"/>
      <c r="J5062" s="51"/>
      <c r="K5062" s="50"/>
      <c r="L5062" s="50"/>
      <c r="M5062" s="52"/>
    </row>
    <row r="5063" spans="1:13" s="53" customFormat="1">
      <c r="A5063" s="47"/>
      <c r="B5063" s="47"/>
      <c r="C5063" s="47"/>
      <c r="D5063" s="47"/>
      <c r="E5063" s="47"/>
      <c r="F5063" s="48"/>
      <c r="G5063" s="49"/>
      <c r="H5063" s="47"/>
      <c r="I5063" s="71"/>
      <c r="J5063" s="51"/>
      <c r="K5063" s="50"/>
      <c r="L5063" s="50"/>
      <c r="M5063" s="52"/>
    </row>
    <row r="5064" spans="1:13" s="53" customFormat="1">
      <c r="A5064" s="47"/>
      <c r="B5064" s="47"/>
      <c r="C5064" s="47"/>
      <c r="D5064" s="47"/>
      <c r="E5064" s="47"/>
      <c r="F5064" s="48"/>
      <c r="G5064" s="49"/>
      <c r="H5064" s="47"/>
      <c r="I5064" s="71"/>
      <c r="J5064" s="51"/>
      <c r="K5064" s="50"/>
      <c r="L5064" s="50"/>
      <c r="M5064" s="52"/>
    </row>
    <row r="5065" spans="1:13" s="53" customFormat="1">
      <c r="A5065" s="47"/>
      <c r="B5065" s="47"/>
      <c r="C5065" s="47"/>
      <c r="D5065" s="47"/>
      <c r="E5065" s="47"/>
      <c r="F5065" s="48"/>
      <c r="G5065" s="49"/>
      <c r="H5065" s="47"/>
      <c r="I5065" s="71"/>
      <c r="J5065" s="51"/>
      <c r="K5065" s="50"/>
      <c r="L5065" s="50"/>
      <c r="M5065" s="52"/>
    </row>
    <row r="5066" spans="1:13" s="53" customFormat="1">
      <c r="A5066" s="47"/>
      <c r="B5066" s="47"/>
      <c r="C5066" s="47"/>
      <c r="D5066" s="47"/>
      <c r="E5066" s="47"/>
      <c r="F5066" s="48"/>
      <c r="G5066" s="49"/>
      <c r="H5066" s="47"/>
      <c r="I5066" s="71"/>
      <c r="J5066" s="51"/>
      <c r="K5066" s="50"/>
      <c r="L5066" s="50"/>
      <c r="M5066" s="52"/>
    </row>
    <row r="5067" spans="1:13" s="53" customFormat="1">
      <c r="A5067" s="47"/>
      <c r="B5067" s="47"/>
      <c r="C5067" s="47"/>
      <c r="D5067" s="47"/>
      <c r="E5067" s="47"/>
      <c r="F5067" s="48"/>
      <c r="G5067" s="49"/>
      <c r="H5067" s="47"/>
      <c r="I5067" s="71"/>
      <c r="J5067" s="51"/>
      <c r="K5067" s="50"/>
      <c r="L5067" s="50"/>
      <c r="M5067" s="52"/>
    </row>
    <row r="5068" spans="1:13" s="53" customFormat="1">
      <c r="A5068" s="47"/>
      <c r="B5068" s="47"/>
      <c r="C5068" s="47"/>
      <c r="D5068" s="47"/>
      <c r="E5068" s="47"/>
      <c r="F5068" s="48"/>
      <c r="G5068" s="49"/>
      <c r="H5068" s="47"/>
      <c r="I5068" s="71"/>
      <c r="J5068" s="51"/>
      <c r="K5068" s="50"/>
      <c r="L5068" s="50"/>
      <c r="M5068" s="52"/>
    </row>
    <row r="5069" spans="1:13" s="53" customFormat="1">
      <c r="A5069" s="47"/>
      <c r="B5069" s="47"/>
      <c r="C5069" s="47"/>
      <c r="D5069" s="47"/>
      <c r="E5069" s="47"/>
      <c r="F5069" s="48"/>
      <c r="G5069" s="49"/>
      <c r="H5069" s="47"/>
      <c r="I5069" s="71"/>
      <c r="J5069" s="51"/>
      <c r="K5069" s="50"/>
      <c r="L5069" s="50"/>
      <c r="M5069" s="52"/>
    </row>
    <row r="5070" spans="1:13" s="53" customFormat="1">
      <c r="A5070" s="47"/>
      <c r="B5070" s="47"/>
      <c r="C5070" s="47"/>
      <c r="D5070" s="47"/>
      <c r="E5070" s="47"/>
      <c r="F5070" s="48"/>
      <c r="G5070" s="49"/>
      <c r="H5070" s="47"/>
      <c r="I5070" s="71"/>
      <c r="J5070" s="51"/>
      <c r="K5070" s="50"/>
      <c r="L5070" s="50"/>
      <c r="M5070" s="52"/>
    </row>
    <row r="5071" spans="1:13" s="53" customFormat="1">
      <c r="A5071" s="47"/>
      <c r="B5071" s="47"/>
      <c r="C5071" s="47"/>
      <c r="D5071" s="47"/>
      <c r="E5071" s="47"/>
      <c r="F5071" s="48"/>
      <c r="G5071" s="49"/>
      <c r="H5071" s="47"/>
      <c r="I5071" s="71"/>
      <c r="J5071" s="51"/>
      <c r="K5071" s="50"/>
      <c r="L5071" s="50"/>
      <c r="M5071" s="52"/>
    </row>
    <row r="5072" spans="1:13" s="53" customFormat="1">
      <c r="A5072" s="47"/>
      <c r="B5072" s="47"/>
      <c r="C5072" s="47"/>
      <c r="D5072" s="47"/>
      <c r="E5072" s="47"/>
      <c r="F5072" s="48"/>
      <c r="G5072" s="49"/>
      <c r="H5072" s="47"/>
      <c r="I5072" s="71"/>
      <c r="J5072" s="51"/>
      <c r="K5072" s="50"/>
      <c r="L5072" s="50"/>
      <c r="M5072" s="52"/>
    </row>
    <row r="5073" spans="1:13" s="53" customFormat="1">
      <c r="A5073" s="47"/>
      <c r="B5073" s="47"/>
      <c r="C5073" s="47"/>
      <c r="D5073" s="47"/>
      <c r="E5073" s="47"/>
      <c r="F5073" s="48"/>
      <c r="G5073" s="49"/>
      <c r="H5073" s="47"/>
      <c r="I5073" s="71"/>
      <c r="J5073" s="51"/>
      <c r="K5073" s="50"/>
      <c r="L5073" s="50"/>
      <c r="M5073" s="52"/>
    </row>
    <row r="5074" spans="1:13" s="53" customFormat="1">
      <c r="A5074" s="47"/>
      <c r="B5074" s="47"/>
      <c r="C5074" s="47"/>
      <c r="D5074" s="47"/>
      <c r="E5074" s="47"/>
      <c r="F5074" s="48"/>
      <c r="G5074" s="49"/>
      <c r="H5074" s="47"/>
      <c r="I5074" s="71"/>
      <c r="J5074" s="51"/>
      <c r="K5074" s="50"/>
      <c r="L5074" s="50"/>
      <c r="M5074" s="52"/>
    </row>
    <row r="5075" spans="1:13" s="53" customFormat="1">
      <c r="A5075" s="47"/>
      <c r="B5075" s="47"/>
      <c r="C5075" s="47"/>
      <c r="D5075" s="47"/>
      <c r="E5075" s="47"/>
      <c r="F5075" s="48"/>
      <c r="G5075" s="49"/>
      <c r="H5075" s="47"/>
      <c r="I5075" s="71"/>
      <c r="J5075" s="51"/>
      <c r="K5075" s="50"/>
      <c r="L5075" s="50"/>
      <c r="M5075" s="52"/>
    </row>
    <row r="5076" spans="1:13" s="53" customFormat="1">
      <c r="A5076" s="47"/>
      <c r="B5076" s="47"/>
      <c r="C5076" s="47"/>
      <c r="D5076" s="47"/>
      <c r="E5076" s="47"/>
      <c r="F5076" s="48"/>
      <c r="G5076" s="49"/>
      <c r="H5076" s="47"/>
      <c r="I5076" s="71"/>
      <c r="J5076" s="51"/>
      <c r="K5076" s="50"/>
      <c r="L5076" s="50"/>
      <c r="M5076" s="52"/>
    </row>
    <row r="5077" spans="1:13" s="53" customFormat="1">
      <c r="A5077" s="47"/>
      <c r="B5077" s="47"/>
      <c r="C5077" s="47"/>
      <c r="D5077" s="47"/>
      <c r="E5077" s="47"/>
      <c r="F5077" s="48"/>
      <c r="G5077" s="49"/>
      <c r="H5077" s="47"/>
      <c r="I5077" s="71"/>
      <c r="J5077" s="51"/>
      <c r="K5077" s="50"/>
      <c r="L5077" s="50"/>
      <c r="M5077" s="52"/>
    </row>
    <row r="5078" spans="1:13" s="53" customFormat="1">
      <c r="A5078" s="47"/>
      <c r="B5078" s="47"/>
      <c r="C5078" s="47"/>
      <c r="D5078" s="47"/>
      <c r="E5078" s="47"/>
      <c r="F5078" s="48"/>
      <c r="G5078" s="49"/>
      <c r="H5078" s="47"/>
      <c r="I5078" s="71"/>
      <c r="J5078" s="51"/>
      <c r="K5078" s="50"/>
      <c r="L5078" s="50"/>
      <c r="M5078" s="52"/>
    </row>
    <row r="5079" spans="1:13" s="53" customFormat="1">
      <c r="A5079" s="47"/>
      <c r="B5079" s="47"/>
      <c r="C5079" s="47"/>
      <c r="D5079" s="47"/>
      <c r="E5079" s="47"/>
      <c r="F5079" s="48"/>
      <c r="G5079" s="49"/>
      <c r="H5079" s="47"/>
      <c r="I5079" s="71"/>
      <c r="J5079" s="51"/>
      <c r="K5079" s="50"/>
      <c r="L5079" s="50"/>
      <c r="M5079" s="52"/>
    </row>
    <row r="5080" spans="1:13" s="53" customFormat="1">
      <c r="A5080" s="47"/>
      <c r="B5080" s="47"/>
      <c r="C5080" s="47"/>
      <c r="D5080" s="47"/>
      <c r="E5080" s="47"/>
      <c r="F5080" s="48"/>
      <c r="G5080" s="49"/>
      <c r="H5080" s="47"/>
      <c r="I5080" s="71"/>
      <c r="J5080" s="51"/>
      <c r="K5080" s="50"/>
      <c r="L5080" s="50"/>
      <c r="M5080" s="52"/>
    </row>
    <row r="5081" spans="1:13" s="53" customFormat="1">
      <c r="A5081" s="47"/>
      <c r="B5081" s="47"/>
      <c r="C5081" s="47"/>
      <c r="D5081" s="47"/>
      <c r="E5081" s="47"/>
      <c r="F5081" s="48"/>
      <c r="G5081" s="49"/>
      <c r="H5081" s="47"/>
      <c r="I5081" s="71"/>
      <c r="J5081" s="51"/>
      <c r="K5081" s="50"/>
      <c r="L5081" s="50"/>
      <c r="M5081" s="52"/>
    </row>
    <row r="5082" spans="1:13" s="53" customFormat="1">
      <c r="A5082" s="47"/>
      <c r="B5082" s="47"/>
      <c r="C5082" s="47"/>
      <c r="D5082" s="47"/>
      <c r="E5082" s="47"/>
      <c r="F5082" s="48"/>
      <c r="G5082" s="49"/>
      <c r="H5082" s="47"/>
      <c r="I5082" s="71"/>
      <c r="J5082" s="51"/>
      <c r="K5082" s="50"/>
      <c r="L5082" s="50"/>
      <c r="M5082" s="52"/>
    </row>
    <row r="5083" spans="1:13" s="53" customFormat="1">
      <c r="A5083" s="47"/>
      <c r="B5083" s="47"/>
      <c r="C5083" s="47"/>
      <c r="D5083" s="47"/>
      <c r="E5083" s="47"/>
      <c r="F5083" s="48"/>
      <c r="G5083" s="49"/>
      <c r="H5083" s="47"/>
      <c r="I5083" s="71"/>
      <c r="J5083" s="51"/>
      <c r="K5083" s="50"/>
      <c r="L5083" s="50"/>
      <c r="M5083" s="52"/>
    </row>
    <row r="5084" spans="1:13" s="53" customFormat="1">
      <c r="A5084" s="47"/>
      <c r="B5084" s="47"/>
      <c r="C5084" s="47"/>
      <c r="D5084" s="47"/>
      <c r="E5084" s="47"/>
      <c r="F5084" s="48"/>
      <c r="G5084" s="49"/>
      <c r="H5084" s="47"/>
      <c r="I5084" s="71"/>
      <c r="J5084" s="51"/>
      <c r="K5084" s="50"/>
      <c r="L5084" s="50"/>
      <c r="M5084" s="52"/>
    </row>
    <row r="5085" spans="1:13" s="53" customFormat="1">
      <c r="A5085" s="47"/>
      <c r="B5085" s="47"/>
      <c r="C5085" s="47"/>
      <c r="D5085" s="47"/>
      <c r="E5085" s="47"/>
      <c r="F5085" s="48"/>
      <c r="G5085" s="49"/>
      <c r="H5085" s="47"/>
      <c r="I5085" s="71"/>
      <c r="J5085" s="51"/>
      <c r="K5085" s="50"/>
      <c r="L5085" s="50"/>
      <c r="M5085" s="52"/>
    </row>
    <row r="5086" spans="1:13" s="53" customFormat="1">
      <c r="A5086" s="47"/>
      <c r="B5086" s="47"/>
      <c r="C5086" s="47"/>
      <c r="D5086" s="47"/>
      <c r="E5086" s="47"/>
      <c r="F5086" s="48"/>
      <c r="G5086" s="49"/>
      <c r="H5086" s="47"/>
      <c r="I5086" s="71"/>
      <c r="J5086" s="51"/>
      <c r="K5086" s="50"/>
      <c r="L5086" s="50"/>
      <c r="M5086" s="52"/>
    </row>
    <row r="5087" spans="1:13" s="53" customFormat="1">
      <c r="A5087" s="47"/>
      <c r="B5087" s="47"/>
      <c r="C5087" s="47"/>
      <c r="D5087" s="47"/>
      <c r="E5087" s="47"/>
      <c r="F5087" s="48"/>
      <c r="G5087" s="49"/>
      <c r="H5087" s="47"/>
      <c r="I5087" s="71"/>
      <c r="J5087" s="51"/>
      <c r="K5087" s="50"/>
      <c r="L5087" s="50"/>
      <c r="M5087" s="52"/>
    </row>
    <row r="5088" spans="1:13" s="53" customFormat="1">
      <c r="A5088" s="47"/>
      <c r="B5088" s="47"/>
      <c r="C5088" s="47"/>
      <c r="D5088" s="47"/>
      <c r="E5088" s="47"/>
      <c r="F5088" s="48"/>
      <c r="G5088" s="49"/>
      <c r="H5088" s="47"/>
      <c r="I5088" s="71"/>
      <c r="J5088" s="51"/>
      <c r="K5088" s="50"/>
      <c r="L5088" s="50"/>
      <c r="M5088" s="52"/>
    </row>
    <row r="5089" spans="1:13" s="53" customFormat="1">
      <c r="A5089" s="47"/>
      <c r="B5089" s="47"/>
      <c r="C5089" s="47"/>
      <c r="D5089" s="47"/>
      <c r="E5089" s="47"/>
      <c r="F5089" s="48"/>
      <c r="G5089" s="49"/>
      <c r="H5089" s="47"/>
      <c r="I5089" s="71"/>
      <c r="J5089" s="51"/>
      <c r="K5089" s="50"/>
      <c r="L5089" s="50"/>
      <c r="M5089" s="52"/>
    </row>
    <row r="5090" spans="1:13" s="53" customFormat="1">
      <c r="A5090" s="47"/>
      <c r="B5090" s="47"/>
      <c r="C5090" s="47"/>
      <c r="D5090" s="47"/>
      <c r="E5090" s="47"/>
      <c r="F5090" s="48"/>
      <c r="G5090" s="49"/>
      <c r="H5090" s="47"/>
      <c r="I5090" s="71"/>
      <c r="J5090" s="51"/>
      <c r="K5090" s="50"/>
      <c r="L5090" s="50"/>
      <c r="M5090" s="52"/>
    </row>
    <row r="5091" spans="1:13" s="53" customFormat="1">
      <c r="A5091" s="47"/>
      <c r="B5091" s="47"/>
      <c r="C5091" s="47"/>
      <c r="D5091" s="47"/>
      <c r="E5091" s="47"/>
      <c r="F5091" s="48"/>
      <c r="G5091" s="49"/>
      <c r="H5091" s="47"/>
      <c r="I5091" s="71"/>
      <c r="J5091" s="51"/>
      <c r="K5091" s="50"/>
      <c r="L5091" s="50"/>
      <c r="M5091" s="52"/>
    </row>
    <row r="5092" spans="1:13" s="53" customFormat="1">
      <c r="A5092" s="47"/>
      <c r="B5092" s="47"/>
      <c r="C5092" s="47"/>
      <c r="D5092" s="47"/>
      <c r="E5092" s="47"/>
      <c r="F5092" s="48"/>
      <c r="G5092" s="49"/>
      <c r="H5092" s="47"/>
      <c r="I5092" s="71"/>
      <c r="J5092" s="51"/>
      <c r="K5092" s="50"/>
      <c r="L5092" s="50"/>
      <c r="M5092" s="52"/>
    </row>
    <row r="5093" spans="1:13" s="53" customFormat="1">
      <c r="A5093" s="47"/>
      <c r="B5093" s="47"/>
      <c r="C5093" s="47"/>
      <c r="D5093" s="47"/>
      <c r="E5093" s="47"/>
      <c r="F5093" s="48"/>
      <c r="G5093" s="49"/>
      <c r="H5093" s="47"/>
      <c r="I5093" s="71"/>
      <c r="J5093" s="51"/>
      <c r="K5093" s="50"/>
      <c r="L5093" s="50"/>
      <c r="M5093" s="52"/>
    </row>
    <row r="5094" spans="1:13" s="53" customFormat="1">
      <c r="A5094" s="47"/>
      <c r="B5094" s="47"/>
      <c r="C5094" s="47"/>
      <c r="D5094" s="47"/>
      <c r="E5094" s="47"/>
      <c r="F5094" s="48"/>
      <c r="G5094" s="49"/>
      <c r="H5094" s="47"/>
      <c r="I5094" s="71"/>
      <c r="J5094" s="51"/>
      <c r="K5094" s="50"/>
      <c r="L5094" s="50"/>
      <c r="M5094" s="52"/>
    </row>
    <row r="5095" spans="1:13" s="53" customFormat="1">
      <c r="A5095" s="47"/>
      <c r="B5095" s="47"/>
      <c r="C5095" s="47"/>
      <c r="D5095" s="47"/>
      <c r="E5095" s="47"/>
      <c r="F5095" s="48"/>
      <c r="G5095" s="49"/>
      <c r="H5095" s="47"/>
      <c r="I5095" s="71"/>
      <c r="J5095" s="51"/>
      <c r="K5095" s="50"/>
      <c r="L5095" s="50"/>
      <c r="M5095" s="52"/>
    </row>
    <row r="5096" spans="1:13" s="53" customFormat="1">
      <c r="A5096" s="47"/>
      <c r="B5096" s="47"/>
      <c r="C5096" s="47"/>
      <c r="D5096" s="47"/>
      <c r="E5096" s="47"/>
      <c r="F5096" s="48"/>
      <c r="G5096" s="49"/>
      <c r="H5096" s="47"/>
      <c r="I5096" s="71"/>
      <c r="J5096" s="51"/>
      <c r="K5096" s="50"/>
      <c r="L5096" s="50"/>
      <c r="M5096" s="52"/>
    </row>
    <row r="5097" spans="1:13" s="53" customFormat="1">
      <c r="A5097" s="47"/>
      <c r="B5097" s="47"/>
      <c r="C5097" s="47"/>
      <c r="D5097" s="47"/>
      <c r="E5097" s="47"/>
      <c r="F5097" s="48"/>
      <c r="G5097" s="49"/>
      <c r="H5097" s="47"/>
      <c r="I5097" s="71"/>
      <c r="J5097" s="51"/>
      <c r="K5097" s="50"/>
      <c r="L5097" s="50"/>
      <c r="M5097" s="52"/>
    </row>
    <row r="5098" spans="1:13" s="53" customFormat="1">
      <c r="A5098" s="47"/>
      <c r="B5098" s="47"/>
      <c r="C5098" s="47"/>
      <c r="D5098" s="47"/>
      <c r="E5098" s="47"/>
      <c r="F5098" s="48"/>
      <c r="G5098" s="49"/>
      <c r="H5098" s="47"/>
      <c r="I5098" s="71"/>
      <c r="J5098" s="51"/>
      <c r="K5098" s="50"/>
      <c r="L5098" s="50"/>
      <c r="M5098" s="52"/>
    </row>
    <row r="5099" spans="1:13" s="53" customFormat="1">
      <c r="A5099" s="47"/>
      <c r="B5099" s="47"/>
      <c r="C5099" s="47"/>
      <c r="D5099" s="47"/>
      <c r="E5099" s="47"/>
      <c r="F5099" s="48"/>
      <c r="G5099" s="49"/>
      <c r="H5099" s="47"/>
      <c r="I5099" s="71"/>
      <c r="J5099" s="51"/>
      <c r="K5099" s="50"/>
      <c r="L5099" s="50"/>
      <c r="M5099" s="52"/>
    </row>
    <row r="5100" spans="1:13" s="53" customFormat="1">
      <c r="A5100" s="47"/>
      <c r="B5100" s="47"/>
      <c r="C5100" s="47"/>
      <c r="D5100" s="47"/>
      <c r="E5100" s="47"/>
      <c r="F5100" s="48"/>
      <c r="G5100" s="49"/>
      <c r="H5100" s="47"/>
      <c r="I5100" s="71"/>
      <c r="J5100" s="51"/>
      <c r="K5100" s="50"/>
      <c r="L5100" s="50"/>
      <c r="M5100" s="52"/>
    </row>
    <row r="5101" spans="1:13" s="53" customFormat="1">
      <c r="A5101" s="47"/>
      <c r="B5101" s="47"/>
      <c r="C5101" s="47"/>
      <c r="D5101" s="47"/>
      <c r="E5101" s="47"/>
      <c r="F5101" s="48"/>
      <c r="G5101" s="49"/>
      <c r="H5101" s="47"/>
      <c r="I5101" s="71"/>
      <c r="J5101" s="51"/>
      <c r="K5101" s="50"/>
      <c r="L5101" s="50"/>
      <c r="M5101" s="52"/>
    </row>
    <row r="5102" spans="1:13" s="53" customFormat="1">
      <c r="A5102" s="47"/>
      <c r="B5102" s="47"/>
      <c r="C5102" s="47"/>
      <c r="D5102" s="47"/>
      <c r="E5102" s="47"/>
      <c r="F5102" s="48"/>
      <c r="G5102" s="49"/>
      <c r="H5102" s="47"/>
      <c r="I5102" s="71"/>
      <c r="J5102" s="51"/>
      <c r="K5102" s="50"/>
      <c r="L5102" s="50"/>
      <c r="M5102" s="52"/>
    </row>
    <row r="5103" spans="1:13" s="53" customFormat="1">
      <c r="A5103" s="47"/>
      <c r="B5103" s="47"/>
      <c r="C5103" s="47"/>
      <c r="D5103" s="47"/>
      <c r="E5103" s="47"/>
      <c r="F5103" s="48"/>
      <c r="G5103" s="49"/>
      <c r="H5103" s="47"/>
      <c r="I5103" s="71"/>
      <c r="J5103" s="51"/>
      <c r="K5103" s="50"/>
      <c r="L5103" s="50"/>
      <c r="M5103" s="52"/>
    </row>
    <row r="5104" spans="1:13" s="53" customFormat="1">
      <c r="A5104" s="47"/>
      <c r="B5104" s="47"/>
      <c r="C5104" s="47"/>
      <c r="D5104" s="47"/>
      <c r="E5104" s="47"/>
      <c r="F5104" s="48"/>
      <c r="G5104" s="49"/>
      <c r="H5104" s="47"/>
      <c r="I5104" s="71"/>
      <c r="J5104" s="51"/>
      <c r="K5104" s="50"/>
      <c r="L5104" s="50"/>
      <c r="M5104" s="52"/>
    </row>
    <row r="5105" spans="1:13" s="53" customFormat="1">
      <c r="A5105" s="47"/>
      <c r="B5105" s="47"/>
      <c r="C5105" s="47"/>
      <c r="D5105" s="47"/>
      <c r="E5105" s="47"/>
      <c r="F5105" s="48"/>
      <c r="G5105" s="49"/>
      <c r="H5105" s="47"/>
      <c r="I5105" s="71"/>
      <c r="J5105" s="51"/>
      <c r="K5105" s="50"/>
      <c r="L5105" s="50"/>
      <c r="M5105" s="52"/>
    </row>
    <row r="5106" spans="1:13" s="53" customFormat="1">
      <c r="A5106" s="47"/>
      <c r="B5106" s="47"/>
      <c r="C5106" s="47"/>
      <c r="D5106" s="47"/>
      <c r="E5106" s="47"/>
      <c r="F5106" s="48"/>
      <c r="G5106" s="49"/>
      <c r="H5106" s="47"/>
      <c r="I5106" s="71"/>
      <c r="J5106" s="51"/>
      <c r="K5106" s="50"/>
      <c r="L5106" s="50"/>
      <c r="M5106" s="52"/>
    </row>
    <row r="5107" spans="1:13" s="53" customFormat="1">
      <c r="A5107" s="47"/>
      <c r="B5107" s="47"/>
      <c r="C5107" s="47"/>
      <c r="D5107" s="47"/>
      <c r="E5107" s="47"/>
      <c r="F5107" s="48"/>
      <c r="G5107" s="49"/>
      <c r="H5107" s="47"/>
      <c r="I5107" s="71"/>
      <c r="J5107" s="51"/>
      <c r="K5107" s="50"/>
      <c r="L5107" s="50"/>
      <c r="M5107" s="52"/>
    </row>
    <row r="5108" spans="1:13" s="53" customFormat="1">
      <c r="A5108" s="47"/>
      <c r="B5108" s="47"/>
      <c r="C5108" s="47"/>
      <c r="D5108" s="47"/>
      <c r="E5108" s="47"/>
      <c r="F5108" s="48"/>
      <c r="G5108" s="49"/>
      <c r="H5108" s="47"/>
      <c r="I5108" s="71"/>
      <c r="J5108" s="51"/>
      <c r="K5108" s="50"/>
      <c r="L5108" s="50"/>
      <c r="M5108" s="52"/>
    </row>
    <row r="5109" spans="1:13" s="53" customFormat="1">
      <c r="A5109" s="47"/>
      <c r="B5109" s="47"/>
      <c r="C5109" s="47"/>
      <c r="D5109" s="47"/>
      <c r="E5109" s="47"/>
      <c r="F5109" s="48"/>
      <c r="G5109" s="49"/>
      <c r="H5109" s="47"/>
      <c r="I5109" s="71"/>
      <c r="J5109" s="51"/>
      <c r="K5109" s="50"/>
      <c r="L5109" s="50"/>
      <c r="M5109" s="52"/>
    </row>
    <row r="5110" spans="1:13" s="53" customFormat="1">
      <c r="A5110" s="47"/>
      <c r="B5110" s="47"/>
      <c r="C5110" s="47"/>
      <c r="D5110" s="47"/>
      <c r="E5110" s="47"/>
      <c r="F5110" s="48"/>
      <c r="G5110" s="49"/>
      <c r="H5110" s="47"/>
      <c r="I5110" s="71"/>
      <c r="J5110" s="51"/>
      <c r="K5110" s="50"/>
      <c r="L5110" s="50"/>
      <c r="M5110" s="52"/>
    </row>
    <row r="5111" spans="1:13" s="53" customFormat="1">
      <c r="A5111" s="47"/>
      <c r="B5111" s="47"/>
      <c r="C5111" s="47"/>
      <c r="D5111" s="47"/>
      <c r="E5111" s="47"/>
      <c r="F5111" s="48"/>
      <c r="G5111" s="49"/>
      <c r="H5111" s="47"/>
      <c r="I5111" s="71"/>
      <c r="J5111" s="51"/>
      <c r="K5111" s="50"/>
      <c r="L5111" s="50"/>
      <c r="M5111" s="52"/>
    </row>
    <row r="5112" spans="1:13" s="53" customFormat="1">
      <c r="A5112" s="47"/>
      <c r="B5112" s="47"/>
      <c r="C5112" s="47"/>
      <c r="D5112" s="47"/>
      <c r="E5112" s="47"/>
      <c r="F5112" s="48"/>
      <c r="G5112" s="49"/>
      <c r="H5112" s="47"/>
      <c r="I5112" s="71"/>
      <c r="J5112" s="51"/>
      <c r="K5112" s="50"/>
      <c r="L5112" s="50"/>
      <c r="M5112" s="52"/>
    </row>
    <row r="5113" spans="1:13" s="53" customFormat="1">
      <c r="A5113" s="47"/>
      <c r="B5113" s="47"/>
      <c r="C5113" s="47"/>
      <c r="D5113" s="47"/>
      <c r="E5113" s="47"/>
      <c r="F5113" s="48"/>
      <c r="G5113" s="49"/>
      <c r="H5113" s="47"/>
      <c r="I5113" s="71"/>
      <c r="J5113" s="51"/>
      <c r="K5113" s="50"/>
      <c r="L5113" s="50"/>
      <c r="M5113" s="52"/>
    </row>
    <row r="5114" spans="1:13" s="53" customFormat="1">
      <c r="A5114" s="47"/>
      <c r="B5114" s="47"/>
      <c r="C5114" s="47"/>
      <c r="D5114" s="47"/>
      <c r="E5114" s="47"/>
      <c r="F5114" s="48"/>
      <c r="G5114" s="49"/>
      <c r="H5114" s="47"/>
      <c r="I5114" s="71"/>
      <c r="J5114" s="51"/>
      <c r="K5114" s="50"/>
      <c r="L5114" s="50"/>
      <c r="M5114" s="52"/>
    </row>
    <row r="5115" spans="1:13" s="53" customFormat="1">
      <c r="A5115" s="47"/>
      <c r="B5115" s="47"/>
      <c r="C5115" s="47"/>
      <c r="D5115" s="47"/>
      <c r="E5115" s="47"/>
      <c r="F5115" s="48"/>
      <c r="G5115" s="49"/>
      <c r="H5115" s="47"/>
      <c r="I5115" s="71"/>
      <c r="J5115" s="51"/>
      <c r="K5115" s="50"/>
      <c r="L5115" s="50"/>
      <c r="M5115" s="52"/>
    </row>
    <row r="5116" spans="1:13" s="53" customFormat="1">
      <c r="A5116" s="47"/>
      <c r="B5116" s="47"/>
      <c r="C5116" s="47"/>
      <c r="D5116" s="47"/>
      <c r="E5116" s="47"/>
      <c r="F5116" s="48"/>
      <c r="G5116" s="49"/>
      <c r="H5116" s="47"/>
      <c r="I5116" s="71"/>
      <c r="J5116" s="51"/>
      <c r="K5116" s="50"/>
      <c r="L5116" s="50"/>
      <c r="M5116" s="52"/>
    </row>
    <row r="5117" spans="1:13" s="53" customFormat="1">
      <c r="A5117" s="47"/>
      <c r="B5117" s="47"/>
      <c r="C5117" s="47"/>
      <c r="D5117" s="47"/>
      <c r="E5117" s="47"/>
      <c r="F5117" s="48"/>
      <c r="G5117" s="49"/>
      <c r="H5117" s="47"/>
      <c r="I5117" s="71"/>
      <c r="J5117" s="51"/>
      <c r="K5117" s="50"/>
      <c r="L5117" s="50"/>
      <c r="M5117" s="52"/>
    </row>
    <row r="5118" spans="1:13" s="53" customFormat="1">
      <c r="A5118" s="47"/>
      <c r="B5118" s="47"/>
      <c r="C5118" s="47"/>
      <c r="D5118" s="47"/>
      <c r="E5118" s="47"/>
      <c r="F5118" s="48"/>
      <c r="G5118" s="49"/>
      <c r="H5118" s="47"/>
      <c r="I5118" s="71"/>
      <c r="J5118" s="51"/>
      <c r="K5118" s="50"/>
      <c r="L5118" s="50"/>
      <c r="M5118" s="52"/>
    </row>
    <row r="5119" spans="1:13" s="53" customFormat="1">
      <c r="A5119" s="47"/>
      <c r="B5119" s="47"/>
      <c r="C5119" s="47"/>
      <c r="D5119" s="47"/>
      <c r="E5119" s="47"/>
      <c r="F5119" s="48"/>
      <c r="G5119" s="49"/>
      <c r="H5119" s="47"/>
      <c r="I5119" s="71"/>
      <c r="J5119" s="51"/>
      <c r="K5119" s="50"/>
      <c r="L5119" s="50"/>
      <c r="M5119" s="52"/>
    </row>
    <row r="5120" spans="1:13" s="53" customFormat="1">
      <c r="A5120" s="47"/>
      <c r="B5120" s="47"/>
      <c r="C5120" s="47"/>
      <c r="D5120" s="47"/>
      <c r="E5120" s="47"/>
      <c r="F5120" s="48"/>
      <c r="G5120" s="49"/>
      <c r="H5120" s="47"/>
      <c r="I5120" s="71"/>
      <c r="J5120" s="51"/>
      <c r="K5120" s="50"/>
      <c r="L5120" s="50"/>
      <c r="M5120" s="52"/>
    </row>
    <row r="5121" spans="1:13" s="53" customFormat="1">
      <c r="A5121" s="47"/>
      <c r="B5121" s="47"/>
      <c r="C5121" s="47"/>
      <c r="D5121" s="47"/>
      <c r="E5121" s="47"/>
      <c r="F5121" s="48"/>
      <c r="G5121" s="49"/>
      <c r="H5121" s="47"/>
      <c r="I5121" s="71"/>
      <c r="J5121" s="51"/>
      <c r="K5121" s="50"/>
      <c r="L5121" s="50"/>
      <c r="M5121" s="52"/>
    </row>
    <row r="5122" spans="1:13" s="53" customFormat="1">
      <c r="A5122" s="47"/>
      <c r="B5122" s="47"/>
      <c r="C5122" s="47"/>
      <c r="D5122" s="47"/>
      <c r="E5122" s="47"/>
      <c r="F5122" s="48"/>
      <c r="G5122" s="49"/>
      <c r="H5122" s="47"/>
      <c r="I5122" s="71"/>
      <c r="J5122" s="51"/>
      <c r="K5122" s="50"/>
      <c r="L5122" s="50"/>
      <c r="M5122" s="52"/>
    </row>
    <row r="5123" spans="1:13" s="53" customFormat="1">
      <c r="A5123" s="47"/>
      <c r="B5123" s="47"/>
      <c r="C5123" s="47"/>
      <c r="D5123" s="47"/>
      <c r="E5123" s="47"/>
      <c r="F5123" s="48"/>
      <c r="G5123" s="49"/>
      <c r="H5123" s="47"/>
      <c r="I5123" s="71"/>
      <c r="J5123" s="51"/>
      <c r="K5123" s="50"/>
      <c r="L5123" s="50"/>
      <c r="M5123" s="52"/>
    </row>
    <row r="5124" spans="1:13" s="53" customFormat="1">
      <c r="A5124" s="47"/>
      <c r="B5124" s="47"/>
      <c r="C5124" s="47"/>
      <c r="D5124" s="47"/>
      <c r="E5124" s="47"/>
      <c r="F5124" s="48"/>
      <c r="G5124" s="49"/>
      <c r="H5124" s="47"/>
      <c r="I5124" s="71"/>
      <c r="J5124" s="51"/>
      <c r="K5124" s="50"/>
      <c r="L5124" s="50"/>
      <c r="M5124" s="52"/>
    </row>
    <row r="5125" spans="1:13" s="53" customFormat="1">
      <c r="A5125" s="47"/>
      <c r="B5125" s="47"/>
      <c r="C5125" s="47"/>
      <c r="D5125" s="47"/>
      <c r="E5125" s="47"/>
      <c r="F5125" s="48"/>
      <c r="G5125" s="49"/>
      <c r="H5125" s="47"/>
      <c r="I5125" s="71"/>
      <c r="J5125" s="51"/>
      <c r="K5125" s="50"/>
      <c r="L5125" s="50"/>
      <c r="M5125" s="52"/>
    </row>
    <row r="5126" spans="1:13" s="53" customFormat="1">
      <c r="A5126" s="47"/>
      <c r="B5126" s="47"/>
      <c r="C5126" s="47"/>
      <c r="D5126" s="47"/>
      <c r="E5126" s="47"/>
      <c r="F5126" s="48"/>
      <c r="G5126" s="49"/>
      <c r="H5126" s="47"/>
      <c r="I5126" s="71"/>
      <c r="J5126" s="51"/>
      <c r="K5126" s="50"/>
      <c r="L5126" s="50"/>
      <c r="M5126" s="52"/>
    </row>
    <row r="5127" spans="1:13" s="53" customFormat="1">
      <c r="A5127" s="47"/>
      <c r="B5127" s="47"/>
      <c r="C5127" s="47"/>
      <c r="D5127" s="47"/>
      <c r="E5127" s="47"/>
      <c r="F5127" s="48"/>
      <c r="G5127" s="49"/>
      <c r="H5127" s="47"/>
      <c r="I5127" s="71"/>
      <c r="J5127" s="51"/>
      <c r="K5127" s="50"/>
      <c r="L5127" s="50"/>
      <c r="M5127" s="52"/>
    </row>
    <row r="5128" spans="1:13" s="53" customFormat="1">
      <c r="A5128" s="47"/>
      <c r="B5128" s="47"/>
      <c r="C5128" s="47"/>
      <c r="D5128" s="47"/>
      <c r="E5128" s="47"/>
      <c r="F5128" s="48"/>
      <c r="G5128" s="49"/>
      <c r="H5128" s="47"/>
      <c r="I5128" s="71"/>
      <c r="J5128" s="51"/>
      <c r="K5128" s="50"/>
      <c r="L5128" s="50"/>
      <c r="M5128" s="52"/>
    </row>
    <row r="5129" spans="1:13" s="53" customFormat="1">
      <c r="A5129" s="47"/>
      <c r="B5129" s="47"/>
      <c r="C5129" s="47"/>
      <c r="D5129" s="47"/>
      <c r="E5129" s="47"/>
      <c r="F5129" s="48"/>
      <c r="G5129" s="49"/>
      <c r="H5129" s="47"/>
      <c r="I5129" s="71"/>
      <c r="J5129" s="51"/>
      <c r="K5129" s="50"/>
      <c r="L5129" s="50"/>
      <c r="M5129" s="52"/>
    </row>
    <row r="5130" spans="1:13" s="53" customFormat="1">
      <c r="A5130" s="47"/>
      <c r="B5130" s="47"/>
      <c r="C5130" s="47"/>
      <c r="D5130" s="47"/>
      <c r="E5130" s="47"/>
      <c r="F5130" s="48"/>
      <c r="G5130" s="49"/>
      <c r="H5130" s="47"/>
      <c r="I5130" s="71"/>
      <c r="J5130" s="51"/>
      <c r="K5130" s="50"/>
      <c r="L5130" s="50"/>
      <c r="M5130" s="52"/>
    </row>
    <row r="5131" spans="1:13" s="53" customFormat="1">
      <c r="A5131" s="47"/>
      <c r="B5131" s="47"/>
      <c r="C5131" s="47"/>
      <c r="D5131" s="47"/>
      <c r="E5131" s="47"/>
      <c r="F5131" s="48"/>
      <c r="G5131" s="49"/>
      <c r="H5131" s="47"/>
      <c r="I5131" s="71"/>
      <c r="J5131" s="51"/>
      <c r="K5131" s="50"/>
      <c r="L5131" s="50"/>
      <c r="M5131" s="52"/>
    </row>
    <row r="5132" spans="1:13" s="53" customFormat="1">
      <c r="A5132" s="47"/>
      <c r="B5132" s="47"/>
      <c r="C5132" s="47"/>
      <c r="D5132" s="47"/>
      <c r="E5132" s="47"/>
      <c r="F5132" s="48"/>
      <c r="G5132" s="49"/>
      <c r="H5132" s="47"/>
      <c r="I5132" s="71"/>
      <c r="J5132" s="51"/>
      <c r="K5132" s="50"/>
      <c r="L5132" s="50"/>
      <c r="M5132" s="52"/>
    </row>
    <row r="5133" spans="1:13" s="53" customFormat="1">
      <c r="A5133" s="47"/>
      <c r="B5133" s="47"/>
      <c r="C5133" s="47"/>
      <c r="D5133" s="47"/>
      <c r="E5133" s="47"/>
      <c r="F5133" s="48"/>
      <c r="G5133" s="49"/>
      <c r="H5133" s="47"/>
      <c r="I5133" s="71"/>
      <c r="J5133" s="51"/>
      <c r="K5133" s="50"/>
      <c r="L5133" s="50"/>
      <c r="M5133" s="52"/>
    </row>
    <row r="5134" spans="1:13" s="53" customFormat="1">
      <c r="A5134" s="47"/>
      <c r="B5134" s="47"/>
      <c r="C5134" s="47"/>
      <c r="D5134" s="47"/>
      <c r="E5134" s="47"/>
      <c r="F5134" s="48"/>
      <c r="G5134" s="49"/>
      <c r="H5134" s="47"/>
      <c r="I5134" s="71"/>
      <c r="J5134" s="51"/>
      <c r="K5134" s="50"/>
      <c r="L5134" s="50"/>
      <c r="M5134" s="52"/>
    </row>
    <row r="5135" spans="1:13" s="53" customFormat="1">
      <c r="A5135" s="47"/>
      <c r="B5135" s="47"/>
      <c r="C5135" s="47"/>
      <c r="D5135" s="47"/>
      <c r="E5135" s="47"/>
      <c r="F5135" s="48"/>
      <c r="G5135" s="49"/>
      <c r="H5135" s="47"/>
      <c r="I5135" s="71"/>
      <c r="J5135" s="51"/>
      <c r="K5135" s="50"/>
      <c r="L5135" s="50"/>
      <c r="M5135" s="52"/>
    </row>
    <row r="5136" spans="1:13" s="53" customFormat="1">
      <c r="A5136" s="47"/>
      <c r="B5136" s="47"/>
      <c r="C5136" s="47"/>
      <c r="D5136" s="47"/>
      <c r="E5136" s="47"/>
      <c r="F5136" s="48"/>
      <c r="G5136" s="49"/>
      <c r="H5136" s="47"/>
      <c r="I5136" s="71"/>
      <c r="J5136" s="51"/>
      <c r="K5136" s="50"/>
      <c r="L5136" s="50"/>
      <c r="M5136" s="52"/>
    </row>
    <row r="5137" spans="1:13" s="53" customFormat="1">
      <c r="A5137" s="47"/>
      <c r="B5137" s="47"/>
      <c r="C5137" s="47"/>
      <c r="D5137" s="47"/>
      <c r="E5137" s="47"/>
      <c r="F5137" s="48"/>
      <c r="G5137" s="49"/>
      <c r="H5137" s="47"/>
      <c r="I5137" s="71"/>
      <c r="J5137" s="51"/>
      <c r="K5137" s="50"/>
      <c r="L5137" s="50"/>
      <c r="M5137" s="52"/>
    </row>
    <row r="5138" spans="1:13" s="53" customFormat="1">
      <c r="A5138" s="47"/>
      <c r="B5138" s="47"/>
      <c r="C5138" s="47"/>
      <c r="D5138" s="47"/>
      <c r="E5138" s="47"/>
      <c r="F5138" s="48"/>
      <c r="G5138" s="49"/>
      <c r="H5138" s="47"/>
      <c r="I5138" s="71"/>
      <c r="J5138" s="51"/>
      <c r="K5138" s="50"/>
      <c r="L5138" s="50"/>
      <c r="M5138" s="52"/>
    </row>
    <row r="5139" spans="1:13" s="53" customFormat="1">
      <c r="A5139" s="47"/>
      <c r="B5139" s="47"/>
      <c r="C5139" s="47"/>
      <c r="D5139" s="47"/>
      <c r="E5139" s="47"/>
      <c r="F5139" s="48"/>
      <c r="G5139" s="49"/>
      <c r="H5139" s="47"/>
      <c r="I5139" s="71"/>
      <c r="J5139" s="51"/>
      <c r="K5139" s="50"/>
      <c r="L5139" s="50"/>
      <c r="M5139" s="52"/>
    </row>
    <row r="5140" spans="1:13" s="53" customFormat="1">
      <c r="A5140" s="47"/>
      <c r="B5140" s="47"/>
      <c r="C5140" s="47"/>
      <c r="D5140" s="47"/>
      <c r="E5140" s="47"/>
      <c r="F5140" s="48"/>
      <c r="G5140" s="49"/>
      <c r="H5140" s="47"/>
      <c r="I5140" s="71"/>
      <c r="J5140" s="51"/>
      <c r="K5140" s="50"/>
      <c r="L5140" s="50"/>
      <c r="M5140" s="52"/>
    </row>
    <row r="5141" spans="1:13" s="53" customFormat="1">
      <c r="A5141" s="47"/>
      <c r="B5141" s="47"/>
      <c r="C5141" s="47"/>
      <c r="D5141" s="47"/>
      <c r="E5141" s="47"/>
      <c r="F5141" s="48"/>
      <c r="G5141" s="49"/>
      <c r="H5141" s="47"/>
      <c r="I5141" s="71"/>
      <c r="J5141" s="51"/>
      <c r="K5141" s="50"/>
      <c r="L5141" s="50"/>
      <c r="M5141" s="52"/>
    </row>
    <row r="5142" spans="1:13" s="53" customFormat="1">
      <c r="A5142" s="47"/>
      <c r="B5142" s="47"/>
      <c r="C5142" s="47"/>
      <c r="D5142" s="47"/>
      <c r="E5142" s="47"/>
      <c r="F5142" s="48"/>
      <c r="G5142" s="49"/>
      <c r="H5142" s="47"/>
      <c r="I5142" s="71"/>
      <c r="J5142" s="51"/>
      <c r="K5142" s="50"/>
      <c r="L5142" s="50"/>
      <c r="M5142" s="52"/>
    </row>
    <row r="5143" spans="1:13" s="53" customFormat="1">
      <c r="A5143" s="47"/>
      <c r="B5143" s="47"/>
      <c r="C5143" s="47"/>
      <c r="D5143" s="47"/>
      <c r="E5143" s="47"/>
      <c r="F5143" s="48"/>
      <c r="G5143" s="49"/>
      <c r="H5143" s="47"/>
      <c r="I5143" s="71"/>
      <c r="J5143" s="51"/>
      <c r="K5143" s="50"/>
      <c r="L5143" s="50"/>
      <c r="M5143" s="52"/>
    </row>
    <row r="5144" spans="1:13" s="53" customFormat="1">
      <c r="A5144" s="47"/>
      <c r="B5144" s="47"/>
      <c r="C5144" s="47"/>
      <c r="D5144" s="47"/>
      <c r="E5144" s="47"/>
      <c r="F5144" s="48"/>
      <c r="G5144" s="49"/>
      <c r="H5144" s="47"/>
      <c r="I5144" s="71"/>
      <c r="J5144" s="51"/>
      <c r="K5144" s="50"/>
      <c r="L5144" s="50"/>
      <c r="M5144" s="52"/>
    </row>
    <row r="5145" spans="1:13" s="53" customFormat="1">
      <c r="A5145" s="47"/>
      <c r="B5145" s="47"/>
      <c r="C5145" s="47"/>
      <c r="D5145" s="47"/>
      <c r="E5145" s="47"/>
      <c r="F5145" s="48"/>
      <c r="G5145" s="49"/>
      <c r="H5145" s="47"/>
      <c r="I5145" s="71"/>
      <c r="J5145" s="51"/>
      <c r="K5145" s="50"/>
      <c r="L5145" s="50"/>
      <c r="M5145" s="52"/>
    </row>
    <row r="5146" spans="1:13" s="53" customFormat="1">
      <c r="A5146" s="47"/>
      <c r="B5146" s="47"/>
      <c r="C5146" s="47"/>
      <c r="D5146" s="47"/>
      <c r="E5146" s="47"/>
      <c r="F5146" s="48"/>
      <c r="G5146" s="49"/>
      <c r="H5146" s="47"/>
      <c r="I5146" s="71"/>
      <c r="J5146" s="51"/>
      <c r="K5146" s="50"/>
      <c r="L5146" s="50"/>
      <c r="M5146" s="52"/>
    </row>
    <row r="5147" spans="1:13" s="53" customFormat="1">
      <c r="A5147" s="47"/>
      <c r="B5147" s="47"/>
      <c r="C5147" s="47"/>
      <c r="D5147" s="47"/>
      <c r="E5147" s="47"/>
      <c r="F5147" s="48"/>
      <c r="G5147" s="49"/>
      <c r="H5147" s="47"/>
      <c r="I5147" s="71"/>
      <c r="J5147" s="51"/>
      <c r="K5147" s="50"/>
      <c r="L5147" s="50"/>
      <c r="M5147" s="52"/>
    </row>
    <row r="5148" spans="1:13" s="53" customFormat="1">
      <c r="A5148" s="47"/>
      <c r="B5148" s="47"/>
      <c r="C5148" s="47"/>
      <c r="D5148" s="47"/>
      <c r="E5148" s="47"/>
      <c r="F5148" s="48"/>
      <c r="G5148" s="49"/>
      <c r="H5148" s="47"/>
      <c r="I5148" s="71"/>
      <c r="J5148" s="51"/>
      <c r="K5148" s="50"/>
      <c r="L5148" s="50"/>
      <c r="M5148" s="52"/>
    </row>
    <row r="5149" spans="1:13" s="53" customFormat="1">
      <c r="A5149" s="47"/>
      <c r="B5149" s="47"/>
      <c r="C5149" s="47"/>
      <c r="D5149" s="47"/>
      <c r="E5149" s="47"/>
      <c r="F5149" s="48"/>
      <c r="G5149" s="49"/>
      <c r="H5149" s="47"/>
      <c r="I5149" s="71"/>
      <c r="J5149" s="51"/>
      <c r="K5149" s="50"/>
      <c r="L5149" s="50"/>
      <c r="M5149" s="52"/>
    </row>
    <row r="5150" spans="1:13" s="53" customFormat="1">
      <c r="A5150" s="47"/>
      <c r="B5150" s="47"/>
      <c r="C5150" s="47"/>
      <c r="D5150" s="47"/>
      <c r="E5150" s="47"/>
      <c r="F5150" s="48"/>
      <c r="G5150" s="49"/>
      <c r="H5150" s="47"/>
      <c r="I5150" s="71"/>
      <c r="J5150" s="51"/>
      <c r="K5150" s="50"/>
      <c r="L5150" s="50"/>
      <c r="M5150" s="52"/>
    </row>
    <row r="5151" spans="1:13" s="53" customFormat="1">
      <c r="A5151" s="47"/>
      <c r="B5151" s="47"/>
      <c r="C5151" s="47"/>
      <c r="D5151" s="47"/>
      <c r="E5151" s="47"/>
      <c r="F5151" s="48"/>
      <c r="G5151" s="49"/>
      <c r="H5151" s="47"/>
      <c r="I5151" s="71"/>
      <c r="J5151" s="51"/>
      <c r="K5151" s="50"/>
      <c r="L5151" s="50"/>
      <c r="M5151" s="52"/>
    </row>
    <row r="5152" spans="1:13" s="53" customFormat="1">
      <c r="A5152" s="47"/>
      <c r="B5152" s="47"/>
      <c r="C5152" s="47"/>
      <c r="D5152" s="47"/>
      <c r="E5152" s="47"/>
      <c r="F5152" s="48"/>
      <c r="G5152" s="49"/>
      <c r="H5152" s="47"/>
      <c r="I5152" s="71"/>
      <c r="J5152" s="51"/>
      <c r="K5152" s="50"/>
      <c r="L5152" s="50"/>
      <c r="M5152" s="52"/>
    </row>
    <row r="5153" spans="1:13" s="53" customFormat="1">
      <c r="A5153" s="47"/>
      <c r="B5153" s="47"/>
      <c r="C5153" s="47"/>
      <c r="D5153" s="47"/>
      <c r="E5153" s="47"/>
      <c r="F5153" s="48"/>
      <c r="G5153" s="49"/>
      <c r="H5153" s="47"/>
      <c r="I5153" s="71"/>
      <c r="J5153" s="51"/>
      <c r="K5153" s="50"/>
      <c r="L5153" s="50"/>
      <c r="M5153" s="52"/>
    </row>
    <row r="5154" spans="1:13" s="53" customFormat="1">
      <c r="A5154" s="47"/>
      <c r="B5154" s="47"/>
      <c r="C5154" s="47"/>
      <c r="D5154" s="47"/>
      <c r="E5154" s="47"/>
      <c r="F5154" s="48"/>
      <c r="G5154" s="49"/>
      <c r="H5154" s="47"/>
      <c r="I5154" s="71"/>
      <c r="J5154" s="51"/>
      <c r="K5154" s="50"/>
      <c r="L5154" s="50"/>
      <c r="M5154" s="52"/>
    </row>
    <row r="5155" spans="1:13" s="53" customFormat="1">
      <c r="A5155" s="47"/>
      <c r="B5155" s="47"/>
      <c r="C5155" s="47"/>
      <c r="D5155" s="47"/>
      <c r="E5155" s="47"/>
      <c r="F5155" s="48"/>
      <c r="G5155" s="49"/>
      <c r="H5155" s="47"/>
      <c r="I5155" s="71"/>
      <c r="J5155" s="51"/>
      <c r="K5155" s="50"/>
      <c r="L5155" s="50"/>
      <c r="M5155" s="52"/>
    </row>
    <row r="5156" spans="1:13" s="53" customFormat="1">
      <c r="A5156" s="47"/>
      <c r="B5156" s="47"/>
      <c r="C5156" s="47"/>
      <c r="D5156" s="47"/>
      <c r="E5156" s="47"/>
      <c r="F5156" s="48"/>
      <c r="G5156" s="49"/>
      <c r="H5156" s="47"/>
      <c r="I5156" s="71"/>
      <c r="J5156" s="51"/>
      <c r="K5156" s="50"/>
      <c r="L5156" s="50"/>
      <c r="M5156" s="52"/>
    </row>
    <row r="5157" spans="1:13" s="53" customFormat="1">
      <c r="A5157" s="47"/>
      <c r="B5157" s="47"/>
      <c r="C5157" s="47"/>
      <c r="D5157" s="47"/>
      <c r="E5157" s="47"/>
      <c r="F5157" s="48"/>
      <c r="G5157" s="49"/>
      <c r="H5157" s="47"/>
      <c r="I5157" s="71"/>
      <c r="J5157" s="51"/>
      <c r="K5157" s="50"/>
      <c r="L5157" s="50"/>
      <c r="M5157" s="52"/>
    </row>
    <row r="5158" spans="1:13" s="53" customFormat="1">
      <c r="A5158" s="47"/>
      <c r="B5158" s="47"/>
      <c r="C5158" s="47"/>
      <c r="D5158" s="47"/>
      <c r="E5158" s="47"/>
      <c r="F5158" s="48"/>
      <c r="G5158" s="49"/>
      <c r="H5158" s="47"/>
      <c r="I5158" s="71"/>
      <c r="J5158" s="51"/>
      <c r="K5158" s="50"/>
      <c r="L5158" s="50"/>
      <c r="M5158" s="52"/>
    </row>
    <row r="5159" spans="1:13" s="53" customFormat="1">
      <c r="A5159" s="47"/>
      <c r="B5159" s="47"/>
      <c r="C5159" s="47"/>
      <c r="D5159" s="47"/>
      <c r="E5159" s="47"/>
      <c r="F5159" s="48"/>
      <c r="G5159" s="49"/>
      <c r="H5159" s="47"/>
      <c r="I5159" s="71"/>
      <c r="J5159" s="51"/>
      <c r="K5159" s="50"/>
      <c r="L5159" s="50"/>
      <c r="M5159" s="52"/>
    </row>
    <row r="5160" spans="1:13" s="53" customFormat="1">
      <c r="A5160" s="47"/>
      <c r="B5160" s="47"/>
      <c r="C5160" s="47"/>
      <c r="D5160" s="47"/>
      <c r="E5160" s="47"/>
      <c r="F5160" s="48"/>
      <c r="G5160" s="49"/>
      <c r="H5160" s="47"/>
      <c r="I5160" s="71"/>
      <c r="J5160" s="51"/>
      <c r="K5160" s="50"/>
      <c r="L5160" s="50"/>
      <c r="M5160" s="52"/>
    </row>
    <row r="5161" spans="1:13" s="53" customFormat="1">
      <c r="A5161" s="47"/>
      <c r="B5161" s="47"/>
      <c r="C5161" s="47"/>
      <c r="D5161" s="47"/>
      <c r="E5161" s="47"/>
      <c r="F5161" s="48"/>
      <c r="G5161" s="49"/>
      <c r="H5161" s="47"/>
      <c r="I5161" s="71"/>
      <c r="J5161" s="51"/>
      <c r="K5161" s="50"/>
      <c r="L5161" s="50"/>
      <c r="M5161" s="52"/>
    </row>
    <row r="5162" spans="1:13" s="53" customFormat="1">
      <c r="A5162" s="47"/>
      <c r="B5162" s="47"/>
      <c r="C5162" s="47"/>
      <c r="D5162" s="47"/>
      <c r="E5162" s="47"/>
      <c r="F5162" s="48"/>
      <c r="G5162" s="49"/>
      <c r="H5162" s="47"/>
      <c r="I5162" s="71"/>
      <c r="J5162" s="51"/>
      <c r="K5162" s="50"/>
      <c r="L5162" s="50"/>
      <c r="M5162" s="52"/>
    </row>
    <row r="5163" spans="1:13" s="53" customFormat="1">
      <c r="A5163" s="47"/>
      <c r="B5163" s="47"/>
      <c r="C5163" s="47"/>
      <c r="D5163" s="47"/>
      <c r="E5163" s="47"/>
      <c r="F5163" s="48"/>
      <c r="G5163" s="49"/>
      <c r="H5163" s="47"/>
      <c r="I5163" s="71"/>
      <c r="J5163" s="51"/>
      <c r="K5163" s="50"/>
      <c r="L5163" s="50"/>
      <c r="M5163" s="52"/>
    </row>
    <row r="5164" spans="1:13" s="53" customFormat="1">
      <c r="A5164" s="47"/>
      <c r="B5164" s="47"/>
      <c r="C5164" s="47"/>
      <c r="D5164" s="47"/>
      <c r="E5164" s="47"/>
      <c r="F5164" s="48"/>
      <c r="G5164" s="49"/>
      <c r="H5164" s="47"/>
      <c r="I5164" s="71"/>
      <c r="J5164" s="51"/>
      <c r="K5164" s="50"/>
      <c r="L5164" s="50"/>
      <c r="M5164" s="52"/>
    </row>
    <row r="5165" spans="1:13" s="53" customFormat="1">
      <c r="A5165" s="47"/>
      <c r="B5165" s="47"/>
      <c r="C5165" s="47"/>
      <c r="D5165" s="47"/>
      <c r="E5165" s="47"/>
      <c r="F5165" s="48"/>
      <c r="G5165" s="49"/>
      <c r="H5165" s="47"/>
      <c r="I5165" s="71"/>
      <c r="J5165" s="51"/>
      <c r="K5165" s="50"/>
      <c r="L5165" s="50"/>
      <c r="M5165" s="52"/>
    </row>
    <row r="5166" spans="1:13" s="53" customFormat="1">
      <c r="A5166" s="47"/>
      <c r="B5166" s="47"/>
      <c r="C5166" s="47"/>
      <c r="D5166" s="47"/>
      <c r="E5166" s="47"/>
      <c r="F5166" s="48"/>
      <c r="G5166" s="49"/>
      <c r="H5166" s="47"/>
      <c r="I5166" s="71"/>
      <c r="J5166" s="51"/>
      <c r="K5166" s="50"/>
      <c r="L5166" s="50"/>
      <c r="M5166" s="52"/>
    </row>
    <row r="5167" spans="1:13" s="53" customFormat="1">
      <c r="A5167" s="47"/>
      <c r="B5167" s="47"/>
      <c r="C5167" s="47"/>
      <c r="D5167" s="47"/>
      <c r="E5167" s="47"/>
      <c r="F5167" s="48"/>
      <c r="G5167" s="49"/>
      <c r="H5167" s="47"/>
      <c r="I5167" s="71"/>
      <c r="J5167" s="51"/>
      <c r="K5167" s="50"/>
      <c r="L5167" s="50"/>
      <c r="M5167" s="52"/>
    </row>
    <row r="5168" spans="1:13" s="53" customFormat="1">
      <c r="A5168" s="47"/>
      <c r="B5168" s="47"/>
      <c r="C5168" s="47"/>
      <c r="D5168" s="47"/>
      <c r="E5168" s="47"/>
      <c r="F5168" s="48"/>
      <c r="G5168" s="49"/>
      <c r="H5168" s="47"/>
      <c r="I5168" s="71"/>
      <c r="J5168" s="51"/>
      <c r="K5168" s="50"/>
      <c r="L5168" s="50"/>
      <c r="M5168" s="52"/>
    </row>
    <row r="5169" spans="1:13" s="53" customFormat="1">
      <c r="A5169" s="47"/>
      <c r="B5169" s="47"/>
      <c r="C5169" s="47"/>
      <c r="D5169" s="47"/>
      <c r="E5169" s="47"/>
      <c r="F5169" s="48"/>
      <c r="G5169" s="49"/>
      <c r="H5169" s="47"/>
      <c r="I5169" s="71"/>
      <c r="J5169" s="51"/>
      <c r="K5169" s="50"/>
      <c r="L5169" s="50"/>
      <c r="M5169" s="52"/>
    </row>
    <row r="5170" spans="1:13" s="53" customFormat="1">
      <c r="A5170" s="47"/>
      <c r="B5170" s="47"/>
      <c r="C5170" s="47"/>
      <c r="D5170" s="47"/>
      <c r="E5170" s="47"/>
      <c r="F5170" s="48"/>
      <c r="G5170" s="49"/>
      <c r="H5170" s="47"/>
      <c r="I5170" s="71"/>
      <c r="J5170" s="51"/>
      <c r="K5170" s="50"/>
      <c r="L5170" s="50"/>
      <c r="M5170" s="52"/>
    </row>
    <row r="5171" spans="1:13" s="53" customFormat="1">
      <c r="A5171" s="47"/>
      <c r="B5171" s="47"/>
      <c r="C5171" s="47"/>
      <c r="D5171" s="47"/>
      <c r="E5171" s="47"/>
      <c r="F5171" s="48"/>
      <c r="G5171" s="49"/>
      <c r="H5171" s="47"/>
      <c r="I5171" s="71"/>
      <c r="J5171" s="51"/>
      <c r="K5171" s="50"/>
      <c r="L5171" s="50"/>
      <c r="M5171" s="52"/>
    </row>
    <row r="5172" spans="1:13" s="53" customFormat="1">
      <c r="A5172" s="47"/>
      <c r="B5172" s="47"/>
      <c r="C5172" s="47"/>
      <c r="D5172" s="47"/>
      <c r="E5172" s="47"/>
      <c r="F5172" s="48"/>
      <c r="G5172" s="49"/>
      <c r="H5172" s="47"/>
      <c r="I5172" s="71"/>
      <c r="J5172" s="51"/>
      <c r="K5172" s="50"/>
      <c r="L5172" s="50"/>
      <c r="M5172" s="52"/>
    </row>
    <row r="5173" spans="1:13" s="53" customFormat="1">
      <c r="A5173" s="47"/>
      <c r="B5173" s="47"/>
      <c r="C5173" s="47"/>
      <c r="D5173" s="47"/>
      <c r="E5173" s="47"/>
      <c r="F5173" s="48"/>
      <c r="G5173" s="49"/>
      <c r="H5173" s="47"/>
      <c r="I5173" s="71"/>
      <c r="J5173" s="51"/>
      <c r="K5173" s="50"/>
      <c r="L5173" s="50"/>
      <c r="M5173" s="52"/>
    </row>
    <row r="5174" spans="1:13" s="53" customFormat="1">
      <c r="A5174" s="47"/>
      <c r="B5174" s="47"/>
      <c r="C5174" s="47"/>
      <c r="D5174" s="47"/>
      <c r="E5174" s="47"/>
      <c r="F5174" s="48"/>
      <c r="G5174" s="49"/>
      <c r="H5174" s="47"/>
      <c r="I5174" s="71"/>
      <c r="J5174" s="51"/>
      <c r="K5174" s="50"/>
      <c r="L5174" s="50"/>
      <c r="M5174" s="52"/>
    </row>
    <row r="5175" spans="1:13" s="53" customFormat="1">
      <c r="A5175" s="47"/>
      <c r="B5175" s="47"/>
      <c r="C5175" s="47"/>
      <c r="D5175" s="47"/>
      <c r="E5175" s="47"/>
      <c r="F5175" s="48"/>
      <c r="G5175" s="49"/>
      <c r="H5175" s="47"/>
      <c r="I5175" s="71"/>
      <c r="J5175" s="51"/>
      <c r="K5175" s="50"/>
      <c r="L5175" s="50"/>
      <c r="M5175" s="52"/>
    </row>
    <row r="5176" spans="1:13" s="53" customFormat="1">
      <c r="A5176" s="47"/>
      <c r="B5176" s="47"/>
      <c r="C5176" s="47"/>
      <c r="D5176" s="47"/>
      <c r="E5176" s="47"/>
      <c r="F5176" s="48"/>
      <c r="G5176" s="49"/>
      <c r="H5176" s="47"/>
      <c r="I5176" s="71"/>
      <c r="J5176" s="51"/>
      <c r="K5176" s="50"/>
      <c r="L5176" s="50"/>
      <c r="M5176" s="52"/>
    </row>
    <row r="5177" spans="1:13" s="53" customFormat="1">
      <c r="A5177" s="47"/>
      <c r="B5177" s="47"/>
      <c r="C5177" s="47"/>
      <c r="D5177" s="47"/>
      <c r="E5177" s="47"/>
      <c r="F5177" s="48"/>
      <c r="G5177" s="49"/>
      <c r="H5177" s="47"/>
      <c r="I5177" s="71"/>
      <c r="J5177" s="51"/>
      <c r="K5177" s="50"/>
      <c r="L5177" s="50"/>
      <c r="M5177" s="52"/>
    </row>
    <row r="5178" spans="1:13" s="53" customFormat="1">
      <c r="A5178" s="47"/>
      <c r="B5178" s="47"/>
      <c r="C5178" s="47"/>
      <c r="D5178" s="47"/>
      <c r="E5178" s="47"/>
      <c r="F5178" s="48"/>
      <c r="G5178" s="49"/>
      <c r="H5178" s="47"/>
      <c r="I5178" s="71"/>
      <c r="J5178" s="51"/>
      <c r="K5178" s="50"/>
      <c r="L5178" s="50"/>
      <c r="M5178" s="52"/>
    </row>
    <row r="5179" spans="1:13" s="53" customFormat="1">
      <c r="A5179" s="47"/>
      <c r="B5179" s="47"/>
      <c r="C5179" s="47"/>
      <c r="D5179" s="47"/>
      <c r="E5179" s="47"/>
      <c r="F5179" s="48"/>
      <c r="G5179" s="49"/>
      <c r="H5179" s="47"/>
      <c r="I5179" s="71"/>
      <c r="J5179" s="51"/>
      <c r="K5179" s="50"/>
      <c r="L5179" s="50"/>
      <c r="M5179" s="52"/>
    </row>
    <row r="5180" spans="1:13" s="53" customFormat="1">
      <c r="A5180" s="47"/>
      <c r="B5180" s="47"/>
      <c r="C5180" s="47"/>
      <c r="D5180" s="47"/>
      <c r="E5180" s="47"/>
      <c r="F5180" s="48"/>
      <c r="G5180" s="49"/>
      <c r="H5180" s="47"/>
      <c r="I5180" s="71"/>
      <c r="J5180" s="51"/>
      <c r="K5180" s="50"/>
      <c r="L5180" s="50"/>
      <c r="M5180" s="52"/>
    </row>
    <row r="5181" spans="1:13" s="53" customFormat="1">
      <c r="A5181" s="47"/>
      <c r="B5181" s="47"/>
      <c r="C5181" s="47"/>
      <c r="D5181" s="47"/>
      <c r="E5181" s="47"/>
      <c r="F5181" s="48"/>
      <c r="G5181" s="49"/>
      <c r="H5181" s="47"/>
      <c r="I5181" s="71"/>
      <c r="J5181" s="51"/>
      <c r="K5181" s="50"/>
      <c r="L5181" s="50"/>
      <c r="M5181" s="52"/>
    </row>
    <row r="5182" spans="1:13" s="53" customFormat="1">
      <c r="A5182" s="47"/>
      <c r="B5182" s="47"/>
      <c r="C5182" s="47"/>
      <c r="D5182" s="47"/>
      <c r="E5182" s="47"/>
      <c r="F5182" s="48"/>
      <c r="G5182" s="49"/>
      <c r="H5182" s="47"/>
      <c r="I5182" s="71"/>
      <c r="J5182" s="51"/>
      <c r="K5182" s="50"/>
      <c r="L5182" s="50"/>
      <c r="M5182" s="52"/>
    </row>
    <row r="5183" spans="1:13" s="53" customFormat="1">
      <c r="A5183" s="47"/>
      <c r="B5183" s="47"/>
      <c r="C5183" s="47"/>
      <c r="D5183" s="47"/>
      <c r="E5183" s="47"/>
      <c r="F5183" s="48"/>
      <c r="G5183" s="49"/>
      <c r="H5183" s="47"/>
      <c r="I5183" s="71"/>
      <c r="J5183" s="51"/>
      <c r="K5183" s="50"/>
      <c r="L5183" s="50"/>
      <c r="M5183" s="52"/>
    </row>
    <row r="5184" spans="1:13" s="53" customFormat="1">
      <c r="A5184" s="47"/>
      <c r="B5184" s="47"/>
      <c r="C5184" s="47"/>
      <c r="D5184" s="47"/>
      <c r="E5184" s="47"/>
      <c r="F5184" s="48"/>
      <c r="G5184" s="49"/>
      <c r="H5184" s="47"/>
      <c r="I5184" s="71"/>
      <c r="J5184" s="51"/>
      <c r="K5184" s="50"/>
      <c r="L5184" s="50"/>
      <c r="M5184" s="52"/>
    </row>
    <row r="5185" spans="1:13" s="53" customFormat="1">
      <c r="A5185" s="47"/>
      <c r="B5185" s="47"/>
      <c r="C5185" s="47"/>
      <c r="D5185" s="47"/>
      <c r="E5185" s="47"/>
      <c r="F5185" s="48"/>
      <c r="G5185" s="49"/>
      <c r="H5185" s="47"/>
      <c r="I5185" s="71"/>
      <c r="J5185" s="51"/>
      <c r="K5185" s="50"/>
      <c r="L5185" s="50"/>
      <c r="M5185" s="52"/>
    </row>
    <row r="5186" spans="1:13" s="53" customFormat="1">
      <c r="A5186" s="47"/>
      <c r="B5186" s="47"/>
      <c r="C5186" s="47"/>
      <c r="D5186" s="47"/>
      <c r="E5186" s="47"/>
      <c r="F5186" s="48"/>
      <c r="G5186" s="49"/>
      <c r="H5186" s="47"/>
      <c r="I5186" s="71"/>
      <c r="J5186" s="51"/>
      <c r="K5186" s="50"/>
      <c r="L5186" s="50"/>
      <c r="M5186" s="52"/>
    </row>
    <row r="5187" spans="1:13" s="53" customFormat="1">
      <c r="A5187" s="47"/>
      <c r="B5187" s="47"/>
      <c r="C5187" s="47"/>
      <c r="D5187" s="47"/>
      <c r="E5187" s="47"/>
      <c r="F5187" s="48"/>
      <c r="G5187" s="49"/>
      <c r="H5187" s="47"/>
      <c r="I5187" s="71"/>
      <c r="J5187" s="51"/>
      <c r="K5187" s="50"/>
      <c r="L5187" s="50"/>
      <c r="M5187" s="52"/>
    </row>
    <row r="5188" spans="1:13" s="53" customFormat="1">
      <c r="A5188" s="47"/>
      <c r="B5188" s="47"/>
      <c r="C5188" s="47"/>
      <c r="D5188" s="47"/>
      <c r="E5188" s="47"/>
      <c r="F5188" s="48"/>
      <c r="G5188" s="49"/>
      <c r="H5188" s="47"/>
      <c r="I5188" s="71"/>
      <c r="J5188" s="51"/>
      <c r="K5188" s="50"/>
      <c r="L5188" s="50"/>
      <c r="M5188" s="52"/>
    </row>
    <row r="5189" spans="1:13" s="53" customFormat="1">
      <c r="A5189" s="47"/>
      <c r="B5189" s="47"/>
      <c r="C5189" s="47"/>
      <c r="D5189" s="47"/>
      <c r="E5189" s="47"/>
      <c r="F5189" s="48"/>
      <c r="G5189" s="49"/>
      <c r="H5189" s="47"/>
      <c r="I5189" s="71"/>
      <c r="J5189" s="51"/>
      <c r="K5189" s="50"/>
      <c r="L5189" s="50"/>
      <c r="M5189" s="52"/>
    </row>
    <row r="5190" spans="1:13" s="53" customFormat="1">
      <c r="A5190" s="47"/>
      <c r="B5190" s="47"/>
      <c r="C5190" s="47"/>
      <c r="D5190" s="47"/>
      <c r="E5190" s="47"/>
      <c r="F5190" s="48"/>
      <c r="G5190" s="49"/>
      <c r="H5190" s="47"/>
      <c r="I5190" s="71"/>
      <c r="J5190" s="51"/>
      <c r="K5190" s="50"/>
      <c r="L5190" s="50"/>
      <c r="M5190" s="52"/>
    </row>
    <row r="5191" spans="1:13" s="53" customFormat="1">
      <c r="A5191" s="47"/>
      <c r="B5191" s="47"/>
      <c r="C5191" s="47"/>
      <c r="D5191" s="47"/>
      <c r="E5191" s="47"/>
      <c r="F5191" s="48"/>
      <c r="G5191" s="49"/>
      <c r="H5191" s="47"/>
      <c r="I5191" s="71"/>
      <c r="J5191" s="51"/>
      <c r="K5191" s="50"/>
      <c r="L5191" s="50"/>
      <c r="M5191" s="52"/>
    </row>
    <row r="5192" spans="1:13" s="53" customFormat="1">
      <c r="A5192" s="47"/>
      <c r="B5192" s="47"/>
      <c r="C5192" s="47"/>
      <c r="D5192" s="47"/>
      <c r="E5192" s="47"/>
      <c r="F5192" s="48"/>
      <c r="G5192" s="49"/>
      <c r="H5192" s="47"/>
      <c r="I5192" s="71"/>
      <c r="J5192" s="51"/>
      <c r="K5192" s="50"/>
      <c r="L5192" s="50"/>
      <c r="M5192" s="52"/>
    </row>
    <row r="5193" spans="1:13" s="53" customFormat="1">
      <c r="A5193" s="47"/>
      <c r="B5193" s="47"/>
      <c r="C5193" s="47"/>
      <c r="D5193" s="47"/>
      <c r="E5193" s="47"/>
      <c r="F5193" s="48"/>
      <c r="G5193" s="49"/>
      <c r="H5193" s="47"/>
      <c r="I5193" s="71"/>
      <c r="J5193" s="51"/>
      <c r="K5193" s="50"/>
      <c r="L5193" s="50"/>
      <c r="M5193" s="52"/>
    </row>
    <row r="5194" spans="1:13" s="53" customFormat="1">
      <c r="A5194" s="47"/>
      <c r="B5194" s="47"/>
      <c r="C5194" s="47"/>
      <c r="D5194" s="47"/>
      <c r="E5194" s="47"/>
      <c r="F5194" s="48"/>
      <c r="G5194" s="49"/>
      <c r="H5194" s="47"/>
      <c r="I5194" s="71"/>
      <c r="J5194" s="51"/>
      <c r="K5194" s="50"/>
      <c r="L5194" s="50"/>
      <c r="M5194" s="52"/>
    </row>
    <row r="5195" spans="1:13" s="53" customFormat="1">
      <c r="A5195" s="47"/>
      <c r="B5195" s="47"/>
      <c r="C5195" s="47"/>
      <c r="D5195" s="47"/>
      <c r="E5195" s="47"/>
      <c r="F5195" s="48"/>
      <c r="G5195" s="49"/>
      <c r="H5195" s="47"/>
      <c r="I5195" s="71"/>
      <c r="J5195" s="51"/>
      <c r="K5195" s="50"/>
      <c r="L5195" s="50"/>
      <c r="M5195" s="52"/>
    </row>
    <row r="5196" spans="1:13" s="53" customFormat="1">
      <c r="A5196" s="47"/>
      <c r="B5196" s="47"/>
      <c r="C5196" s="47"/>
      <c r="D5196" s="47"/>
      <c r="E5196" s="47"/>
      <c r="F5196" s="48"/>
      <c r="G5196" s="49"/>
      <c r="H5196" s="47"/>
      <c r="I5196" s="71"/>
      <c r="J5196" s="51"/>
      <c r="K5196" s="50"/>
      <c r="L5196" s="50"/>
      <c r="M5196" s="52"/>
    </row>
    <row r="5197" spans="1:13" s="53" customFormat="1">
      <c r="A5197" s="47"/>
      <c r="B5197" s="47"/>
      <c r="C5197" s="47"/>
      <c r="D5197" s="47"/>
      <c r="E5197" s="47"/>
      <c r="F5197" s="48"/>
      <c r="G5197" s="49"/>
      <c r="H5197" s="47"/>
      <c r="I5197" s="71"/>
      <c r="J5197" s="51"/>
      <c r="K5197" s="50"/>
      <c r="L5197" s="50"/>
      <c r="M5197" s="52"/>
    </row>
    <row r="5198" spans="1:13" s="53" customFormat="1">
      <c r="A5198" s="47"/>
      <c r="B5198" s="47"/>
      <c r="C5198" s="47"/>
      <c r="D5198" s="47"/>
      <c r="E5198" s="47"/>
      <c r="F5198" s="48"/>
      <c r="G5198" s="49"/>
      <c r="H5198" s="47"/>
      <c r="I5198" s="71"/>
      <c r="J5198" s="51"/>
      <c r="K5198" s="50"/>
      <c r="L5198" s="50"/>
      <c r="M5198" s="52"/>
    </row>
    <row r="5199" spans="1:13" s="53" customFormat="1">
      <c r="A5199" s="47"/>
      <c r="B5199" s="47"/>
      <c r="C5199" s="47"/>
      <c r="D5199" s="47"/>
      <c r="E5199" s="47"/>
      <c r="F5199" s="48"/>
      <c r="G5199" s="49"/>
      <c r="H5199" s="47"/>
      <c r="I5199" s="71"/>
      <c r="J5199" s="51"/>
      <c r="K5199" s="50"/>
      <c r="L5199" s="50"/>
      <c r="M5199" s="52"/>
    </row>
    <row r="5200" spans="1:13" s="53" customFormat="1">
      <c r="A5200" s="47"/>
      <c r="B5200" s="47"/>
      <c r="C5200" s="47"/>
      <c r="D5200" s="47"/>
      <c r="E5200" s="47"/>
      <c r="F5200" s="48"/>
      <c r="G5200" s="49"/>
      <c r="H5200" s="47"/>
      <c r="I5200" s="71"/>
      <c r="J5200" s="51"/>
      <c r="K5200" s="50"/>
      <c r="L5200" s="50"/>
      <c r="M5200" s="52"/>
    </row>
    <row r="5201" spans="1:13" s="53" customFormat="1">
      <c r="A5201" s="47"/>
      <c r="B5201" s="47"/>
      <c r="C5201" s="47"/>
      <c r="D5201" s="47"/>
      <c r="E5201" s="47"/>
      <c r="F5201" s="48"/>
      <c r="G5201" s="49"/>
      <c r="H5201" s="47"/>
      <c r="I5201" s="71"/>
      <c r="J5201" s="51"/>
      <c r="K5201" s="50"/>
      <c r="L5201" s="50"/>
      <c r="M5201" s="52"/>
    </row>
    <row r="5202" spans="1:13" s="53" customFormat="1">
      <c r="A5202" s="47"/>
      <c r="B5202" s="47"/>
      <c r="C5202" s="47"/>
      <c r="D5202" s="47"/>
      <c r="E5202" s="47"/>
      <c r="F5202" s="48"/>
      <c r="G5202" s="49"/>
      <c r="H5202" s="47"/>
      <c r="I5202" s="71"/>
      <c r="J5202" s="51"/>
      <c r="K5202" s="50"/>
      <c r="L5202" s="50"/>
      <c r="M5202" s="52"/>
    </row>
    <row r="5203" spans="1:13" s="53" customFormat="1">
      <c r="A5203" s="47"/>
      <c r="B5203" s="47"/>
      <c r="C5203" s="47"/>
      <c r="D5203" s="47"/>
      <c r="E5203" s="47"/>
      <c r="F5203" s="48"/>
      <c r="G5203" s="49"/>
      <c r="H5203" s="47"/>
      <c r="I5203" s="71"/>
      <c r="J5203" s="51"/>
      <c r="K5203" s="50"/>
      <c r="L5203" s="50"/>
      <c r="M5203" s="52"/>
    </row>
    <row r="5204" spans="1:13" s="53" customFormat="1">
      <c r="A5204" s="47"/>
      <c r="B5204" s="47"/>
      <c r="C5204" s="47"/>
      <c r="D5204" s="47"/>
      <c r="E5204" s="47"/>
      <c r="F5204" s="48"/>
      <c r="G5204" s="49"/>
      <c r="H5204" s="47"/>
      <c r="I5204" s="71"/>
      <c r="J5204" s="51"/>
      <c r="K5204" s="50"/>
      <c r="L5204" s="50"/>
      <c r="M5204" s="52"/>
    </row>
    <row r="5205" spans="1:13" s="53" customFormat="1">
      <c r="A5205" s="47"/>
      <c r="B5205" s="47"/>
      <c r="C5205" s="47"/>
      <c r="D5205" s="47"/>
      <c r="E5205" s="47"/>
      <c r="F5205" s="48"/>
      <c r="G5205" s="49"/>
      <c r="H5205" s="47"/>
      <c r="I5205" s="71"/>
      <c r="J5205" s="51"/>
      <c r="K5205" s="50"/>
      <c r="L5205" s="50"/>
      <c r="M5205" s="52"/>
    </row>
    <row r="5206" spans="1:13" s="53" customFormat="1">
      <c r="A5206" s="47"/>
      <c r="B5206" s="47"/>
      <c r="C5206" s="47"/>
      <c r="D5206" s="47"/>
      <c r="E5206" s="47"/>
      <c r="F5206" s="48"/>
      <c r="G5206" s="49"/>
      <c r="H5206" s="47"/>
      <c r="I5206" s="71"/>
      <c r="J5206" s="51"/>
      <c r="K5206" s="50"/>
      <c r="L5206" s="50"/>
      <c r="M5206" s="52"/>
    </row>
    <row r="5207" spans="1:13" s="53" customFormat="1">
      <c r="A5207" s="47"/>
      <c r="B5207" s="47"/>
      <c r="C5207" s="47"/>
      <c r="D5207" s="47"/>
      <c r="E5207" s="47"/>
      <c r="F5207" s="48"/>
      <c r="G5207" s="49"/>
      <c r="H5207" s="47"/>
      <c r="I5207" s="71"/>
      <c r="J5207" s="51"/>
      <c r="K5207" s="50"/>
      <c r="L5207" s="50"/>
      <c r="M5207" s="52"/>
    </row>
    <row r="5208" spans="1:13" s="53" customFormat="1">
      <c r="A5208" s="47"/>
      <c r="B5208" s="47"/>
      <c r="C5208" s="47"/>
      <c r="D5208" s="47"/>
      <c r="E5208" s="47"/>
      <c r="F5208" s="48"/>
      <c r="G5208" s="49"/>
      <c r="H5208" s="47"/>
      <c r="I5208" s="71"/>
      <c r="J5208" s="51"/>
      <c r="K5208" s="50"/>
      <c r="L5208" s="50"/>
      <c r="M5208" s="52"/>
    </row>
    <row r="5209" spans="1:13" s="53" customFormat="1">
      <c r="A5209" s="47"/>
      <c r="B5209" s="47"/>
      <c r="C5209" s="47"/>
      <c r="D5209" s="47"/>
      <c r="E5209" s="47"/>
      <c r="F5209" s="48"/>
      <c r="G5209" s="49"/>
      <c r="H5209" s="47"/>
      <c r="I5209" s="71"/>
      <c r="J5209" s="51"/>
      <c r="K5209" s="50"/>
      <c r="L5209" s="50"/>
      <c r="M5209" s="52"/>
    </row>
    <row r="5210" spans="1:13" s="53" customFormat="1">
      <c r="A5210" s="47"/>
      <c r="B5210" s="47"/>
      <c r="C5210" s="47"/>
      <c r="D5210" s="47"/>
      <c r="E5210" s="47"/>
      <c r="F5210" s="48"/>
      <c r="G5210" s="49"/>
      <c r="H5210" s="47"/>
      <c r="I5210" s="71"/>
      <c r="J5210" s="51"/>
      <c r="K5210" s="50"/>
      <c r="L5210" s="50"/>
      <c r="M5210" s="52"/>
    </row>
    <row r="5211" spans="1:13" s="53" customFormat="1">
      <c r="A5211" s="47"/>
      <c r="B5211" s="47"/>
      <c r="C5211" s="47"/>
      <c r="D5211" s="47"/>
      <c r="E5211" s="47"/>
      <c r="F5211" s="48"/>
      <c r="G5211" s="49"/>
      <c r="H5211" s="47"/>
      <c r="I5211" s="71"/>
      <c r="J5211" s="51"/>
      <c r="K5211" s="50"/>
      <c r="L5211" s="50"/>
      <c r="M5211" s="52"/>
    </row>
    <row r="5212" spans="1:13" s="53" customFormat="1">
      <c r="A5212" s="47"/>
      <c r="B5212" s="47"/>
      <c r="C5212" s="47"/>
      <c r="D5212" s="47"/>
      <c r="E5212" s="47"/>
      <c r="F5212" s="48"/>
      <c r="G5212" s="49"/>
      <c r="H5212" s="47"/>
      <c r="I5212" s="71"/>
      <c r="J5212" s="51"/>
      <c r="K5212" s="50"/>
      <c r="L5212" s="50"/>
      <c r="M5212" s="52"/>
    </row>
    <row r="5213" spans="1:13" s="53" customFormat="1">
      <c r="A5213" s="47"/>
      <c r="B5213" s="47"/>
      <c r="C5213" s="47"/>
      <c r="D5213" s="47"/>
      <c r="E5213" s="47"/>
      <c r="F5213" s="48"/>
      <c r="G5213" s="49"/>
      <c r="H5213" s="47"/>
      <c r="I5213" s="71"/>
      <c r="J5213" s="51"/>
      <c r="K5213" s="50"/>
      <c r="L5213" s="50"/>
      <c r="M5213" s="52"/>
    </row>
    <row r="5214" spans="1:13" s="53" customFormat="1">
      <c r="A5214" s="47"/>
      <c r="B5214" s="47"/>
      <c r="C5214" s="47"/>
      <c r="D5214" s="47"/>
      <c r="E5214" s="47"/>
      <c r="F5214" s="48"/>
      <c r="G5214" s="49"/>
      <c r="H5214" s="47"/>
      <c r="I5214" s="71"/>
      <c r="J5214" s="51"/>
      <c r="K5214" s="50"/>
      <c r="L5214" s="50"/>
      <c r="M5214" s="52"/>
    </row>
    <row r="5215" spans="1:13" s="53" customFormat="1">
      <c r="A5215" s="47"/>
      <c r="B5215" s="47"/>
      <c r="C5215" s="47"/>
      <c r="D5215" s="47"/>
      <c r="E5215" s="47"/>
      <c r="F5215" s="48"/>
      <c r="G5215" s="49"/>
      <c r="H5215" s="47"/>
      <c r="I5215" s="71"/>
      <c r="J5215" s="51"/>
      <c r="K5215" s="50"/>
      <c r="L5215" s="50"/>
      <c r="M5215" s="52"/>
    </row>
    <row r="5216" spans="1:13" s="53" customFormat="1">
      <c r="A5216" s="47"/>
      <c r="B5216" s="47"/>
      <c r="C5216" s="47"/>
      <c r="D5216" s="47"/>
      <c r="E5216" s="47"/>
      <c r="F5216" s="48"/>
      <c r="G5216" s="49"/>
      <c r="H5216" s="47"/>
      <c r="I5216" s="71"/>
      <c r="J5216" s="51"/>
      <c r="K5216" s="50"/>
      <c r="L5216" s="50"/>
      <c r="M5216" s="52"/>
    </row>
    <row r="5217" spans="1:13" s="53" customFormat="1">
      <c r="A5217" s="47"/>
      <c r="B5217" s="47"/>
      <c r="C5217" s="47"/>
      <c r="D5217" s="47"/>
      <c r="E5217" s="47"/>
      <c r="F5217" s="48"/>
      <c r="G5217" s="49"/>
      <c r="H5217" s="47"/>
      <c r="I5217" s="71"/>
      <c r="J5217" s="51"/>
      <c r="K5217" s="50"/>
      <c r="L5217" s="50"/>
      <c r="M5217" s="52"/>
    </row>
    <row r="5218" spans="1:13" s="53" customFormat="1">
      <c r="A5218" s="47"/>
      <c r="B5218" s="47"/>
      <c r="C5218" s="47"/>
      <c r="D5218" s="47"/>
      <c r="E5218" s="47"/>
      <c r="F5218" s="48"/>
      <c r="G5218" s="49"/>
      <c r="H5218" s="47"/>
      <c r="I5218" s="71"/>
      <c r="J5218" s="51"/>
      <c r="K5218" s="50"/>
      <c r="L5218" s="50"/>
      <c r="M5218" s="52"/>
    </row>
    <row r="5219" spans="1:13" s="53" customFormat="1">
      <c r="A5219" s="47"/>
      <c r="B5219" s="47"/>
      <c r="C5219" s="47"/>
      <c r="D5219" s="47"/>
      <c r="E5219" s="47"/>
      <c r="F5219" s="48"/>
      <c r="G5219" s="49"/>
      <c r="H5219" s="47"/>
      <c r="I5219" s="71"/>
      <c r="J5219" s="51"/>
      <c r="K5219" s="50"/>
      <c r="L5219" s="50"/>
      <c r="M5219" s="52"/>
    </row>
    <row r="5220" spans="1:13" s="53" customFormat="1">
      <c r="A5220" s="47"/>
      <c r="B5220" s="47"/>
      <c r="C5220" s="47"/>
      <c r="D5220" s="47"/>
      <c r="E5220" s="47"/>
      <c r="F5220" s="48"/>
      <c r="G5220" s="49"/>
      <c r="H5220" s="47"/>
      <c r="I5220" s="71"/>
      <c r="J5220" s="51"/>
      <c r="K5220" s="50"/>
      <c r="L5220" s="50"/>
      <c r="M5220" s="52"/>
    </row>
    <row r="5221" spans="1:13" s="53" customFormat="1">
      <c r="A5221" s="47"/>
      <c r="B5221" s="47"/>
      <c r="C5221" s="47"/>
      <c r="D5221" s="47"/>
      <c r="E5221" s="47"/>
      <c r="F5221" s="48"/>
      <c r="G5221" s="49"/>
      <c r="H5221" s="47"/>
      <c r="I5221" s="71"/>
      <c r="J5221" s="51"/>
      <c r="K5221" s="50"/>
      <c r="L5221" s="50"/>
      <c r="M5221" s="52"/>
    </row>
    <row r="5222" spans="1:13" s="53" customFormat="1">
      <c r="A5222" s="47"/>
      <c r="B5222" s="47"/>
      <c r="C5222" s="47"/>
      <c r="D5222" s="47"/>
      <c r="E5222" s="47"/>
      <c r="F5222" s="48"/>
      <c r="G5222" s="49"/>
      <c r="H5222" s="47"/>
      <c r="I5222" s="71"/>
      <c r="J5222" s="51"/>
      <c r="K5222" s="50"/>
      <c r="L5222" s="50"/>
      <c r="M5222" s="52"/>
    </row>
    <row r="5223" spans="1:13" s="53" customFormat="1">
      <c r="A5223" s="47"/>
      <c r="B5223" s="47"/>
      <c r="C5223" s="47"/>
      <c r="D5223" s="47"/>
      <c r="E5223" s="47"/>
      <c r="F5223" s="48"/>
      <c r="G5223" s="49"/>
      <c r="H5223" s="47"/>
      <c r="I5223" s="71"/>
      <c r="J5223" s="51"/>
      <c r="K5223" s="50"/>
      <c r="L5223" s="50"/>
      <c r="M5223" s="52"/>
    </row>
    <row r="5224" spans="1:13" s="53" customFormat="1">
      <c r="A5224" s="47"/>
      <c r="B5224" s="47"/>
      <c r="C5224" s="47"/>
      <c r="D5224" s="47"/>
      <c r="E5224" s="47"/>
      <c r="F5224" s="48"/>
      <c r="G5224" s="49"/>
      <c r="H5224" s="47"/>
      <c r="I5224" s="71"/>
      <c r="J5224" s="51"/>
      <c r="K5224" s="50"/>
      <c r="L5224" s="50"/>
      <c r="M5224" s="52"/>
    </row>
    <row r="5225" spans="1:13" s="53" customFormat="1">
      <c r="A5225" s="47"/>
      <c r="B5225" s="47"/>
      <c r="C5225" s="47"/>
      <c r="D5225" s="47"/>
      <c r="E5225" s="47"/>
      <c r="F5225" s="48"/>
      <c r="G5225" s="49"/>
      <c r="H5225" s="47"/>
      <c r="I5225" s="71"/>
      <c r="J5225" s="51"/>
      <c r="K5225" s="50"/>
      <c r="L5225" s="50"/>
      <c r="M5225" s="52"/>
    </row>
    <row r="5226" spans="1:13" s="53" customFormat="1">
      <c r="A5226" s="47"/>
      <c r="B5226" s="47"/>
      <c r="C5226" s="47"/>
      <c r="D5226" s="47"/>
      <c r="E5226" s="47"/>
      <c r="F5226" s="48"/>
      <c r="G5226" s="49"/>
      <c r="H5226" s="47"/>
      <c r="I5226" s="71"/>
      <c r="J5226" s="51"/>
      <c r="K5226" s="50"/>
      <c r="L5226" s="50"/>
      <c r="M5226" s="52"/>
    </row>
    <row r="5227" spans="1:13" s="53" customFormat="1">
      <c r="A5227" s="47"/>
      <c r="B5227" s="47"/>
      <c r="C5227" s="47"/>
      <c r="D5227" s="47"/>
      <c r="E5227" s="47"/>
      <c r="F5227" s="48"/>
      <c r="G5227" s="49"/>
      <c r="H5227" s="47"/>
      <c r="I5227" s="71"/>
      <c r="J5227" s="51"/>
      <c r="K5227" s="50"/>
      <c r="L5227" s="50"/>
      <c r="M5227" s="52"/>
    </row>
    <row r="5228" spans="1:13" s="53" customFormat="1">
      <c r="A5228" s="47"/>
      <c r="B5228" s="47"/>
      <c r="C5228" s="47"/>
      <c r="D5228" s="47"/>
      <c r="E5228" s="47"/>
      <c r="F5228" s="48"/>
      <c r="G5228" s="49"/>
      <c r="H5228" s="47"/>
      <c r="I5228" s="71"/>
      <c r="J5228" s="51"/>
      <c r="K5228" s="50"/>
      <c r="L5228" s="50"/>
      <c r="M5228" s="52"/>
    </row>
    <row r="5229" spans="1:13" s="53" customFormat="1">
      <c r="A5229" s="47"/>
      <c r="B5229" s="47"/>
      <c r="C5229" s="47"/>
      <c r="D5229" s="47"/>
      <c r="E5229" s="47"/>
      <c r="F5229" s="48"/>
      <c r="G5229" s="49"/>
      <c r="H5229" s="47"/>
      <c r="I5229" s="71"/>
      <c r="J5229" s="51"/>
      <c r="K5229" s="50"/>
      <c r="L5229" s="50"/>
      <c r="M5229" s="52"/>
    </row>
    <row r="5230" spans="1:13" s="53" customFormat="1">
      <c r="A5230" s="47"/>
      <c r="B5230" s="47"/>
      <c r="C5230" s="47"/>
      <c r="D5230" s="47"/>
      <c r="E5230" s="47"/>
      <c r="F5230" s="48"/>
      <c r="G5230" s="49"/>
      <c r="H5230" s="47"/>
      <c r="I5230" s="71"/>
      <c r="J5230" s="51"/>
      <c r="K5230" s="50"/>
      <c r="L5230" s="50"/>
      <c r="M5230" s="52"/>
    </row>
    <row r="5231" spans="1:13" s="53" customFormat="1">
      <c r="A5231" s="47"/>
      <c r="B5231" s="47"/>
      <c r="C5231" s="47"/>
      <c r="D5231" s="47"/>
      <c r="E5231" s="47"/>
      <c r="F5231" s="48"/>
      <c r="G5231" s="49"/>
      <c r="H5231" s="47"/>
      <c r="I5231" s="71"/>
      <c r="J5231" s="51"/>
      <c r="K5231" s="50"/>
      <c r="L5231" s="50"/>
      <c r="M5231" s="52"/>
    </row>
    <row r="5232" spans="1:13" s="53" customFormat="1">
      <c r="A5232" s="47"/>
      <c r="B5232" s="47"/>
      <c r="C5232" s="47"/>
      <c r="D5232" s="47"/>
      <c r="E5232" s="47"/>
      <c r="F5232" s="48"/>
      <c r="G5232" s="49"/>
      <c r="H5232" s="47"/>
      <c r="I5232" s="71"/>
      <c r="J5232" s="51"/>
      <c r="K5232" s="50"/>
      <c r="L5232" s="50"/>
      <c r="M5232" s="52"/>
    </row>
    <row r="5233" spans="1:13" s="53" customFormat="1">
      <c r="A5233" s="47"/>
      <c r="B5233" s="47"/>
      <c r="C5233" s="47"/>
      <c r="D5233" s="47"/>
      <c r="E5233" s="47"/>
      <c r="F5233" s="48"/>
      <c r="G5233" s="49"/>
      <c r="H5233" s="47"/>
      <c r="I5233" s="71"/>
      <c r="J5233" s="51"/>
      <c r="K5233" s="50"/>
      <c r="L5233" s="50"/>
      <c r="M5233" s="52"/>
    </row>
    <row r="5234" spans="1:13" s="53" customFormat="1">
      <c r="A5234" s="47"/>
      <c r="B5234" s="47"/>
      <c r="C5234" s="47"/>
      <c r="D5234" s="47"/>
      <c r="E5234" s="47"/>
      <c r="F5234" s="48"/>
      <c r="G5234" s="49"/>
      <c r="H5234" s="47"/>
      <c r="I5234" s="71"/>
      <c r="J5234" s="51"/>
      <c r="K5234" s="50"/>
      <c r="L5234" s="50"/>
      <c r="M5234" s="52"/>
    </row>
    <row r="5235" spans="1:13" s="53" customFormat="1">
      <c r="A5235" s="47"/>
      <c r="B5235" s="47"/>
      <c r="C5235" s="47"/>
      <c r="D5235" s="47"/>
      <c r="E5235" s="47"/>
      <c r="F5235" s="48"/>
      <c r="G5235" s="49"/>
      <c r="H5235" s="47"/>
      <c r="I5235" s="71"/>
      <c r="J5235" s="51"/>
      <c r="K5235" s="50"/>
      <c r="L5235" s="50"/>
      <c r="M5235" s="52"/>
    </row>
    <row r="5236" spans="1:13" s="53" customFormat="1">
      <c r="A5236" s="47"/>
      <c r="B5236" s="47"/>
      <c r="C5236" s="47"/>
      <c r="D5236" s="47"/>
      <c r="E5236" s="47"/>
      <c r="F5236" s="48"/>
      <c r="G5236" s="49"/>
      <c r="H5236" s="47"/>
      <c r="I5236" s="71"/>
      <c r="J5236" s="51"/>
      <c r="K5236" s="50"/>
      <c r="L5236" s="50"/>
      <c r="M5236" s="52"/>
    </row>
    <row r="5237" spans="1:13" s="53" customFormat="1">
      <c r="A5237" s="47"/>
      <c r="B5237" s="47"/>
      <c r="C5237" s="47"/>
      <c r="D5237" s="47"/>
      <c r="E5237" s="47"/>
      <c r="F5237" s="48"/>
      <c r="G5237" s="49"/>
      <c r="H5237" s="47"/>
      <c r="I5237" s="71"/>
      <c r="J5237" s="51"/>
      <c r="K5237" s="50"/>
      <c r="L5237" s="50"/>
      <c r="M5237" s="52"/>
    </row>
    <row r="5238" spans="1:13" s="53" customFormat="1">
      <c r="A5238" s="47"/>
      <c r="B5238" s="47"/>
      <c r="C5238" s="47"/>
      <c r="D5238" s="47"/>
      <c r="E5238" s="47"/>
      <c r="F5238" s="48"/>
      <c r="G5238" s="49"/>
      <c r="H5238" s="47"/>
      <c r="I5238" s="71"/>
      <c r="J5238" s="51"/>
      <c r="K5238" s="50"/>
      <c r="L5238" s="50"/>
      <c r="M5238" s="52"/>
    </row>
    <row r="5239" spans="1:13" s="53" customFormat="1">
      <c r="A5239" s="47"/>
      <c r="B5239" s="47"/>
      <c r="C5239" s="47"/>
      <c r="D5239" s="47"/>
      <c r="E5239" s="47"/>
      <c r="F5239" s="48"/>
      <c r="G5239" s="49"/>
      <c r="H5239" s="47"/>
      <c r="I5239" s="71"/>
      <c r="J5239" s="51"/>
      <c r="K5239" s="50"/>
      <c r="L5239" s="50"/>
      <c r="M5239" s="52"/>
    </row>
    <row r="5240" spans="1:13" s="53" customFormat="1">
      <c r="A5240" s="47"/>
      <c r="B5240" s="47"/>
      <c r="C5240" s="47"/>
      <c r="D5240" s="47"/>
      <c r="E5240" s="47"/>
      <c r="F5240" s="48"/>
      <c r="G5240" s="49"/>
      <c r="H5240" s="47"/>
      <c r="I5240" s="71"/>
      <c r="J5240" s="51"/>
      <c r="K5240" s="50"/>
      <c r="L5240" s="50"/>
      <c r="M5240" s="52"/>
    </row>
    <row r="5241" spans="1:13" s="53" customFormat="1">
      <c r="A5241" s="47"/>
      <c r="B5241" s="47"/>
      <c r="C5241" s="47"/>
      <c r="D5241" s="47"/>
      <c r="E5241" s="47"/>
      <c r="F5241" s="48"/>
      <c r="G5241" s="49"/>
      <c r="H5241" s="47"/>
      <c r="I5241" s="71"/>
      <c r="J5241" s="51"/>
      <c r="K5241" s="50"/>
      <c r="L5241" s="50"/>
      <c r="M5241" s="52"/>
    </row>
    <row r="5242" spans="1:13" s="53" customFormat="1">
      <c r="A5242" s="47"/>
      <c r="B5242" s="47"/>
      <c r="C5242" s="47"/>
      <c r="D5242" s="47"/>
      <c r="E5242" s="47"/>
      <c r="F5242" s="48"/>
      <c r="G5242" s="49"/>
      <c r="H5242" s="47"/>
      <c r="I5242" s="71"/>
      <c r="J5242" s="51"/>
      <c r="K5242" s="50"/>
      <c r="L5242" s="50"/>
      <c r="M5242" s="52"/>
    </row>
    <row r="5243" spans="1:13" s="53" customFormat="1">
      <c r="A5243" s="47"/>
      <c r="B5243" s="47"/>
      <c r="C5243" s="47"/>
      <c r="D5243" s="47"/>
      <c r="E5243" s="47"/>
      <c r="F5243" s="48"/>
      <c r="G5243" s="49"/>
      <c r="H5243" s="47"/>
      <c r="I5243" s="71"/>
      <c r="J5243" s="51"/>
      <c r="K5243" s="50"/>
      <c r="L5243" s="50"/>
      <c r="M5243" s="52"/>
    </row>
    <row r="5244" spans="1:13" s="53" customFormat="1">
      <c r="A5244" s="47"/>
      <c r="B5244" s="47"/>
      <c r="C5244" s="47"/>
      <c r="D5244" s="47"/>
      <c r="E5244" s="47"/>
      <c r="F5244" s="48"/>
      <c r="G5244" s="49"/>
      <c r="H5244" s="47"/>
      <c r="I5244" s="71"/>
      <c r="J5244" s="51"/>
      <c r="K5244" s="50"/>
      <c r="L5244" s="50"/>
      <c r="M5244" s="52"/>
    </row>
    <row r="5245" spans="1:13" s="53" customFormat="1">
      <c r="A5245" s="47"/>
      <c r="B5245" s="47"/>
      <c r="C5245" s="47"/>
      <c r="D5245" s="47"/>
      <c r="E5245" s="47"/>
      <c r="F5245" s="48"/>
      <c r="G5245" s="49"/>
      <c r="H5245" s="47"/>
      <c r="I5245" s="71"/>
      <c r="J5245" s="51"/>
      <c r="K5245" s="50"/>
      <c r="L5245" s="50"/>
      <c r="M5245" s="52"/>
    </row>
    <row r="5246" spans="1:13" s="53" customFormat="1">
      <c r="A5246" s="47"/>
      <c r="B5246" s="47"/>
      <c r="C5246" s="47"/>
      <c r="D5246" s="47"/>
      <c r="E5246" s="47"/>
      <c r="F5246" s="48"/>
      <c r="G5246" s="49"/>
      <c r="H5246" s="47"/>
      <c r="I5246" s="71"/>
      <c r="J5246" s="51"/>
      <c r="K5246" s="50"/>
      <c r="L5246" s="50"/>
      <c r="M5246" s="52"/>
    </row>
    <row r="5247" spans="1:13" s="53" customFormat="1">
      <c r="A5247" s="47"/>
      <c r="B5247" s="47"/>
      <c r="C5247" s="47"/>
      <c r="D5247" s="47"/>
      <c r="E5247" s="47"/>
      <c r="F5247" s="48"/>
      <c r="G5247" s="49"/>
      <c r="H5247" s="47"/>
      <c r="I5247" s="71"/>
      <c r="J5247" s="51"/>
      <c r="K5247" s="50"/>
      <c r="L5247" s="50"/>
      <c r="M5247" s="52"/>
    </row>
    <row r="5248" spans="1:13" s="53" customFormat="1">
      <c r="A5248" s="47"/>
      <c r="B5248" s="47"/>
      <c r="C5248" s="47"/>
      <c r="D5248" s="47"/>
      <c r="E5248" s="47"/>
      <c r="F5248" s="48"/>
      <c r="G5248" s="49"/>
      <c r="H5248" s="47"/>
      <c r="I5248" s="71"/>
      <c r="J5248" s="51"/>
      <c r="K5248" s="50"/>
      <c r="L5248" s="50"/>
      <c r="M5248" s="52"/>
    </row>
    <row r="5249" spans="1:13" s="53" customFormat="1">
      <c r="A5249" s="47"/>
      <c r="B5249" s="47"/>
      <c r="C5249" s="47"/>
      <c r="D5249" s="47"/>
      <c r="E5249" s="47"/>
      <c r="F5249" s="48"/>
      <c r="G5249" s="49"/>
      <c r="H5249" s="47"/>
      <c r="I5249" s="71"/>
      <c r="J5249" s="51"/>
      <c r="K5249" s="50"/>
      <c r="L5249" s="50"/>
      <c r="M5249" s="52"/>
    </row>
    <row r="5250" spans="1:13" s="53" customFormat="1">
      <c r="A5250" s="47"/>
      <c r="B5250" s="47"/>
      <c r="C5250" s="47"/>
      <c r="D5250" s="47"/>
      <c r="E5250" s="47"/>
      <c r="F5250" s="48"/>
      <c r="G5250" s="49"/>
      <c r="H5250" s="47"/>
      <c r="I5250" s="71"/>
      <c r="J5250" s="51"/>
      <c r="K5250" s="50"/>
      <c r="L5250" s="50"/>
      <c r="M5250" s="52"/>
    </row>
    <row r="5251" spans="1:13" s="53" customFormat="1">
      <c r="A5251" s="47"/>
      <c r="B5251" s="47"/>
      <c r="C5251" s="47"/>
      <c r="D5251" s="47"/>
      <c r="E5251" s="47"/>
      <c r="F5251" s="48"/>
      <c r="G5251" s="49"/>
      <c r="H5251" s="47"/>
      <c r="I5251" s="71"/>
      <c r="J5251" s="51"/>
      <c r="K5251" s="50"/>
      <c r="L5251" s="50"/>
      <c r="M5251" s="52"/>
    </row>
    <row r="5252" spans="1:13" s="53" customFormat="1">
      <c r="A5252" s="47"/>
      <c r="B5252" s="47"/>
      <c r="C5252" s="47"/>
      <c r="D5252" s="47"/>
      <c r="E5252" s="47"/>
      <c r="F5252" s="48"/>
      <c r="G5252" s="49"/>
      <c r="H5252" s="47"/>
      <c r="I5252" s="71"/>
      <c r="J5252" s="51"/>
      <c r="K5252" s="50"/>
      <c r="L5252" s="50"/>
      <c r="M5252" s="52"/>
    </row>
    <row r="5253" spans="1:13" s="53" customFormat="1">
      <c r="A5253" s="47"/>
      <c r="B5253" s="47"/>
      <c r="C5253" s="47"/>
      <c r="D5253" s="47"/>
      <c r="E5253" s="47"/>
      <c r="F5253" s="48"/>
      <c r="G5253" s="49"/>
      <c r="H5253" s="47"/>
      <c r="I5253" s="71"/>
      <c r="J5253" s="51"/>
      <c r="K5253" s="50"/>
      <c r="L5253" s="50"/>
      <c r="M5253" s="52"/>
    </row>
    <row r="5254" spans="1:13" s="53" customFormat="1">
      <c r="A5254" s="47"/>
      <c r="B5254" s="47"/>
      <c r="C5254" s="47"/>
      <c r="D5254" s="47"/>
      <c r="E5254" s="47"/>
      <c r="F5254" s="48"/>
      <c r="G5254" s="49"/>
      <c r="H5254" s="47"/>
      <c r="I5254" s="71"/>
      <c r="J5254" s="51"/>
      <c r="K5254" s="50"/>
      <c r="L5254" s="50"/>
      <c r="M5254" s="52"/>
    </row>
    <row r="5255" spans="1:13" s="53" customFormat="1">
      <c r="A5255" s="47"/>
      <c r="B5255" s="47"/>
      <c r="C5255" s="47"/>
      <c r="D5255" s="47"/>
      <c r="E5255" s="47"/>
      <c r="F5255" s="48"/>
      <c r="G5255" s="49"/>
      <c r="H5255" s="47"/>
      <c r="I5255" s="71"/>
      <c r="J5255" s="51"/>
      <c r="K5255" s="50"/>
      <c r="L5255" s="50"/>
      <c r="M5255" s="52"/>
    </row>
    <row r="5256" spans="1:13" s="53" customFormat="1">
      <c r="A5256" s="47"/>
      <c r="B5256" s="47"/>
      <c r="C5256" s="47"/>
      <c r="D5256" s="47"/>
      <c r="E5256" s="47"/>
      <c r="F5256" s="48"/>
      <c r="G5256" s="49"/>
      <c r="H5256" s="47"/>
      <c r="I5256" s="71"/>
      <c r="J5256" s="51"/>
      <c r="K5256" s="50"/>
      <c r="L5256" s="50"/>
      <c r="M5256" s="52"/>
    </row>
    <row r="5257" spans="1:13" s="53" customFormat="1">
      <c r="A5257" s="47"/>
      <c r="B5257" s="47"/>
      <c r="C5257" s="47"/>
      <c r="D5257" s="47"/>
      <c r="E5257" s="47"/>
      <c r="F5257" s="48"/>
      <c r="G5257" s="49"/>
      <c r="H5257" s="47"/>
      <c r="I5257" s="71"/>
      <c r="J5257" s="51"/>
      <c r="K5257" s="50"/>
      <c r="L5257" s="50"/>
      <c r="M5257" s="52"/>
    </row>
    <row r="5258" spans="1:13" s="53" customFormat="1">
      <c r="A5258" s="47"/>
      <c r="B5258" s="47"/>
      <c r="C5258" s="47"/>
      <c r="D5258" s="47"/>
      <c r="E5258" s="47"/>
      <c r="F5258" s="48"/>
      <c r="G5258" s="49"/>
      <c r="H5258" s="47"/>
      <c r="I5258" s="71"/>
      <c r="J5258" s="51"/>
      <c r="K5258" s="50"/>
      <c r="L5258" s="50"/>
      <c r="M5258" s="52"/>
    </row>
    <row r="5259" spans="1:13" s="53" customFormat="1">
      <c r="A5259" s="47"/>
      <c r="B5259" s="47"/>
      <c r="C5259" s="47"/>
      <c r="D5259" s="47"/>
      <c r="E5259" s="47"/>
      <c r="F5259" s="48"/>
      <c r="G5259" s="49"/>
      <c r="H5259" s="47"/>
      <c r="I5259" s="71"/>
      <c r="J5259" s="51"/>
      <c r="K5259" s="50"/>
      <c r="L5259" s="50"/>
      <c r="M5259" s="52"/>
    </row>
    <row r="5260" spans="1:13" s="53" customFormat="1">
      <c r="A5260" s="47"/>
      <c r="B5260" s="47"/>
      <c r="C5260" s="47"/>
      <c r="D5260" s="47"/>
      <c r="E5260" s="47"/>
      <c r="F5260" s="48"/>
      <c r="G5260" s="49"/>
      <c r="H5260" s="47"/>
      <c r="I5260" s="71"/>
      <c r="J5260" s="51"/>
      <c r="K5260" s="50"/>
      <c r="L5260" s="50"/>
      <c r="M5260" s="52"/>
    </row>
    <row r="5261" spans="1:13" s="53" customFormat="1">
      <c r="A5261" s="47"/>
      <c r="B5261" s="47"/>
      <c r="C5261" s="47"/>
      <c r="D5261" s="47"/>
      <c r="E5261" s="47"/>
      <c r="F5261" s="48"/>
      <c r="G5261" s="49"/>
      <c r="H5261" s="47"/>
      <c r="I5261" s="71"/>
      <c r="J5261" s="51"/>
      <c r="K5261" s="50"/>
      <c r="L5261" s="50"/>
      <c r="M5261" s="52"/>
    </row>
    <row r="5262" spans="1:13" s="53" customFormat="1">
      <c r="A5262" s="47"/>
      <c r="B5262" s="47"/>
      <c r="C5262" s="47"/>
      <c r="D5262" s="47"/>
      <c r="E5262" s="47"/>
      <c r="F5262" s="48"/>
      <c r="G5262" s="49"/>
      <c r="H5262" s="47"/>
      <c r="I5262" s="71"/>
      <c r="J5262" s="51"/>
      <c r="K5262" s="50"/>
      <c r="L5262" s="50"/>
      <c r="M5262" s="52"/>
    </row>
    <row r="5263" spans="1:13" s="53" customFormat="1">
      <c r="A5263" s="47"/>
      <c r="B5263" s="47"/>
      <c r="C5263" s="47"/>
      <c r="D5263" s="47"/>
      <c r="E5263" s="47"/>
      <c r="F5263" s="48"/>
      <c r="G5263" s="49"/>
      <c r="H5263" s="47"/>
      <c r="I5263" s="71"/>
      <c r="J5263" s="51"/>
      <c r="K5263" s="50"/>
      <c r="L5263" s="50"/>
      <c r="M5263" s="52"/>
    </row>
    <row r="5264" spans="1:13" s="53" customFormat="1">
      <c r="A5264" s="47"/>
      <c r="B5264" s="47"/>
      <c r="C5264" s="47"/>
      <c r="D5264" s="47"/>
      <c r="E5264" s="47"/>
      <c r="F5264" s="48"/>
      <c r="G5264" s="49"/>
      <c r="H5264" s="47"/>
      <c r="I5264" s="71"/>
      <c r="J5264" s="51"/>
      <c r="K5264" s="50"/>
      <c r="L5264" s="50"/>
      <c r="M5264" s="52"/>
    </row>
    <row r="5265" spans="1:13" s="53" customFormat="1">
      <c r="A5265" s="47"/>
      <c r="B5265" s="47"/>
      <c r="C5265" s="47"/>
      <c r="D5265" s="47"/>
      <c r="E5265" s="47"/>
      <c r="F5265" s="48"/>
      <c r="G5265" s="49"/>
      <c r="H5265" s="47"/>
      <c r="I5265" s="71"/>
      <c r="J5265" s="51"/>
      <c r="K5265" s="50"/>
      <c r="L5265" s="50"/>
      <c r="M5265" s="52"/>
    </row>
    <row r="5266" spans="1:13" s="53" customFormat="1">
      <c r="A5266" s="47"/>
      <c r="B5266" s="47"/>
      <c r="C5266" s="47"/>
      <c r="D5266" s="47"/>
      <c r="E5266" s="47"/>
      <c r="F5266" s="48"/>
      <c r="G5266" s="49"/>
      <c r="H5266" s="47"/>
      <c r="I5266" s="71"/>
      <c r="J5266" s="51"/>
      <c r="K5266" s="50"/>
      <c r="L5266" s="50"/>
      <c r="M5266" s="52"/>
    </row>
    <row r="5267" spans="1:13" s="53" customFormat="1">
      <c r="A5267" s="47"/>
      <c r="B5267" s="47"/>
      <c r="C5267" s="47"/>
      <c r="D5267" s="47"/>
      <c r="E5267" s="47"/>
      <c r="F5267" s="48"/>
      <c r="G5267" s="49"/>
      <c r="H5267" s="47"/>
      <c r="I5267" s="71"/>
      <c r="J5267" s="51"/>
      <c r="K5267" s="50"/>
      <c r="L5267" s="50"/>
      <c r="M5267" s="52"/>
    </row>
    <row r="5268" spans="1:13" s="53" customFormat="1">
      <c r="A5268" s="47"/>
      <c r="B5268" s="47"/>
      <c r="C5268" s="47"/>
      <c r="D5268" s="47"/>
      <c r="E5268" s="47"/>
      <c r="F5268" s="48"/>
      <c r="G5268" s="49"/>
      <c r="H5268" s="47"/>
      <c r="I5268" s="71"/>
      <c r="J5268" s="51"/>
      <c r="K5268" s="50"/>
      <c r="L5268" s="50"/>
      <c r="M5268" s="52"/>
    </row>
    <row r="5269" spans="1:13" s="53" customFormat="1">
      <c r="A5269" s="47"/>
      <c r="B5269" s="47"/>
      <c r="C5269" s="47"/>
      <c r="D5269" s="47"/>
      <c r="E5269" s="47"/>
      <c r="F5269" s="48"/>
      <c r="G5269" s="49"/>
      <c r="H5269" s="47"/>
      <c r="I5269" s="71"/>
      <c r="J5269" s="51"/>
      <c r="K5269" s="50"/>
      <c r="L5269" s="50"/>
      <c r="M5269" s="52"/>
    </row>
    <row r="5270" spans="1:13" s="53" customFormat="1">
      <c r="A5270" s="47"/>
      <c r="B5270" s="47"/>
      <c r="C5270" s="47"/>
      <c r="D5270" s="47"/>
      <c r="E5270" s="47"/>
      <c r="F5270" s="48"/>
      <c r="G5270" s="49"/>
      <c r="H5270" s="47"/>
      <c r="I5270" s="71"/>
      <c r="J5270" s="51"/>
      <c r="K5270" s="50"/>
      <c r="L5270" s="50"/>
      <c r="M5270" s="52"/>
    </row>
    <row r="5271" spans="1:13" s="53" customFormat="1">
      <c r="A5271" s="47"/>
      <c r="B5271" s="47"/>
      <c r="C5271" s="47"/>
      <c r="D5271" s="47"/>
      <c r="E5271" s="47"/>
      <c r="F5271" s="48"/>
      <c r="G5271" s="49"/>
      <c r="H5271" s="47"/>
      <c r="I5271" s="71"/>
      <c r="J5271" s="51"/>
      <c r="K5271" s="50"/>
      <c r="L5271" s="50"/>
      <c r="M5271" s="52"/>
    </row>
    <row r="5272" spans="1:13" s="53" customFormat="1">
      <c r="A5272" s="47"/>
      <c r="B5272" s="47"/>
      <c r="C5272" s="47"/>
      <c r="D5272" s="47"/>
      <c r="E5272" s="47"/>
      <c r="F5272" s="48"/>
      <c r="G5272" s="49"/>
      <c r="H5272" s="47"/>
      <c r="I5272" s="71"/>
      <c r="J5272" s="51"/>
      <c r="K5272" s="50"/>
      <c r="L5272" s="50"/>
      <c r="M5272" s="52"/>
    </row>
    <row r="5273" spans="1:13" s="53" customFormat="1">
      <c r="A5273" s="47"/>
      <c r="B5273" s="47"/>
      <c r="C5273" s="47"/>
      <c r="D5273" s="47"/>
      <c r="E5273" s="47"/>
      <c r="F5273" s="48"/>
      <c r="G5273" s="49"/>
      <c r="H5273" s="47"/>
      <c r="I5273" s="71"/>
      <c r="J5273" s="51"/>
      <c r="K5273" s="50"/>
      <c r="L5273" s="50"/>
      <c r="M5273" s="52"/>
    </row>
    <row r="5274" spans="1:13" s="53" customFormat="1">
      <c r="A5274" s="47"/>
      <c r="B5274" s="47"/>
      <c r="C5274" s="47"/>
      <c r="D5274" s="47"/>
      <c r="E5274" s="47"/>
      <c r="F5274" s="48"/>
      <c r="G5274" s="49"/>
      <c r="H5274" s="47"/>
      <c r="I5274" s="71"/>
      <c r="J5274" s="51"/>
      <c r="K5274" s="50"/>
      <c r="L5274" s="50"/>
      <c r="M5274" s="52"/>
    </row>
    <row r="5275" spans="1:13" s="53" customFormat="1">
      <c r="A5275" s="47"/>
      <c r="B5275" s="47"/>
      <c r="C5275" s="47"/>
      <c r="D5275" s="47"/>
      <c r="E5275" s="47"/>
      <c r="F5275" s="48"/>
      <c r="G5275" s="49"/>
      <c r="H5275" s="47"/>
      <c r="I5275" s="71"/>
      <c r="J5275" s="51"/>
      <c r="K5275" s="50"/>
      <c r="L5275" s="50"/>
      <c r="M5275" s="52"/>
    </row>
    <row r="5276" spans="1:13" s="53" customFormat="1">
      <c r="A5276" s="47"/>
      <c r="B5276" s="47"/>
      <c r="C5276" s="47"/>
      <c r="D5276" s="47"/>
      <c r="E5276" s="47"/>
      <c r="F5276" s="48"/>
      <c r="G5276" s="49"/>
      <c r="H5276" s="47"/>
      <c r="I5276" s="71"/>
      <c r="J5276" s="51"/>
      <c r="K5276" s="50"/>
      <c r="L5276" s="50"/>
      <c r="M5276" s="52"/>
    </row>
    <row r="5277" spans="1:13" s="53" customFormat="1">
      <c r="A5277" s="47"/>
      <c r="B5277" s="47"/>
      <c r="C5277" s="47"/>
      <c r="D5277" s="47"/>
      <c r="E5277" s="47"/>
      <c r="F5277" s="48"/>
      <c r="G5277" s="49"/>
      <c r="H5277" s="47"/>
      <c r="I5277" s="71"/>
      <c r="J5277" s="51"/>
      <c r="K5277" s="50"/>
      <c r="L5277" s="50"/>
      <c r="M5277" s="52"/>
    </row>
    <row r="5278" spans="1:13" s="53" customFormat="1">
      <c r="A5278" s="47"/>
      <c r="B5278" s="47"/>
      <c r="C5278" s="47"/>
      <c r="D5278" s="47"/>
      <c r="E5278" s="47"/>
      <c r="F5278" s="48"/>
      <c r="G5278" s="49"/>
      <c r="H5278" s="47"/>
      <c r="I5278" s="71"/>
      <c r="J5278" s="51"/>
      <c r="K5278" s="50"/>
      <c r="L5278" s="50"/>
      <c r="M5278" s="52"/>
    </row>
    <row r="5279" spans="1:13" s="53" customFormat="1">
      <c r="A5279" s="47"/>
      <c r="B5279" s="47"/>
      <c r="C5279" s="47"/>
      <c r="D5279" s="47"/>
      <c r="E5279" s="47"/>
      <c r="F5279" s="48"/>
      <c r="G5279" s="49"/>
      <c r="H5279" s="47"/>
      <c r="I5279" s="71"/>
      <c r="J5279" s="51"/>
      <c r="K5279" s="50"/>
      <c r="L5279" s="50"/>
      <c r="M5279" s="52"/>
    </row>
    <row r="5280" spans="1:13" s="53" customFormat="1">
      <c r="A5280" s="47"/>
      <c r="B5280" s="47"/>
      <c r="C5280" s="47"/>
      <c r="D5280" s="47"/>
      <c r="E5280" s="47"/>
      <c r="F5280" s="48"/>
      <c r="G5280" s="49"/>
      <c r="H5280" s="47"/>
      <c r="I5280" s="71"/>
      <c r="J5280" s="51"/>
      <c r="K5280" s="50"/>
      <c r="L5280" s="50"/>
      <c r="M5280" s="52"/>
    </row>
    <row r="5281" spans="1:13" s="53" customFormat="1">
      <c r="A5281" s="47"/>
      <c r="B5281" s="47"/>
      <c r="C5281" s="47"/>
      <c r="D5281" s="47"/>
      <c r="E5281" s="47"/>
      <c r="F5281" s="48"/>
      <c r="G5281" s="49"/>
      <c r="H5281" s="47"/>
      <c r="I5281" s="71"/>
      <c r="J5281" s="51"/>
      <c r="K5281" s="50"/>
      <c r="L5281" s="50"/>
      <c r="M5281" s="52"/>
    </row>
    <row r="5282" spans="1:13" s="53" customFormat="1">
      <c r="A5282" s="47"/>
      <c r="B5282" s="47"/>
      <c r="C5282" s="47"/>
      <c r="D5282" s="47"/>
      <c r="E5282" s="47"/>
      <c r="F5282" s="48"/>
      <c r="G5282" s="49"/>
      <c r="H5282" s="47"/>
      <c r="I5282" s="71"/>
      <c r="J5282" s="51"/>
      <c r="K5282" s="50"/>
      <c r="L5282" s="50"/>
      <c r="M5282" s="52"/>
    </row>
    <row r="5283" spans="1:13" s="53" customFormat="1">
      <c r="A5283" s="47"/>
      <c r="B5283" s="47"/>
      <c r="C5283" s="47"/>
      <c r="D5283" s="47"/>
      <c r="E5283" s="47"/>
      <c r="F5283" s="48"/>
      <c r="G5283" s="49"/>
      <c r="H5283" s="47"/>
      <c r="I5283" s="71"/>
      <c r="J5283" s="51"/>
      <c r="K5283" s="50"/>
      <c r="L5283" s="50"/>
      <c r="M5283" s="52"/>
    </row>
    <row r="5284" spans="1:13" s="53" customFormat="1">
      <c r="A5284" s="47"/>
      <c r="B5284" s="47"/>
      <c r="C5284" s="47"/>
      <c r="D5284" s="47"/>
      <c r="E5284" s="47"/>
      <c r="F5284" s="48"/>
      <c r="G5284" s="49"/>
      <c r="H5284" s="47"/>
      <c r="I5284" s="71"/>
      <c r="J5284" s="51"/>
      <c r="K5284" s="50"/>
      <c r="L5284" s="50"/>
      <c r="M5284" s="52"/>
    </row>
    <row r="5285" spans="1:13" s="53" customFormat="1">
      <c r="A5285" s="47"/>
      <c r="B5285" s="47"/>
      <c r="C5285" s="47"/>
      <c r="D5285" s="47"/>
      <c r="E5285" s="47"/>
      <c r="F5285" s="48"/>
      <c r="G5285" s="49"/>
      <c r="H5285" s="47"/>
      <c r="I5285" s="71"/>
      <c r="J5285" s="51"/>
      <c r="K5285" s="50"/>
      <c r="L5285" s="50"/>
      <c r="M5285" s="52"/>
    </row>
    <row r="5286" spans="1:13" s="53" customFormat="1">
      <c r="A5286" s="47"/>
      <c r="B5286" s="47"/>
      <c r="C5286" s="47"/>
      <c r="D5286" s="47"/>
      <c r="E5286" s="47"/>
      <c r="F5286" s="48"/>
      <c r="G5286" s="49"/>
      <c r="H5286" s="47"/>
      <c r="I5286" s="71"/>
      <c r="J5286" s="51"/>
      <c r="K5286" s="50"/>
      <c r="L5286" s="50"/>
      <c r="M5286" s="52"/>
    </row>
    <row r="5287" spans="1:13" s="53" customFormat="1">
      <c r="A5287" s="47"/>
      <c r="B5287" s="47"/>
      <c r="C5287" s="47"/>
      <c r="D5287" s="47"/>
      <c r="E5287" s="47"/>
      <c r="F5287" s="48"/>
      <c r="G5287" s="49"/>
      <c r="H5287" s="47"/>
      <c r="I5287" s="71"/>
      <c r="J5287" s="51"/>
      <c r="K5287" s="50"/>
      <c r="L5287" s="50"/>
      <c r="M5287" s="52"/>
    </row>
    <row r="5288" spans="1:13" s="53" customFormat="1">
      <c r="A5288" s="47"/>
      <c r="B5288" s="47"/>
      <c r="C5288" s="47"/>
      <c r="D5288" s="47"/>
      <c r="E5288" s="47"/>
      <c r="F5288" s="48"/>
      <c r="G5288" s="49"/>
      <c r="H5288" s="47"/>
      <c r="I5288" s="71"/>
      <c r="J5288" s="51"/>
      <c r="K5288" s="50"/>
      <c r="L5288" s="50"/>
      <c r="M5288" s="52"/>
    </row>
    <row r="5289" spans="1:13" s="53" customFormat="1">
      <c r="A5289" s="47"/>
      <c r="B5289" s="47"/>
      <c r="C5289" s="47"/>
      <c r="D5289" s="47"/>
      <c r="E5289" s="47"/>
      <c r="F5289" s="48"/>
      <c r="G5289" s="49"/>
      <c r="H5289" s="47"/>
      <c r="I5289" s="71"/>
      <c r="J5289" s="51"/>
      <c r="K5289" s="50"/>
      <c r="L5289" s="50"/>
      <c r="M5289" s="52"/>
    </row>
    <row r="5290" spans="1:13" s="53" customFormat="1">
      <c r="A5290" s="47"/>
      <c r="B5290" s="47"/>
      <c r="C5290" s="47"/>
      <c r="D5290" s="47"/>
      <c r="E5290" s="47"/>
      <c r="F5290" s="48"/>
      <c r="G5290" s="49"/>
      <c r="H5290" s="47"/>
      <c r="I5290" s="71"/>
      <c r="J5290" s="51"/>
      <c r="K5290" s="50"/>
      <c r="L5290" s="50"/>
      <c r="M5290" s="52"/>
    </row>
    <row r="5291" spans="1:13" s="53" customFormat="1">
      <c r="A5291" s="47"/>
      <c r="B5291" s="47"/>
      <c r="C5291" s="47"/>
      <c r="D5291" s="47"/>
      <c r="E5291" s="47"/>
      <c r="F5291" s="48"/>
      <c r="G5291" s="49"/>
      <c r="H5291" s="47"/>
      <c r="I5291" s="71"/>
      <c r="J5291" s="51"/>
      <c r="K5291" s="50"/>
      <c r="L5291" s="50"/>
      <c r="M5291" s="52"/>
    </row>
    <row r="5292" spans="1:13" s="53" customFormat="1">
      <c r="A5292" s="47"/>
      <c r="B5292" s="47"/>
      <c r="C5292" s="47"/>
      <c r="D5292" s="47"/>
      <c r="E5292" s="47"/>
      <c r="F5292" s="48"/>
      <c r="G5292" s="49"/>
      <c r="H5292" s="47"/>
      <c r="I5292" s="71"/>
      <c r="J5292" s="51"/>
      <c r="K5292" s="50"/>
      <c r="L5292" s="50"/>
      <c r="M5292" s="52"/>
    </row>
    <row r="5293" spans="1:13" s="53" customFormat="1">
      <c r="A5293" s="47"/>
      <c r="B5293" s="47"/>
      <c r="C5293" s="47"/>
      <c r="D5293" s="47"/>
      <c r="E5293" s="47"/>
      <c r="F5293" s="48"/>
      <c r="G5293" s="49"/>
      <c r="H5293" s="47"/>
      <c r="I5293" s="71"/>
      <c r="J5293" s="51"/>
      <c r="K5293" s="50"/>
      <c r="L5293" s="50"/>
      <c r="M5293" s="52"/>
    </row>
    <row r="5294" spans="1:13" s="53" customFormat="1">
      <c r="A5294" s="47"/>
      <c r="B5294" s="47"/>
      <c r="C5294" s="47"/>
      <c r="D5294" s="47"/>
      <c r="E5294" s="47"/>
      <c r="F5294" s="48"/>
      <c r="G5294" s="49"/>
      <c r="H5294" s="47"/>
      <c r="I5294" s="71"/>
      <c r="J5294" s="51"/>
      <c r="K5294" s="50"/>
      <c r="L5294" s="50"/>
      <c r="M5294" s="52"/>
    </row>
    <row r="5295" spans="1:13" s="53" customFormat="1">
      <c r="A5295" s="47"/>
      <c r="B5295" s="47"/>
      <c r="C5295" s="47"/>
      <c r="D5295" s="47"/>
      <c r="E5295" s="47"/>
      <c r="F5295" s="48"/>
      <c r="G5295" s="49"/>
      <c r="H5295" s="47"/>
      <c r="I5295" s="71"/>
      <c r="J5295" s="51"/>
      <c r="K5295" s="50"/>
      <c r="L5295" s="50"/>
      <c r="M5295" s="52"/>
    </row>
    <row r="5296" spans="1:13" s="53" customFormat="1">
      <c r="A5296" s="47"/>
      <c r="B5296" s="47"/>
      <c r="C5296" s="47"/>
      <c r="D5296" s="47"/>
      <c r="E5296" s="47"/>
      <c r="F5296" s="48"/>
      <c r="G5296" s="49"/>
      <c r="H5296" s="47"/>
      <c r="I5296" s="71"/>
      <c r="J5296" s="51"/>
      <c r="K5296" s="50"/>
      <c r="L5296" s="50"/>
      <c r="M5296" s="52"/>
    </row>
    <row r="5297" spans="1:13" s="53" customFormat="1">
      <c r="A5297" s="47"/>
      <c r="B5297" s="47"/>
      <c r="C5297" s="47"/>
      <c r="D5297" s="47"/>
      <c r="E5297" s="47"/>
      <c r="F5297" s="48"/>
      <c r="G5297" s="49"/>
      <c r="H5297" s="47"/>
      <c r="I5297" s="71"/>
      <c r="J5297" s="51"/>
      <c r="K5297" s="50"/>
      <c r="L5297" s="50"/>
      <c r="M5297" s="52"/>
    </row>
    <row r="5298" spans="1:13" s="53" customFormat="1">
      <c r="A5298" s="47"/>
      <c r="B5298" s="47"/>
      <c r="C5298" s="47"/>
      <c r="D5298" s="47"/>
      <c r="E5298" s="47"/>
      <c r="F5298" s="48"/>
      <c r="G5298" s="49"/>
      <c r="H5298" s="47"/>
      <c r="I5298" s="71"/>
      <c r="J5298" s="51"/>
      <c r="K5298" s="50"/>
      <c r="L5298" s="50"/>
      <c r="M5298" s="52"/>
    </row>
    <row r="5299" spans="1:13" s="53" customFormat="1">
      <c r="A5299" s="47"/>
      <c r="B5299" s="47"/>
      <c r="C5299" s="47"/>
      <c r="D5299" s="47"/>
      <c r="E5299" s="47"/>
      <c r="F5299" s="48"/>
      <c r="G5299" s="49"/>
      <c r="H5299" s="47"/>
      <c r="I5299" s="71"/>
      <c r="J5299" s="51"/>
      <c r="K5299" s="50"/>
      <c r="L5299" s="50"/>
      <c r="M5299" s="52"/>
    </row>
    <row r="5300" spans="1:13" s="53" customFormat="1">
      <c r="A5300" s="47"/>
      <c r="B5300" s="47"/>
      <c r="C5300" s="47"/>
      <c r="D5300" s="47"/>
      <c r="E5300" s="47"/>
      <c r="F5300" s="48"/>
      <c r="G5300" s="49"/>
      <c r="H5300" s="47"/>
      <c r="I5300" s="71"/>
      <c r="J5300" s="51"/>
      <c r="K5300" s="50"/>
      <c r="L5300" s="50"/>
      <c r="M5300" s="52"/>
    </row>
    <row r="5301" spans="1:13" s="53" customFormat="1">
      <c r="A5301" s="47"/>
      <c r="B5301" s="47"/>
      <c r="C5301" s="47"/>
      <c r="D5301" s="47"/>
      <c r="E5301" s="47"/>
      <c r="F5301" s="48"/>
      <c r="G5301" s="49"/>
      <c r="H5301" s="47"/>
      <c r="I5301" s="71"/>
      <c r="J5301" s="51"/>
      <c r="K5301" s="50"/>
      <c r="L5301" s="50"/>
      <c r="M5301" s="52"/>
    </row>
    <row r="5302" spans="1:13" s="53" customFormat="1">
      <c r="A5302" s="47"/>
      <c r="B5302" s="47"/>
      <c r="C5302" s="47"/>
      <c r="D5302" s="47"/>
      <c r="E5302" s="47"/>
      <c r="F5302" s="48"/>
      <c r="G5302" s="49"/>
      <c r="H5302" s="47"/>
      <c r="I5302" s="71"/>
      <c r="J5302" s="51"/>
      <c r="K5302" s="50"/>
      <c r="L5302" s="50"/>
      <c r="M5302" s="52"/>
    </row>
    <row r="5303" spans="1:13" s="53" customFormat="1">
      <c r="A5303" s="47"/>
      <c r="B5303" s="47"/>
      <c r="C5303" s="47"/>
      <c r="D5303" s="47"/>
      <c r="E5303" s="47"/>
      <c r="F5303" s="48"/>
      <c r="G5303" s="49"/>
      <c r="H5303" s="47"/>
      <c r="I5303" s="71"/>
      <c r="J5303" s="51"/>
      <c r="K5303" s="50"/>
      <c r="L5303" s="50"/>
      <c r="M5303" s="52"/>
    </row>
    <row r="5304" spans="1:13" s="53" customFormat="1">
      <c r="A5304" s="47"/>
      <c r="B5304" s="47"/>
      <c r="C5304" s="47"/>
      <c r="D5304" s="47"/>
      <c r="E5304" s="47"/>
      <c r="F5304" s="48"/>
      <c r="G5304" s="49"/>
      <c r="H5304" s="47"/>
      <c r="I5304" s="71"/>
      <c r="J5304" s="51"/>
      <c r="K5304" s="50"/>
      <c r="L5304" s="50"/>
      <c r="M5304" s="52"/>
    </row>
    <row r="5305" spans="1:13" s="53" customFormat="1">
      <c r="A5305" s="47"/>
      <c r="B5305" s="47"/>
      <c r="C5305" s="47"/>
      <c r="D5305" s="47"/>
      <c r="E5305" s="47"/>
      <c r="F5305" s="48"/>
      <c r="G5305" s="49"/>
      <c r="H5305" s="47"/>
      <c r="I5305" s="71"/>
      <c r="J5305" s="51"/>
      <c r="K5305" s="50"/>
      <c r="L5305" s="50"/>
      <c r="M5305" s="52"/>
    </row>
    <row r="5306" spans="1:13" s="53" customFormat="1">
      <c r="A5306" s="47"/>
      <c r="B5306" s="47"/>
      <c r="C5306" s="47"/>
      <c r="D5306" s="47"/>
      <c r="E5306" s="47"/>
      <c r="F5306" s="48"/>
      <c r="G5306" s="49"/>
      <c r="H5306" s="47"/>
      <c r="I5306" s="71"/>
      <c r="J5306" s="51"/>
      <c r="K5306" s="50"/>
      <c r="L5306" s="50"/>
      <c r="M5306" s="52"/>
    </row>
    <row r="5307" spans="1:13" s="53" customFormat="1">
      <c r="A5307" s="47"/>
      <c r="B5307" s="47"/>
      <c r="C5307" s="47"/>
      <c r="D5307" s="47"/>
      <c r="E5307" s="47"/>
      <c r="F5307" s="48"/>
      <c r="G5307" s="49"/>
      <c r="H5307" s="47"/>
      <c r="I5307" s="71"/>
      <c r="J5307" s="51"/>
      <c r="K5307" s="50"/>
      <c r="L5307" s="50"/>
      <c r="M5307" s="52"/>
    </row>
    <row r="5308" spans="1:13" s="53" customFormat="1">
      <c r="A5308" s="47"/>
      <c r="B5308" s="47"/>
      <c r="C5308" s="47"/>
      <c r="D5308" s="47"/>
      <c r="E5308" s="47"/>
      <c r="F5308" s="48"/>
      <c r="G5308" s="49"/>
      <c r="H5308" s="47"/>
      <c r="I5308" s="71"/>
      <c r="J5308" s="51"/>
      <c r="K5308" s="50"/>
      <c r="L5308" s="50"/>
      <c r="M5308" s="52"/>
    </row>
    <row r="5309" spans="1:13" s="53" customFormat="1">
      <c r="A5309" s="47"/>
      <c r="B5309" s="47"/>
      <c r="C5309" s="47"/>
      <c r="D5309" s="47"/>
      <c r="E5309" s="47"/>
      <c r="F5309" s="48"/>
      <c r="G5309" s="49"/>
      <c r="H5309" s="47"/>
      <c r="I5309" s="71"/>
      <c r="J5309" s="51"/>
      <c r="K5309" s="50"/>
      <c r="L5309" s="50"/>
      <c r="M5309" s="52"/>
    </row>
    <row r="5310" spans="1:13" s="53" customFormat="1">
      <c r="A5310" s="47"/>
      <c r="B5310" s="47"/>
      <c r="C5310" s="47"/>
      <c r="D5310" s="47"/>
      <c r="E5310" s="47"/>
      <c r="F5310" s="48"/>
      <c r="G5310" s="49"/>
      <c r="H5310" s="47"/>
      <c r="I5310" s="71"/>
      <c r="J5310" s="51"/>
      <c r="K5310" s="50"/>
      <c r="L5310" s="50"/>
      <c r="M5310" s="52"/>
    </row>
    <row r="5311" spans="1:13" s="53" customFormat="1">
      <c r="A5311" s="47"/>
      <c r="B5311" s="47"/>
      <c r="C5311" s="47"/>
      <c r="D5311" s="47"/>
      <c r="E5311" s="47"/>
      <c r="F5311" s="48"/>
      <c r="G5311" s="49"/>
      <c r="H5311" s="47"/>
      <c r="I5311" s="71"/>
      <c r="J5311" s="51"/>
      <c r="K5311" s="50"/>
      <c r="L5311" s="50"/>
      <c r="M5311" s="52"/>
    </row>
    <row r="5312" spans="1:13" s="53" customFormat="1">
      <c r="A5312" s="47"/>
      <c r="B5312" s="47"/>
      <c r="C5312" s="47"/>
      <c r="D5312" s="47"/>
      <c r="E5312" s="47"/>
      <c r="F5312" s="48"/>
      <c r="G5312" s="49"/>
      <c r="H5312" s="47"/>
      <c r="I5312" s="71"/>
      <c r="J5312" s="51"/>
      <c r="K5312" s="50"/>
      <c r="L5312" s="50"/>
      <c r="M5312" s="52"/>
    </row>
    <row r="5313" spans="1:13" s="53" customFormat="1">
      <c r="A5313" s="47"/>
      <c r="B5313" s="47"/>
      <c r="C5313" s="47"/>
      <c r="D5313" s="47"/>
      <c r="E5313" s="47"/>
      <c r="F5313" s="48"/>
      <c r="G5313" s="49"/>
      <c r="H5313" s="47"/>
      <c r="I5313" s="71"/>
      <c r="J5313" s="51"/>
      <c r="K5313" s="50"/>
      <c r="L5313" s="50"/>
      <c r="M5313" s="52"/>
    </row>
    <row r="5314" spans="1:13" s="53" customFormat="1">
      <c r="A5314" s="47"/>
      <c r="B5314" s="47"/>
      <c r="C5314" s="47"/>
      <c r="D5314" s="47"/>
      <c r="E5314" s="47"/>
      <c r="F5314" s="48"/>
      <c r="G5314" s="49"/>
      <c r="H5314" s="47"/>
      <c r="I5314" s="71"/>
      <c r="J5314" s="51"/>
      <c r="K5314" s="50"/>
      <c r="L5314" s="50"/>
      <c r="M5314" s="52"/>
    </row>
    <row r="5315" spans="1:13" s="53" customFormat="1">
      <c r="A5315" s="47"/>
      <c r="B5315" s="47"/>
      <c r="C5315" s="47"/>
      <c r="D5315" s="47"/>
      <c r="E5315" s="47"/>
      <c r="F5315" s="48"/>
      <c r="G5315" s="49"/>
      <c r="H5315" s="47"/>
      <c r="I5315" s="71"/>
      <c r="J5315" s="51"/>
      <c r="K5315" s="50"/>
      <c r="L5315" s="50"/>
      <c r="M5315" s="52"/>
    </row>
    <row r="5316" spans="1:13" s="53" customFormat="1">
      <c r="A5316" s="47"/>
      <c r="B5316" s="47"/>
      <c r="C5316" s="47"/>
      <c r="D5316" s="47"/>
      <c r="E5316" s="47"/>
      <c r="F5316" s="48"/>
      <c r="G5316" s="49"/>
      <c r="H5316" s="47"/>
      <c r="I5316" s="71"/>
      <c r="J5316" s="51"/>
      <c r="K5316" s="50"/>
      <c r="L5316" s="50"/>
      <c r="M5316" s="52"/>
    </row>
    <row r="5317" spans="1:13" s="53" customFormat="1">
      <c r="A5317" s="47"/>
      <c r="B5317" s="47"/>
      <c r="C5317" s="47"/>
      <c r="D5317" s="47"/>
      <c r="E5317" s="47"/>
      <c r="F5317" s="48"/>
      <c r="G5317" s="49"/>
      <c r="H5317" s="47"/>
      <c r="I5317" s="71"/>
      <c r="J5317" s="51"/>
      <c r="K5317" s="50"/>
      <c r="L5317" s="50"/>
      <c r="M5317" s="52"/>
    </row>
    <row r="5318" spans="1:13" s="53" customFormat="1">
      <c r="A5318" s="47"/>
      <c r="B5318" s="47"/>
      <c r="C5318" s="47"/>
      <c r="D5318" s="47"/>
      <c r="E5318" s="47"/>
      <c r="F5318" s="48"/>
      <c r="G5318" s="49"/>
      <c r="H5318" s="47"/>
      <c r="I5318" s="71"/>
      <c r="J5318" s="51"/>
      <c r="K5318" s="50"/>
      <c r="L5318" s="50"/>
      <c r="M5318" s="52"/>
    </row>
    <row r="5319" spans="1:13" s="53" customFormat="1">
      <c r="A5319" s="47"/>
      <c r="B5319" s="47"/>
      <c r="C5319" s="47"/>
      <c r="D5319" s="47"/>
      <c r="E5319" s="47"/>
      <c r="F5319" s="48"/>
      <c r="G5319" s="49"/>
      <c r="H5319" s="47"/>
      <c r="I5319" s="71"/>
      <c r="J5319" s="51"/>
      <c r="K5319" s="50"/>
      <c r="L5319" s="50"/>
      <c r="M5319" s="52"/>
    </row>
    <row r="5320" spans="1:13" s="53" customFormat="1">
      <c r="A5320" s="47"/>
      <c r="B5320" s="47"/>
      <c r="C5320" s="47"/>
      <c r="D5320" s="47"/>
      <c r="E5320" s="47"/>
      <c r="F5320" s="48"/>
      <c r="G5320" s="49"/>
      <c r="H5320" s="47"/>
      <c r="I5320" s="71"/>
      <c r="J5320" s="51"/>
      <c r="K5320" s="50"/>
      <c r="L5320" s="50"/>
      <c r="M5320" s="52"/>
    </row>
    <row r="5321" spans="1:13" s="53" customFormat="1">
      <c r="A5321" s="47"/>
      <c r="B5321" s="47"/>
      <c r="C5321" s="47"/>
      <c r="D5321" s="47"/>
      <c r="E5321" s="47"/>
      <c r="F5321" s="48"/>
      <c r="G5321" s="49"/>
      <c r="H5321" s="47"/>
      <c r="I5321" s="71"/>
      <c r="J5321" s="51"/>
      <c r="K5321" s="50"/>
      <c r="L5321" s="50"/>
      <c r="M5321" s="52"/>
    </row>
    <row r="5322" spans="1:13" s="53" customFormat="1">
      <c r="A5322" s="47"/>
      <c r="B5322" s="47"/>
      <c r="C5322" s="47"/>
      <c r="D5322" s="47"/>
      <c r="E5322" s="47"/>
      <c r="F5322" s="48"/>
      <c r="G5322" s="49"/>
      <c r="H5322" s="47"/>
      <c r="I5322" s="71"/>
      <c r="J5322" s="51"/>
      <c r="K5322" s="50"/>
      <c r="L5322" s="50"/>
      <c r="M5322" s="52"/>
    </row>
    <row r="5323" spans="1:13" s="53" customFormat="1">
      <c r="A5323" s="47"/>
      <c r="B5323" s="47"/>
      <c r="C5323" s="47"/>
      <c r="D5323" s="47"/>
      <c r="E5323" s="47"/>
      <c r="F5323" s="48"/>
      <c r="G5323" s="49"/>
      <c r="H5323" s="47"/>
      <c r="I5323" s="71"/>
      <c r="J5323" s="51"/>
      <c r="K5323" s="50"/>
      <c r="L5323" s="50"/>
      <c r="M5323" s="52"/>
    </row>
    <row r="5324" spans="1:13" s="53" customFormat="1">
      <c r="A5324" s="47"/>
      <c r="B5324" s="47"/>
      <c r="C5324" s="47"/>
      <c r="D5324" s="47"/>
      <c r="E5324" s="47"/>
      <c r="F5324" s="48"/>
      <c r="G5324" s="49"/>
      <c r="H5324" s="47"/>
      <c r="I5324" s="71"/>
      <c r="J5324" s="51"/>
      <c r="K5324" s="50"/>
      <c r="L5324" s="50"/>
      <c r="M5324" s="52"/>
    </row>
    <row r="5325" spans="1:13" s="53" customFormat="1">
      <c r="A5325" s="47"/>
      <c r="B5325" s="47"/>
      <c r="C5325" s="47"/>
      <c r="D5325" s="47"/>
      <c r="E5325" s="47"/>
      <c r="F5325" s="48"/>
      <c r="G5325" s="49"/>
      <c r="H5325" s="47"/>
      <c r="I5325" s="71"/>
      <c r="J5325" s="51"/>
      <c r="K5325" s="50"/>
      <c r="L5325" s="50"/>
      <c r="M5325" s="52"/>
    </row>
    <row r="5326" spans="1:13" s="53" customFormat="1">
      <c r="A5326" s="47"/>
      <c r="B5326" s="47"/>
      <c r="C5326" s="47"/>
      <c r="D5326" s="47"/>
      <c r="E5326" s="47"/>
      <c r="F5326" s="48"/>
      <c r="G5326" s="49"/>
      <c r="H5326" s="47"/>
      <c r="I5326" s="71"/>
      <c r="J5326" s="51"/>
      <c r="K5326" s="50"/>
      <c r="L5326" s="50"/>
      <c r="M5326" s="52"/>
    </row>
    <row r="5327" spans="1:13" s="53" customFormat="1">
      <c r="A5327" s="47"/>
      <c r="B5327" s="47"/>
      <c r="C5327" s="47"/>
      <c r="D5327" s="47"/>
      <c r="E5327" s="47"/>
      <c r="F5327" s="48"/>
      <c r="G5327" s="49"/>
      <c r="H5327" s="47"/>
      <c r="I5327" s="71"/>
      <c r="J5327" s="51"/>
      <c r="K5327" s="50"/>
      <c r="L5327" s="50"/>
      <c r="M5327" s="52"/>
    </row>
    <row r="5328" spans="1:13" s="53" customFormat="1">
      <c r="A5328" s="47"/>
      <c r="B5328" s="47"/>
      <c r="C5328" s="47"/>
      <c r="D5328" s="47"/>
      <c r="E5328" s="47"/>
      <c r="F5328" s="48"/>
      <c r="G5328" s="49"/>
      <c r="H5328" s="47"/>
      <c r="I5328" s="71"/>
      <c r="J5328" s="51"/>
      <c r="K5328" s="50"/>
      <c r="L5328" s="50"/>
      <c r="M5328" s="52"/>
    </row>
    <row r="5329" spans="1:13" s="53" customFormat="1">
      <c r="A5329" s="47"/>
      <c r="B5329" s="47"/>
      <c r="C5329" s="47"/>
      <c r="D5329" s="47"/>
      <c r="E5329" s="47"/>
      <c r="F5329" s="48"/>
      <c r="G5329" s="49"/>
      <c r="H5329" s="47"/>
      <c r="I5329" s="71"/>
      <c r="J5329" s="51"/>
      <c r="K5329" s="50"/>
      <c r="L5329" s="50"/>
      <c r="M5329" s="52"/>
    </row>
    <row r="5330" spans="1:13" s="53" customFormat="1">
      <c r="A5330" s="47"/>
      <c r="B5330" s="47"/>
      <c r="C5330" s="47"/>
      <c r="D5330" s="47"/>
      <c r="E5330" s="47"/>
      <c r="F5330" s="48"/>
      <c r="G5330" s="49"/>
      <c r="H5330" s="47"/>
      <c r="I5330" s="71"/>
      <c r="J5330" s="51"/>
      <c r="K5330" s="50"/>
      <c r="L5330" s="50"/>
      <c r="M5330" s="52"/>
    </row>
    <row r="5331" spans="1:13" s="53" customFormat="1">
      <c r="A5331" s="47"/>
      <c r="B5331" s="47"/>
      <c r="C5331" s="47"/>
      <c r="D5331" s="47"/>
      <c r="E5331" s="47"/>
      <c r="F5331" s="48"/>
      <c r="G5331" s="49"/>
      <c r="H5331" s="47"/>
      <c r="I5331" s="71"/>
      <c r="J5331" s="51"/>
      <c r="K5331" s="50"/>
      <c r="L5331" s="50"/>
      <c r="M5331" s="52"/>
    </row>
    <row r="5332" spans="1:13" s="53" customFormat="1">
      <c r="A5332" s="47"/>
      <c r="B5332" s="47"/>
      <c r="C5332" s="47"/>
      <c r="D5332" s="47"/>
      <c r="E5332" s="47"/>
      <c r="F5332" s="48"/>
      <c r="G5332" s="49"/>
      <c r="H5332" s="47"/>
      <c r="I5332" s="71"/>
      <c r="J5332" s="51"/>
      <c r="K5332" s="50"/>
      <c r="L5332" s="50"/>
      <c r="M5332" s="52"/>
    </row>
    <row r="5333" spans="1:13" s="53" customFormat="1">
      <c r="A5333" s="47"/>
      <c r="B5333" s="47"/>
      <c r="C5333" s="47"/>
      <c r="D5333" s="47"/>
      <c r="E5333" s="47"/>
      <c r="F5333" s="48"/>
      <c r="G5333" s="49"/>
      <c r="H5333" s="47"/>
      <c r="I5333" s="71"/>
      <c r="J5333" s="51"/>
      <c r="K5333" s="50"/>
      <c r="L5333" s="50"/>
      <c r="M5333" s="52"/>
    </row>
    <row r="5334" spans="1:13" s="53" customFormat="1">
      <c r="A5334" s="47"/>
      <c r="B5334" s="47"/>
      <c r="C5334" s="47"/>
      <c r="D5334" s="47"/>
      <c r="E5334" s="47"/>
      <c r="F5334" s="48"/>
      <c r="G5334" s="49"/>
      <c r="H5334" s="47"/>
      <c r="I5334" s="71"/>
      <c r="J5334" s="51"/>
      <c r="K5334" s="50"/>
      <c r="L5334" s="50"/>
      <c r="M5334" s="52"/>
    </row>
    <row r="5335" spans="1:13" s="53" customFormat="1">
      <c r="A5335" s="47"/>
      <c r="B5335" s="47"/>
      <c r="C5335" s="47"/>
      <c r="D5335" s="47"/>
      <c r="E5335" s="47"/>
      <c r="F5335" s="48"/>
      <c r="G5335" s="49"/>
      <c r="H5335" s="47"/>
      <c r="I5335" s="71"/>
      <c r="J5335" s="51"/>
      <c r="K5335" s="50"/>
      <c r="L5335" s="50"/>
      <c r="M5335" s="52"/>
    </row>
    <row r="5336" spans="1:13" s="53" customFormat="1">
      <c r="A5336" s="47"/>
      <c r="B5336" s="47"/>
      <c r="C5336" s="47"/>
      <c r="D5336" s="47"/>
      <c r="E5336" s="47"/>
      <c r="F5336" s="48"/>
      <c r="G5336" s="49"/>
      <c r="H5336" s="47"/>
      <c r="I5336" s="71"/>
      <c r="J5336" s="51"/>
      <c r="K5336" s="50"/>
      <c r="L5336" s="50"/>
      <c r="M5336" s="52"/>
    </row>
    <row r="5337" spans="1:13" s="53" customFormat="1">
      <c r="A5337" s="47"/>
      <c r="B5337" s="47"/>
      <c r="C5337" s="47"/>
      <c r="D5337" s="47"/>
      <c r="E5337" s="47"/>
      <c r="F5337" s="48"/>
      <c r="G5337" s="49"/>
      <c r="H5337" s="47"/>
      <c r="I5337" s="71"/>
      <c r="J5337" s="51"/>
      <c r="K5337" s="50"/>
      <c r="L5337" s="50"/>
      <c r="M5337" s="52"/>
    </row>
    <row r="5338" spans="1:13" s="53" customFormat="1">
      <c r="A5338" s="47"/>
      <c r="B5338" s="47"/>
      <c r="C5338" s="47"/>
      <c r="D5338" s="47"/>
      <c r="E5338" s="47"/>
      <c r="F5338" s="48"/>
      <c r="G5338" s="49"/>
      <c r="H5338" s="47"/>
      <c r="I5338" s="71"/>
      <c r="J5338" s="51"/>
      <c r="K5338" s="50"/>
      <c r="L5338" s="50"/>
      <c r="M5338" s="52"/>
    </row>
    <row r="5339" spans="1:13" s="53" customFormat="1">
      <c r="A5339" s="47"/>
      <c r="B5339" s="47"/>
      <c r="C5339" s="47"/>
      <c r="D5339" s="47"/>
      <c r="E5339" s="47"/>
      <c r="F5339" s="48"/>
      <c r="G5339" s="49"/>
      <c r="H5339" s="47"/>
      <c r="I5339" s="71"/>
      <c r="J5339" s="51"/>
      <c r="K5339" s="50"/>
      <c r="L5339" s="50"/>
      <c r="M5339" s="52"/>
    </row>
    <row r="5340" spans="1:13" s="53" customFormat="1">
      <c r="A5340" s="47"/>
      <c r="B5340" s="47"/>
      <c r="C5340" s="47"/>
      <c r="D5340" s="47"/>
      <c r="E5340" s="47"/>
      <c r="F5340" s="48"/>
      <c r="G5340" s="49"/>
      <c r="H5340" s="47"/>
      <c r="I5340" s="71"/>
      <c r="J5340" s="51"/>
      <c r="K5340" s="50"/>
      <c r="L5340" s="50"/>
      <c r="M5340" s="52"/>
    </row>
    <row r="5341" spans="1:13" s="53" customFormat="1">
      <c r="A5341" s="47"/>
      <c r="B5341" s="47"/>
      <c r="C5341" s="47"/>
      <c r="D5341" s="47"/>
      <c r="E5341" s="47"/>
      <c r="F5341" s="48"/>
      <c r="G5341" s="49"/>
      <c r="H5341" s="47"/>
      <c r="I5341" s="71"/>
      <c r="J5341" s="51"/>
      <c r="K5341" s="50"/>
      <c r="L5341" s="50"/>
      <c r="M5341" s="52"/>
    </row>
    <row r="5342" spans="1:13" s="53" customFormat="1">
      <c r="A5342" s="47"/>
      <c r="B5342" s="47"/>
      <c r="C5342" s="47"/>
      <c r="D5342" s="47"/>
      <c r="E5342" s="47"/>
      <c r="F5342" s="48"/>
      <c r="G5342" s="49"/>
      <c r="H5342" s="47"/>
      <c r="I5342" s="71"/>
      <c r="J5342" s="51"/>
      <c r="K5342" s="50"/>
      <c r="L5342" s="50"/>
      <c r="M5342" s="52"/>
    </row>
    <row r="5343" spans="1:13" s="53" customFormat="1">
      <c r="A5343" s="47"/>
      <c r="B5343" s="47"/>
      <c r="C5343" s="47"/>
      <c r="D5343" s="47"/>
      <c r="E5343" s="47"/>
      <c r="F5343" s="48"/>
      <c r="G5343" s="49"/>
      <c r="H5343" s="47"/>
      <c r="I5343" s="71"/>
      <c r="J5343" s="51"/>
      <c r="K5343" s="50"/>
      <c r="L5343" s="50"/>
      <c r="M5343" s="52"/>
    </row>
    <row r="5344" spans="1:13" s="53" customFormat="1">
      <c r="A5344" s="47"/>
      <c r="B5344" s="47"/>
      <c r="C5344" s="47"/>
      <c r="D5344" s="47"/>
      <c r="E5344" s="47"/>
      <c r="F5344" s="48"/>
      <c r="G5344" s="49"/>
      <c r="H5344" s="47"/>
      <c r="I5344" s="71"/>
      <c r="J5344" s="51"/>
      <c r="K5344" s="50"/>
      <c r="L5344" s="50"/>
      <c r="M5344" s="52"/>
    </row>
    <row r="5345" spans="1:13" s="53" customFormat="1">
      <c r="A5345" s="47"/>
      <c r="B5345" s="47"/>
      <c r="C5345" s="47"/>
      <c r="D5345" s="47"/>
      <c r="E5345" s="47"/>
      <c r="F5345" s="48"/>
      <c r="G5345" s="49"/>
      <c r="H5345" s="47"/>
      <c r="I5345" s="71"/>
      <c r="J5345" s="51"/>
      <c r="K5345" s="50"/>
      <c r="L5345" s="50"/>
      <c r="M5345" s="52"/>
    </row>
    <row r="5346" spans="1:13" s="53" customFormat="1">
      <c r="A5346" s="47"/>
      <c r="B5346" s="47"/>
      <c r="C5346" s="47"/>
      <c r="D5346" s="47"/>
      <c r="E5346" s="47"/>
      <c r="F5346" s="48"/>
      <c r="G5346" s="49"/>
      <c r="H5346" s="47"/>
      <c r="I5346" s="71"/>
      <c r="J5346" s="51"/>
      <c r="K5346" s="50"/>
      <c r="L5346" s="50"/>
      <c r="M5346" s="52"/>
    </row>
    <row r="5347" spans="1:13" s="53" customFormat="1">
      <c r="A5347" s="47"/>
      <c r="B5347" s="47"/>
      <c r="C5347" s="47"/>
      <c r="D5347" s="47"/>
      <c r="E5347" s="47"/>
      <c r="F5347" s="48"/>
      <c r="G5347" s="49"/>
      <c r="H5347" s="47"/>
      <c r="I5347" s="71"/>
      <c r="J5347" s="51"/>
      <c r="K5347" s="50"/>
      <c r="L5347" s="50"/>
      <c r="M5347" s="52"/>
    </row>
    <row r="5348" spans="1:13" s="53" customFormat="1">
      <c r="A5348" s="47"/>
      <c r="B5348" s="47"/>
      <c r="C5348" s="47"/>
      <c r="D5348" s="47"/>
      <c r="E5348" s="47"/>
      <c r="F5348" s="48"/>
      <c r="G5348" s="49"/>
      <c r="H5348" s="47"/>
      <c r="I5348" s="71"/>
      <c r="J5348" s="51"/>
      <c r="K5348" s="50"/>
      <c r="L5348" s="50"/>
      <c r="M5348" s="52"/>
    </row>
    <row r="5349" spans="1:13" s="53" customFormat="1">
      <c r="A5349" s="47"/>
      <c r="B5349" s="47"/>
      <c r="C5349" s="47"/>
      <c r="D5349" s="47"/>
      <c r="E5349" s="47"/>
      <c r="F5349" s="48"/>
      <c r="G5349" s="49"/>
      <c r="H5349" s="47"/>
      <c r="I5349" s="71"/>
      <c r="J5349" s="51"/>
      <c r="K5349" s="50"/>
      <c r="L5349" s="50"/>
      <c r="M5349" s="52"/>
    </row>
    <row r="5350" spans="1:13" s="53" customFormat="1">
      <c r="A5350" s="47"/>
      <c r="B5350" s="47"/>
      <c r="C5350" s="47"/>
      <c r="D5350" s="47"/>
      <c r="E5350" s="47"/>
      <c r="F5350" s="48"/>
      <c r="G5350" s="49"/>
      <c r="H5350" s="47"/>
      <c r="I5350" s="71"/>
      <c r="J5350" s="51"/>
      <c r="K5350" s="50"/>
      <c r="L5350" s="50"/>
      <c r="M5350" s="52"/>
    </row>
    <row r="5351" spans="1:13" s="53" customFormat="1">
      <c r="A5351" s="47"/>
      <c r="B5351" s="47"/>
      <c r="C5351" s="47"/>
      <c r="D5351" s="47"/>
      <c r="E5351" s="47"/>
      <c r="F5351" s="48"/>
      <c r="G5351" s="49"/>
      <c r="H5351" s="47"/>
      <c r="I5351" s="71"/>
      <c r="J5351" s="51"/>
      <c r="K5351" s="50"/>
      <c r="L5351" s="50"/>
      <c r="M5351" s="52"/>
    </row>
    <row r="5352" spans="1:13" s="53" customFormat="1">
      <c r="A5352" s="47"/>
      <c r="B5352" s="47"/>
      <c r="C5352" s="47"/>
      <c r="D5352" s="47"/>
      <c r="E5352" s="47"/>
      <c r="F5352" s="48"/>
      <c r="G5352" s="49"/>
      <c r="H5352" s="47"/>
      <c r="I5352" s="71"/>
      <c r="J5352" s="51"/>
      <c r="K5352" s="50"/>
      <c r="L5352" s="50"/>
      <c r="M5352" s="52"/>
    </row>
    <row r="5353" spans="1:13" s="53" customFormat="1">
      <c r="A5353" s="47"/>
      <c r="B5353" s="47"/>
      <c r="C5353" s="47"/>
      <c r="D5353" s="47"/>
      <c r="E5353" s="47"/>
      <c r="F5353" s="48"/>
      <c r="G5353" s="49"/>
      <c r="H5353" s="47"/>
      <c r="I5353" s="71"/>
      <c r="J5353" s="51"/>
      <c r="K5353" s="50"/>
      <c r="L5353" s="50"/>
      <c r="M5353" s="52"/>
    </row>
    <row r="5354" spans="1:13" s="53" customFormat="1">
      <c r="A5354" s="47"/>
      <c r="B5354" s="47"/>
      <c r="C5354" s="47"/>
      <c r="D5354" s="47"/>
      <c r="E5354" s="47"/>
      <c r="F5354" s="48"/>
      <c r="G5354" s="49"/>
      <c r="H5354" s="47"/>
      <c r="I5354" s="71"/>
      <c r="J5354" s="51"/>
      <c r="K5354" s="50"/>
      <c r="L5354" s="50"/>
      <c r="M5354" s="52"/>
    </row>
    <row r="5355" spans="1:13" s="53" customFormat="1">
      <c r="A5355" s="47"/>
      <c r="B5355" s="47"/>
      <c r="C5355" s="47"/>
      <c r="D5355" s="47"/>
      <c r="E5355" s="47"/>
      <c r="F5355" s="48"/>
      <c r="G5355" s="49"/>
      <c r="H5355" s="47"/>
      <c r="I5355" s="71"/>
      <c r="J5355" s="51"/>
      <c r="K5355" s="50"/>
      <c r="L5355" s="50"/>
      <c r="M5355" s="52"/>
    </row>
    <row r="5356" spans="1:13" s="53" customFormat="1">
      <c r="A5356" s="47"/>
      <c r="B5356" s="47"/>
      <c r="C5356" s="47"/>
      <c r="D5356" s="47"/>
      <c r="E5356" s="47"/>
      <c r="F5356" s="48"/>
      <c r="G5356" s="49"/>
      <c r="H5356" s="47"/>
      <c r="I5356" s="71"/>
      <c r="J5356" s="51"/>
      <c r="K5356" s="50"/>
      <c r="L5356" s="50"/>
      <c r="M5356" s="52"/>
    </row>
    <row r="5357" spans="1:13" s="53" customFormat="1">
      <c r="A5357" s="47"/>
      <c r="B5357" s="47"/>
      <c r="C5357" s="47"/>
      <c r="D5357" s="47"/>
      <c r="E5357" s="47"/>
      <c r="F5357" s="48"/>
      <c r="G5357" s="49"/>
      <c r="H5357" s="47"/>
      <c r="I5357" s="71"/>
      <c r="J5357" s="51"/>
      <c r="K5357" s="50"/>
      <c r="L5357" s="50"/>
      <c r="M5357" s="52"/>
    </row>
    <row r="5358" spans="1:13" s="53" customFormat="1">
      <c r="A5358" s="47"/>
      <c r="B5358" s="47"/>
      <c r="C5358" s="47"/>
      <c r="D5358" s="47"/>
      <c r="E5358" s="47"/>
      <c r="F5358" s="48"/>
      <c r="G5358" s="49"/>
      <c r="H5358" s="47"/>
      <c r="I5358" s="71"/>
      <c r="J5358" s="51"/>
      <c r="K5358" s="50"/>
      <c r="L5358" s="50"/>
      <c r="M5358" s="52"/>
    </row>
    <row r="5359" spans="1:13" s="53" customFormat="1">
      <c r="A5359" s="47"/>
      <c r="B5359" s="47"/>
      <c r="C5359" s="47"/>
      <c r="D5359" s="47"/>
      <c r="E5359" s="47"/>
      <c r="F5359" s="48"/>
      <c r="G5359" s="49"/>
      <c r="H5359" s="47"/>
      <c r="I5359" s="71"/>
      <c r="J5359" s="51"/>
      <c r="K5359" s="50"/>
      <c r="L5359" s="50"/>
      <c r="M5359" s="52"/>
    </row>
    <row r="5360" spans="1:13" s="53" customFormat="1">
      <c r="A5360" s="47"/>
      <c r="B5360" s="47"/>
      <c r="C5360" s="47"/>
      <c r="D5360" s="47"/>
      <c r="E5360" s="47"/>
      <c r="F5360" s="48"/>
      <c r="G5360" s="49"/>
      <c r="H5360" s="47"/>
      <c r="I5360" s="71"/>
      <c r="J5360" s="51"/>
      <c r="K5360" s="50"/>
      <c r="L5360" s="50"/>
      <c r="M5360" s="52"/>
    </row>
    <row r="5361" spans="1:13" s="53" customFormat="1">
      <c r="A5361" s="47"/>
      <c r="B5361" s="47"/>
      <c r="C5361" s="47"/>
      <c r="D5361" s="47"/>
      <c r="E5361" s="47"/>
      <c r="F5361" s="48"/>
      <c r="G5361" s="49"/>
      <c r="H5361" s="47"/>
      <c r="I5361" s="71"/>
      <c r="J5361" s="51"/>
      <c r="K5361" s="50"/>
      <c r="L5361" s="50"/>
      <c r="M5361" s="52"/>
    </row>
    <row r="5362" spans="1:13" s="53" customFormat="1">
      <c r="A5362" s="47"/>
      <c r="B5362" s="47"/>
      <c r="C5362" s="47"/>
      <c r="D5362" s="47"/>
      <c r="E5362" s="47"/>
      <c r="F5362" s="48"/>
      <c r="G5362" s="49"/>
      <c r="H5362" s="47"/>
      <c r="I5362" s="71"/>
      <c r="J5362" s="51"/>
      <c r="K5362" s="50"/>
      <c r="L5362" s="50"/>
      <c r="M5362" s="52"/>
    </row>
    <row r="5363" spans="1:13" s="53" customFormat="1">
      <c r="A5363" s="47"/>
      <c r="B5363" s="47"/>
      <c r="C5363" s="47"/>
      <c r="D5363" s="47"/>
      <c r="E5363" s="47"/>
      <c r="F5363" s="48"/>
      <c r="G5363" s="49"/>
      <c r="H5363" s="47"/>
      <c r="I5363" s="71"/>
      <c r="J5363" s="51"/>
      <c r="K5363" s="50"/>
      <c r="L5363" s="50"/>
      <c r="M5363" s="52"/>
    </row>
    <row r="5364" spans="1:13" s="53" customFormat="1">
      <c r="A5364" s="47"/>
      <c r="B5364" s="47"/>
      <c r="C5364" s="47"/>
      <c r="D5364" s="47"/>
      <c r="E5364" s="47"/>
      <c r="F5364" s="48"/>
      <c r="G5364" s="49"/>
      <c r="H5364" s="47"/>
      <c r="I5364" s="71"/>
      <c r="J5364" s="51"/>
      <c r="K5364" s="50"/>
      <c r="L5364" s="50"/>
      <c r="M5364" s="52"/>
    </row>
    <row r="5365" spans="1:13" s="53" customFormat="1">
      <c r="A5365" s="47"/>
      <c r="B5365" s="47"/>
      <c r="C5365" s="47"/>
      <c r="D5365" s="47"/>
      <c r="E5365" s="47"/>
      <c r="F5365" s="48"/>
      <c r="G5365" s="49"/>
      <c r="H5365" s="47"/>
      <c r="I5365" s="71"/>
      <c r="J5365" s="51"/>
      <c r="K5365" s="50"/>
      <c r="L5365" s="50"/>
      <c r="M5365" s="52"/>
    </row>
    <row r="5366" spans="1:13" s="53" customFormat="1">
      <c r="A5366" s="47"/>
      <c r="B5366" s="47"/>
      <c r="C5366" s="47"/>
      <c r="D5366" s="47"/>
      <c r="E5366" s="47"/>
      <c r="F5366" s="48"/>
      <c r="G5366" s="49"/>
      <c r="H5366" s="47"/>
      <c r="I5366" s="71"/>
      <c r="J5366" s="51"/>
      <c r="K5366" s="50"/>
      <c r="L5366" s="50"/>
      <c r="M5366" s="52"/>
    </row>
    <row r="5367" spans="1:13" s="53" customFormat="1">
      <c r="A5367" s="47"/>
      <c r="B5367" s="47"/>
      <c r="C5367" s="47"/>
      <c r="D5367" s="47"/>
      <c r="E5367" s="47"/>
      <c r="F5367" s="48"/>
      <c r="G5367" s="49"/>
      <c r="H5367" s="47"/>
      <c r="I5367" s="71"/>
      <c r="J5367" s="51"/>
      <c r="K5367" s="50"/>
      <c r="L5367" s="50"/>
      <c r="M5367" s="52"/>
    </row>
    <row r="5368" spans="1:13" s="53" customFormat="1">
      <c r="A5368" s="47"/>
      <c r="B5368" s="47"/>
      <c r="C5368" s="47"/>
      <c r="D5368" s="47"/>
      <c r="E5368" s="47"/>
      <c r="F5368" s="48"/>
      <c r="G5368" s="49"/>
      <c r="H5368" s="47"/>
      <c r="I5368" s="71"/>
      <c r="J5368" s="51"/>
      <c r="K5368" s="50"/>
      <c r="L5368" s="50"/>
      <c r="M5368" s="52"/>
    </row>
    <row r="5369" spans="1:13" s="53" customFormat="1">
      <c r="A5369" s="47"/>
      <c r="B5369" s="47"/>
      <c r="C5369" s="47"/>
      <c r="D5369" s="47"/>
      <c r="E5369" s="47"/>
      <c r="F5369" s="48"/>
      <c r="G5369" s="49"/>
      <c r="H5369" s="47"/>
      <c r="I5369" s="71"/>
      <c r="J5369" s="51"/>
      <c r="K5369" s="50"/>
      <c r="L5369" s="50"/>
      <c r="M5369" s="52"/>
    </row>
    <row r="5370" spans="1:13" s="53" customFormat="1">
      <c r="A5370" s="47"/>
      <c r="B5370" s="47"/>
      <c r="C5370" s="47"/>
      <c r="D5370" s="47"/>
      <c r="E5370" s="47"/>
      <c r="F5370" s="48"/>
      <c r="G5370" s="49"/>
      <c r="H5370" s="47"/>
      <c r="I5370" s="71"/>
      <c r="J5370" s="51"/>
      <c r="K5370" s="50"/>
      <c r="L5370" s="50"/>
      <c r="M5370" s="52"/>
    </row>
    <row r="5371" spans="1:13" s="53" customFormat="1">
      <c r="A5371" s="47"/>
      <c r="B5371" s="47"/>
      <c r="C5371" s="47"/>
      <c r="D5371" s="47"/>
      <c r="E5371" s="47"/>
      <c r="F5371" s="48"/>
      <c r="G5371" s="49"/>
      <c r="H5371" s="47"/>
      <c r="I5371" s="71"/>
      <c r="J5371" s="51"/>
      <c r="K5371" s="50"/>
      <c r="L5371" s="50"/>
      <c r="M5371" s="52"/>
    </row>
    <row r="5372" spans="1:13" s="53" customFormat="1">
      <c r="A5372" s="47"/>
      <c r="B5372" s="47"/>
      <c r="C5372" s="47"/>
      <c r="D5372" s="47"/>
      <c r="E5372" s="47"/>
      <c r="F5372" s="48"/>
      <c r="G5372" s="49"/>
      <c r="H5372" s="47"/>
      <c r="I5372" s="71"/>
      <c r="J5372" s="51"/>
      <c r="K5372" s="50"/>
      <c r="L5372" s="50"/>
      <c r="M5372" s="52"/>
    </row>
    <row r="5373" spans="1:13" s="53" customFormat="1">
      <c r="A5373" s="47"/>
      <c r="B5373" s="47"/>
      <c r="C5373" s="47"/>
      <c r="D5373" s="47"/>
      <c r="E5373" s="47"/>
      <c r="F5373" s="48"/>
      <c r="G5373" s="49"/>
      <c r="H5373" s="47"/>
      <c r="I5373" s="71"/>
      <c r="J5373" s="51"/>
      <c r="K5373" s="50"/>
      <c r="L5373" s="50"/>
      <c r="M5373" s="52"/>
    </row>
    <row r="5374" spans="1:13" s="53" customFormat="1">
      <c r="A5374" s="47"/>
      <c r="B5374" s="47"/>
      <c r="C5374" s="47"/>
      <c r="D5374" s="47"/>
      <c r="E5374" s="47"/>
      <c r="F5374" s="48"/>
      <c r="G5374" s="49"/>
      <c r="H5374" s="47"/>
      <c r="I5374" s="71"/>
      <c r="J5374" s="51"/>
      <c r="K5374" s="50"/>
      <c r="L5374" s="50"/>
      <c r="M5374" s="52"/>
    </row>
    <row r="5375" spans="1:13" s="53" customFormat="1">
      <c r="A5375" s="47"/>
      <c r="B5375" s="47"/>
      <c r="C5375" s="47"/>
      <c r="D5375" s="47"/>
      <c r="E5375" s="47"/>
      <c r="F5375" s="48"/>
      <c r="G5375" s="49"/>
      <c r="H5375" s="47"/>
      <c r="I5375" s="71"/>
      <c r="J5375" s="51"/>
      <c r="K5375" s="50"/>
      <c r="L5375" s="50"/>
      <c r="M5375" s="52"/>
    </row>
    <row r="5376" spans="1:13" s="53" customFormat="1">
      <c r="A5376" s="47"/>
      <c r="B5376" s="47"/>
      <c r="C5376" s="47"/>
      <c r="D5376" s="47"/>
      <c r="E5376" s="47"/>
      <c r="F5376" s="48"/>
      <c r="G5376" s="49"/>
      <c r="H5376" s="47"/>
      <c r="I5376" s="71"/>
      <c r="J5376" s="51"/>
      <c r="K5376" s="50"/>
      <c r="L5376" s="50"/>
      <c r="M5376" s="52"/>
    </row>
    <row r="5377" spans="1:13" s="53" customFormat="1">
      <c r="A5377" s="47"/>
      <c r="B5377" s="47"/>
      <c r="C5377" s="47"/>
      <c r="D5377" s="47"/>
      <c r="E5377" s="47"/>
      <c r="F5377" s="48"/>
      <c r="G5377" s="49"/>
      <c r="H5377" s="47"/>
      <c r="I5377" s="71"/>
      <c r="J5377" s="51"/>
      <c r="K5377" s="50"/>
      <c r="L5377" s="50"/>
      <c r="M5377" s="52"/>
    </row>
    <row r="5378" spans="1:13" s="53" customFormat="1">
      <c r="A5378" s="47"/>
      <c r="B5378" s="47"/>
      <c r="C5378" s="47"/>
      <c r="D5378" s="47"/>
      <c r="E5378" s="47"/>
      <c r="F5378" s="48"/>
      <c r="G5378" s="49"/>
      <c r="H5378" s="47"/>
      <c r="I5378" s="71"/>
      <c r="J5378" s="51"/>
      <c r="K5378" s="50"/>
      <c r="L5378" s="50"/>
      <c r="M5378" s="52"/>
    </row>
    <row r="5379" spans="1:13" s="53" customFormat="1">
      <c r="A5379" s="47"/>
      <c r="B5379" s="47"/>
      <c r="C5379" s="47"/>
      <c r="D5379" s="47"/>
      <c r="E5379" s="47"/>
      <c r="F5379" s="48"/>
      <c r="G5379" s="49"/>
      <c r="H5379" s="47"/>
      <c r="I5379" s="71"/>
      <c r="J5379" s="51"/>
      <c r="K5379" s="50"/>
      <c r="L5379" s="50"/>
      <c r="M5379" s="52"/>
    </row>
    <row r="5380" spans="1:13" s="53" customFormat="1">
      <c r="A5380" s="47"/>
      <c r="B5380" s="47"/>
      <c r="C5380" s="47"/>
      <c r="D5380" s="47"/>
      <c r="E5380" s="47"/>
      <c r="F5380" s="48"/>
      <c r="G5380" s="49"/>
      <c r="H5380" s="47"/>
      <c r="I5380" s="71"/>
      <c r="J5380" s="51"/>
      <c r="K5380" s="50"/>
      <c r="L5380" s="50"/>
      <c r="M5380" s="52"/>
    </row>
    <row r="5381" spans="1:13" s="53" customFormat="1">
      <c r="A5381" s="47"/>
      <c r="B5381" s="47"/>
      <c r="C5381" s="47"/>
      <c r="D5381" s="47"/>
      <c r="E5381" s="47"/>
      <c r="F5381" s="48"/>
      <c r="G5381" s="49"/>
      <c r="H5381" s="47"/>
      <c r="I5381" s="71"/>
      <c r="J5381" s="51"/>
      <c r="K5381" s="50"/>
      <c r="L5381" s="50"/>
      <c r="M5381" s="52"/>
    </row>
    <row r="5382" spans="1:13" s="53" customFormat="1">
      <c r="A5382" s="47"/>
      <c r="B5382" s="47"/>
      <c r="C5382" s="47"/>
      <c r="D5382" s="47"/>
      <c r="E5382" s="47"/>
      <c r="F5382" s="48"/>
      <c r="G5382" s="49"/>
      <c r="H5382" s="47"/>
      <c r="I5382" s="71"/>
      <c r="J5382" s="51"/>
      <c r="K5382" s="50"/>
      <c r="L5382" s="50"/>
      <c r="M5382" s="52"/>
    </row>
    <row r="5383" spans="1:13" s="53" customFormat="1">
      <c r="A5383" s="47"/>
      <c r="B5383" s="47"/>
      <c r="C5383" s="47"/>
      <c r="D5383" s="47"/>
      <c r="E5383" s="47"/>
      <c r="F5383" s="48"/>
      <c r="G5383" s="49"/>
      <c r="H5383" s="47"/>
      <c r="I5383" s="71"/>
      <c r="J5383" s="51"/>
      <c r="K5383" s="50"/>
      <c r="L5383" s="50"/>
      <c r="M5383" s="52"/>
    </row>
    <row r="5384" spans="1:13" s="53" customFormat="1">
      <c r="A5384" s="47"/>
      <c r="B5384" s="47"/>
      <c r="C5384" s="47"/>
      <c r="D5384" s="47"/>
      <c r="E5384" s="47"/>
      <c r="F5384" s="48"/>
      <c r="G5384" s="49"/>
      <c r="H5384" s="47"/>
      <c r="I5384" s="71"/>
      <c r="J5384" s="51"/>
      <c r="K5384" s="50"/>
      <c r="L5384" s="50"/>
      <c r="M5384" s="52"/>
    </row>
    <row r="5385" spans="1:13" s="53" customFormat="1">
      <c r="A5385" s="47"/>
      <c r="B5385" s="47"/>
      <c r="C5385" s="47"/>
      <c r="D5385" s="47"/>
      <c r="E5385" s="47"/>
      <c r="F5385" s="48"/>
      <c r="G5385" s="49"/>
      <c r="H5385" s="47"/>
      <c r="I5385" s="71"/>
      <c r="J5385" s="51"/>
      <c r="K5385" s="50"/>
      <c r="L5385" s="50"/>
      <c r="M5385" s="52"/>
    </row>
    <row r="5386" spans="1:13" s="53" customFormat="1">
      <c r="A5386" s="47"/>
      <c r="B5386" s="47"/>
      <c r="C5386" s="47"/>
      <c r="D5386" s="47"/>
      <c r="E5386" s="47"/>
      <c r="F5386" s="48"/>
      <c r="G5386" s="49"/>
      <c r="H5386" s="47"/>
      <c r="I5386" s="71"/>
      <c r="J5386" s="51"/>
      <c r="K5386" s="50"/>
      <c r="L5386" s="50"/>
      <c r="M5386" s="52"/>
    </row>
    <row r="5387" spans="1:13" s="53" customFormat="1">
      <c r="A5387" s="47"/>
      <c r="B5387" s="47"/>
      <c r="C5387" s="47"/>
      <c r="D5387" s="47"/>
      <c r="E5387" s="47"/>
      <c r="F5387" s="48"/>
      <c r="G5387" s="49"/>
      <c r="H5387" s="47"/>
      <c r="I5387" s="71"/>
      <c r="J5387" s="51"/>
      <c r="K5387" s="50"/>
      <c r="L5387" s="50"/>
      <c r="M5387" s="52"/>
    </row>
    <row r="5388" spans="1:13" s="53" customFormat="1">
      <c r="A5388" s="47"/>
      <c r="B5388" s="47"/>
      <c r="C5388" s="47"/>
      <c r="D5388" s="47"/>
      <c r="E5388" s="47"/>
      <c r="F5388" s="48"/>
      <c r="G5388" s="49"/>
      <c r="H5388" s="47"/>
      <c r="I5388" s="71"/>
      <c r="J5388" s="51"/>
      <c r="K5388" s="50"/>
      <c r="L5388" s="50"/>
      <c r="M5388" s="52"/>
    </row>
    <row r="5389" spans="1:13" s="53" customFormat="1">
      <c r="A5389" s="47"/>
      <c r="B5389" s="47"/>
      <c r="C5389" s="47"/>
      <c r="D5389" s="47"/>
      <c r="E5389" s="47"/>
      <c r="F5389" s="48"/>
      <c r="G5389" s="49"/>
      <c r="H5389" s="47"/>
      <c r="I5389" s="71"/>
      <c r="J5389" s="51"/>
      <c r="K5389" s="50"/>
      <c r="L5389" s="50"/>
      <c r="M5389" s="52"/>
    </row>
    <row r="5390" spans="1:13" s="53" customFormat="1">
      <c r="A5390" s="47"/>
      <c r="B5390" s="47"/>
      <c r="C5390" s="47"/>
      <c r="D5390" s="47"/>
      <c r="E5390" s="47"/>
      <c r="F5390" s="48"/>
      <c r="G5390" s="49"/>
      <c r="H5390" s="47"/>
      <c r="I5390" s="71"/>
      <c r="J5390" s="51"/>
      <c r="K5390" s="50"/>
      <c r="L5390" s="50"/>
      <c r="M5390" s="52"/>
    </row>
    <row r="5391" spans="1:13" s="53" customFormat="1">
      <c r="A5391" s="47"/>
      <c r="B5391" s="47"/>
      <c r="C5391" s="47"/>
      <c r="D5391" s="47"/>
      <c r="E5391" s="47"/>
      <c r="F5391" s="48"/>
      <c r="G5391" s="49"/>
      <c r="H5391" s="47"/>
      <c r="I5391" s="71"/>
      <c r="J5391" s="51"/>
      <c r="K5391" s="50"/>
      <c r="L5391" s="50"/>
      <c r="M5391" s="52"/>
    </row>
    <row r="5392" spans="1:13" s="53" customFormat="1">
      <c r="A5392" s="47"/>
      <c r="B5392" s="47"/>
      <c r="C5392" s="47"/>
      <c r="D5392" s="47"/>
      <c r="E5392" s="47"/>
      <c r="F5392" s="48"/>
      <c r="G5392" s="49"/>
      <c r="H5392" s="47"/>
      <c r="I5392" s="71"/>
      <c r="J5392" s="51"/>
      <c r="K5392" s="50"/>
      <c r="L5392" s="50"/>
      <c r="M5392" s="52"/>
    </row>
    <row r="5393" spans="1:13" s="53" customFormat="1">
      <c r="A5393" s="47"/>
      <c r="B5393" s="47"/>
      <c r="C5393" s="47"/>
      <c r="D5393" s="47"/>
      <c r="E5393" s="47"/>
      <c r="F5393" s="48"/>
      <c r="G5393" s="49"/>
      <c r="H5393" s="47"/>
      <c r="I5393" s="71"/>
      <c r="J5393" s="51"/>
      <c r="K5393" s="50"/>
      <c r="L5393" s="50"/>
      <c r="M5393" s="52"/>
    </row>
    <row r="5394" spans="1:13" s="53" customFormat="1">
      <c r="A5394" s="47"/>
      <c r="B5394" s="47"/>
      <c r="C5394" s="47"/>
      <c r="D5394" s="47"/>
      <c r="E5394" s="47"/>
      <c r="F5394" s="48"/>
      <c r="G5394" s="49"/>
      <c r="H5394" s="47"/>
      <c r="I5394" s="71"/>
      <c r="J5394" s="51"/>
      <c r="K5394" s="50"/>
      <c r="L5394" s="50"/>
      <c r="M5394" s="52"/>
    </row>
    <row r="5395" spans="1:13" s="53" customFormat="1">
      <c r="A5395" s="47"/>
      <c r="B5395" s="47"/>
      <c r="C5395" s="47"/>
      <c r="D5395" s="47"/>
      <c r="E5395" s="47"/>
      <c r="F5395" s="48"/>
      <c r="G5395" s="49"/>
      <c r="H5395" s="47"/>
      <c r="I5395" s="71"/>
      <c r="J5395" s="51"/>
      <c r="K5395" s="50"/>
      <c r="L5395" s="50"/>
      <c r="M5395" s="52"/>
    </row>
    <row r="5396" spans="1:13" s="53" customFormat="1">
      <c r="A5396" s="47"/>
      <c r="B5396" s="47"/>
      <c r="C5396" s="47"/>
      <c r="D5396" s="47"/>
      <c r="E5396" s="47"/>
      <c r="F5396" s="48"/>
      <c r="G5396" s="49"/>
      <c r="H5396" s="47"/>
      <c r="I5396" s="71"/>
      <c r="J5396" s="51"/>
      <c r="K5396" s="50"/>
      <c r="L5396" s="50"/>
      <c r="M5396" s="52"/>
    </row>
    <row r="5397" spans="1:13" s="53" customFormat="1">
      <c r="A5397" s="47"/>
      <c r="B5397" s="47"/>
      <c r="C5397" s="47"/>
      <c r="D5397" s="47"/>
      <c r="E5397" s="47"/>
      <c r="F5397" s="48"/>
      <c r="G5397" s="49"/>
      <c r="H5397" s="47"/>
      <c r="I5397" s="71"/>
      <c r="J5397" s="51"/>
      <c r="K5397" s="50"/>
      <c r="L5397" s="50"/>
      <c r="M5397" s="52"/>
    </row>
    <row r="5398" spans="1:13" s="53" customFormat="1">
      <c r="A5398" s="47"/>
      <c r="B5398" s="47"/>
      <c r="C5398" s="47"/>
      <c r="D5398" s="47"/>
      <c r="E5398" s="47"/>
      <c r="F5398" s="48"/>
      <c r="G5398" s="49"/>
      <c r="H5398" s="47"/>
      <c r="I5398" s="71"/>
      <c r="J5398" s="51"/>
      <c r="K5398" s="50"/>
      <c r="L5398" s="50"/>
      <c r="M5398" s="52"/>
    </row>
    <row r="5399" spans="1:13" s="53" customFormat="1">
      <c r="A5399" s="47"/>
      <c r="B5399" s="47"/>
      <c r="C5399" s="47"/>
      <c r="D5399" s="47"/>
      <c r="E5399" s="47"/>
      <c r="F5399" s="48"/>
      <c r="G5399" s="49"/>
      <c r="H5399" s="47"/>
      <c r="I5399" s="71"/>
      <c r="J5399" s="51"/>
      <c r="K5399" s="50"/>
      <c r="L5399" s="50"/>
      <c r="M5399" s="52"/>
    </row>
    <row r="5400" spans="1:13" s="53" customFormat="1">
      <c r="A5400" s="47"/>
      <c r="B5400" s="47"/>
      <c r="C5400" s="47"/>
      <c r="D5400" s="47"/>
      <c r="E5400" s="47"/>
      <c r="F5400" s="48"/>
      <c r="G5400" s="49"/>
      <c r="H5400" s="47"/>
      <c r="I5400" s="71"/>
      <c r="J5400" s="51"/>
      <c r="K5400" s="50"/>
      <c r="L5400" s="50"/>
      <c r="M5400" s="52"/>
    </row>
    <row r="5401" spans="1:13" s="53" customFormat="1">
      <c r="A5401" s="47"/>
      <c r="B5401" s="47"/>
      <c r="C5401" s="47"/>
      <c r="D5401" s="47"/>
      <c r="E5401" s="47"/>
      <c r="F5401" s="48"/>
      <c r="G5401" s="49"/>
      <c r="H5401" s="47"/>
      <c r="I5401" s="71"/>
      <c r="J5401" s="51"/>
      <c r="K5401" s="50"/>
      <c r="L5401" s="50"/>
      <c r="M5401" s="52"/>
    </row>
    <row r="5402" spans="1:13" s="53" customFormat="1">
      <c r="A5402" s="47"/>
      <c r="B5402" s="47"/>
      <c r="C5402" s="47"/>
      <c r="D5402" s="47"/>
      <c r="E5402" s="47"/>
      <c r="F5402" s="48"/>
      <c r="G5402" s="49"/>
      <c r="H5402" s="47"/>
      <c r="I5402" s="71"/>
      <c r="J5402" s="51"/>
      <c r="K5402" s="50"/>
      <c r="L5402" s="50"/>
      <c r="M5402" s="52"/>
    </row>
    <row r="5403" spans="1:13" s="53" customFormat="1">
      <c r="A5403" s="47"/>
      <c r="B5403" s="47"/>
      <c r="C5403" s="47"/>
      <c r="D5403" s="47"/>
      <c r="E5403" s="47"/>
      <c r="F5403" s="48"/>
      <c r="G5403" s="49"/>
      <c r="H5403" s="47"/>
      <c r="I5403" s="71"/>
      <c r="J5403" s="51"/>
      <c r="K5403" s="50"/>
      <c r="L5403" s="50"/>
      <c r="M5403" s="52"/>
    </row>
    <row r="5404" spans="1:13" s="53" customFormat="1">
      <c r="A5404" s="47"/>
      <c r="B5404" s="47"/>
      <c r="C5404" s="47"/>
      <c r="D5404" s="47"/>
      <c r="E5404" s="47"/>
      <c r="F5404" s="48"/>
      <c r="G5404" s="49"/>
      <c r="H5404" s="47"/>
      <c r="I5404" s="71"/>
      <c r="J5404" s="51"/>
      <c r="K5404" s="50"/>
      <c r="L5404" s="50"/>
      <c r="M5404" s="52"/>
    </row>
    <row r="5405" spans="1:13" s="53" customFormat="1">
      <c r="A5405" s="47"/>
      <c r="B5405" s="47"/>
      <c r="C5405" s="47"/>
      <c r="D5405" s="47"/>
      <c r="E5405" s="47"/>
      <c r="F5405" s="48"/>
      <c r="G5405" s="49"/>
      <c r="H5405" s="47"/>
      <c r="I5405" s="71"/>
      <c r="J5405" s="51"/>
      <c r="K5405" s="50"/>
      <c r="L5405" s="50"/>
      <c r="M5405" s="52"/>
    </row>
    <row r="5406" spans="1:13" s="53" customFormat="1">
      <c r="A5406" s="47"/>
      <c r="B5406" s="47"/>
      <c r="C5406" s="47"/>
      <c r="D5406" s="47"/>
      <c r="E5406" s="47"/>
      <c r="F5406" s="48"/>
      <c r="G5406" s="49"/>
      <c r="H5406" s="47"/>
      <c r="I5406" s="71"/>
      <c r="J5406" s="51"/>
      <c r="K5406" s="50"/>
      <c r="L5406" s="50"/>
      <c r="M5406" s="52"/>
    </row>
    <row r="5407" spans="1:13" s="53" customFormat="1">
      <c r="A5407" s="47"/>
      <c r="B5407" s="47"/>
      <c r="C5407" s="47"/>
      <c r="D5407" s="47"/>
      <c r="E5407" s="47"/>
      <c r="F5407" s="48"/>
      <c r="G5407" s="49"/>
      <c r="H5407" s="47"/>
      <c r="I5407" s="71"/>
      <c r="J5407" s="51"/>
      <c r="K5407" s="50"/>
      <c r="L5407" s="50"/>
      <c r="M5407" s="52"/>
    </row>
    <row r="5408" spans="1:13" s="53" customFormat="1">
      <c r="A5408" s="47"/>
      <c r="B5408" s="47"/>
      <c r="C5408" s="47"/>
      <c r="D5408" s="47"/>
      <c r="E5408" s="47"/>
      <c r="F5408" s="48"/>
      <c r="G5408" s="49"/>
      <c r="H5408" s="47"/>
      <c r="I5408" s="71"/>
      <c r="J5408" s="51"/>
      <c r="K5408" s="50"/>
      <c r="L5408" s="50"/>
      <c r="M5408" s="52"/>
    </row>
    <row r="5409" spans="1:13" s="53" customFormat="1">
      <c r="A5409" s="47"/>
      <c r="B5409" s="47"/>
      <c r="C5409" s="47"/>
      <c r="D5409" s="47"/>
      <c r="E5409" s="47"/>
      <c r="F5409" s="48"/>
      <c r="G5409" s="49"/>
      <c r="H5409" s="47"/>
      <c r="I5409" s="71"/>
      <c r="J5409" s="51"/>
      <c r="K5409" s="50"/>
      <c r="L5409" s="50"/>
      <c r="M5409" s="52"/>
    </row>
    <row r="5410" spans="1:13" s="53" customFormat="1">
      <c r="A5410" s="47"/>
      <c r="B5410" s="47"/>
      <c r="C5410" s="47"/>
      <c r="D5410" s="47"/>
      <c r="E5410" s="47"/>
      <c r="F5410" s="48"/>
      <c r="G5410" s="49"/>
      <c r="H5410" s="47"/>
      <c r="I5410" s="71"/>
      <c r="J5410" s="51"/>
      <c r="K5410" s="50"/>
      <c r="L5410" s="50"/>
      <c r="M5410" s="52"/>
    </row>
    <row r="5411" spans="1:13" s="53" customFormat="1">
      <c r="A5411" s="47"/>
      <c r="B5411" s="47"/>
      <c r="C5411" s="47"/>
      <c r="D5411" s="47"/>
      <c r="E5411" s="47"/>
      <c r="F5411" s="48"/>
      <c r="G5411" s="49"/>
      <c r="H5411" s="47"/>
      <c r="I5411" s="71"/>
      <c r="J5411" s="51"/>
      <c r="K5411" s="50"/>
      <c r="L5411" s="50"/>
      <c r="M5411" s="52"/>
    </row>
    <row r="5412" spans="1:13" s="53" customFormat="1">
      <c r="A5412" s="47"/>
      <c r="B5412" s="47"/>
      <c r="C5412" s="47"/>
      <c r="D5412" s="47"/>
      <c r="E5412" s="47"/>
      <c r="F5412" s="48"/>
      <c r="G5412" s="49"/>
      <c r="H5412" s="47"/>
      <c r="I5412" s="71"/>
      <c r="J5412" s="51"/>
      <c r="K5412" s="50"/>
      <c r="L5412" s="50"/>
      <c r="M5412" s="52"/>
    </row>
    <row r="5413" spans="1:13" s="53" customFormat="1">
      <c r="A5413" s="47"/>
      <c r="B5413" s="47"/>
      <c r="C5413" s="47"/>
      <c r="D5413" s="47"/>
      <c r="E5413" s="47"/>
      <c r="F5413" s="48"/>
      <c r="G5413" s="49"/>
      <c r="H5413" s="47"/>
      <c r="I5413" s="71"/>
      <c r="J5413" s="51"/>
      <c r="K5413" s="50"/>
      <c r="L5413" s="50"/>
      <c r="M5413" s="52"/>
    </row>
    <row r="5414" spans="1:13" s="53" customFormat="1">
      <c r="A5414" s="47"/>
      <c r="B5414" s="47"/>
      <c r="C5414" s="47"/>
      <c r="D5414" s="47"/>
      <c r="E5414" s="47"/>
      <c r="F5414" s="48"/>
      <c r="G5414" s="49"/>
      <c r="H5414" s="47"/>
      <c r="I5414" s="71"/>
      <c r="J5414" s="51"/>
      <c r="K5414" s="50"/>
      <c r="L5414" s="50"/>
      <c r="M5414" s="52"/>
    </row>
    <row r="5415" spans="1:13" s="53" customFormat="1">
      <c r="A5415" s="47"/>
      <c r="B5415" s="47"/>
      <c r="C5415" s="47"/>
      <c r="D5415" s="47"/>
      <c r="E5415" s="47"/>
      <c r="F5415" s="48"/>
      <c r="G5415" s="49"/>
      <c r="H5415" s="47"/>
      <c r="I5415" s="71"/>
      <c r="J5415" s="51"/>
      <c r="K5415" s="50"/>
      <c r="L5415" s="50"/>
      <c r="M5415" s="52"/>
    </row>
    <row r="5416" spans="1:13" s="53" customFormat="1">
      <c r="A5416" s="47"/>
      <c r="B5416" s="47"/>
      <c r="C5416" s="47"/>
      <c r="D5416" s="47"/>
      <c r="E5416" s="47"/>
      <c r="F5416" s="48"/>
      <c r="G5416" s="49"/>
      <c r="H5416" s="47"/>
      <c r="I5416" s="71"/>
      <c r="J5416" s="51"/>
      <c r="K5416" s="50"/>
      <c r="L5416" s="50"/>
      <c r="M5416" s="52"/>
    </row>
    <row r="5417" spans="1:13" s="53" customFormat="1">
      <c r="A5417" s="47"/>
      <c r="B5417" s="47"/>
      <c r="C5417" s="47"/>
      <c r="D5417" s="47"/>
      <c r="E5417" s="47"/>
      <c r="F5417" s="48"/>
      <c r="G5417" s="49"/>
      <c r="H5417" s="47"/>
      <c r="I5417" s="71"/>
      <c r="J5417" s="51"/>
      <c r="K5417" s="50"/>
      <c r="L5417" s="50"/>
      <c r="M5417" s="52"/>
    </row>
    <row r="5418" spans="1:13" s="53" customFormat="1">
      <c r="A5418" s="47"/>
      <c r="B5418" s="47"/>
      <c r="C5418" s="47"/>
      <c r="D5418" s="47"/>
      <c r="E5418" s="47"/>
      <c r="F5418" s="48"/>
      <c r="G5418" s="49"/>
      <c r="H5418" s="47"/>
      <c r="I5418" s="71"/>
      <c r="J5418" s="51"/>
      <c r="K5418" s="50"/>
      <c r="L5418" s="50"/>
      <c r="M5418" s="52"/>
    </row>
    <row r="5419" spans="1:13" s="53" customFormat="1">
      <c r="A5419" s="47"/>
      <c r="B5419" s="47"/>
      <c r="C5419" s="47"/>
      <c r="D5419" s="47"/>
      <c r="E5419" s="47"/>
      <c r="F5419" s="48"/>
      <c r="G5419" s="49"/>
      <c r="H5419" s="47"/>
      <c r="I5419" s="71"/>
      <c r="J5419" s="51"/>
      <c r="K5419" s="50"/>
      <c r="L5419" s="50"/>
      <c r="M5419" s="52"/>
    </row>
    <row r="5420" spans="1:13" s="53" customFormat="1">
      <c r="A5420" s="47"/>
      <c r="B5420" s="47"/>
      <c r="C5420" s="47"/>
      <c r="D5420" s="47"/>
      <c r="E5420" s="47"/>
      <c r="F5420" s="48"/>
      <c r="G5420" s="49"/>
      <c r="H5420" s="47"/>
      <c r="I5420" s="71"/>
      <c r="J5420" s="51"/>
      <c r="K5420" s="50"/>
      <c r="L5420" s="50"/>
      <c r="M5420" s="52"/>
    </row>
    <row r="5421" spans="1:13" s="53" customFormat="1">
      <c r="A5421" s="47"/>
      <c r="B5421" s="47"/>
      <c r="C5421" s="47"/>
      <c r="D5421" s="47"/>
      <c r="E5421" s="47"/>
      <c r="F5421" s="48"/>
      <c r="G5421" s="49"/>
      <c r="H5421" s="47"/>
      <c r="I5421" s="71"/>
      <c r="J5421" s="51"/>
      <c r="K5421" s="50"/>
      <c r="L5421" s="50"/>
      <c r="M5421" s="52"/>
    </row>
    <row r="5422" spans="1:13" s="53" customFormat="1">
      <c r="A5422" s="47"/>
      <c r="B5422" s="47"/>
      <c r="C5422" s="47"/>
      <c r="D5422" s="47"/>
      <c r="E5422" s="47"/>
      <c r="F5422" s="48"/>
      <c r="G5422" s="49"/>
      <c r="H5422" s="47"/>
      <c r="I5422" s="71"/>
      <c r="J5422" s="51"/>
      <c r="K5422" s="50"/>
      <c r="L5422" s="50"/>
      <c r="M5422" s="52"/>
    </row>
    <row r="5423" spans="1:13" s="53" customFormat="1">
      <c r="A5423" s="47"/>
      <c r="B5423" s="47"/>
      <c r="C5423" s="47"/>
      <c r="D5423" s="47"/>
      <c r="E5423" s="47"/>
      <c r="F5423" s="48"/>
      <c r="G5423" s="49"/>
      <c r="H5423" s="47"/>
      <c r="I5423" s="71"/>
      <c r="J5423" s="51"/>
      <c r="K5423" s="50"/>
      <c r="L5423" s="50"/>
      <c r="M5423" s="52"/>
    </row>
    <row r="5424" spans="1:13" s="53" customFormat="1">
      <c r="A5424" s="47"/>
      <c r="B5424" s="47"/>
      <c r="C5424" s="47"/>
      <c r="D5424" s="47"/>
      <c r="E5424" s="47"/>
      <c r="F5424" s="48"/>
      <c r="G5424" s="49"/>
      <c r="H5424" s="47"/>
      <c r="I5424" s="71"/>
      <c r="J5424" s="51"/>
      <c r="K5424" s="50"/>
      <c r="L5424" s="50"/>
      <c r="M5424" s="52"/>
    </row>
    <row r="5425" spans="1:13" s="53" customFormat="1">
      <c r="A5425" s="47"/>
      <c r="B5425" s="47"/>
      <c r="C5425" s="47"/>
      <c r="D5425" s="47"/>
      <c r="E5425" s="47"/>
      <c r="F5425" s="48"/>
      <c r="G5425" s="49"/>
      <c r="H5425" s="47"/>
      <c r="I5425" s="71"/>
      <c r="J5425" s="51"/>
      <c r="K5425" s="50"/>
      <c r="L5425" s="50"/>
      <c r="M5425" s="52"/>
    </row>
    <row r="5426" spans="1:13" s="53" customFormat="1">
      <c r="A5426" s="47"/>
      <c r="B5426" s="47"/>
      <c r="C5426" s="47"/>
      <c r="D5426" s="47"/>
      <c r="E5426" s="47"/>
      <c r="F5426" s="48"/>
      <c r="G5426" s="49"/>
      <c r="H5426" s="47"/>
      <c r="I5426" s="71"/>
      <c r="J5426" s="51"/>
      <c r="K5426" s="50"/>
      <c r="L5426" s="50"/>
      <c r="M5426" s="52"/>
    </row>
    <row r="5427" spans="1:13" s="53" customFormat="1">
      <c r="A5427" s="47"/>
      <c r="B5427" s="47"/>
      <c r="C5427" s="47"/>
      <c r="D5427" s="47"/>
      <c r="E5427" s="47"/>
      <c r="F5427" s="48"/>
      <c r="G5427" s="49"/>
      <c r="H5427" s="47"/>
      <c r="I5427" s="71"/>
      <c r="J5427" s="51"/>
      <c r="K5427" s="50"/>
      <c r="L5427" s="50"/>
      <c r="M5427" s="52"/>
    </row>
    <row r="5428" spans="1:13" s="53" customFormat="1">
      <c r="A5428" s="47"/>
      <c r="B5428" s="47"/>
      <c r="C5428" s="47"/>
      <c r="D5428" s="47"/>
      <c r="E5428" s="47"/>
      <c r="F5428" s="48"/>
      <c r="G5428" s="49"/>
      <c r="H5428" s="47"/>
      <c r="I5428" s="71"/>
      <c r="J5428" s="51"/>
      <c r="K5428" s="50"/>
      <c r="L5428" s="50"/>
      <c r="M5428" s="52"/>
    </row>
    <row r="5429" spans="1:13" s="53" customFormat="1">
      <c r="A5429" s="47"/>
      <c r="B5429" s="47"/>
      <c r="C5429" s="47"/>
      <c r="D5429" s="47"/>
      <c r="E5429" s="47"/>
      <c r="F5429" s="48"/>
      <c r="G5429" s="49"/>
      <c r="H5429" s="47"/>
      <c r="I5429" s="71"/>
      <c r="J5429" s="51"/>
      <c r="K5429" s="50"/>
      <c r="L5429" s="50"/>
      <c r="M5429" s="52"/>
    </row>
    <row r="5430" spans="1:13" s="53" customFormat="1">
      <c r="A5430" s="47"/>
      <c r="B5430" s="47"/>
      <c r="C5430" s="47"/>
      <c r="D5430" s="47"/>
      <c r="E5430" s="47"/>
      <c r="F5430" s="48"/>
      <c r="G5430" s="49"/>
      <c r="H5430" s="47"/>
      <c r="I5430" s="71"/>
      <c r="J5430" s="51"/>
      <c r="K5430" s="50"/>
      <c r="L5430" s="50"/>
      <c r="M5430" s="52"/>
    </row>
    <row r="5431" spans="1:13" s="53" customFormat="1">
      <c r="A5431" s="47"/>
      <c r="B5431" s="47"/>
      <c r="C5431" s="47"/>
      <c r="D5431" s="47"/>
      <c r="E5431" s="47"/>
      <c r="F5431" s="48"/>
      <c r="G5431" s="49"/>
      <c r="H5431" s="47"/>
      <c r="I5431" s="71"/>
      <c r="J5431" s="51"/>
      <c r="K5431" s="50"/>
      <c r="L5431" s="50"/>
      <c r="M5431" s="52"/>
    </row>
    <row r="5432" spans="1:13" s="53" customFormat="1">
      <c r="A5432" s="47"/>
      <c r="B5432" s="47"/>
      <c r="C5432" s="47"/>
      <c r="D5432" s="47"/>
      <c r="E5432" s="47"/>
      <c r="F5432" s="48"/>
      <c r="G5432" s="49"/>
      <c r="H5432" s="47"/>
      <c r="I5432" s="71"/>
      <c r="J5432" s="51"/>
      <c r="K5432" s="50"/>
      <c r="L5432" s="50"/>
      <c r="M5432" s="52"/>
    </row>
    <row r="5433" spans="1:13" s="53" customFormat="1">
      <c r="A5433" s="47"/>
      <c r="B5433" s="47"/>
      <c r="C5433" s="47"/>
      <c r="D5433" s="47"/>
      <c r="E5433" s="47"/>
      <c r="F5433" s="48"/>
      <c r="G5433" s="49"/>
      <c r="H5433" s="47"/>
      <c r="I5433" s="71"/>
      <c r="J5433" s="51"/>
      <c r="K5433" s="50"/>
      <c r="L5433" s="50"/>
      <c r="M5433" s="52"/>
    </row>
    <row r="5434" spans="1:13" s="53" customFormat="1">
      <c r="A5434" s="47"/>
      <c r="B5434" s="47"/>
      <c r="C5434" s="47"/>
      <c r="D5434" s="47"/>
      <c r="E5434" s="47"/>
      <c r="F5434" s="48"/>
      <c r="G5434" s="49"/>
      <c r="H5434" s="47"/>
      <c r="I5434" s="71"/>
      <c r="J5434" s="51"/>
      <c r="K5434" s="50"/>
      <c r="L5434" s="50"/>
      <c r="M5434" s="52"/>
    </row>
    <row r="5435" spans="1:13" s="53" customFormat="1">
      <c r="A5435" s="47"/>
      <c r="B5435" s="47"/>
      <c r="C5435" s="47"/>
      <c r="D5435" s="47"/>
      <c r="E5435" s="47"/>
      <c r="F5435" s="48"/>
      <c r="G5435" s="49"/>
      <c r="H5435" s="47"/>
      <c r="I5435" s="71"/>
      <c r="J5435" s="51"/>
      <c r="K5435" s="50"/>
      <c r="L5435" s="50"/>
      <c r="M5435" s="52"/>
    </row>
    <row r="5436" spans="1:13" s="53" customFormat="1">
      <c r="A5436" s="47"/>
      <c r="B5436" s="47"/>
      <c r="C5436" s="47"/>
      <c r="D5436" s="47"/>
      <c r="E5436" s="47"/>
      <c r="F5436" s="48"/>
      <c r="G5436" s="49"/>
      <c r="H5436" s="47"/>
      <c r="I5436" s="71"/>
      <c r="J5436" s="51"/>
      <c r="K5436" s="50"/>
      <c r="L5436" s="50"/>
      <c r="M5436" s="52"/>
    </row>
    <row r="5437" spans="1:13" s="53" customFormat="1">
      <c r="A5437" s="47"/>
      <c r="B5437" s="47"/>
      <c r="C5437" s="47"/>
      <c r="D5437" s="47"/>
      <c r="E5437" s="47"/>
      <c r="F5437" s="48"/>
      <c r="G5437" s="49"/>
      <c r="H5437" s="47"/>
      <c r="I5437" s="71"/>
      <c r="J5437" s="51"/>
      <c r="K5437" s="50"/>
      <c r="L5437" s="50"/>
      <c r="M5437" s="52"/>
    </row>
    <row r="5438" spans="1:13" s="53" customFormat="1">
      <c r="A5438" s="47"/>
      <c r="B5438" s="47"/>
      <c r="C5438" s="47"/>
      <c r="D5438" s="47"/>
      <c r="E5438" s="47"/>
      <c r="F5438" s="48"/>
      <c r="G5438" s="49"/>
      <c r="H5438" s="47"/>
      <c r="I5438" s="71"/>
      <c r="J5438" s="51"/>
      <c r="K5438" s="50"/>
      <c r="L5438" s="50"/>
      <c r="M5438" s="52"/>
    </row>
    <row r="5439" spans="1:13" s="53" customFormat="1">
      <c r="A5439" s="47"/>
      <c r="B5439" s="47"/>
      <c r="C5439" s="47"/>
      <c r="D5439" s="47"/>
      <c r="E5439" s="47"/>
      <c r="F5439" s="48"/>
      <c r="G5439" s="49"/>
      <c r="H5439" s="47"/>
      <c r="I5439" s="71"/>
      <c r="J5439" s="51"/>
      <c r="K5439" s="50"/>
      <c r="L5439" s="50"/>
      <c r="M5439" s="52"/>
    </row>
    <row r="5440" spans="1:13" s="53" customFormat="1">
      <c r="A5440" s="47"/>
      <c r="B5440" s="47"/>
      <c r="C5440" s="47"/>
      <c r="D5440" s="47"/>
      <c r="E5440" s="47"/>
      <c r="F5440" s="48"/>
      <c r="G5440" s="49"/>
      <c r="H5440" s="47"/>
      <c r="I5440" s="71"/>
      <c r="J5440" s="51"/>
      <c r="K5440" s="50"/>
      <c r="L5440" s="50"/>
      <c r="M5440" s="52"/>
    </row>
    <row r="5441" spans="1:13" s="53" customFormat="1">
      <c r="A5441" s="47"/>
      <c r="B5441" s="47"/>
      <c r="C5441" s="47"/>
      <c r="D5441" s="47"/>
      <c r="E5441" s="47"/>
      <c r="F5441" s="48"/>
      <c r="G5441" s="49"/>
      <c r="H5441" s="47"/>
      <c r="I5441" s="71"/>
      <c r="J5441" s="51"/>
      <c r="K5441" s="50"/>
      <c r="L5441" s="50"/>
      <c r="M5441" s="52"/>
    </row>
    <row r="5442" spans="1:13" s="53" customFormat="1">
      <c r="A5442" s="47"/>
      <c r="B5442" s="47"/>
      <c r="C5442" s="47"/>
      <c r="D5442" s="47"/>
      <c r="E5442" s="47"/>
      <c r="F5442" s="48"/>
      <c r="G5442" s="49"/>
      <c r="H5442" s="47"/>
      <c r="I5442" s="71"/>
      <c r="J5442" s="51"/>
      <c r="K5442" s="50"/>
      <c r="L5442" s="50"/>
      <c r="M5442" s="52"/>
    </row>
    <row r="5443" spans="1:13" s="53" customFormat="1">
      <c r="A5443" s="47"/>
      <c r="B5443" s="47"/>
      <c r="C5443" s="47"/>
      <c r="D5443" s="47"/>
      <c r="E5443" s="47"/>
      <c r="F5443" s="48"/>
      <c r="G5443" s="49"/>
      <c r="H5443" s="47"/>
      <c r="I5443" s="71"/>
      <c r="J5443" s="51"/>
      <c r="K5443" s="50"/>
      <c r="L5443" s="50"/>
      <c r="M5443" s="52"/>
    </row>
    <row r="5444" spans="1:13" s="53" customFormat="1">
      <c r="A5444" s="47"/>
      <c r="B5444" s="47"/>
      <c r="C5444" s="47"/>
      <c r="D5444" s="47"/>
      <c r="E5444" s="47"/>
      <c r="F5444" s="48"/>
      <c r="G5444" s="49"/>
      <c r="H5444" s="47"/>
      <c r="I5444" s="71"/>
      <c r="J5444" s="51"/>
      <c r="K5444" s="50"/>
      <c r="L5444" s="50"/>
      <c r="M5444" s="52"/>
    </row>
    <row r="5445" spans="1:13" s="53" customFormat="1">
      <c r="A5445" s="47"/>
      <c r="B5445" s="47"/>
      <c r="C5445" s="47"/>
      <c r="D5445" s="47"/>
      <c r="E5445" s="47"/>
      <c r="F5445" s="48"/>
      <c r="G5445" s="49"/>
      <c r="H5445" s="47"/>
      <c r="I5445" s="71"/>
      <c r="J5445" s="51"/>
      <c r="K5445" s="50"/>
      <c r="L5445" s="50"/>
      <c r="M5445" s="52"/>
    </row>
    <row r="5446" spans="1:13" s="53" customFormat="1">
      <c r="A5446" s="47"/>
      <c r="B5446" s="47"/>
      <c r="C5446" s="47"/>
      <c r="D5446" s="47"/>
      <c r="E5446" s="47"/>
      <c r="F5446" s="48"/>
      <c r="G5446" s="49"/>
      <c r="H5446" s="47"/>
      <c r="I5446" s="71"/>
      <c r="J5446" s="51"/>
      <c r="K5446" s="50"/>
      <c r="L5446" s="50"/>
      <c r="M5446" s="52"/>
    </row>
    <row r="5447" spans="1:13" s="53" customFormat="1">
      <c r="A5447" s="47"/>
      <c r="B5447" s="47"/>
      <c r="C5447" s="47"/>
      <c r="D5447" s="47"/>
      <c r="E5447" s="47"/>
      <c r="F5447" s="48"/>
      <c r="G5447" s="49"/>
      <c r="H5447" s="47"/>
      <c r="I5447" s="71"/>
      <c r="J5447" s="51"/>
      <c r="K5447" s="50"/>
      <c r="L5447" s="50"/>
      <c r="M5447" s="52"/>
    </row>
    <row r="5448" spans="1:13" s="53" customFormat="1">
      <c r="A5448" s="47"/>
      <c r="B5448" s="47"/>
      <c r="C5448" s="47"/>
      <c r="D5448" s="47"/>
      <c r="E5448" s="47"/>
      <c r="F5448" s="48"/>
      <c r="G5448" s="49"/>
      <c r="H5448" s="47"/>
      <c r="I5448" s="71"/>
      <c r="J5448" s="51"/>
      <c r="K5448" s="50"/>
      <c r="L5448" s="50"/>
      <c r="M5448" s="52"/>
    </row>
    <row r="5449" spans="1:13" s="53" customFormat="1">
      <c r="A5449" s="47"/>
      <c r="B5449" s="47"/>
      <c r="C5449" s="47"/>
      <c r="D5449" s="47"/>
      <c r="E5449" s="47"/>
      <c r="F5449" s="48"/>
      <c r="G5449" s="49"/>
      <c r="H5449" s="47"/>
      <c r="I5449" s="71"/>
      <c r="J5449" s="51"/>
      <c r="K5449" s="50"/>
      <c r="L5449" s="50"/>
      <c r="M5449" s="52"/>
    </row>
    <row r="5450" spans="1:13" s="53" customFormat="1">
      <c r="A5450" s="47"/>
      <c r="B5450" s="47"/>
      <c r="C5450" s="47"/>
      <c r="D5450" s="47"/>
      <c r="E5450" s="47"/>
      <c r="F5450" s="48"/>
      <c r="G5450" s="49"/>
      <c r="H5450" s="47"/>
      <c r="I5450" s="71"/>
      <c r="J5450" s="51"/>
      <c r="K5450" s="50"/>
      <c r="L5450" s="50"/>
      <c r="M5450" s="52"/>
    </row>
    <row r="5451" spans="1:13" s="53" customFormat="1">
      <c r="A5451" s="47"/>
      <c r="B5451" s="47"/>
      <c r="C5451" s="47"/>
      <c r="D5451" s="47"/>
      <c r="E5451" s="47"/>
      <c r="F5451" s="48"/>
      <c r="G5451" s="49"/>
      <c r="H5451" s="47"/>
      <c r="I5451" s="71"/>
      <c r="J5451" s="51"/>
      <c r="K5451" s="50"/>
      <c r="L5451" s="50"/>
      <c r="M5451" s="52"/>
    </row>
    <row r="5452" spans="1:13" s="53" customFormat="1">
      <c r="A5452" s="47"/>
      <c r="B5452" s="47"/>
      <c r="C5452" s="47"/>
      <c r="D5452" s="47"/>
      <c r="E5452" s="47"/>
      <c r="F5452" s="48"/>
      <c r="G5452" s="49"/>
      <c r="H5452" s="47"/>
      <c r="I5452" s="71"/>
      <c r="J5452" s="51"/>
      <c r="K5452" s="50"/>
      <c r="L5452" s="50"/>
      <c r="M5452" s="52"/>
    </row>
    <row r="5453" spans="1:13" s="53" customFormat="1">
      <c r="A5453" s="47"/>
      <c r="B5453" s="47"/>
      <c r="C5453" s="47"/>
      <c r="D5453" s="47"/>
      <c r="E5453" s="47"/>
      <c r="F5453" s="48"/>
      <c r="G5453" s="49"/>
      <c r="H5453" s="47"/>
      <c r="I5453" s="71"/>
      <c r="J5453" s="51"/>
      <c r="K5453" s="50"/>
      <c r="L5453" s="50"/>
      <c r="M5453" s="52"/>
    </row>
    <row r="5454" spans="1:13" s="53" customFormat="1">
      <c r="A5454" s="47"/>
      <c r="B5454" s="47"/>
      <c r="C5454" s="47"/>
      <c r="D5454" s="47"/>
      <c r="E5454" s="47"/>
      <c r="F5454" s="48"/>
      <c r="G5454" s="49"/>
      <c r="H5454" s="47"/>
      <c r="I5454" s="71"/>
      <c r="J5454" s="51"/>
      <c r="K5454" s="50"/>
      <c r="L5454" s="50"/>
      <c r="M5454" s="52"/>
    </row>
    <row r="5455" spans="1:13" s="53" customFormat="1">
      <c r="A5455" s="47"/>
      <c r="B5455" s="47"/>
      <c r="C5455" s="47"/>
      <c r="D5455" s="47"/>
      <c r="E5455" s="47"/>
      <c r="F5455" s="48"/>
      <c r="G5455" s="49"/>
      <c r="H5455" s="47"/>
      <c r="I5455" s="71"/>
      <c r="J5455" s="51"/>
      <c r="K5455" s="50"/>
      <c r="L5455" s="50"/>
      <c r="M5455" s="52"/>
    </row>
    <row r="5456" spans="1:13" s="53" customFormat="1">
      <c r="A5456" s="47"/>
      <c r="B5456" s="47"/>
      <c r="C5456" s="47"/>
      <c r="D5456" s="47"/>
      <c r="E5456" s="47"/>
      <c r="F5456" s="48"/>
      <c r="G5456" s="49"/>
      <c r="H5456" s="47"/>
      <c r="I5456" s="71"/>
      <c r="J5456" s="51"/>
      <c r="K5456" s="50"/>
      <c r="L5456" s="50"/>
      <c r="M5456" s="52"/>
    </row>
    <row r="5457" spans="1:13" s="53" customFormat="1">
      <c r="A5457" s="47"/>
      <c r="B5457" s="47"/>
      <c r="C5457" s="47"/>
      <c r="D5457" s="47"/>
      <c r="E5457" s="47"/>
      <c r="F5457" s="48"/>
      <c r="G5457" s="49"/>
      <c r="H5457" s="47"/>
      <c r="I5457" s="71"/>
      <c r="J5457" s="51"/>
      <c r="K5457" s="50"/>
      <c r="L5457" s="50"/>
      <c r="M5457" s="52"/>
    </row>
    <row r="5458" spans="1:13" s="53" customFormat="1">
      <c r="A5458" s="47"/>
      <c r="B5458" s="47"/>
      <c r="C5458" s="47"/>
      <c r="D5458" s="47"/>
      <c r="E5458" s="47"/>
      <c r="F5458" s="48"/>
      <c r="G5458" s="49"/>
      <c r="H5458" s="47"/>
      <c r="I5458" s="71"/>
      <c r="J5458" s="51"/>
      <c r="K5458" s="50"/>
      <c r="L5458" s="50"/>
      <c r="M5458" s="52"/>
    </row>
    <row r="5459" spans="1:13" s="53" customFormat="1">
      <c r="A5459" s="47"/>
      <c r="B5459" s="47"/>
      <c r="C5459" s="47"/>
      <c r="D5459" s="47"/>
      <c r="E5459" s="47"/>
      <c r="F5459" s="48"/>
      <c r="G5459" s="49"/>
      <c r="H5459" s="47"/>
      <c r="I5459" s="71"/>
      <c r="J5459" s="51"/>
      <c r="K5459" s="50"/>
      <c r="L5459" s="50"/>
      <c r="M5459" s="52"/>
    </row>
    <row r="5460" spans="1:13" s="53" customFormat="1">
      <c r="A5460" s="47"/>
      <c r="B5460" s="47"/>
      <c r="C5460" s="47"/>
      <c r="D5460" s="47"/>
      <c r="E5460" s="47"/>
      <c r="F5460" s="48"/>
      <c r="G5460" s="49"/>
      <c r="H5460" s="47"/>
      <c r="I5460" s="71"/>
      <c r="J5460" s="51"/>
      <c r="K5460" s="50"/>
      <c r="L5460" s="50"/>
      <c r="M5460" s="52"/>
    </row>
    <row r="5461" spans="1:13" s="53" customFormat="1">
      <c r="A5461" s="47"/>
      <c r="B5461" s="47"/>
      <c r="C5461" s="47"/>
      <c r="D5461" s="47"/>
      <c r="E5461" s="47"/>
      <c r="F5461" s="48"/>
      <c r="G5461" s="49"/>
      <c r="H5461" s="47"/>
      <c r="I5461" s="71"/>
      <c r="J5461" s="51"/>
      <c r="K5461" s="50"/>
      <c r="L5461" s="50"/>
      <c r="M5461" s="52"/>
    </row>
    <row r="5462" spans="1:13" s="53" customFormat="1">
      <c r="A5462" s="47"/>
      <c r="B5462" s="47"/>
      <c r="C5462" s="47"/>
      <c r="D5462" s="47"/>
      <c r="E5462" s="47"/>
      <c r="F5462" s="48"/>
      <c r="G5462" s="49"/>
      <c r="H5462" s="47"/>
      <c r="I5462" s="71"/>
      <c r="J5462" s="51"/>
      <c r="K5462" s="50"/>
      <c r="L5462" s="50"/>
      <c r="M5462" s="52"/>
    </row>
    <row r="5463" spans="1:13" s="53" customFormat="1">
      <c r="A5463" s="47"/>
      <c r="B5463" s="47"/>
      <c r="C5463" s="47"/>
      <c r="D5463" s="47"/>
      <c r="E5463" s="47"/>
      <c r="F5463" s="48"/>
      <c r="G5463" s="49"/>
      <c r="H5463" s="47"/>
      <c r="I5463" s="71"/>
      <c r="J5463" s="51"/>
      <c r="K5463" s="50"/>
      <c r="L5463" s="50"/>
      <c r="M5463" s="52"/>
    </row>
    <row r="5464" spans="1:13" s="53" customFormat="1">
      <c r="A5464" s="47"/>
      <c r="B5464" s="47"/>
      <c r="C5464" s="47"/>
      <c r="D5464" s="47"/>
      <c r="E5464" s="47"/>
      <c r="F5464" s="48"/>
      <c r="G5464" s="49"/>
      <c r="H5464" s="47"/>
      <c r="I5464" s="71"/>
      <c r="J5464" s="51"/>
      <c r="K5464" s="50"/>
      <c r="L5464" s="50"/>
      <c r="M5464" s="52"/>
    </row>
    <row r="5465" spans="1:13" s="53" customFormat="1">
      <c r="A5465" s="47"/>
      <c r="B5465" s="47"/>
      <c r="C5465" s="47"/>
      <c r="D5465" s="47"/>
      <c r="E5465" s="47"/>
      <c r="F5465" s="48"/>
      <c r="G5465" s="49"/>
      <c r="H5465" s="47"/>
      <c r="I5465" s="71"/>
      <c r="J5465" s="51"/>
      <c r="K5465" s="50"/>
      <c r="L5465" s="50"/>
      <c r="M5465" s="52"/>
    </row>
    <row r="5466" spans="1:13" s="53" customFormat="1">
      <c r="A5466" s="47"/>
      <c r="B5466" s="47"/>
      <c r="C5466" s="47"/>
      <c r="D5466" s="47"/>
      <c r="E5466" s="47"/>
      <c r="F5466" s="48"/>
      <c r="G5466" s="49"/>
      <c r="H5466" s="47"/>
      <c r="I5466" s="71"/>
      <c r="J5466" s="51"/>
      <c r="K5466" s="50"/>
      <c r="L5466" s="50"/>
      <c r="M5466" s="52"/>
    </row>
    <row r="5467" spans="1:13" s="53" customFormat="1">
      <c r="A5467" s="47"/>
      <c r="B5467" s="47"/>
      <c r="C5467" s="47"/>
      <c r="D5467" s="47"/>
      <c r="E5467" s="47"/>
      <c r="F5467" s="48"/>
      <c r="G5467" s="49"/>
      <c r="H5467" s="47"/>
      <c r="I5467" s="71"/>
      <c r="J5467" s="51"/>
      <c r="K5467" s="50"/>
      <c r="L5467" s="50"/>
      <c r="M5467" s="52"/>
    </row>
    <row r="5468" spans="1:13" s="53" customFormat="1">
      <c r="A5468" s="47"/>
      <c r="B5468" s="47"/>
      <c r="C5468" s="47"/>
      <c r="D5468" s="47"/>
      <c r="E5468" s="47"/>
      <c r="F5468" s="48"/>
      <c r="G5468" s="49"/>
      <c r="H5468" s="47"/>
      <c r="I5468" s="71"/>
      <c r="J5468" s="51"/>
      <c r="K5468" s="50"/>
      <c r="L5468" s="50"/>
      <c r="M5468" s="52"/>
    </row>
    <row r="5469" spans="1:13" s="53" customFormat="1">
      <c r="A5469" s="47"/>
      <c r="B5469" s="47"/>
      <c r="C5469" s="47"/>
      <c r="D5469" s="47"/>
      <c r="E5469" s="47"/>
      <c r="F5469" s="48"/>
      <c r="G5469" s="49"/>
      <c r="H5469" s="47"/>
      <c r="I5469" s="71"/>
      <c r="J5469" s="51"/>
      <c r="K5469" s="50"/>
      <c r="L5469" s="50"/>
      <c r="M5469" s="52"/>
    </row>
    <row r="5470" spans="1:13" s="53" customFormat="1">
      <c r="A5470" s="47"/>
      <c r="B5470" s="47"/>
      <c r="C5470" s="47"/>
      <c r="D5470" s="47"/>
      <c r="E5470" s="47"/>
      <c r="F5470" s="48"/>
      <c r="G5470" s="49"/>
      <c r="H5470" s="47"/>
      <c r="I5470" s="71"/>
      <c r="J5470" s="51"/>
      <c r="K5470" s="50"/>
      <c r="L5470" s="50"/>
      <c r="M5470" s="52"/>
    </row>
    <row r="5471" spans="1:13" s="53" customFormat="1">
      <c r="A5471" s="47"/>
      <c r="B5471" s="47"/>
      <c r="C5471" s="47"/>
      <c r="D5471" s="47"/>
      <c r="E5471" s="47"/>
      <c r="F5471" s="48"/>
      <c r="G5471" s="49"/>
      <c r="H5471" s="47"/>
      <c r="I5471" s="71"/>
      <c r="J5471" s="51"/>
      <c r="K5471" s="50"/>
      <c r="L5471" s="50"/>
      <c r="M5471" s="52"/>
    </row>
    <row r="5472" spans="1:13" s="53" customFormat="1">
      <c r="A5472" s="47"/>
      <c r="B5472" s="47"/>
      <c r="C5472" s="47"/>
      <c r="D5472" s="47"/>
      <c r="E5472" s="47"/>
      <c r="F5472" s="48"/>
      <c r="G5472" s="49"/>
      <c r="H5472" s="47"/>
      <c r="I5472" s="71"/>
      <c r="J5472" s="51"/>
      <c r="K5472" s="50"/>
      <c r="L5472" s="50"/>
      <c r="M5472" s="52"/>
    </row>
    <row r="5473" spans="1:13" s="53" customFormat="1">
      <c r="A5473" s="47"/>
      <c r="B5473" s="47"/>
      <c r="C5473" s="47"/>
      <c r="D5473" s="47"/>
      <c r="E5473" s="47"/>
      <c r="F5473" s="48"/>
      <c r="G5473" s="49"/>
      <c r="H5473" s="47"/>
      <c r="I5473" s="71"/>
      <c r="J5473" s="51"/>
      <c r="K5473" s="50"/>
      <c r="L5473" s="50"/>
      <c r="M5473" s="52"/>
    </row>
    <row r="5474" spans="1:13" s="53" customFormat="1">
      <c r="A5474" s="47"/>
      <c r="B5474" s="47"/>
      <c r="C5474" s="47"/>
      <c r="D5474" s="47"/>
      <c r="E5474" s="47"/>
      <c r="F5474" s="48"/>
      <c r="G5474" s="49"/>
      <c r="H5474" s="47"/>
      <c r="I5474" s="71"/>
      <c r="J5474" s="51"/>
      <c r="K5474" s="50"/>
      <c r="L5474" s="50"/>
      <c r="M5474" s="52"/>
    </row>
    <row r="5475" spans="1:13" s="53" customFormat="1">
      <c r="A5475" s="47"/>
      <c r="B5475" s="47"/>
      <c r="C5475" s="47"/>
      <c r="D5475" s="47"/>
      <c r="E5475" s="47"/>
      <c r="F5475" s="48"/>
      <c r="G5475" s="49"/>
      <c r="H5475" s="47"/>
      <c r="I5475" s="71"/>
      <c r="J5475" s="51"/>
      <c r="K5475" s="50"/>
      <c r="L5475" s="50"/>
      <c r="M5475" s="52"/>
    </row>
    <row r="5476" spans="1:13" s="53" customFormat="1">
      <c r="A5476" s="47"/>
      <c r="B5476" s="47"/>
      <c r="C5476" s="47"/>
      <c r="D5476" s="47"/>
      <c r="E5476" s="47"/>
      <c r="F5476" s="48"/>
      <c r="G5476" s="49"/>
      <c r="H5476" s="47"/>
      <c r="I5476" s="71"/>
      <c r="J5476" s="51"/>
      <c r="K5476" s="50"/>
      <c r="L5476" s="50"/>
      <c r="M5476" s="52"/>
    </row>
    <row r="5477" spans="1:13" s="53" customFormat="1">
      <c r="A5477" s="47"/>
      <c r="B5477" s="47"/>
      <c r="C5477" s="47"/>
      <c r="D5477" s="47"/>
      <c r="E5477" s="47"/>
      <c r="F5477" s="48"/>
      <c r="G5477" s="49"/>
      <c r="H5477" s="47"/>
      <c r="I5477" s="71"/>
      <c r="J5477" s="51"/>
      <c r="K5477" s="50"/>
      <c r="L5477" s="50"/>
      <c r="M5477" s="52"/>
    </row>
    <row r="5478" spans="1:13" s="53" customFormat="1">
      <c r="A5478" s="47"/>
      <c r="B5478" s="47"/>
      <c r="C5478" s="47"/>
      <c r="D5478" s="47"/>
      <c r="E5478" s="47"/>
      <c r="F5478" s="48"/>
      <c r="G5478" s="49"/>
      <c r="H5478" s="47"/>
      <c r="I5478" s="71"/>
      <c r="J5478" s="51"/>
      <c r="K5478" s="50"/>
      <c r="L5478" s="50"/>
      <c r="M5478" s="52"/>
    </row>
    <row r="5479" spans="1:13" s="53" customFormat="1">
      <c r="A5479" s="47"/>
      <c r="B5479" s="47"/>
      <c r="C5479" s="47"/>
      <c r="D5479" s="47"/>
      <c r="E5479" s="47"/>
      <c r="F5479" s="48"/>
      <c r="G5479" s="49"/>
      <c r="H5479" s="47"/>
      <c r="I5479" s="71"/>
      <c r="J5479" s="51"/>
      <c r="K5479" s="50"/>
      <c r="L5479" s="50"/>
      <c r="M5479" s="52"/>
    </row>
    <row r="5480" spans="1:13" s="53" customFormat="1">
      <c r="A5480" s="47"/>
      <c r="B5480" s="47"/>
      <c r="C5480" s="47"/>
      <c r="D5480" s="47"/>
      <c r="E5480" s="47"/>
      <c r="F5480" s="48"/>
      <c r="G5480" s="49"/>
      <c r="H5480" s="47"/>
      <c r="I5480" s="71"/>
      <c r="J5480" s="51"/>
      <c r="K5480" s="50"/>
      <c r="L5480" s="50"/>
      <c r="M5480" s="52"/>
    </row>
    <row r="5481" spans="1:13" s="53" customFormat="1">
      <c r="A5481" s="47"/>
      <c r="B5481" s="47"/>
      <c r="C5481" s="47"/>
      <c r="D5481" s="47"/>
      <c r="E5481" s="47"/>
      <c r="F5481" s="48"/>
      <c r="G5481" s="49"/>
      <c r="H5481" s="47"/>
      <c r="I5481" s="71"/>
      <c r="J5481" s="51"/>
      <c r="K5481" s="50"/>
      <c r="L5481" s="50"/>
      <c r="M5481" s="52"/>
    </row>
    <row r="5482" spans="1:13" s="53" customFormat="1">
      <c r="A5482" s="47"/>
      <c r="B5482" s="47"/>
      <c r="C5482" s="47"/>
      <c r="D5482" s="47"/>
      <c r="E5482" s="47"/>
      <c r="F5482" s="48"/>
      <c r="G5482" s="49"/>
      <c r="H5482" s="47"/>
      <c r="I5482" s="71"/>
      <c r="J5482" s="51"/>
      <c r="K5482" s="50"/>
      <c r="L5482" s="50"/>
      <c r="M5482" s="52"/>
    </row>
    <row r="5483" spans="1:13" s="53" customFormat="1">
      <c r="A5483" s="47"/>
      <c r="B5483" s="47"/>
      <c r="C5483" s="47"/>
      <c r="D5483" s="47"/>
      <c r="E5483" s="47"/>
      <c r="F5483" s="48"/>
      <c r="G5483" s="49"/>
      <c r="H5483" s="47"/>
      <c r="I5483" s="71"/>
      <c r="J5483" s="51"/>
      <c r="K5483" s="50"/>
      <c r="L5483" s="50"/>
      <c r="M5483" s="52"/>
    </row>
    <row r="5484" spans="1:13" s="53" customFormat="1">
      <c r="A5484" s="47"/>
      <c r="B5484" s="47"/>
      <c r="C5484" s="47"/>
      <c r="D5484" s="47"/>
      <c r="E5484" s="47"/>
      <c r="F5484" s="48"/>
      <c r="G5484" s="49"/>
      <c r="H5484" s="47"/>
      <c r="I5484" s="71"/>
      <c r="J5484" s="51"/>
      <c r="K5484" s="50"/>
      <c r="L5484" s="50"/>
      <c r="M5484" s="52"/>
    </row>
    <row r="5485" spans="1:13" s="53" customFormat="1">
      <c r="A5485" s="47"/>
      <c r="B5485" s="47"/>
      <c r="C5485" s="47"/>
      <c r="D5485" s="47"/>
      <c r="E5485" s="47"/>
      <c r="F5485" s="48"/>
      <c r="G5485" s="49"/>
      <c r="H5485" s="47"/>
      <c r="I5485" s="71"/>
      <c r="J5485" s="51"/>
      <c r="K5485" s="50"/>
      <c r="L5485" s="50"/>
      <c r="M5485" s="52"/>
    </row>
    <row r="5486" spans="1:13" s="53" customFormat="1">
      <c r="A5486" s="47"/>
      <c r="B5486" s="47"/>
      <c r="C5486" s="47"/>
      <c r="D5486" s="47"/>
      <c r="E5486" s="47"/>
      <c r="F5486" s="48"/>
      <c r="G5486" s="49"/>
      <c r="H5486" s="47"/>
      <c r="I5486" s="71"/>
      <c r="J5486" s="51"/>
      <c r="K5486" s="50"/>
      <c r="L5486" s="50"/>
      <c r="M5486" s="52"/>
    </row>
    <row r="5487" spans="1:13" s="53" customFormat="1">
      <c r="A5487" s="47"/>
      <c r="B5487" s="47"/>
      <c r="C5487" s="47"/>
      <c r="D5487" s="47"/>
      <c r="E5487" s="47"/>
      <c r="F5487" s="48"/>
      <c r="G5487" s="49"/>
      <c r="H5487" s="47"/>
      <c r="I5487" s="71"/>
      <c r="J5487" s="51"/>
      <c r="K5487" s="50"/>
      <c r="L5487" s="50"/>
      <c r="M5487" s="52"/>
    </row>
    <row r="5488" spans="1:13" s="53" customFormat="1">
      <c r="A5488" s="47"/>
      <c r="B5488" s="47"/>
      <c r="C5488" s="47"/>
      <c r="D5488" s="47"/>
      <c r="E5488" s="47"/>
      <c r="F5488" s="48"/>
      <c r="G5488" s="49"/>
      <c r="H5488" s="47"/>
      <c r="I5488" s="71"/>
      <c r="J5488" s="51"/>
      <c r="K5488" s="50"/>
      <c r="L5488" s="50"/>
      <c r="M5488" s="52"/>
    </row>
    <row r="5489" spans="1:13" s="53" customFormat="1">
      <c r="A5489" s="47"/>
      <c r="B5489" s="47"/>
      <c r="C5489" s="47"/>
      <c r="D5489" s="47"/>
      <c r="E5489" s="47"/>
      <c r="F5489" s="48"/>
      <c r="G5489" s="49"/>
      <c r="H5489" s="47"/>
      <c r="I5489" s="71"/>
      <c r="J5489" s="51"/>
      <c r="K5489" s="50"/>
      <c r="L5489" s="50"/>
      <c r="M5489" s="52"/>
    </row>
    <row r="5490" spans="1:13" s="53" customFormat="1">
      <c r="A5490" s="47"/>
      <c r="B5490" s="47"/>
      <c r="C5490" s="47"/>
      <c r="D5490" s="47"/>
      <c r="E5490" s="47"/>
      <c r="F5490" s="48"/>
      <c r="G5490" s="49"/>
      <c r="H5490" s="47"/>
      <c r="I5490" s="71"/>
      <c r="J5490" s="51"/>
      <c r="K5490" s="50"/>
      <c r="L5490" s="50"/>
      <c r="M5490" s="52"/>
    </row>
    <row r="5491" spans="1:13" s="53" customFormat="1">
      <c r="A5491" s="47"/>
      <c r="B5491" s="47"/>
      <c r="C5491" s="47"/>
      <c r="D5491" s="47"/>
      <c r="E5491" s="47"/>
      <c r="F5491" s="48"/>
      <c r="G5491" s="49"/>
      <c r="H5491" s="47"/>
      <c r="I5491" s="71"/>
      <c r="J5491" s="51"/>
      <c r="K5491" s="50"/>
      <c r="L5491" s="50"/>
      <c r="M5491" s="52"/>
    </row>
    <row r="5492" spans="1:13" s="53" customFormat="1">
      <c r="A5492" s="47"/>
      <c r="B5492" s="47"/>
      <c r="C5492" s="47"/>
      <c r="D5492" s="47"/>
      <c r="E5492" s="47"/>
      <c r="F5492" s="48"/>
      <c r="G5492" s="49"/>
      <c r="H5492" s="47"/>
      <c r="I5492" s="71"/>
      <c r="J5492" s="51"/>
      <c r="K5492" s="50"/>
      <c r="L5492" s="50"/>
      <c r="M5492" s="52"/>
    </row>
    <row r="5493" spans="1:13" s="53" customFormat="1">
      <c r="A5493" s="47"/>
      <c r="B5493" s="47"/>
      <c r="C5493" s="47"/>
      <c r="D5493" s="47"/>
      <c r="E5493" s="47"/>
      <c r="F5493" s="48"/>
      <c r="G5493" s="49"/>
      <c r="H5493" s="47"/>
      <c r="I5493" s="71"/>
      <c r="J5493" s="51"/>
      <c r="K5493" s="50"/>
      <c r="L5493" s="50"/>
      <c r="M5493" s="52"/>
    </row>
    <row r="5494" spans="1:13" s="53" customFormat="1">
      <c r="A5494" s="47"/>
      <c r="B5494" s="47"/>
      <c r="C5494" s="47"/>
      <c r="D5494" s="47"/>
      <c r="E5494" s="47"/>
      <c r="F5494" s="48"/>
      <c r="G5494" s="49"/>
      <c r="H5494" s="47"/>
      <c r="I5494" s="71"/>
      <c r="J5494" s="51"/>
      <c r="K5494" s="50"/>
      <c r="L5494" s="50"/>
      <c r="M5494" s="52"/>
    </row>
    <row r="5495" spans="1:13" s="53" customFormat="1">
      <c r="A5495" s="47"/>
      <c r="B5495" s="47"/>
      <c r="C5495" s="47"/>
      <c r="D5495" s="47"/>
      <c r="E5495" s="47"/>
      <c r="F5495" s="48"/>
      <c r="G5495" s="49"/>
      <c r="H5495" s="47"/>
      <c r="I5495" s="71"/>
      <c r="J5495" s="51"/>
      <c r="K5495" s="50"/>
      <c r="L5495" s="50"/>
      <c r="M5495" s="52"/>
    </row>
    <row r="5496" spans="1:13" s="53" customFormat="1">
      <c r="A5496" s="47"/>
      <c r="B5496" s="47"/>
      <c r="C5496" s="47"/>
      <c r="D5496" s="47"/>
      <c r="E5496" s="47"/>
      <c r="F5496" s="48"/>
      <c r="G5496" s="49"/>
      <c r="H5496" s="47"/>
      <c r="I5496" s="71"/>
      <c r="J5496" s="51"/>
      <c r="K5496" s="50"/>
      <c r="L5496" s="50"/>
      <c r="M5496" s="52"/>
    </row>
    <row r="5497" spans="1:13" s="53" customFormat="1">
      <c r="A5497" s="47"/>
      <c r="B5497" s="47"/>
      <c r="C5497" s="47"/>
      <c r="D5497" s="47"/>
      <c r="E5497" s="47"/>
      <c r="F5497" s="48"/>
      <c r="G5497" s="49"/>
      <c r="H5497" s="47"/>
      <c r="I5497" s="71"/>
      <c r="J5497" s="51"/>
      <c r="K5497" s="50"/>
      <c r="L5497" s="50"/>
      <c r="M5497" s="52"/>
    </row>
    <row r="5498" spans="1:13" s="53" customFormat="1">
      <c r="A5498" s="47"/>
      <c r="B5498" s="47"/>
      <c r="C5498" s="47"/>
      <c r="D5498" s="47"/>
      <c r="E5498" s="47"/>
      <c r="F5498" s="48"/>
      <c r="G5498" s="49"/>
      <c r="H5498" s="47"/>
      <c r="I5498" s="71"/>
      <c r="J5498" s="51"/>
      <c r="K5498" s="50"/>
      <c r="L5498" s="50"/>
      <c r="M5498" s="52"/>
    </row>
    <row r="5499" spans="1:13" s="53" customFormat="1">
      <c r="A5499" s="47"/>
      <c r="B5499" s="47"/>
      <c r="C5499" s="47"/>
      <c r="D5499" s="47"/>
      <c r="E5499" s="47"/>
      <c r="F5499" s="48"/>
      <c r="G5499" s="49"/>
      <c r="H5499" s="47"/>
      <c r="I5499" s="71"/>
      <c r="J5499" s="51"/>
      <c r="K5499" s="50"/>
      <c r="L5499" s="50"/>
      <c r="M5499" s="52"/>
    </row>
    <row r="5500" spans="1:13" s="53" customFormat="1">
      <c r="A5500" s="47"/>
      <c r="B5500" s="47"/>
      <c r="C5500" s="47"/>
      <c r="D5500" s="47"/>
      <c r="E5500" s="47"/>
      <c r="F5500" s="48"/>
      <c r="G5500" s="49"/>
      <c r="H5500" s="47"/>
      <c r="I5500" s="71"/>
      <c r="J5500" s="51"/>
      <c r="K5500" s="50"/>
      <c r="L5500" s="50"/>
      <c r="M5500" s="52"/>
    </row>
    <row r="5501" spans="1:13" s="53" customFormat="1">
      <c r="A5501" s="47"/>
      <c r="B5501" s="47"/>
      <c r="C5501" s="47"/>
      <c r="D5501" s="47"/>
      <c r="E5501" s="47"/>
      <c r="F5501" s="48"/>
      <c r="G5501" s="49"/>
      <c r="H5501" s="47"/>
      <c r="I5501" s="71"/>
      <c r="J5501" s="51"/>
      <c r="K5501" s="50"/>
      <c r="L5501" s="50"/>
      <c r="M5501" s="52"/>
    </row>
    <row r="5502" spans="1:13" s="53" customFormat="1">
      <c r="A5502" s="47"/>
      <c r="B5502" s="47"/>
      <c r="C5502" s="47"/>
      <c r="D5502" s="47"/>
      <c r="E5502" s="47"/>
      <c r="F5502" s="48"/>
      <c r="G5502" s="49"/>
      <c r="H5502" s="47"/>
      <c r="I5502" s="71"/>
      <c r="J5502" s="51"/>
      <c r="K5502" s="50"/>
      <c r="L5502" s="50"/>
      <c r="M5502" s="52"/>
    </row>
    <row r="5503" spans="1:13" s="53" customFormat="1">
      <c r="A5503" s="47"/>
      <c r="B5503" s="47"/>
      <c r="C5503" s="47"/>
      <c r="D5503" s="47"/>
      <c r="E5503" s="47"/>
      <c r="F5503" s="48"/>
      <c r="G5503" s="49"/>
      <c r="H5503" s="47"/>
      <c r="I5503" s="71"/>
      <c r="J5503" s="51"/>
      <c r="K5503" s="50"/>
      <c r="L5503" s="50"/>
      <c r="M5503" s="52"/>
    </row>
    <row r="5504" spans="1:13" s="53" customFormat="1">
      <c r="A5504" s="47"/>
      <c r="B5504" s="47"/>
      <c r="C5504" s="47"/>
      <c r="D5504" s="47"/>
      <c r="E5504" s="47"/>
      <c r="F5504" s="48"/>
      <c r="G5504" s="49"/>
      <c r="H5504" s="47"/>
      <c r="I5504" s="71"/>
      <c r="J5504" s="51"/>
      <c r="K5504" s="50"/>
      <c r="L5504" s="50"/>
      <c r="M5504" s="52"/>
    </row>
    <row r="5505" spans="1:13" s="53" customFormat="1">
      <c r="A5505" s="47"/>
      <c r="B5505" s="47"/>
      <c r="C5505" s="47"/>
      <c r="D5505" s="47"/>
      <c r="E5505" s="47"/>
      <c r="F5505" s="48"/>
      <c r="G5505" s="49"/>
      <c r="H5505" s="47"/>
      <c r="I5505" s="71"/>
      <c r="J5505" s="51"/>
      <c r="K5505" s="50"/>
      <c r="L5505" s="50"/>
      <c r="M5505" s="52"/>
    </row>
    <row r="5506" spans="1:13" s="53" customFormat="1">
      <c r="A5506" s="47"/>
      <c r="B5506" s="47"/>
      <c r="C5506" s="47"/>
      <c r="D5506" s="47"/>
      <c r="E5506" s="47"/>
      <c r="F5506" s="48"/>
      <c r="G5506" s="49"/>
      <c r="H5506" s="47"/>
      <c r="I5506" s="71"/>
      <c r="J5506" s="51"/>
      <c r="K5506" s="50"/>
      <c r="L5506" s="50"/>
      <c r="M5506" s="52"/>
    </row>
    <row r="5507" spans="1:13" s="53" customFormat="1">
      <c r="A5507" s="47"/>
      <c r="B5507" s="47"/>
      <c r="C5507" s="47"/>
      <c r="D5507" s="47"/>
      <c r="E5507" s="47"/>
      <c r="F5507" s="48"/>
      <c r="G5507" s="49"/>
      <c r="H5507" s="47"/>
      <c r="I5507" s="71"/>
      <c r="J5507" s="51"/>
      <c r="K5507" s="50"/>
      <c r="L5507" s="50"/>
      <c r="M5507" s="52"/>
    </row>
    <row r="5508" spans="1:13" s="53" customFormat="1">
      <c r="A5508" s="47"/>
      <c r="B5508" s="47"/>
      <c r="C5508" s="47"/>
      <c r="D5508" s="47"/>
      <c r="E5508" s="47"/>
      <c r="F5508" s="48"/>
      <c r="G5508" s="49"/>
      <c r="H5508" s="47"/>
      <c r="I5508" s="71"/>
      <c r="J5508" s="51"/>
      <c r="K5508" s="50"/>
      <c r="L5508" s="50"/>
      <c r="M5508" s="52"/>
    </row>
    <row r="5509" spans="1:13" s="53" customFormat="1">
      <c r="A5509" s="47"/>
      <c r="B5509" s="47"/>
      <c r="C5509" s="47"/>
      <c r="D5509" s="47"/>
      <c r="E5509" s="47"/>
      <c r="F5509" s="48"/>
      <c r="G5509" s="49"/>
      <c r="H5509" s="47"/>
      <c r="I5509" s="71"/>
      <c r="J5509" s="51"/>
      <c r="K5509" s="50"/>
      <c r="L5509" s="50"/>
      <c r="M5509" s="52"/>
    </row>
    <row r="5510" spans="1:13" s="53" customFormat="1">
      <c r="A5510" s="47"/>
      <c r="B5510" s="47"/>
      <c r="C5510" s="47"/>
      <c r="D5510" s="47"/>
      <c r="E5510" s="47"/>
      <c r="F5510" s="48"/>
      <c r="G5510" s="49"/>
      <c r="H5510" s="47"/>
      <c r="I5510" s="71"/>
      <c r="J5510" s="51"/>
      <c r="K5510" s="50"/>
      <c r="L5510" s="50"/>
      <c r="M5510" s="52"/>
    </row>
    <row r="5511" spans="1:13" s="53" customFormat="1">
      <c r="A5511" s="47"/>
      <c r="B5511" s="47"/>
      <c r="C5511" s="47"/>
      <c r="D5511" s="47"/>
      <c r="E5511" s="47"/>
      <c r="F5511" s="48"/>
      <c r="G5511" s="49"/>
      <c r="H5511" s="47"/>
      <c r="I5511" s="71"/>
      <c r="J5511" s="51"/>
      <c r="K5511" s="50"/>
      <c r="L5511" s="50"/>
      <c r="M5511" s="52"/>
    </row>
    <row r="5512" spans="1:13" s="53" customFormat="1">
      <c r="A5512" s="47"/>
      <c r="B5512" s="47"/>
      <c r="C5512" s="47"/>
      <c r="D5512" s="47"/>
      <c r="E5512" s="47"/>
      <c r="F5512" s="48"/>
      <c r="G5512" s="49"/>
      <c r="H5512" s="47"/>
      <c r="I5512" s="71"/>
      <c r="J5512" s="51"/>
      <c r="K5512" s="50"/>
      <c r="L5512" s="50"/>
      <c r="M5512" s="52"/>
    </row>
    <row r="5513" spans="1:13" s="53" customFormat="1">
      <c r="A5513" s="47"/>
      <c r="B5513" s="47"/>
      <c r="C5513" s="47"/>
      <c r="D5513" s="47"/>
      <c r="E5513" s="47"/>
      <c r="F5513" s="48"/>
      <c r="G5513" s="49"/>
      <c r="H5513" s="47"/>
      <c r="I5513" s="71"/>
      <c r="J5513" s="51"/>
      <c r="K5513" s="50"/>
      <c r="L5513" s="50"/>
      <c r="M5513" s="52"/>
    </row>
    <row r="5514" spans="1:13" s="53" customFormat="1">
      <c r="A5514" s="47"/>
      <c r="B5514" s="47"/>
      <c r="C5514" s="47"/>
      <c r="D5514" s="47"/>
      <c r="E5514" s="47"/>
      <c r="F5514" s="48"/>
      <c r="G5514" s="49"/>
      <c r="H5514" s="47"/>
      <c r="I5514" s="71"/>
      <c r="J5514" s="51"/>
      <c r="K5514" s="50"/>
      <c r="L5514" s="50"/>
      <c r="M5514" s="52"/>
    </row>
    <row r="5515" spans="1:13" s="53" customFormat="1">
      <c r="A5515" s="47"/>
      <c r="B5515" s="47"/>
      <c r="C5515" s="47"/>
      <c r="D5515" s="47"/>
      <c r="E5515" s="47"/>
      <c r="F5515" s="48"/>
      <c r="G5515" s="49"/>
      <c r="H5515" s="47"/>
      <c r="I5515" s="71"/>
      <c r="J5515" s="51"/>
      <c r="K5515" s="50"/>
      <c r="L5515" s="50"/>
      <c r="M5515" s="52"/>
    </row>
    <row r="5516" spans="1:13" s="53" customFormat="1">
      <c r="A5516" s="47"/>
      <c r="B5516" s="47"/>
      <c r="C5516" s="47"/>
      <c r="D5516" s="47"/>
      <c r="E5516" s="47"/>
      <c r="F5516" s="48"/>
      <c r="G5516" s="49"/>
      <c r="H5516" s="47"/>
      <c r="I5516" s="71"/>
      <c r="J5516" s="51"/>
      <c r="K5516" s="50"/>
      <c r="L5516" s="50"/>
      <c r="M5516" s="52"/>
    </row>
    <row r="5517" spans="1:13" s="53" customFormat="1">
      <c r="A5517" s="47"/>
      <c r="B5517" s="47"/>
      <c r="C5517" s="47"/>
      <c r="D5517" s="47"/>
      <c r="E5517" s="47"/>
      <c r="F5517" s="48"/>
      <c r="G5517" s="49"/>
      <c r="H5517" s="47"/>
      <c r="I5517" s="71"/>
      <c r="J5517" s="51"/>
      <c r="K5517" s="50"/>
      <c r="L5517" s="50"/>
      <c r="M5517" s="52"/>
    </row>
    <row r="5518" spans="1:13" s="53" customFormat="1">
      <c r="A5518" s="47"/>
      <c r="B5518" s="47"/>
      <c r="C5518" s="47"/>
      <c r="D5518" s="47"/>
      <c r="E5518" s="47"/>
      <c r="F5518" s="48"/>
      <c r="G5518" s="49"/>
      <c r="H5518" s="47"/>
      <c r="I5518" s="71"/>
      <c r="J5518" s="51"/>
      <c r="K5518" s="50"/>
      <c r="L5518" s="50"/>
      <c r="M5518" s="52"/>
    </row>
    <row r="5519" spans="1:13" s="53" customFormat="1">
      <c r="A5519" s="47"/>
      <c r="B5519" s="47"/>
      <c r="C5519" s="47"/>
      <c r="D5519" s="47"/>
      <c r="E5519" s="47"/>
      <c r="F5519" s="48"/>
      <c r="G5519" s="49"/>
      <c r="H5519" s="47"/>
      <c r="I5519" s="71"/>
      <c r="J5519" s="51"/>
      <c r="K5519" s="50"/>
      <c r="L5519" s="50"/>
      <c r="M5519" s="52"/>
    </row>
    <row r="5520" spans="1:13" s="53" customFormat="1">
      <c r="A5520" s="47"/>
      <c r="B5520" s="47"/>
      <c r="C5520" s="47"/>
      <c r="D5520" s="47"/>
      <c r="E5520" s="47"/>
      <c r="F5520" s="48"/>
      <c r="G5520" s="49"/>
      <c r="H5520" s="47"/>
      <c r="I5520" s="71"/>
      <c r="J5520" s="51"/>
      <c r="K5520" s="50"/>
      <c r="L5520" s="50"/>
      <c r="M5520" s="52"/>
    </row>
    <row r="5521" spans="1:13" s="53" customFormat="1">
      <c r="A5521" s="47"/>
      <c r="B5521" s="47"/>
      <c r="C5521" s="47"/>
      <c r="D5521" s="47"/>
      <c r="E5521" s="47"/>
      <c r="F5521" s="48"/>
      <c r="G5521" s="49"/>
      <c r="H5521" s="47"/>
      <c r="I5521" s="71"/>
      <c r="J5521" s="51"/>
      <c r="K5521" s="50"/>
      <c r="L5521" s="50"/>
      <c r="M5521" s="52"/>
    </row>
    <row r="5522" spans="1:13" s="53" customFormat="1">
      <c r="A5522" s="47"/>
      <c r="B5522" s="47"/>
      <c r="C5522" s="47"/>
      <c r="D5522" s="47"/>
      <c r="E5522" s="47"/>
      <c r="F5522" s="48"/>
      <c r="G5522" s="49"/>
      <c r="H5522" s="47"/>
      <c r="I5522" s="71"/>
      <c r="J5522" s="51"/>
      <c r="K5522" s="50"/>
      <c r="L5522" s="50"/>
      <c r="M5522" s="52"/>
    </row>
    <row r="5523" spans="1:13" s="53" customFormat="1">
      <c r="A5523" s="47"/>
      <c r="B5523" s="47"/>
      <c r="C5523" s="47"/>
      <c r="D5523" s="47"/>
      <c r="E5523" s="47"/>
      <c r="F5523" s="48"/>
      <c r="G5523" s="49"/>
      <c r="H5523" s="47"/>
      <c r="I5523" s="71"/>
      <c r="J5523" s="51"/>
      <c r="K5523" s="50"/>
      <c r="L5523" s="50"/>
      <c r="M5523" s="52"/>
    </row>
    <row r="5524" spans="1:13" s="53" customFormat="1">
      <c r="A5524" s="47"/>
      <c r="B5524" s="47"/>
      <c r="C5524" s="47"/>
      <c r="D5524" s="47"/>
      <c r="E5524" s="47"/>
      <c r="F5524" s="48"/>
      <c r="G5524" s="49"/>
      <c r="H5524" s="47"/>
      <c r="I5524" s="71"/>
      <c r="J5524" s="51"/>
      <c r="K5524" s="50"/>
      <c r="L5524" s="50"/>
      <c r="M5524" s="52"/>
    </row>
    <row r="5525" spans="1:13" s="53" customFormat="1">
      <c r="A5525" s="47"/>
      <c r="B5525" s="47"/>
      <c r="C5525" s="47"/>
      <c r="D5525" s="47"/>
      <c r="E5525" s="47"/>
      <c r="F5525" s="48"/>
      <c r="G5525" s="49"/>
      <c r="H5525" s="47"/>
      <c r="I5525" s="71"/>
      <c r="J5525" s="51"/>
      <c r="K5525" s="50"/>
      <c r="L5525" s="50"/>
      <c r="M5525" s="52"/>
    </row>
    <row r="5526" spans="1:13" s="53" customFormat="1">
      <c r="A5526" s="47"/>
      <c r="B5526" s="47"/>
      <c r="C5526" s="47"/>
      <c r="D5526" s="47"/>
      <c r="E5526" s="47"/>
      <c r="F5526" s="48"/>
      <c r="G5526" s="49"/>
      <c r="H5526" s="47"/>
      <c r="I5526" s="71"/>
      <c r="J5526" s="51"/>
      <c r="K5526" s="50"/>
      <c r="L5526" s="50"/>
      <c r="M5526" s="52"/>
    </row>
    <row r="5527" spans="1:13" s="53" customFormat="1">
      <c r="A5527" s="47"/>
      <c r="B5527" s="47"/>
      <c r="C5527" s="47"/>
      <c r="D5527" s="47"/>
      <c r="E5527" s="47"/>
      <c r="F5527" s="48"/>
      <c r="G5527" s="49"/>
      <c r="H5527" s="47"/>
      <c r="I5527" s="71"/>
      <c r="J5527" s="51"/>
      <c r="K5527" s="50"/>
      <c r="L5527" s="50"/>
      <c r="M5527" s="52"/>
    </row>
    <row r="5528" spans="1:13" s="53" customFormat="1">
      <c r="A5528" s="47"/>
      <c r="B5528" s="47"/>
      <c r="C5528" s="47"/>
      <c r="D5528" s="47"/>
      <c r="E5528" s="47"/>
      <c r="F5528" s="48"/>
      <c r="G5528" s="49"/>
      <c r="H5528" s="47"/>
      <c r="I5528" s="71"/>
      <c r="J5528" s="51"/>
      <c r="K5528" s="50"/>
      <c r="L5528" s="50"/>
      <c r="M5528" s="52"/>
    </row>
    <row r="5529" spans="1:13" s="53" customFormat="1">
      <c r="A5529" s="47"/>
      <c r="B5529" s="47"/>
      <c r="C5529" s="47"/>
      <c r="D5529" s="47"/>
      <c r="E5529" s="47"/>
      <c r="F5529" s="48"/>
      <c r="G5529" s="49"/>
      <c r="H5529" s="47"/>
      <c r="I5529" s="71"/>
      <c r="J5529" s="51"/>
      <c r="K5529" s="50"/>
      <c r="L5529" s="50"/>
      <c r="M5529" s="52"/>
    </row>
    <row r="5530" spans="1:13" s="53" customFormat="1">
      <c r="A5530" s="47"/>
      <c r="B5530" s="47"/>
      <c r="C5530" s="47"/>
      <c r="D5530" s="47"/>
      <c r="E5530" s="47"/>
      <c r="F5530" s="48"/>
      <c r="G5530" s="49"/>
      <c r="H5530" s="47"/>
      <c r="I5530" s="71"/>
      <c r="J5530" s="51"/>
      <c r="K5530" s="50"/>
      <c r="L5530" s="50"/>
      <c r="M5530" s="52"/>
    </row>
    <row r="5531" spans="1:13" s="53" customFormat="1">
      <c r="A5531" s="47"/>
      <c r="B5531" s="47"/>
      <c r="C5531" s="47"/>
      <c r="D5531" s="47"/>
      <c r="E5531" s="47"/>
      <c r="F5531" s="48"/>
      <c r="G5531" s="49"/>
      <c r="H5531" s="47"/>
      <c r="I5531" s="71"/>
      <c r="J5531" s="51"/>
      <c r="K5531" s="50"/>
      <c r="L5531" s="50"/>
      <c r="M5531" s="52"/>
    </row>
    <row r="5532" spans="1:13" s="53" customFormat="1">
      <c r="A5532" s="47"/>
      <c r="B5532" s="47"/>
      <c r="C5532" s="47"/>
      <c r="D5532" s="47"/>
      <c r="E5532" s="47"/>
      <c r="F5532" s="48"/>
      <c r="G5532" s="49"/>
      <c r="H5532" s="47"/>
      <c r="I5532" s="71"/>
      <c r="J5532" s="51"/>
      <c r="K5532" s="50"/>
      <c r="L5532" s="50"/>
      <c r="M5532" s="52"/>
    </row>
    <row r="5533" spans="1:13" s="53" customFormat="1">
      <c r="A5533" s="47"/>
      <c r="B5533" s="47"/>
      <c r="C5533" s="47"/>
      <c r="D5533" s="47"/>
      <c r="E5533" s="47"/>
      <c r="F5533" s="48"/>
      <c r="G5533" s="49"/>
      <c r="H5533" s="47"/>
      <c r="I5533" s="71"/>
      <c r="J5533" s="51"/>
      <c r="K5533" s="50"/>
      <c r="L5533" s="50"/>
      <c r="M5533" s="52"/>
    </row>
    <row r="5534" spans="1:13" s="53" customFormat="1">
      <c r="A5534" s="47"/>
      <c r="B5534" s="47"/>
      <c r="C5534" s="47"/>
      <c r="D5534" s="47"/>
      <c r="E5534" s="47"/>
      <c r="F5534" s="48"/>
      <c r="G5534" s="49"/>
      <c r="H5534" s="47"/>
      <c r="I5534" s="71"/>
      <c r="J5534" s="51"/>
      <c r="K5534" s="50"/>
      <c r="L5534" s="50"/>
      <c r="M5534" s="52"/>
    </row>
    <row r="5535" spans="1:13" s="53" customFormat="1">
      <c r="A5535" s="47"/>
      <c r="B5535" s="47"/>
      <c r="C5535" s="47"/>
      <c r="D5535" s="47"/>
      <c r="E5535" s="47"/>
      <c r="F5535" s="48"/>
      <c r="G5535" s="49"/>
      <c r="H5535" s="47"/>
      <c r="I5535" s="71"/>
      <c r="J5535" s="51"/>
      <c r="K5535" s="50"/>
      <c r="L5535" s="50"/>
      <c r="M5535" s="52"/>
    </row>
    <row r="5536" spans="1:13" s="53" customFormat="1">
      <c r="A5536" s="47"/>
      <c r="B5536" s="47"/>
      <c r="C5536" s="47"/>
      <c r="D5536" s="47"/>
      <c r="E5536" s="47"/>
      <c r="F5536" s="48"/>
      <c r="G5536" s="49"/>
      <c r="H5536" s="47"/>
      <c r="I5536" s="71"/>
      <c r="J5536" s="51"/>
      <c r="K5536" s="50"/>
      <c r="L5536" s="50"/>
      <c r="M5536" s="52"/>
    </row>
    <row r="5537" spans="1:13" s="53" customFormat="1">
      <c r="A5537" s="47"/>
      <c r="B5537" s="47"/>
      <c r="C5537" s="47"/>
      <c r="D5537" s="47"/>
      <c r="E5537" s="47"/>
      <c r="F5537" s="48"/>
      <c r="G5537" s="49"/>
      <c r="H5537" s="47"/>
      <c r="I5537" s="71"/>
      <c r="J5537" s="51"/>
      <c r="K5537" s="50"/>
      <c r="L5537" s="50"/>
      <c r="M5537" s="52"/>
    </row>
    <row r="5538" spans="1:13" s="53" customFormat="1">
      <c r="A5538" s="47"/>
      <c r="B5538" s="47"/>
      <c r="C5538" s="47"/>
      <c r="D5538" s="47"/>
      <c r="E5538" s="47"/>
      <c r="F5538" s="48"/>
      <c r="G5538" s="49"/>
      <c r="H5538" s="47"/>
      <c r="I5538" s="71"/>
      <c r="J5538" s="51"/>
      <c r="K5538" s="50"/>
      <c r="L5538" s="50"/>
      <c r="M5538" s="52"/>
    </row>
    <row r="5539" spans="1:13" s="53" customFormat="1">
      <c r="A5539" s="47"/>
      <c r="B5539" s="47"/>
      <c r="C5539" s="47"/>
      <c r="D5539" s="47"/>
      <c r="E5539" s="47"/>
      <c r="F5539" s="48"/>
      <c r="G5539" s="49"/>
      <c r="H5539" s="47"/>
      <c r="I5539" s="71"/>
      <c r="J5539" s="51"/>
      <c r="K5539" s="50"/>
      <c r="L5539" s="50"/>
      <c r="M5539" s="52"/>
    </row>
    <row r="5540" spans="1:13" s="53" customFormat="1">
      <c r="A5540" s="47"/>
      <c r="B5540" s="47"/>
      <c r="C5540" s="47"/>
      <c r="D5540" s="47"/>
      <c r="E5540" s="47"/>
      <c r="F5540" s="48"/>
      <c r="G5540" s="49"/>
      <c r="H5540" s="47"/>
      <c r="I5540" s="71"/>
      <c r="J5540" s="51"/>
      <c r="K5540" s="50"/>
      <c r="L5540" s="50"/>
      <c r="M5540" s="52"/>
    </row>
    <row r="5541" spans="1:13" s="53" customFormat="1">
      <c r="A5541" s="47"/>
      <c r="B5541" s="47"/>
      <c r="C5541" s="47"/>
      <c r="D5541" s="47"/>
      <c r="E5541" s="47"/>
      <c r="F5541" s="48"/>
      <c r="G5541" s="49"/>
      <c r="H5541" s="47"/>
      <c r="I5541" s="71"/>
      <c r="J5541" s="51"/>
      <c r="K5541" s="50"/>
      <c r="L5541" s="50"/>
      <c r="M5541" s="52"/>
    </row>
    <row r="5542" spans="1:13" s="53" customFormat="1">
      <c r="A5542" s="47"/>
      <c r="B5542" s="47"/>
      <c r="C5542" s="47"/>
      <c r="D5542" s="47"/>
      <c r="E5542" s="47"/>
      <c r="F5542" s="48"/>
      <c r="G5542" s="49"/>
      <c r="H5542" s="47"/>
      <c r="I5542" s="71"/>
      <c r="J5542" s="51"/>
      <c r="K5542" s="50"/>
      <c r="L5542" s="50"/>
      <c r="M5542" s="52"/>
    </row>
    <row r="5543" spans="1:13" s="53" customFormat="1">
      <c r="A5543" s="47"/>
      <c r="B5543" s="47"/>
      <c r="C5543" s="47"/>
      <c r="D5543" s="47"/>
      <c r="E5543" s="47"/>
      <c r="F5543" s="48"/>
      <c r="G5543" s="49"/>
      <c r="H5543" s="47"/>
      <c r="I5543" s="71"/>
      <c r="J5543" s="51"/>
      <c r="K5543" s="50"/>
      <c r="L5543" s="50"/>
      <c r="M5543" s="52"/>
    </row>
    <row r="5544" spans="1:13" s="53" customFormat="1">
      <c r="A5544" s="47"/>
      <c r="B5544" s="47"/>
      <c r="C5544" s="47"/>
      <c r="D5544" s="47"/>
      <c r="E5544" s="47"/>
      <c r="F5544" s="48"/>
      <c r="G5544" s="49"/>
      <c r="H5544" s="47"/>
      <c r="I5544" s="71"/>
      <c r="J5544" s="51"/>
      <c r="K5544" s="50"/>
      <c r="L5544" s="50"/>
      <c r="M5544" s="52"/>
    </row>
    <row r="5545" spans="1:13" s="53" customFormat="1">
      <c r="A5545" s="47"/>
      <c r="B5545" s="47"/>
      <c r="C5545" s="47"/>
      <c r="D5545" s="47"/>
      <c r="E5545" s="47"/>
      <c r="F5545" s="48"/>
      <c r="G5545" s="49"/>
      <c r="H5545" s="47"/>
      <c r="I5545" s="71"/>
      <c r="J5545" s="51"/>
      <c r="K5545" s="50"/>
      <c r="L5545" s="50"/>
      <c r="M5545" s="52"/>
    </row>
    <row r="5546" spans="1:13" s="53" customFormat="1">
      <c r="A5546" s="47"/>
      <c r="B5546" s="47"/>
      <c r="C5546" s="47"/>
      <c r="D5546" s="47"/>
      <c r="E5546" s="47"/>
      <c r="F5546" s="48"/>
      <c r="G5546" s="49"/>
      <c r="H5546" s="47"/>
      <c r="I5546" s="71"/>
      <c r="J5546" s="51"/>
      <c r="K5546" s="50"/>
      <c r="L5546" s="50"/>
      <c r="M5546" s="52"/>
    </row>
    <row r="5547" spans="1:13" s="53" customFormat="1">
      <c r="A5547" s="47"/>
      <c r="B5547" s="47"/>
      <c r="C5547" s="47"/>
      <c r="D5547" s="47"/>
      <c r="E5547" s="47"/>
      <c r="F5547" s="48"/>
      <c r="G5547" s="49"/>
      <c r="H5547" s="47"/>
      <c r="I5547" s="71"/>
      <c r="J5547" s="51"/>
      <c r="K5547" s="50"/>
      <c r="L5547" s="50"/>
      <c r="M5547" s="52"/>
    </row>
    <row r="5548" spans="1:13" s="53" customFormat="1">
      <c r="A5548" s="47"/>
      <c r="B5548" s="47"/>
      <c r="C5548" s="47"/>
      <c r="D5548" s="47"/>
      <c r="E5548" s="47"/>
      <c r="F5548" s="48"/>
      <c r="G5548" s="49"/>
      <c r="H5548" s="47"/>
      <c r="I5548" s="71"/>
      <c r="J5548" s="51"/>
      <c r="K5548" s="50"/>
      <c r="L5548" s="50"/>
      <c r="M5548" s="52"/>
    </row>
    <row r="5549" spans="1:13" s="53" customFormat="1">
      <c r="A5549" s="47"/>
      <c r="B5549" s="47"/>
      <c r="C5549" s="47"/>
      <c r="D5549" s="47"/>
      <c r="E5549" s="47"/>
      <c r="F5549" s="48"/>
      <c r="G5549" s="49"/>
      <c r="H5549" s="47"/>
      <c r="I5549" s="71"/>
      <c r="J5549" s="51"/>
      <c r="K5549" s="50"/>
      <c r="L5549" s="50"/>
      <c r="M5549" s="52"/>
    </row>
    <row r="5550" spans="1:13" s="53" customFormat="1">
      <c r="A5550" s="47"/>
      <c r="B5550" s="47"/>
      <c r="C5550" s="47"/>
      <c r="D5550" s="47"/>
      <c r="E5550" s="47"/>
      <c r="F5550" s="48"/>
      <c r="G5550" s="49"/>
      <c r="H5550" s="47"/>
      <c r="I5550" s="71"/>
      <c r="J5550" s="51"/>
      <c r="K5550" s="50"/>
      <c r="L5550" s="50"/>
      <c r="M5550" s="52"/>
    </row>
    <row r="5551" spans="1:13" s="53" customFormat="1">
      <c r="A5551" s="47"/>
      <c r="B5551" s="47"/>
      <c r="C5551" s="47"/>
      <c r="D5551" s="47"/>
      <c r="E5551" s="47"/>
      <c r="F5551" s="48"/>
      <c r="G5551" s="49"/>
      <c r="H5551" s="47"/>
      <c r="I5551" s="71"/>
      <c r="J5551" s="51"/>
      <c r="K5551" s="50"/>
      <c r="L5551" s="50"/>
      <c r="M5551" s="52"/>
    </row>
    <row r="5552" spans="1:13" s="53" customFormat="1">
      <c r="A5552" s="47"/>
      <c r="B5552" s="47"/>
      <c r="C5552" s="47"/>
      <c r="D5552" s="47"/>
      <c r="E5552" s="47"/>
      <c r="F5552" s="48"/>
      <c r="G5552" s="49"/>
      <c r="H5552" s="47"/>
      <c r="I5552" s="71"/>
      <c r="J5552" s="51"/>
      <c r="K5552" s="50"/>
      <c r="L5552" s="50"/>
      <c r="M5552" s="52"/>
    </row>
    <row r="5553" spans="1:13" s="53" customFormat="1">
      <c r="A5553" s="47"/>
      <c r="B5553" s="47"/>
      <c r="C5553" s="47"/>
      <c r="D5553" s="47"/>
      <c r="E5553" s="47"/>
      <c r="F5553" s="48"/>
      <c r="G5553" s="49"/>
      <c r="H5553" s="47"/>
      <c r="I5553" s="71"/>
      <c r="J5553" s="51"/>
      <c r="K5553" s="50"/>
      <c r="L5553" s="50"/>
      <c r="M5553" s="52"/>
    </row>
    <row r="5554" spans="1:13" s="53" customFormat="1">
      <c r="A5554" s="47"/>
      <c r="B5554" s="47"/>
      <c r="C5554" s="47"/>
      <c r="D5554" s="47"/>
      <c r="E5554" s="47"/>
      <c r="F5554" s="48"/>
      <c r="G5554" s="49"/>
      <c r="H5554" s="47"/>
      <c r="I5554" s="71"/>
      <c r="J5554" s="51"/>
      <c r="K5554" s="50"/>
      <c r="L5554" s="50"/>
      <c r="M5554" s="52"/>
    </row>
    <row r="5555" spans="1:13" s="53" customFormat="1">
      <c r="A5555" s="47"/>
      <c r="B5555" s="47"/>
      <c r="C5555" s="47"/>
      <c r="D5555" s="47"/>
      <c r="E5555" s="47"/>
      <c r="F5555" s="48"/>
      <c r="G5555" s="49"/>
      <c r="H5555" s="47"/>
      <c r="I5555" s="71"/>
      <c r="J5555" s="51"/>
      <c r="K5555" s="50"/>
      <c r="L5555" s="50"/>
      <c r="M5555" s="52"/>
    </row>
    <row r="5556" spans="1:13" s="53" customFormat="1">
      <c r="A5556" s="47"/>
      <c r="B5556" s="47"/>
      <c r="C5556" s="47"/>
      <c r="D5556" s="47"/>
      <c r="E5556" s="47"/>
      <c r="F5556" s="48"/>
      <c r="G5556" s="49"/>
      <c r="H5556" s="47"/>
      <c r="I5556" s="71"/>
      <c r="J5556" s="51"/>
      <c r="K5556" s="50"/>
      <c r="L5556" s="50"/>
      <c r="M5556" s="52"/>
    </row>
    <row r="5557" spans="1:13" s="53" customFormat="1">
      <c r="A5557" s="47"/>
      <c r="B5557" s="47"/>
      <c r="C5557" s="47"/>
      <c r="D5557" s="47"/>
      <c r="E5557" s="47"/>
      <c r="F5557" s="48"/>
      <c r="G5557" s="49"/>
      <c r="H5557" s="47"/>
      <c r="I5557" s="71"/>
      <c r="J5557" s="51"/>
      <c r="K5557" s="50"/>
      <c r="L5557" s="50"/>
      <c r="M5557" s="52"/>
    </row>
    <row r="5558" spans="1:13" s="53" customFormat="1">
      <c r="A5558" s="47"/>
      <c r="B5558" s="47"/>
      <c r="C5558" s="47"/>
      <c r="D5558" s="47"/>
      <c r="E5558" s="47"/>
      <c r="F5558" s="48"/>
      <c r="G5558" s="49"/>
      <c r="H5558" s="47"/>
      <c r="I5558" s="71"/>
      <c r="J5558" s="51"/>
      <c r="K5558" s="50"/>
      <c r="L5558" s="50"/>
      <c r="M5558" s="52"/>
    </row>
    <row r="5559" spans="1:13" s="53" customFormat="1">
      <c r="A5559" s="47"/>
      <c r="B5559" s="47"/>
      <c r="C5559" s="47"/>
      <c r="D5559" s="47"/>
      <c r="E5559" s="47"/>
      <c r="F5559" s="48"/>
      <c r="G5559" s="49"/>
      <c r="H5559" s="47"/>
      <c r="I5559" s="71"/>
      <c r="J5559" s="51"/>
      <c r="K5559" s="50"/>
      <c r="L5559" s="50"/>
      <c r="M5559" s="52"/>
    </row>
    <row r="5560" spans="1:13" s="53" customFormat="1">
      <c r="A5560" s="47"/>
      <c r="B5560" s="47"/>
      <c r="C5560" s="47"/>
      <c r="D5560" s="47"/>
      <c r="E5560" s="47"/>
      <c r="F5560" s="48"/>
      <c r="G5560" s="49"/>
      <c r="H5560" s="47"/>
      <c r="I5560" s="71"/>
      <c r="J5560" s="51"/>
      <c r="K5560" s="50"/>
      <c r="L5560" s="50"/>
      <c r="M5560" s="52"/>
    </row>
    <row r="5561" spans="1:13" s="53" customFormat="1">
      <c r="A5561" s="47"/>
      <c r="B5561" s="47"/>
      <c r="C5561" s="47"/>
      <c r="D5561" s="47"/>
      <c r="E5561" s="47"/>
      <c r="F5561" s="48"/>
      <c r="G5561" s="49"/>
      <c r="H5561" s="47"/>
      <c r="I5561" s="71"/>
      <c r="J5561" s="51"/>
      <c r="K5561" s="50"/>
      <c r="L5561" s="50"/>
      <c r="M5561" s="52"/>
    </row>
    <row r="5562" spans="1:13" s="53" customFormat="1">
      <c r="A5562" s="47"/>
      <c r="B5562" s="47"/>
      <c r="C5562" s="47"/>
      <c r="D5562" s="47"/>
      <c r="E5562" s="47"/>
      <c r="F5562" s="48"/>
      <c r="G5562" s="49"/>
      <c r="H5562" s="47"/>
      <c r="I5562" s="71"/>
      <c r="J5562" s="51"/>
      <c r="K5562" s="50"/>
      <c r="L5562" s="50"/>
      <c r="M5562" s="52"/>
    </row>
    <row r="5563" spans="1:13" s="53" customFormat="1">
      <c r="A5563" s="47"/>
      <c r="B5563" s="47"/>
      <c r="C5563" s="47"/>
      <c r="D5563" s="47"/>
      <c r="E5563" s="47"/>
      <c r="F5563" s="48"/>
      <c r="G5563" s="49"/>
      <c r="H5563" s="47"/>
      <c r="I5563" s="71"/>
      <c r="J5563" s="51"/>
      <c r="K5563" s="50"/>
      <c r="L5563" s="50"/>
      <c r="M5563" s="52"/>
    </row>
    <row r="5564" spans="1:13" s="53" customFormat="1">
      <c r="A5564" s="47"/>
      <c r="B5564" s="47"/>
      <c r="C5564" s="47"/>
      <c r="D5564" s="47"/>
      <c r="E5564" s="47"/>
      <c r="F5564" s="48"/>
      <c r="G5564" s="49"/>
      <c r="H5564" s="47"/>
      <c r="I5564" s="71"/>
      <c r="J5564" s="51"/>
      <c r="K5564" s="50"/>
      <c r="L5564" s="50"/>
      <c r="M5564" s="52"/>
    </row>
    <row r="5565" spans="1:13" s="53" customFormat="1">
      <c r="A5565" s="47"/>
      <c r="B5565" s="47"/>
      <c r="C5565" s="47"/>
      <c r="D5565" s="47"/>
      <c r="E5565" s="47"/>
      <c r="F5565" s="48"/>
      <c r="G5565" s="49"/>
      <c r="H5565" s="47"/>
      <c r="I5565" s="71"/>
      <c r="J5565" s="51"/>
      <c r="K5565" s="50"/>
      <c r="L5565" s="50"/>
      <c r="M5565" s="52"/>
    </row>
    <row r="5566" spans="1:13" s="53" customFormat="1">
      <c r="A5566" s="47"/>
      <c r="B5566" s="47"/>
      <c r="C5566" s="47"/>
      <c r="D5566" s="47"/>
      <c r="E5566" s="47"/>
      <c r="F5566" s="48"/>
      <c r="G5566" s="49"/>
      <c r="H5566" s="47"/>
      <c r="I5566" s="71"/>
      <c r="J5566" s="51"/>
      <c r="K5566" s="50"/>
      <c r="L5566" s="50"/>
      <c r="M5566" s="52"/>
    </row>
    <row r="5567" spans="1:13" s="53" customFormat="1">
      <c r="A5567" s="47"/>
      <c r="B5567" s="47"/>
      <c r="C5567" s="47"/>
      <c r="D5567" s="47"/>
      <c r="E5567" s="47"/>
      <c r="F5567" s="48"/>
      <c r="G5567" s="49"/>
      <c r="H5567" s="47"/>
      <c r="I5567" s="71"/>
      <c r="J5567" s="51"/>
      <c r="K5567" s="50"/>
      <c r="L5567" s="50"/>
      <c r="M5567" s="52"/>
    </row>
    <row r="5568" spans="1:13" s="53" customFormat="1">
      <c r="A5568" s="47"/>
      <c r="B5568" s="47"/>
      <c r="C5568" s="47"/>
      <c r="D5568" s="47"/>
      <c r="E5568" s="47"/>
      <c r="F5568" s="48"/>
      <c r="G5568" s="49"/>
      <c r="H5568" s="47"/>
      <c r="I5568" s="71"/>
      <c r="J5568" s="51"/>
      <c r="K5568" s="50"/>
      <c r="L5568" s="50"/>
      <c r="M5568" s="52"/>
    </row>
    <row r="5569" spans="1:13" s="53" customFormat="1">
      <c r="A5569" s="47"/>
      <c r="B5569" s="47"/>
      <c r="C5569" s="47"/>
      <c r="D5569" s="47"/>
      <c r="E5569" s="47"/>
      <c r="F5569" s="48"/>
      <c r="G5569" s="49"/>
      <c r="H5569" s="47"/>
      <c r="I5569" s="71"/>
      <c r="J5569" s="51"/>
      <c r="K5569" s="50"/>
      <c r="L5569" s="50"/>
      <c r="M5569" s="52"/>
    </row>
    <row r="5570" spans="1:13" s="53" customFormat="1">
      <c r="A5570" s="47"/>
      <c r="B5570" s="47"/>
      <c r="C5570" s="47"/>
      <c r="D5570" s="47"/>
      <c r="E5570" s="47"/>
      <c r="F5570" s="48"/>
      <c r="G5570" s="49"/>
      <c r="H5570" s="47"/>
      <c r="I5570" s="71"/>
      <c r="J5570" s="51"/>
      <c r="K5570" s="50"/>
      <c r="L5570" s="50"/>
      <c r="M5570" s="52"/>
    </row>
    <row r="5571" spans="1:13" s="53" customFormat="1">
      <c r="A5571" s="47"/>
      <c r="B5571" s="47"/>
      <c r="C5571" s="47"/>
      <c r="D5571" s="47"/>
      <c r="E5571" s="47"/>
      <c r="F5571" s="48"/>
      <c r="G5571" s="49"/>
      <c r="H5571" s="47"/>
      <c r="I5571" s="71"/>
      <c r="J5571" s="51"/>
      <c r="K5571" s="50"/>
      <c r="L5571" s="50"/>
      <c r="M5571" s="52"/>
    </row>
    <row r="5572" spans="1:13" s="53" customFormat="1">
      <c r="A5572" s="47"/>
      <c r="B5572" s="47"/>
      <c r="C5572" s="47"/>
      <c r="D5572" s="47"/>
      <c r="E5572" s="47"/>
      <c r="F5572" s="48"/>
      <c r="G5572" s="49"/>
      <c r="H5572" s="47"/>
      <c r="I5572" s="71"/>
      <c r="J5572" s="51"/>
      <c r="K5572" s="50"/>
      <c r="L5572" s="50"/>
      <c r="M5572" s="52"/>
    </row>
    <row r="5573" spans="1:13" s="53" customFormat="1">
      <c r="A5573" s="47"/>
      <c r="B5573" s="47"/>
      <c r="C5573" s="47"/>
      <c r="D5573" s="47"/>
      <c r="E5573" s="47"/>
      <c r="F5573" s="48"/>
      <c r="G5573" s="49"/>
      <c r="H5573" s="47"/>
      <c r="I5573" s="71"/>
      <c r="J5573" s="51"/>
      <c r="K5573" s="50"/>
      <c r="L5573" s="50"/>
      <c r="M5573" s="52"/>
    </row>
    <row r="5574" spans="1:13" s="53" customFormat="1">
      <c r="A5574" s="47"/>
      <c r="B5574" s="47"/>
      <c r="C5574" s="47"/>
      <c r="D5574" s="47"/>
      <c r="E5574" s="47"/>
      <c r="F5574" s="48"/>
      <c r="G5574" s="49"/>
      <c r="H5574" s="47"/>
      <c r="I5574" s="71"/>
      <c r="J5574" s="51"/>
      <c r="K5574" s="50"/>
      <c r="L5574" s="50"/>
      <c r="M5574" s="52"/>
    </row>
    <row r="5575" spans="1:13" s="53" customFormat="1">
      <c r="A5575" s="47"/>
      <c r="B5575" s="47"/>
      <c r="C5575" s="47"/>
      <c r="D5575" s="47"/>
      <c r="E5575" s="47"/>
      <c r="F5575" s="48"/>
      <c r="G5575" s="49"/>
      <c r="H5575" s="47"/>
      <c r="I5575" s="71"/>
      <c r="J5575" s="51"/>
      <c r="K5575" s="50"/>
      <c r="L5575" s="50"/>
      <c r="M5575" s="52"/>
    </row>
    <row r="5576" spans="1:13" s="53" customFormat="1">
      <c r="A5576" s="47"/>
      <c r="B5576" s="47"/>
      <c r="C5576" s="47"/>
      <c r="D5576" s="47"/>
      <c r="E5576" s="47"/>
      <c r="F5576" s="48"/>
      <c r="G5576" s="49"/>
      <c r="H5576" s="47"/>
      <c r="I5576" s="71"/>
      <c r="J5576" s="51"/>
      <c r="K5576" s="50"/>
      <c r="L5576" s="50"/>
      <c r="M5576" s="52"/>
    </row>
    <row r="5577" spans="1:13" s="53" customFormat="1">
      <c r="A5577" s="47"/>
      <c r="B5577" s="47"/>
      <c r="C5577" s="47"/>
      <c r="D5577" s="47"/>
      <c r="E5577" s="47"/>
      <c r="F5577" s="48"/>
      <c r="G5577" s="49"/>
      <c r="H5577" s="47"/>
      <c r="I5577" s="71"/>
      <c r="J5577" s="51"/>
      <c r="K5577" s="50"/>
      <c r="L5577" s="50"/>
      <c r="M5577" s="52"/>
    </row>
    <row r="5578" spans="1:13" s="53" customFormat="1">
      <c r="A5578" s="47"/>
      <c r="B5578" s="47"/>
      <c r="C5578" s="47"/>
      <c r="D5578" s="47"/>
      <c r="E5578" s="47"/>
      <c r="F5578" s="48"/>
      <c r="G5578" s="49"/>
      <c r="H5578" s="47"/>
      <c r="I5578" s="71"/>
      <c r="J5578" s="51"/>
      <c r="K5578" s="50"/>
      <c r="L5578" s="50"/>
      <c r="M5578" s="52"/>
    </row>
    <row r="5579" spans="1:13" s="53" customFormat="1">
      <c r="A5579" s="47"/>
      <c r="B5579" s="47"/>
      <c r="C5579" s="47"/>
      <c r="D5579" s="47"/>
      <c r="E5579" s="47"/>
      <c r="F5579" s="48"/>
      <c r="G5579" s="49"/>
      <c r="H5579" s="47"/>
      <c r="I5579" s="71"/>
      <c r="J5579" s="51"/>
      <c r="K5579" s="50"/>
      <c r="L5579" s="50"/>
      <c r="M5579" s="52"/>
    </row>
    <row r="5580" spans="1:13" s="53" customFormat="1">
      <c r="A5580" s="47"/>
      <c r="B5580" s="47"/>
      <c r="C5580" s="47"/>
      <c r="D5580" s="47"/>
      <c r="E5580" s="47"/>
      <c r="F5580" s="48"/>
      <c r="G5580" s="49"/>
      <c r="H5580" s="47"/>
      <c r="I5580" s="71"/>
      <c r="J5580" s="51"/>
      <c r="K5580" s="50"/>
      <c r="L5580" s="50"/>
      <c r="M5580" s="52"/>
    </row>
    <row r="5581" spans="1:13" s="53" customFormat="1">
      <c r="A5581" s="47"/>
      <c r="B5581" s="47"/>
      <c r="C5581" s="47"/>
      <c r="D5581" s="47"/>
      <c r="E5581" s="47"/>
      <c r="F5581" s="48"/>
      <c r="G5581" s="49"/>
      <c r="H5581" s="47"/>
      <c r="I5581" s="71"/>
      <c r="J5581" s="51"/>
      <c r="K5581" s="50"/>
      <c r="L5581" s="50"/>
      <c r="M5581" s="52"/>
    </row>
    <row r="5582" spans="1:13" s="53" customFormat="1">
      <c r="A5582" s="47"/>
      <c r="B5582" s="47"/>
      <c r="C5582" s="47"/>
      <c r="D5582" s="47"/>
      <c r="E5582" s="47"/>
      <c r="F5582" s="48"/>
      <c r="G5582" s="49"/>
      <c r="H5582" s="47"/>
      <c r="I5582" s="71"/>
      <c r="J5582" s="51"/>
      <c r="K5582" s="50"/>
      <c r="L5582" s="50"/>
      <c r="M5582" s="52"/>
    </row>
    <row r="5583" spans="1:13" s="53" customFormat="1">
      <c r="A5583" s="47"/>
      <c r="B5583" s="47"/>
      <c r="C5583" s="47"/>
      <c r="D5583" s="47"/>
      <c r="E5583" s="47"/>
      <c r="F5583" s="48"/>
      <c r="G5583" s="49"/>
      <c r="H5583" s="47"/>
      <c r="I5583" s="71"/>
      <c r="J5583" s="51"/>
      <c r="K5583" s="50"/>
      <c r="L5583" s="50"/>
      <c r="M5583" s="52"/>
    </row>
    <row r="5584" spans="1:13" s="53" customFormat="1">
      <c r="A5584" s="47"/>
      <c r="B5584" s="47"/>
      <c r="C5584" s="47"/>
      <c r="D5584" s="47"/>
      <c r="E5584" s="47"/>
      <c r="F5584" s="48"/>
      <c r="G5584" s="49"/>
      <c r="H5584" s="47"/>
      <c r="I5584" s="71"/>
      <c r="J5584" s="51"/>
      <c r="K5584" s="50"/>
      <c r="L5584" s="50"/>
      <c r="M5584" s="52"/>
    </row>
    <row r="5585" spans="1:13" s="53" customFormat="1">
      <c r="A5585" s="47"/>
      <c r="B5585" s="47"/>
      <c r="C5585" s="47"/>
      <c r="D5585" s="47"/>
      <c r="E5585" s="47"/>
      <c r="F5585" s="48"/>
      <c r="G5585" s="49"/>
      <c r="H5585" s="47"/>
      <c r="I5585" s="71"/>
      <c r="J5585" s="51"/>
      <c r="K5585" s="50"/>
      <c r="L5585" s="50"/>
      <c r="M5585" s="52"/>
    </row>
    <row r="5586" spans="1:13" s="53" customFormat="1">
      <c r="A5586" s="47"/>
      <c r="B5586" s="47"/>
      <c r="C5586" s="47"/>
      <c r="D5586" s="47"/>
      <c r="E5586" s="47"/>
      <c r="F5586" s="48"/>
      <c r="G5586" s="49"/>
      <c r="H5586" s="47"/>
      <c r="I5586" s="71"/>
      <c r="J5586" s="51"/>
      <c r="K5586" s="50"/>
      <c r="L5586" s="50"/>
      <c r="M5586" s="52"/>
    </row>
    <row r="5587" spans="1:13" s="53" customFormat="1">
      <c r="A5587" s="47"/>
      <c r="B5587" s="47"/>
      <c r="C5587" s="47"/>
      <c r="D5587" s="47"/>
      <c r="E5587" s="47"/>
      <c r="F5587" s="48"/>
      <c r="G5587" s="49"/>
      <c r="H5587" s="47"/>
      <c r="I5587" s="71"/>
      <c r="J5587" s="51"/>
      <c r="K5587" s="50"/>
      <c r="L5587" s="50"/>
      <c r="M5587" s="52"/>
    </row>
    <row r="5588" spans="1:13" s="53" customFormat="1">
      <c r="A5588" s="47"/>
      <c r="B5588" s="47"/>
      <c r="C5588" s="47"/>
      <c r="D5588" s="47"/>
      <c r="E5588" s="47"/>
      <c r="F5588" s="48"/>
      <c r="G5588" s="49"/>
      <c r="H5588" s="47"/>
      <c r="I5588" s="71"/>
      <c r="J5588" s="51"/>
      <c r="K5588" s="50"/>
      <c r="L5588" s="50"/>
      <c r="M5588" s="52"/>
    </row>
    <row r="5589" spans="1:13" s="53" customFormat="1">
      <c r="A5589" s="47"/>
      <c r="B5589" s="47"/>
      <c r="C5589" s="47"/>
      <c r="D5589" s="47"/>
      <c r="E5589" s="47"/>
      <c r="F5589" s="48"/>
      <c r="G5589" s="49"/>
      <c r="H5589" s="47"/>
      <c r="I5589" s="71"/>
      <c r="J5589" s="51"/>
      <c r="K5589" s="50"/>
      <c r="L5589" s="50"/>
      <c r="M5589" s="52"/>
    </row>
    <row r="5590" spans="1:13" s="53" customFormat="1">
      <c r="A5590" s="47"/>
      <c r="B5590" s="47"/>
      <c r="C5590" s="47"/>
      <c r="D5590" s="47"/>
      <c r="E5590" s="47"/>
      <c r="F5590" s="48"/>
      <c r="G5590" s="49"/>
      <c r="H5590" s="47"/>
      <c r="I5590" s="71"/>
      <c r="J5590" s="51"/>
      <c r="K5590" s="50"/>
      <c r="L5590" s="50"/>
      <c r="M5590" s="52"/>
    </row>
    <row r="5591" spans="1:13" s="53" customFormat="1">
      <c r="A5591" s="47"/>
      <c r="B5591" s="47"/>
      <c r="C5591" s="47"/>
      <c r="D5591" s="47"/>
      <c r="E5591" s="47"/>
      <c r="F5591" s="48"/>
      <c r="G5591" s="49"/>
      <c r="H5591" s="47"/>
      <c r="I5591" s="71"/>
      <c r="J5591" s="51"/>
      <c r="K5591" s="50"/>
      <c r="L5591" s="50"/>
      <c r="M5591" s="52"/>
    </row>
    <row r="5592" spans="1:13" s="53" customFormat="1">
      <c r="A5592" s="47"/>
      <c r="B5592" s="47"/>
      <c r="C5592" s="47"/>
      <c r="D5592" s="47"/>
      <c r="E5592" s="47"/>
      <c r="F5592" s="48"/>
      <c r="G5592" s="49"/>
      <c r="H5592" s="47"/>
      <c r="I5592" s="71"/>
      <c r="J5592" s="51"/>
      <c r="K5592" s="50"/>
      <c r="L5592" s="50"/>
      <c r="M5592" s="52"/>
    </row>
    <row r="5593" spans="1:13" s="53" customFormat="1">
      <c r="A5593" s="47"/>
      <c r="B5593" s="47"/>
      <c r="C5593" s="47"/>
      <c r="D5593" s="47"/>
      <c r="E5593" s="47"/>
      <c r="F5593" s="48"/>
      <c r="G5593" s="49"/>
      <c r="H5593" s="47"/>
      <c r="I5593" s="71"/>
      <c r="J5593" s="51"/>
      <c r="K5593" s="50"/>
      <c r="L5593" s="50"/>
      <c r="M5593" s="52"/>
    </row>
    <row r="5594" spans="1:13" s="53" customFormat="1">
      <c r="A5594" s="47"/>
      <c r="B5594" s="47"/>
      <c r="C5594" s="47"/>
      <c r="D5594" s="47"/>
      <c r="E5594" s="47"/>
      <c r="F5594" s="48"/>
      <c r="G5594" s="49"/>
      <c r="H5594" s="47"/>
      <c r="I5594" s="71"/>
      <c r="J5594" s="51"/>
      <c r="K5594" s="50"/>
      <c r="L5594" s="50"/>
      <c r="M5594" s="52"/>
    </row>
    <row r="5595" spans="1:13" s="53" customFormat="1">
      <c r="A5595" s="47"/>
      <c r="B5595" s="47"/>
      <c r="C5595" s="47"/>
      <c r="D5595" s="47"/>
      <c r="E5595" s="47"/>
      <c r="F5595" s="48"/>
      <c r="G5595" s="49"/>
      <c r="H5595" s="47"/>
      <c r="I5595" s="71"/>
      <c r="J5595" s="51"/>
      <c r="K5595" s="50"/>
      <c r="L5595" s="50"/>
      <c r="M5595" s="52"/>
    </row>
    <row r="5596" spans="1:13" s="53" customFormat="1">
      <c r="A5596" s="47"/>
      <c r="B5596" s="47"/>
      <c r="C5596" s="47"/>
      <c r="D5596" s="47"/>
      <c r="E5596" s="47"/>
      <c r="F5596" s="48"/>
      <c r="G5596" s="49"/>
      <c r="H5596" s="47"/>
      <c r="I5596" s="71"/>
      <c r="J5596" s="51"/>
      <c r="K5596" s="50"/>
      <c r="L5596" s="50"/>
      <c r="M5596" s="52"/>
    </row>
    <row r="5597" spans="1:13" s="53" customFormat="1">
      <c r="A5597" s="47"/>
      <c r="B5597" s="47"/>
      <c r="C5597" s="47"/>
      <c r="D5597" s="47"/>
      <c r="E5597" s="47"/>
      <c r="F5597" s="48"/>
      <c r="G5597" s="49"/>
      <c r="H5597" s="47"/>
      <c r="I5597" s="71"/>
      <c r="J5597" s="51"/>
      <c r="K5597" s="50"/>
      <c r="L5597" s="50"/>
      <c r="M5597" s="52"/>
    </row>
    <row r="5598" spans="1:13" s="53" customFormat="1">
      <c r="A5598" s="47"/>
      <c r="B5598" s="47"/>
      <c r="C5598" s="47"/>
      <c r="D5598" s="47"/>
      <c r="E5598" s="47"/>
      <c r="F5598" s="48"/>
      <c r="G5598" s="49"/>
      <c r="H5598" s="47"/>
      <c r="I5598" s="71"/>
      <c r="J5598" s="51"/>
      <c r="K5598" s="50"/>
      <c r="L5598" s="50"/>
      <c r="M5598" s="52"/>
    </row>
    <row r="5599" spans="1:13" s="53" customFormat="1">
      <c r="A5599" s="47"/>
      <c r="B5599" s="47"/>
      <c r="C5599" s="47"/>
      <c r="D5599" s="47"/>
      <c r="E5599" s="47"/>
      <c r="F5599" s="48"/>
      <c r="G5599" s="49"/>
      <c r="H5599" s="47"/>
      <c r="I5599" s="71"/>
      <c r="J5599" s="51"/>
      <c r="K5599" s="50"/>
      <c r="L5599" s="50"/>
      <c r="M5599" s="52"/>
    </row>
    <row r="5600" spans="1:13" s="53" customFormat="1">
      <c r="A5600" s="47"/>
      <c r="B5600" s="47"/>
      <c r="C5600" s="47"/>
      <c r="D5600" s="47"/>
      <c r="E5600" s="47"/>
      <c r="F5600" s="48"/>
      <c r="G5600" s="49"/>
      <c r="H5600" s="47"/>
      <c r="I5600" s="71"/>
      <c r="J5600" s="51"/>
      <c r="K5600" s="50"/>
      <c r="L5600" s="50"/>
      <c r="M5600" s="52"/>
    </row>
    <row r="5601" spans="1:13" s="53" customFormat="1">
      <c r="A5601" s="47"/>
      <c r="B5601" s="47"/>
      <c r="C5601" s="47"/>
      <c r="D5601" s="47"/>
      <c r="E5601" s="47"/>
      <c r="F5601" s="48"/>
      <c r="G5601" s="49"/>
      <c r="H5601" s="47"/>
      <c r="I5601" s="71"/>
      <c r="J5601" s="51"/>
      <c r="K5601" s="50"/>
      <c r="L5601" s="50"/>
      <c r="M5601" s="52"/>
    </row>
    <row r="5602" spans="1:13" s="53" customFormat="1">
      <c r="A5602" s="47"/>
      <c r="B5602" s="47"/>
      <c r="C5602" s="47"/>
      <c r="D5602" s="47"/>
      <c r="E5602" s="47"/>
      <c r="F5602" s="48"/>
      <c r="G5602" s="49"/>
      <c r="H5602" s="47"/>
      <c r="I5602" s="71"/>
      <c r="J5602" s="51"/>
      <c r="K5602" s="50"/>
      <c r="L5602" s="50"/>
      <c r="M5602" s="52"/>
    </row>
    <row r="5603" spans="1:13" s="53" customFormat="1">
      <c r="A5603" s="47"/>
      <c r="B5603" s="47"/>
      <c r="C5603" s="47"/>
      <c r="D5603" s="47"/>
      <c r="E5603" s="47"/>
      <c r="F5603" s="48"/>
      <c r="G5603" s="49"/>
      <c r="H5603" s="47"/>
      <c r="I5603" s="71"/>
      <c r="J5603" s="51"/>
      <c r="K5603" s="50"/>
      <c r="L5603" s="50"/>
      <c r="M5603" s="52"/>
    </row>
    <row r="5604" spans="1:13" s="53" customFormat="1">
      <c r="A5604" s="47"/>
      <c r="B5604" s="47"/>
      <c r="C5604" s="47"/>
      <c r="D5604" s="47"/>
      <c r="E5604" s="47"/>
      <c r="F5604" s="48"/>
      <c r="G5604" s="49"/>
      <c r="H5604" s="47"/>
      <c r="I5604" s="71"/>
      <c r="J5604" s="51"/>
      <c r="K5604" s="50"/>
      <c r="L5604" s="50"/>
      <c r="M5604" s="52"/>
    </row>
    <row r="5605" spans="1:13" s="53" customFormat="1">
      <c r="A5605" s="47"/>
      <c r="B5605" s="47"/>
      <c r="C5605" s="47"/>
      <c r="D5605" s="47"/>
      <c r="E5605" s="47"/>
      <c r="F5605" s="48"/>
      <c r="G5605" s="49"/>
      <c r="H5605" s="47"/>
      <c r="I5605" s="71"/>
      <c r="J5605" s="51"/>
      <c r="K5605" s="50"/>
      <c r="L5605" s="50"/>
      <c r="M5605" s="52"/>
    </row>
    <row r="5606" spans="1:13" s="53" customFormat="1">
      <c r="A5606" s="47"/>
      <c r="B5606" s="47"/>
      <c r="C5606" s="47"/>
      <c r="D5606" s="47"/>
      <c r="E5606" s="47"/>
      <c r="F5606" s="48"/>
      <c r="G5606" s="49"/>
      <c r="H5606" s="47"/>
      <c r="I5606" s="71"/>
      <c r="J5606" s="51"/>
      <c r="K5606" s="50"/>
      <c r="L5606" s="50"/>
      <c r="M5606" s="52"/>
    </row>
    <row r="5607" spans="1:13" s="53" customFormat="1">
      <c r="A5607" s="47"/>
      <c r="B5607" s="47"/>
      <c r="C5607" s="47"/>
      <c r="D5607" s="47"/>
      <c r="E5607" s="47"/>
      <c r="F5607" s="48"/>
      <c r="G5607" s="49"/>
      <c r="H5607" s="47"/>
      <c r="I5607" s="71"/>
      <c r="J5607" s="51"/>
      <c r="K5607" s="50"/>
      <c r="L5607" s="50"/>
      <c r="M5607" s="52"/>
    </row>
    <row r="5608" spans="1:13" s="53" customFormat="1">
      <c r="A5608" s="47"/>
      <c r="B5608" s="47"/>
      <c r="C5608" s="47"/>
      <c r="D5608" s="47"/>
      <c r="E5608" s="47"/>
      <c r="F5608" s="48"/>
      <c r="G5608" s="49"/>
      <c r="H5608" s="47"/>
      <c r="I5608" s="71"/>
      <c r="J5608" s="51"/>
      <c r="K5608" s="50"/>
      <c r="L5608" s="50"/>
      <c r="M5608" s="52"/>
    </row>
    <row r="5609" spans="1:13" s="53" customFormat="1">
      <c r="A5609" s="47"/>
      <c r="B5609" s="47"/>
      <c r="C5609" s="47"/>
      <c r="D5609" s="47"/>
      <c r="E5609" s="47"/>
      <c r="F5609" s="48"/>
      <c r="G5609" s="49"/>
      <c r="H5609" s="47"/>
      <c r="I5609" s="71"/>
      <c r="J5609" s="51"/>
      <c r="K5609" s="50"/>
      <c r="L5609" s="50"/>
      <c r="M5609" s="52"/>
    </row>
    <row r="5610" spans="1:13" s="53" customFormat="1">
      <c r="A5610" s="47"/>
      <c r="B5610" s="47"/>
      <c r="C5610" s="47"/>
      <c r="D5610" s="47"/>
      <c r="E5610" s="47"/>
      <c r="F5610" s="48"/>
      <c r="G5610" s="49"/>
      <c r="H5610" s="47"/>
      <c r="I5610" s="71"/>
      <c r="J5610" s="51"/>
      <c r="K5610" s="50"/>
      <c r="L5610" s="50"/>
      <c r="M5610" s="52"/>
    </row>
    <row r="5611" spans="1:13" s="53" customFormat="1">
      <c r="A5611" s="47"/>
      <c r="B5611" s="47"/>
      <c r="C5611" s="47"/>
      <c r="D5611" s="47"/>
      <c r="E5611" s="47"/>
      <c r="F5611" s="48"/>
      <c r="G5611" s="49"/>
      <c r="H5611" s="47"/>
      <c r="I5611" s="71"/>
      <c r="J5611" s="51"/>
      <c r="K5611" s="50"/>
      <c r="L5611" s="50"/>
      <c r="M5611" s="52"/>
    </row>
    <row r="5612" spans="1:13" s="53" customFormat="1">
      <c r="A5612" s="47"/>
      <c r="B5612" s="47"/>
      <c r="C5612" s="47"/>
      <c r="D5612" s="47"/>
      <c r="E5612" s="47"/>
      <c r="F5612" s="48"/>
      <c r="G5612" s="49"/>
      <c r="H5612" s="47"/>
      <c r="I5612" s="71"/>
      <c r="J5612" s="51"/>
      <c r="K5612" s="50"/>
      <c r="L5612" s="50"/>
      <c r="M5612" s="52"/>
    </row>
    <row r="5613" spans="1:13" s="53" customFormat="1">
      <c r="A5613" s="47"/>
      <c r="B5613" s="47"/>
      <c r="C5613" s="47"/>
      <c r="D5613" s="47"/>
      <c r="E5613" s="47"/>
      <c r="F5613" s="48"/>
      <c r="G5613" s="49"/>
      <c r="H5613" s="47"/>
      <c r="I5613" s="71"/>
      <c r="J5613" s="51"/>
      <c r="K5613" s="50"/>
      <c r="L5613" s="50"/>
      <c r="M5613" s="52"/>
    </row>
    <row r="5614" spans="1:13" s="53" customFormat="1">
      <c r="A5614" s="47"/>
      <c r="B5614" s="47"/>
      <c r="C5614" s="47"/>
      <c r="D5614" s="47"/>
      <c r="E5614" s="47"/>
      <c r="F5614" s="48"/>
      <c r="G5614" s="49"/>
      <c r="H5614" s="47"/>
      <c r="I5614" s="71"/>
      <c r="J5614" s="51"/>
      <c r="K5614" s="50"/>
      <c r="L5614" s="50"/>
      <c r="M5614" s="52"/>
    </row>
    <row r="5615" spans="1:13" s="53" customFormat="1">
      <c r="A5615" s="47"/>
      <c r="B5615" s="47"/>
      <c r="C5615" s="47"/>
      <c r="D5615" s="47"/>
      <c r="E5615" s="47"/>
      <c r="F5615" s="48"/>
      <c r="G5615" s="49"/>
      <c r="H5615" s="47"/>
      <c r="I5615" s="71"/>
      <c r="J5615" s="51"/>
      <c r="K5615" s="50"/>
      <c r="L5615" s="50"/>
      <c r="M5615" s="52"/>
    </row>
    <row r="5616" spans="1:13" s="53" customFormat="1">
      <c r="A5616" s="47"/>
      <c r="B5616" s="47"/>
      <c r="C5616" s="47"/>
      <c r="D5616" s="47"/>
      <c r="E5616" s="47"/>
      <c r="F5616" s="48"/>
      <c r="G5616" s="49"/>
      <c r="H5616" s="47"/>
      <c r="I5616" s="71"/>
      <c r="J5616" s="51"/>
      <c r="K5616" s="50"/>
      <c r="L5616" s="50"/>
      <c r="M5616" s="52"/>
    </row>
    <row r="5617" spans="1:13" s="53" customFormat="1">
      <c r="A5617" s="47"/>
      <c r="B5617" s="47"/>
      <c r="C5617" s="47"/>
      <c r="D5617" s="47"/>
      <c r="E5617" s="47"/>
      <c r="F5617" s="48"/>
      <c r="G5617" s="49"/>
      <c r="H5617" s="47"/>
      <c r="I5617" s="71"/>
      <c r="J5617" s="51"/>
      <c r="K5617" s="50"/>
      <c r="L5617" s="50"/>
      <c r="M5617" s="52"/>
    </row>
    <row r="5618" spans="1:13" s="53" customFormat="1">
      <c r="A5618" s="47"/>
      <c r="B5618" s="47"/>
      <c r="C5618" s="47"/>
      <c r="D5618" s="47"/>
      <c r="E5618" s="47"/>
      <c r="F5618" s="48"/>
      <c r="G5618" s="49"/>
      <c r="H5618" s="47"/>
      <c r="I5618" s="71"/>
      <c r="J5618" s="51"/>
      <c r="K5618" s="50"/>
      <c r="L5618" s="50"/>
      <c r="M5618" s="52"/>
    </row>
    <row r="5619" spans="1:13" s="53" customFormat="1">
      <c r="A5619" s="47"/>
      <c r="B5619" s="47"/>
      <c r="C5619" s="47"/>
      <c r="D5619" s="47"/>
      <c r="E5619" s="47"/>
      <c r="F5619" s="48"/>
      <c r="G5619" s="49"/>
      <c r="H5619" s="47"/>
      <c r="I5619" s="71"/>
      <c r="J5619" s="51"/>
      <c r="K5619" s="50"/>
      <c r="L5619" s="50"/>
      <c r="M5619" s="52"/>
    </row>
    <row r="5620" spans="1:13" s="53" customFormat="1">
      <c r="A5620" s="47"/>
      <c r="B5620" s="47"/>
      <c r="C5620" s="47"/>
      <c r="D5620" s="47"/>
      <c r="E5620" s="47"/>
      <c r="F5620" s="48"/>
      <c r="G5620" s="49"/>
      <c r="H5620" s="47"/>
      <c r="I5620" s="71"/>
      <c r="J5620" s="51"/>
      <c r="K5620" s="50"/>
      <c r="L5620" s="50"/>
      <c r="M5620" s="52"/>
    </row>
    <row r="5621" spans="1:13" s="53" customFormat="1">
      <c r="A5621" s="47"/>
      <c r="B5621" s="47"/>
      <c r="C5621" s="47"/>
      <c r="D5621" s="47"/>
      <c r="E5621" s="47"/>
      <c r="F5621" s="48"/>
      <c r="G5621" s="49"/>
      <c r="H5621" s="47"/>
      <c r="I5621" s="71"/>
      <c r="J5621" s="51"/>
      <c r="K5621" s="50"/>
      <c r="L5621" s="50"/>
      <c r="M5621" s="52"/>
    </row>
    <row r="5622" spans="1:13" s="53" customFormat="1">
      <c r="A5622" s="47"/>
      <c r="B5622" s="47"/>
      <c r="C5622" s="47"/>
      <c r="D5622" s="47"/>
      <c r="E5622" s="47"/>
      <c r="F5622" s="48"/>
      <c r="G5622" s="49"/>
      <c r="H5622" s="47"/>
      <c r="I5622" s="71"/>
      <c r="J5622" s="51"/>
      <c r="K5622" s="50"/>
      <c r="L5622" s="50"/>
      <c r="M5622" s="52"/>
    </row>
    <row r="5623" spans="1:13" s="53" customFormat="1">
      <c r="A5623" s="47"/>
      <c r="B5623" s="47"/>
      <c r="C5623" s="47"/>
      <c r="D5623" s="47"/>
      <c r="E5623" s="47"/>
      <c r="F5623" s="48"/>
      <c r="G5623" s="49"/>
      <c r="H5623" s="47"/>
      <c r="I5623" s="71"/>
      <c r="J5623" s="51"/>
      <c r="K5623" s="50"/>
      <c r="L5623" s="50"/>
      <c r="M5623" s="52"/>
    </row>
    <row r="5624" spans="1:13" s="53" customFormat="1">
      <c r="A5624" s="47"/>
      <c r="B5624" s="47"/>
      <c r="C5624" s="47"/>
      <c r="D5624" s="47"/>
      <c r="E5624" s="47"/>
      <c r="F5624" s="48"/>
      <c r="G5624" s="49"/>
      <c r="H5624" s="47"/>
      <c r="I5624" s="71"/>
      <c r="J5624" s="51"/>
      <c r="K5624" s="50"/>
      <c r="L5624" s="50"/>
      <c r="M5624" s="52"/>
    </row>
    <row r="5625" spans="1:13" s="53" customFormat="1">
      <c r="A5625" s="47"/>
      <c r="B5625" s="47"/>
      <c r="C5625" s="47"/>
      <c r="D5625" s="47"/>
      <c r="E5625" s="47"/>
      <c r="F5625" s="48"/>
      <c r="G5625" s="49"/>
      <c r="H5625" s="47"/>
      <c r="I5625" s="71"/>
      <c r="J5625" s="51"/>
      <c r="K5625" s="50"/>
      <c r="L5625" s="50"/>
      <c r="M5625" s="52"/>
    </row>
    <row r="5626" spans="1:13" s="53" customFormat="1">
      <c r="A5626" s="47"/>
      <c r="B5626" s="47"/>
      <c r="C5626" s="47"/>
      <c r="D5626" s="47"/>
      <c r="E5626" s="47"/>
      <c r="F5626" s="48"/>
      <c r="G5626" s="49"/>
      <c r="H5626" s="47"/>
      <c r="I5626" s="71"/>
      <c r="J5626" s="51"/>
      <c r="K5626" s="50"/>
      <c r="L5626" s="50"/>
      <c r="M5626" s="52"/>
    </row>
    <row r="5627" spans="1:13" s="53" customFormat="1">
      <c r="A5627" s="47"/>
      <c r="B5627" s="47"/>
      <c r="C5627" s="47"/>
      <c r="D5627" s="47"/>
      <c r="E5627" s="47"/>
      <c r="F5627" s="48"/>
      <c r="G5627" s="49"/>
      <c r="H5627" s="47"/>
      <c r="I5627" s="71"/>
      <c r="J5627" s="51"/>
      <c r="K5627" s="50"/>
      <c r="L5627" s="50"/>
      <c r="M5627" s="52"/>
    </row>
    <row r="5628" spans="1:13" s="53" customFormat="1">
      <c r="A5628" s="47"/>
      <c r="B5628" s="47"/>
      <c r="C5628" s="47"/>
      <c r="D5628" s="47"/>
      <c r="E5628" s="47"/>
      <c r="F5628" s="48"/>
      <c r="G5628" s="49"/>
      <c r="H5628" s="47"/>
      <c r="I5628" s="71"/>
      <c r="J5628" s="51"/>
      <c r="K5628" s="50"/>
      <c r="L5628" s="50"/>
      <c r="M5628" s="52"/>
    </row>
    <row r="5629" spans="1:13" s="53" customFormat="1">
      <c r="A5629" s="47"/>
      <c r="B5629" s="47"/>
      <c r="C5629" s="47"/>
      <c r="D5629" s="47"/>
      <c r="E5629" s="47"/>
      <c r="F5629" s="48"/>
      <c r="G5629" s="49"/>
      <c r="H5629" s="47"/>
      <c r="I5629" s="71"/>
      <c r="J5629" s="51"/>
      <c r="K5629" s="50"/>
      <c r="L5629" s="50"/>
      <c r="M5629" s="52"/>
    </row>
    <row r="5630" spans="1:13" s="53" customFormat="1">
      <c r="A5630" s="47"/>
      <c r="B5630" s="47"/>
      <c r="C5630" s="47"/>
      <c r="D5630" s="47"/>
      <c r="E5630" s="47"/>
      <c r="F5630" s="48"/>
      <c r="G5630" s="49"/>
      <c r="H5630" s="47"/>
      <c r="I5630" s="71"/>
      <c r="J5630" s="51"/>
      <c r="K5630" s="50"/>
      <c r="L5630" s="50"/>
      <c r="M5630" s="52"/>
    </row>
    <row r="5631" spans="1:13" s="53" customFormat="1">
      <c r="A5631" s="47"/>
      <c r="B5631" s="47"/>
      <c r="C5631" s="47"/>
      <c r="D5631" s="47"/>
      <c r="E5631" s="47"/>
      <c r="F5631" s="48"/>
      <c r="G5631" s="49"/>
      <c r="H5631" s="47"/>
      <c r="I5631" s="71"/>
      <c r="J5631" s="51"/>
      <c r="K5631" s="50"/>
      <c r="L5631" s="50"/>
      <c r="M5631" s="52"/>
    </row>
    <row r="5632" spans="1:13" s="53" customFormat="1">
      <c r="A5632" s="47"/>
      <c r="B5632" s="47"/>
      <c r="C5632" s="47"/>
      <c r="D5632" s="47"/>
      <c r="E5632" s="47"/>
      <c r="F5632" s="48"/>
      <c r="G5632" s="49"/>
      <c r="H5632" s="47"/>
      <c r="I5632" s="71"/>
      <c r="J5632" s="51"/>
      <c r="K5632" s="50"/>
      <c r="L5632" s="50"/>
      <c r="M5632" s="52"/>
    </row>
    <row r="5633" spans="1:13" s="53" customFormat="1">
      <c r="A5633" s="47"/>
      <c r="B5633" s="47"/>
      <c r="C5633" s="47"/>
      <c r="D5633" s="47"/>
      <c r="E5633" s="47"/>
      <c r="F5633" s="48"/>
      <c r="G5633" s="49"/>
      <c r="H5633" s="47"/>
      <c r="I5633" s="71"/>
      <c r="J5633" s="51"/>
      <c r="K5633" s="50"/>
      <c r="L5633" s="50"/>
      <c r="M5633" s="52"/>
    </row>
    <row r="5634" spans="1:13" s="53" customFormat="1">
      <c r="A5634" s="47"/>
      <c r="B5634" s="47"/>
      <c r="C5634" s="47"/>
      <c r="D5634" s="47"/>
      <c r="E5634" s="47"/>
      <c r="F5634" s="48"/>
      <c r="G5634" s="49"/>
      <c r="H5634" s="47"/>
      <c r="I5634" s="71"/>
      <c r="J5634" s="51"/>
      <c r="K5634" s="50"/>
      <c r="L5634" s="50"/>
      <c r="M5634" s="52"/>
    </row>
    <row r="5635" spans="1:13" s="53" customFormat="1">
      <c r="A5635" s="47"/>
      <c r="B5635" s="47"/>
      <c r="C5635" s="47"/>
      <c r="D5635" s="47"/>
      <c r="E5635" s="47"/>
      <c r="F5635" s="48"/>
      <c r="G5635" s="49"/>
      <c r="H5635" s="47"/>
      <c r="I5635" s="71"/>
      <c r="J5635" s="51"/>
      <c r="K5635" s="50"/>
      <c r="L5635" s="50"/>
      <c r="M5635" s="52"/>
    </row>
    <row r="5636" spans="1:13" s="53" customFormat="1">
      <c r="A5636" s="47"/>
      <c r="B5636" s="47"/>
      <c r="C5636" s="47"/>
      <c r="D5636" s="47"/>
      <c r="E5636" s="47"/>
      <c r="F5636" s="48"/>
      <c r="G5636" s="49"/>
      <c r="H5636" s="47"/>
      <c r="I5636" s="71"/>
      <c r="J5636" s="51"/>
      <c r="K5636" s="50"/>
      <c r="L5636" s="50"/>
      <c r="M5636" s="52"/>
    </row>
    <row r="5637" spans="1:13" s="53" customFormat="1">
      <c r="A5637" s="47"/>
      <c r="B5637" s="47"/>
      <c r="C5637" s="47"/>
      <c r="D5637" s="47"/>
      <c r="E5637" s="47"/>
      <c r="F5637" s="48"/>
      <c r="G5637" s="49"/>
      <c r="H5637" s="47"/>
      <c r="I5637" s="71"/>
      <c r="J5637" s="51"/>
      <c r="K5637" s="50"/>
      <c r="L5637" s="50"/>
      <c r="M5637" s="52"/>
    </row>
    <row r="5638" spans="1:13" s="53" customFormat="1">
      <c r="A5638" s="47"/>
      <c r="B5638" s="47"/>
      <c r="C5638" s="47"/>
      <c r="D5638" s="47"/>
      <c r="E5638" s="47"/>
      <c r="F5638" s="48"/>
      <c r="G5638" s="49"/>
      <c r="H5638" s="47"/>
      <c r="I5638" s="71"/>
      <c r="J5638" s="51"/>
      <c r="K5638" s="50"/>
      <c r="L5638" s="50"/>
      <c r="M5638" s="52"/>
    </row>
    <row r="5639" spans="1:13" s="53" customFormat="1">
      <c r="A5639" s="47"/>
      <c r="B5639" s="47"/>
      <c r="C5639" s="47"/>
      <c r="D5639" s="47"/>
      <c r="E5639" s="47"/>
      <c r="F5639" s="48"/>
      <c r="G5639" s="49"/>
      <c r="H5639" s="47"/>
      <c r="I5639" s="71"/>
      <c r="J5639" s="51"/>
      <c r="K5639" s="50"/>
      <c r="L5639" s="50"/>
      <c r="M5639" s="52"/>
    </row>
    <row r="5640" spans="1:13" s="53" customFormat="1">
      <c r="A5640" s="47"/>
      <c r="B5640" s="47"/>
      <c r="C5640" s="47"/>
      <c r="D5640" s="47"/>
      <c r="E5640" s="47"/>
      <c r="F5640" s="48"/>
      <c r="G5640" s="49"/>
      <c r="H5640" s="47"/>
      <c r="I5640" s="71"/>
      <c r="J5640" s="51"/>
      <c r="K5640" s="50"/>
      <c r="L5640" s="50"/>
      <c r="M5640" s="52"/>
    </row>
    <row r="5641" spans="1:13" s="53" customFormat="1">
      <c r="A5641" s="47"/>
      <c r="B5641" s="47"/>
      <c r="C5641" s="47"/>
      <c r="D5641" s="47"/>
      <c r="E5641" s="47"/>
      <c r="F5641" s="48"/>
      <c r="G5641" s="49"/>
      <c r="H5641" s="47"/>
      <c r="I5641" s="71"/>
      <c r="J5641" s="51"/>
      <c r="K5641" s="50"/>
      <c r="L5641" s="50"/>
      <c r="M5641" s="52"/>
    </row>
    <row r="5642" spans="1:13" s="53" customFormat="1">
      <c r="A5642" s="47"/>
      <c r="B5642" s="47"/>
      <c r="C5642" s="47"/>
      <c r="D5642" s="47"/>
      <c r="E5642" s="47"/>
      <c r="F5642" s="48"/>
      <c r="G5642" s="49"/>
      <c r="H5642" s="47"/>
      <c r="I5642" s="71"/>
      <c r="J5642" s="51"/>
      <c r="K5642" s="50"/>
      <c r="L5642" s="50"/>
      <c r="M5642" s="52"/>
    </row>
    <row r="5643" spans="1:13" s="53" customFormat="1">
      <c r="A5643" s="47"/>
      <c r="B5643" s="47"/>
      <c r="C5643" s="47"/>
      <c r="D5643" s="47"/>
      <c r="E5643" s="47"/>
      <c r="F5643" s="48"/>
      <c r="G5643" s="49"/>
      <c r="H5643" s="47"/>
      <c r="I5643" s="71"/>
      <c r="J5643" s="51"/>
      <c r="K5643" s="50"/>
      <c r="L5643" s="50"/>
      <c r="M5643" s="52"/>
    </row>
    <row r="5644" spans="1:13" s="53" customFormat="1">
      <c r="A5644" s="47"/>
      <c r="B5644" s="47"/>
      <c r="C5644" s="47"/>
      <c r="D5644" s="47"/>
      <c r="E5644" s="47"/>
      <c r="F5644" s="48"/>
      <c r="G5644" s="49"/>
      <c r="H5644" s="47"/>
      <c r="I5644" s="71"/>
      <c r="J5644" s="51"/>
      <c r="K5644" s="50"/>
      <c r="L5644" s="50"/>
      <c r="M5644" s="52"/>
    </row>
    <row r="5645" spans="1:13" s="53" customFormat="1">
      <c r="A5645" s="47"/>
      <c r="B5645" s="47"/>
      <c r="C5645" s="47"/>
      <c r="D5645" s="47"/>
      <c r="E5645" s="47"/>
      <c r="F5645" s="48"/>
      <c r="G5645" s="49"/>
      <c r="H5645" s="47"/>
      <c r="I5645" s="71"/>
      <c r="J5645" s="51"/>
      <c r="K5645" s="50"/>
      <c r="L5645" s="50"/>
      <c r="M5645" s="52"/>
    </row>
    <row r="5646" spans="1:13" s="53" customFormat="1">
      <c r="A5646" s="47"/>
      <c r="B5646" s="47"/>
      <c r="C5646" s="47"/>
      <c r="D5646" s="47"/>
      <c r="E5646" s="47"/>
      <c r="F5646" s="48"/>
      <c r="G5646" s="49"/>
      <c r="H5646" s="47"/>
      <c r="I5646" s="71"/>
      <c r="J5646" s="51"/>
      <c r="K5646" s="50"/>
      <c r="L5646" s="50"/>
      <c r="M5646" s="52"/>
    </row>
    <row r="5647" spans="1:13" s="53" customFormat="1">
      <c r="A5647" s="47"/>
      <c r="B5647" s="47"/>
      <c r="C5647" s="47"/>
      <c r="D5647" s="47"/>
      <c r="E5647" s="47"/>
      <c r="F5647" s="48"/>
      <c r="G5647" s="49"/>
      <c r="H5647" s="47"/>
      <c r="I5647" s="71"/>
      <c r="J5647" s="51"/>
      <c r="K5647" s="50"/>
      <c r="L5647" s="50"/>
      <c r="M5647" s="52"/>
    </row>
    <row r="5648" spans="1:13" s="53" customFormat="1">
      <c r="A5648" s="47"/>
      <c r="B5648" s="47"/>
      <c r="C5648" s="47"/>
      <c r="D5648" s="47"/>
      <c r="E5648" s="47"/>
      <c r="F5648" s="48"/>
      <c r="G5648" s="49"/>
      <c r="H5648" s="47"/>
      <c r="I5648" s="71"/>
      <c r="J5648" s="51"/>
      <c r="K5648" s="50"/>
      <c r="L5648" s="50"/>
      <c r="M5648" s="52"/>
    </row>
    <row r="5649" spans="1:13" s="53" customFormat="1">
      <c r="A5649" s="47"/>
      <c r="B5649" s="47"/>
      <c r="C5649" s="47"/>
      <c r="D5649" s="47"/>
      <c r="E5649" s="47"/>
      <c r="F5649" s="48"/>
      <c r="G5649" s="49"/>
      <c r="H5649" s="47"/>
      <c r="I5649" s="71"/>
      <c r="J5649" s="51"/>
      <c r="K5649" s="50"/>
      <c r="L5649" s="50"/>
      <c r="M5649" s="52"/>
    </row>
    <row r="5650" spans="1:13" s="53" customFormat="1">
      <c r="A5650" s="47"/>
      <c r="B5650" s="47"/>
      <c r="C5650" s="47"/>
      <c r="D5650" s="47"/>
      <c r="E5650" s="47"/>
      <c r="F5650" s="48"/>
      <c r="G5650" s="49"/>
      <c r="H5650" s="47"/>
      <c r="I5650" s="71"/>
      <c r="J5650" s="51"/>
      <c r="K5650" s="50"/>
      <c r="L5650" s="50"/>
      <c r="M5650" s="52"/>
    </row>
    <row r="5651" spans="1:13" s="53" customFormat="1">
      <c r="A5651" s="47"/>
      <c r="B5651" s="47"/>
      <c r="C5651" s="47"/>
      <c r="D5651" s="47"/>
      <c r="E5651" s="47"/>
      <c r="F5651" s="48"/>
      <c r="G5651" s="49"/>
      <c r="H5651" s="47"/>
      <c r="I5651" s="71"/>
      <c r="J5651" s="51"/>
      <c r="K5651" s="50"/>
      <c r="L5651" s="50"/>
      <c r="M5651" s="52"/>
    </row>
    <row r="5652" spans="1:13" s="53" customFormat="1">
      <c r="A5652" s="47"/>
      <c r="B5652" s="47"/>
      <c r="C5652" s="47"/>
      <c r="D5652" s="47"/>
      <c r="E5652" s="47"/>
      <c r="F5652" s="48"/>
      <c r="G5652" s="49"/>
      <c r="H5652" s="47"/>
      <c r="I5652" s="71"/>
      <c r="J5652" s="51"/>
      <c r="K5652" s="50"/>
      <c r="L5652" s="50"/>
      <c r="M5652" s="52"/>
    </row>
    <row r="5653" spans="1:13" s="53" customFormat="1">
      <c r="A5653" s="47"/>
      <c r="B5653" s="47"/>
      <c r="C5653" s="47"/>
      <c r="D5653" s="47"/>
      <c r="E5653" s="47"/>
      <c r="F5653" s="48"/>
      <c r="G5653" s="49"/>
      <c r="H5653" s="47"/>
      <c r="I5653" s="71"/>
      <c r="J5653" s="51"/>
      <c r="K5653" s="50"/>
      <c r="L5653" s="50"/>
      <c r="M5653" s="52"/>
    </row>
    <row r="5654" spans="1:13" s="53" customFormat="1">
      <c r="A5654" s="47"/>
      <c r="B5654" s="47"/>
      <c r="C5654" s="47"/>
      <c r="D5654" s="47"/>
      <c r="E5654" s="47"/>
      <c r="F5654" s="48"/>
      <c r="G5654" s="49"/>
      <c r="H5654" s="47"/>
      <c r="I5654" s="71"/>
      <c r="J5654" s="51"/>
      <c r="K5654" s="50"/>
      <c r="L5654" s="50"/>
      <c r="M5654" s="52"/>
    </row>
    <row r="5655" spans="1:13" s="53" customFormat="1">
      <c r="A5655" s="47"/>
      <c r="B5655" s="47"/>
      <c r="C5655" s="47"/>
      <c r="D5655" s="47"/>
      <c r="E5655" s="47"/>
      <c r="F5655" s="48"/>
      <c r="G5655" s="49"/>
      <c r="H5655" s="47"/>
      <c r="I5655" s="71"/>
      <c r="J5655" s="51"/>
      <c r="K5655" s="50"/>
      <c r="L5655" s="50"/>
      <c r="M5655" s="52"/>
    </row>
    <row r="5656" spans="1:13" s="53" customFormat="1">
      <c r="A5656" s="47"/>
      <c r="B5656" s="47"/>
      <c r="C5656" s="47"/>
      <c r="D5656" s="47"/>
      <c r="E5656" s="47"/>
      <c r="F5656" s="48"/>
      <c r="G5656" s="49"/>
      <c r="H5656" s="47"/>
      <c r="I5656" s="71"/>
      <c r="J5656" s="51"/>
      <c r="K5656" s="50"/>
      <c r="L5656" s="50"/>
      <c r="M5656" s="52"/>
    </row>
    <row r="5657" spans="1:13" s="53" customFormat="1">
      <c r="A5657" s="47"/>
      <c r="B5657" s="47"/>
      <c r="C5657" s="47"/>
      <c r="D5657" s="47"/>
      <c r="E5657" s="47"/>
      <c r="F5657" s="48"/>
      <c r="G5657" s="49"/>
      <c r="H5657" s="47"/>
      <c r="I5657" s="71"/>
      <c r="J5657" s="51"/>
      <c r="K5657" s="50"/>
      <c r="L5657" s="50"/>
      <c r="M5657" s="52"/>
    </row>
    <row r="5658" spans="1:13" s="53" customFormat="1">
      <c r="A5658" s="47"/>
      <c r="B5658" s="47"/>
      <c r="C5658" s="47"/>
      <c r="D5658" s="47"/>
      <c r="E5658" s="47"/>
      <c r="F5658" s="48"/>
      <c r="G5658" s="49"/>
      <c r="H5658" s="47"/>
      <c r="I5658" s="71"/>
      <c r="J5658" s="51"/>
      <c r="K5658" s="50"/>
      <c r="L5658" s="50"/>
      <c r="M5658" s="52"/>
    </row>
    <row r="5659" spans="1:13" s="53" customFormat="1">
      <c r="A5659" s="47"/>
      <c r="B5659" s="47"/>
      <c r="C5659" s="47"/>
      <c r="D5659" s="47"/>
      <c r="E5659" s="47"/>
      <c r="F5659" s="48"/>
      <c r="G5659" s="49"/>
      <c r="H5659" s="47"/>
      <c r="I5659" s="71"/>
      <c r="J5659" s="51"/>
      <c r="K5659" s="50"/>
      <c r="L5659" s="50"/>
      <c r="M5659" s="52"/>
    </row>
    <row r="5660" spans="1:13" s="53" customFormat="1">
      <c r="A5660" s="47"/>
      <c r="B5660" s="47"/>
      <c r="C5660" s="47"/>
      <c r="D5660" s="47"/>
      <c r="E5660" s="47"/>
      <c r="F5660" s="48"/>
      <c r="G5660" s="49"/>
      <c r="H5660" s="47"/>
      <c r="I5660" s="71"/>
      <c r="J5660" s="51"/>
      <c r="K5660" s="50"/>
      <c r="L5660" s="50"/>
      <c r="M5660" s="52"/>
    </row>
    <row r="5661" spans="1:13" s="53" customFormat="1">
      <c r="A5661" s="47"/>
      <c r="B5661" s="47"/>
      <c r="C5661" s="47"/>
      <c r="D5661" s="47"/>
      <c r="E5661" s="47"/>
      <c r="F5661" s="48"/>
      <c r="G5661" s="49"/>
      <c r="H5661" s="47"/>
      <c r="I5661" s="71"/>
      <c r="J5661" s="51"/>
      <c r="K5661" s="50"/>
      <c r="L5661" s="50"/>
      <c r="M5661" s="52"/>
    </row>
    <row r="5662" spans="1:13" s="53" customFormat="1">
      <c r="A5662" s="47"/>
      <c r="B5662" s="47"/>
      <c r="C5662" s="47"/>
      <c r="D5662" s="47"/>
      <c r="E5662" s="47"/>
      <c r="F5662" s="48"/>
      <c r="G5662" s="49"/>
      <c r="H5662" s="47"/>
      <c r="I5662" s="71"/>
      <c r="J5662" s="51"/>
      <c r="K5662" s="50"/>
      <c r="L5662" s="50"/>
      <c r="M5662" s="52"/>
    </row>
    <row r="5663" spans="1:13" s="53" customFormat="1">
      <c r="A5663" s="47"/>
      <c r="B5663" s="47"/>
      <c r="C5663" s="47"/>
      <c r="D5663" s="47"/>
      <c r="E5663" s="47"/>
      <c r="F5663" s="48"/>
      <c r="G5663" s="49"/>
      <c r="H5663" s="47"/>
      <c r="I5663" s="71"/>
      <c r="J5663" s="51"/>
      <c r="K5663" s="50"/>
      <c r="L5663" s="50"/>
      <c r="M5663" s="52"/>
    </row>
    <row r="5664" spans="1:13" s="53" customFormat="1">
      <c r="A5664" s="47"/>
      <c r="B5664" s="47"/>
      <c r="C5664" s="47"/>
      <c r="D5664" s="47"/>
      <c r="E5664" s="47"/>
      <c r="F5664" s="48"/>
      <c r="G5664" s="49"/>
      <c r="H5664" s="47"/>
      <c r="I5664" s="71"/>
      <c r="J5664" s="51"/>
      <c r="K5664" s="50"/>
      <c r="L5664" s="50"/>
      <c r="M5664" s="52"/>
    </row>
    <row r="5665" spans="1:13" s="53" customFormat="1">
      <c r="A5665" s="47"/>
      <c r="B5665" s="47"/>
      <c r="C5665" s="47"/>
      <c r="D5665" s="47"/>
      <c r="E5665" s="47"/>
      <c r="F5665" s="48"/>
      <c r="G5665" s="49"/>
      <c r="H5665" s="47"/>
      <c r="I5665" s="71"/>
      <c r="J5665" s="51"/>
      <c r="K5665" s="50"/>
      <c r="L5665" s="50"/>
      <c r="M5665" s="52"/>
    </row>
    <row r="5666" spans="1:13" s="53" customFormat="1">
      <c r="A5666" s="47"/>
      <c r="B5666" s="47"/>
      <c r="C5666" s="47"/>
      <c r="D5666" s="47"/>
      <c r="E5666" s="47"/>
      <c r="F5666" s="48"/>
      <c r="G5666" s="49"/>
      <c r="H5666" s="47"/>
      <c r="I5666" s="71"/>
      <c r="J5666" s="51"/>
      <c r="K5666" s="50"/>
      <c r="L5666" s="50"/>
      <c r="M5666" s="52"/>
    </row>
    <row r="5667" spans="1:13" s="53" customFormat="1">
      <c r="A5667" s="47"/>
      <c r="B5667" s="47"/>
      <c r="C5667" s="47"/>
      <c r="D5667" s="47"/>
      <c r="E5667" s="47"/>
      <c r="F5667" s="48"/>
      <c r="G5667" s="49"/>
      <c r="H5667" s="47"/>
      <c r="I5667" s="71"/>
      <c r="J5667" s="51"/>
      <c r="K5667" s="50"/>
      <c r="L5667" s="50"/>
      <c r="M5667" s="52"/>
    </row>
    <row r="5668" spans="1:13" s="53" customFormat="1">
      <c r="A5668" s="47"/>
      <c r="B5668" s="47"/>
      <c r="C5668" s="47"/>
      <c r="D5668" s="47"/>
      <c r="E5668" s="47"/>
      <c r="F5668" s="48"/>
      <c r="G5668" s="49"/>
      <c r="H5668" s="47"/>
      <c r="I5668" s="71"/>
      <c r="J5668" s="51"/>
      <c r="K5668" s="50"/>
      <c r="L5668" s="50"/>
      <c r="M5668" s="52"/>
    </row>
    <row r="5669" spans="1:13" s="53" customFormat="1">
      <c r="A5669" s="47"/>
      <c r="B5669" s="47"/>
      <c r="C5669" s="47"/>
      <c r="D5669" s="47"/>
      <c r="E5669" s="47"/>
      <c r="F5669" s="48"/>
      <c r="G5669" s="49"/>
      <c r="H5669" s="47"/>
      <c r="I5669" s="71"/>
      <c r="J5669" s="51"/>
      <c r="K5669" s="50"/>
      <c r="L5669" s="50"/>
      <c r="M5669" s="52"/>
    </row>
    <row r="5670" spans="1:13" s="53" customFormat="1">
      <c r="A5670" s="47"/>
      <c r="B5670" s="47"/>
      <c r="C5670" s="47"/>
      <c r="D5670" s="47"/>
      <c r="E5670" s="47"/>
      <c r="F5670" s="48"/>
      <c r="G5670" s="49"/>
      <c r="H5670" s="47"/>
      <c r="I5670" s="71"/>
      <c r="J5670" s="51"/>
      <c r="K5670" s="50"/>
      <c r="L5670" s="50"/>
      <c r="M5670" s="52"/>
    </row>
    <row r="5671" spans="1:13" s="53" customFormat="1">
      <c r="A5671" s="47"/>
      <c r="B5671" s="47"/>
      <c r="C5671" s="47"/>
      <c r="D5671" s="47"/>
      <c r="E5671" s="47"/>
      <c r="F5671" s="48"/>
      <c r="G5671" s="49"/>
      <c r="H5671" s="47"/>
      <c r="I5671" s="71"/>
      <c r="J5671" s="51"/>
      <c r="K5671" s="50"/>
      <c r="L5671" s="50"/>
      <c r="M5671" s="52"/>
    </row>
    <row r="5672" spans="1:13" s="53" customFormat="1">
      <c r="A5672" s="47"/>
      <c r="B5672" s="47"/>
      <c r="C5672" s="47"/>
      <c r="D5672" s="47"/>
      <c r="E5672" s="47"/>
      <c r="F5672" s="48"/>
      <c r="G5672" s="49"/>
      <c r="H5672" s="47"/>
      <c r="I5672" s="71"/>
      <c r="J5672" s="51"/>
      <c r="K5672" s="50"/>
      <c r="L5672" s="50"/>
      <c r="M5672" s="52"/>
    </row>
    <row r="5673" spans="1:13" s="53" customFormat="1">
      <c r="A5673" s="47"/>
      <c r="B5673" s="47"/>
      <c r="C5673" s="47"/>
      <c r="D5673" s="47"/>
      <c r="E5673" s="47"/>
      <c r="F5673" s="48"/>
      <c r="G5673" s="49"/>
      <c r="H5673" s="47"/>
      <c r="I5673" s="71"/>
      <c r="J5673" s="51"/>
      <c r="K5673" s="50"/>
      <c r="L5673" s="50"/>
      <c r="M5673" s="52"/>
    </row>
    <row r="5674" spans="1:13" s="53" customFormat="1">
      <c r="A5674" s="47"/>
      <c r="B5674" s="47"/>
      <c r="C5674" s="47"/>
      <c r="D5674" s="47"/>
      <c r="E5674" s="47"/>
      <c r="F5674" s="48"/>
      <c r="G5674" s="49"/>
      <c r="H5674" s="47"/>
      <c r="I5674" s="71"/>
      <c r="J5674" s="51"/>
      <c r="K5674" s="50"/>
      <c r="L5674" s="50"/>
      <c r="M5674" s="52"/>
    </row>
    <row r="5675" spans="1:13" s="53" customFormat="1">
      <c r="A5675" s="47"/>
      <c r="B5675" s="47"/>
      <c r="C5675" s="47"/>
      <c r="D5675" s="47"/>
      <c r="E5675" s="47"/>
      <c r="F5675" s="48"/>
      <c r="G5675" s="49"/>
      <c r="H5675" s="47"/>
      <c r="I5675" s="71"/>
      <c r="J5675" s="51"/>
      <c r="K5675" s="50"/>
      <c r="L5675" s="50"/>
      <c r="M5675" s="52"/>
    </row>
    <row r="5676" spans="1:13" s="53" customFormat="1">
      <c r="A5676" s="47"/>
      <c r="B5676" s="47"/>
      <c r="C5676" s="47"/>
      <c r="D5676" s="47"/>
      <c r="E5676" s="47"/>
      <c r="F5676" s="48"/>
      <c r="G5676" s="49"/>
      <c r="H5676" s="47"/>
      <c r="I5676" s="71"/>
      <c r="J5676" s="51"/>
      <c r="K5676" s="50"/>
      <c r="L5676" s="50"/>
      <c r="M5676" s="52"/>
    </row>
    <row r="5677" spans="1:13" s="53" customFormat="1">
      <c r="A5677" s="47"/>
      <c r="B5677" s="47"/>
      <c r="C5677" s="47"/>
      <c r="D5677" s="47"/>
      <c r="E5677" s="47"/>
      <c r="F5677" s="48"/>
      <c r="G5677" s="49"/>
      <c r="H5677" s="47"/>
      <c r="I5677" s="71"/>
      <c r="J5677" s="51"/>
      <c r="K5677" s="50"/>
      <c r="L5677" s="50"/>
      <c r="M5677" s="52"/>
    </row>
    <row r="5678" spans="1:13" s="53" customFormat="1">
      <c r="A5678" s="47"/>
      <c r="B5678" s="47"/>
      <c r="C5678" s="47"/>
      <c r="D5678" s="47"/>
      <c r="E5678" s="47"/>
      <c r="F5678" s="48"/>
      <c r="G5678" s="49"/>
      <c r="H5678" s="47"/>
      <c r="I5678" s="71"/>
      <c r="J5678" s="51"/>
      <c r="K5678" s="50"/>
      <c r="L5678" s="50"/>
      <c r="M5678" s="52"/>
    </row>
    <row r="5679" spans="1:13" s="53" customFormat="1">
      <c r="A5679" s="47"/>
      <c r="B5679" s="47"/>
      <c r="C5679" s="47"/>
      <c r="D5679" s="47"/>
      <c r="E5679" s="47"/>
      <c r="F5679" s="48"/>
      <c r="G5679" s="49"/>
      <c r="H5679" s="47"/>
      <c r="I5679" s="71"/>
      <c r="J5679" s="51"/>
      <c r="K5679" s="50"/>
      <c r="L5679" s="50"/>
      <c r="M5679" s="52"/>
    </row>
    <row r="5680" spans="1:13" s="53" customFormat="1">
      <c r="A5680" s="47"/>
      <c r="B5680" s="47"/>
      <c r="C5680" s="47"/>
      <c r="D5680" s="47"/>
      <c r="E5680" s="47"/>
      <c r="F5680" s="48"/>
      <c r="G5680" s="49"/>
      <c r="H5680" s="47"/>
      <c r="I5680" s="71"/>
      <c r="J5680" s="51"/>
      <c r="K5680" s="50"/>
      <c r="L5680" s="50"/>
      <c r="M5680" s="52"/>
    </row>
    <row r="5681" spans="1:13" s="53" customFormat="1">
      <c r="A5681" s="47"/>
      <c r="B5681" s="47"/>
      <c r="C5681" s="47"/>
      <c r="D5681" s="47"/>
      <c r="E5681" s="47"/>
      <c r="F5681" s="48"/>
      <c r="G5681" s="49"/>
      <c r="H5681" s="47"/>
      <c r="I5681" s="71"/>
      <c r="J5681" s="51"/>
      <c r="K5681" s="50"/>
      <c r="L5681" s="50"/>
      <c r="M5681" s="52"/>
    </row>
    <row r="5682" spans="1:13" s="53" customFormat="1">
      <c r="A5682" s="47"/>
      <c r="B5682" s="47"/>
      <c r="C5682" s="47"/>
      <c r="D5682" s="47"/>
      <c r="E5682" s="47"/>
      <c r="F5682" s="48"/>
      <c r="G5682" s="49"/>
      <c r="H5682" s="47"/>
      <c r="I5682" s="71"/>
      <c r="J5682" s="51"/>
      <c r="K5682" s="50"/>
      <c r="L5682" s="50"/>
      <c r="M5682" s="52"/>
    </row>
    <row r="5683" spans="1:13" s="53" customFormat="1">
      <c r="A5683" s="47"/>
      <c r="B5683" s="47"/>
      <c r="C5683" s="47"/>
      <c r="D5683" s="47"/>
      <c r="E5683" s="47"/>
      <c r="F5683" s="48"/>
      <c r="G5683" s="49"/>
      <c r="H5683" s="47"/>
      <c r="I5683" s="71"/>
      <c r="J5683" s="51"/>
      <c r="K5683" s="50"/>
      <c r="L5683" s="50"/>
      <c r="M5683" s="52"/>
    </row>
    <row r="5684" spans="1:13" s="53" customFormat="1">
      <c r="A5684" s="47"/>
      <c r="B5684" s="47"/>
      <c r="C5684" s="47"/>
      <c r="D5684" s="47"/>
      <c r="E5684" s="47"/>
      <c r="F5684" s="48"/>
      <c r="G5684" s="49"/>
      <c r="H5684" s="47"/>
      <c r="I5684" s="71"/>
      <c r="J5684" s="51"/>
      <c r="K5684" s="50"/>
      <c r="L5684" s="50"/>
      <c r="M5684" s="52"/>
    </row>
    <row r="5685" spans="1:13" s="53" customFormat="1">
      <c r="A5685" s="47"/>
      <c r="B5685" s="47"/>
      <c r="C5685" s="47"/>
      <c r="D5685" s="47"/>
      <c r="E5685" s="47"/>
      <c r="F5685" s="48"/>
      <c r="G5685" s="49"/>
      <c r="H5685" s="47"/>
      <c r="I5685" s="71"/>
      <c r="J5685" s="51"/>
      <c r="K5685" s="50"/>
      <c r="L5685" s="50"/>
      <c r="M5685" s="52"/>
    </row>
    <row r="5686" spans="1:13" s="53" customFormat="1">
      <c r="A5686" s="47"/>
      <c r="B5686" s="47"/>
      <c r="C5686" s="47"/>
      <c r="D5686" s="47"/>
      <c r="E5686" s="47"/>
      <c r="F5686" s="48"/>
      <c r="G5686" s="49"/>
      <c r="H5686" s="47"/>
      <c r="I5686" s="71"/>
      <c r="J5686" s="51"/>
      <c r="K5686" s="50"/>
      <c r="L5686" s="50"/>
      <c r="M5686" s="52"/>
    </row>
    <row r="5687" spans="1:13" s="53" customFormat="1">
      <c r="A5687" s="47"/>
      <c r="B5687" s="47"/>
      <c r="C5687" s="47"/>
      <c r="D5687" s="47"/>
      <c r="E5687" s="47"/>
      <c r="F5687" s="48"/>
      <c r="G5687" s="49"/>
      <c r="H5687" s="47"/>
      <c r="I5687" s="71"/>
      <c r="J5687" s="51"/>
      <c r="K5687" s="50"/>
      <c r="L5687" s="50"/>
      <c r="M5687" s="52"/>
    </row>
    <row r="5688" spans="1:13" s="53" customFormat="1">
      <c r="A5688" s="47"/>
      <c r="B5688" s="47"/>
      <c r="C5688" s="47"/>
      <c r="D5688" s="47"/>
      <c r="E5688" s="47"/>
      <c r="F5688" s="48"/>
      <c r="G5688" s="49"/>
      <c r="H5688" s="47"/>
      <c r="I5688" s="71"/>
      <c r="J5688" s="51"/>
      <c r="K5688" s="50"/>
      <c r="L5688" s="50"/>
      <c r="M5688" s="52"/>
    </row>
    <row r="5689" spans="1:13" s="53" customFormat="1">
      <c r="A5689" s="47"/>
      <c r="B5689" s="47"/>
      <c r="C5689" s="47"/>
      <c r="D5689" s="47"/>
      <c r="E5689" s="47"/>
      <c r="F5689" s="48"/>
      <c r="G5689" s="49"/>
      <c r="H5689" s="47"/>
      <c r="I5689" s="71"/>
      <c r="J5689" s="51"/>
      <c r="K5689" s="50"/>
      <c r="L5689" s="50"/>
      <c r="M5689" s="52"/>
    </row>
    <row r="5690" spans="1:13" s="53" customFormat="1">
      <c r="A5690" s="47"/>
      <c r="B5690" s="47"/>
      <c r="C5690" s="47"/>
      <c r="D5690" s="47"/>
      <c r="E5690" s="47"/>
      <c r="F5690" s="48"/>
      <c r="G5690" s="49"/>
      <c r="H5690" s="47"/>
      <c r="I5690" s="71"/>
      <c r="J5690" s="51"/>
      <c r="K5690" s="50"/>
      <c r="L5690" s="50"/>
      <c r="M5690" s="52"/>
    </row>
    <row r="5691" spans="1:13" s="53" customFormat="1">
      <c r="A5691" s="47"/>
      <c r="B5691" s="47"/>
      <c r="C5691" s="47"/>
      <c r="D5691" s="47"/>
      <c r="E5691" s="47"/>
      <c r="F5691" s="48"/>
      <c r="G5691" s="49"/>
      <c r="H5691" s="47"/>
      <c r="I5691" s="71"/>
      <c r="J5691" s="51"/>
      <c r="K5691" s="50"/>
      <c r="L5691" s="50"/>
      <c r="M5691" s="52"/>
    </row>
    <row r="5692" spans="1:13" s="53" customFormat="1">
      <c r="A5692" s="47"/>
      <c r="B5692" s="47"/>
      <c r="C5692" s="47"/>
      <c r="D5692" s="47"/>
      <c r="E5692" s="47"/>
      <c r="F5692" s="48"/>
      <c r="G5692" s="49"/>
      <c r="H5692" s="47"/>
      <c r="I5692" s="71"/>
      <c r="J5692" s="51"/>
      <c r="K5692" s="50"/>
      <c r="L5692" s="50"/>
      <c r="M5692" s="52"/>
    </row>
    <row r="5693" spans="1:13" s="53" customFormat="1">
      <c r="A5693" s="47"/>
      <c r="B5693" s="47"/>
      <c r="C5693" s="47"/>
      <c r="D5693" s="47"/>
      <c r="E5693" s="47"/>
      <c r="F5693" s="48"/>
      <c r="G5693" s="49"/>
      <c r="H5693" s="47"/>
      <c r="I5693" s="71"/>
      <c r="J5693" s="51"/>
      <c r="K5693" s="50"/>
      <c r="L5693" s="50"/>
      <c r="M5693" s="52"/>
    </row>
    <row r="5694" spans="1:13" s="53" customFormat="1">
      <c r="A5694" s="47"/>
      <c r="B5694" s="47"/>
      <c r="C5694" s="47"/>
      <c r="D5694" s="47"/>
      <c r="E5694" s="47"/>
      <c r="F5694" s="48"/>
      <c r="G5694" s="49"/>
      <c r="H5694" s="47"/>
      <c r="I5694" s="71"/>
      <c r="J5694" s="51"/>
      <c r="K5694" s="50"/>
      <c r="L5694" s="50"/>
      <c r="M5694" s="52"/>
    </row>
    <row r="5695" spans="1:13" s="53" customFormat="1">
      <c r="A5695" s="47"/>
      <c r="B5695" s="47"/>
      <c r="C5695" s="47"/>
      <c r="D5695" s="47"/>
      <c r="E5695" s="47"/>
      <c r="F5695" s="48"/>
      <c r="G5695" s="49"/>
      <c r="H5695" s="47"/>
      <c r="I5695" s="71"/>
      <c r="J5695" s="51"/>
      <c r="K5695" s="50"/>
      <c r="L5695" s="50"/>
      <c r="M5695" s="52"/>
    </row>
    <row r="5696" spans="1:13" s="53" customFormat="1">
      <c r="A5696" s="47"/>
      <c r="B5696" s="47"/>
      <c r="C5696" s="47"/>
      <c r="D5696" s="47"/>
      <c r="E5696" s="47"/>
      <c r="F5696" s="48"/>
      <c r="G5696" s="49"/>
      <c r="H5696" s="47"/>
      <c r="I5696" s="71"/>
      <c r="J5696" s="51"/>
      <c r="K5696" s="50"/>
      <c r="L5696" s="50"/>
      <c r="M5696" s="52"/>
    </row>
    <row r="5697" spans="1:13" s="53" customFormat="1">
      <c r="A5697" s="47"/>
      <c r="B5697" s="47"/>
      <c r="C5697" s="47"/>
      <c r="D5697" s="47"/>
      <c r="E5697" s="47"/>
      <c r="F5697" s="48"/>
      <c r="G5697" s="49"/>
      <c r="H5697" s="47"/>
      <c r="I5697" s="71"/>
      <c r="J5697" s="51"/>
      <c r="K5697" s="50"/>
      <c r="L5697" s="50"/>
      <c r="M5697" s="52"/>
    </row>
    <row r="5698" spans="1:13" s="53" customFormat="1">
      <c r="A5698" s="47"/>
      <c r="B5698" s="47"/>
      <c r="C5698" s="47"/>
      <c r="D5698" s="47"/>
      <c r="E5698" s="47"/>
      <c r="F5698" s="48"/>
      <c r="G5698" s="49"/>
      <c r="H5698" s="47"/>
      <c r="I5698" s="71"/>
      <c r="J5698" s="51"/>
      <c r="K5698" s="50"/>
      <c r="L5698" s="50"/>
      <c r="M5698" s="52"/>
    </row>
    <row r="5699" spans="1:13" s="53" customFormat="1">
      <c r="A5699" s="47"/>
      <c r="B5699" s="47"/>
      <c r="C5699" s="47"/>
      <c r="D5699" s="47"/>
      <c r="E5699" s="47"/>
      <c r="F5699" s="48"/>
      <c r="G5699" s="49"/>
      <c r="H5699" s="47"/>
      <c r="I5699" s="71"/>
      <c r="J5699" s="51"/>
      <c r="K5699" s="50"/>
      <c r="L5699" s="50"/>
      <c r="M5699" s="52"/>
    </row>
    <row r="5700" spans="1:13" s="53" customFormat="1">
      <c r="A5700" s="47"/>
      <c r="B5700" s="47"/>
      <c r="C5700" s="47"/>
      <c r="D5700" s="47"/>
      <c r="E5700" s="47"/>
      <c r="F5700" s="48"/>
      <c r="G5700" s="49"/>
      <c r="H5700" s="47"/>
      <c r="I5700" s="71"/>
      <c r="J5700" s="51"/>
      <c r="K5700" s="50"/>
      <c r="L5700" s="50"/>
      <c r="M5700" s="52"/>
    </row>
    <row r="5701" spans="1:13" s="53" customFormat="1">
      <c r="A5701" s="47"/>
      <c r="B5701" s="47"/>
      <c r="C5701" s="47"/>
      <c r="D5701" s="47"/>
      <c r="E5701" s="47"/>
      <c r="F5701" s="48"/>
      <c r="G5701" s="49"/>
      <c r="H5701" s="47"/>
      <c r="I5701" s="71"/>
      <c r="J5701" s="51"/>
      <c r="K5701" s="50"/>
      <c r="L5701" s="50"/>
      <c r="M5701" s="52"/>
    </row>
    <row r="5702" spans="1:13" s="53" customFormat="1">
      <c r="A5702" s="47"/>
      <c r="B5702" s="47"/>
      <c r="C5702" s="47"/>
      <c r="D5702" s="47"/>
      <c r="E5702" s="47"/>
      <c r="F5702" s="48"/>
      <c r="G5702" s="49"/>
      <c r="H5702" s="47"/>
      <c r="I5702" s="71"/>
      <c r="J5702" s="51"/>
      <c r="K5702" s="50"/>
      <c r="L5702" s="50"/>
      <c r="M5702" s="52"/>
    </row>
    <row r="5703" spans="1:13" s="53" customFormat="1">
      <c r="A5703" s="47"/>
      <c r="B5703" s="47"/>
      <c r="C5703" s="47"/>
      <c r="D5703" s="47"/>
      <c r="E5703" s="47"/>
      <c r="F5703" s="48"/>
      <c r="G5703" s="49"/>
      <c r="H5703" s="47"/>
      <c r="I5703" s="71"/>
      <c r="J5703" s="51"/>
      <c r="K5703" s="50"/>
      <c r="L5703" s="50"/>
      <c r="M5703" s="52"/>
    </row>
    <row r="5704" spans="1:13" s="53" customFormat="1">
      <c r="A5704" s="47"/>
      <c r="B5704" s="47"/>
      <c r="C5704" s="47"/>
      <c r="D5704" s="47"/>
      <c r="E5704" s="47"/>
      <c r="F5704" s="48"/>
      <c r="G5704" s="49"/>
      <c r="H5704" s="47"/>
      <c r="I5704" s="71"/>
      <c r="J5704" s="51"/>
      <c r="K5704" s="50"/>
      <c r="L5704" s="50"/>
      <c r="M5704" s="52"/>
    </row>
    <row r="5705" spans="1:13" s="53" customFormat="1">
      <c r="A5705" s="47"/>
      <c r="B5705" s="47"/>
      <c r="C5705" s="47"/>
      <c r="D5705" s="47"/>
      <c r="E5705" s="47"/>
      <c r="F5705" s="48"/>
      <c r="G5705" s="49"/>
      <c r="H5705" s="47"/>
      <c r="I5705" s="71"/>
      <c r="J5705" s="51"/>
      <c r="K5705" s="50"/>
      <c r="L5705" s="50"/>
      <c r="M5705" s="52"/>
    </row>
    <row r="5706" spans="1:13" s="53" customFormat="1">
      <c r="A5706" s="47"/>
      <c r="B5706" s="47"/>
      <c r="C5706" s="47"/>
      <c r="D5706" s="47"/>
      <c r="E5706" s="47"/>
      <c r="F5706" s="48"/>
      <c r="G5706" s="49"/>
      <c r="H5706" s="47"/>
      <c r="I5706" s="71"/>
      <c r="J5706" s="51"/>
      <c r="K5706" s="50"/>
      <c r="L5706" s="50"/>
      <c r="M5706" s="52"/>
    </row>
    <row r="5707" spans="1:13" s="53" customFormat="1">
      <c r="A5707" s="47"/>
      <c r="B5707" s="47"/>
      <c r="C5707" s="47"/>
      <c r="D5707" s="47"/>
      <c r="E5707" s="47"/>
      <c r="F5707" s="48"/>
      <c r="G5707" s="49"/>
      <c r="H5707" s="47"/>
      <c r="I5707" s="71"/>
      <c r="J5707" s="51"/>
      <c r="K5707" s="50"/>
      <c r="L5707" s="50"/>
      <c r="M5707" s="52"/>
    </row>
    <row r="5708" spans="1:13" s="53" customFormat="1">
      <c r="A5708" s="47"/>
      <c r="B5708" s="47"/>
      <c r="C5708" s="47"/>
      <c r="D5708" s="47"/>
      <c r="E5708" s="47"/>
      <c r="F5708" s="48"/>
      <c r="G5708" s="49"/>
      <c r="H5708" s="47"/>
      <c r="I5708" s="71"/>
      <c r="J5708" s="51"/>
      <c r="K5708" s="50"/>
      <c r="L5708" s="50"/>
      <c r="M5708" s="52"/>
    </row>
    <row r="5709" spans="1:13" s="53" customFormat="1">
      <c r="A5709" s="47"/>
      <c r="B5709" s="47"/>
      <c r="C5709" s="47"/>
      <c r="D5709" s="47"/>
      <c r="E5709" s="47"/>
      <c r="F5709" s="48"/>
      <c r="G5709" s="49"/>
      <c r="H5709" s="47"/>
      <c r="I5709" s="71"/>
      <c r="J5709" s="51"/>
      <c r="K5709" s="50"/>
      <c r="L5709" s="50"/>
      <c r="M5709" s="52"/>
    </row>
    <row r="5710" spans="1:13" s="53" customFormat="1">
      <c r="A5710" s="47"/>
      <c r="B5710" s="47"/>
      <c r="C5710" s="47"/>
      <c r="D5710" s="47"/>
      <c r="E5710" s="47"/>
      <c r="F5710" s="48"/>
      <c r="G5710" s="49"/>
      <c r="H5710" s="47"/>
      <c r="I5710" s="71"/>
      <c r="J5710" s="51"/>
      <c r="K5710" s="50"/>
      <c r="L5710" s="50"/>
      <c r="M5710" s="52"/>
    </row>
    <row r="5711" spans="1:13" s="53" customFormat="1">
      <c r="A5711" s="47"/>
      <c r="B5711" s="47"/>
      <c r="C5711" s="47"/>
      <c r="D5711" s="47"/>
      <c r="E5711" s="47"/>
      <c r="F5711" s="48"/>
      <c r="G5711" s="49"/>
      <c r="H5711" s="47"/>
      <c r="I5711" s="71"/>
      <c r="J5711" s="51"/>
      <c r="K5711" s="50"/>
      <c r="L5711" s="50"/>
      <c r="M5711" s="52"/>
    </row>
    <row r="5712" spans="1:13" s="53" customFormat="1">
      <c r="A5712" s="47"/>
      <c r="B5712" s="47"/>
      <c r="C5712" s="47"/>
      <c r="D5712" s="47"/>
      <c r="E5712" s="47"/>
      <c r="F5712" s="48"/>
      <c r="G5712" s="49"/>
      <c r="H5712" s="47"/>
      <c r="I5712" s="71"/>
      <c r="J5712" s="51"/>
      <c r="K5712" s="50"/>
      <c r="L5712" s="50"/>
      <c r="M5712" s="52"/>
    </row>
    <row r="5713" spans="1:13" s="53" customFormat="1">
      <c r="A5713" s="47"/>
      <c r="B5713" s="47"/>
      <c r="C5713" s="47"/>
      <c r="D5713" s="47"/>
      <c r="E5713" s="47"/>
      <c r="F5713" s="48"/>
      <c r="G5713" s="49"/>
      <c r="H5713" s="47"/>
      <c r="I5713" s="71"/>
      <c r="J5713" s="51"/>
      <c r="K5713" s="50"/>
      <c r="L5713" s="50"/>
      <c r="M5713" s="52"/>
    </row>
    <row r="5714" spans="1:13" s="53" customFormat="1">
      <c r="A5714" s="47"/>
      <c r="B5714" s="47"/>
      <c r="C5714" s="47"/>
      <c r="D5714" s="47"/>
      <c r="E5714" s="47"/>
      <c r="F5714" s="48"/>
      <c r="G5714" s="49"/>
      <c r="H5714" s="47"/>
      <c r="I5714" s="71"/>
      <c r="J5714" s="51"/>
      <c r="K5714" s="50"/>
      <c r="L5714" s="50"/>
      <c r="M5714" s="52"/>
    </row>
    <row r="5715" spans="1:13" s="53" customFormat="1">
      <c r="A5715" s="47"/>
      <c r="B5715" s="47"/>
      <c r="C5715" s="47"/>
      <c r="D5715" s="47"/>
      <c r="E5715" s="47"/>
      <c r="F5715" s="48"/>
      <c r="G5715" s="49"/>
      <c r="H5715" s="47"/>
      <c r="I5715" s="71"/>
      <c r="J5715" s="51"/>
      <c r="K5715" s="50"/>
      <c r="L5715" s="50"/>
      <c r="M5715" s="52"/>
    </row>
    <row r="5716" spans="1:13" s="53" customFormat="1">
      <c r="A5716" s="47"/>
      <c r="B5716" s="47"/>
      <c r="C5716" s="47"/>
      <c r="D5716" s="47"/>
      <c r="E5716" s="47"/>
      <c r="F5716" s="48"/>
      <c r="G5716" s="49"/>
      <c r="H5716" s="47"/>
      <c r="I5716" s="71"/>
      <c r="J5716" s="51"/>
      <c r="K5716" s="50"/>
      <c r="L5716" s="50"/>
      <c r="M5716" s="52"/>
    </row>
    <row r="5717" spans="1:13" s="53" customFormat="1">
      <c r="A5717" s="47"/>
      <c r="B5717" s="47"/>
      <c r="C5717" s="47"/>
      <c r="D5717" s="47"/>
      <c r="E5717" s="47"/>
      <c r="F5717" s="48"/>
      <c r="G5717" s="49"/>
      <c r="H5717" s="47"/>
      <c r="I5717" s="71"/>
      <c r="J5717" s="51"/>
      <c r="K5717" s="50"/>
      <c r="L5717" s="50"/>
      <c r="M5717" s="52"/>
    </row>
    <row r="5718" spans="1:13" s="53" customFormat="1">
      <c r="A5718" s="47"/>
      <c r="B5718" s="47"/>
      <c r="C5718" s="47"/>
      <c r="D5718" s="47"/>
      <c r="E5718" s="47"/>
      <c r="F5718" s="48"/>
      <c r="G5718" s="49"/>
      <c r="H5718" s="47"/>
      <c r="I5718" s="71"/>
      <c r="J5718" s="51"/>
      <c r="K5718" s="50"/>
      <c r="L5718" s="50"/>
      <c r="M5718" s="52"/>
    </row>
    <row r="5719" spans="1:13" s="53" customFormat="1">
      <c r="A5719" s="47"/>
      <c r="B5719" s="47"/>
      <c r="C5719" s="47"/>
      <c r="D5719" s="47"/>
      <c r="E5719" s="47"/>
      <c r="F5719" s="48"/>
      <c r="G5719" s="49"/>
      <c r="H5719" s="47"/>
      <c r="I5719" s="71"/>
      <c r="J5719" s="51"/>
      <c r="K5719" s="50"/>
      <c r="L5719" s="50"/>
      <c r="M5719" s="52"/>
    </row>
    <row r="5720" spans="1:13" s="53" customFormat="1">
      <c r="A5720" s="47"/>
      <c r="B5720" s="47"/>
      <c r="C5720" s="47"/>
      <c r="D5720" s="47"/>
      <c r="E5720" s="47"/>
      <c r="F5720" s="48"/>
      <c r="G5720" s="49"/>
      <c r="H5720" s="47"/>
      <c r="I5720" s="71"/>
      <c r="J5720" s="51"/>
      <c r="K5720" s="50"/>
      <c r="L5720" s="50"/>
      <c r="M5720" s="52"/>
    </row>
    <row r="5721" spans="1:13" s="53" customFormat="1">
      <c r="A5721" s="47"/>
      <c r="B5721" s="47"/>
      <c r="C5721" s="47"/>
      <c r="D5721" s="47"/>
      <c r="E5721" s="47"/>
      <c r="F5721" s="48"/>
      <c r="G5721" s="49"/>
      <c r="H5721" s="47"/>
      <c r="I5721" s="71"/>
      <c r="J5721" s="51"/>
      <c r="K5721" s="50"/>
      <c r="L5721" s="50"/>
      <c r="M5721" s="52"/>
    </row>
    <row r="5722" spans="1:13" s="53" customFormat="1">
      <c r="A5722" s="47"/>
      <c r="B5722" s="47"/>
      <c r="C5722" s="47"/>
      <c r="D5722" s="47"/>
      <c r="E5722" s="47"/>
      <c r="F5722" s="48"/>
      <c r="G5722" s="49"/>
      <c r="H5722" s="47"/>
      <c r="I5722" s="71"/>
      <c r="J5722" s="51"/>
      <c r="K5722" s="50"/>
      <c r="L5722" s="50"/>
      <c r="M5722" s="52"/>
    </row>
    <row r="5723" spans="1:13" s="53" customFormat="1">
      <c r="A5723" s="47"/>
      <c r="B5723" s="47"/>
      <c r="C5723" s="47"/>
      <c r="D5723" s="47"/>
      <c r="E5723" s="47"/>
      <c r="F5723" s="48"/>
      <c r="G5723" s="49"/>
      <c r="H5723" s="47"/>
      <c r="I5723" s="71"/>
      <c r="J5723" s="51"/>
      <c r="K5723" s="50"/>
      <c r="L5723" s="50"/>
      <c r="M5723" s="52"/>
    </row>
    <row r="5724" spans="1:13" s="53" customFormat="1">
      <c r="A5724" s="47"/>
      <c r="B5724" s="47"/>
      <c r="C5724" s="47"/>
      <c r="D5724" s="47"/>
      <c r="E5724" s="47"/>
      <c r="F5724" s="48"/>
      <c r="G5724" s="49"/>
      <c r="H5724" s="47"/>
      <c r="I5724" s="71"/>
      <c r="J5724" s="51"/>
      <c r="K5724" s="50"/>
      <c r="L5724" s="50"/>
      <c r="M5724" s="52"/>
    </row>
    <row r="5725" spans="1:13" s="53" customFormat="1">
      <c r="A5725" s="47"/>
      <c r="B5725" s="47"/>
      <c r="C5725" s="47"/>
      <c r="D5725" s="47"/>
      <c r="E5725" s="47"/>
      <c r="F5725" s="48"/>
      <c r="G5725" s="49"/>
      <c r="H5725" s="47"/>
      <c r="I5725" s="71"/>
      <c r="J5725" s="51"/>
      <c r="K5725" s="50"/>
      <c r="L5725" s="50"/>
      <c r="M5725" s="52"/>
    </row>
    <row r="5726" spans="1:13" s="53" customFormat="1">
      <c r="A5726" s="47"/>
      <c r="B5726" s="47"/>
      <c r="C5726" s="47"/>
      <c r="D5726" s="47"/>
      <c r="E5726" s="47"/>
      <c r="F5726" s="48"/>
      <c r="G5726" s="49"/>
      <c r="H5726" s="47"/>
      <c r="I5726" s="71"/>
      <c r="J5726" s="51"/>
      <c r="K5726" s="50"/>
      <c r="L5726" s="50"/>
      <c r="M5726" s="52"/>
    </row>
    <row r="5727" spans="1:13" s="53" customFormat="1">
      <c r="A5727" s="47"/>
      <c r="B5727" s="47"/>
      <c r="C5727" s="47"/>
      <c r="D5727" s="47"/>
      <c r="E5727" s="47"/>
      <c r="F5727" s="48"/>
      <c r="G5727" s="49"/>
      <c r="H5727" s="47"/>
      <c r="I5727" s="71"/>
      <c r="J5727" s="51"/>
      <c r="K5727" s="50"/>
      <c r="L5727" s="50"/>
      <c r="M5727" s="52"/>
    </row>
    <row r="5728" spans="1:13" s="53" customFormat="1">
      <c r="A5728" s="47"/>
      <c r="B5728" s="47"/>
      <c r="C5728" s="47"/>
      <c r="D5728" s="47"/>
      <c r="E5728" s="47"/>
      <c r="F5728" s="48"/>
      <c r="G5728" s="49"/>
      <c r="H5728" s="47"/>
      <c r="I5728" s="71"/>
      <c r="J5728" s="51"/>
      <c r="K5728" s="50"/>
      <c r="L5728" s="50"/>
      <c r="M5728" s="52"/>
    </row>
    <row r="5729" spans="1:13" s="53" customFormat="1">
      <c r="A5729" s="47"/>
      <c r="B5729" s="47"/>
      <c r="C5729" s="47"/>
      <c r="D5729" s="47"/>
      <c r="E5729" s="47"/>
      <c r="F5729" s="48"/>
      <c r="G5729" s="49"/>
      <c r="H5729" s="47"/>
      <c r="I5729" s="71"/>
      <c r="J5729" s="51"/>
      <c r="K5729" s="50"/>
      <c r="L5729" s="50"/>
      <c r="M5729" s="52"/>
    </row>
    <row r="5730" spans="1:13" s="53" customFormat="1">
      <c r="A5730" s="47"/>
      <c r="B5730" s="47"/>
      <c r="C5730" s="47"/>
      <c r="D5730" s="47"/>
      <c r="E5730" s="47"/>
      <c r="F5730" s="48"/>
      <c r="G5730" s="49"/>
      <c r="H5730" s="47"/>
      <c r="I5730" s="71"/>
      <c r="J5730" s="51"/>
      <c r="K5730" s="50"/>
      <c r="L5730" s="50"/>
      <c r="M5730" s="52"/>
    </row>
    <row r="5731" spans="1:13" s="53" customFormat="1">
      <c r="A5731" s="47"/>
      <c r="B5731" s="47"/>
      <c r="C5731" s="47"/>
      <c r="D5731" s="47"/>
      <c r="E5731" s="47"/>
      <c r="F5731" s="48"/>
      <c r="G5731" s="49"/>
      <c r="H5731" s="47"/>
      <c r="I5731" s="71"/>
      <c r="J5731" s="51"/>
      <c r="K5731" s="50"/>
      <c r="L5731" s="50"/>
      <c r="M5731" s="52"/>
    </row>
    <row r="5732" spans="1:13" s="53" customFormat="1">
      <c r="A5732" s="47"/>
      <c r="B5732" s="47"/>
      <c r="C5732" s="47"/>
      <c r="D5732" s="47"/>
      <c r="E5732" s="47"/>
      <c r="F5732" s="48"/>
      <c r="G5732" s="49"/>
      <c r="H5732" s="47"/>
      <c r="I5732" s="71"/>
      <c r="J5732" s="51"/>
      <c r="K5732" s="50"/>
      <c r="L5732" s="50"/>
      <c r="M5732" s="52"/>
    </row>
    <row r="5733" spans="1:13" s="53" customFormat="1">
      <c r="A5733" s="47"/>
      <c r="B5733" s="47"/>
      <c r="C5733" s="47"/>
      <c r="D5733" s="47"/>
      <c r="E5733" s="47"/>
      <c r="F5733" s="48"/>
      <c r="G5733" s="49"/>
      <c r="H5733" s="47"/>
      <c r="I5733" s="71"/>
      <c r="J5733" s="51"/>
      <c r="K5733" s="50"/>
      <c r="L5733" s="50"/>
      <c r="M5733" s="52"/>
    </row>
    <row r="5734" spans="1:13" s="53" customFormat="1">
      <c r="A5734" s="47"/>
      <c r="B5734" s="47"/>
      <c r="C5734" s="47"/>
      <c r="D5734" s="47"/>
      <c r="E5734" s="47"/>
      <c r="F5734" s="48"/>
      <c r="G5734" s="49"/>
      <c r="H5734" s="47"/>
      <c r="I5734" s="71"/>
      <c r="J5734" s="51"/>
      <c r="K5734" s="50"/>
      <c r="L5734" s="50"/>
      <c r="M5734" s="52"/>
    </row>
    <row r="5735" spans="1:13" s="53" customFormat="1">
      <c r="A5735" s="47"/>
      <c r="B5735" s="47"/>
      <c r="C5735" s="47"/>
      <c r="D5735" s="47"/>
      <c r="E5735" s="47"/>
      <c r="F5735" s="48"/>
      <c r="G5735" s="49"/>
      <c r="H5735" s="47"/>
      <c r="I5735" s="71"/>
      <c r="J5735" s="51"/>
      <c r="K5735" s="50"/>
      <c r="L5735" s="50"/>
      <c r="M5735" s="52"/>
    </row>
    <row r="5736" spans="1:13" s="53" customFormat="1">
      <c r="A5736" s="47"/>
      <c r="B5736" s="47"/>
      <c r="C5736" s="47"/>
      <c r="D5736" s="47"/>
      <c r="E5736" s="47"/>
      <c r="F5736" s="48"/>
      <c r="G5736" s="49"/>
      <c r="H5736" s="47"/>
      <c r="I5736" s="71"/>
      <c r="J5736" s="51"/>
      <c r="K5736" s="50"/>
      <c r="L5736" s="50"/>
      <c r="M5736" s="52"/>
    </row>
    <row r="5737" spans="1:13" s="53" customFormat="1">
      <c r="A5737" s="47"/>
      <c r="B5737" s="47"/>
      <c r="C5737" s="47"/>
      <c r="D5737" s="47"/>
      <c r="E5737" s="47"/>
      <c r="F5737" s="48"/>
      <c r="G5737" s="49"/>
      <c r="H5737" s="47"/>
      <c r="I5737" s="71"/>
      <c r="J5737" s="51"/>
      <c r="K5737" s="50"/>
      <c r="L5737" s="50"/>
      <c r="M5737" s="52"/>
    </row>
    <row r="5738" spans="1:13" s="53" customFormat="1">
      <c r="A5738" s="47"/>
      <c r="B5738" s="47"/>
      <c r="C5738" s="47"/>
      <c r="D5738" s="47"/>
      <c r="E5738" s="47"/>
      <c r="F5738" s="48"/>
      <c r="G5738" s="49"/>
      <c r="H5738" s="47"/>
      <c r="I5738" s="71"/>
      <c r="J5738" s="51"/>
      <c r="K5738" s="50"/>
      <c r="L5738" s="50"/>
      <c r="M5738" s="52"/>
    </row>
    <row r="5739" spans="1:13" s="53" customFormat="1">
      <c r="A5739" s="47"/>
      <c r="B5739" s="47"/>
      <c r="C5739" s="47"/>
      <c r="D5739" s="47"/>
      <c r="E5739" s="47"/>
      <c r="F5739" s="48"/>
      <c r="G5739" s="49"/>
      <c r="H5739" s="47"/>
      <c r="I5739" s="71"/>
      <c r="J5739" s="51"/>
      <c r="K5739" s="50"/>
      <c r="L5739" s="50"/>
      <c r="M5739" s="52"/>
    </row>
    <row r="5740" spans="1:13" s="53" customFormat="1">
      <c r="A5740" s="47"/>
      <c r="B5740" s="47"/>
      <c r="C5740" s="47"/>
      <c r="D5740" s="47"/>
      <c r="E5740" s="47"/>
      <c r="F5740" s="48"/>
      <c r="G5740" s="49"/>
      <c r="H5740" s="47"/>
      <c r="I5740" s="71"/>
      <c r="J5740" s="51"/>
      <c r="K5740" s="50"/>
      <c r="L5740" s="50"/>
      <c r="M5740" s="52"/>
    </row>
    <row r="5741" spans="1:13" s="53" customFormat="1">
      <c r="A5741" s="47"/>
      <c r="B5741" s="47"/>
      <c r="C5741" s="47"/>
      <c r="D5741" s="47"/>
      <c r="E5741" s="47"/>
      <c r="F5741" s="48"/>
      <c r="G5741" s="49"/>
      <c r="H5741" s="47"/>
      <c r="I5741" s="71"/>
      <c r="J5741" s="51"/>
      <c r="K5741" s="50"/>
      <c r="L5741" s="50"/>
      <c r="M5741" s="52"/>
    </row>
    <row r="5742" spans="1:13" s="53" customFormat="1">
      <c r="A5742" s="47"/>
      <c r="B5742" s="47"/>
      <c r="C5742" s="47"/>
      <c r="D5742" s="47"/>
      <c r="E5742" s="47"/>
      <c r="F5742" s="48"/>
      <c r="G5742" s="49"/>
      <c r="H5742" s="47"/>
      <c r="I5742" s="71"/>
      <c r="J5742" s="51"/>
      <c r="K5742" s="50"/>
      <c r="L5742" s="50"/>
      <c r="M5742" s="52"/>
    </row>
    <row r="5743" spans="1:13" s="53" customFormat="1">
      <c r="A5743" s="47"/>
      <c r="B5743" s="47"/>
      <c r="C5743" s="47"/>
      <c r="D5743" s="47"/>
      <c r="E5743" s="47"/>
      <c r="F5743" s="48"/>
      <c r="G5743" s="49"/>
      <c r="H5743" s="47"/>
      <c r="I5743" s="71"/>
      <c r="J5743" s="51"/>
      <c r="K5743" s="50"/>
      <c r="L5743" s="50"/>
      <c r="M5743" s="52"/>
    </row>
    <row r="5744" spans="1:13" s="53" customFormat="1">
      <c r="A5744" s="47"/>
      <c r="B5744" s="47"/>
      <c r="C5744" s="47"/>
      <c r="D5744" s="47"/>
      <c r="E5744" s="47"/>
      <c r="F5744" s="48"/>
      <c r="G5744" s="49"/>
      <c r="H5744" s="47"/>
      <c r="I5744" s="71"/>
      <c r="J5744" s="51"/>
      <c r="K5744" s="50"/>
      <c r="L5744" s="50"/>
      <c r="M5744" s="52"/>
    </row>
    <row r="5745" spans="1:13" s="53" customFormat="1">
      <c r="A5745" s="47"/>
      <c r="B5745" s="47"/>
      <c r="C5745" s="47"/>
      <c r="D5745" s="47"/>
      <c r="E5745" s="47"/>
      <c r="F5745" s="48"/>
      <c r="G5745" s="49"/>
      <c r="H5745" s="47"/>
      <c r="I5745" s="71"/>
      <c r="J5745" s="51"/>
      <c r="K5745" s="50"/>
      <c r="L5745" s="50"/>
      <c r="M5745" s="52"/>
    </row>
    <row r="5746" spans="1:13" s="53" customFormat="1">
      <c r="A5746" s="47"/>
      <c r="B5746" s="47"/>
      <c r="C5746" s="47"/>
      <c r="D5746" s="47"/>
      <c r="E5746" s="47"/>
      <c r="F5746" s="48"/>
      <c r="G5746" s="49"/>
      <c r="H5746" s="47"/>
      <c r="I5746" s="71"/>
      <c r="J5746" s="51"/>
      <c r="K5746" s="50"/>
      <c r="L5746" s="50"/>
      <c r="M5746" s="52"/>
    </row>
    <row r="5747" spans="1:13" s="53" customFormat="1">
      <c r="A5747" s="47"/>
      <c r="B5747" s="47"/>
      <c r="C5747" s="47"/>
      <c r="D5747" s="47"/>
      <c r="E5747" s="47"/>
      <c r="F5747" s="48"/>
      <c r="G5747" s="49"/>
      <c r="H5747" s="47"/>
      <c r="I5747" s="71"/>
      <c r="J5747" s="51"/>
      <c r="K5747" s="50"/>
      <c r="L5747" s="50"/>
      <c r="M5747" s="52"/>
    </row>
    <row r="5748" spans="1:13" s="53" customFormat="1">
      <c r="A5748" s="47"/>
      <c r="B5748" s="47"/>
      <c r="C5748" s="47"/>
      <c r="D5748" s="47"/>
      <c r="E5748" s="47"/>
      <c r="F5748" s="48"/>
      <c r="G5748" s="49"/>
      <c r="H5748" s="47"/>
      <c r="I5748" s="71"/>
      <c r="J5748" s="51"/>
      <c r="K5748" s="50"/>
      <c r="L5748" s="50"/>
      <c r="M5748" s="52"/>
    </row>
    <row r="5749" spans="1:13" s="53" customFormat="1">
      <c r="A5749" s="47"/>
      <c r="B5749" s="47"/>
      <c r="C5749" s="47"/>
      <c r="D5749" s="47"/>
      <c r="E5749" s="47"/>
      <c r="F5749" s="48"/>
      <c r="G5749" s="49"/>
      <c r="H5749" s="47"/>
      <c r="I5749" s="71"/>
      <c r="J5749" s="51"/>
      <c r="K5749" s="50"/>
      <c r="L5749" s="50"/>
      <c r="M5749" s="52"/>
    </row>
    <row r="5750" spans="1:13" s="53" customFormat="1">
      <c r="A5750" s="47"/>
      <c r="B5750" s="47"/>
      <c r="C5750" s="47"/>
      <c r="D5750" s="47"/>
      <c r="E5750" s="47"/>
      <c r="F5750" s="48"/>
      <c r="G5750" s="49"/>
      <c r="H5750" s="47"/>
      <c r="I5750" s="71"/>
      <c r="J5750" s="51"/>
      <c r="K5750" s="50"/>
      <c r="L5750" s="50"/>
      <c r="M5750" s="52"/>
    </row>
    <row r="5751" spans="1:13" s="53" customFormat="1">
      <c r="A5751" s="47"/>
      <c r="B5751" s="47"/>
      <c r="C5751" s="47"/>
      <c r="D5751" s="47"/>
      <c r="E5751" s="47"/>
      <c r="F5751" s="48"/>
      <c r="G5751" s="49"/>
      <c r="H5751" s="47"/>
      <c r="I5751" s="71"/>
      <c r="J5751" s="51"/>
      <c r="K5751" s="50"/>
      <c r="L5751" s="50"/>
      <c r="M5751" s="52"/>
    </row>
    <row r="5752" spans="1:13" s="53" customFormat="1">
      <c r="A5752" s="47"/>
      <c r="B5752" s="47"/>
      <c r="C5752" s="47"/>
      <c r="D5752" s="47"/>
      <c r="E5752" s="47"/>
      <c r="F5752" s="48"/>
      <c r="G5752" s="49"/>
      <c r="H5752" s="47"/>
      <c r="I5752" s="71"/>
      <c r="J5752" s="51"/>
      <c r="K5752" s="50"/>
      <c r="L5752" s="50"/>
      <c r="M5752" s="52"/>
    </row>
    <row r="5753" spans="1:13" s="53" customFormat="1">
      <c r="A5753" s="47"/>
      <c r="B5753" s="47"/>
      <c r="C5753" s="47"/>
      <c r="D5753" s="47"/>
      <c r="E5753" s="47"/>
      <c r="F5753" s="48"/>
      <c r="G5753" s="49"/>
      <c r="H5753" s="47"/>
      <c r="I5753" s="71"/>
      <c r="J5753" s="51"/>
      <c r="K5753" s="50"/>
      <c r="L5753" s="50"/>
      <c r="M5753" s="52"/>
    </row>
    <row r="5754" spans="1:13" s="53" customFormat="1">
      <c r="A5754" s="47"/>
      <c r="B5754" s="47"/>
      <c r="C5754" s="47"/>
      <c r="D5754" s="47"/>
      <c r="E5754" s="47"/>
      <c r="F5754" s="48"/>
      <c r="G5754" s="49"/>
      <c r="H5754" s="47"/>
      <c r="I5754" s="71"/>
      <c r="J5754" s="51"/>
      <c r="K5754" s="50"/>
      <c r="L5754" s="50"/>
      <c r="M5754" s="52"/>
    </row>
    <row r="5755" spans="1:13" s="53" customFormat="1">
      <c r="A5755" s="47"/>
      <c r="B5755" s="47"/>
      <c r="C5755" s="47"/>
      <c r="D5755" s="47"/>
      <c r="E5755" s="47"/>
      <c r="F5755" s="48"/>
      <c r="G5755" s="49"/>
      <c r="H5755" s="47"/>
      <c r="I5755" s="71"/>
      <c r="J5755" s="51"/>
      <c r="K5755" s="50"/>
      <c r="L5755" s="50"/>
      <c r="M5755" s="52"/>
    </row>
    <row r="5756" spans="1:13" s="53" customFormat="1">
      <c r="A5756" s="47"/>
      <c r="B5756" s="47"/>
      <c r="C5756" s="47"/>
      <c r="D5756" s="47"/>
      <c r="E5756" s="47"/>
      <c r="F5756" s="48"/>
      <c r="G5756" s="49"/>
      <c r="H5756" s="47"/>
      <c r="I5756" s="71"/>
      <c r="J5756" s="51"/>
      <c r="K5756" s="50"/>
      <c r="L5756" s="50"/>
      <c r="M5756" s="52"/>
    </row>
    <row r="5757" spans="1:13" s="53" customFormat="1">
      <c r="A5757" s="47"/>
      <c r="B5757" s="47"/>
      <c r="C5757" s="47"/>
      <c r="D5757" s="47"/>
      <c r="E5757" s="47"/>
      <c r="F5757" s="48"/>
      <c r="G5757" s="49"/>
      <c r="H5757" s="47"/>
      <c r="I5757" s="71"/>
      <c r="J5757" s="51"/>
      <c r="K5757" s="50"/>
      <c r="L5757" s="50"/>
      <c r="M5757" s="52"/>
    </row>
    <row r="5758" spans="1:13" s="53" customFormat="1">
      <c r="A5758" s="47"/>
      <c r="B5758" s="47"/>
      <c r="C5758" s="47"/>
      <c r="D5758" s="47"/>
      <c r="E5758" s="47"/>
      <c r="F5758" s="48"/>
      <c r="G5758" s="49"/>
      <c r="H5758" s="47"/>
      <c r="I5758" s="71"/>
      <c r="J5758" s="51"/>
      <c r="K5758" s="50"/>
      <c r="L5758" s="50"/>
      <c r="M5758" s="52"/>
    </row>
    <row r="5759" spans="1:13" s="53" customFormat="1">
      <c r="A5759" s="47"/>
      <c r="B5759" s="47"/>
      <c r="C5759" s="47"/>
      <c r="D5759" s="47"/>
      <c r="E5759" s="47"/>
      <c r="F5759" s="48"/>
      <c r="G5759" s="49"/>
      <c r="H5759" s="47"/>
      <c r="I5759" s="71"/>
      <c r="J5759" s="51"/>
      <c r="K5759" s="50"/>
      <c r="L5759" s="50"/>
      <c r="M5759" s="52"/>
    </row>
    <row r="5760" spans="1:13" s="53" customFormat="1">
      <c r="A5760" s="47"/>
      <c r="B5760" s="47"/>
      <c r="C5760" s="47"/>
      <c r="D5760" s="47"/>
      <c r="E5760" s="47"/>
      <c r="F5760" s="48"/>
      <c r="G5760" s="49"/>
      <c r="H5760" s="47"/>
      <c r="I5760" s="71"/>
      <c r="J5760" s="51"/>
      <c r="K5760" s="50"/>
      <c r="L5760" s="50"/>
      <c r="M5760" s="52"/>
    </row>
    <row r="5761" spans="1:13" s="53" customFormat="1">
      <c r="A5761" s="47"/>
      <c r="B5761" s="47"/>
      <c r="C5761" s="47"/>
      <c r="D5761" s="47"/>
      <c r="E5761" s="47"/>
      <c r="F5761" s="48"/>
      <c r="G5761" s="49"/>
      <c r="H5761" s="47"/>
      <c r="I5761" s="71"/>
      <c r="J5761" s="51"/>
      <c r="K5761" s="50"/>
      <c r="L5761" s="50"/>
      <c r="M5761" s="52"/>
    </row>
    <row r="5762" spans="1:13" s="53" customFormat="1">
      <c r="A5762" s="47"/>
      <c r="B5762" s="47"/>
      <c r="C5762" s="47"/>
      <c r="D5762" s="47"/>
      <c r="E5762" s="47"/>
      <c r="F5762" s="48"/>
      <c r="G5762" s="49"/>
      <c r="H5762" s="47"/>
      <c r="I5762" s="71"/>
      <c r="J5762" s="51"/>
      <c r="K5762" s="50"/>
      <c r="L5762" s="50"/>
      <c r="M5762" s="52"/>
    </row>
    <row r="5763" spans="1:13" s="53" customFormat="1">
      <c r="A5763" s="47"/>
      <c r="B5763" s="47"/>
      <c r="C5763" s="47"/>
      <c r="D5763" s="47"/>
      <c r="E5763" s="47"/>
      <c r="F5763" s="48"/>
      <c r="G5763" s="49"/>
      <c r="H5763" s="47"/>
      <c r="I5763" s="71"/>
      <c r="J5763" s="51"/>
      <c r="K5763" s="50"/>
      <c r="L5763" s="50"/>
      <c r="M5763" s="52"/>
    </row>
    <row r="5764" spans="1:13" s="53" customFormat="1">
      <c r="A5764" s="47"/>
      <c r="B5764" s="47"/>
      <c r="C5764" s="47"/>
      <c r="D5764" s="47"/>
      <c r="E5764" s="47"/>
      <c r="F5764" s="48"/>
      <c r="G5764" s="49"/>
      <c r="H5764" s="47"/>
      <c r="I5764" s="71"/>
      <c r="J5764" s="51"/>
      <c r="K5764" s="50"/>
      <c r="L5764" s="50"/>
      <c r="M5764" s="52"/>
    </row>
    <row r="5765" spans="1:13" s="53" customFormat="1">
      <c r="A5765" s="47"/>
      <c r="B5765" s="47"/>
      <c r="C5765" s="47"/>
      <c r="D5765" s="47"/>
      <c r="E5765" s="47"/>
      <c r="F5765" s="48"/>
      <c r="G5765" s="49"/>
      <c r="H5765" s="47"/>
      <c r="I5765" s="71"/>
      <c r="J5765" s="51"/>
      <c r="K5765" s="50"/>
      <c r="L5765" s="50"/>
      <c r="M5765" s="52"/>
    </row>
    <row r="5766" spans="1:13" s="53" customFormat="1">
      <c r="A5766" s="47"/>
      <c r="B5766" s="47"/>
      <c r="C5766" s="47"/>
      <c r="D5766" s="47"/>
      <c r="E5766" s="47"/>
      <c r="F5766" s="48"/>
      <c r="G5766" s="49"/>
      <c r="H5766" s="47"/>
      <c r="I5766" s="71"/>
      <c r="J5766" s="51"/>
      <c r="K5766" s="50"/>
      <c r="L5766" s="50"/>
      <c r="M5766" s="52"/>
    </row>
    <row r="5767" spans="1:13" s="53" customFormat="1">
      <c r="A5767" s="47"/>
      <c r="B5767" s="47"/>
      <c r="C5767" s="47"/>
      <c r="D5767" s="47"/>
      <c r="E5767" s="47"/>
      <c r="F5767" s="48"/>
      <c r="G5767" s="49"/>
      <c r="H5767" s="47"/>
      <c r="I5767" s="71"/>
      <c r="J5767" s="51"/>
      <c r="K5767" s="50"/>
      <c r="L5767" s="50"/>
      <c r="M5767" s="52"/>
    </row>
    <row r="5768" spans="1:13" s="53" customFormat="1">
      <c r="A5768" s="47"/>
      <c r="B5768" s="47"/>
      <c r="C5768" s="47"/>
      <c r="D5768" s="47"/>
      <c r="E5768" s="47"/>
      <c r="F5768" s="48"/>
      <c r="G5768" s="49"/>
      <c r="H5768" s="47"/>
      <c r="I5768" s="71"/>
      <c r="J5768" s="51"/>
      <c r="K5768" s="50"/>
      <c r="L5768" s="50"/>
      <c r="M5768" s="52"/>
    </row>
    <row r="5769" spans="1:13" s="53" customFormat="1">
      <c r="A5769" s="47"/>
      <c r="B5769" s="47"/>
      <c r="C5769" s="47"/>
      <c r="D5769" s="47"/>
      <c r="E5769" s="47"/>
      <c r="F5769" s="48"/>
      <c r="G5769" s="49"/>
      <c r="H5769" s="47"/>
      <c r="I5769" s="71"/>
      <c r="J5769" s="51"/>
      <c r="K5769" s="50"/>
      <c r="L5769" s="50"/>
      <c r="M5769" s="52"/>
    </row>
    <row r="5770" spans="1:13" s="53" customFormat="1">
      <c r="A5770" s="47"/>
      <c r="B5770" s="47"/>
      <c r="C5770" s="47"/>
      <c r="D5770" s="47"/>
      <c r="E5770" s="47"/>
      <c r="F5770" s="48"/>
      <c r="G5770" s="49"/>
      <c r="H5770" s="47"/>
      <c r="I5770" s="71"/>
      <c r="J5770" s="51"/>
      <c r="K5770" s="50"/>
      <c r="L5770" s="50"/>
      <c r="M5770" s="52"/>
    </row>
    <row r="5771" spans="1:13" s="53" customFormat="1">
      <c r="A5771" s="47"/>
      <c r="B5771" s="47"/>
      <c r="C5771" s="47"/>
      <c r="D5771" s="47"/>
      <c r="E5771" s="47"/>
      <c r="F5771" s="48"/>
      <c r="G5771" s="49"/>
      <c r="H5771" s="47"/>
      <c r="I5771" s="71"/>
      <c r="J5771" s="51"/>
      <c r="K5771" s="50"/>
      <c r="L5771" s="50"/>
      <c r="M5771" s="52"/>
    </row>
    <row r="5772" spans="1:13" s="53" customFormat="1">
      <c r="A5772" s="47"/>
      <c r="B5772" s="47"/>
      <c r="C5772" s="47"/>
      <c r="D5772" s="47"/>
      <c r="E5772" s="47"/>
      <c r="F5772" s="48"/>
      <c r="G5772" s="49"/>
      <c r="H5772" s="47"/>
      <c r="I5772" s="71"/>
      <c r="J5772" s="51"/>
      <c r="K5772" s="50"/>
      <c r="L5772" s="50"/>
      <c r="M5772" s="52"/>
    </row>
    <row r="5773" spans="1:13" s="53" customFormat="1">
      <c r="A5773" s="47"/>
      <c r="B5773" s="47"/>
      <c r="C5773" s="47"/>
      <c r="D5773" s="47"/>
      <c r="E5773" s="47"/>
      <c r="F5773" s="48"/>
      <c r="G5773" s="49"/>
      <c r="H5773" s="47"/>
      <c r="I5773" s="71"/>
      <c r="J5773" s="51"/>
      <c r="K5773" s="50"/>
      <c r="L5773" s="50"/>
      <c r="M5773" s="52"/>
    </row>
    <row r="5774" spans="1:13" s="53" customFormat="1">
      <c r="A5774" s="47"/>
      <c r="B5774" s="47"/>
      <c r="C5774" s="47"/>
      <c r="D5774" s="47"/>
      <c r="E5774" s="47"/>
      <c r="F5774" s="48"/>
      <c r="G5774" s="49"/>
      <c r="H5774" s="47"/>
      <c r="I5774" s="71"/>
      <c r="J5774" s="51"/>
      <c r="K5774" s="50"/>
      <c r="L5774" s="50"/>
      <c r="M5774" s="52"/>
    </row>
    <row r="5775" spans="1:13" s="53" customFormat="1">
      <c r="A5775" s="47"/>
      <c r="B5775" s="47"/>
      <c r="C5775" s="47"/>
      <c r="D5775" s="47"/>
      <c r="E5775" s="47"/>
      <c r="F5775" s="48"/>
      <c r="G5775" s="49"/>
      <c r="H5775" s="47"/>
      <c r="I5775" s="71"/>
      <c r="J5775" s="51"/>
      <c r="K5775" s="50"/>
      <c r="L5775" s="50"/>
      <c r="M5775" s="52"/>
    </row>
    <row r="5776" spans="1:13" s="53" customFormat="1">
      <c r="A5776" s="47"/>
      <c r="B5776" s="47"/>
      <c r="C5776" s="47"/>
      <c r="D5776" s="47"/>
      <c r="E5776" s="47"/>
      <c r="F5776" s="48"/>
      <c r="G5776" s="49"/>
      <c r="H5776" s="47"/>
      <c r="I5776" s="71"/>
      <c r="J5776" s="51"/>
      <c r="K5776" s="50"/>
      <c r="L5776" s="50"/>
      <c r="M5776" s="52"/>
    </row>
    <row r="5777" spans="1:13" s="53" customFormat="1">
      <c r="A5777" s="47"/>
      <c r="B5777" s="47"/>
      <c r="C5777" s="47"/>
      <c r="D5777" s="47"/>
      <c r="E5777" s="47"/>
      <c r="F5777" s="48"/>
      <c r="G5777" s="49"/>
      <c r="H5777" s="47"/>
      <c r="I5777" s="71"/>
      <c r="J5777" s="51"/>
      <c r="K5777" s="50"/>
      <c r="L5777" s="50"/>
      <c r="M5777" s="52"/>
    </row>
    <row r="5778" spans="1:13" s="53" customFormat="1">
      <c r="A5778" s="47"/>
      <c r="B5778" s="47"/>
      <c r="C5778" s="47"/>
      <c r="D5778" s="47"/>
      <c r="E5778" s="47"/>
      <c r="F5778" s="48"/>
      <c r="G5778" s="49"/>
      <c r="H5778" s="47"/>
      <c r="I5778" s="71"/>
      <c r="J5778" s="51"/>
      <c r="K5778" s="50"/>
      <c r="L5778" s="50"/>
      <c r="M5778" s="52"/>
    </row>
    <row r="5779" spans="1:13" s="53" customFormat="1">
      <c r="A5779" s="47"/>
      <c r="B5779" s="47"/>
      <c r="C5779" s="47"/>
      <c r="D5779" s="47"/>
      <c r="E5779" s="47"/>
      <c r="F5779" s="48"/>
      <c r="G5779" s="49"/>
      <c r="H5779" s="47"/>
      <c r="I5779" s="71"/>
      <c r="J5779" s="51"/>
      <c r="K5779" s="50"/>
      <c r="L5779" s="50"/>
      <c r="M5779" s="52"/>
    </row>
    <row r="5780" spans="1:13" s="53" customFormat="1">
      <c r="A5780" s="47"/>
      <c r="B5780" s="47"/>
      <c r="C5780" s="47"/>
      <c r="D5780" s="47"/>
      <c r="E5780" s="47"/>
      <c r="F5780" s="48"/>
      <c r="G5780" s="49"/>
      <c r="H5780" s="47"/>
      <c r="I5780" s="71"/>
      <c r="J5780" s="51"/>
      <c r="K5780" s="50"/>
      <c r="L5780" s="50"/>
      <c r="M5780" s="52"/>
    </row>
    <row r="5781" spans="1:13" s="53" customFormat="1">
      <c r="A5781" s="47"/>
      <c r="B5781" s="47"/>
      <c r="C5781" s="47"/>
      <c r="D5781" s="47"/>
      <c r="E5781" s="47"/>
      <c r="F5781" s="48"/>
      <c r="G5781" s="49"/>
      <c r="H5781" s="47"/>
      <c r="I5781" s="71"/>
      <c r="J5781" s="51"/>
      <c r="K5781" s="50"/>
      <c r="L5781" s="50"/>
      <c r="M5781" s="52"/>
    </row>
    <row r="5782" spans="1:13" s="53" customFormat="1">
      <c r="A5782" s="47"/>
      <c r="B5782" s="47"/>
      <c r="C5782" s="47"/>
      <c r="D5782" s="47"/>
      <c r="E5782" s="47"/>
      <c r="F5782" s="48"/>
      <c r="G5782" s="49"/>
      <c r="H5782" s="47"/>
      <c r="I5782" s="71"/>
      <c r="J5782" s="51"/>
      <c r="K5782" s="50"/>
      <c r="L5782" s="50"/>
      <c r="M5782" s="52"/>
    </row>
    <row r="5783" spans="1:13" s="53" customFormat="1">
      <c r="A5783" s="47"/>
      <c r="B5783" s="47"/>
      <c r="C5783" s="47"/>
      <c r="D5783" s="47"/>
      <c r="E5783" s="47"/>
      <c r="F5783" s="48"/>
      <c r="G5783" s="49"/>
      <c r="H5783" s="47"/>
      <c r="I5783" s="71"/>
      <c r="J5783" s="51"/>
      <c r="K5783" s="50"/>
      <c r="L5783" s="50"/>
      <c r="M5783" s="52"/>
    </row>
    <row r="5784" spans="1:13" s="53" customFormat="1">
      <c r="A5784" s="47"/>
      <c r="B5784" s="47"/>
      <c r="C5784" s="47"/>
      <c r="D5784" s="47"/>
      <c r="E5784" s="47"/>
      <c r="F5784" s="48"/>
      <c r="G5784" s="49"/>
      <c r="H5784" s="47"/>
      <c r="I5784" s="71"/>
      <c r="J5784" s="51"/>
      <c r="K5784" s="50"/>
      <c r="L5784" s="50"/>
      <c r="M5784" s="52"/>
    </row>
    <row r="5785" spans="1:13" s="53" customFormat="1">
      <c r="A5785" s="47"/>
      <c r="B5785" s="47"/>
      <c r="C5785" s="47"/>
      <c r="D5785" s="47"/>
      <c r="E5785" s="47"/>
      <c r="F5785" s="48"/>
      <c r="G5785" s="49"/>
      <c r="H5785" s="47"/>
      <c r="I5785" s="71"/>
      <c r="J5785" s="51"/>
      <c r="K5785" s="50"/>
      <c r="L5785" s="50"/>
      <c r="M5785" s="52"/>
    </row>
    <row r="5786" spans="1:13" s="53" customFormat="1">
      <c r="A5786" s="47"/>
      <c r="B5786" s="47"/>
      <c r="C5786" s="47"/>
      <c r="D5786" s="47"/>
      <c r="E5786" s="47"/>
      <c r="F5786" s="48"/>
      <c r="G5786" s="49"/>
      <c r="H5786" s="47"/>
      <c r="I5786" s="71"/>
      <c r="J5786" s="51"/>
      <c r="K5786" s="50"/>
      <c r="L5786" s="50"/>
      <c r="M5786" s="52"/>
    </row>
    <row r="5787" spans="1:13" s="53" customFormat="1">
      <c r="A5787" s="47"/>
      <c r="B5787" s="47"/>
      <c r="C5787" s="47"/>
      <c r="D5787" s="47"/>
      <c r="E5787" s="47"/>
      <c r="F5787" s="48"/>
      <c r="G5787" s="49"/>
      <c r="H5787" s="47"/>
      <c r="I5787" s="71"/>
      <c r="J5787" s="51"/>
      <c r="K5787" s="50"/>
      <c r="L5787" s="50"/>
      <c r="M5787" s="52"/>
    </row>
    <row r="5788" spans="1:13" s="53" customFormat="1">
      <c r="A5788" s="47"/>
      <c r="B5788" s="47"/>
      <c r="C5788" s="47"/>
      <c r="D5788" s="47"/>
      <c r="E5788" s="47"/>
      <c r="F5788" s="48"/>
      <c r="G5788" s="49"/>
      <c r="H5788" s="47"/>
      <c r="I5788" s="71"/>
      <c r="J5788" s="51"/>
      <c r="K5788" s="50"/>
      <c r="L5788" s="50"/>
      <c r="M5788" s="52"/>
    </row>
    <row r="5789" spans="1:13" s="53" customFormat="1">
      <c r="A5789" s="47"/>
      <c r="B5789" s="47"/>
      <c r="C5789" s="47"/>
      <c r="D5789" s="47"/>
      <c r="E5789" s="47"/>
      <c r="F5789" s="48"/>
      <c r="G5789" s="49"/>
      <c r="H5789" s="47"/>
      <c r="I5789" s="71"/>
      <c r="J5789" s="51"/>
      <c r="K5789" s="50"/>
      <c r="L5789" s="50"/>
      <c r="M5789" s="52"/>
    </row>
    <row r="5790" spans="1:13" s="53" customFormat="1">
      <c r="A5790" s="47"/>
      <c r="B5790" s="47"/>
      <c r="C5790" s="47"/>
      <c r="D5790" s="47"/>
      <c r="E5790" s="47"/>
      <c r="F5790" s="48"/>
      <c r="G5790" s="49"/>
      <c r="H5790" s="47"/>
      <c r="I5790" s="71"/>
      <c r="J5790" s="51"/>
      <c r="K5790" s="50"/>
      <c r="L5790" s="50"/>
      <c r="M5790" s="52"/>
    </row>
    <row r="5791" spans="1:13" s="53" customFormat="1">
      <c r="A5791" s="47"/>
      <c r="B5791" s="47"/>
      <c r="C5791" s="47"/>
      <c r="D5791" s="47"/>
      <c r="E5791" s="47"/>
      <c r="F5791" s="48"/>
      <c r="G5791" s="49"/>
      <c r="H5791" s="47"/>
      <c r="I5791" s="71"/>
      <c r="J5791" s="51"/>
      <c r="K5791" s="50"/>
      <c r="L5791" s="50"/>
      <c r="M5791" s="52"/>
    </row>
    <row r="5792" spans="1:13" s="53" customFormat="1">
      <c r="A5792" s="47"/>
      <c r="B5792" s="47"/>
      <c r="C5792" s="47"/>
      <c r="D5792" s="47"/>
      <c r="E5792" s="47"/>
      <c r="F5792" s="48"/>
      <c r="G5792" s="49"/>
      <c r="H5792" s="47"/>
      <c r="I5792" s="71"/>
      <c r="J5792" s="51"/>
      <c r="K5792" s="50"/>
      <c r="L5792" s="50"/>
      <c r="M5792" s="52"/>
    </row>
    <row r="5793" spans="1:13" s="53" customFormat="1">
      <c r="A5793" s="47"/>
      <c r="B5793" s="47"/>
      <c r="C5793" s="47"/>
      <c r="D5793" s="47"/>
      <c r="E5793" s="47"/>
      <c r="F5793" s="48"/>
      <c r="G5793" s="49"/>
      <c r="H5793" s="47"/>
      <c r="I5793" s="71"/>
      <c r="J5793" s="51"/>
      <c r="K5793" s="50"/>
      <c r="L5793" s="50"/>
      <c r="M5793" s="52"/>
    </row>
    <row r="5794" spans="1:13" s="53" customFormat="1">
      <c r="A5794" s="47"/>
      <c r="B5794" s="47"/>
      <c r="C5794" s="47"/>
      <c r="D5794" s="47"/>
      <c r="E5794" s="47"/>
      <c r="F5794" s="48"/>
      <c r="G5794" s="49"/>
      <c r="H5794" s="47"/>
      <c r="I5794" s="71"/>
      <c r="J5794" s="51"/>
      <c r="K5794" s="50"/>
      <c r="L5794" s="50"/>
      <c r="M5794" s="52"/>
    </row>
    <row r="5795" spans="1:13" s="53" customFormat="1">
      <c r="A5795" s="47"/>
      <c r="B5795" s="47"/>
      <c r="C5795" s="47"/>
      <c r="D5795" s="47"/>
      <c r="E5795" s="47"/>
      <c r="F5795" s="48"/>
      <c r="G5795" s="49"/>
      <c r="H5795" s="47"/>
      <c r="I5795" s="71"/>
      <c r="J5795" s="51"/>
      <c r="K5795" s="50"/>
      <c r="L5795" s="50"/>
      <c r="M5795" s="52"/>
    </row>
    <row r="5796" spans="1:13" s="53" customFormat="1">
      <c r="A5796" s="47"/>
      <c r="B5796" s="47"/>
      <c r="C5796" s="47"/>
      <c r="D5796" s="47"/>
      <c r="E5796" s="47"/>
      <c r="F5796" s="48"/>
      <c r="G5796" s="49"/>
      <c r="H5796" s="47"/>
      <c r="I5796" s="71"/>
      <c r="J5796" s="51"/>
      <c r="K5796" s="50"/>
      <c r="L5796" s="50"/>
      <c r="M5796" s="52"/>
    </row>
    <row r="5797" spans="1:13" s="53" customFormat="1">
      <c r="A5797" s="47"/>
      <c r="B5797" s="47"/>
      <c r="C5797" s="47"/>
      <c r="D5797" s="47"/>
      <c r="E5797" s="47"/>
      <c r="F5797" s="48"/>
      <c r="G5797" s="49"/>
      <c r="H5797" s="47"/>
      <c r="I5797" s="71"/>
      <c r="J5797" s="51"/>
      <c r="K5797" s="50"/>
      <c r="L5797" s="50"/>
      <c r="M5797" s="52"/>
    </row>
    <row r="5798" spans="1:13" s="53" customFormat="1">
      <c r="A5798" s="47"/>
      <c r="B5798" s="47"/>
      <c r="C5798" s="47"/>
      <c r="D5798" s="47"/>
      <c r="E5798" s="47"/>
      <c r="F5798" s="48"/>
      <c r="G5798" s="49"/>
      <c r="H5798" s="47"/>
      <c r="I5798" s="71"/>
      <c r="J5798" s="51"/>
      <c r="K5798" s="50"/>
      <c r="L5798" s="50"/>
      <c r="M5798" s="52"/>
    </row>
    <row r="5799" spans="1:13" s="53" customFormat="1">
      <c r="A5799" s="47"/>
      <c r="B5799" s="47"/>
      <c r="C5799" s="47"/>
      <c r="D5799" s="47"/>
      <c r="E5799" s="47"/>
      <c r="F5799" s="48"/>
      <c r="G5799" s="49"/>
      <c r="H5799" s="47"/>
      <c r="I5799" s="71"/>
      <c r="J5799" s="51"/>
      <c r="K5799" s="50"/>
      <c r="L5799" s="50"/>
      <c r="M5799" s="52"/>
    </row>
    <row r="5800" spans="1:13" s="53" customFormat="1">
      <c r="A5800" s="47"/>
      <c r="B5800" s="47"/>
      <c r="C5800" s="47"/>
      <c r="D5800" s="47"/>
      <c r="E5800" s="47"/>
      <c r="F5800" s="48"/>
      <c r="G5800" s="49"/>
      <c r="H5800" s="47"/>
      <c r="I5800" s="71"/>
      <c r="J5800" s="51"/>
      <c r="K5800" s="50"/>
      <c r="L5800" s="50"/>
      <c r="M5800" s="52"/>
    </row>
    <row r="5801" spans="1:13" s="53" customFormat="1">
      <c r="A5801" s="47"/>
      <c r="B5801" s="47"/>
      <c r="C5801" s="47"/>
      <c r="D5801" s="47"/>
      <c r="E5801" s="47"/>
      <c r="F5801" s="48"/>
      <c r="G5801" s="49"/>
      <c r="H5801" s="47"/>
      <c r="I5801" s="71"/>
      <c r="J5801" s="51"/>
      <c r="K5801" s="50"/>
      <c r="L5801" s="50"/>
      <c r="M5801" s="52"/>
    </row>
    <row r="5802" spans="1:13" s="53" customFormat="1">
      <c r="A5802" s="47"/>
      <c r="B5802" s="47"/>
      <c r="C5802" s="47"/>
      <c r="D5802" s="47"/>
      <c r="E5802" s="47"/>
      <c r="F5802" s="48"/>
      <c r="G5802" s="49"/>
      <c r="H5802" s="47"/>
      <c r="I5802" s="71"/>
      <c r="J5802" s="51"/>
      <c r="K5802" s="50"/>
      <c r="L5802" s="50"/>
      <c r="M5802" s="52"/>
    </row>
    <row r="5803" spans="1:13" s="53" customFormat="1">
      <c r="A5803" s="47"/>
      <c r="B5803" s="47"/>
      <c r="C5803" s="47"/>
      <c r="D5803" s="47"/>
      <c r="E5803" s="47"/>
      <c r="F5803" s="48"/>
      <c r="G5803" s="49"/>
      <c r="H5803" s="47"/>
      <c r="I5803" s="71"/>
      <c r="J5803" s="51"/>
      <c r="K5803" s="50"/>
      <c r="L5803" s="50"/>
      <c r="M5803" s="52"/>
    </row>
    <row r="5804" spans="1:13" s="53" customFormat="1">
      <c r="A5804" s="47"/>
      <c r="B5804" s="47"/>
      <c r="C5804" s="47"/>
      <c r="D5804" s="47"/>
      <c r="E5804" s="47"/>
      <c r="F5804" s="48"/>
      <c r="G5804" s="49"/>
      <c r="H5804" s="47"/>
      <c r="I5804" s="71"/>
      <c r="J5804" s="51"/>
      <c r="K5804" s="50"/>
      <c r="L5804" s="50"/>
      <c r="M5804" s="52"/>
    </row>
    <row r="5805" spans="1:13" s="53" customFormat="1">
      <c r="A5805" s="47"/>
      <c r="B5805" s="47"/>
      <c r="C5805" s="47"/>
      <c r="D5805" s="47"/>
      <c r="E5805" s="47"/>
      <c r="F5805" s="48"/>
      <c r="G5805" s="49"/>
      <c r="H5805" s="47"/>
      <c r="I5805" s="71"/>
      <c r="J5805" s="51"/>
      <c r="K5805" s="50"/>
      <c r="L5805" s="50"/>
      <c r="M5805" s="52"/>
    </row>
    <row r="5806" spans="1:13" s="53" customFormat="1">
      <c r="A5806" s="47"/>
      <c r="B5806" s="47"/>
      <c r="C5806" s="47"/>
      <c r="D5806" s="47"/>
      <c r="E5806" s="47"/>
      <c r="F5806" s="48"/>
      <c r="G5806" s="49"/>
      <c r="H5806" s="47"/>
      <c r="I5806" s="71"/>
      <c r="J5806" s="51"/>
      <c r="K5806" s="50"/>
      <c r="L5806" s="50"/>
      <c r="M5806" s="52"/>
    </row>
    <row r="5807" spans="1:13" s="53" customFormat="1">
      <c r="A5807" s="47"/>
      <c r="B5807" s="47"/>
      <c r="C5807" s="47"/>
      <c r="D5807" s="47"/>
      <c r="E5807" s="47"/>
      <c r="F5807" s="48"/>
      <c r="G5807" s="49"/>
      <c r="H5807" s="47"/>
      <c r="I5807" s="71"/>
      <c r="J5807" s="51"/>
      <c r="K5807" s="50"/>
      <c r="L5807" s="50"/>
      <c r="M5807" s="52"/>
    </row>
    <row r="5808" spans="1:13" s="53" customFormat="1">
      <c r="A5808" s="47"/>
      <c r="B5808" s="47"/>
      <c r="C5808" s="47"/>
      <c r="D5808" s="47"/>
      <c r="E5808" s="47"/>
      <c r="F5808" s="48"/>
      <c r="G5808" s="49"/>
      <c r="H5808" s="47"/>
      <c r="I5808" s="71"/>
      <c r="J5808" s="51"/>
      <c r="K5808" s="50"/>
      <c r="L5808" s="50"/>
      <c r="M5808" s="52"/>
    </row>
    <row r="5809" spans="1:13" s="53" customFormat="1">
      <c r="A5809" s="47"/>
      <c r="B5809" s="47"/>
      <c r="C5809" s="47"/>
      <c r="D5809" s="47"/>
      <c r="E5809" s="47"/>
      <c r="F5809" s="48"/>
      <c r="G5809" s="49"/>
      <c r="H5809" s="47"/>
      <c r="I5809" s="71"/>
      <c r="J5809" s="51"/>
      <c r="K5809" s="50"/>
      <c r="L5809" s="50"/>
      <c r="M5809" s="52"/>
    </row>
    <row r="5810" spans="1:13" s="53" customFormat="1">
      <c r="A5810" s="47"/>
      <c r="B5810" s="47"/>
      <c r="C5810" s="47"/>
      <c r="D5810" s="47"/>
      <c r="E5810" s="47"/>
      <c r="F5810" s="48"/>
      <c r="G5810" s="49"/>
      <c r="H5810" s="47"/>
      <c r="I5810" s="71"/>
      <c r="J5810" s="51"/>
      <c r="K5810" s="50"/>
      <c r="L5810" s="50"/>
      <c r="M5810" s="52"/>
    </row>
    <row r="5811" spans="1:13" s="53" customFormat="1">
      <c r="A5811" s="47"/>
      <c r="B5811" s="47"/>
      <c r="C5811" s="47"/>
      <c r="D5811" s="47"/>
      <c r="E5811" s="47"/>
      <c r="F5811" s="48"/>
      <c r="G5811" s="49"/>
      <c r="H5811" s="47"/>
      <c r="I5811" s="71"/>
      <c r="J5811" s="51"/>
      <c r="K5811" s="50"/>
      <c r="L5811" s="50"/>
      <c r="M5811" s="52"/>
    </row>
    <row r="5812" spans="1:13" s="53" customFormat="1">
      <c r="A5812" s="47"/>
      <c r="B5812" s="47"/>
      <c r="C5812" s="47"/>
      <c r="D5812" s="47"/>
      <c r="E5812" s="47"/>
      <c r="F5812" s="48"/>
      <c r="G5812" s="49"/>
      <c r="H5812" s="47"/>
      <c r="I5812" s="71"/>
      <c r="J5812" s="51"/>
      <c r="K5812" s="50"/>
      <c r="L5812" s="50"/>
      <c r="M5812" s="52"/>
    </row>
    <row r="5813" spans="1:13" s="53" customFormat="1">
      <c r="A5813" s="47"/>
      <c r="B5813" s="47"/>
      <c r="C5813" s="47"/>
      <c r="D5813" s="47"/>
      <c r="E5813" s="47"/>
      <c r="F5813" s="48"/>
      <c r="G5813" s="49"/>
      <c r="H5813" s="47"/>
      <c r="I5813" s="71"/>
      <c r="J5813" s="51"/>
      <c r="K5813" s="50"/>
      <c r="L5813" s="50"/>
      <c r="M5813" s="52"/>
    </row>
    <row r="5814" spans="1:13" s="53" customFormat="1">
      <c r="A5814" s="47"/>
      <c r="B5814" s="47"/>
      <c r="C5814" s="47"/>
      <c r="D5814" s="47"/>
      <c r="E5814" s="47"/>
      <c r="F5814" s="48"/>
      <c r="G5814" s="49"/>
      <c r="H5814" s="47"/>
      <c r="I5814" s="71"/>
      <c r="J5814" s="51"/>
      <c r="K5814" s="50"/>
      <c r="L5814" s="50"/>
      <c r="M5814" s="52"/>
    </row>
    <row r="5815" spans="1:13" s="53" customFormat="1">
      <c r="A5815" s="47"/>
      <c r="B5815" s="47"/>
      <c r="C5815" s="47"/>
      <c r="D5815" s="47"/>
      <c r="E5815" s="47"/>
      <c r="F5815" s="48"/>
      <c r="G5815" s="49"/>
      <c r="H5815" s="47"/>
      <c r="I5815" s="71"/>
      <c r="J5815" s="51"/>
      <c r="K5815" s="50"/>
      <c r="L5815" s="50"/>
      <c r="M5815" s="52"/>
    </row>
    <row r="5816" spans="1:13" s="53" customFormat="1">
      <c r="A5816" s="47"/>
      <c r="B5816" s="47"/>
      <c r="C5816" s="47"/>
      <c r="D5816" s="47"/>
      <c r="E5816" s="47"/>
      <c r="F5816" s="48"/>
      <c r="G5816" s="49"/>
      <c r="H5816" s="47"/>
      <c r="I5816" s="71"/>
      <c r="J5816" s="51"/>
      <c r="K5816" s="50"/>
      <c r="L5816" s="50"/>
      <c r="M5816" s="52"/>
    </row>
    <row r="5817" spans="1:13" s="53" customFormat="1">
      <c r="A5817" s="47"/>
      <c r="B5817" s="47"/>
      <c r="C5817" s="47"/>
      <c r="D5817" s="47"/>
      <c r="E5817" s="47"/>
      <c r="F5817" s="48"/>
      <c r="G5817" s="49"/>
      <c r="H5817" s="47"/>
      <c r="I5817" s="71"/>
      <c r="J5817" s="51"/>
      <c r="K5817" s="50"/>
      <c r="L5817" s="50"/>
      <c r="M5817" s="52"/>
    </row>
    <row r="5818" spans="1:13" s="53" customFormat="1">
      <c r="A5818" s="47"/>
      <c r="B5818" s="47"/>
      <c r="C5818" s="47"/>
      <c r="D5818" s="47"/>
      <c r="E5818" s="47"/>
      <c r="F5818" s="48"/>
      <c r="G5818" s="49"/>
      <c r="H5818" s="47"/>
      <c r="I5818" s="71"/>
      <c r="J5818" s="51"/>
      <c r="K5818" s="50"/>
      <c r="L5818" s="50"/>
      <c r="M5818" s="52"/>
    </row>
    <row r="5819" spans="1:13" s="53" customFormat="1">
      <c r="A5819" s="47"/>
      <c r="B5819" s="47"/>
      <c r="C5819" s="47"/>
      <c r="D5819" s="47"/>
      <c r="E5819" s="47"/>
      <c r="F5819" s="48"/>
      <c r="G5819" s="49"/>
      <c r="H5819" s="47"/>
      <c r="I5819" s="71"/>
      <c r="J5819" s="51"/>
      <c r="K5819" s="50"/>
      <c r="L5819" s="50"/>
      <c r="M5819" s="52"/>
    </row>
    <row r="5820" spans="1:13" s="53" customFormat="1">
      <c r="A5820" s="47"/>
      <c r="B5820" s="47"/>
      <c r="C5820" s="47"/>
      <c r="D5820" s="47"/>
      <c r="E5820" s="47"/>
      <c r="F5820" s="48"/>
      <c r="G5820" s="49"/>
      <c r="H5820" s="47"/>
      <c r="I5820" s="71"/>
      <c r="J5820" s="51"/>
      <c r="K5820" s="50"/>
      <c r="L5820" s="50"/>
      <c r="M5820" s="52"/>
    </row>
    <row r="5821" spans="1:13" s="53" customFormat="1">
      <c r="A5821" s="47"/>
      <c r="B5821" s="47"/>
      <c r="C5821" s="47"/>
      <c r="D5821" s="47"/>
      <c r="E5821" s="47"/>
      <c r="F5821" s="48"/>
      <c r="G5821" s="49"/>
      <c r="H5821" s="47"/>
      <c r="I5821" s="71"/>
      <c r="J5821" s="51"/>
      <c r="K5821" s="50"/>
      <c r="L5821" s="50"/>
      <c r="M5821" s="52"/>
    </row>
    <row r="5822" spans="1:13" s="53" customFormat="1">
      <c r="A5822" s="47"/>
      <c r="B5822" s="47"/>
      <c r="C5822" s="47"/>
      <c r="D5822" s="47"/>
      <c r="E5822" s="47"/>
      <c r="F5822" s="48"/>
      <c r="G5822" s="49"/>
      <c r="H5822" s="47"/>
      <c r="I5822" s="71"/>
      <c r="J5822" s="51"/>
      <c r="K5822" s="50"/>
      <c r="L5822" s="50"/>
      <c r="M5822" s="52"/>
    </row>
    <row r="5823" spans="1:13" s="53" customFormat="1">
      <c r="A5823" s="47"/>
      <c r="B5823" s="47"/>
      <c r="C5823" s="47"/>
      <c r="D5823" s="47"/>
      <c r="E5823" s="47"/>
      <c r="F5823" s="48"/>
      <c r="G5823" s="49"/>
      <c r="H5823" s="47"/>
      <c r="I5823" s="71"/>
      <c r="J5823" s="51"/>
      <c r="K5823" s="50"/>
      <c r="L5823" s="50"/>
      <c r="M5823" s="52"/>
    </row>
    <row r="5824" spans="1:13" s="53" customFormat="1">
      <c r="A5824" s="47"/>
      <c r="B5824" s="47"/>
      <c r="C5824" s="47"/>
      <c r="D5824" s="47"/>
      <c r="E5824" s="47"/>
      <c r="F5824" s="48"/>
      <c r="G5824" s="49"/>
      <c r="H5824" s="47"/>
      <c r="I5824" s="71"/>
      <c r="J5824" s="51"/>
      <c r="K5824" s="50"/>
      <c r="L5824" s="50"/>
      <c r="M5824" s="52"/>
    </row>
    <row r="5825" spans="1:13" s="53" customFormat="1">
      <c r="A5825" s="47"/>
      <c r="B5825" s="47"/>
      <c r="C5825" s="47"/>
      <c r="D5825" s="47"/>
      <c r="E5825" s="47"/>
      <c r="F5825" s="48"/>
      <c r="G5825" s="49"/>
      <c r="H5825" s="47"/>
      <c r="I5825" s="71"/>
      <c r="J5825" s="51"/>
      <c r="K5825" s="50"/>
      <c r="L5825" s="50"/>
      <c r="M5825" s="52"/>
    </row>
    <row r="5826" spans="1:13" s="53" customFormat="1">
      <c r="A5826" s="47"/>
      <c r="B5826" s="47"/>
      <c r="C5826" s="47"/>
      <c r="D5826" s="47"/>
      <c r="E5826" s="47"/>
      <c r="F5826" s="48"/>
      <c r="G5826" s="49"/>
      <c r="H5826" s="47"/>
      <c r="I5826" s="71"/>
      <c r="J5826" s="51"/>
      <c r="K5826" s="50"/>
      <c r="L5826" s="50"/>
      <c r="M5826" s="52"/>
    </row>
    <row r="5827" spans="1:13" s="53" customFormat="1">
      <c r="A5827" s="47"/>
      <c r="B5827" s="47"/>
      <c r="C5827" s="47"/>
      <c r="D5827" s="47"/>
      <c r="E5827" s="47"/>
      <c r="F5827" s="48"/>
      <c r="G5827" s="49"/>
      <c r="H5827" s="47"/>
      <c r="I5827" s="71"/>
      <c r="J5827" s="51"/>
      <c r="K5827" s="50"/>
      <c r="L5827" s="50"/>
      <c r="M5827" s="52"/>
    </row>
    <row r="5828" spans="1:13" s="53" customFormat="1">
      <c r="A5828" s="47"/>
      <c r="B5828" s="47"/>
      <c r="C5828" s="47"/>
      <c r="D5828" s="47"/>
      <c r="E5828" s="47"/>
      <c r="F5828" s="48"/>
      <c r="G5828" s="49"/>
      <c r="H5828" s="47"/>
      <c r="I5828" s="71"/>
      <c r="J5828" s="51"/>
      <c r="K5828" s="50"/>
      <c r="L5828" s="50"/>
      <c r="M5828" s="52"/>
    </row>
    <row r="5829" spans="1:13" s="53" customFormat="1">
      <c r="A5829" s="47"/>
      <c r="B5829" s="47"/>
      <c r="C5829" s="47"/>
      <c r="D5829" s="47"/>
      <c r="E5829" s="47"/>
      <c r="F5829" s="48"/>
      <c r="G5829" s="49"/>
      <c r="H5829" s="47"/>
      <c r="I5829" s="71"/>
      <c r="J5829" s="51"/>
      <c r="K5829" s="50"/>
      <c r="L5829" s="50"/>
      <c r="M5829" s="52"/>
    </row>
    <row r="5830" spans="1:13" s="53" customFormat="1">
      <c r="A5830" s="47"/>
      <c r="B5830" s="47"/>
      <c r="C5830" s="47"/>
      <c r="D5830" s="47"/>
      <c r="E5830" s="47"/>
      <c r="F5830" s="48"/>
      <c r="G5830" s="49"/>
      <c r="H5830" s="47"/>
      <c r="I5830" s="71"/>
      <c r="J5830" s="51"/>
      <c r="K5830" s="50"/>
      <c r="L5830" s="50"/>
      <c r="M5830" s="52"/>
    </row>
    <row r="5831" spans="1:13" s="53" customFormat="1">
      <c r="A5831" s="47"/>
      <c r="B5831" s="47"/>
      <c r="C5831" s="47"/>
      <c r="D5831" s="47"/>
      <c r="E5831" s="47"/>
      <c r="F5831" s="48"/>
      <c r="G5831" s="49"/>
      <c r="H5831" s="47"/>
      <c r="I5831" s="71"/>
      <c r="J5831" s="51"/>
      <c r="K5831" s="50"/>
      <c r="L5831" s="50"/>
      <c r="M5831" s="52"/>
    </row>
    <row r="5832" spans="1:13" s="53" customFormat="1">
      <c r="A5832" s="47"/>
      <c r="B5832" s="47"/>
      <c r="C5832" s="47"/>
      <c r="D5832" s="47"/>
      <c r="E5832" s="47"/>
      <c r="F5832" s="48"/>
      <c r="G5832" s="49"/>
      <c r="H5832" s="47"/>
      <c r="I5832" s="71"/>
      <c r="J5832" s="51"/>
      <c r="K5832" s="50"/>
      <c r="L5832" s="50"/>
      <c r="M5832" s="52"/>
    </row>
    <row r="5833" spans="1:13" s="53" customFormat="1">
      <c r="A5833" s="47"/>
      <c r="B5833" s="47"/>
      <c r="C5833" s="47"/>
      <c r="D5833" s="47"/>
      <c r="E5833" s="47"/>
      <c r="F5833" s="48"/>
      <c r="G5833" s="49"/>
      <c r="H5833" s="47"/>
      <c r="I5833" s="71"/>
      <c r="J5833" s="51"/>
      <c r="K5833" s="50"/>
      <c r="L5833" s="50"/>
      <c r="M5833" s="52"/>
    </row>
    <row r="5834" spans="1:13" s="53" customFormat="1">
      <c r="A5834" s="47"/>
      <c r="B5834" s="47"/>
      <c r="C5834" s="47"/>
      <c r="D5834" s="47"/>
      <c r="E5834" s="47"/>
      <c r="F5834" s="48"/>
      <c r="G5834" s="49"/>
      <c r="H5834" s="47"/>
      <c r="I5834" s="71"/>
      <c r="J5834" s="51"/>
      <c r="K5834" s="50"/>
      <c r="L5834" s="50"/>
      <c r="M5834" s="52"/>
    </row>
    <row r="5835" spans="1:13" s="53" customFormat="1">
      <c r="A5835" s="47"/>
      <c r="B5835" s="47"/>
      <c r="C5835" s="47"/>
      <c r="D5835" s="47"/>
      <c r="E5835" s="47"/>
      <c r="F5835" s="48"/>
      <c r="G5835" s="49"/>
      <c r="H5835" s="47"/>
      <c r="I5835" s="71"/>
      <c r="J5835" s="51"/>
      <c r="K5835" s="50"/>
      <c r="L5835" s="50"/>
      <c r="M5835" s="52"/>
    </row>
    <row r="5836" spans="1:13" s="53" customFormat="1">
      <c r="A5836" s="47"/>
      <c r="B5836" s="47"/>
      <c r="C5836" s="47"/>
      <c r="D5836" s="47"/>
      <c r="E5836" s="47"/>
      <c r="F5836" s="48"/>
      <c r="G5836" s="49"/>
      <c r="H5836" s="47"/>
      <c r="I5836" s="71"/>
      <c r="J5836" s="51"/>
      <c r="K5836" s="50"/>
      <c r="L5836" s="50"/>
      <c r="M5836" s="52"/>
    </row>
    <row r="5837" spans="1:13" s="53" customFormat="1">
      <c r="A5837" s="47"/>
      <c r="B5837" s="47"/>
      <c r="C5837" s="47"/>
      <c r="D5837" s="47"/>
      <c r="E5837" s="47"/>
      <c r="F5837" s="48"/>
      <c r="G5837" s="49"/>
      <c r="H5837" s="47"/>
      <c r="I5837" s="71"/>
      <c r="J5837" s="51"/>
      <c r="K5837" s="50"/>
      <c r="L5837" s="50"/>
      <c r="M5837" s="52"/>
    </row>
    <row r="5838" spans="1:13" s="53" customFormat="1">
      <c r="A5838" s="47"/>
      <c r="B5838" s="47"/>
      <c r="C5838" s="47"/>
      <c r="D5838" s="47"/>
      <c r="E5838" s="47"/>
      <c r="F5838" s="48"/>
      <c r="G5838" s="49"/>
      <c r="H5838" s="47"/>
      <c r="I5838" s="71"/>
      <c r="J5838" s="51"/>
      <c r="K5838" s="50"/>
      <c r="L5838" s="50"/>
      <c r="M5838" s="52"/>
    </row>
    <row r="5839" spans="1:13" s="53" customFormat="1">
      <c r="A5839" s="47"/>
      <c r="B5839" s="47"/>
      <c r="C5839" s="47"/>
      <c r="D5839" s="47"/>
      <c r="E5839" s="47"/>
      <c r="F5839" s="48"/>
      <c r="G5839" s="49"/>
      <c r="H5839" s="47"/>
      <c r="I5839" s="71"/>
      <c r="J5839" s="51"/>
      <c r="K5839" s="50"/>
      <c r="L5839" s="50"/>
      <c r="M5839" s="52"/>
    </row>
    <row r="5840" spans="1:13" s="53" customFormat="1">
      <c r="A5840" s="47"/>
      <c r="B5840" s="47"/>
      <c r="C5840" s="47"/>
      <c r="D5840" s="47"/>
      <c r="E5840" s="47"/>
      <c r="F5840" s="48"/>
      <c r="G5840" s="49"/>
      <c r="H5840" s="47"/>
      <c r="I5840" s="71"/>
      <c r="J5840" s="51"/>
      <c r="K5840" s="50"/>
      <c r="L5840" s="50"/>
      <c r="M5840" s="52"/>
    </row>
    <row r="5841" spans="1:13" s="53" customFormat="1">
      <c r="A5841" s="47"/>
      <c r="B5841" s="47"/>
      <c r="C5841" s="47"/>
      <c r="D5841" s="47"/>
      <c r="E5841" s="47"/>
      <c r="F5841" s="48"/>
      <c r="G5841" s="49"/>
      <c r="H5841" s="47"/>
      <c r="I5841" s="71"/>
      <c r="J5841" s="51"/>
      <c r="K5841" s="50"/>
      <c r="L5841" s="50"/>
      <c r="M5841" s="52"/>
    </row>
    <row r="5842" spans="1:13" s="53" customFormat="1">
      <c r="A5842" s="47"/>
      <c r="B5842" s="47"/>
      <c r="C5842" s="47"/>
      <c r="D5842" s="47"/>
      <c r="E5842" s="47"/>
      <c r="F5842" s="48"/>
      <c r="G5842" s="49"/>
      <c r="H5842" s="47"/>
      <c r="I5842" s="71"/>
      <c r="J5842" s="51"/>
      <c r="K5842" s="50"/>
      <c r="L5842" s="50"/>
      <c r="M5842" s="52"/>
    </row>
    <row r="5843" spans="1:13" s="53" customFormat="1">
      <c r="A5843" s="47"/>
      <c r="B5843" s="47"/>
      <c r="C5843" s="47"/>
      <c r="D5843" s="47"/>
      <c r="E5843" s="47"/>
      <c r="F5843" s="48"/>
      <c r="G5843" s="49"/>
      <c r="H5843" s="47"/>
      <c r="I5843" s="71"/>
      <c r="J5843" s="51"/>
      <c r="K5843" s="50"/>
      <c r="L5843" s="50"/>
      <c r="M5843" s="52"/>
    </row>
    <row r="5844" spans="1:13" s="53" customFormat="1">
      <c r="A5844" s="47"/>
      <c r="B5844" s="47"/>
      <c r="C5844" s="47"/>
      <c r="D5844" s="47"/>
      <c r="E5844" s="47"/>
      <c r="F5844" s="48"/>
      <c r="G5844" s="49"/>
      <c r="H5844" s="47"/>
      <c r="I5844" s="71"/>
      <c r="J5844" s="51"/>
      <c r="K5844" s="50"/>
      <c r="L5844" s="50"/>
      <c r="M5844" s="52"/>
    </row>
    <row r="5845" spans="1:13" s="53" customFormat="1">
      <c r="A5845" s="47"/>
      <c r="B5845" s="47"/>
      <c r="C5845" s="47"/>
      <c r="D5845" s="47"/>
      <c r="E5845" s="47"/>
      <c r="F5845" s="48"/>
      <c r="G5845" s="49"/>
      <c r="H5845" s="47"/>
      <c r="I5845" s="71"/>
      <c r="J5845" s="51"/>
      <c r="K5845" s="50"/>
      <c r="L5845" s="50"/>
      <c r="M5845" s="52"/>
    </row>
    <row r="5846" spans="1:13" s="53" customFormat="1">
      <c r="A5846" s="47"/>
      <c r="B5846" s="47"/>
      <c r="C5846" s="47"/>
      <c r="D5846" s="47"/>
      <c r="E5846" s="47"/>
      <c r="F5846" s="48"/>
      <c r="G5846" s="49"/>
      <c r="H5846" s="47"/>
      <c r="I5846" s="71"/>
      <c r="J5846" s="51"/>
      <c r="K5846" s="50"/>
      <c r="L5846" s="50"/>
      <c r="M5846" s="52"/>
    </row>
    <row r="5847" spans="1:13" s="53" customFormat="1">
      <c r="A5847" s="47"/>
      <c r="B5847" s="47"/>
      <c r="C5847" s="47"/>
      <c r="D5847" s="47"/>
      <c r="E5847" s="47"/>
      <c r="F5847" s="48"/>
      <c r="G5847" s="49"/>
      <c r="H5847" s="47"/>
      <c r="I5847" s="71"/>
      <c r="J5847" s="51"/>
      <c r="K5847" s="50"/>
      <c r="L5847" s="50"/>
      <c r="M5847" s="52"/>
    </row>
    <row r="5848" spans="1:13" s="53" customFormat="1">
      <c r="A5848" s="47"/>
      <c r="B5848" s="47"/>
      <c r="C5848" s="47"/>
      <c r="D5848" s="47"/>
      <c r="E5848" s="47"/>
      <c r="F5848" s="48"/>
      <c r="G5848" s="49"/>
      <c r="H5848" s="47"/>
      <c r="I5848" s="71"/>
      <c r="J5848" s="51"/>
      <c r="K5848" s="50"/>
      <c r="L5848" s="50"/>
      <c r="M5848" s="52"/>
    </row>
    <row r="5849" spans="1:13" s="53" customFormat="1">
      <c r="A5849" s="47"/>
      <c r="B5849" s="47"/>
      <c r="C5849" s="47"/>
      <c r="D5849" s="47"/>
      <c r="E5849" s="47"/>
      <c r="F5849" s="48"/>
      <c r="G5849" s="49"/>
      <c r="H5849" s="47"/>
      <c r="I5849" s="71"/>
      <c r="J5849" s="51"/>
      <c r="K5849" s="50"/>
      <c r="L5849" s="50"/>
      <c r="M5849" s="52"/>
    </row>
    <row r="5850" spans="1:13" s="53" customFormat="1">
      <c r="A5850" s="47"/>
      <c r="B5850" s="47"/>
      <c r="C5850" s="47"/>
      <c r="D5850" s="47"/>
      <c r="E5850" s="47"/>
      <c r="F5850" s="48"/>
      <c r="G5850" s="49"/>
      <c r="H5850" s="47"/>
      <c r="I5850" s="71"/>
      <c r="J5850" s="51"/>
      <c r="K5850" s="50"/>
      <c r="L5850" s="50"/>
      <c r="M5850" s="52"/>
    </row>
    <row r="5851" spans="1:13" s="53" customFormat="1">
      <c r="A5851" s="47"/>
      <c r="B5851" s="47"/>
      <c r="C5851" s="47"/>
      <c r="D5851" s="47"/>
      <c r="E5851" s="47"/>
      <c r="F5851" s="48"/>
      <c r="G5851" s="49"/>
      <c r="H5851" s="47"/>
      <c r="I5851" s="71"/>
      <c r="J5851" s="51"/>
      <c r="K5851" s="50"/>
      <c r="L5851" s="50"/>
      <c r="M5851" s="52"/>
    </row>
    <row r="5852" spans="1:13" s="53" customFormat="1">
      <c r="A5852" s="47"/>
      <c r="B5852" s="47"/>
      <c r="C5852" s="47"/>
      <c r="D5852" s="47"/>
      <c r="E5852" s="47"/>
      <c r="F5852" s="48"/>
      <c r="G5852" s="49"/>
      <c r="H5852" s="47"/>
      <c r="I5852" s="71"/>
      <c r="J5852" s="51"/>
      <c r="K5852" s="50"/>
      <c r="L5852" s="50"/>
      <c r="M5852" s="52"/>
    </row>
    <row r="5853" spans="1:13" s="53" customFormat="1">
      <c r="A5853" s="47"/>
      <c r="B5853" s="47"/>
      <c r="C5853" s="47"/>
      <c r="D5853" s="47"/>
      <c r="E5853" s="47"/>
      <c r="F5853" s="48"/>
      <c r="G5853" s="49"/>
      <c r="H5853" s="47"/>
      <c r="I5853" s="71"/>
      <c r="J5853" s="51"/>
      <c r="K5853" s="50"/>
      <c r="L5853" s="50"/>
      <c r="M5853" s="52"/>
    </row>
    <row r="5854" spans="1:13" s="53" customFormat="1">
      <c r="A5854" s="47"/>
      <c r="B5854" s="47"/>
      <c r="C5854" s="47"/>
      <c r="D5854" s="47"/>
      <c r="E5854" s="47"/>
      <c r="F5854" s="48"/>
      <c r="G5854" s="49"/>
      <c r="H5854" s="47"/>
      <c r="I5854" s="71"/>
      <c r="J5854" s="51"/>
      <c r="K5854" s="50"/>
      <c r="L5854" s="50"/>
      <c r="M5854" s="52"/>
    </row>
    <row r="5855" spans="1:13" s="53" customFormat="1">
      <c r="A5855" s="47"/>
      <c r="B5855" s="47"/>
      <c r="C5855" s="47"/>
      <c r="D5855" s="47"/>
      <c r="E5855" s="47"/>
      <c r="F5855" s="48"/>
      <c r="G5855" s="49"/>
      <c r="H5855" s="47"/>
      <c r="I5855" s="71"/>
      <c r="J5855" s="51"/>
      <c r="K5855" s="50"/>
      <c r="L5855" s="50"/>
      <c r="M5855" s="52"/>
    </row>
    <row r="5856" spans="1:13" s="53" customFormat="1">
      <c r="A5856" s="47"/>
      <c r="B5856" s="47"/>
      <c r="C5856" s="47"/>
      <c r="D5856" s="47"/>
      <c r="E5856" s="47"/>
      <c r="F5856" s="48"/>
      <c r="G5856" s="49"/>
      <c r="H5856" s="47"/>
      <c r="I5856" s="71"/>
      <c r="J5856" s="51"/>
      <c r="K5856" s="50"/>
      <c r="L5856" s="50"/>
      <c r="M5856" s="52"/>
    </row>
    <row r="5857" spans="1:13" s="53" customFormat="1">
      <c r="A5857" s="47"/>
      <c r="B5857" s="47"/>
      <c r="C5857" s="47"/>
      <c r="D5857" s="47"/>
      <c r="E5857" s="47"/>
      <c r="F5857" s="48"/>
      <c r="G5857" s="49"/>
      <c r="H5857" s="47"/>
      <c r="I5857" s="71"/>
      <c r="J5857" s="51"/>
      <c r="K5857" s="50"/>
      <c r="L5857" s="50"/>
      <c r="M5857" s="52"/>
    </row>
    <row r="5858" spans="1:13" s="53" customFormat="1">
      <c r="A5858" s="47"/>
      <c r="B5858" s="47"/>
      <c r="C5858" s="47"/>
      <c r="D5858" s="47"/>
      <c r="E5858" s="47"/>
      <c r="F5858" s="48"/>
      <c r="G5858" s="49"/>
      <c r="H5858" s="47"/>
      <c r="I5858" s="71"/>
      <c r="J5858" s="51"/>
      <c r="K5858" s="50"/>
      <c r="L5858" s="50"/>
      <c r="M5858" s="52"/>
    </row>
    <row r="5859" spans="1:13" s="53" customFormat="1">
      <c r="A5859" s="47"/>
      <c r="B5859" s="47"/>
      <c r="C5859" s="47"/>
      <c r="D5859" s="47"/>
      <c r="E5859" s="47"/>
      <c r="F5859" s="48"/>
      <c r="G5859" s="49"/>
      <c r="H5859" s="47"/>
      <c r="I5859" s="71"/>
      <c r="J5859" s="51"/>
      <c r="K5859" s="50"/>
      <c r="L5859" s="50"/>
      <c r="M5859" s="52"/>
    </row>
    <row r="5860" spans="1:13" s="53" customFormat="1">
      <c r="A5860" s="47"/>
      <c r="B5860" s="47"/>
      <c r="C5860" s="47"/>
      <c r="D5860" s="47"/>
      <c r="E5860" s="47"/>
      <c r="F5860" s="48"/>
      <c r="G5860" s="49"/>
      <c r="H5860" s="47"/>
      <c r="I5860" s="71"/>
      <c r="J5860" s="51"/>
      <c r="K5860" s="50"/>
      <c r="L5860" s="50"/>
      <c r="M5860" s="52"/>
    </row>
    <row r="5861" spans="1:13" s="53" customFormat="1">
      <c r="A5861" s="47"/>
      <c r="B5861" s="47"/>
      <c r="C5861" s="47"/>
      <c r="D5861" s="47"/>
      <c r="E5861" s="47"/>
      <c r="F5861" s="48"/>
      <c r="G5861" s="49"/>
      <c r="H5861" s="47"/>
      <c r="I5861" s="71"/>
      <c r="J5861" s="51"/>
      <c r="K5861" s="50"/>
      <c r="L5861" s="50"/>
      <c r="M5861" s="52"/>
    </row>
    <row r="5862" spans="1:13" s="53" customFormat="1">
      <c r="A5862" s="47"/>
      <c r="B5862" s="47"/>
      <c r="C5862" s="47"/>
      <c r="D5862" s="47"/>
      <c r="E5862" s="47"/>
      <c r="F5862" s="48"/>
      <c r="G5862" s="49"/>
      <c r="H5862" s="47"/>
      <c r="I5862" s="71"/>
      <c r="J5862" s="51"/>
      <c r="K5862" s="50"/>
      <c r="L5862" s="50"/>
      <c r="M5862" s="52"/>
    </row>
    <row r="5863" spans="1:13" s="53" customFormat="1">
      <c r="A5863" s="47"/>
      <c r="B5863" s="47"/>
      <c r="C5863" s="47"/>
      <c r="D5863" s="47"/>
      <c r="E5863" s="47"/>
      <c r="F5863" s="48"/>
      <c r="G5863" s="49"/>
      <c r="H5863" s="47"/>
      <c r="I5863" s="71"/>
      <c r="J5863" s="51"/>
      <c r="K5863" s="50"/>
      <c r="L5863" s="50"/>
      <c r="M5863" s="52"/>
    </row>
    <row r="5864" spans="1:13" s="53" customFormat="1">
      <c r="A5864" s="47"/>
      <c r="B5864" s="47"/>
      <c r="C5864" s="47"/>
      <c r="D5864" s="47"/>
      <c r="E5864" s="47"/>
      <c r="F5864" s="48"/>
      <c r="G5864" s="49"/>
      <c r="H5864" s="47"/>
      <c r="I5864" s="71"/>
      <c r="J5864" s="51"/>
      <c r="K5864" s="50"/>
      <c r="L5864" s="50"/>
      <c r="M5864" s="52"/>
    </row>
    <row r="5865" spans="1:13" s="53" customFormat="1">
      <c r="A5865" s="47"/>
      <c r="B5865" s="47"/>
      <c r="C5865" s="47"/>
      <c r="D5865" s="47"/>
      <c r="E5865" s="47"/>
      <c r="F5865" s="48"/>
      <c r="G5865" s="49"/>
      <c r="H5865" s="47"/>
      <c r="I5865" s="71"/>
      <c r="J5865" s="51"/>
      <c r="K5865" s="50"/>
      <c r="L5865" s="50"/>
      <c r="M5865" s="52"/>
    </row>
    <row r="5866" spans="1:13" s="53" customFormat="1">
      <c r="A5866" s="47"/>
      <c r="B5866" s="47"/>
      <c r="C5866" s="47"/>
      <c r="D5866" s="47"/>
      <c r="E5866" s="47"/>
      <c r="F5866" s="48"/>
      <c r="G5866" s="49"/>
      <c r="H5866" s="47"/>
      <c r="I5866" s="71"/>
      <c r="J5866" s="51"/>
      <c r="K5866" s="50"/>
      <c r="L5866" s="50"/>
      <c r="M5866" s="52"/>
    </row>
    <row r="5867" spans="1:13" s="53" customFormat="1">
      <c r="A5867" s="47"/>
      <c r="B5867" s="47"/>
      <c r="C5867" s="47"/>
      <c r="D5867" s="47"/>
      <c r="E5867" s="47"/>
      <c r="F5867" s="48"/>
      <c r="G5867" s="49"/>
      <c r="H5867" s="47"/>
      <c r="I5867" s="71"/>
      <c r="J5867" s="51"/>
      <c r="K5867" s="50"/>
      <c r="L5867" s="50"/>
      <c r="M5867" s="52"/>
    </row>
    <row r="5868" spans="1:13" s="53" customFormat="1">
      <c r="A5868" s="47"/>
      <c r="B5868" s="47"/>
      <c r="C5868" s="47"/>
      <c r="D5868" s="47"/>
      <c r="E5868" s="47"/>
      <c r="F5868" s="48"/>
      <c r="G5868" s="49"/>
      <c r="H5868" s="47"/>
      <c r="I5868" s="71"/>
      <c r="J5868" s="51"/>
      <c r="K5868" s="50"/>
      <c r="L5868" s="50"/>
      <c r="M5868" s="52"/>
    </row>
    <row r="5869" spans="1:13" s="53" customFormat="1">
      <c r="A5869" s="47"/>
      <c r="B5869" s="47"/>
      <c r="C5869" s="47"/>
      <c r="D5869" s="47"/>
      <c r="E5869" s="47"/>
      <c r="F5869" s="48"/>
      <c r="G5869" s="49"/>
      <c r="H5869" s="47"/>
      <c r="I5869" s="71"/>
      <c r="J5869" s="51"/>
      <c r="K5869" s="50"/>
      <c r="L5869" s="50"/>
      <c r="M5869" s="52"/>
    </row>
    <row r="5870" spans="1:13" s="53" customFormat="1">
      <c r="A5870" s="47"/>
      <c r="B5870" s="47"/>
      <c r="C5870" s="47"/>
      <c r="D5870" s="47"/>
      <c r="E5870" s="47"/>
      <c r="F5870" s="48"/>
      <c r="G5870" s="49"/>
      <c r="H5870" s="47"/>
      <c r="I5870" s="71"/>
      <c r="J5870" s="51"/>
      <c r="K5870" s="50"/>
      <c r="L5870" s="50"/>
      <c r="M5870" s="52"/>
    </row>
    <row r="5871" spans="1:13" s="53" customFormat="1">
      <c r="A5871" s="47"/>
      <c r="B5871" s="47"/>
      <c r="C5871" s="47"/>
      <c r="D5871" s="47"/>
      <c r="E5871" s="47"/>
      <c r="F5871" s="48"/>
      <c r="G5871" s="49"/>
      <c r="H5871" s="47"/>
      <c r="I5871" s="71"/>
      <c r="J5871" s="51"/>
      <c r="K5871" s="50"/>
      <c r="L5871" s="50"/>
      <c r="M5871" s="52"/>
    </row>
    <row r="5872" spans="1:13" s="53" customFormat="1">
      <c r="A5872" s="47"/>
      <c r="B5872" s="47"/>
      <c r="C5872" s="47"/>
      <c r="D5872" s="47"/>
      <c r="E5872" s="47"/>
      <c r="F5872" s="48"/>
      <c r="G5872" s="49"/>
      <c r="H5872" s="47"/>
      <c r="I5872" s="71"/>
      <c r="J5872" s="51"/>
      <c r="K5872" s="50"/>
      <c r="L5872" s="50"/>
      <c r="M5872" s="52"/>
    </row>
    <row r="5873" spans="1:13" s="53" customFormat="1">
      <c r="A5873" s="47"/>
      <c r="B5873" s="47"/>
      <c r="C5873" s="47"/>
      <c r="D5873" s="47"/>
      <c r="E5873" s="47"/>
      <c r="F5873" s="48"/>
      <c r="G5873" s="49"/>
      <c r="H5873" s="47"/>
      <c r="I5873" s="71"/>
      <c r="J5873" s="51"/>
      <c r="K5873" s="50"/>
      <c r="L5873" s="50"/>
      <c r="M5873" s="52"/>
    </row>
    <row r="5874" spans="1:13" s="53" customFormat="1">
      <c r="A5874" s="47"/>
      <c r="B5874" s="47"/>
      <c r="C5874" s="47"/>
      <c r="D5874" s="47"/>
      <c r="E5874" s="47"/>
      <c r="F5874" s="48"/>
      <c r="G5874" s="49"/>
      <c r="H5874" s="47"/>
      <c r="I5874" s="71"/>
      <c r="J5874" s="51"/>
      <c r="K5874" s="50"/>
      <c r="L5874" s="50"/>
      <c r="M5874" s="52"/>
    </row>
    <row r="5875" spans="1:13" s="53" customFormat="1">
      <c r="A5875" s="47"/>
      <c r="B5875" s="47"/>
      <c r="C5875" s="47"/>
      <c r="D5875" s="47"/>
      <c r="E5875" s="47"/>
      <c r="F5875" s="48"/>
      <c r="G5875" s="49"/>
      <c r="H5875" s="47"/>
      <c r="I5875" s="71"/>
      <c r="J5875" s="51"/>
      <c r="K5875" s="50"/>
      <c r="L5875" s="50"/>
      <c r="M5875" s="52"/>
    </row>
    <row r="5876" spans="1:13" s="53" customFormat="1">
      <c r="A5876" s="47"/>
      <c r="B5876" s="47"/>
      <c r="C5876" s="47"/>
      <c r="D5876" s="47"/>
      <c r="E5876" s="47"/>
      <c r="F5876" s="48"/>
      <c r="G5876" s="49"/>
      <c r="H5876" s="47"/>
      <c r="I5876" s="71"/>
      <c r="J5876" s="51"/>
      <c r="K5876" s="50"/>
      <c r="L5876" s="50"/>
      <c r="M5876" s="52"/>
    </row>
    <row r="5877" spans="1:13" s="53" customFormat="1">
      <c r="A5877" s="47"/>
      <c r="B5877" s="47"/>
      <c r="C5877" s="47"/>
      <c r="D5877" s="47"/>
      <c r="E5877" s="47"/>
      <c r="F5877" s="48"/>
      <c r="G5877" s="49"/>
      <c r="H5877" s="47"/>
      <c r="I5877" s="71"/>
      <c r="J5877" s="51"/>
      <c r="K5877" s="50"/>
      <c r="L5877" s="50"/>
      <c r="M5877" s="52"/>
    </row>
    <row r="5878" spans="1:13" s="53" customFormat="1">
      <c r="A5878" s="47"/>
      <c r="B5878" s="47"/>
      <c r="C5878" s="47"/>
      <c r="D5878" s="47"/>
      <c r="E5878" s="47"/>
      <c r="F5878" s="48"/>
      <c r="G5878" s="49"/>
      <c r="H5878" s="47"/>
      <c r="I5878" s="71"/>
      <c r="J5878" s="51"/>
      <c r="K5878" s="50"/>
      <c r="L5878" s="50"/>
      <c r="M5878" s="52"/>
    </row>
    <row r="5879" spans="1:13" s="53" customFormat="1">
      <c r="A5879" s="47"/>
      <c r="B5879" s="47"/>
      <c r="C5879" s="47"/>
      <c r="D5879" s="47"/>
      <c r="E5879" s="47"/>
      <c r="F5879" s="48"/>
      <c r="G5879" s="49"/>
      <c r="H5879" s="47"/>
      <c r="I5879" s="71"/>
      <c r="J5879" s="51"/>
      <c r="K5879" s="50"/>
      <c r="L5879" s="50"/>
      <c r="M5879" s="52"/>
    </row>
    <row r="5880" spans="1:13" s="53" customFormat="1">
      <c r="A5880" s="47"/>
      <c r="B5880" s="47"/>
      <c r="C5880" s="47"/>
      <c r="D5880" s="47"/>
      <c r="E5880" s="47"/>
      <c r="F5880" s="48"/>
      <c r="G5880" s="49"/>
      <c r="H5880" s="47"/>
      <c r="I5880" s="71"/>
      <c r="J5880" s="51"/>
      <c r="K5880" s="50"/>
      <c r="L5880" s="50"/>
      <c r="M5880" s="52"/>
    </row>
    <row r="5881" spans="1:13" s="53" customFormat="1">
      <c r="A5881" s="47"/>
      <c r="B5881" s="47"/>
      <c r="C5881" s="47"/>
      <c r="D5881" s="47"/>
      <c r="E5881" s="47"/>
      <c r="F5881" s="48"/>
      <c r="G5881" s="49"/>
      <c r="H5881" s="47"/>
      <c r="I5881" s="71"/>
      <c r="J5881" s="51"/>
      <c r="K5881" s="50"/>
      <c r="L5881" s="50"/>
      <c r="M5881" s="52"/>
    </row>
    <row r="5882" spans="1:13" s="53" customFormat="1">
      <c r="A5882" s="47"/>
      <c r="B5882" s="47"/>
      <c r="C5882" s="47"/>
      <c r="D5882" s="47"/>
      <c r="E5882" s="47"/>
      <c r="F5882" s="48"/>
      <c r="G5882" s="49"/>
      <c r="H5882" s="47"/>
      <c r="I5882" s="71"/>
      <c r="J5882" s="51"/>
      <c r="K5882" s="50"/>
      <c r="L5882" s="50"/>
      <c r="M5882" s="52"/>
    </row>
    <row r="5883" spans="1:13" s="53" customFormat="1">
      <c r="A5883" s="47"/>
      <c r="B5883" s="47"/>
      <c r="C5883" s="47"/>
      <c r="D5883" s="47"/>
      <c r="E5883" s="47"/>
      <c r="F5883" s="48"/>
      <c r="G5883" s="49"/>
      <c r="H5883" s="47"/>
      <c r="I5883" s="71"/>
      <c r="J5883" s="51"/>
      <c r="K5883" s="50"/>
      <c r="L5883" s="50"/>
      <c r="M5883" s="52"/>
    </row>
    <row r="5884" spans="1:13" s="53" customFormat="1">
      <c r="A5884" s="47"/>
      <c r="B5884" s="47"/>
      <c r="C5884" s="47"/>
      <c r="D5884" s="47"/>
      <c r="E5884" s="47"/>
      <c r="F5884" s="48"/>
      <c r="G5884" s="49"/>
      <c r="H5884" s="47"/>
      <c r="I5884" s="71"/>
      <c r="J5884" s="51"/>
      <c r="K5884" s="50"/>
      <c r="L5884" s="50"/>
      <c r="M5884" s="52"/>
    </row>
    <row r="5885" spans="1:13" s="53" customFormat="1">
      <c r="A5885" s="47"/>
      <c r="B5885" s="47"/>
      <c r="C5885" s="47"/>
      <c r="D5885" s="47"/>
      <c r="E5885" s="47"/>
      <c r="F5885" s="48"/>
      <c r="G5885" s="49"/>
      <c r="H5885" s="47"/>
      <c r="I5885" s="71"/>
      <c r="J5885" s="51"/>
      <c r="K5885" s="50"/>
      <c r="L5885" s="50"/>
      <c r="M5885" s="52"/>
    </row>
    <row r="5886" spans="1:13" s="53" customFormat="1">
      <c r="A5886" s="47"/>
      <c r="B5886" s="47"/>
      <c r="C5886" s="47"/>
      <c r="D5886" s="47"/>
      <c r="E5886" s="47"/>
      <c r="F5886" s="48"/>
      <c r="G5886" s="49"/>
      <c r="H5886" s="47"/>
      <c r="I5886" s="71"/>
      <c r="J5886" s="51"/>
      <c r="K5886" s="50"/>
      <c r="L5886" s="50"/>
      <c r="M5886" s="52"/>
    </row>
    <row r="5887" spans="1:13" s="53" customFormat="1">
      <c r="A5887" s="47"/>
      <c r="B5887" s="47"/>
      <c r="C5887" s="47"/>
      <c r="D5887" s="47"/>
      <c r="E5887" s="47"/>
      <c r="F5887" s="48"/>
      <c r="G5887" s="49"/>
      <c r="H5887" s="47"/>
      <c r="I5887" s="71"/>
      <c r="J5887" s="51"/>
      <c r="K5887" s="50"/>
      <c r="L5887" s="50"/>
      <c r="M5887" s="52"/>
    </row>
    <row r="5888" spans="1:13" s="53" customFormat="1">
      <c r="A5888" s="47"/>
      <c r="B5888" s="47"/>
      <c r="C5888" s="47"/>
      <c r="D5888" s="47"/>
      <c r="E5888" s="47"/>
      <c r="F5888" s="48"/>
      <c r="G5888" s="49"/>
      <c r="H5888" s="47"/>
      <c r="I5888" s="71"/>
      <c r="J5888" s="51"/>
      <c r="K5888" s="50"/>
      <c r="L5888" s="50"/>
      <c r="M5888" s="52"/>
    </row>
    <row r="5889" spans="1:13" s="53" customFormat="1">
      <c r="A5889" s="47"/>
      <c r="B5889" s="47"/>
      <c r="C5889" s="47"/>
      <c r="D5889" s="47"/>
      <c r="E5889" s="47"/>
      <c r="F5889" s="48"/>
      <c r="G5889" s="49"/>
      <c r="H5889" s="47"/>
      <c r="I5889" s="71"/>
      <c r="J5889" s="51"/>
      <c r="K5889" s="50"/>
      <c r="L5889" s="50"/>
      <c r="M5889" s="52"/>
    </row>
    <row r="5890" spans="1:13" s="53" customFormat="1">
      <c r="A5890" s="47"/>
      <c r="B5890" s="47"/>
      <c r="C5890" s="47"/>
      <c r="D5890" s="47"/>
      <c r="E5890" s="47"/>
      <c r="F5890" s="48"/>
      <c r="G5890" s="49"/>
      <c r="H5890" s="47"/>
      <c r="I5890" s="71"/>
      <c r="J5890" s="51"/>
      <c r="K5890" s="50"/>
      <c r="L5890" s="50"/>
      <c r="M5890" s="52"/>
    </row>
    <row r="5891" spans="1:13" s="53" customFormat="1">
      <c r="A5891" s="47"/>
      <c r="B5891" s="47"/>
      <c r="C5891" s="47"/>
      <c r="D5891" s="47"/>
      <c r="E5891" s="47"/>
      <c r="F5891" s="48"/>
      <c r="G5891" s="49"/>
      <c r="H5891" s="47"/>
      <c r="I5891" s="71"/>
      <c r="J5891" s="51"/>
      <c r="K5891" s="50"/>
      <c r="L5891" s="50"/>
      <c r="M5891" s="52"/>
    </row>
    <row r="5892" spans="1:13" s="53" customFormat="1">
      <c r="A5892" s="47"/>
      <c r="B5892" s="47"/>
      <c r="C5892" s="47"/>
      <c r="D5892" s="47"/>
      <c r="E5892" s="47"/>
      <c r="F5892" s="48"/>
      <c r="G5892" s="49"/>
      <c r="H5892" s="47"/>
      <c r="I5892" s="71"/>
      <c r="J5892" s="51"/>
      <c r="K5892" s="50"/>
      <c r="L5892" s="50"/>
      <c r="M5892" s="52"/>
    </row>
    <row r="5893" spans="1:13" s="53" customFormat="1">
      <c r="A5893" s="47"/>
      <c r="B5893" s="47"/>
      <c r="C5893" s="47"/>
      <c r="D5893" s="47"/>
      <c r="E5893" s="47"/>
      <c r="F5893" s="48"/>
      <c r="G5893" s="49"/>
      <c r="H5893" s="47"/>
      <c r="I5893" s="71"/>
      <c r="J5893" s="51"/>
      <c r="K5893" s="50"/>
      <c r="L5893" s="50"/>
      <c r="M5893" s="52"/>
    </row>
    <row r="5894" spans="1:13" s="53" customFormat="1">
      <c r="A5894" s="47"/>
      <c r="B5894" s="47"/>
      <c r="C5894" s="47"/>
      <c r="D5894" s="47"/>
      <c r="E5894" s="47"/>
      <c r="F5894" s="48"/>
      <c r="G5894" s="49"/>
      <c r="H5894" s="47"/>
      <c r="I5894" s="71"/>
      <c r="J5894" s="51"/>
      <c r="K5894" s="50"/>
      <c r="L5894" s="50"/>
      <c r="M5894" s="52"/>
    </row>
    <row r="5895" spans="1:13" s="53" customFormat="1">
      <c r="A5895" s="47"/>
      <c r="B5895" s="47"/>
      <c r="C5895" s="47"/>
      <c r="D5895" s="47"/>
      <c r="E5895" s="47"/>
      <c r="F5895" s="48"/>
      <c r="G5895" s="49"/>
      <c r="H5895" s="47"/>
      <c r="I5895" s="71"/>
      <c r="J5895" s="51"/>
      <c r="K5895" s="50"/>
      <c r="L5895" s="50"/>
      <c r="M5895" s="52"/>
    </row>
    <row r="5896" spans="1:13" s="53" customFormat="1">
      <c r="A5896" s="47"/>
      <c r="B5896" s="47"/>
      <c r="C5896" s="47"/>
      <c r="D5896" s="47"/>
      <c r="E5896" s="47"/>
      <c r="F5896" s="48"/>
      <c r="G5896" s="49"/>
      <c r="H5896" s="47"/>
      <c r="I5896" s="71"/>
      <c r="J5896" s="51"/>
      <c r="K5896" s="50"/>
      <c r="L5896" s="50"/>
      <c r="M5896" s="52"/>
    </row>
    <row r="5897" spans="1:13" s="53" customFormat="1">
      <c r="A5897" s="47"/>
      <c r="B5897" s="47"/>
      <c r="C5897" s="47"/>
      <c r="D5897" s="47"/>
      <c r="E5897" s="47"/>
      <c r="F5897" s="48"/>
      <c r="G5897" s="49"/>
      <c r="H5897" s="47"/>
      <c r="I5897" s="71"/>
      <c r="J5897" s="51"/>
      <c r="K5897" s="50"/>
      <c r="L5897" s="50"/>
      <c r="M5897" s="52"/>
    </row>
    <row r="5898" spans="1:13" s="53" customFormat="1">
      <c r="A5898" s="47"/>
      <c r="B5898" s="47"/>
      <c r="C5898" s="47"/>
      <c r="D5898" s="47"/>
      <c r="E5898" s="47"/>
      <c r="F5898" s="48"/>
      <c r="G5898" s="49"/>
      <c r="H5898" s="47"/>
      <c r="I5898" s="71"/>
      <c r="J5898" s="51"/>
      <c r="K5898" s="50"/>
      <c r="L5898" s="50"/>
      <c r="M5898" s="52"/>
    </row>
    <row r="5899" spans="1:13" s="53" customFormat="1">
      <c r="A5899" s="47"/>
      <c r="B5899" s="47"/>
      <c r="C5899" s="47"/>
      <c r="D5899" s="47"/>
      <c r="E5899" s="47"/>
      <c r="F5899" s="48"/>
      <c r="G5899" s="49"/>
      <c r="H5899" s="47"/>
      <c r="I5899" s="71"/>
      <c r="J5899" s="51"/>
      <c r="K5899" s="50"/>
      <c r="L5899" s="50"/>
      <c r="M5899" s="52"/>
    </row>
    <row r="5900" spans="1:13" s="53" customFormat="1">
      <c r="A5900" s="47"/>
      <c r="B5900" s="47"/>
      <c r="C5900" s="47"/>
      <c r="D5900" s="47"/>
      <c r="E5900" s="47"/>
      <c r="F5900" s="48"/>
      <c r="G5900" s="49"/>
      <c r="H5900" s="47"/>
      <c r="I5900" s="71"/>
      <c r="J5900" s="51"/>
      <c r="K5900" s="50"/>
      <c r="L5900" s="50"/>
      <c r="M5900" s="52"/>
    </row>
    <row r="5901" spans="1:13" s="53" customFormat="1">
      <c r="A5901" s="47"/>
      <c r="B5901" s="47"/>
      <c r="C5901" s="47"/>
      <c r="D5901" s="47"/>
      <c r="E5901" s="47"/>
      <c r="F5901" s="48"/>
      <c r="G5901" s="49"/>
      <c r="H5901" s="47"/>
      <c r="I5901" s="71"/>
      <c r="J5901" s="51"/>
      <c r="K5901" s="50"/>
      <c r="L5901" s="50"/>
      <c r="M5901" s="52"/>
    </row>
    <row r="5902" spans="1:13" s="53" customFormat="1">
      <c r="A5902" s="47"/>
      <c r="B5902" s="47"/>
      <c r="C5902" s="47"/>
      <c r="D5902" s="47"/>
      <c r="E5902" s="47"/>
      <c r="F5902" s="48"/>
      <c r="G5902" s="49"/>
      <c r="H5902" s="47"/>
      <c r="I5902" s="71"/>
      <c r="J5902" s="51"/>
      <c r="K5902" s="50"/>
      <c r="L5902" s="50"/>
      <c r="M5902" s="52"/>
    </row>
    <row r="5903" spans="1:13" s="53" customFormat="1">
      <c r="A5903" s="47"/>
      <c r="B5903" s="47"/>
      <c r="C5903" s="47"/>
      <c r="D5903" s="47"/>
      <c r="E5903" s="47"/>
      <c r="F5903" s="48"/>
      <c r="G5903" s="49"/>
      <c r="H5903" s="47"/>
      <c r="I5903" s="71"/>
      <c r="J5903" s="51"/>
      <c r="K5903" s="50"/>
      <c r="L5903" s="50"/>
      <c r="M5903" s="52"/>
    </row>
    <row r="5904" spans="1:13" s="53" customFormat="1">
      <c r="A5904" s="47"/>
      <c r="B5904" s="47"/>
      <c r="C5904" s="47"/>
      <c r="D5904" s="47"/>
      <c r="E5904" s="47"/>
      <c r="F5904" s="48"/>
      <c r="G5904" s="49"/>
      <c r="H5904" s="47"/>
      <c r="I5904" s="71"/>
      <c r="J5904" s="51"/>
      <c r="K5904" s="50"/>
      <c r="L5904" s="50"/>
      <c r="M5904" s="52"/>
    </row>
    <row r="5905" spans="1:13" s="53" customFormat="1">
      <c r="A5905" s="47"/>
      <c r="B5905" s="47"/>
      <c r="C5905" s="47"/>
      <c r="D5905" s="47"/>
      <c r="E5905" s="47"/>
      <c r="F5905" s="48"/>
      <c r="G5905" s="49"/>
      <c r="H5905" s="47"/>
      <c r="I5905" s="71"/>
      <c r="J5905" s="51"/>
      <c r="K5905" s="50"/>
      <c r="L5905" s="50"/>
      <c r="M5905" s="52"/>
    </row>
    <row r="5906" spans="1:13" s="53" customFormat="1">
      <c r="A5906" s="47"/>
      <c r="B5906" s="47"/>
      <c r="C5906" s="47"/>
      <c r="D5906" s="47"/>
      <c r="E5906" s="47"/>
      <c r="F5906" s="48"/>
      <c r="G5906" s="49"/>
      <c r="H5906" s="47"/>
      <c r="I5906" s="71"/>
      <c r="J5906" s="51"/>
      <c r="K5906" s="50"/>
      <c r="L5906" s="50"/>
      <c r="M5906" s="52"/>
    </row>
    <row r="5907" spans="1:13" s="53" customFormat="1">
      <c r="A5907" s="47"/>
      <c r="B5907" s="47"/>
      <c r="C5907" s="47"/>
      <c r="D5907" s="47"/>
      <c r="E5907" s="47"/>
      <c r="F5907" s="48"/>
      <c r="G5907" s="49"/>
      <c r="H5907" s="47"/>
      <c r="I5907" s="71"/>
      <c r="J5907" s="51"/>
      <c r="K5907" s="50"/>
      <c r="L5907" s="50"/>
      <c r="M5907" s="52"/>
    </row>
    <row r="5908" spans="1:13" s="53" customFormat="1">
      <c r="A5908" s="47"/>
      <c r="B5908" s="47"/>
      <c r="C5908" s="47"/>
      <c r="D5908" s="47"/>
      <c r="E5908" s="47"/>
      <c r="F5908" s="48"/>
      <c r="G5908" s="49"/>
      <c r="H5908" s="47"/>
      <c r="I5908" s="71"/>
      <c r="J5908" s="51"/>
      <c r="K5908" s="50"/>
      <c r="L5908" s="50"/>
      <c r="M5908" s="52"/>
    </row>
    <row r="5909" spans="1:13" s="53" customFormat="1">
      <c r="A5909" s="47"/>
      <c r="B5909" s="47"/>
      <c r="C5909" s="47"/>
      <c r="D5909" s="47"/>
      <c r="E5909" s="47"/>
      <c r="F5909" s="48"/>
      <c r="G5909" s="49"/>
      <c r="H5909" s="47"/>
      <c r="I5909" s="71"/>
      <c r="J5909" s="51"/>
      <c r="K5909" s="50"/>
      <c r="L5909" s="50"/>
      <c r="M5909" s="52"/>
    </row>
    <row r="5910" spans="1:13" s="53" customFormat="1">
      <c r="A5910" s="47"/>
      <c r="B5910" s="47"/>
      <c r="C5910" s="47"/>
      <c r="D5910" s="47"/>
      <c r="E5910" s="47"/>
      <c r="F5910" s="48"/>
      <c r="G5910" s="49"/>
      <c r="H5910" s="47"/>
      <c r="I5910" s="71"/>
      <c r="J5910" s="51"/>
      <c r="K5910" s="50"/>
      <c r="L5910" s="50"/>
      <c r="M5910" s="52"/>
    </row>
    <row r="5911" spans="1:13" s="53" customFormat="1">
      <c r="A5911" s="47"/>
      <c r="B5911" s="47"/>
      <c r="C5911" s="47"/>
      <c r="D5911" s="47"/>
      <c r="E5911" s="47"/>
      <c r="F5911" s="48"/>
      <c r="G5911" s="49"/>
      <c r="H5911" s="47"/>
      <c r="I5911" s="71"/>
      <c r="J5911" s="51"/>
      <c r="K5911" s="50"/>
      <c r="L5911" s="50"/>
      <c r="M5911" s="52"/>
    </row>
    <row r="5912" spans="1:13" s="53" customFormat="1">
      <c r="A5912" s="47"/>
      <c r="B5912" s="47"/>
      <c r="C5912" s="47"/>
      <c r="D5912" s="47"/>
      <c r="E5912" s="47"/>
      <c r="F5912" s="48"/>
      <c r="G5912" s="49"/>
      <c r="H5912" s="47"/>
      <c r="I5912" s="71"/>
      <c r="J5912" s="51"/>
      <c r="K5912" s="50"/>
      <c r="L5912" s="50"/>
      <c r="M5912" s="52"/>
    </row>
    <row r="5913" spans="1:13" s="53" customFormat="1">
      <c r="A5913" s="47"/>
      <c r="B5913" s="47"/>
      <c r="C5913" s="47"/>
      <c r="D5913" s="47"/>
      <c r="E5913" s="47"/>
      <c r="F5913" s="48"/>
      <c r="G5913" s="49"/>
      <c r="H5913" s="47"/>
      <c r="I5913" s="71"/>
      <c r="J5913" s="51"/>
      <c r="K5913" s="50"/>
      <c r="L5913" s="50"/>
      <c r="M5913" s="52"/>
    </row>
    <row r="5914" spans="1:13" s="53" customFormat="1">
      <c r="A5914" s="47"/>
      <c r="B5914" s="47"/>
      <c r="C5914" s="47"/>
      <c r="D5914" s="47"/>
      <c r="E5914" s="47"/>
      <c r="F5914" s="48"/>
      <c r="G5914" s="49"/>
      <c r="H5914" s="47"/>
      <c r="I5914" s="71"/>
      <c r="J5914" s="51"/>
      <c r="K5914" s="50"/>
      <c r="L5914" s="50"/>
      <c r="M5914" s="52"/>
    </row>
    <row r="5915" spans="1:13" s="53" customFormat="1">
      <c r="A5915" s="47"/>
      <c r="B5915" s="47"/>
      <c r="C5915" s="47"/>
      <c r="D5915" s="47"/>
      <c r="E5915" s="47"/>
      <c r="F5915" s="48"/>
      <c r="G5915" s="49"/>
      <c r="H5915" s="47"/>
      <c r="I5915" s="71"/>
      <c r="J5915" s="51"/>
      <c r="K5915" s="50"/>
      <c r="L5915" s="50"/>
      <c r="M5915" s="52"/>
    </row>
    <row r="5916" spans="1:13" s="53" customFormat="1">
      <c r="A5916" s="47"/>
      <c r="B5916" s="47"/>
      <c r="C5916" s="47"/>
      <c r="D5916" s="47"/>
      <c r="E5916" s="47"/>
      <c r="F5916" s="48"/>
      <c r="G5916" s="49"/>
      <c r="H5916" s="47"/>
      <c r="I5916" s="71"/>
      <c r="J5916" s="51"/>
      <c r="K5916" s="50"/>
      <c r="L5916" s="50"/>
      <c r="M5916" s="52"/>
    </row>
    <row r="5917" spans="1:13" s="53" customFormat="1">
      <c r="A5917" s="47"/>
      <c r="B5917" s="47"/>
      <c r="C5917" s="47"/>
      <c r="D5917" s="47"/>
      <c r="E5917" s="47"/>
      <c r="F5917" s="48"/>
      <c r="G5917" s="49"/>
      <c r="H5917" s="47"/>
      <c r="I5917" s="71"/>
      <c r="J5917" s="51"/>
      <c r="K5917" s="50"/>
      <c r="L5917" s="50"/>
      <c r="M5917" s="52"/>
    </row>
    <row r="5918" spans="1:13" s="53" customFormat="1">
      <c r="A5918" s="47"/>
      <c r="B5918" s="47"/>
      <c r="C5918" s="47"/>
      <c r="D5918" s="47"/>
      <c r="E5918" s="47"/>
      <c r="F5918" s="48"/>
      <c r="G5918" s="49"/>
      <c r="H5918" s="47"/>
      <c r="I5918" s="71"/>
      <c r="J5918" s="51"/>
      <c r="K5918" s="50"/>
      <c r="L5918" s="50"/>
      <c r="M5918" s="52"/>
    </row>
    <row r="5919" spans="1:13" s="53" customFormat="1">
      <c r="A5919" s="47"/>
      <c r="B5919" s="47"/>
      <c r="C5919" s="47"/>
      <c r="D5919" s="47"/>
      <c r="E5919" s="47"/>
      <c r="F5919" s="48"/>
      <c r="G5919" s="49"/>
      <c r="H5919" s="47"/>
      <c r="I5919" s="71"/>
      <c r="J5919" s="51"/>
      <c r="K5919" s="50"/>
      <c r="L5919" s="50"/>
      <c r="M5919" s="52"/>
    </row>
    <row r="5920" spans="1:13" s="53" customFormat="1">
      <c r="A5920" s="47"/>
      <c r="B5920" s="47"/>
      <c r="C5920" s="47"/>
      <c r="D5920" s="47"/>
      <c r="E5920" s="47"/>
      <c r="F5920" s="48"/>
      <c r="G5920" s="49"/>
      <c r="H5920" s="47"/>
      <c r="I5920" s="71"/>
      <c r="J5920" s="51"/>
      <c r="K5920" s="50"/>
      <c r="L5920" s="50"/>
      <c r="M5920" s="52"/>
    </row>
    <row r="5921" spans="1:13" s="53" customFormat="1">
      <c r="A5921" s="47"/>
      <c r="B5921" s="47"/>
      <c r="C5921" s="47"/>
      <c r="D5921" s="47"/>
      <c r="E5921" s="47"/>
      <c r="F5921" s="48"/>
      <c r="G5921" s="49"/>
      <c r="H5921" s="47"/>
      <c r="I5921" s="71"/>
      <c r="J5921" s="51"/>
      <c r="K5921" s="50"/>
      <c r="L5921" s="50"/>
      <c r="M5921" s="52"/>
    </row>
    <row r="5922" spans="1:13" s="53" customFormat="1">
      <c r="A5922" s="47"/>
      <c r="B5922" s="47"/>
      <c r="C5922" s="47"/>
      <c r="D5922" s="47"/>
      <c r="E5922" s="47"/>
      <c r="F5922" s="48"/>
      <c r="G5922" s="49"/>
      <c r="H5922" s="47"/>
      <c r="I5922" s="71"/>
      <c r="J5922" s="51"/>
      <c r="K5922" s="50"/>
      <c r="L5922" s="50"/>
      <c r="M5922" s="52"/>
    </row>
    <row r="5923" spans="1:13" s="53" customFormat="1">
      <c r="A5923" s="47"/>
      <c r="B5923" s="47"/>
      <c r="C5923" s="47"/>
      <c r="D5923" s="47"/>
      <c r="E5923" s="47"/>
      <c r="F5923" s="48"/>
      <c r="G5923" s="49"/>
      <c r="H5923" s="47"/>
      <c r="I5923" s="71"/>
      <c r="J5923" s="51"/>
      <c r="K5923" s="50"/>
      <c r="L5923" s="50"/>
      <c r="M5923" s="52"/>
    </row>
    <row r="5924" spans="1:13" s="53" customFormat="1">
      <c r="A5924" s="47"/>
      <c r="B5924" s="47"/>
      <c r="C5924" s="47"/>
      <c r="D5924" s="47"/>
      <c r="E5924" s="47"/>
      <c r="F5924" s="48"/>
      <c r="G5924" s="49"/>
      <c r="H5924" s="47"/>
      <c r="I5924" s="71"/>
      <c r="J5924" s="51"/>
      <c r="K5924" s="50"/>
      <c r="L5924" s="50"/>
      <c r="M5924" s="52"/>
    </row>
    <row r="5925" spans="1:13" s="53" customFormat="1">
      <c r="A5925" s="47"/>
      <c r="B5925" s="47"/>
      <c r="C5925" s="47"/>
      <c r="D5925" s="47"/>
      <c r="E5925" s="47"/>
      <c r="F5925" s="48"/>
      <c r="G5925" s="49"/>
      <c r="H5925" s="47"/>
      <c r="I5925" s="71"/>
      <c r="J5925" s="51"/>
      <c r="K5925" s="50"/>
      <c r="L5925" s="50"/>
      <c r="M5925" s="52"/>
    </row>
    <row r="5926" spans="1:13" s="53" customFormat="1">
      <c r="A5926" s="47"/>
      <c r="B5926" s="47"/>
      <c r="C5926" s="47"/>
      <c r="D5926" s="47"/>
      <c r="E5926" s="47"/>
      <c r="F5926" s="48"/>
      <c r="G5926" s="49"/>
      <c r="H5926" s="47"/>
      <c r="I5926" s="71"/>
      <c r="J5926" s="51"/>
      <c r="K5926" s="50"/>
      <c r="L5926" s="50"/>
      <c r="M5926" s="52"/>
    </row>
    <row r="5927" spans="1:13" s="53" customFormat="1">
      <c r="A5927" s="47"/>
      <c r="B5927" s="47"/>
      <c r="C5927" s="47"/>
      <c r="D5927" s="47"/>
      <c r="E5927" s="47"/>
      <c r="F5927" s="48"/>
      <c r="G5927" s="49"/>
      <c r="H5927" s="47"/>
      <c r="I5927" s="71"/>
      <c r="J5927" s="51"/>
      <c r="K5927" s="50"/>
      <c r="L5927" s="50"/>
      <c r="M5927" s="52"/>
    </row>
    <row r="5928" spans="1:13" s="53" customFormat="1">
      <c r="A5928" s="47"/>
      <c r="B5928" s="47"/>
      <c r="C5928" s="47"/>
      <c r="D5928" s="47"/>
      <c r="E5928" s="47"/>
      <c r="F5928" s="48"/>
      <c r="G5928" s="49"/>
      <c r="H5928" s="47"/>
      <c r="I5928" s="71"/>
      <c r="J5928" s="51"/>
      <c r="K5928" s="50"/>
      <c r="L5928" s="50"/>
      <c r="M5928" s="52"/>
    </row>
    <row r="5929" spans="1:13" s="53" customFormat="1">
      <c r="A5929" s="47"/>
      <c r="B5929" s="47"/>
      <c r="C5929" s="47"/>
      <c r="D5929" s="47"/>
      <c r="E5929" s="47"/>
      <c r="F5929" s="48"/>
      <c r="G5929" s="49"/>
      <c r="H5929" s="47"/>
      <c r="I5929" s="71"/>
      <c r="J5929" s="51"/>
      <c r="K5929" s="50"/>
      <c r="L5929" s="50"/>
      <c r="M5929" s="52"/>
    </row>
    <row r="5930" spans="1:13" s="53" customFormat="1">
      <c r="A5930" s="47"/>
      <c r="B5930" s="47"/>
      <c r="C5930" s="47"/>
      <c r="D5930" s="47"/>
      <c r="E5930" s="47"/>
      <c r="F5930" s="48"/>
      <c r="G5930" s="49"/>
      <c r="H5930" s="47"/>
      <c r="I5930" s="71"/>
      <c r="J5930" s="51"/>
      <c r="K5930" s="50"/>
      <c r="L5930" s="50"/>
      <c r="M5930" s="52"/>
    </row>
    <row r="5931" spans="1:13" s="53" customFormat="1">
      <c r="A5931" s="47"/>
      <c r="B5931" s="47"/>
      <c r="C5931" s="47"/>
      <c r="D5931" s="47"/>
      <c r="E5931" s="47"/>
      <c r="F5931" s="48"/>
      <c r="G5931" s="49"/>
      <c r="H5931" s="47"/>
      <c r="I5931" s="71"/>
      <c r="J5931" s="51"/>
      <c r="K5931" s="50"/>
      <c r="L5931" s="50"/>
      <c r="M5931" s="52"/>
    </row>
    <row r="5932" spans="1:13" s="53" customFormat="1">
      <c r="A5932" s="47"/>
      <c r="B5932" s="47"/>
      <c r="C5932" s="47"/>
      <c r="D5932" s="47"/>
      <c r="E5932" s="47"/>
      <c r="F5932" s="48"/>
      <c r="G5932" s="49"/>
      <c r="H5932" s="47"/>
      <c r="I5932" s="71"/>
      <c r="J5932" s="51"/>
      <c r="K5932" s="50"/>
      <c r="L5932" s="50"/>
      <c r="M5932" s="52"/>
    </row>
    <row r="5933" spans="1:13" s="53" customFormat="1">
      <c r="A5933" s="47"/>
      <c r="B5933" s="47"/>
      <c r="C5933" s="47"/>
      <c r="D5933" s="47"/>
      <c r="E5933" s="47"/>
      <c r="F5933" s="48"/>
      <c r="G5933" s="49"/>
      <c r="H5933" s="47"/>
      <c r="I5933" s="71"/>
      <c r="J5933" s="51"/>
      <c r="K5933" s="50"/>
      <c r="L5933" s="50"/>
      <c r="M5933" s="52"/>
    </row>
    <row r="5934" spans="1:13" s="53" customFormat="1">
      <c r="A5934" s="47"/>
      <c r="B5934" s="47"/>
      <c r="C5934" s="47"/>
      <c r="D5934" s="47"/>
      <c r="E5934" s="47"/>
      <c r="F5934" s="48"/>
      <c r="G5934" s="49"/>
      <c r="H5934" s="47"/>
      <c r="I5934" s="71"/>
      <c r="J5934" s="51"/>
      <c r="K5934" s="50"/>
      <c r="L5934" s="50"/>
      <c r="M5934" s="52"/>
    </row>
    <row r="5935" spans="1:13" s="53" customFormat="1">
      <c r="A5935" s="47"/>
      <c r="B5935" s="47"/>
      <c r="C5935" s="47"/>
      <c r="D5935" s="47"/>
      <c r="E5935" s="47"/>
      <c r="F5935" s="48"/>
      <c r="G5935" s="49"/>
      <c r="H5935" s="47"/>
      <c r="I5935" s="71"/>
      <c r="J5935" s="51"/>
      <c r="K5935" s="50"/>
      <c r="L5935" s="50"/>
      <c r="M5935" s="52"/>
    </row>
    <row r="5936" spans="1:13" s="53" customFormat="1">
      <c r="A5936" s="47"/>
      <c r="B5936" s="47"/>
      <c r="C5936" s="47"/>
      <c r="D5936" s="47"/>
      <c r="E5936" s="47"/>
      <c r="F5936" s="48"/>
      <c r="G5936" s="49"/>
      <c r="H5936" s="47"/>
      <c r="I5936" s="71"/>
      <c r="J5936" s="51"/>
      <c r="K5936" s="50"/>
      <c r="L5936" s="50"/>
      <c r="M5936" s="52"/>
    </row>
    <row r="5937" spans="1:13" s="53" customFormat="1">
      <c r="A5937" s="47"/>
      <c r="B5937" s="47"/>
      <c r="C5937" s="47"/>
      <c r="D5937" s="47"/>
      <c r="E5937" s="47"/>
      <c r="F5937" s="48"/>
      <c r="G5937" s="49"/>
      <c r="H5937" s="47"/>
      <c r="I5937" s="71"/>
      <c r="J5937" s="51"/>
      <c r="K5937" s="50"/>
      <c r="L5937" s="50"/>
      <c r="M5937" s="52"/>
    </row>
    <row r="5938" spans="1:13" s="53" customFormat="1">
      <c r="A5938" s="47"/>
      <c r="B5938" s="47"/>
      <c r="C5938" s="47"/>
      <c r="D5938" s="47"/>
      <c r="E5938" s="47"/>
      <c r="F5938" s="48"/>
      <c r="G5938" s="49"/>
      <c r="H5938" s="47"/>
      <c r="I5938" s="71"/>
      <c r="J5938" s="51"/>
      <c r="K5938" s="50"/>
      <c r="L5938" s="50"/>
      <c r="M5938" s="52"/>
    </row>
    <row r="5939" spans="1:13" s="53" customFormat="1">
      <c r="A5939" s="47"/>
      <c r="B5939" s="47"/>
      <c r="C5939" s="47"/>
      <c r="D5939" s="47"/>
      <c r="E5939" s="47"/>
      <c r="F5939" s="48"/>
      <c r="G5939" s="49"/>
      <c r="H5939" s="47"/>
      <c r="I5939" s="71"/>
      <c r="J5939" s="51"/>
      <c r="K5939" s="50"/>
      <c r="L5939" s="50"/>
      <c r="M5939" s="52"/>
    </row>
    <row r="5940" spans="1:13" s="53" customFormat="1">
      <c r="A5940" s="47"/>
      <c r="B5940" s="47"/>
      <c r="C5940" s="47"/>
      <c r="D5940" s="47"/>
      <c r="E5940" s="47"/>
      <c r="F5940" s="48"/>
      <c r="G5940" s="49"/>
      <c r="H5940" s="47"/>
      <c r="I5940" s="71"/>
      <c r="J5940" s="51"/>
      <c r="K5940" s="50"/>
      <c r="L5940" s="50"/>
      <c r="M5940" s="52"/>
    </row>
    <row r="5941" spans="1:13" s="53" customFormat="1">
      <c r="A5941" s="47"/>
      <c r="B5941" s="47"/>
      <c r="C5941" s="47"/>
      <c r="D5941" s="47"/>
      <c r="E5941" s="47"/>
      <c r="F5941" s="48"/>
      <c r="G5941" s="49"/>
      <c r="H5941" s="47"/>
      <c r="I5941" s="71"/>
      <c r="J5941" s="51"/>
      <c r="K5941" s="50"/>
      <c r="L5941" s="50"/>
      <c r="M5941" s="52"/>
    </row>
    <row r="5942" spans="1:13" s="53" customFormat="1">
      <c r="A5942" s="47"/>
      <c r="B5942" s="47"/>
      <c r="C5942" s="47"/>
      <c r="D5942" s="47"/>
      <c r="E5942" s="47"/>
      <c r="F5942" s="48"/>
      <c r="G5942" s="49"/>
      <c r="H5942" s="47"/>
      <c r="I5942" s="71"/>
      <c r="J5942" s="51"/>
      <c r="K5942" s="50"/>
      <c r="L5942" s="50"/>
      <c r="M5942" s="52"/>
    </row>
    <row r="5943" spans="1:13" s="53" customFormat="1">
      <c r="A5943" s="47"/>
      <c r="B5943" s="47"/>
      <c r="C5943" s="47"/>
      <c r="D5943" s="47"/>
      <c r="E5943" s="47"/>
      <c r="F5943" s="48"/>
      <c r="G5943" s="49"/>
      <c r="H5943" s="47"/>
      <c r="I5943" s="71"/>
      <c r="J5943" s="51"/>
      <c r="K5943" s="50"/>
      <c r="L5943" s="50"/>
      <c r="M5943" s="52"/>
    </row>
    <row r="5944" spans="1:13" s="53" customFormat="1">
      <c r="A5944" s="47"/>
      <c r="B5944" s="47"/>
      <c r="C5944" s="47"/>
      <c r="D5944" s="47"/>
      <c r="E5944" s="47"/>
      <c r="F5944" s="48"/>
      <c r="G5944" s="49"/>
      <c r="H5944" s="47"/>
      <c r="I5944" s="71"/>
      <c r="J5944" s="51"/>
      <c r="K5944" s="50"/>
      <c r="L5944" s="50"/>
      <c r="M5944" s="52"/>
    </row>
    <row r="5945" spans="1:13" s="53" customFormat="1">
      <c r="A5945" s="47"/>
      <c r="B5945" s="47"/>
      <c r="C5945" s="47"/>
      <c r="D5945" s="47"/>
      <c r="E5945" s="47"/>
      <c r="F5945" s="48"/>
      <c r="G5945" s="49"/>
      <c r="H5945" s="47"/>
      <c r="I5945" s="71"/>
      <c r="J5945" s="51"/>
      <c r="K5945" s="50"/>
      <c r="L5945" s="50"/>
      <c r="M5945" s="52"/>
    </row>
    <row r="5946" spans="1:13" s="53" customFormat="1">
      <c r="A5946" s="47"/>
      <c r="B5946" s="47"/>
      <c r="C5946" s="47"/>
      <c r="D5946" s="47"/>
      <c r="E5946" s="47"/>
      <c r="F5946" s="48"/>
      <c r="G5946" s="49"/>
      <c r="H5946" s="47"/>
      <c r="I5946" s="71"/>
      <c r="J5946" s="51"/>
      <c r="K5946" s="50"/>
      <c r="L5946" s="50"/>
      <c r="M5946" s="52"/>
    </row>
    <row r="5947" spans="1:13" s="53" customFormat="1">
      <c r="A5947" s="47"/>
      <c r="B5947" s="47"/>
      <c r="C5947" s="47"/>
      <c r="D5947" s="47"/>
      <c r="E5947" s="47"/>
      <c r="F5947" s="48"/>
      <c r="G5947" s="49"/>
      <c r="H5947" s="47"/>
      <c r="I5947" s="71"/>
      <c r="J5947" s="51"/>
      <c r="K5947" s="50"/>
      <c r="L5947" s="50"/>
      <c r="M5947" s="52"/>
    </row>
    <row r="5948" spans="1:13" s="53" customFormat="1">
      <c r="A5948" s="47"/>
      <c r="B5948" s="47"/>
      <c r="C5948" s="47"/>
      <c r="D5948" s="47"/>
      <c r="E5948" s="47"/>
      <c r="F5948" s="48"/>
      <c r="G5948" s="49"/>
      <c r="H5948" s="47"/>
      <c r="I5948" s="71"/>
      <c r="J5948" s="51"/>
      <c r="K5948" s="50"/>
      <c r="L5948" s="50"/>
      <c r="M5948" s="52"/>
    </row>
    <row r="5949" spans="1:13" s="53" customFormat="1">
      <c r="A5949" s="47"/>
      <c r="B5949" s="47"/>
      <c r="C5949" s="47"/>
      <c r="D5949" s="47"/>
      <c r="E5949" s="47"/>
      <c r="F5949" s="48"/>
      <c r="G5949" s="49"/>
      <c r="H5949" s="47"/>
      <c r="I5949" s="71"/>
      <c r="J5949" s="51"/>
      <c r="K5949" s="50"/>
      <c r="L5949" s="50"/>
      <c r="M5949" s="52"/>
    </row>
    <row r="5950" spans="1:13" s="53" customFormat="1">
      <c r="A5950" s="47"/>
      <c r="B5950" s="47"/>
      <c r="C5950" s="47"/>
      <c r="D5950" s="47"/>
      <c r="E5950" s="47"/>
      <c r="F5950" s="48"/>
      <c r="G5950" s="49"/>
      <c r="H5950" s="47"/>
      <c r="I5950" s="71"/>
      <c r="J5950" s="51"/>
      <c r="K5950" s="50"/>
      <c r="L5950" s="50"/>
      <c r="M5950" s="52"/>
    </row>
    <row r="5951" spans="1:13" s="53" customFormat="1">
      <c r="A5951" s="47"/>
      <c r="B5951" s="47"/>
      <c r="C5951" s="47"/>
      <c r="D5951" s="47"/>
      <c r="E5951" s="47"/>
      <c r="F5951" s="48"/>
      <c r="G5951" s="49"/>
      <c r="H5951" s="47"/>
      <c r="I5951" s="71"/>
      <c r="J5951" s="51"/>
      <c r="K5951" s="50"/>
      <c r="L5951" s="50"/>
      <c r="M5951" s="52"/>
    </row>
    <row r="5952" spans="1:13" s="53" customFormat="1">
      <c r="A5952" s="47"/>
      <c r="B5952" s="47"/>
      <c r="C5952" s="47"/>
      <c r="D5952" s="47"/>
      <c r="E5952" s="47"/>
      <c r="F5952" s="48"/>
      <c r="G5952" s="49"/>
      <c r="H5952" s="47"/>
      <c r="I5952" s="71"/>
      <c r="J5952" s="51"/>
      <c r="K5952" s="50"/>
      <c r="L5952" s="50"/>
      <c r="M5952" s="52"/>
    </row>
    <row r="5953" spans="1:13" s="53" customFormat="1">
      <c r="A5953" s="47"/>
      <c r="B5953" s="47"/>
      <c r="C5953" s="47"/>
      <c r="D5953" s="47"/>
      <c r="E5953" s="47"/>
      <c r="F5953" s="48"/>
      <c r="G5953" s="49"/>
      <c r="H5953" s="47"/>
      <c r="I5953" s="71"/>
      <c r="J5953" s="51"/>
      <c r="K5953" s="50"/>
      <c r="L5953" s="50"/>
      <c r="M5953" s="52"/>
    </row>
    <row r="5954" spans="1:13" s="53" customFormat="1">
      <c r="A5954" s="47"/>
      <c r="B5954" s="47"/>
      <c r="C5954" s="47"/>
      <c r="D5954" s="47"/>
      <c r="E5954" s="47"/>
      <c r="F5954" s="48"/>
      <c r="G5954" s="49"/>
      <c r="H5954" s="47"/>
      <c r="I5954" s="71"/>
      <c r="J5954" s="51"/>
      <c r="K5954" s="50"/>
      <c r="L5954" s="50"/>
      <c r="M5954" s="52"/>
    </row>
    <row r="5955" spans="1:13" s="53" customFormat="1">
      <c r="A5955" s="47"/>
      <c r="B5955" s="47"/>
      <c r="C5955" s="47"/>
      <c r="D5955" s="47"/>
      <c r="E5955" s="47"/>
      <c r="F5955" s="48"/>
      <c r="G5955" s="49"/>
      <c r="H5955" s="47"/>
      <c r="I5955" s="71"/>
      <c r="J5955" s="51"/>
      <c r="K5955" s="50"/>
      <c r="L5955" s="50"/>
      <c r="M5955" s="52"/>
    </row>
    <row r="5956" spans="1:13" s="53" customFormat="1">
      <c r="A5956" s="47"/>
      <c r="B5956" s="47"/>
      <c r="C5956" s="47"/>
      <c r="D5956" s="47"/>
      <c r="E5956" s="47"/>
      <c r="F5956" s="48"/>
      <c r="G5956" s="49"/>
      <c r="H5956" s="47"/>
      <c r="I5956" s="71"/>
      <c r="J5956" s="51"/>
      <c r="K5956" s="50"/>
      <c r="L5956" s="50"/>
      <c r="M5956" s="52"/>
    </row>
    <row r="5957" spans="1:13" s="53" customFormat="1">
      <c r="A5957" s="47"/>
      <c r="B5957" s="47"/>
      <c r="C5957" s="47"/>
      <c r="D5957" s="47"/>
      <c r="E5957" s="47"/>
      <c r="F5957" s="48"/>
      <c r="G5957" s="49"/>
      <c r="H5957" s="47"/>
      <c r="I5957" s="71"/>
      <c r="J5957" s="51"/>
      <c r="K5957" s="50"/>
      <c r="L5957" s="50"/>
      <c r="M5957" s="52"/>
    </row>
    <row r="5958" spans="1:13" s="53" customFormat="1">
      <c r="A5958" s="47"/>
      <c r="B5958" s="47"/>
      <c r="C5958" s="47"/>
      <c r="D5958" s="47"/>
      <c r="E5958" s="47"/>
      <c r="F5958" s="48"/>
      <c r="G5958" s="49"/>
      <c r="H5958" s="47"/>
      <c r="I5958" s="71"/>
      <c r="J5958" s="51"/>
      <c r="K5958" s="50"/>
      <c r="L5958" s="50"/>
      <c r="M5958" s="52"/>
    </row>
    <row r="5959" spans="1:13" s="53" customFormat="1">
      <c r="A5959" s="47"/>
      <c r="B5959" s="47"/>
      <c r="C5959" s="47"/>
      <c r="D5959" s="47"/>
      <c r="E5959" s="47"/>
      <c r="F5959" s="48"/>
      <c r="G5959" s="49"/>
      <c r="H5959" s="47"/>
      <c r="I5959" s="71"/>
      <c r="J5959" s="51"/>
      <c r="K5959" s="50"/>
      <c r="L5959" s="50"/>
      <c r="M5959" s="52"/>
    </row>
    <row r="5960" spans="1:13" s="53" customFormat="1">
      <c r="A5960" s="47"/>
      <c r="B5960" s="47"/>
      <c r="C5960" s="47"/>
      <c r="D5960" s="47"/>
      <c r="E5960" s="47"/>
      <c r="F5960" s="48"/>
      <c r="G5960" s="49"/>
      <c r="H5960" s="47"/>
      <c r="I5960" s="71"/>
      <c r="J5960" s="51"/>
      <c r="K5960" s="50"/>
      <c r="L5960" s="50"/>
      <c r="M5960" s="52"/>
    </row>
    <row r="5961" spans="1:13" s="53" customFormat="1">
      <c r="A5961" s="47"/>
      <c r="B5961" s="47"/>
      <c r="C5961" s="47"/>
      <c r="D5961" s="47"/>
      <c r="E5961" s="47"/>
      <c r="F5961" s="48"/>
      <c r="G5961" s="49"/>
      <c r="H5961" s="47"/>
      <c r="I5961" s="71"/>
      <c r="J5961" s="51"/>
      <c r="K5961" s="50"/>
      <c r="L5961" s="50"/>
      <c r="M5961" s="52"/>
    </row>
    <row r="5962" spans="1:13" s="53" customFormat="1">
      <c r="A5962" s="47"/>
      <c r="B5962" s="47"/>
      <c r="C5962" s="47"/>
      <c r="D5962" s="47"/>
      <c r="E5962" s="47"/>
      <c r="F5962" s="48"/>
      <c r="G5962" s="49"/>
      <c r="H5962" s="47"/>
      <c r="I5962" s="71"/>
      <c r="J5962" s="51"/>
      <c r="K5962" s="50"/>
      <c r="L5962" s="50"/>
      <c r="M5962" s="52"/>
    </row>
    <row r="5963" spans="1:13" s="53" customFormat="1">
      <c r="A5963" s="47"/>
      <c r="B5963" s="47"/>
      <c r="C5963" s="47"/>
      <c r="D5963" s="47"/>
      <c r="E5963" s="47"/>
      <c r="F5963" s="48"/>
      <c r="G5963" s="49"/>
      <c r="H5963" s="47"/>
      <c r="I5963" s="71"/>
      <c r="J5963" s="51"/>
      <c r="K5963" s="50"/>
      <c r="L5963" s="50"/>
      <c r="M5963" s="52"/>
    </row>
    <row r="5964" spans="1:13" s="53" customFormat="1">
      <c r="A5964" s="47"/>
      <c r="B5964" s="47"/>
      <c r="C5964" s="47"/>
      <c r="D5964" s="47"/>
      <c r="E5964" s="47"/>
      <c r="F5964" s="48"/>
      <c r="G5964" s="49"/>
      <c r="H5964" s="47"/>
      <c r="I5964" s="71"/>
      <c r="J5964" s="51"/>
      <c r="K5964" s="50"/>
      <c r="L5964" s="50"/>
      <c r="M5964" s="52"/>
    </row>
    <row r="5965" spans="1:13" s="53" customFormat="1">
      <c r="A5965" s="47"/>
      <c r="B5965" s="47"/>
      <c r="C5965" s="47"/>
      <c r="D5965" s="47"/>
      <c r="E5965" s="47"/>
      <c r="F5965" s="48"/>
      <c r="G5965" s="49"/>
      <c r="H5965" s="47"/>
      <c r="I5965" s="71"/>
      <c r="J5965" s="51"/>
      <c r="K5965" s="50"/>
      <c r="L5965" s="50"/>
      <c r="M5965" s="52"/>
    </row>
    <row r="5966" spans="1:13" s="53" customFormat="1">
      <c r="A5966" s="47"/>
      <c r="B5966" s="47"/>
      <c r="C5966" s="47"/>
      <c r="D5966" s="47"/>
      <c r="E5966" s="47"/>
      <c r="F5966" s="48"/>
      <c r="G5966" s="49"/>
      <c r="H5966" s="47"/>
      <c r="I5966" s="71"/>
      <c r="J5966" s="51"/>
      <c r="K5966" s="50"/>
      <c r="L5966" s="50"/>
      <c r="M5966" s="52"/>
    </row>
    <row r="5967" spans="1:13" s="53" customFormat="1">
      <c r="A5967" s="47"/>
      <c r="B5967" s="47"/>
      <c r="C5967" s="47"/>
      <c r="D5967" s="47"/>
      <c r="E5967" s="47"/>
      <c r="F5967" s="48"/>
      <c r="G5967" s="49"/>
      <c r="H5967" s="47"/>
      <c r="I5967" s="71"/>
      <c r="J5967" s="51"/>
      <c r="K5967" s="50"/>
      <c r="L5967" s="50"/>
      <c r="M5967" s="52"/>
    </row>
    <row r="5968" spans="1:13" s="53" customFormat="1">
      <c r="A5968" s="47"/>
      <c r="B5968" s="47"/>
      <c r="C5968" s="47"/>
      <c r="D5968" s="47"/>
      <c r="E5968" s="47"/>
      <c r="F5968" s="48"/>
      <c r="G5968" s="49"/>
      <c r="H5968" s="47"/>
      <c r="I5968" s="71"/>
      <c r="J5968" s="51"/>
      <c r="K5968" s="50"/>
      <c r="L5968" s="50"/>
      <c r="M5968" s="52"/>
    </row>
    <row r="5969" spans="1:13" s="53" customFormat="1">
      <c r="A5969" s="47"/>
      <c r="B5969" s="47"/>
      <c r="C5969" s="47"/>
      <c r="D5969" s="47"/>
      <c r="E5969" s="47"/>
      <c r="F5969" s="48"/>
      <c r="G5969" s="49"/>
      <c r="H5969" s="47"/>
      <c r="I5969" s="71"/>
      <c r="J5969" s="51"/>
      <c r="K5969" s="50"/>
      <c r="L5969" s="50"/>
      <c r="M5969" s="52"/>
    </row>
    <row r="5970" spans="1:13" s="53" customFormat="1">
      <c r="A5970" s="47"/>
      <c r="B5970" s="47"/>
      <c r="C5970" s="47"/>
      <c r="D5970" s="47"/>
      <c r="E5970" s="47"/>
      <c r="F5970" s="48"/>
      <c r="G5970" s="49"/>
      <c r="H5970" s="47"/>
      <c r="I5970" s="71"/>
      <c r="J5970" s="51"/>
      <c r="K5970" s="50"/>
      <c r="L5970" s="50"/>
      <c r="M5970" s="52"/>
    </row>
    <row r="5971" spans="1:13" s="53" customFormat="1">
      <c r="A5971" s="47"/>
      <c r="B5971" s="47"/>
      <c r="C5971" s="47"/>
      <c r="D5971" s="47"/>
      <c r="E5971" s="47"/>
      <c r="F5971" s="48"/>
      <c r="G5971" s="49"/>
      <c r="H5971" s="47"/>
      <c r="I5971" s="71"/>
      <c r="J5971" s="51"/>
      <c r="K5971" s="50"/>
      <c r="L5971" s="50"/>
      <c r="M5971" s="52"/>
    </row>
    <row r="5972" spans="1:13" s="53" customFormat="1">
      <c r="A5972" s="47"/>
      <c r="B5972" s="47"/>
      <c r="C5972" s="47"/>
      <c r="D5972" s="47"/>
      <c r="E5972" s="47"/>
      <c r="F5972" s="48"/>
      <c r="G5972" s="49"/>
      <c r="H5972" s="47"/>
      <c r="I5972" s="71"/>
      <c r="J5972" s="51"/>
      <c r="K5972" s="50"/>
      <c r="L5972" s="50"/>
      <c r="M5972" s="52"/>
    </row>
    <row r="5973" spans="1:13" s="53" customFormat="1">
      <c r="A5973" s="47"/>
      <c r="B5973" s="47"/>
      <c r="C5973" s="47"/>
      <c r="D5973" s="47"/>
      <c r="E5973" s="47"/>
      <c r="F5973" s="48"/>
      <c r="G5973" s="49"/>
      <c r="H5973" s="47"/>
      <c r="I5973" s="71"/>
      <c r="J5973" s="51"/>
      <c r="K5973" s="50"/>
      <c r="L5973" s="50"/>
      <c r="M5973" s="52"/>
    </row>
    <row r="5974" spans="1:13" s="53" customFormat="1">
      <c r="A5974" s="47"/>
      <c r="B5974" s="47"/>
      <c r="C5974" s="47"/>
      <c r="D5974" s="47"/>
      <c r="E5974" s="47"/>
      <c r="F5974" s="48"/>
      <c r="G5974" s="49"/>
      <c r="H5974" s="47"/>
      <c r="I5974" s="71"/>
      <c r="J5974" s="51"/>
      <c r="K5974" s="50"/>
      <c r="L5974" s="50"/>
      <c r="M5974" s="52"/>
    </row>
    <row r="5975" spans="1:13" s="53" customFormat="1">
      <c r="A5975" s="47"/>
      <c r="B5975" s="47"/>
      <c r="C5975" s="47"/>
      <c r="D5975" s="47"/>
      <c r="E5975" s="47"/>
      <c r="F5975" s="48"/>
      <c r="G5975" s="49"/>
      <c r="H5975" s="47"/>
      <c r="I5975" s="71"/>
      <c r="J5975" s="51"/>
      <c r="K5975" s="50"/>
      <c r="L5975" s="50"/>
      <c r="M5975" s="52"/>
    </row>
    <row r="5976" spans="1:13" s="53" customFormat="1">
      <c r="A5976" s="47"/>
      <c r="B5976" s="47"/>
      <c r="C5976" s="47"/>
      <c r="D5976" s="47"/>
      <c r="E5976" s="47"/>
      <c r="F5976" s="48"/>
      <c r="G5976" s="49"/>
      <c r="H5976" s="47"/>
      <c r="I5976" s="71"/>
      <c r="J5976" s="51"/>
      <c r="K5976" s="50"/>
      <c r="L5976" s="50"/>
      <c r="M5976" s="52"/>
    </row>
    <row r="5977" spans="1:13" s="53" customFormat="1">
      <c r="A5977" s="47"/>
      <c r="B5977" s="47"/>
      <c r="C5977" s="47"/>
      <c r="D5977" s="47"/>
      <c r="E5977" s="47"/>
      <c r="F5977" s="48"/>
      <c r="G5977" s="49"/>
      <c r="H5977" s="47"/>
      <c r="I5977" s="71"/>
      <c r="J5977" s="51"/>
      <c r="K5977" s="50"/>
      <c r="L5977" s="50"/>
      <c r="M5977" s="52"/>
    </row>
    <row r="5978" spans="1:13" s="53" customFormat="1">
      <c r="A5978" s="47"/>
      <c r="B5978" s="47"/>
      <c r="C5978" s="47"/>
      <c r="D5978" s="47"/>
      <c r="E5978" s="47"/>
      <c r="F5978" s="48"/>
      <c r="G5978" s="49"/>
      <c r="H5978" s="47"/>
      <c r="I5978" s="71"/>
      <c r="J5978" s="51"/>
      <c r="K5978" s="50"/>
      <c r="L5978" s="50"/>
      <c r="M5978" s="52"/>
    </row>
    <row r="5979" spans="1:13" s="53" customFormat="1">
      <c r="A5979" s="47"/>
      <c r="B5979" s="47"/>
      <c r="C5979" s="47"/>
      <c r="D5979" s="47"/>
      <c r="E5979" s="47"/>
      <c r="F5979" s="48"/>
      <c r="G5979" s="49"/>
      <c r="H5979" s="47"/>
      <c r="I5979" s="71"/>
      <c r="J5979" s="51"/>
      <c r="K5979" s="50"/>
      <c r="L5979" s="50"/>
      <c r="M5979" s="52"/>
    </row>
    <row r="5980" spans="1:13" s="53" customFormat="1">
      <c r="A5980" s="47"/>
      <c r="B5980" s="47"/>
      <c r="C5980" s="47"/>
      <c r="D5980" s="47"/>
      <c r="E5980" s="47"/>
      <c r="F5980" s="48"/>
      <c r="G5980" s="49"/>
      <c r="H5980" s="47"/>
      <c r="I5980" s="71"/>
      <c r="J5980" s="51"/>
      <c r="K5980" s="50"/>
      <c r="L5980" s="50"/>
      <c r="M5980" s="52"/>
    </row>
    <row r="5981" spans="1:13" s="53" customFormat="1">
      <c r="A5981" s="47"/>
      <c r="B5981" s="47"/>
      <c r="C5981" s="47"/>
      <c r="D5981" s="47"/>
      <c r="E5981" s="47"/>
      <c r="F5981" s="48"/>
      <c r="G5981" s="49"/>
      <c r="H5981" s="47"/>
      <c r="I5981" s="71"/>
      <c r="J5981" s="51"/>
      <c r="K5981" s="50"/>
      <c r="L5981" s="50"/>
      <c r="M5981" s="52"/>
    </row>
    <row r="5982" spans="1:13" s="53" customFormat="1">
      <c r="A5982" s="47"/>
      <c r="B5982" s="47"/>
      <c r="C5982" s="47"/>
      <c r="D5982" s="47"/>
      <c r="E5982" s="47"/>
      <c r="F5982" s="48"/>
      <c r="G5982" s="49"/>
      <c r="H5982" s="47"/>
      <c r="I5982" s="71"/>
      <c r="J5982" s="51"/>
      <c r="K5982" s="50"/>
      <c r="L5982" s="50"/>
      <c r="M5982" s="52"/>
    </row>
    <row r="5983" spans="1:13" s="53" customFormat="1">
      <c r="A5983" s="47"/>
      <c r="B5983" s="47"/>
      <c r="C5983" s="47"/>
      <c r="D5983" s="47"/>
      <c r="E5983" s="47"/>
      <c r="F5983" s="48"/>
      <c r="G5983" s="49"/>
      <c r="H5983" s="47"/>
      <c r="I5983" s="71"/>
      <c r="J5983" s="51"/>
      <c r="K5983" s="50"/>
      <c r="L5983" s="50"/>
      <c r="M5983" s="52"/>
    </row>
    <row r="5984" spans="1:13" s="53" customFormat="1">
      <c r="A5984" s="47"/>
      <c r="B5984" s="47"/>
      <c r="C5984" s="47"/>
      <c r="D5984" s="47"/>
      <c r="E5984" s="47"/>
      <c r="F5984" s="48"/>
      <c r="G5984" s="49"/>
      <c r="H5984" s="47"/>
      <c r="I5984" s="71"/>
      <c r="J5984" s="51"/>
      <c r="K5984" s="50"/>
      <c r="L5984" s="50"/>
      <c r="M5984" s="52"/>
    </row>
    <row r="5985" spans="1:13" s="53" customFormat="1">
      <c r="A5985" s="47"/>
      <c r="B5985" s="47"/>
      <c r="C5985" s="47"/>
      <c r="D5985" s="47"/>
      <c r="E5985" s="47"/>
      <c r="F5985" s="48"/>
      <c r="G5985" s="49"/>
      <c r="H5985" s="47"/>
      <c r="I5985" s="71"/>
      <c r="J5985" s="51"/>
      <c r="K5985" s="50"/>
      <c r="L5985" s="50"/>
      <c r="M5985" s="52"/>
    </row>
    <row r="5986" spans="1:13" s="53" customFormat="1">
      <c r="A5986" s="47"/>
      <c r="B5986" s="47"/>
      <c r="C5986" s="47"/>
      <c r="D5986" s="47"/>
      <c r="E5986" s="47"/>
      <c r="F5986" s="48"/>
      <c r="G5986" s="49"/>
      <c r="H5986" s="47"/>
      <c r="I5986" s="71"/>
      <c r="J5986" s="51"/>
      <c r="K5986" s="50"/>
      <c r="L5986" s="50"/>
      <c r="M5986" s="52"/>
    </row>
    <row r="5987" spans="1:13" s="53" customFormat="1">
      <c r="A5987" s="47"/>
      <c r="B5987" s="47"/>
      <c r="C5987" s="47"/>
      <c r="D5987" s="47"/>
      <c r="E5987" s="47"/>
      <c r="F5987" s="48"/>
      <c r="G5987" s="49"/>
      <c r="H5987" s="47"/>
      <c r="I5987" s="71"/>
      <c r="J5987" s="51"/>
      <c r="K5987" s="50"/>
      <c r="L5987" s="50"/>
      <c r="M5987" s="52"/>
    </row>
    <row r="5988" spans="1:13" s="53" customFormat="1">
      <c r="A5988" s="47"/>
      <c r="B5988" s="47"/>
      <c r="C5988" s="47"/>
      <c r="D5988" s="47"/>
      <c r="E5988" s="47"/>
      <c r="F5988" s="48"/>
      <c r="G5988" s="49"/>
      <c r="H5988" s="47"/>
      <c r="I5988" s="71"/>
      <c r="J5988" s="51"/>
      <c r="K5988" s="50"/>
      <c r="L5988" s="50"/>
      <c r="M5988" s="52"/>
    </row>
    <row r="5989" spans="1:13" s="53" customFormat="1">
      <c r="A5989" s="47"/>
      <c r="B5989" s="47"/>
      <c r="C5989" s="47"/>
      <c r="D5989" s="47"/>
      <c r="E5989" s="47"/>
      <c r="F5989" s="48"/>
      <c r="G5989" s="49"/>
      <c r="H5989" s="47"/>
      <c r="I5989" s="71"/>
      <c r="J5989" s="51"/>
      <c r="K5989" s="50"/>
      <c r="L5989" s="50"/>
      <c r="M5989" s="52"/>
    </row>
    <row r="5990" spans="1:13" s="53" customFormat="1">
      <c r="A5990" s="47"/>
      <c r="B5990" s="47"/>
      <c r="C5990" s="47"/>
      <c r="D5990" s="47"/>
      <c r="E5990" s="47"/>
      <c r="F5990" s="48"/>
      <c r="G5990" s="49"/>
      <c r="H5990" s="47"/>
      <c r="I5990" s="71"/>
      <c r="J5990" s="51"/>
      <c r="K5990" s="50"/>
      <c r="L5990" s="50"/>
      <c r="M5990" s="52"/>
    </row>
    <row r="5991" spans="1:13" s="53" customFormat="1">
      <c r="A5991" s="47"/>
      <c r="B5991" s="47"/>
      <c r="C5991" s="47"/>
      <c r="D5991" s="47"/>
      <c r="E5991" s="47"/>
      <c r="F5991" s="48"/>
      <c r="G5991" s="49"/>
      <c r="H5991" s="47"/>
      <c r="I5991" s="71"/>
      <c r="J5991" s="51"/>
      <c r="K5991" s="50"/>
      <c r="L5991" s="50"/>
      <c r="M5991" s="52"/>
    </row>
    <row r="5992" spans="1:13" s="53" customFormat="1">
      <c r="A5992" s="47"/>
      <c r="B5992" s="47"/>
      <c r="C5992" s="47"/>
      <c r="D5992" s="47"/>
      <c r="E5992" s="47"/>
      <c r="F5992" s="48"/>
      <c r="G5992" s="49"/>
      <c r="H5992" s="47"/>
      <c r="I5992" s="71"/>
      <c r="J5992" s="51"/>
      <c r="K5992" s="50"/>
      <c r="L5992" s="50"/>
      <c r="M5992" s="52"/>
    </row>
    <row r="5993" spans="1:13" s="53" customFormat="1">
      <c r="A5993" s="47"/>
      <c r="B5993" s="47"/>
      <c r="C5993" s="47"/>
      <c r="D5993" s="47"/>
      <c r="E5993" s="47"/>
      <c r="F5993" s="48"/>
      <c r="G5993" s="49"/>
      <c r="H5993" s="47"/>
      <c r="I5993" s="71"/>
      <c r="J5993" s="51"/>
      <c r="K5993" s="50"/>
      <c r="L5993" s="50"/>
      <c r="M5993" s="52"/>
    </row>
    <row r="5994" spans="1:13" s="53" customFormat="1">
      <c r="A5994" s="47"/>
      <c r="B5994" s="47"/>
      <c r="C5994" s="47"/>
      <c r="D5994" s="47"/>
      <c r="E5994" s="47"/>
      <c r="F5994" s="48"/>
      <c r="G5994" s="49"/>
      <c r="H5994" s="47"/>
      <c r="I5994" s="71"/>
      <c r="J5994" s="51"/>
      <c r="K5994" s="50"/>
      <c r="L5994" s="50"/>
      <c r="M5994" s="52"/>
    </row>
    <row r="5995" spans="1:13" s="53" customFormat="1">
      <c r="A5995" s="47"/>
      <c r="B5995" s="47"/>
      <c r="C5995" s="47"/>
      <c r="D5995" s="47"/>
      <c r="E5995" s="47"/>
      <c r="F5995" s="48"/>
      <c r="G5995" s="49"/>
      <c r="H5995" s="47"/>
      <c r="I5995" s="71"/>
      <c r="J5995" s="51"/>
      <c r="K5995" s="50"/>
      <c r="L5995" s="50"/>
      <c r="M5995" s="52"/>
    </row>
    <row r="5996" spans="1:13" s="53" customFormat="1">
      <c r="A5996" s="47"/>
      <c r="B5996" s="47"/>
      <c r="C5996" s="47"/>
      <c r="D5996" s="47"/>
      <c r="E5996" s="47"/>
      <c r="F5996" s="48"/>
      <c r="G5996" s="49"/>
      <c r="H5996" s="47"/>
      <c r="I5996" s="71"/>
      <c r="J5996" s="51"/>
      <c r="K5996" s="50"/>
      <c r="L5996" s="50"/>
      <c r="M5996" s="52"/>
    </row>
    <row r="5997" spans="1:13" s="53" customFormat="1">
      <c r="A5997" s="47"/>
      <c r="B5997" s="47"/>
      <c r="C5997" s="47"/>
      <c r="D5997" s="47"/>
      <c r="E5997" s="47"/>
      <c r="F5997" s="48"/>
      <c r="G5997" s="49"/>
      <c r="H5997" s="47"/>
      <c r="I5997" s="71"/>
      <c r="J5997" s="51"/>
      <c r="K5997" s="50"/>
      <c r="L5997" s="50"/>
      <c r="M5997" s="52"/>
    </row>
    <row r="5998" spans="1:13" s="53" customFormat="1">
      <c r="A5998" s="47"/>
      <c r="B5998" s="47"/>
      <c r="C5998" s="47"/>
      <c r="D5998" s="47"/>
      <c r="E5998" s="47"/>
      <c r="F5998" s="48"/>
      <c r="G5998" s="49"/>
      <c r="H5998" s="47"/>
      <c r="I5998" s="71"/>
      <c r="J5998" s="51"/>
      <c r="K5998" s="50"/>
      <c r="L5998" s="50"/>
      <c r="M5998" s="52"/>
    </row>
    <row r="5999" spans="1:13" s="53" customFormat="1">
      <c r="A5999" s="47"/>
      <c r="B5999" s="47"/>
      <c r="C5999" s="47"/>
      <c r="D5999" s="47"/>
      <c r="E5999" s="47"/>
      <c r="F5999" s="48"/>
      <c r="G5999" s="49"/>
      <c r="H5999" s="47"/>
      <c r="I5999" s="71"/>
      <c r="J5999" s="51"/>
      <c r="K5999" s="50"/>
      <c r="L5999" s="50"/>
      <c r="M5999" s="52"/>
    </row>
    <row r="6000" spans="1:13" s="53" customFormat="1">
      <c r="A6000" s="47"/>
      <c r="B6000" s="47"/>
      <c r="C6000" s="47"/>
      <c r="D6000" s="47"/>
      <c r="E6000" s="47"/>
      <c r="F6000" s="48"/>
      <c r="G6000" s="49"/>
      <c r="H6000" s="47"/>
      <c r="I6000" s="71"/>
      <c r="J6000" s="51"/>
      <c r="K6000" s="50"/>
      <c r="L6000" s="50"/>
      <c r="M6000" s="52"/>
    </row>
    <row r="6001" spans="1:13" s="53" customFormat="1">
      <c r="A6001" s="47"/>
      <c r="B6001" s="47"/>
      <c r="C6001" s="47"/>
      <c r="D6001" s="47"/>
      <c r="E6001" s="47"/>
      <c r="F6001" s="48"/>
      <c r="G6001" s="49"/>
      <c r="H6001" s="47"/>
      <c r="I6001" s="71"/>
      <c r="J6001" s="51"/>
      <c r="K6001" s="50"/>
      <c r="L6001" s="50"/>
      <c r="M6001" s="52"/>
    </row>
    <row r="6002" spans="1:13" s="53" customFormat="1">
      <c r="A6002" s="47"/>
      <c r="B6002" s="47"/>
      <c r="C6002" s="47"/>
      <c r="D6002" s="47"/>
      <c r="E6002" s="47"/>
      <c r="F6002" s="48"/>
      <c r="G6002" s="49"/>
      <c r="H6002" s="47"/>
      <c r="I6002" s="71"/>
      <c r="J6002" s="51"/>
      <c r="K6002" s="50"/>
      <c r="L6002" s="50"/>
      <c r="M6002" s="52"/>
    </row>
    <row r="6003" spans="1:13" s="53" customFormat="1">
      <c r="A6003" s="47"/>
      <c r="B6003" s="47"/>
      <c r="C6003" s="47"/>
      <c r="D6003" s="47"/>
      <c r="E6003" s="47"/>
      <c r="F6003" s="48"/>
      <c r="G6003" s="49"/>
      <c r="H6003" s="47"/>
      <c r="I6003" s="71"/>
      <c r="J6003" s="51"/>
      <c r="K6003" s="50"/>
      <c r="L6003" s="50"/>
      <c r="M6003" s="52"/>
    </row>
    <row r="6004" spans="1:13" s="53" customFormat="1">
      <c r="A6004" s="47"/>
      <c r="B6004" s="47"/>
      <c r="C6004" s="47"/>
      <c r="D6004" s="47"/>
      <c r="E6004" s="47"/>
      <c r="F6004" s="48"/>
      <c r="G6004" s="49"/>
      <c r="H6004" s="47"/>
      <c r="I6004" s="71"/>
      <c r="J6004" s="51"/>
      <c r="K6004" s="50"/>
      <c r="L6004" s="50"/>
      <c r="M6004" s="52"/>
    </row>
    <row r="6005" spans="1:13" s="53" customFormat="1">
      <c r="A6005" s="47"/>
      <c r="B6005" s="47"/>
      <c r="C6005" s="47"/>
      <c r="D6005" s="47"/>
      <c r="E6005" s="47"/>
      <c r="F6005" s="48"/>
      <c r="G6005" s="49"/>
      <c r="H6005" s="47"/>
      <c r="I6005" s="71"/>
      <c r="J6005" s="51"/>
      <c r="K6005" s="50"/>
      <c r="L6005" s="50"/>
      <c r="M6005" s="52"/>
    </row>
    <row r="6006" spans="1:13" s="53" customFormat="1">
      <c r="A6006" s="47"/>
      <c r="B6006" s="47"/>
      <c r="C6006" s="47"/>
      <c r="D6006" s="47"/>
      <c r="E6006" s="47"/>
      <c r="F6006" s="48"/>
      <c r="G6006" s="49"/>
      <c r="H6006" s="47"/>
      <c r="I6006" s="71"/>
      <c r="J6006" s="51"/>
      <c r="K6006" s="50"/>
      <c r="L6006" s="50"/>
      <c r="M6006" s="52"/>
    </row>
    <row r="6007" spans="1:13" s="53" customFormat="1">
      <c r="A6007" s="47"/>
      <c r="B6007" s="47"/>
      <c r="C6007" s="47"/>
      <c r="D6007" s="47"/>
      <c r="E6007" s="47"/>
      <c r="F6007" s="48"/>
      <c r="G6007" s="49"/>
      <c r="H6007" s="47"/>
      <c r="I6007" s="71"/>
      <c r="J6007" s="51"/>
      <c r="K6007" s="50"/>
      <c r="L6007" s="50"/>
      <c r="M6007" s="52"/>
    </row>
    <row r="6008" spans="1:13" s="53" customFormat="1">
      <c r="A6008" s="47"/>
      <c r="B6008" s="47"/>
      <c r="C6008" s="47"/>
      <c r="D6008" s="47"/>
      <c r="E6008" s="47"/>
      <c r="F6008" s="48"/>
      <c r="G6008" s="49"/>
      <c r="H6008" s="47"/>
      <c r="I6008" s="71"/>
      <c r="J6008" s="51"/>
      <c r="K6008" s="50"/>
      <c r="L6008" s="50"/>
      <c r="M6008" s="52"/>
    </row>
    <row r="6009" spans="1:13" s="53" customFormat="1">
      <c r="A6009" s="47"/>
      <c r="B6009" s="47"/>
      <c r="C6009" s="47"/>
      <c r="D6009" s="47"/>
      <c r="E6009" s="47"/>
      <c r="F6009" s="48"/>
      <c r="G6009" s="49"/>
      <c r="H6009" s="47"/>
      <c r="I6009" s="71"/>
      <c r="J6009" s="51"/>
      <c r="K6009" s="50"/>
      <c r="L6009" s="50"/>
      <c r="M6009" s="52"/>
    </row>
    <row r="6010" spans="1:13" s="45" customFormat="1">
      <c r="A6010" s="74"/>
      <c r="B6010" s="74"/>
      <c r="C6010" s="74"/>
      <c r="D6010" s="47"/>
      <c r="E6010" s="47"/>
      <c r="F6010" s="75"/>
      <c r="G6010" s="76"/>
      <c r="H6010" s="74"/>
      <c r="I6010" s="77"/>
      <c r="J6010" s="78"/>
      <c r="K6010" s="79"/>
      <c r="L6010" s="79"/>
      <c r="M6010" s="80"/>
    </row>
    <row r="6011" spans="1:13" s="45" customFormat="1">
      <c r="A6011" s="74"/>
      <c r="B6011" s="74"/>
      <c r="C6011" s="74"/>
      <c r="D6011" s="47"/>
      <c r="E6011" s="47"/>
      <c r="F6011" s="75"/>
      <c r="G6011" s="76"/>
      <c r="H6011" s="74"/>
      <c r="I6011" s="77"/>
      <c r="J6011" s="78"/>
      <c r="K6011" s="79"/>
      <c r="L6011" s="79"/>
      <c r="M6011" s="80"/>
    </row>
    <row r="6012" spans="1:13" s="45" customFormat="1">
      <c r="A6012" s="74"/>
      <c r="B6012" s="74"/>
      <c r="C6012" s="74"/>
      <c r="D6012" s="47"/>
      <c r="E6012" s="47"/>
      <c r="F6012" s="75"/>
      <c r="G6012" s="76"/>
      <c r="H6012" s="74"/>
      <c r="I6012" s="77"/>
      <c r="J6012" s="78"/>
      <c r="K6012" s="79"/>
      <c r="L6012" s="79"/>
      <c r="M6012" s="80"/>
    </row>
    <row r="6013" spans="1:13" s="45" customFormat="1">
      <c r="A6013" s="74"/>
      <c r="B6013" s="74"/>
      <c r="C6013" s="74"/>
      <c r="D6013" s="47"/>
      <c r="E6013" s="47"/>
      <c r="F6013" s="75"/>
      <c r="G6013" s="76"/>
      <c r="H6013" s="74"/>
      <c r="I6013" s="77"/>
      <c r="J6013" s="78"/>
      <c r="K6013" s="79"/>
      <c r="L6013" s="79"/>
      <c r="M6013" s="80"/>
    </row>
    <row r="6014" spans="1:13">
      <c r="D6014" s="47"/>
      <c r="E6014" s="47"/>
    </row>
  </sheetData>
  <protectedRanges>
    <protectedRange password="CF18" sqref="E1266:E1275 E1305:E1309 E1340:E1346 E1348:E1354 E1363:E1366 E1404 E1461:E1462 E1465 E1467:E1474 E2544 E2782" name="Content_2_1"/>
    <protectedRange password="CF18" sqref="D1266:D1275 D1305:D1309 D1340:D1346 D1348:D1354 D1363:D1366 D1399:E1399 D1404 D1467:D1474 D1461:D1462 D1465 D2544 D2782 D3105" name="Content_2_1_2"/>
    <protectedRange password="CF18" sqref="G1266:I1275" name="Content_2_1_3"/>
  </protectedRanges>
  <autoFilter ref="A1:G4228">
    <sortState ref="A2:I3684">
      <sortCondition ref="E1:E540"/>
    </sortState>
  </autoFilter>
  <mergeCells count="10">
    <mergeCell ref="G1272:I1272"/>
    <mergeCell ref="G1273:I1273"/>
    <mergeCell ref="G1274:I1274"/>
    <mergeCell ref="G1275:I1275"/>
    <mergeCell ref="G1266:I1266"/>
    <mergeCell ref="G1267:I1267"/>
    <mergeCell ref="G1268:I1268"/>
    <mergeCell ref="G1269:I1269"/>
    <mergeCell ref="G1270:I1270"/>
    <mergeCell ref="G1271:I1271"/>
  </mergeCells>
  <conditionalFormatting sqref="E393">
    <cfRule type="duplicateValues" dxfId="521" priority="6" stopIfTrue="1"/>
  </conditionalFormatting>
  <conditionalFormatting sqref="E393">
    <cfRule type="cellIs" dxfId="520" priority="5" stopIfTrue="1" operator="lessThanOrEqual">
      <formula>0</formula>
    </cfRule>
  </conditionalFormatting>
  <conditionalFormatting sqref="E788">
    <cfRule type="duplicateValues" dxfId="519" priority="4" stopIfTrue="1"/>
  </conditionalFormatting>
  <conditionalFormatting sqref="IU13:IV13">
    <cfRule type="duplicateValues" dxfId="518" priority="1" stopIfTrue="1"/>
  </conditionalFormatting>
  <pageMargins left="0.25" right="0.25" top="0.75" bottom="0.75" header="0.3" footer="0.3"/>
  <pageSetup paperSize="9" scale="64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613"/>
  <sheetViews>
    <sheetView view="pageBreakPreview" zoomScale="115" zoomScaleNormal="100" zoomScaleSheetLayoutView="115" workbookViewId="0">
      <pane ySplit="4" topLeftCell="A591" activePane="bottomLeft" state="frozen"/>
      <selection activeCell="E571" sqref="E571"/>
      <selection pane="bottomLeft" activeCell="B598" sqref="B598"/>
    </sheetView>
  </sheetViews>
  <sheetFormatPr defaultColWidth="9.140625" defaultRowHeight="12.75"/>
  <cols>
    <col min="1" max="1" width="23" style="364" bestFit="1" customWidth="1"/>
    <col min="2" max="2" width="56.85546875" style="35" customWidth="1"/>
    <col min="3" max="3" width="6.7109375" style="35" customWidth="1"/>
    <col min="4" max="4" width="15.5703125" style="35" customWidth="1"/>
    <col min="5" max="54" width="17" style="35" bestFit="1" customWidth="1"/>
    <col min="55" max="55" width="12" style="35" bestFit="1" customWidth="1"/>
    <col min="56" max="16384" width="9.140625" style="35"/>
  </cols>
  <sheetData>
    <row r="1" spans="1:3" ht="15" hidden="1">
      <c r="A1" s="363"/>
      <c r="B1" s="244"/>
    </row>
    <row r="2" spans="1:3" hidden="1"/>
    <row r="3" spans="1:3" ht="15" hidden="1">
      <c r="A3" s="327" t="s">
        <v>535</v>
      </c>
      <c r="B3" s="367"/>
      <c r="C3" s="271"/>
    </row>
    <row r="4" spans="1:3" ht="15">
      <c r="A4" s="327" t="s">
        <v>511</v>
      </c>
      <c r="B4" s="274" t="s">
        <v>510</v>
      </c>
      <c r="C4" s="271" t="s">
        <v>536</v>
      </c>
    </row>
    <row r="5" spans="1:3" ht="15">
      <c r="A5" s="327" t="s">
        <v>243</v>
      </c>
      <c r="B5" s="274" t="s">
        <v>337</v>
      </c>
      <c r="C5" s="272">
        <v>27</v>
      </c>
    </row>
    <row r="6" spans="1:3" ht="15">
      <c r="A6" s="327" t="s">
        <v>242</v>
      </c>
      <c r="B6" s="274" t="s">
        <v>338</v>
      </c>
      <c r="C6" s="272">
        <v>13</v>
      </c>
    </row>
    <row r="7" spans="1:3" ht="15">
      <c r="A7" s="327" t="s">
        <v>235</v>
      </c>
      <c r="B7" s="274" t="s">
        <v>339</v>
      </c>
      <c r="C7" s="272">
        <v>20</v>
      </c>
    </row>
    <row r="8" spans="1:3" ht="15">
      <c r="A8" s="327" t="s">
        <v>241</v>
      </c>
      <c r="B8" s="274" t="s">
        <v>340</v>
      </c>
      <c r="C8" s="272">
        <v>20</v>
      </c>
    </row>
    <row r="9" spans="1:3" ht="15">
      <c r="A9" s="327" t="s">
        <v>282</v>
      </c>
      <c r="B9" s="274" t="s">
        <v>341</v>
      </c>
      <c r="C9" s="272">
        <v>20</v>
      </c>
    </row>
    <row r="10" spans="1:3" ht="15">
      <c r="A10" s="327" t="s">
        <v>342</v>
      </c>
      <c r="B10" s="274" t="s">
        <v>343</v>
      </c>
      <c r="C10" s="272">
        <v>0</v>
      </c>
    </row>
    <row r="11" spans="1:3" ht="15">
      <c r="A11" s="327" t="s">
        <v>1210</v>
      </c>
      <c r="B11" s="274" t="s">
        <v>2992</v>
      </c>
      <c r="C11" s="272">
        <v>36</v>
      </c>
    </row>
    <row r="12" spans="1:3" ht="15">
      <c r="A12" s="327" t="s">
        <v>1843</v>
      </c>
      <c r="B12" s="274" t="s">
        <v>2999</v>
      </c>
      <c r="C12" s="272">
        <v>163</v>
      </c>
    </row>
    <row r="13" spans="1:3" ht="15">
      <c r="A13" s="327" t="s">
        <v>61</v>
      </c>
      <c r="B13" s="274" t="s">
        <v>291</v>
      </c>
      <c r="C13" s="272">
        <v>4</v>
      </c>
    </row>
    <row r="14" spans="1:3" ht="15">
      <c r="A14" s="327" t="s">
        <v>639</v>
      </c>
      <c r="B14" s="274" t="s">
        <v>638</v>
      </c>
      <c r="C14" s="272">
        <v>0</v>
      </c>
    </row>
    <row r="15" spans="1:3" ht="15">
      <c r="A15" s="327" t="s">
        <v>897</v>
      </c>
      <c r="B15" s="274" t="s">
        <v>641</v>
      </c>
      <c r="C15" s="272">
        <v>1</v>
      </c>
    </row>
    <row r="16" spans="1:3" ht="15">
      <c r="A16" s="327" t="s">
        <v>634</v>
      </c>
      <c r="B16" s="274" t="s">
        <v>633</v>
      </c>
      <c r="C16" s="272">
        <v>0</v>
      </c>
    </row>
    <row r="17" spans="1:3" ht="15">
      <c r="A17" s="327" t="s">
        <v>555</v>
      </c>
      <c r="B17" s="274" t="s">
        <v>554</v>
      </c>
      <c r="C17" s="272">
        <v>0</v>
      </c>
    </row>
    <row r="18" spans="1:3" ht="15">
      <c r="A18" s="327" t="s">
        <v>645</v>
      </c>
      <c r="B18" s="274" t="s">
        <v>644</v>
      </c>
      <c r="C18" s="272">
        <v>0</v>
      </c>
    </row>
    <row r="19" spans="1:3" ht="15">
      <c r="A19" s="327" t="s">
        <v>344</v>
      </c>
      <c r="B19" s="274" t="s">
        <v>345</v>
      </c>
      <c r="C19" s="272">
        <v>0</v>
      </c>
    </row>
    <row r="20" spans="1:3" ht="15">
      <c r="A20" s="327" t="s">
        <v>863</v>
      </c>
      <c r="B20" s="274" t="s">
        <v>862</v>
      </c>
      <c r="C20" s="272">
        <v>15</v>
      </c>
    </row>
    <row r="21" spans="1:3" ht="15">
      <c r="A21" s="327" t="s">
        <v>643</v>
      </c>
      <c r="B21" s="274" t="s">
        <v>642</v>
      </c>
      <c r="C21" s="272">
        <v>2</v>
      </c>
    </row>
    <row r="22" spans="1:3" ht="15">
      <c r="A22" s="327" t="s">
        <v>911</v>
      </c>
      <c r="B22" s="274" t="s">
        <v>912</v>
      </c>
      <c r="C22" s="272">
        <v>51</v>
      </c>
    </row>
    <row r="23" spans="1:3" ht="15">
      <c r="A23" s="327" t="s">
        <v>1320</v>
      </c>
      <c r="B23" s="274" t="s">
        <v>1319</v>
      </c>
      <c r="C23" s="272">
        <v>20</v>
      </c>
    </row>
    <row r="24" spans="1:3" ht="15">
      <c r="A24" s="327" t="s">
        <v>1018</v>
      </c>
      <c r="B24" s="274" t="s">
        <v>1019</v>
      </c>
      <c r="C24" s="272">
        <v>20</v>
      </c>
    </row>
    <row r="25" spans="1:3" ht="15">
      <c r="A25" s="327" t="s">
        <v>1267</v>
      </c>
      <c r="B25" s="274" t="s">
        <v>1268</v>
      </c>
      <c r="C25" s="272">
        <v>114</v>
      </c>
    </row>
    <row r="26" spans="1:3" ht="15">
      <c r="A26" s="274" t="s">
        <v>2996</v>
      </c>
      <c r="B26" s="274" t="s">
        <v>2995</v>
      </c>
      <c r="C26" s="272">
        <v>100</v>
      </c>
    </row>
    <row r="27" spans="1:3" ht="15">
      <c r="A27" s="327" t="s">
        <v>266</v>
      </c>
      <c r="B27" s="274" t="s">
        <v>265</v>
      </c>
      <c r="C27" s="272">
        <v>5</v>
      </c>
    </row>
    <row r="28" spans="1:3" ht="15">
      <c r="A28" s="327" t="s">
        <v>272</v>
      </c>
      <c r="B28" s="274" t="s">
        <v>271</v>
      </c>
      <c r="C28" s="272">
        <v>5</v>
      </c>
    </row>
    <row r="29" spans="1:3" ht="15">
      <c r="A29" s="327" t="s">
        <v>252</v>
      </c>
      <c r="B29" s="274" t="s">
        <v>251</v>
      </c>
      <c r="C29" s="272">
        <v>0</v>
      </c>
    </row>
    <row r="30" spans="1:3" ht="15">
      <c r="A30" s="327" t="s">
        <v>260</v>
      </c>
      <c r="B30" s="274" t="s">
        <v>259</v>
      </c>
      <c r="C30" s="272">
        <v>1</v>
      </c>
    </row>
    <row r="31" spans="1:3" ht="15">
      <c r="A31" s="327" t="s">
        <v>245</v>
      </c>
      <c r="B31" s="274" t="s">
        <v>244</v>
      </c>
      <c r="C31" s="272">
        <v>5</v>
      </c>
    </row>
    <row r="32" spans="1:3" ht="15">
      <c r="A32" s="327" t="s">
        <v>249</v>
      </c>
      <c r="B32" s="274" t="s">
        <v>248</v>
      </c>
      <c r="C32" s="272">
        <v>10</v>
      </c>
    </row>
    <row r="33" spans="1:3" ht="15">
      <c r="A33" s="327" t="s">
        <v>254</v>
      </c>
      <c r="B33" s="274" t="s">
        <v>253</v>
      </c>
      <c r="C33" s="272">
        <v>5</v>
      </c>
    </row>
    <row r="34" spans="1:3" ht="15">
      <c r="A34" s="327" t="s">
        <v>256</v>
      </c>
      <c r="B34" s="274" t="s">
        <v>255</v>
      </c>
      <c r="C34" s="272">
        <v>5</v>
      </c>
    </row>
    <row r="35" spans="1:3" ht="15">
      <c r="A35" s="327" t="s">
        <v>268</v>
      </c>
      <c r="B35" s="274" t="s">
        <v>267</v>
      </c>
      <c r="C35" s="272">
        <v>3</v>
      </c>
    </row>
    <row r="36" spans="1:3" ht="15">
      <c r="A36" s="327" t="s">
        <v>274</v>
      </c>
      <c r="B36" s="274" t="s">
        <v>273</v>
      </c>
      <c r="C36" s="272">
        <v>2</v>
      </c>
    </row>
    <row r="37" spans="1:3" ht="15">
      <c r="A37" s="327" t="s">
        <v>276</v>
      </c>
      <c r="B37" s="274" t="s">
        <v>275</v>
      </c>
      <c r="C37" s="272">
        <v>2</v>
      </c>
    </row>
    <row r="38" spans="1:3" ht="15">
      <c r="A38" s="327" t="s">
        <v>45</v>
      </c>
      <c r="B38" s="274" t="s">
        <v>250</v>
      </c>
      <c r="C38" s="272">
        <v>70</v>
      </c>
    </row>
    <row r="39" spans="1:3" ht="15">
      <c r="A39" s="327" t="s">
        <v>258</v>
      </c>
      <c r="B39" s="274" t="s">
        <v>257</v>
      </c>
      <c r="C39" s="272">
        <v>20</v>
      </c>
    </row>
    <row r="40" spans="1:3" ht="15">
      <c r="A40" s="327" t="s">
        <v>264</v>
      </c>
      <c r="B40" s="274" t="s">
        <v>263</v>
      </c>
      <c r="C40" s="272">
        <v>5</v>
      </c>
    </row>
    <row r="41" spans="1:3" ht="15">
      <c r="A41" s="327" t="s">
        <v>269</v>
      </c>
      <c r="B41" s="274" t="s">
        <v>68</v>
      </c>
      <c r="C41" s="272">
        <v>1</v>
      </c>
    </row>
    <row r="42" spans="1:3" ht="15">
      <c r="A42" s="327" t="s">
        <v>346</v>
      </c>
      <c r="B42" s="274" t="s">
        <v>69</v>
      </c>
      <c r="C42" s="272">
        <v>66</v>
      </c>
    </row>
    <row r="43" spans="1:3" ht="15">
      <c r="A43" s="327" t="s">
        <v>873</v>
      </c>
      <c r="B43" s="274" t="s">
        <v>874</v>
      </c>
      <c r="C43" s="272">
        <v>1</v>
      </c>
    </row>
    <row r="44" spans="1:3" ht="15">
      <c r="A44" s="327" t="s">
        <v>811</v>
      </c>
      <c r="B44" s="274" t="s">
        <v>810</v>
      </c>
      <c r="C44" s="272">
        <v>3</v>
      </c>
    </row>
    <row r="45" spans="1:3" ht="15">
      <c r="A45" s="327" t="s">
        <v>1517</v>
      </c>
      <c r="B45" s="274" t="s">
        <v>1516</v>
      </c>
      <c r="C45" s="272">
        <v>457</v>
      </c>
    </row>
    <row r="46" spans="1:3" ht="15">
      <c r="A46" s="327" t="s">
        <v>1687</v>
      </c>
      <c r="B46" s="274" t="s">
        <v>1688</v>
      </c>
      <c r="C46" s="272">
        <v>97</v>
      </c>
    </row>
    <row r="47" spans="1:3" ht="15">
      <c r="A47" s="327" t="s">
        <v>1574</v>
      </c>
      <c r="B47" s="274" t="s">
        <v>1573</v>
      </c>
      <c r="C47" s="272">
        <v>324</v>
      </c>
    </row>
    <row r="48" spans="1:3" ht="15">
      <c r="A48" s="327" t="s">
        <v>1064</v>
      </c>
      <c r="B48" s="274" t="s">
        <v>522</v>
      </c>
      <c r="C48" s="272">
        <v>11</v>
      </c>
    </row>
    <row r="49" spans="1:3" ht="15">
      <c r="A49" s="327" t="s">
        <v>51</v>
      </c>
      <c r="B49" s="274" t="s">
        <v>347</v>
      </c>
      <c r="C49" s="272">
        <v>4</v>
      </c>
    </row>
    <row r="50" spans="1:3" ht="15">
      <c r="A50" s="327" t="s">
        <v>547</v>
      </c>
      <c r="B50" s="274" t="s">
        <v>546</v>
      </c>
      <c r="C50" s="272">
        <v>0</v>
      </c>
    </row>
    <row r="51" spans="1:3" ht="15">
      <c r="A51" s="327" t="s">
        <v>557</v>
      </c>
      <c r="B51" s="274" t="s">
        <v>556</v>
      </c>
      <c r="C51" s="272">
        <v>0</v>
      </c>
    </row>
    <row r="52" spans="1:3" ht="15">
      <c r="A52" s="327" t="s">
        <v>348</v>
      </c>
      <c r="B52" s="274" t="s">
        <v>349</v>
      </c>
      <c r="C52" s="272">
        <v>0</v>
      </c>
    </row>
    <row r="53" spans="1:3" ht="15">
      <c r="A53" s="327" t="s">
        <v>350</v>
      </c>
      <c r="B53" s="274" t="s">
        <v>351</v>
      </c>
      <c r="C53" s="272">
        <v>0</v>
      </c>
    </row>
    <row r="54" spans="1:3" ht="15">
      <c r="A54" s="327" t="s">
        <v>647</v>
      </c>
      <c r="B54" s="274" t="s">
        <v>646</v>
      </c>
      <c r="C54" s="272">
        <v>0</v>
      </c>
    </row>
    <row r="55" spans="1:3" ht="15">
      <c r="A55" s="327" t="s">
        <v>649</v>
      </c>
      <c r="B55" s="274" t="s">
        <v>648</v>
      </c>
      <c r="C55" s="272">
        <v>0</v>
      </c>
    </row>
    <row r="56" spans="1:3" ht="15">
      <c r="A56" s="327" t="s">
        <v>352</v>
      </c>
      <c r="B56" s="274" t="s">
        <v>353</v>
      </c>
      <c r="C56" s="272">
        <v>0</v>
      </c>
    </row>
    <row r="57" spans="1:3" ht="15">
      <c r="A57" s="327" t="s">
        <v>354</v>
      </c>
      <c r="B57" s="274" t="s">
        <v>355</v>
      </c>
      <c r="C57" s="272">
        <v>0</v>
      </c>
    </row>
    <row r="58" spans="1:3" ht="15">
      <c r="A58" s="327" t="s">
        <v>52</v>
      </c>
      <c r="B58" s="274" t="s">
        <v>13</v>
      </c>
      <c r="C58" s="272">
        <v>303</v>
      </c>
    </row>
    <row r="59" spans="1:3" ht="15">
      <c r="A59" s="327" t="s">
        <v>54</v>
      </c>
      <c r="B59" s="274" t="s">
        <v>14</v>
      </c>
      <c r="C59" s="272">
        <v>231</v>
      </c>
    </row>
    <row r="60" spans="1:3" ht="15">
      <c r="A60" s="327" t="s">
        <v>53</v>
      </c>
      <c r="B60" s="274" t="s">
        <v>356</v>
      </c>
      <c r="C60" s="272">
        <v>308</v>
      </c>
    </row>
    <row r="61" spans="1:3" ht="15">
      <c r="A61" s="327" t="s">
        <v>55</v>
      </c>
      <c r="B61" s="274" t="s">
        <v>357</v>
      </c>
      <c r="C61" s="272">
        <v>186</v>
      </c>
    </row>
    <row r="62" spans="1:3" ht="15">
      <c r="A62" s="327" t="s">
        <v>58</v>
      </c>
      <c r="B62" s="274" t="s">
        <v>358</v>
      </c>
      <c r="C62" s="272">
        <v>188</v>
      </c>
    </row>
    <row r="63" spans="1:3" ht="15">
      <c r="A63" s="327" t="s">
        <v>288</v>
      </c>
      <c r="B63" s="274" t="s">
        <v>359</v>
      </c>
      <c r="C63" s="272">
        <v>5</v>
      </c>
    </row>
    <row r="64" spans="1:3" ht="15">
      <c r="A64" s="327" t="s">
        <v>289</v>
      </c>
      <c r="B64" s="274" t="s">
        <v>360</v>
      </c>
      <c r="C64" s="272">
        <v>5</v>
      </c>
    </row>
    <row r="65" spans="1:3" ht="15">
      <c r="A65" s="327" t="s">
        <v>290</v>
      </c>
      <c r="B65" s="274" t="s">
        <v>361</v>
      </c>
      <c r="C65" s="272">
        <v>5</v>
      </c>
    </row>
    <row r="66" spans="1:3" ht="15">
      <c r="A66" s="327" t="s">
        <v>56</v>
      </c>
      <c r="B66" s="274" t="s">
        <v>362</v>
      </c>
      <c r="C66" s="272">
        <v>40</v>
      </c>
    </row>
    <row r="67" spans="1:3" ht="15">
      <c r="A67" s="327" t="s">
        <v>60</v>
      </c>
      <c r="B67" s="274" t="s">
        <v>363</v>
      </c>
      <c r="C67" s="272">
        <v>19</v>
      </c>
    </row>
    <row r="68" spans="1:3" ht="15">
      <c r="A68" s="327" t="s">
        <v>57</v>
      </c>
      <c r="B68" s="274" t="s">
        <v>15</v>
      </c>
      <c r="C68" s="272">
        <v>93</v>
      </c>
    </row>
    <row r="69" spans="1:3" ht="15">
      <c r="A69" s="327" t="s">
        <v>985</v>
      </c>
      <c r="B69" s="274" t="s">
        <v>139</v>
      </c>
      <c r="C69" s="272">
        <v>2</v>
      </c>
    </row>
    <row r="70" spans="1:3" ht="15">
      <c r="A70" s="327" t="s">
        <v>984</v>
      </c>
      <c r="B70" s="274" t="s">
        <v>140</v>
      </c>
      <c r="C70" s="272">
        <v>0</v>
      </c>
    </row>
    <row r="71" spans="1:3" ht="15">
      <c r="A71" s="327" t="s">
        <v>880</v>
      </c>
      <c r="B71" s="274" t="s">
        <v>879</v>
      </c>
      <c r="C71" s="272">
        <v>0</v>
      </c>
    </row>
    <row r="72" spans="1:3" ht="15">
      <c r="A72" s="327" t="s">
        <v>883</v>
      </c>
      <c r="B72" s="274" t="s">
        <v>881</v>
      </c>
      <c r="C72" s="272">
        <v>0</v>
      </c>
    </row>
    <row r="73" spans="1:3" ht="15">
      <c r="A73" s="327" t="s">
        <v>884</v>
      </c>
      <c r="B73" s="274" t="s">
        <v>882</v>
      </c>
      <c r="C73" s="272">
        <v>0</v>
      </c>
    </row>
    <row r="74" spans="1:3" ht="15">
      <c r="A74" s="327" t="s">
        <v>137</v>
      </c>
      <c r="B74" s="274" t="s">
        <v>314</v>
      </c>
      <c r="C74" s="272">
        <v>478</v>
      </c>
    </row>
    <row r="75" spans="1:3" ht="15">
      <c r="A75" s="327" t="s">
        <v>59</v>
      </c>
      <c r="B75" s="274" t="s">
        <v>315</v>
      </c>
      <c r="C75" s="272">
        <v>157</v>
      </c>
    </row>
    <row r="76" spans="1:3" ht="15">
      <c r="A76" s="327" t="s">
        <v>138</v>
      </c>
      <c r="B76" s="274" t="s">
        <v>316</v>
      </c>
      <c r="C76" s="272">
        <v>633</v>
      </c>
    </row>
    <row r="77" spans="1:3" ht="15">
      <c r="A77" s="327" t="s">
        <v>1155</v>
      </c>
      <c r="B77" s="274" t="s">
        <v>1152</v>
      </c>
      <c r="C77" s="272">
        <v>1</v>
      </c>
    </row>
    <row r="78" spans="1:3" ht="15">
      <c r="A78" s="327" t="s">
        <v>1139</v>
      </c>
      <c r="B78" s="274" t="s">
        <v>1153</v>
      </c>
      <c r="C78" s="272">
        <v>344</v>
      </c>
    </row>
    <row r="79" spans="1:3" ht="15">
      <c r="A79" s="327" t="s">
        <v>1154</v>
      </c>
      <c r="B79" s="274" t="s">
        <v>1156</v>
      </c>
      <c r="C79" s="272">
        <v>276</v>
      </c>
    </row>
    <row r="80" spans="1:3" ht="15">
      <c r="A80" s="327" t="s">
        <v>2248</v>
      </c>
      <c r="B80" s="274" t="s">
        <v>2238</v>
      </c>
      <c r="C80" s="272">
        <v>2</v>
      </c>
    </row>
    <row r="81" spans="1:3" ht="15">
      <c r="A81" s="327" t="s">
        <v>2077</v>
      </c>
      <c r="B81" s="274" t="s">
        <v>2079</v>
      </c>
      <c r="C81" s="272">
        <v>5</v>
      </c>
    </row>
    <row r="82" spans="1:3" ht="15">
      <c r="A82" s="327" t="s">
        <v>2249</v>
      </c>
      <c r="B82" s="274" t="s">
        <v>2239</v>
      </c>
      <c r="C82" s="272">
        <v>4</v>
      </c>
    </row>
    <row r="83" spans="1:3" ht="15">
      <c r="A83" s="327" t="s">
        <v>2207</v>
      </c>
      <c r="B83" s="274" t="s">
        <v>2205</v>
      </c>
      <c r="C83" s="272">
        <v>3</v>
      </c>
    </row>
    <row r="84" spans="1:3" ht="15">
      <c r="A84" s="327" t="s">
        <v>2208</v>
      </c>
      <c r="B84" s="274" t="s">
        <v>2216</v>
      </c>
      <c r="C84" s="272">
        <v>6</v>
      </c>
    </row>
    <row r="85" spans="1:3" ht="15">
      <c r="A85" s="327" t="s">
        <v>2209</v>
      </c>
      <c r="B85" s="274" t="s">
        <v>2217</v>
      </c>
      <c r="C85" s="272">
        <v>4</v>
      </c>
    </row>
    <row r="86" spans="1:3" ht="15">
      <c r="A86" s="327" t="s">
        <v>2206</v>
      </c>
      <c r="B86" s="274" t="s">
        <v>2218</v>
      </c>
      <c r="C86" s="272">
        <v>5</v>
      </c>
    </row>
    <row r="87" spans="1:3" ht="15" customHeight="1">
      <c r="A87" s="327" t="s">
        <v>2210</v>
      </c>
      <c r="B87" s="274" t="s">
        <v>2219</v>
      </c>
      <c r="C87" s="272">
        <v>7</v>
      </c>
    </row>
    <row r="88" spans="1:3" ht="15">
      <c r="A88" s="327" t="s">
        <v>2211</v>
      </c>
      <c r="B88" s="274" t="s">
        <v>2220</v>
      </c>
      <c r="C88" s="272">
        <v>7</v>
      </c>
    </row>
    <row r="89" spans="1:3" ht="15">
      <c r="A89" s="327" t="s">
        <v>2037</v>
      </c>
      <c r="B89" s="274" t="s">
        <v>2036</v>
      </c>
      <c r="C89" s="272">
        <v>41</v>
      </c>
    </row>
    <row r="90" spans="1:3" ht="15">
      <c r="A90" s="327" t="s">
        <v>2038</v>
      </c>
      <c r="B90" s="274" t="s">
        <v>2040</v>
      </c>
      <c r="C90" s="272">
        <v>40</v>
      </c>
    </row>
    <row r="91" spans="1:3" ht="15">
      <c r="A91" s="327" t="s">
        <v>2039</v>
      </c>
      <c r="B91" s="274" t="s">
        <v>2041</v>
      </c>
      <c r="C91" s="272">
        <v>32</v>
      </c>
    </row>
    <row r="92" spans="1:3" ht="15">
      <c r="A92" s="327" t="s">
        <v>2042</v>
      </c>
      <c r="B92" s="274" t="s">
        <v>2045</v>
      </c>
      <c r="C92" s="272">
        <v>8</v>
      </c>
    </row>
    <row r="93" spans="1:3" ht="15">
      <c r="A93" s="327" t="s">
        <v>2043</v>
      </c>
      <c r="B93" s="274" t="s">
        <v>2046</v>
      </c>
      <c r="C93" s="272">
        <v>22</v>
      </c>
    </row>
    <row r="94" spans="1:3" ht="15">
      <c r="A94" s="327" t="s">
        <v>2044</v>
      </c>
      <c r="B94" s="274" t="s">
        <v>2047</v>
      </c>
      <c r="C94" s="272">
        <v>22</v>
      </c>
    </row>
    <row r="95" spans="1:3" ht="15">
      <c r="A95" s="327" t="s">
        <v>2241</v>
      </c>
      <c r="B95" s="274" t="s">
        <v>2240</v>
      </c>
      <c r="C95" s="272">
        <v>3</v>
      </c>
    </row>
    <row r="96" spans="1:3" ht="15">
      <c r="A96" s="327" t="s">
        <v>2358</v>
      </c>
      <c r="B96" s="274" t="s">
        <v>2357</v>
      </c>
      <c r="C96" s="272">
        <v>0</v>
      </c>
    </row>
    <row r="97" spans="1:3" ht="15">
      <c r="A97" s="327" t="s">
        <v>2359</v>
      </c>
      <c r="B97" s="274" t="s">
        <v>2631</v>
      </c>
      <c r="C97" s="272">
        <v>20</v>
      </c>
    </row>
    <row r="98" spans="1:3" ht="15">
      <c r="A98" s="327" t="s">
        <v>2360</v>
      </c>
      <c r="B98" s="274" t="s">
        <v>2242</v>
      </c>
      <c r="C98" s="272">
        <v>19</v>
      </c>
    </row>
    <row r="99" spans="1:3" ht="15">
      <c r="A99" s="327" t="s">
        <v>2227</v>
      </c>
      <c r="B99" s="274" t="s">
        <v>2226</v>
      </c>
      <c r="C99" s="272">
        <v>4</v>
      </c>
    </row>
    <row r="100" spans="1:3" ht="15">
      <c r="A100" s="327" t="s">
        <v>2302</v>
      </c>
      <c r="B100" s="274" t="s">
        <v>2304</v>
      </c>
      <c r="C100" s="272">
        <v>16</v>
      </c>
    </row>
    <row r="101" spans="1:3" ht="15">
      <c r="A101" s="327" t="s">
        <v>2303</v>
      </c>
      <c r="B101" s="274" t="s">
        <v>2305</v>
      </c>
      <c r="C101" s="272">
        <v>21</v>
      </c>
    </row>
    <row r="102" spans="1:3" ht="15">
      <c r="A102" s="327" t="s">
        <v>2245</v>
      </c>
      <c r="B102" s="274" t="s">
        <v>2244</v>
      </c>
      <c r="C102" s="272">
        <v>2</v>
      </c>
    </row>
    <row r="103" spans="1:3" ht="15">
      <c r="A103" s="327" t="s">
        <v>2221</v>
      </c>
      <c r="B103" s="274" t="s">
        <v>2215</v>
      </c>
      <c r="C103" s="272">
        <v>6</v>
      </c>
    </row>
    <row r="104" spans="1:3" ht="15">
      <c r="A104" s="327" t="s">
        <v>2222</v>
      </c>
      <c r="B104" s="274" t="s">
        <v>2224</v>
      </c>
      <c r="C104" s="272">
        <v>5</v>
      </c>
    </row>
    <row r="105" spans="1:3" ht="15">
      <c r="A105" s="327" t="s">
        <v>2223</v>
      </c>
      <c r="B105" s="274" t="s">
        <v>2225</v>
      </c>
      <c r="C105" s="272">
        <v>6</v>
      </c>
    </row>
    <row r="106" spans="1:3" ht="15">
      <c r="A106" s="327" t="s">
        <v>2078</v>
      </c>
      <c r="B106" s="274" t="s">
        <v>2080</v>
      </c>
      <c r="C106" s="272">
        <v>2</v>
      </c>
    </row>
    <row r="107" spans="1:3" ht="15">
      <c r="A107" s="327" t="s">
        <v>2247</v>
      </c>
      <c r="B107" s="274" t="s">
        <v>2246</v>
      </c>
      <c r="C107" s="272">
        <v>1</v>
      </c>
    </row>
    <row r="108" spans="1:3" ht="15">
      <c r="A108" s="327" t="s">
        <v>2048</v>
      </c>
      <c r="B108" s="274" t="s">
        <v>2051</v>
      </c>
      <c r="C108" s="272">
        <v>25</v>
      </c>
    </row>
    <row r="109" spans="1:3" ht="15">
      <c r="A109" s="327" t="s">
        <v>2049</v>
      </c>
      <c r="B109" s="274" t="s">
        <v>2052</v>
      </c>
      <c r="C109" s="272">
        <v>25</v>
      </c>
    </row>
    <row r="110" spans="1:3" ht="15">
      <c r="A110" s="327" t="s">
        <v>2050</v>
      </c>
      <c r="B110" s="274" t="s">
        <v>2053</v>
      </c>
      <c r="C110" s="272">
        <v>20</v>
      </c>
    </row>
    <row r="111" spans="1:3" ht="15">
      <c r="A111" s="327" t="s">
        <v>2352</v>
      </c>
      <c r="B111" s="274" t="s">
        <v>2351</v>
      </c>
      <c r="C111" s="272">
        <v>18</v>
      </c>
    </row>
    <row r="112" spans="1:3" ht="15">
      <c r="A112" s="327" t="s">
        <v>2355</v>
      </c>
      <c r="B112" s="274" t="s">
        <v>2353</v>
      </c>
      <c r="C112" s="272">
        <v>20</v>
      </c>
    </row>
    <row r="113" spans="1:3" ht="15">
      <c r="A113" s="327" t="s">
        <v>2356</v>
      </c>
      <c r="B113" s="274" t="s">
        <v>2354</v>
      </c>
      <c r="C113" s="272">
        <v>20</v>
      </c>
    </row>
    <row r="114" spans="1:3" ht="15">
      <c r="A114" s="327" t="s">
        <v>1845</v>
      </c>
      <c r="B114" s="274" t="s">
        <v>1847</v>
      </c>
      <c r="C114" s="272">
        <v>0</v>
      </c>
    </row>
    <row r="115" spans="1:3" ht="15">
      <c r="A115" s="327" t="s">
        <v>2289</v>
      </c>
      <c r="B115" s="274" t="s">
        <v>2288</v>
      </c>
      <c r="C115" s="272">
        <v>39</v>
      </c>
    </row>
    <row r="116" spans="1:3" ht="15">
      <c r="A116" s="327" t="s">
        <v>1846</v>
      </c>
      <c r="B116" s="274" t="s">
        <v>1848</v>
      </c>
      <c r="C116" s="272">
        <v>39</v>
      </c>
    </row>
    <row r="117" spans="1:3" ht="15">
      <c r="A117" s="327" t="s">
        <v>1778</v>
      </c>
      <c r="B117" s="274" t="s">
        <v>1777</v>
      </c>
      <c r="C117" s="272">
        <v>15</v>
      </c>
    </row>
    <row r="118" spans="1:3" ht="15">
      <c r="A118" s="327" t="s">
        <v>1881</v>
      </c>
      <c r="B118" s="274" t="s">
        <v>1880</v>
      </c>
      <c r="C118" s="272">
        <v>34</v>
      </c>
    </row>
    <row r="119" spans="1:3" ht="15">
      <c r="A119" s="327" t="s">
        <v>1882</v>
      </c>
      <c r="B119" s="274" t="s">
        <v>1886</v>
      </c>
      <c r="C119" s="272">
        <v>25</v>
      </c>
    </row>
    <row r="120" spans="1:3" ht="15">
      <c r="A120" s="327" t="s">
        <v>1883</v>
      </c>
      <c r="B120" s="274" t="s">
        <v>1887</v>
      </c>
      <c r="C120" s="272">
        <v>86</v>
      </c>
    </row>
    <row r="121" spans="1:3" ht="15">
      <c r="A121" s="327" t="s">
        <v>1884</v>
      </c>
      <c r="B121" s="274" t="s">
        <v>1888</v>
      </c>
      <c r="C121" s="272">
        <v>98</v>
      </c>
    </row>
    <row r="122" spans="1:3" ht="15">
      <c r="A122" s="327" t="s">
        <v>1885</v>
      </c>
      <c r="B122" s="274" t="s">
        <v>1889</v>
      </c>
      <c r="C122" s="272">
        <v>12</v>
      </c>
    </row>
    <row r="123" spans="1:3" ht="15">
      <c r="A123" s="327" t="s">
        <v>159</v>
      </c>
      <c r="B123" s="274" t="s">
        <v>317</v>
      </c>
      <c r="C123" s="272">
        <v>97</v>
      </c>
    </row>
    <row r="124" spans="1:3" ht="15">
      <c r="A124" s="327" t="s">
        <v>133</v>
      </c>
      <c r="B124" s="274" t="s">
        <v>318</v>
      </c>
      <c r="C124" s="272">
        <v>524</v>
      </c>
    </row>
    <row r="125" spans="1:3" ht="15">
      <c r="A125" s="327" t="s">
        <v>163</v>
      </c>
      <c r="B125" s="274" t="s">
        <v>162</v>
      </c>
      <c r="C125" s="272">
        <v>45</v>
      </c>
    </row>
    <row r="126" spans="1:3" ht="15">
      <c r="A126" s="327" t="s">
        <v>134</v>
      </c>
      <c r="B126" s="274" t="s">
        <v>164</v>
      </c>
      <c r="C126" s="272">
        <v>17</v>
      </c>
    </row>
    <row r="127" spans="1:3" ht="15">
      <c r="A127" s="327" t="s">
        <v>135</v>
      </c>
      <c r="B127" s="274" t="s">
        <v>319</v>
      </c>
      <c r="C127" s="272">
        <v>537</v>
      </c>
    </row>
    <row r="128" spans="1:3" ht="15">
      <c r="A128" s="327" t="s">
        <v>136</v>
      </c>
      <c r="B128" s="274" t="s">
        <v>166</v>
      </c>
      <c r="C128" s="272">
        <v>36</v>
      </c>
    </row>
    <row r="129" spans="1:3" ht="15">
      <c r="A129" s="327" t="s">
        <v>86</v>
      </c>
      <c r="B129" s="274" t="s">
        <v>320</v>
      </c>
      <c r="C129" s="272">
        <v>74</v>
      </c>
    </row>
    <row r="130" spans="1:3" ht="15">
      <c r="A130" s="327" t="s">
        <v>83</v>
      </c>
      <c r="B130" s="274" t="s">
        <v>321</v>
      </c>
      <c r="C130" s="272">
        <v>114</v>
      </c>
    </row>
    <row r="131" spans="1:3" ht="15">
      <c r="A131" s="327" t="s">
        <v>84</v>
      </c>
      <c r="B131" s="274" t="s">
        <v>322</v>
      </c>
      <c r="C131" s="272">
        <v>145</v>
      </c>
    </row>
    <row r="132" spans="1:3" ht="15">
      <c r="A132" s="327" t="s">
        <v>85</v>
      </c>
      <c r="B132" s="274" t="s">
        <v>323</v>
      </c>
      <c r="C132" s="272">
        <v>150</v>
      </c>
    </row>
    <row r="133" spans="1:3" ht="15">
      <c r="A133" s="327" t="s">
        <v>20</v>
      </c>
      <c r="B133" s="274" t="s">
        <v>223</v>
      </c>
      <c r="C133" s="272">
        <v>163</v>
      </c>
    </row>
    <row r="134" spans="1:3" ht="15">
      <c r="A134" s="327" t="s">
        <v>22</v>
      </c>
      <c r="B134" s="274" t="s">
        <v>1</v>
      </c>
      <c r="C134" s="272">
        <v>568</v>
      </c>
    </row>
    <row r="135" spans="1:3" ht="15">
      <c r="A135" s="327" t="s">
        <v>24</v>
      </c>
      <c r="B135" s="274" t="s">
        <v>23</v>
      </c>
      <c r="C135" s="272">
        <v>18</v>
      </c>
    </row>
    <row r="136" spans="1:3" ht="15">
      <c r="A136" s="327" t="s">
        <v>25</v>
      </c>
      <c r="B136" s="274" t="s">
        <v>228</v>
      </c>
      <c r="C136" s="272">
        <v>56</v>
      </c>
    </row>
    <row r="137" spans="1:3" ht="15">
      <c r="A137" s="327" t="s">
        <v>62</v>
      </c>
      <c r="B137" s="274" t="s">
        <v>2</v>
      </c>
      <c r="C137" s="272">
        <v>185</v>
      </c>
    </row>
    <row r="138" spans="1:3" ht="15">
      <c r="A138" s="327" t="s">
        <v>77</v>
      </c>
      <c r="B138" s="274" t="s">
        <v>76</v>
      </c>
      <c r="C138" s="272">
        <v>23</v>
      </c>
    </row>
    <row r="139" spans="1:3" ht="15">
      <c r="A139" s="327" t="s">
        <v>29</v>
      </c>
      <c r="B139" s="274" t="s">
        <v>3</v>
      </c>
      <c r="C139" s="272">
        <v>127</v>
      </c>
    </row>
    <row r="140" spans="1:3" ht="15">
      <c r="A140" s="327" t="s">
        <v>31</v>
      </c>
      <c r="B140" s="274" t="s">
        <v>4</v>
      </c>
      <c r="C140" s="272">
        <v>183</v>
      </c>
    </row>
    <row r="141" spans="1:3" ht="15">
      <c r="A141" s="327" t="s">
        <v>33</v>
      </c>
      <c r="B141" s="274" t="s">
        <v>5</v>
      </c>
      <c r="C141" s="272">
        <v>159</v>
      </c>
    </row>
    <row r="142" spans="1:3" ht="15">
      <c r="A142" s="327" t="s">
        <v>37</v>
      </c>
      <c r="B142" s="274" t="s">
        <v>234</v>
      </c>
      <c r="C142" s="272">
        <v>194</v>
      </c>
    </row>
    <row r="143" spans="1:3" ht="15">
      <c r="A143" s="327" t="s">
        <v>19</v>
      </c>
      <c r="B143" s="274" t="s">
        <v>222</v>
      </c>
      <c r="C143" s="272">
        <v>10</v>
      </c>
    </row>
    <row r="144" spans="1:3" ht="15">
      <c r="A144" s="327" t="s">
        <v>225</v>
      </c>
      <c r="B144" s="274" t="s">
        <v>224</v>
      </c>
      <c r="C144" s="272">
        <v>5</v>
      </c>
    </row>
    <row r="145" spans="1:3" ht="15">
      <c r="A145" s="327" t="s">
        <v>227</v>
      </c>
      <c r="B145" s="274" t="s">
        <v>226</v>
      </c>
      <c r="C145" s="272">
        <v>2</v>
      </c>
    </row>
    <row r="146" spans="1:3" ht="15">
      <c r="A146" s="327" t="s">
        <v>26</v>
      </c>
      <c r="B146" s="274" t="s">
        <v>229</v>
      </c>
      <c r="C146" s="272">
        <v>5</v>
      </c>
    </row>
    <row r="147" spans="1:3" ht="15">
      <c r="A147" s="327" t="s">
        <v>231</v>
      </c>
      <c r="B147" s="274" t="s">
        <v>230</v>
      </c>
      <c r="C147" s="272">
        <v>2</v>
      </c>
    </row>
    <row r="148" spans="1:3" ht="15">
      <c r="A148" s="327" t="s">
        <v>233</v>
      </c>
      <c r="B148" s="274" t="s">
        <v>232</v>
      </c>
      <c r="C148" s="272">
        <v>5</v>
      </c>
    </row>
    <row r="149" spans="1:3" ht="15">
      <c r="A149" s="327" t="s">
        <v>35</v>
      </c>
      <c r="B149" s="274" t="s">
        <v>34</v>
      </c>
      <c r="C149" s="272">
        <v>3</v>
      </c>
    </row>
    <row r="150" spans="1:3" ht="15">
      <c r="A150" s="327" t="s">
        <v>216</v>
      </c>
      <c r="B150" s="274" t="s">
        <v>364</v>
      </c>
      <c r="C150" s="272">
        <v>10</v>
      </c>
    </row>
    <row r="151" spans="1:3" ht="15">
      <c r="A151" s="327" t="s">
        <v>217</v>
      </c>
      <c r="B151" s="274" t="s">
        <v>365</v>
      </c>
      <c r="C151" s="272">
        <v>20</v>
      </c>
    </row>
    <row r="152" spans="1:3" ht="15">
      <c r="A152" s="327" t="s">
        <v>218</v>
      </c>
      <c r="B152" s="274" t="s">
        <v>366</v>
      </c>
      <c r="C152" s="272">
        <v>20</v>
      </c>
    </row>
    <row r="153" spans="1:3" ht="15">
      <c r="A153" s="327" t="s">
        <v>219</v>
      </c>
      <c r="B153" s="274" t="s">
        <v>367</v>
      </c>
      <c r="C153" s="272">
        <v>10</v>
      </c>
    </row>
    <row r="154" spans="1:3" ht="15">
      <c r="A154" s="327" t="s">
        <v>220</v>
      </c>
      <c r="B154" s="274" t="s">
        <v>368</v>
      </c>
      <c r="C154" s="272">
        <v>10</v>
      </c>
    </row>
    <row r="155" spans="1:3" ht="15">
      <c r="A155" s="327" t="s">
        <v>221</v>
      </c>
      <c r="B155" s="274" t="s">
        <v>369</v>
      </c>
      <c r="C155" s="272">
        <v>10</v>
      </c>
    </row>
    <row r="156" spans="1:3" ht="15">
      <c r="A156" s="327" t="s">
        <v>78</v>
      </c>
      <c r="B156" s="274" t="s">
        <v>324</v>
      </c>
      <c r="C156" s="272">
        <v>4</v>
      </c>
    </row>
    <row r="157" spans="1:3" ht="15">
      <c r="A157" s="327" t="s">
        <v>325</v>
      </c>
      <c r="B157" s="274" t="s">
        <v>127</v>
      </c>
      <c r="C157" s="272">
        <v>6</v>
      </c>
    </row>
    <row r="158" spans="1:3" ht="15">
      <c r="A158" s="327" t="s">
        <v>993</v>
      </c>
      <c r="B158" s="274" t="s">
        <v>128</v>
      </c>
      <c r="C158" s="272">
        <v>14</v>
      </c>
    </row>
    <row r="159" spans="1:3" ht="15">
      <c r="A159" s="327" t="s">
        <v>326</v>
      </c>
      <c r="B159" s="274" t="s">
        <v>178</v>
      </c>
      <c r="C159" s="272">
        <v>51</v>
      </c>
    </row>
    <row r="160" spans="1:3" ht="15">
      <c r="A160" s="327" t="s">
        <v>21</v>
      </c>
      <c r="B160" s="274" t="s">
        <v>6</v>
      </c>
      <c r="C160" s="272">
        <v>278</v>
      </c>
    </row>
    <row r="161" spans="1:3" ht="15">
      <c r="A161" s="327" t="s">
        <v>293</v>
      </c>
      <c r="B161" s="274" t="s">
        <v>181</v>
      </c>
      <c r="C161" s="272">
        <v>37</v>
      </c>
    </row>
    <row r="162" spans="1:3" ht="15">
      <c r="A162" s="327" t="s">
        <v>27</v>
      </c>
      <c r="B162" s="274" t="s">
        <v>7</v>
      </c>
      <c r="C162" s="272">
        <v>102</v>
      </c>
    </row>
    <row r="163" spans="1:3" ht="15">
      <c r="A163" s="327" t="s">
        <v>294</v>
      </c>
      <c r="B163" s="274" t="s">
        <v>183</v>
      </c>
      <c r="C163" s="272">
        <v>87</v>
      </c>
    </row>
    <row r="164" spans="1:3" ht="15">
      <c r="A164" s="327" t="s">
        <v>28</v>
      </c>
      <c r="B164" s="274" t="s">
        <v>8</v>
      </c>
      <c r="C164" s="272">
        <v>34</v>
      </c>
    </row>
    <row r="165" spans="1:3" ht="15">
      <c r="A165" s="327" t="s">
        <v>30</v>
      </c>
      <c r="B165" s="274" t="s">
        <v>9</v>
      </c>
      <c r="C165" s="272">
        <v>125</v>
      </c>
    </row>
    <row r="166" spans="1:3" ht="15">
      <c r="A166" s="327" t="s">
        <v>32</v>
      </c>
      <c r="B166" s="274" t="s">
        <v>10</v>
      </c>
      <c r="C166" s="272">
        <v>45</v>
      </c>
    </row>
    <row r="167" spans="1:3" ht="15">
      <c r="A167" s="327" t="s">
        <v>36</v>
      </c>
      <c r="B167" s="274" t="s">
        <v>11</v>
      </c>
      <c r="C167" s="272">
        <v>49</v>
      </c>
    </row>
    <row r="168" spans="1:3" ht="15">
      <c r="A168" s="327" t="s">
        <v>295</v>
      </c>
      <c r="B168" s="274" t="s">
        <v>180</v>
      </c>
      <c r="C168" s="272">
        <v>71</v>
      </c>
    </row>
    <row r="169" spans="1:3" ht="15">
      <c r="A169" s="327" t="s">
        <v>327</v>
      </c>
      <c r="B169" s="274" t="s">
        <v>328</v>
      </c>
      <c r="C169" s="272">
        <v>43</v>
      </c>
    </row>
    <row r="170" spans="1:3" ht="15">
      <c r="A170" s="327" t="s">
        <v>329</v>
      </c>
      <c r="B170" s="274" t="s">
        <v>330</v>
      </c>
      <c r="C170" s="272">
        <v>25</v>
      </c>
    </row>
    <row r="171" spans="1:3" ht="15">
      <c r="A171" s="327" t="s">
        <v>331</v>
      </c>
      <c r="B171" s="274" t="s">
        <v>332</v>
      </c>
      <c r="C171" s="272">
        <v>25</v>
      </c>
    </row>
    <row r="172" spans="1:3" ht="15">
      <c r="A172" s="327" t="s">
        <v>2257</v>
      </c>
      <c r="B172" s="366" t="s">
        <v>2256</v>
      </c>
      <c r="C172" s="272">
        <v>4</v>
      </c>
    </row>
    <row r="173" spans="1:3" ht="15">
      <c r="A173" s="327" t="s">
        <v>2259</v>
      </c>
      <c r="B173" s="366" t="s">
        <v>2258</v>
      </c>
      <c r="C173" s="272">
        <v>1</v>
      </c>
    </row>
    <row r="174" spans="1:3" ht="15">
      <c r="A174" s="327" t="s">
        <v>2261</v>
      </c>
      <c r="B174" s="366" t="s">
        <v>2260</v>
      </c>
      <c r="C174" s="272">
        <v>2</v>
      </c>
    </row>
    <row r="175" spans="1:3" ht="15">
      <c r="A175" s="327" t="s">
        <v>2263</v>
      </c>
      <c r="B175" s="366" t="s">
        <v>2262</v>
      </c>
      <c r="C175" s="272">
        <v>2</v>
      </c>
    </row>
    <row r="176" spans="1:3" ht="15">
      <c r="A176" s="327" t="s">
        <v>2265</v>
      </c>
      <c r="B176" s="366" t="s">
        <v>2264</v>
      </c>
      <c r="C176" s="272">
        <v>4</v>
      </c>
    </row>
    <row r="177" spans="1:3" ht="15">
      <c r="A177" s="327" t="s">
        <v>2267</v>
      </c>
      <c r="B177" s="366" t="s">
        <v>2266</v>
      </c>
      <c r="C177" s="272">
        <v>2</v>
      </c>
    </row>
    <row r="178" spans="1:3" ht="15">
      <c r="A178" s="327" t="s">
        <v>2315</v>
      </c>
      <c r="B178" s="366" t="s">
        <v>2313</v>
      </c>
      <c r="C178" s="272">
        <v>1</v>
      </c>
    </row>
    <row r="179" spans="1:3" ht="15">
      <c r="A179" s="327" t="s">
        <v>2269</v>
      </c>
      <c r="B179" s="366" t="s">
        <v>2268</v>
      </c>
      <c r="C179" s="272">
        <v>3</v>
      </c>
    </row>
    <row r="180" spans="1:3" ht="15">
      <c r="A180" s="327" t="s">
        <v>2271</v>
      </c>
      <c r="B180" s="366" t="s">
        <v>2270</v>
      </c>
      <c r="C180" s="272">
        <v>2</v>
      </c>
    </row>
    <row r="181" spans="1:3" ht="15">
      <c r="A181" s="327" t="s">
        <v>2316</v>
      </c>
      <c r="B181" s="366" t="s">
        <v>2314</v>
      </c>
      <c r="C181" s="272">
        <v>1</v>
      </c>
    </row>
    <row r="182" spans="1:3" ht="15">
      <c r="A182" s="327" t="s">
        <v>2127</v>
      </c>
      <c r="B182" s="274" t="s">
        <v>2118</v>
      </c>
      <c r="C182" s="272">
        <v>2</v>
      </c>
    </row>
    <row r="183" spans="1:3" ht="15">
      <c r="A183" s="327" t="s">
        <v>2128</v>
      </c>
      <c r="B183" s="274" t="s">
        <v>2119</v>
      </c>
      <c r="C183" s="272">
        <v>7</v>
      </c>
    </row>
    <row r="184" spans="1:3" ht="15">
      <c r="A184" s="327" t="s">
        <v>2129</v>
      </c>
      <c r="B184" s="274" t="s">
        <v>2120</v>
      </c>
      <c r="C184" s="272">
        <v>5</v>
      </c>
    </row>
    <row r="185" spans="1:3" ht="15">
      <c r="A185" s="327" t="s">
        <v>2130</v>
      </c>
      <c r="B185" s="274" t="s">
        <v>2121</v>
      </c>
      <c r="C185" s="272">
        <v>5</v>
      </c>
    </row>
    <row r="186" spans="1:3" ht="15">
      <c r="A186" s="327" t="s">
        <v>2131</v>
      </c>
      <c r="B186" s="274" t="s">
        <v>2122</v>
      </c>
      <c r="C186" s="272">
        <v>7</v>
      </c>
    </row>
    <row r="187" spans="1:3" ht="15">
      <c r="A187" s="327" t="s">
        <v>2132</v>
      </c>
      <c r="B187" s="274" t="s">
        <v>2123</v>
      </c>
      <c r="C187" s="272">
        <v>2</v>
      </c>
    </row>
    <row r="188" spans="1:3" ht="15">
      <c r="A188" s="327" t="s">
        <v>2133</v>
      </c>
      <c r="B188" s="274" t="s">
        <v>2124</v>
      </c>
      <c r="C188" s="272">
        <v>2</v>
      </c>
    </row>
    <row r="189" spans="1:3" ht="15">
      <c r="A189" s="327" t="s">
        <v>2134</v>
      </c>
      <c r="B189" s="274" t="s">
        <v>2125</v>
      </c>
      <c r="C189" s="272">
        <v>4</v>
      </c>
    </row>
    <row r="190" spans="1:3" ht="15">
      <c r="A190" s="327" t="s">
        <v>2135</v>
      </c>
      <c r="B190" s="274" t="s">
        <v>2126</v>
      </c>
      <c r="C190" s="272">
        <v>2</v>
      </c>
    </row>
    <row r="191" spans="1:3" ht="15">
      <c r="A191" s="327" t="s">
        <v>2144</v>
      </c>
      <c r="B191" s="274" t="s">
        <v>2136</v>
      </c>
      <c r="C191" s="272">
        <v>7</v>
      </c>
    </row>
    <row r="192" spans="1:3" ht="15">
      <c r="A192" s="327" t="s">
        <v>2145</v>
      </c>
      <c r="B192" s="274" t="s">
        <v>2137</v>
      </c>
      <c r="C192" s="272">
        <v>6</v>
      </c>
    </row>
    <row r="193" spans="1:3" ht="15">
      <c r="A193" s="327" t="s">
        <v>2146</v>
      </c>
      <c r="B193" s="274" t="s">
        <v>2138</v>
      </c>
      <c r="C193" s="272">
        <v>5</v>
      </c>
    </row>
    <row r="194" spans="1:3" ht="15">
      <c r="A194" s="327" t="s">
        <v>2147</v>
      </c>
      <c r="B194" s="274" t="s">
        <v>2139</v>
      </c>
      <c r="C194" s="272">
        <v>4</v>
      </c>
    </row>
    <row r="195" spans="1:3" ht="15">
      <c r="A195" s="327" t="s">
        <v>2148</v>
      </c>
      <c r="B195" s="274" t="s">
        <v>2140</v>
      </c>
      <c r="C195" s="272">
        <v>7</v>
      </c>
    </row>
    <row r="196" spans="1:3" ht="15">
      <c r="A196" s="327" t="s">
        <v>2149</v>
      </c>
      <c r="B196" s="274" t="s">
        <v>2141</v>
      </c>
      <c r="C196" s="272">
        <v>2</v>
      </c>
    </row>
    <row r="197" spans="1:3" ht="15">
      <c r="A197" s="327" t="s">
        <v>2150</v>
      </c>
      <c r="B197" s="274" t="s">
        <v>2142</v>
      </c>
      <c r="C197" s="272">
        <v>2</v>
      </c>
    </row>
    <row r="198" spans="1:3" ht="15">
      <c r="A198" s="327" t="s">
        <v>2151</v>
      </c>
      <c r="B198" s="274" t="s">
        <v>2143</v>
      </c>
      <c r="C198" s="272">
        <v>3</v>
      </c>
    </row>
    <row r="199" spans="1:3" ht="15">
      <c r="A199" s="327" t="s">
        <v>2301</v>
      </c>
      <c r="B199" s="274" t="s">
        <v>2300</v>
      </c>
      <c r="C199" s="272">
        <v>2</v>
      </c>
    </row>
    <row r="200" spans="1:3" ht="15">
      <c r="A200" s="327" t="s">
        <v>2101</v>
      </c>
      <c r="B200" s="274" t="s">
        <v>2100</v>
      </c>
      <c r="C200" s="272">
        <v>5</v>
      </c>
    </row>
    <row r="201" spans="1:3" ht="15">
      <c r="A201" s="327" t="s">
        <v>2102</v>
      </c>
      <c r="B201" s="274" t="s">
        <v>2110</v>
      </c>
      <c r="C201" s="272">
        <v>7</v>
      </c>
    </row>
    <row r="202" spans="1:3" ht="15">
      <c r="A202" s="327" t="s">
        <v>2103</v>
      </c>
      <c r="B202" s="274" t="s">
        <v>2111</v>
      </c>
      <c r="C202" s="272">
        <v>4</v>
      </c>
    </row>
    <row r="203" spans="1:3" ht="15">
      <c r="A203" s="327" t="s">
        <v>2104</v>
      </c>
      <c r="B203" s="274" t="s">
        <v>2112</v>
      </c>
      <c r="C203" s="272">
        <v>4</v>
      </c>
    </row>
    <row r="204" spans="1:3" ht="15">
      <c r="A204" s="327" t="s">
        <v>2105</v>
      </c>
      <c r="B204" s="274" t="s">
        <v>2113</v>
      </c>
      <c r="C204" s="272">
        <v>5</v>
      </c>
    </row>
    <row r="205" spans="1:3" ht="15">
      <c r="A205" s="327" t="s">
        <v>2106</v>
      </c>
      <c r="B205" s="274" t="s">
        <v>2114</v>
      </c>
      <c r="C205" s="272">
        <v>3</v>
      </c>
    </row>
    <row r="206" spans="1:3" ht="15">
      <c r="A206" s="327" t="s">
        <v>2107</v>
      </c>
      <c r="B206" s="274" t="s">
        <v>2115</v>
      </c>
      <c r="C206" s="272">
        <v>5</v>
      </c>
    </row>
    <row r="207" spans="1:3" ht="15">
      <c r="A207" s="327" t="s">
        <v>2108</v>
      </c>
      <c r="B207" s="274" t="s">
        <v>2116</v>
      </c>
      <c r="C207" s="272">
        <v>5</v>
      </c>
    </row>
    <row r="208" spans="1:3" ht="15">
      <c r="A208" s="327" t="s">
        <v>2109</v>
      </c>
      <c r="B208" s="274" t="s">
        <v>2117</v>
      </c>
      <c r="C208" s="272">
        <v>2</v>
      </c>
    </row>
    <row r="209" spans="1:3" ht="15">
      <c r="A209" s="327" t="s">
        <v>2273</v>
      </c>
      <c r="B209" s="366" t="s">
        <v>2272</v>
      </c>
      <c r="C209" s="272">
        <v>4</v>
      </c>
    </row>
    <row r="210" spans="1:3" ht="15">
      <c r="A210" s="327" t="s">
        <v>2275</v>
      </c>
      <c r="B210" s="366" t="s">
        <v>2274</v>
      </c>
      <c r="C210" s="272">
        <v>4</v>
      </c>
    </row>
    <row r="211" spans="1:3" ht="15">
      <c r="A211" s="327" t="s">
        <v>2277</v>
      </c>
      <c r="B211" s="366" t="s">
        <v>2276</v>
      </c>
      <c r="C211" s="272">
        <v>2</v>
      </c>
    </row>
    <row r="212" spans="1:3" ht="15">
      <c r="A212" s="327" t="s">
        <v>2279</v>
      </c>
      <c r="B212" s="366" t="s">
        <v>2278</v>
      </c>
      <c r="C212" s="272">
        <v>2</v>
      </c>
    </row>
    <row r="213" spans="1:3" ht="15">
      <c r="A213" s="327" t="s">
        <v>2153</v>
      </c>
      <c r="B213" s="366" t="s">
        <v>2162</v>
      </c>
      <c r="C213" s="272">
        <v>3</v>
      </c>
    </row>
    <row r="214" spans="1:3" ht="15">
      <c r="A214" s="327" t="s">
        <v>2154</v>
      </c>
      <c r="B214" s="366" t="s">
        <v>2163</v>
      </c>
      <c r="C214" s="272">
        <v>2</v>
      </c>
    </row>
    <row r="215" spans="1:3" ht="15">
      <c r="A215" s="327" t="s">
        <v>2155</v>
      </c>
      <c r="B215" s="366" t="s">
        <v>2164</v>
      </c>
      <c r="C215" s="272">
        <v>3</v>
      </c>
    </row>
    <row r="216" spans="1:3" ht="15">
      <c r="A216" s="327" t="s">
        <v>2156</v>
      </c>
      <c r="B216" s="366" t="s">
        <v>2165</v>
      </c>
      <c r="C216" s="272">
        <v>3</v>
      </c>
    </row>
    <row r="217" spans="1:3" ht="15">
      <c r="A217" s="327" t="s">
        <v>2157</v>
      </c>
      <c r="B217" s="366" t="s">
        <v>2166</v>
      </c>
      <c r="C217" s="272">
        <v>2</v>
      </c>
    </row>
    <row r="218" spans="1:3" ht="15">
      <c r="A218" s="327" t="s">
        <v>2158</v>
      </c>
      <c r="B218" s="366" t="s">
        <v>2167</v>
      </c>
      <c r="C218" s="272">
        <v>3</v>
      </c>
    </row>
    <row r="219" spans="1:3" ht="15">
      <c r="A219" s="327" t="s">
        <v>2159</v>
      </c>
      <c r="B219" s="366" t="s">
        <v>2168</v>
      </c>
      <c r="C219" s="272">
        <v>2</v>
      </c>
    </row>
    <row r="220" spans="1:3" ht="15">
      <c r="A220" s="327" t="s">
        <v>2160</v>
      </c>
      <c r="B220" s="366" t="s">
        <v>2169</v>
      </c>
      <c r="C220" s="272">
        <v>3</v>
      </c>
    </row>
    <row r="221" spans="1:3" ht="15">
      <c r="A221" s="327" t="s">
        <v>2161</v>
      </c>
      <c r="B221" s="366" t="s">
        <v>2170</v>
      </c>
      <c r="C221" s="272">
        <v>3</v>
      </c>
    </row>
    <row r="222" spans="1:3" ht="15">
      <c r="A222" s="327" t="s">
        <v>2318</v>
      </c>
      <c r="B222" s="366" t="s">
        <v>2317</v>
      </c>
      <c r="C222" s="272">
        <v>2</v>
      </c>
    </row>
    <row r="223" spans="1:3" ht="15">
      <c r="A223" s="327" t="s">
        <v>2179</v>
      </c>
      <c r="B223" s="366" t="s">
        <v>2171</v>
      </c>
      <c r="C223" s="272">
        <v>3</v>
      </c>
    </row>
    <row r="224" spans="1:3" ht="15">
      <c r="A224" s="327" t="s">
        <v>2180</v>
      </c>
      <c r="B224" s="366" t="s">
        <v>2172</v>
      </c>
      <c r="C224" s="272">
        <v>2</v>
      </c>
    </row>
    <row r="225" spans="1:3" ht="15">
      <c r="A225" s="327" t="s">
        <v>2181</v>
      </c>
      <c r="B225" s="366" t="s">
        <v>2173</v>
      </c>
      <c r="C225" s="272">
        <v>3</v>
      </c>
    </row>
    <row r="226" spans="1:3" ht="15">
      <c r="A226" s="327" t="s">
        <v>2182</v>
      </c>
      <c r="B226" s="366" t="s">
        <v>2174</v>
      </c>
      <c r="C226" s="272">
        <v>2</v>
      </c>
    </row>
    <row r="227" spans="1:3" ht="15">
      <c r="A227" s="327" t="s">
        <v>2183</v>
      </c>
      <c r="B227" s="366" t="s">
        <v>2175</v>
      </c>
      <c r="C227" s="272">
        <v>3</v>
      </c>
    </row>
    <row r="228" spans="1:3" ht="15">
      <c r="A228" s="327" t="s">
        <v>2184</v>
      </c>
      <c r="B228" s="366" t="s">
        <v>2176</v>
      </c>
      <c r="C228" s="272">
        <v>3</v>
      </c>
    </row>
    <row r="229" spans="1:3" ht="15">
      <c r="A229" s="327" t="s">
        <v>2185</v>
      </c>
      <c r="B229" s="366" t="s">
        <v>2177</v>
      </c>
      <c r="C229" s="272">
        <v>3</v>
      </c>
    </row>
    <row r="230" spans="1:3" ht="15">
      <c r="A230" s="327" t="s">
        <v>2186</v>
      </c>
      <c r="B230" s="366" t="s">
        <v>2178</v>
      </c>
      <c r="C230" s="272">
        <v>3</v>
      </c>
    </row>
    <row r="231" spans="1:3" ht="15">
      <c r="A231" s="327" t="s">
        <v>2281</v>
      </c>
      <c r="B231" s="274" t="s">
        <v>2280</v>
      </c>
      <c r="C231" s="272">
        <v>2</v>
      </c>
    </row>
    <row r="232" spans="1:3" ht="15">
      <c r="A232" s="327" t="s">
        <v>2319</v>
      </c>
      <c r="B232" s="274" t="s">
        <v>2328</v>
      </c>
      <c r="C232" s="272">
        <v>1</v>
      </c>
    </row>
    <row r="233" spans="1:3" ht="15">
      <c r="A233" s="327" t="s">
        <v>2283</v>
      </c>
      <c r="B233" s="274" t="s">
        <v>2282</v>
      </c>
      <c r="C233" s="272">
        <v>3</v>
      </c>
    </row>
    <row r="234" spans="1:3" ht="15">
      <c r="A234" s="327" t="s">
        <v>2285</v>
      </c>
      <c r="B234" s="274" t="s">
        <v>2284</v>
      </c>
      <c r="C234" s="272">
        <v>3</v>
      </c>
    </row>
    <row r="235" spans="1:3" ht="15">
      <c r="A235" s="327" t="s">
        <v>2320</v>
      </c>
      <c r="B235" s="274" t="s">
        <v>2323</v>
      </c>
      <c r="C235" s="272">
        <v>1</v>
      </c>
    </row>
    <row r="236" spans="1:3" ht="15">
      <c r="A236" s="327" t="s">
        <v>2321</v>
      </c>
      <c r="B236" s="274" t="s">
        <v>2324</v>
      </c>
      <c r="C236" s="272">
        <v>3</v>
      </c>
    </row>
    <row r="237" spans="1:3" ht="15">
      <c r="A237" s="327" t="s">
        <v>2322</v>
      </c>
      <c r="B237" s="274" t="s">
        <v>2325</v>
      </c>
      <c r="C237" s="272">
        <v>1</v>
      </c>
    </row>
    <row r="238" spans="1:3" ht="15">
      <c r="A238" s="327" t="s">
        <v>2287</v>
      </c>
      <c r="B238" s="274" t="s">
        <v>2286</v>
      </c>
      <c r="C238" s="272">
        <v>2</v>
      </c>
    </row>
    <row r="239" spans="1:3" ht="15">
      <c r="A239" s="327" t="s">
        <v>2327</v>
      </c>
      <c r="B239" s="274" t="s">
        <v>2326</v>
      </c>
      <c r="C239" s="272">
        <v>1</v>
      </c>
    </row>
    <row r="240" spans="1:3" ht="15">
      <c r="A240" s="327" t="s">
        <v>2188</v>
      </c>
      <c r="B240" s="274" t="s">
        <v>2187</v>
      </c>
      <c r="C240" s="272">
        <v>3</v>
      </c>
    </row>
    <row r="241" spans="1:3" ht="15">
      <c r="A241" s="327" t="s">
        <v>2197</v>
      </c>
      <c r="B241" s="274" t="s">
        <v>2189</v>
      </c>
      <c r="C241" s="272">
        <v>6</v>
      </c>
    </row>
    <row r="242" spans="1:3" ht="15">
      <c r="A242" s="327" t="s">
        <v>2198</v>
      </c>
      <c r="B242" s="274" t="s">
        <v>2190</v>
      </c>
      <c r="C242" s="272">
        <v>3</v>
      </c>
    </row>
    <row r="243" spans="1:3" ht="15">
      <c r="A243" s="327" t="s">
        <v>2199</v>
      </c>
      <c r="B243" s="274" t="s">
        <v>2191</v>
      </c>
      <c r="C243" s="272">
        <v>4</v>
      </c>
    </row>
    <row r="244" spans="1:3" ht="15">
      <c r="A244" s="327" t="s">
        <v>2200</v>
      </c>
      <c r="B244" s="274" t="s">
        <v>2192</v>
      </c>
      <c r="C244" s="272">
        <v>3</v>
      </c>
    </row>
    <row r="245" spans="1:3" ht="15">
      <c r="A245" s="327" t="s">
        <v>2201</v>
      </c>
      <c r="B245" s="274" t="s">
        <v>2193</v>
      </c>
      <c r="C245" s="272">
        <v>3</v>
      </c>
    </row>
    <row r="246" spans="1:3" ht="15">
      <c r="A246" s="327" t="s">
        <v>2202</v>
      </c>
      <c r="B246" s="274" t="s">
        <v>2194</v>
      </c>
      <c r="C246" s="272">
        <v>5</v>
      </c>
    </row>
    <row r="247" spans="1:3" ht="15">
      <c r="A247" s="327" t="s">
        <v>2203</v>
      </c>
      <c r="B247" s="274" t="s">
        <v>2195</v>
      </c>
      <c r="C247" s="272">
        <v>4</v>
      </c>
    </row>
    <row r="248" spans="1:3" ht="15">
      <c r="A248" s="327" t="s">
        <v>2204</v>
      </c>
      <c r="B248" s="274" t="s">
        <v>2196</v>
      </c>
      <c r="C248" s="272">
        <v>4</v>
      </c>
    </row>
    <row r="249" spans="1:3" ht="15">
      <c r="A249" s="327" t="s">
        <v>1896</v>
      </c>
      <c r="B249" s="274" t="s">
        <v>1895</v>
      </c>
      <c r="C249" s="272">
        <v>33</v>
      </c>
    </row>
    <row r="250" spans="1:3" ht="15">
      <c r="A250" s="327" t="s">
        <v>1897</v>
      </c>
      <c r="B250" s="274" t="s">
        <v>1900</v>
      </c>
      <c r="C250" s="272">
        <v>0</v>
      </c>
    </row>
    <row r="251" spans="1:3" ht="15">
      <c r="A251" s="327" t="s">
        <v>1943</v>
      </c>
      <c r="B251" s="274" t="s">
        <v>1939</v>
      </c>
      <c r="C251" s="272">
        <v>15</v>
      </c>
    </row>
    <row r="252" spans="1:3" ht="15">
      <c r="A252" s="327" t="s">
        <v>1944</v>
      </c>
      <c r="B252" s="274" t="s">
        <v>3276</v>
      </c>
      <c r="C252" s="272">
        <v>14</v>
      </c>
    </row>
    <row r="253" spans="1:3" ht="15">
      <c r="A253" s="327" t="s">
        <v>1898</v>
      </c>
      <c r="B253" s="274" t="s">
        <v>1901</v>
      </c>
      <c r="C253" s="272">
        <v>10</v>
      </c>
    </row>
    <row r="254" spans="1:3" ht="15">
      <c r="A254" s="327" t="s">
        <v>1899</v>
      </c>
      <c r="B254" s="274" t="s">
        <v>1902</v>
      </c>
      <c r="C254" s="272">
        <v>25</v>
      </c>
    </row>
    <row r="255" spans="1:3" ht="15">
      <c r="A255" s="327" t="s">
        <v>1945</v>
      </c>
      <c r="B255" s="274" t="s">
        <v>1941</v>
      </c>
      <c r="C255" s="272">
        <v>15</v>
      </c>
    </row>
    <row r="256" spans="1:3" ht="15">
      <c r="A256" s="327" t="s">
        <v>1946</v>
      </c>
      <c r="B256" s="274" t="s">
        <v>1942</v>
      </c>
      <c r="C256" s="272">
        <v>3</v>
      </c>
    </row>
    <row r="257" spans="1:3" ht="15">
      <c r="A257" s="327" t="s">
        <v>2348</v>
      </c>
      <c r="B257" s="274" t="s">
        <v>2347</v>
      </c>
      <c r="C257" s="272">
        <v>12</v>
      </c>
    </row>
    <row r="258" spans="1:3" ht="15">
      <c r="A258" s="327" t="s">
        <v>1699</v>
      </c>
      <c r="B258" s="274" t="s">
        <v>1692</v>
      </c>
      <c r="C258" s="272">
        <v>13</v>
      </c>
    </row>
    <row r="259" spans="1:3" ht="15">
      <c r="A259" s="327" t="s">
        <v>1990</v>
      </c>
      <c r="B259" s="274" t="s">
        <v>2000</v>
      </c>
      <c r="C259" s="272">
        <v>10</v>
      </c>
    </row>
    <row r="260" spans="1:3" ht="15">
      <c r="A260" s="327" t="s">
        <v>1991</v>
      </c>
      <c r="B260" s="274" t="s">
        <v>2001</v>
      </c>
      <c r="C260" s="272">
        <v>9</v>
      </c>
    </row>
    <row r="261" spans="1:3" ht="15">
      <c r="A261" s="327" t="s">
        <v>1696</v>
      </c>
      <c r="B261" s="274" t="s">
        <v>1693</v>
      </c>
      <c r="C261" s="272">
        <v>12</v>
      </c>
    </row>
    <row r="262" spans="1:3" ht="15">
      <c r="A262" s="327" t="s">
        <v>1992</v>
      </c>
      <c r="B262" s="274" t="s">
        <v>2002</v>
      </c>
      <c r="C262" s="272">
        <v>10</v>
      </c>
    </row>
    <row r="263" spans="1:3" ht="15">
      <c r="A263" s="327" t="s">
        <v>1698</v>
      </c>
      <c r="B263" s="274" t="s">
        <v>1694</v>
      </c>
      <c r="C263" s="272">
        <v>15</v>
      </c>
    </row>
    <row r="264" spans="1:3" ht="15">
      <c r="A264" s="327" t="s">
        <v>1697</v>
      </c>
      <c r="B264" s="274" t="s">
        <v>1695</v>
      </c>
      <c r="C264" s="272">
        <v>7</v>
      </c>
    </row>
    <row r="265" spans="1:3" ht="15">
      <c r="A265" s="327" t="s">
        <v>2072</v>
      </c>
      <c r="B265" s="274" t="s">
        <v>2071</v>
      </c>
      <c r="C265" s="272">
        <v>24</v>
      </c>
    </row>
    <row r="266" spans="1:3" ht="15">
      <c r="A266" s="327" t="s">
        <v>1993</v>
      </c>
      <c r="B266" s="274" t="s">
        <v>2003</v>
      </c>
      <c r="C266" s="272">
        <v>25</v>
      </c>
    </row>
    <row r="267" spans="1:3" ht="15">
      <c r="A267" s="327" t="s">
        <v>1994</v>
      </c>
      <c r="B267" s="274" t="s">
        <v>2004</v>
      </c>
      <c r="C267" s="272">
        <v>15</v>
      </c>
    </row>
    <row r="268" spans="1:3" ht="15">
      <c r="A268" s="327" t="s">
        <v>1995</v>
      </c>
      <c r="B268" s="274" t="s">
        <v>2005</v>
      </c>
      <c r="C268" s="272">
        <v>15</v>
      </c>
    </row>
    <row r="269" spans="1:3" ht="15">
      <c r="A269" s="327" t="s">
        <v>1996</v>
      </c>
      <c r="B269" s="274" t="s">
        <v>2006</v>
      </c>
      <c r="C269" s="272">
        <v>25</v>
      </c>
    </row>
    <row r="270" spans="1:3" ht="15">
      <c r="A270" s="327" t="s">
        <v>1997</v>
      </c>
      <c r="B270" s="274" t="s">
        <v>2007</v>
      </c>
      <c r="C270" s="272">
        <v>25</v>
      </c>
    </row>
    <row r="271" spans="1:3" ht="15">
      <c r="A271" s="327" t="s">
        <v>1998</v>
      </c>
      <c r="B271" s="274" t="s">
        <v>2008</v>
      </c>
      <c r="C271" s="272">
        <v>15</v>
      </c>
    </row>
    <row r="272" spans="1:3" ht="15">
      <c r="A272" s="327" t="s">
        <v>1999</v>
      </c>
      <c r="B272" s="274" t="s">
        <v>2009</v>
      </c>
      <c r="C272" s="272">
        <v>5</v>
      </c>
    </row>
    <row r="273" spans="1:3" ht="15">
      <c r="A273" s="327" t="s">
        <v>1864</v>
      </c>
      <c r="B273" s="274" t="s">
        <v>1850</v>
      </c>
      <c r="C273" s="272">
        <v>34</v>
      </c>
    </row>
    <row r="274" spans="1:3" ht="15">
      <c r="A274" s="327" t="s">
        <v>1852</v>
      </c>
      <c r="B274" s="274" t="s">
        <v>1851</v>
      </c>
      <c r="C274" s="272">
        <v>15</v>
      </c>
    </row>
    <row r="275" spans="1:3" ht="15">
      <c r="A275" s="327" t="s">
        <v>1860</v>
      </c>
      <c r="B275" s="274" t="s">
        <v>1853</v>
      </c>
      <c r="C275" s="272">
        <v>5</v>
      </c>
    </row>
    <row r="276" spans="1:3" ht="15">
      <c r="A276" s="327" t="s">
        <v>1861</v>
      </c>
      <c r="B276" s="274" t="s">
        <v>1854</v>
      </c>
      <c r="C276" s="272">
        <v>3</v>
      </c>
    </row>
    <row r="277" spans="1:3" ht="15">
      <c r="A277" s="327" t="s">
        <v>1859</v>
      </c>
      <c r="B277" s="274" t="s">
        <v>1858</v>
      </c>
      <c r="C277" s="272">
        <v>30</v>
      </c>
    </row>
    <row r="278" spans="1:3" ht="15">
      <c r="A278" s="327" t="s">
        <v>1865</v>
      </c>
      <c r="B278" s="274" t="s">
        <v>1855</v>
      </c>
      <c r="C278" s="272">
        <v>24</v>
      </c>
    </row>
    <row r="279" spans="1:3" ht="15">
      <c r="A279" s="327" t="s">
        <v>1862</v>
      </c>
      <c r="B279" s="274" t="s">
        <v>1856</v>
      </c>
      <c r="C279" s="272">
        <v>3</v>
      </c>
    </row>
    <row r="280" spans="1:3" ht="15">
      <c r="A280" s="327" t="s">
        <v>1863</v>
      </c>
      <c r="B280" s="274" t="s">
        <v>1857</v>
      </c>
      <c r="C280" s="272">
        <v>5</v>
      </c>
    </row>
    <row r="281" spans="1:3" ht="15">
      <c r="A281" s="327" t="s">
        <v>1926</v>
      </c>
      <c r="B281" s="274" t="s">
        <v>1920</v>
      </c>
      <c r="C281" s="272">
        <v>20</v>
      </c>
    </row>
    <row r="282" spans="1:3" ht="15">
      <c r="A282" s="327" t="s">
        <v>1927</v>
      </c>
      <c r="B282" s="274" t="s">
        <v>1921</v>
      </c>
      <c r="C282" s="272">
        <v>24</v>
      </c>
    </row>
    <row r="283" spans="1:3" ht="15">
      <c r="A283" s="327" t="s">
        <v>1937</v>
      </c>
      <c r="B283" s="274" t="s">
        <v>1938</v>
      </c>
      <c r="C283" s="272">
        <v>5</v>
      </c>
    </row>
    <row r="284" spans="1:3" ht="15">
      <c r="A284" s="327" t="s">
        <v>1928</v>
      </c>
      <c r="B284" s="274" t="s">
        <v>1919</v>
      </c>
      <c r="C284" s="272">
        <v>17</v>
      </c>
    </row>
    <row r="285" spans="1:3" ht="15">
      <c r="A285" s="327" t="s">
        <v>1929</v>
      </c>
      <c r="B285" s="274" t="s">
        <v>1922</v>
      </c>
      <c r="C285" s="272">
        <v>20</v>
      </c>
    </row>
    <row r="286" spans="1:3" ht="15">
      <c r="A286" s="327" t="s">
        <v>1930</v>
      </c>
      <c r="B286" s="274" t="s">
        <v>1923</v>
      </c>
      <c r="C286" s="272">
        <v>13</v>
      </c>
    </row>
    <row r="287" spans="1:3" ht="15">
      <c r="A287" s="327" t="s">
        <v>1931</v>
      </c>
      <c r="B287" s="274" t="s">
        <v>1924</v>
      </c>
      <c r="C287" s="272">
        <v>27</v>
      </c>
    </row>
    <row r="288" spans="1:3" ht="15">
      <c r="A288" s="327" t="s">
        <v>1932</v>
      </c>
      <c r="B288" s="274" t="s">
        <v>1925</v>
      </c>
      <c r="C288" s="272">
        <v>19</v>
      </c>
    </row>
    <row r="289" spans="1:3" ht="15">
      <c r="A289" s="327" t="s">
        <v>1911</v>
      </c>
      <c r="B289" s="274" t="s">
        <v>1904</v>
      </c>
      <c r="C289" s="272">
        <v>31</v>
      </c>
    </row>
    <row r="290" spans="1:3" ht="15">
      <c r="A290" s="327" t="s">
        <v>1918</v>
      </c>
      <c r="B290" s="274" t="s">
        <v>1905</v>
      </c>
      <c r="C290" s="272">
        <v>30</v>
      </c>
    </row>
    <row r="291" spans="1:3" ht="15">
      <c r="A291" s="327" t="s">
        <v>1917</v>
      </c>
      <c r="B291" s="274" t="s">
        <v>1906</v>
      </c>
      <c r="C291" s="272">
        <v>5</v>
      </c>
    </row>
    <row r="292" spans="1:3" ht="15">
      <c r="A292" s="327" t="s">
        <v>1916</v>
      </c>
      <c r="B292" s="274" t="s">
        <v>1903</v>
      </c>
      <c r="C292" s="272">
        <v>5</v>
      </c>
    </row>
    <row r="293" spans="1:3" ht="15">
      <c r="A293" s="327" t="s">
        <v>1915</v>
      </c>
      <c r="B293" s="274" t="s">
        <v>1907</v>
      </c>
      <c r="C293" s="272">
        <v>31</v>
      </c>
    </row>
    <row r="294" spans="1:3" ht="15">
      <c r="A294" s="327" t="s">
        <v>1914</v>
      </c>
      <c r="B294" s="274" t="s">
        <v>1908</v>
      </c>
      <c r="C294" s="272">
        <v>29</v>
      </c>
    </row>
    <row r="295" spans="1:3" ht="15">
      <c r="A295" s="327" t="s">
        <v>1913</v>
      </c>
      <c r="B295" s="274" t="s">
        <v>1909</v>
      </c>
      <c r="C295" s="272">
        <v>5</v>
      </c>
    </row>
    <row r="296" spans="1:3" ht="15">
      <c r="A296" s="327" t="s">
        <v>1912</v>
      </c>
      <c r="B296" s="274" t="s">
        <v>1910</v>
      </c>
      <c r="C296" s="272">
        <v>5</v>
      </c>
    </row>
    <row r="297" spans="1:3" ht="15">
      <c r="A297" s="327" t="s">
        <v>1952</v>
      </c>
      <c r="B297" s="274" t="s">
        <v>1951</v>
      </c>
      <c r="C297" s="272">
        <v>22</v>
      </c>
    </row>
    <row r="298" spans="1:3" ht="15">
      <c r="A298" s="327" t="s">
        <v>1959</v>
      </c>
      <c r="B298" s="274" t="s">
        <v>1953</v>
      </c>
      <c r="C298" s="272">
        <v>22</v>
      </c>
    </row>
    <row r="299" spans="1:3" ht="15">
      <c r="A299" s="327" t="s">
        <v>1960</v>
      </c>
      <c r="B299" s="274" t="s">
        <v>1954</v>
      </c>
      <c r="C299" s="272">
        <v>15</v>
      </c>
    </row>
    <row r="300" spans="1:3" ht="15">
      <c r="A300" s="327" t="s">
        <v>1961</v>
      </c>
      <c r="B300" s="274" t="s">
        <v>1955</v>
      </c>
      <c r="C300" s="272">
        <v>10</v>
      </c>
    </row>
    <row r="301" spans="1:3" ht="15">
      <c r="A301" s="327" t="s">
        <v>1962</v>
      </c>
      <c r="B301" s="274" t="s">
        <v>1956</v>
      </c>
      <c r="C301" s="272">
        <v>19</v>
      </c>
    </row>
    <row r="302" spans="1:3" ht="15">
      <c r="A302" s="327" t="s">
        <v>1963</v>
      </c>
      <c r="B302" s="274" t="s">
        <v>1957</v>
      </c>
      <c r="C302" s="272">
        <v>35</v>
      </c>
    </row>
    <row r="303" spans="1:3" ht="15">
      <c r="A303" s="327" t="s">
        <v>1964</v>
      </c>
      <c r="B303" s="274" t="s">
        <v>1958</v>
      </c>
      <c r="C303" s="272">
        <v>14</v>
      </c>
    </row>
    <row r="304" spans="1:3" ht="15">
      <c r="A304" s="327" t="s">
        <v>1977</v>
      </c>
      <c r="B304" s="274" t="s">
        <v>1976</v>
      </c>
      <c r="C304" s="272">
        <v>5</v>
      </c>
    </row>
    <row r="305" spans="1:3" ht="15">
      <c r="A305" s="327" t="s">
        <v>1979</v>
      </c>
      <c r="B305" s="274" t="s">
        <v>1978</v>
      </c>
      <c r="C305" s="272">
        <v>20</v>
      </c>
    </row>
    <row r="306" spans="1:3" ht="15">
      <c r="A306" s="327" t="s">
        <v>1948</v>
      </c>
      <c r="B306" s="274" t="s">
        <v>1947</v>
      </c>
      <c r="C306" s="272">
        <v>20</v>
      </c>
    </row>
    <row r="307" spans="1:3" ht="15">
      <c r="A307" s="327" t="s">
        <v>1980</v>
      </c>
      <c r="B307" s="274" t="s">
        <v>1985</v>
      </c>
      <c r="C307" s="272">
        <v>15</v>
      </c>
    </row>
    <row r="308" spans="1:3" ht="15">
      <c r="A308" s="327" t="s">
        <v>1950</v>
      </c>
      <c r="B308" s="274" t="s">
        <v>1949</v>
      </c>
      <c r="C308" s="272">
        <v>15</v>
      </c>
    </row>
    <row r="309" spans="1:3" ht="15">
      <c r="A309" s="327" t="s">
        <v>1981</v>
      </c>
      <c r="B309" s="274" t="s">
        <v>1986</v>
      </c>
      <c r="C309" s="272">
        <v>20</v>
      </c>
    </row>
    <row r="310" spans="1:3" ht="15">
      <c r="A310" s="327" t="s">
        <v>1982</v>
      </c>
      <c r="B310" s="274" t="s">
        <v>1987</v>
      </c>
      <c r="C310" s="272">
        <v>25</v>
      </c>
    </row>
    <row r="311" spans="1:3" ht="15">
      <c r="A311" s="327" t="s">
        <v>1983</v>
      </c>
      <c r="B311" s="274" t="s">
        <v>1988</v>
      </c>
      <c r="C311" s="272">
        <v>15</v>
      </c>
    </row>
    <row r="312" spans="1:3" ht="15">
      <c r="A312" s="327" t="s">
        <v>1984</v>
      </c>
      <c r="B312" s="274" t="s">
        <v>1989</v>
      </c>
      <c r="C312" s="272">
        <v>5</v>
      </c>
    </row>
    <row r="313" spans="1:3" ht="15">
      <c r="A313" s="327" t="s">
        <v>2063</v>
      </c>
      <c r="B313" s="274" t="s">
        <v>2055</v>
      </c>
      <c r="C313" s="272">
        <v>25</v>
      </c>
    </row>
    <row r="314" spans="1:3" ht="15">
      <c r="A314" s="327" t="s">
        <v>2064</v>
      </c>
      <c r="B314" s="274" t="s">
        <v>2056</v>
      </c>
      <c r="C314" s="272">
        <v>25</v>
      </c>
    </row>
    <row r="315" spans="1:3" ht="15">
      <c r="A315" s="327" t="s">
        <v>2065</v>
      </c>
      <c r="B315" s="274" t="s">
        <v>2057</v>
      </c>
      <c r="C315" s="272">
        <v>15</v>
      </c>
    </row>
    <row r="316" spans="1:3" ht="15">
      <c r="A316" s="327" t="s">
        <v>2066</v>
      </c>
      <c r="B316" s="274" t="s">
        <v>2058</v>
      </c>
      <c r="C316" s="272">
        <v>15</v>
      </c>
    </row>
    <row r="317" spans="1:3" ht="15">
      <c r="A317" s="327" t="s">
        <v>2067</v>
      </c>
      <c r="B317" s="274" t="s">
        <v>2059</v>
      </c>
      <c r="C317" s="272">
        <v>25</v>
      </c>
    </row>
    <row r="318" spans="1:3" ht="15">
      <c r="A318" s="327" t="s">
        <v>2068</v>
      </c>
      <c r="B318" s="274" t="s">
        <v>2060</v>
      </c>
      <c r="C318" s="272">
        <v>25</v>
      </c>
    </row>
    <row r="319" spans="1:3" ht="15">
      <c r="A319" s="327" t="s">
        <v>2069</v>
      </c>
      <c r="B319" s="274" t="s">
        <v>2061</v>
      </c>
      <c r="C319" s="272">
        <v>15</v>
      </c>
    </row>
    <row r="320" spans="1:3" ht="15">
      <c r="A320" s="327" t="s">
        <v>2070</v>
      </c>
      <c r="B320" s="274" t="s">
        <v>2062</v>
      </c>
      <c r="C320" s="272">
        <v>5</v>
      </c>
    </row>
    <row r="321" spans="1:3" ht="15">
      <c r="A321" s="327" t="s">
        <v>40</v>
      </c>
      <c r="B321" s="274" t="s">
        <v>370</v>
      </c>
      <c r="C321" s="272">
        <v>88</v>
      </c>
    </row>
    <row r="322" spans="1:3" ht="15">
      <c r="A322" s="327" t="s">
        <v>38</v>
      </c>
      <c r="B322" s="274" t="s">
        <v>371</v>
      </c>
      <c r="C322" s="272">
        <v>19</v>
      </c>
    </row>
    <row r="323" spans="1:3" ht="15">
      <c r="A323" s="327" t="s">
        <v>39</v>
      </c>
      <c r="B323" s="274" t="s">
        <v>12</v>
      </c>
      <c r="C323" s="272">
        <v>326</v>
      </c>
    </row>
    <row r="324" spans="1:3" ht="15">
      <c r="A324" s="327" t="s">
        <v>333</v>
      </c>
      <c r="B324" s="274" t="s">
        <v>0</v>
      </c>
      <c r="C324" s="272">
        <v>50</v>
      </c>
    </row>
    <row r="325" spans="1:3" ht="15">
      <c r="A325" s="327" t="s">
        <v>174</v>
      </c>
      <c r="B325" s="274" t="s">
        <v>334</v>
      </c>
      <c r="C325" s="272">
        <v>188</v>
      </c>
    </row>
    <row r="326" spans="1:3" ht="15">
      <c r="A326" s="327" t="s">
        <v>2251</v>
      </c>
      <c r="B326" s="274" t="s">
        <v>2250</v>
      </c>
      <c r="C326" s="272">
        <v>1</v>
      </c>
    </row>
    <row r="327" spans="1:3" ht="15">
      <c r="A327" s="327" t="s">
        <v>2253</v>
      </c>
      <c r="B327" s="274" t="s">
        <v>2252</v>
      </c>
      <c r="C327" s="272">
        <v>1</v>
      </c>
    </row>
    <row r="328" spans="1:3" ht="15">
      <c r="A328" s="327" t="s">
        <v>2255</v>
      </c>
      <c r="B328" s="274" t="s">
        <v>2254</v>
      </c>
      <c r="C328" s="272">
        <v>1</v>
      </c>
    </row>
    <row r="329" spans="1:3" ht="15">
      <c r="A329" s="327" t="s">
        <v>1690</v>
      </c>
      <c r="B329" s="274" t="s">
        <v>1691</v>
      </c>
      <c r="C329" s="272">
        <v>10</v>
      </c>
    </row>
    <row r="330" spans="1:3" ht="15">
      <c r="A330" s="327" t="s">
        <v>2229</v>
      </c>
      <c r="B330" s="274" t="s">
        <v>2228</v>
      </c>
      <c r="C330" s="272">
        <v>8</v>
      </c>
    </row>
    <row r="331" spans="1:3" ht="15">
      <c r="A331" s="327" t="s">
        <v>2349</v>
      </c>
      <c r="B331" s="274" t="s">
        <v>2350</v>
      </c>
      <c r="C331" s="272">
        <v>30</v>
      </c>
    </row>
    <row r="332" spans="1:3" ht="15">
      <c r="A332" s="327" t="s">
        <v>2309</v>
      </c>
      <c r="B332" s="274" t="s">
        <v>1891</v>
      </c>
      <c r="C332" s="272">
        <v>5</v>
      </c>
    </row>
    <row r="333" spans="1:3" ht="15">
      <c r="A333" s="327" t="s">
        <v>2310</v>
      </c>
      <c r="B333" s="274" t="s">
        <v>1892</v>
      </c>
      <c r="C333" s="272">
        <v>10</v>
      </c>
    </row>
    <row r="334" spans="1:3" ht="15">
      <c r="A334" s="327" t="s">
        <v>629</v>
      </c>
      <c r="B334" s="274" t="s">
        <v>628</v>
      </c>
      <c r="C334" s="272">
        <v>0</v>
      </c>
    </row>
    <row r="335" spans="1:3" ht="15">
      <c r="A335" s="327" t="s">
        <v>549</v>
      </c>
      <c r="B335" s="274" t="s">
        <v>548</v>
      </c>
      <c r="C335" s="272">
        <v>0</v>
      </c>
    </row>
    <row r="336" spans="1:3" ht="15">
      <c r="A336" s="327" t="s">
        <v>372</v>
      </c>
      <c r="B336" s="274" t="s">
        <v>373</v>
      </c>
      <c r="C336" s="272">
        <v>0</v>
      </c>
    </row>
    <row r="337" spans="1:3" ht="15">
      <c r="A337" s="327" t="s">
        <v>799</v>
      </c>
      <c r="B337" s="274" t="s">
        <v>798</v>
      </c>
      <c r="C337" s="272">
        <v>1</v>
      </c>
    </row>
    <row r="338" spans="1:3" ht="15">
      <c r="A338" s="327" t="s">
        <v>208</v>
      </c>
      <c r="B338" s="274" t="s">
        <v>374</v>
      </c>
      <c r="C338" s="272">
        <v>3</v>
      </c>
    </row>
    <row r="339" spans="1:3" ht="15">
      <c r="A339" s="327" t="s">
        <v>209</v>
      </c>
      <c r="B339" s="274" t="s">
        <v>375</v>
      </c>
      <c r="C339" s="272">
        <v>5</v>
      </c>
    </row>
    <row r="340" spans="1:3" ht="15">
      <c r="A340" s="327" t="s">
        <v>210</v>
      </c>
      <c r="B340" s="274" t="s">
        <v>376</v>
      </c>
      <c r="C340" s="272">
        <v>5</v>
      </c>
    </row>
    <row r="341" spans="1:3" ht="15">
      <c r="A341" s="327" t="s">
        <v>211</v>
      </c>
      <c r="B341" s="274" t="s">
        <v>377</v>
      </c>
      <c r="C341" s="272">
        <v>3</v>
      </c>
    </row>
    <row r="342" spans="1:3" ht="15">
      <c r="A342" s="327" t="s">
        <v>212</v>
      </c>
      <c r="B342" s="274" t="s">
        <v>378</v>
      </c>
      <c r="C342" s="272">
        <v>3</v>
      </c>
    </row>
    <row r="343" spans="1:3" ht="15">
      <c r="A343" s="327" t="s">
        <v>213</v>
      </c>
      <c r="B343" s="274" t="s">
        <v>379</v>
      </c>
      <c r="C343" s="272">
        <v>10</v>
      </c>
    </row>
    <row r="344" spans="1:3" ht="15">
      <c r="A344" s="327" t="s">
        <v>214</v>
      </c>
      <c r="B344" s="274" t="s">
        <v>380</v>
      </c>
      <c r="C344" s="272">
        <v>10</v>
      </c>
    </row>
    <row r="345" spans="1:3" ht="15">
      <c r="A345" s="327" t="s">
        <v>215</v>
      </c>
      <c r="B345" s="274" t="s">
        <v>381</v>
      </c>
      <c r="C345" s="272">
        <v>9</v>
      </c>
    </row>
    <row r="346" spans="1:3" ht="15">
      <c r="A346" s="327" t="s">
        <v>17</v>
      </c>
      <c r="B346" s="274" t="s">
        <v>382</v>
      </c>
      <c r="C346" s="272">
        <v>8</v>
      </c>
    </row>
    <row r="347" spans="1:3" ht="15">
      <c r="A347" s="327" t="s">
        <v>627</v>
      </c>
      <c r="B347" s="274" t="s">
        <v>626</v>
      </c>
      <c r="C347" s="272">
        <v>0</v>
      </c>
    </row>
    <row r="348" spans="1:3" ht="15">
      <c r="A348" s="327" t="s">
        <v>383</v>
      </c>
      <c r="B348" s="274" t="s">
        <v>384</v>
      </c>
      <c r="C348" s="272">
        <v>0</v>
      </c>
    </row>
    <row r="349" spans="1:3" ht="15">
      <c r="A349" s="327" t="s">
        <v>70</v>
      </c>
      <c r="B349" s="274" t="s">
        <v>63</v>
      </c>
      <c r="C349" s="272">
        <v>10</v>
      </c>
    </row>
    <row r="350" spans="1:3" ht="15">
      <c r="A350" s="327" t="s">
        <v>385</v>
      </c>
      <c r="B350" s="274" t="s">
        <v>386</v>
      </c>
      <c r="C350" s="272">
        <v>0</v>
      </c>
    </row>
    <row r="351" spans="1:3" ht="15">
      <c r="A351" s="327" t="s">
        <v>18</v>
      </c>
      <c r="B351" s="274" t="s">
        <v>16</v>
      </c>
      <c r="C351" s="272">
        <v>68</v>
      </c>
    </row>
    <row r="352" spans="1:3" ht="15">
      <c r="A352" s="327" t="s">
        <v>73</v>
      </c>
      <c r="B352" s="274" t="s">
        <v>72</v>
      </c>
      <c r="C352" s="272">
        <v>86</v>
      </c>
    </row>
    <row r="353" spans="1:3" ht="15">
      <c r="A353" s="327" t="s">
        <v>75</v>
      </c>
      <c r="B353" s="274" t="s">
        <v>2754</v>
      </c>
      <c r="C353" s="272">
        <v>0</v>
      </c>
    </row>
    <row r="354" spans="1:3" ht="15">
      <c r="A354" s="370"/>
      <c r="B354" s="371" t="s">
        <v>74</v>
      </c>
      <c r="C354" s="369">
        <v>43</v>
      </c>
    </row>
    <row r="355" spans="1:3" ht="15">
      <c r="A355" s="327" t="s">
        <v>906</v>
      </c>
      <c r="B355" s="274" t="s">
        <v>907</v>
      </c>
      <c r="C355" s="272">
        <v>1</v>
      </c>
    </row>
    <row r="356" spans="1:3" ht="15">
      <c r="A356" s="327" t="s">
        <v>387</v>
      </c>
      <c r="B356" s="274" t="s">
        <v>388</v>
      </c>
      <c r="C356" s="272">
        <v>41</v>
      </c>
    </row>
    <row r="357" spans="1:3" ht="15">
      <c r="A357" s="327" t="s">
        <v>2363</v>
      </c>
      <c r="B357" s="274" t="s">
        <v>2734</v>
      </c>
      <c r="C357" s="272">
        <v>4</v>
      </c>
    </row>
    <row r="358" spans="1:3" ht="15">
      <c r="A358" s="274" t="s">
        <v>2919</v>
      </c>
      <c r="B358" s="274" t="s">
        <v>2918</v>
      </c>
      <c r="C358" s="272">
        <v>1</v>
      </c>
    </row>
    <row r="359" spans="1:3" ht="15">
      <c r="A359" s="327" t="s">
        <v>80</v>
      </c>
      <c r="B359" s="274" t="s">
        <v>79</v>
      </c>
      <c r="C359" s="272">
        <v>0</v>
      </c>
    </row>
    <row r="360" spans="1:3" ht="15">
      <c r="A360" s="327" t="s">
        <v>82</v>
      </c>
      <c r="B360" s="274" t="s">
        <v>81</v>
      </c>
      <c r="C360" s="272">
        <v>8</v>
      </c>
    </row>
    <row r="361" spans="1:3" ht="15">
      <c r="A361" s="327" t="s">
        <v>389</v>
      </c>
      <c r="B361" s="274" t="s">
        <v>872</v>
      </c>
      <c r="C361" s="272">
        <v>194</v>
      </c>
    </row>
    <row r="362" spans="1:3" ht="15">
      <c r="A362" s="327" t="s">
        <v>43</v>
      </c>
      <c r="B362" s="274" t="s">
        <v>391</v>
      </c>
      <c r="C362" s="272">
        <v>10</v>
      </c>
    </row>
    <row r="363" spans="1:3" ht="15">
      <c r="A363" s="327" t="s">
        <v>44</v>
      </c>
      <c r="B363" s="274" t="s">
        <v>391</v>
      </c>
      <c r="C363" s="272">
        <v>164</v>
      </c>
    </row>
    <row r="364" spans="1:3" ht="15">
      <c r="A364" s="327" t="s">
        <v>262</v>
      </c>
      <c r="B364" s="274" t="s">
        <v>261</v>
      </c>
      <c r="C364" s="272">
        <v>1</v>
      </c>
    </row>
    <row r="365" spans="1:3" ht="15">
      <c r="A365" s="327" t="s">
        <v>247</v>
      </c>
      <c r="B365" s="274" t="s">
        <v>246</v>
      </c>
      <c r="C365" s="272">
        <v>10</v>
      </c>
    </row>
    <row r="366" spans="1:3" ht="15">
      <c r="A366" s="327" t="s">
        <v>46</v>
      </c>
      <c r="B366" s="274" t="s">
        <v>270</v>
      </c>
      <c r="C366" s="272">
        <v>2</v>
      </c>
    </row>
    <row r="367" spans="1:3" ht="15">
      <c r="A367" s="327" t="s">
        <v>1020</v>
      </c>
      <c r="B367" s="274" t="s">
        <v>1021</v>
      </c>
      <c r="C367" s="272">
        <v>0</v>
      </c>
    </row>
    <row r="368" spans="1:3" ht="15">
      <c r="A368" s="327" t="s">
        <v>2335</v>
      </c>
      <c r="B368" s="274" t="s">
        <v>2336</v>
      </c>
      <c r="C368" s="272">
        <v>2</v>
      </c>
    </row>
    <row r="369" spans="1:3" ht="15">
      <c r="A369" s="327" t="s">
        <v>392</v>
      </c>
      <c r="B369" s="274" t="s">
        <v>393</v>
      </c>
      <c r="C369" s="272">
        <v>0</v>
      </c>
    </row>
    <row r="370" spans="1:3" ht="15">
      <c r="A370" s="327" t="s">
        <v>807</v>
      </c>
      <c r="B370" s="274" t="s">
        <v>806</v>
      </c>
      <c r="C370" s="272">
        <v>8</v>
      </c>
    </row>
    <row r="371" spans="1:3" ht="15">
      <c r="A371" s="327" t="s">
        <v>394</v>
      </c>
      <c r="B371" s="274" t="s">
        <v>395</v>
      </c>
      <c r="C371" s="272">
        <v>0</v>
      </c>
    </row>
    <row r="372" spans="1:3" ht="15">
      <c r="A372" s="327" t="s">
        <v>396</v>
      </c>
      <c r="B372" s="274" t="s">
        <v>397</v>
      </c>
      <c r="C372" s="272">
        <v>0</v>
      </c>
    </row>
    <row r="373" spans="1:3" ht="15">
      <c r="A373" s="327" t="s">
        <v>398</v>
      </c>
      <c r="B373" s="274" t="s">
        <v>399</v>
      </c>
      <c r="C373" s="272">
        <v>10</v>
      </c>
    </row>
    <row r="374" spans="1:3" ht="15">
      <c r="A374" s="327" t="s">
        <v>400</v>
      </c>
      <c r="B374" s="274" t="s">
        <v>401</v>
      </c>
      <c r="C374" s="272">
        <v>10</v>
      </c>
    </row>
    <row r="375" spans="1:3" ht="15">
      <c r="A375" s="327" t="s">
        <v>877</v>
      </c>
      <c r="B375" s="274" t="s">
        <v>875</v>
      </c>
      <c r="C375" s="272">
        <v>5</v>
      </c>
    </row>
    <row r="376" spans="1:3" ht="15">
      <c r="A376" s="327" t="s">
        <v>878</v>
      </c>
      <c r="B376" s="274" t="s">
        <v>876</v>
      </c>
      <c r="C376" s="272">
        <v>5</v>
      </c>
    </row>
    <row r="377" spans="1:3" ht="15">
      <c r="A377" s="327" t="s">
        <v>402</v>
      </c>
      <c r="B377" s="274" t="s">
        <v>403</v>
      </c>
      <c r="C377" s="272">
        <v>10</v>
      </c>
    </row>
    <row r="378" spans="1:3" ht="15">
      <c r="A378" s="327" t="s">
        <v>404</v>
      </c>
      <c r="B378" s="274" t="s">
        <v>405</v>
      </c>
      <c r="C378" s="272">
        <v>10</v>
      </c>
    </row>
    <row r="379" spans="1:3" ht="15">
      <c r="A379" s="327" t="s">
        <v>789</v>
      </c>
      <c r="B379" s="274" t="s">
        <v>794</v>
      </c>
      <c r="C379" s="272">
        <v>2</v>
      </c>
    </row>
    <row r="380" spans="1:3" ht="15">
      <c r="A380" s="327" t="s">
        <v>2074</v>
      </c>
      <c r="B380" s="274" t="s">
        <v>2073</v>
      </c>
      <c r="C380" s="272">
        <v>3</v>
      </c>
    </row>
    <row r="381" spans="1:3" ht="15">
      <c r="A381" s="327" t="s">
        <v>2075</v>
      </c>
      <c r="B381" s="274" t="s">
        <v>2076</v>
      </c>
      <c r="C381" s="272">
        <v>3</v>
      </c>
    </row>
    <row r="382" spans="1:3" ht="15">
      <c r="A382" s="274" t="s">
        <v>3295</v>
      </c>
      <c r="B382" s="274" t="s">
        <v>3296</v>
      </c>
      <c r="C382" s="272">
        <v>0</v>
      </c>
    </row>
    <row r="383" spans="1:3" ht="15">
      <c r="A383" s="274" t="s">
        <v>3045</v>
      </c>
      <c r="B383" s="274" t="s">
        <v>3044</v>
      </c>
      <c r="C383" s="272">
        <v>12</v>
      </c>
    </row>
    <row r="384" spans="1:3" ht="15">
      <c r="A384" s="327" t="s">
        <v>95</v>
      </c>
      <c r="B384" s="274" t="s">
        <v>98</v>
      </c>
      <c r="C384" s="272">
        <v>20</v>
      </c>
    </row>
    <row r="385" spans="1:3" ht="15">
      <c r="A385" s="327" t="s">
        <v>96</v>
      </c>
      <c r="B385" s="274" t="s">
        <v>97</v>
      </c>
      <c r="C385" s="272">
        <v>46</v>
      </c>
    </row>
    <row r="386" spans="1:3" ht="15">
      <c r="A386" s="327" t="s">
        <v>1060</v>
      </c>
      <c r="B386" s="274" t="s">
        <v>1061</v>
      </c>
      <c r="C386" s="272">
        <v>1</v>
      </c>
    </row>
    <row r="387" spans="1:3" ht="15">
      <c r="A387" s="327" t="s">
        <v>857</v>
      </c>
      <c r="B387" s="274" t="s">
        <v>856</v>
      </c>
      <c r="C387" s="272">
        <v>1</v>
      </c>
    </row>
    <row r="388" spans="1:3" ht="15">
      <c r="A388" s="327" t="s">
        <v>741</v>
      </c>
      <c r="B388" s="274" t="s">
        <v>742</v>
      </c>
      <c r="C388" s="272">
        <v>3</v>
      </c>
    </row>
    <row r="389" spans="1:3" ht="15">
      <c r="A389" s="327" t="s">
        <v>406</v>
      </c>
      <c r="B389" s="274" t="s">
        <v>407</v>
      </c>
      <c r="C389" s="272">
        <v>0</v>
      </c>
    </row>
    <row r="390" spans="1:3" ht="15">
      <c r="A390" s="327" t="s">
        <v>801</v>
      </c>
      <c r="B390" s="274" t="s">
        <v>800</v>
      </c>
      <c r="C390" s="272">
        <v>3</v>
      </c>
    </row>
    <row r="391" spans="1:3" ht="15">
      <c r="A391" s="327" t="s">
        <v>408</v>
      </c>
      <c r="B391" s="274" t="s">
        <v>409</v>
      </c>
      <c r="C391" s="272">
        <v>0</v>
      </c>
    </row>
    <row r="392" spans="1:3" ht="15">
      <c r="A392" s="327" t="s">
        <v>410</v>
      </c>
      <c r="B392" s="274" t="s">
        <v>411</v>
      </c>
      <c r="C392" s="272">
        <v>8</v>
      </c>
    </row>
    <row r="393" spans="1:3" ht="15">
      <c r="A393" s="327" t="s">
        <v>412</v>
      </c>
      <c r="B393" s="274" t="s">
        <v>413</v>
      </c>
      <c r="C393" s="272">
        <v>1</v>
      </c>
    </row>
    <row r="394" spans="1:3" ht="15">
      <c r="A394" s="327" t="s">
        <v>335</v>
      </c>
      <c r="B394" s="274" t="s">
        <v>336</v>
      </c>
      <c r="C394" s="272">
        <v>10</v>
      </c>
    </row>
    <row r="395" spans="1:3" ht="15">
      <c r="A395" s="327" t="s">
        <v>87</v>
      </c>
      <c r="B395" s="274" t="s">
        <v>111</v>
      </c>
      <c r="C395" s="272">
        <v>116</v>
      </c>
    </row>
    <row r="396" spans="1:3" ht="15">
      <c r="A396" s="327" t="s">
        <v>88</v>
      </c>
      <c r="B396" s="274" t="s">
        <v>89</v>
      </c>
      <c r="C396" s="272">
        <v>130</v>
      </c>
    </row>
    <row r="397" spans="1:3" ht="15">
      <c r="A397" s="327" t="s">
        <v>94</v>
      </c>
      <c r="B397" s="274" t="s">
        <v>99</v>
      </c>
      <c r="C397" s="272">
        <v>18</v>
      </c>
    </row>
    <row r="398" spans="1:3" ht="15">
      <c r="A398" s="327" t="s">
        <v>93</v>
      </c>
      <c r="B398" s="274" t="s">
        <v>100</v>
      </c>
      <c r="C398" s="272">
        <v>12</v>
      </c>
    </row>
    <row r="399" spans="1:3" ht="15">
      <c r="A399" s="327" t="s">
        <v>92</v>
      </c>
      <c r="B399" s="274" t="s">
        <v>101</v>
      </c>
      <c r="C399" s="272">
        <v>12</v>
      </c>
    </row>
    <row r="400" spans="1:3" ht="15">
      <c r="A400" s="327" t="s">
        <v>414</v>
      </c>
      <c r="B400" s="274" t="s">
        <v>415</v>
      </c>
      <c r="C400" s="272">
        <v>0</v>
      </c>
    </row>
    <row r="401" spans="1:3" ht="15">
      <c r="A401" s="327" t="s">
        <v>416</v>
      </c>
      <c r="B401" s="274" t="s">
        <v>417</v>
      </c>
      <c r="C401" s="272">
        <v>0</v>
      </c>
    </row>
    <row r="402" spans="1:3" ht="15">
      <c r="A402" s="327" t="s">
        <v>90</v>
      </c>
      <c r="B402" s="274" t="s">
        <v>91</v>
      </c>
      <c r="C402" s="272">
        <v>19</v>
      </c>
    </row>
    <row r="403" spans="1:3" ht="15">
      <c r="A403" s="327" t="s">
        <v>941</v>
      </c>
      <c r="B403" s="274" t="s">
        <v>940</v>
      </c>
      <c r="C403" s="272">
        <v>0</v>
      </c>
    </row>
    <row r="404" spans="1:3" ht="15">
      <c r="A404" s="327" t="s">
        <v>418</v>
      </c>
      <c r="B404" s="274" t="s">
        <v>419</v>
      </c>
      <c r="C404" s="272">
        <v>0</v>
      </c>
    </row>
    <row r="405" spans="1:3" ht="15">
      <c r="A405" s="327" t="s">
        <v>809</v>
      </c>
      <c r="B405" s="274" t="s">
        <v>808</v>
      </c>
      <c r="C405" s="272">
        <v>1</v>
      </c>
    </row>
    <row r="406" spans="1:3" ht="15">
      <c r="A406" s="327" t="s">
        <v>721</v>
      </c>
      <c r="B406" s="274" t="s">
        <v>724</v>
      </c>
      <c r="C406" s="272">
        <v>26</v>
      </c>
    </row>
    <row r="407" spans="1:3" ht="15">
      <c r="A407" s="327" t="s">
        <v>917</v>
      </c>
      <c r="B407" s="274" t="s">
        <v>915</v>
      </c>
      <c r="C407" s="272">
        <v>0</v>
      </c>
    </row>
    <row r="408" spans="1:3" ht="15">
      <c r="A408" s="274" t="s">
        <v>3345</v>
      </c>
      <c r="B408" s="274" t="s">
        <v>3344</v>
      </c>
      <c r="C408" s="272">
        <v>1</v>
      </c>
    </row>
    <row r="409" spans="1:3" ht="15">
      <c r="A409" s="327" t="s">
        <v>207</v>
      </c>
      <c r="B409" s="274" t="s">
        <v>206</v>
      </c>
      <c r="C409" s="272">
        <v>25</v>
      </c>
    </row>
    <row r="410" spans="1:3" ht="15">
      <c r="A410" s="327" t="s">
        <v>298</v>
      </c>
      <c r="B410" s="274" t="s">
        <v>420</v>
      </c>
      <c r="C410" s="272">
        <v>0</v>
      </c>
    </row>
    <row r="411" spans="1:3" ht="15">
      <c r="A411" s="327" t="s">
        <v>896</v>
      </c>
      <c r="B411" s="274" t="s">
        <v>893</v>
      </c>
      <c r="C411" s="272">
        <v>2</v>
      </c>
    </row>
    <row r="412" spans="1:3" ht="15">
      <c r="A412" s="327" t="s">
        <v>895</v>
      </c>
      <c r="B412" s="274" t="s">
        <v>892</v>
      </c>
      <c r="C412" s="272">
        <v>4</v>
      </c>
    </row>
    <row r="413" spans="1:3" ht="15">
      <c r="A413" s="327" t="s">
        <v>421</v>
      </c>
      <c r="B413" s="274" t="s">
        <v>422</v>
      </c>
      <c r="C413" s="272">
        <v>0</v>
      </c>
    </row>
    <row r="414" spans="1:3" ht="15">
      <c r="A414" s="327" t="s">
        <v>621</v>
      </c>
      <c r="B414" s="274" t="s">
        <v>618</v>
      </c>
      <c r="C414" s="272">
        <v>0</v>
      </c>
    </row>
    <row r="415" spans="1:3" ht="15">
      <c r="A415" s="327" t="s">
        <v>620</v>
      </c>
      <c r="B415" s="274" t="s">
        <v>619</v>
      </c>
      <c r="C415" s="272">
        <v>0</v>
      </c>
    </row>
    <row r="416" spans="1:3" ht="15">
      <c r="A416" s="327" t="s">
        <v>623</v>
      </c>
      <c r="B416" s="274" t="s">
        <v>622</v>
      </c>
      <c r="C416" s="272">
        <v>0</v>
      </c>
    </row>
    <row r="417" spans="1:3" ht="15">
      <c r="A417" s="327" t="s">
        <v>625</v>
      </c>
      <c r="B417" s="274" t="s">
        <v>624</v>
      </c>
      <c r="C417" s="272">
        <v>0</v>
      </c>
    </row>
    <row r="418" spans="1:3" ht="15">
      <c r="A418" s="327" t="s">
        <v>1137</v>
      </c>
      <c r="B418" s="274" t="s">
        <v>1138</v>
      </c>
      <c r="C418" s="272">
        <v>1</v>
      </c>
    </row>
    <row r="419" spans="1:3" ht="15">
      <c r="A419" s="327" t="s">
        <v>423</v>
      </c>
      <c r="B419" s="274" t="s">
        <v>424</v>
      </c>
      <c r="C419" s="272">
        <v>0</v>
      </c>
    </row>
    <row r="420" spans="1:3" ht="15">
      <c r="A420" s="327" t="s">
        <v>425</v>
      </c>
      <c r="B420" s="274" t="s">
        <v>426</v>
      </c>
      <c r="C420" s="272">
        <v>0</v>
      </c>
    </row>
    <row r="421" spans="1:3" ht="15">
      <c r="A421" s="327" t="s">
        <v>427</v>
      </c>
      <c r="B421" s="274" t="s">
        <v>428</v>
      </c>
      <c r="C421" s="272">
        <v>0</v>
      </c>
    </row>
    <row r="422" spans="1:3" ht="15">
      <c r="A422" s="327" t="s">
        <v>429</v>
      </c>
      <c r="B422" s="274" t="s">
        <v>430</v>
      </c>
      <c r="C422" s="272">
        <v>0</v>
      </c>
    </row>
    <row r="423" spans="1:3" ht="15">
      <c r="A423" s="327" t="s">
        <v>431</v>
      </c>
      <c r="B423" s="274" t="s">
        <v>432</v>
      </c>
      <c r="C423" s="272">
        <v>0</v>
      </c>
    </row>
    <row r="424" spans="1:3" ht="15">
      <c r="A424" s="327" t="s">
        <v>433</v>
      </c>
      <c r="B424" s="274" t="s">
        <v>434</v>
      </c>
      <c r="C424" s="272">
        <v>0</v>
      </c>
    </row>
    <row r="425" spans="1:3" ht="15">
      <c r="A425" s="327" t="s">
        <v>550</v>
      </c>
      <c r="B425" s="274" t="s">
        <v>551</v>
      </c>
      <c r="C425" s="272">
        <v>0</v>
      </c>
    </row>
    <row r="426" spans="1:3" ht="15">
      <c r="A426" s="327" t="s">
        <v>552</v>
      </c>
      <c r="B426" s="274" t="s">
        <v>553</v>
      </c>
      <c r="C426" s="272">
        <v>0</v>
      </c>
    </row>
    <row r="427" spans="1:3" ht="15">
      <c r="A427" s="327" t="s">
        <v>114</v>
      </c>
      <c r="B427" s="274" t="s">
        <v>113</v>
      </c>
      <c r="C427" s="272">
        <v>2</v>
      </c>
    </row>
    <row r="428" spans="1:3" ht="15">
      <c r="A428" s="327" t="s">
        <v>852</v>
      </c>
      <c r="B428" s="274" t="s">
        <v>851</v>
      </c>
      <c r="C428" s="272">
        <v>2</v>
      </c>
    </row>
    <row r="429" spans="1:3" ht="15">
      <c r="A429" s="327" t="s">
        <v>977</v>
      </c>
      <c r="B429" s="274" t="s">
        <v>978</v>
      </c>
      <c r="C429" s="272">
        <v>2</v>
      </c>
    </row>
    <row r="430" spans="1:3" ht="15">
      <c r="A430" s="327" t="s">
        <v>435</v>
      </c>
      <c r="B430" s="274" t="s">
        <v>436</v>
      </c>
      <c r="C430" s="272">
        <v>0</v>
      </c>
    </row>
    <row r="431" spans="1:3" ht="15">
      <c r="A431" s="327" t="s">
        <v>437</v>
      </c>
      <c r="B431" s="274" t="s">
        <v>438</v>
      </c>
      <c r="C431" s="272">
        <v>0</v>
      </c>
    </row>
    <row r="432" spans="1:3" ht="15">
      <c r="A432" s="327" t="s">
        <v>787</v>
      </c>
      <c r="B432" s="274" t="s">
        <v>792</v>
      </c>
      <c r="C432" s="272">
        <v>1</v>
      </c>
    </row>
    <row r="433" spans="1:3" ht="15">
      <c r="A433" s="327" t="s">
        <v>439</v>
      </c>
      <c r="B433" s="274" t="s">
        <v>440</v>
      </c>
      <c r="C433" s="272">
        <v>2</v>
      </c>
    </row>
    <row r="434" spans="1:3" ht="15">
      <c r="A434" s="327" t="s">
        <v>561</v>
      </c>
      <c r="B434" s="274" t="s">
        <v>560</v>
      </c>
      <c r="C434" s="272">
        <v>2</v>
      </c>
    </row>
    <row r="435" spans="1:3" ht="15">
      <c r="A435" s="327" t="s">
        <v>441</v>
      </c>
      <c r="B435" s="274" t="s">
        <v>442</v>
      </c>
      <c r="C435" s="272">
        <v>0</v>
      </c>
    </row>
    <row r="436" spans="1:3" ht="15">
      <c r="A436" s="327" t="s">
        <v>788</v>
      </c>
      <c r="B436" s="274" t="s">
        <v>793</v>
      </c>
      <c r="C436" s="272">
        <v>5</v>
      </c>
    </row>
    <row r="437" spans="1:3" ht="15">
      <c r="A437" s="327" t="s">
        <v>65</v>
      </c>
      <c r="B437" s="274" t="s">
        <v>443</v>
      </c>
      <c r="C437" s="272">
        <v>5</v>
      </c>
    </row>
    <row r="438" spans="1:3" ht="15">
      <c r="A438" s="327" t="s">
        <v>64</v>
      </c>
      <c r="B438" s="274" t="s">
        <v>500</v>
      </c>
      <c r="C438" s="272">
        <v>1</v>
      </c>
    </row>
    <row r="439" spans="1:3" ht="15">
      <c r="A439" s="327" t="s">
        <v>444</v>
      </c>
      <c r="B439" s="274" t="s">
        <v>445</v>
      </c>
      <c r="C439" s="272">
        <v>0</v>
      </c>
    </row>
    <row r="440" spans="1:3" ht="15">
      <c r="A440" s="327" t="s">
        <v>446</v>
      </c>
      <c r="B440" s="274" t="s">
        <v>447</v>
      </c>
      <c r="C440" s="272">
        <v>0</v>
      </c>
    </row>
    <row r="441" spans="1:3" ht="15">
      <c r="A441" s="327" t="s">
        <v>448</v>
      </c>
      <c r="B441" s="274" t="s">
        <v>449</v>
      </c>
      <c r="C441" s="272">
        <v>0</v>
      </c>
    </row>
    <row r="442" spans="1:3" ht="15">
      <c r="A442" s="327" t="s">
        <v>450</v>
      </c>
      <c r="B442" s="274" t="s">
        <v>451</v>
      </c>
      <c r="C442" s="272">
        <v>0</v>
      </c>
    </row>
    <row r="443" spans="1:3" ht="15">
      <c r="A443" s="327" t="s">
        <v>452</v>
      </c>
      <c r="B443" s="274" t="s">
        <v>453</v>
      </c>
      <c r="C443" s="272">
        <v>0</v>
      </c>
    </row>
    <row r="444" spans="1:3" ht="15">
      <c r="A444" s="327" t="s">
        <v>122</v>
      </c>
      <c r="B444" s="274" t="s">
        <v>454</v>
      </c>
      <c r="C444" s="272">
        <v>9</v>
      </c>
    </row>
    <row r="445" spans="1:3" ht="15">
      <c r="A445" s="327" t="s">
        <v>117</v>
      </c>
      <c r="B445" s="274" t="s">
        <v>306</v>
      </c>
      <c r="C445" s="272">
        <v>4</v>
      </c>
    </row>
    <row r="446" spans="1:3" ht="15">
      <c r="A446" s="327" t="s">
        <v>120</v>
      </c>
      <c r="B446" s="274" t="s">
        <v>307</v>
      </c>
      <c r="C446" s="272">
        <v>1</v>
      </c>
    </row>
    <row r="447" spans="1:3" ht="15">
      <c r="A447" s="327" t="s">
        <v>121</v>
      </c>
      <c r="B447" s="274" t="s">
        <v>278</v>
      </c>
      <c r="C447" s="272">
        <v>4</v>
      </c>
    </row>
    <row r="448" spans="1:3" ht="15">
      <c r="A448" s="327" t="s">
        <v>115</v>
      </c>
      <c r="B448" s="274" t="s">
        <v>205</v>
      </c>
      <c r="C448" s="272">
        <v>4</v>
      </c>
    </row>
    <row r="449" spans="1:3" ht="15">
      <c r="A449" s="327" t="s">
        <v>123</v>
      </c>
      <c r="B449" s="274" t="s">
        <v>308</v>
      </c>
      <c r="C449" s="272">
        <v>6</v>
      </c>
    </row>
    <row r="450" spans="1:3" ht="15">
      <c r="A450" s="327" t="s">
        <v>125</v>
      </c>
      <c r="B450" s="274" t="s">
        <v>309</v>
      </c>
      <c r="C450" s="272">
        <v>5</v>
      </c>
    </row>
    <row r="451" spans="1:3" ht="15">
      <c r="A451" s="327" t="s">
        <v>118</v>
      </c>
      <c r="B451" s="274" t="s">
        <v>455</v>
      </c>
      <c r="C451" s="272">
        <v>18</v>
      </c>
    </row>
    <row r="452" spans="1:3" ht="15">
      <c r="A452" s="327" t="s">
        <v>116</v>
      </c>
      <c r="B452" s="274" t="s">
        <v>310</v>
      </c>
      <c r="C452" s="272">
        <v>6</v>
      </c>
    </row>
    <row r="453" spans="1:3" ht="15">
      <c r="A453" s="327" t="s">
        <v>124</v>
      </c>
      <c r="B453" s="274" t="s">
        <v>456</v>
      </c>
      <c r="C453" s="272">
        <v>3</v>
      </c>
    </row>
    <row r="454" spans="1:3" ht="15">
      <c r="A454" s="327" t="s">
        <v>119</v>
      </c>
      <c r="B454" s="274" t="s">
        <v>277</v>
      </c>
      <c r="C454" s="272">
        <v>29</v>
      </c>
    </row>
    <row r="455" spans="1:3" ht="15">
      <c r="A455" s="327" t="s">
        <v>1470</v>
      </c>
      <c r="B455" s="274" t="s">
        <v>1468</v>
      </c>
      <c r="C455" s="272">
        <v>9</v>
      </c>
    </row>
    <row r="456" spans="1:3" ht="15">
      <c r="A456" s="327" t="s">
        <v>1816</v>
      </c>
      <c r="B456" s="274" t="s">
        <v>1817</v>
      </c>
      <c r="C456" s="272">
        <v>1</v>
      </c>
    </row>
    <row r="457" spans="1:3" ht="15">
      <c r="A457" s="327" t="s">
        <v>1812</v>
      </c>
      <c r="B457" s="274" t="s">
        <v>1811</v>
      </c>
      <c r="C457" s="272">
        <v>3</v>
      </c>
    </row>
    <row r="458" spans="1:3" ht="15">
      <c r="A458" s="327" t="s">
        <v>1643</v>
      </c>
      <c r="B458" s="274" t="s">
        <v>1644</v>
      </c>
      <c r="C458" s="272">
        <v>24</v>
      </c>
    </row>
    <row r="459" spans="1:3" ht="15">
      <c r="A459" s="327" t="s">
        <v>1471</v>
      </c>
      <c r="B459" s="274" t="s">
        <v>1469</v>
      </c>
      <c r="C459" s="272">
        <v>9</v>
      </c>
    </row>
    <row r="460" spans="1:3" ht="15">
      <c r="A460" s="327" t="s">
        <v>1459</v>
      </c>
      <c r="B460" s="274" t="s">
        <v>1460</v>
      </c>
      <c r="C460" s="272">
        <v>21</v>
      </c>
    </row>
    <row r="461" spans="1:3" ht="15">
      <c r="A461" s="327" t="s">
        <v>1472</v>
      </c>
      <c r="B461" s="274" t="s">
        <v>1474</v>
      </c>
      <c r="C461" s="272">
        <v>7</v>
      </c>
    </row>
    <row r="462" spans="1:3" ht="15">
      <c r="A462" s="327" t="s">
        <v>1234</v>
      </c>
      <c r="B462" s="274" t="s">
        <v>1244</v>
      </c>
      <c r="C462" s="272">
        <v>1</v>
      </c>
    </row>
    <row r="463" spans="1:3" ht="15">
      <c r="A463" s="327" t="s">
        <v>1231</v>
      </c>
      <c r="B463" s="274" t="s">
        <v>1241</v>
      </c>
      <c r="C463" s="272">
        <v>1</v>
      </c>
    </row>
    <row r="464" spans="1:3" ht="15">
      <c r="A464" s="327" t="s">
        <v>1232</v>
      </c>
      <c r="B464" s="274" t="s">
        <v>1242</v>
      </c>
      <c r="C464" s="272">
        <v>2</v>
      </c>
    </row>
    <row r="465" spans="1:3" ht="15">
      <c r="A465" s="327" t="s">
        <v>1248</v>
      </c>
      <c r="B465" s="274" t="s">
        <v>1236</v>
      </c>
      <c r="C465" s="272">
        <v>3</v>
      </c>
    </row>
    <row r="466" spans="1:3" ht="15">
      <c r="A466" s="327" t="s">
        <v>1227</v>
      </c>
      <c r="B466" s="274" t="s">
        <v>1237</v>
      </c>
      <c r="C466" s="272">
        <v>3</v>
      </c>
    </row>
    <row r="467" spans="1:3" ht="15">
      <c r="A467" s="327" t="s">
        <v>1228</v>
      </c>
      <c r="B467" s="274" t="s">
        <v>1238</v>
      </c>
      <c r="C467" s="272">
        <v>4</v>
      </c>
    </row>
    <row r="468" spans="1:3" ht="15">
      <c r="A468" s="327" t="s">
        <v>1229</v>
      </c>
      <c r="B468" s="274" t="s">
        <v>1239</v>
      </c>
      <c r="C468" s="272">
        <v>4</v>
      </c>
    </row>
    <row r="469" spans="1:3" ht="15">
      <c r="A469" s="327" t="s">
        <v>1230</v>
      </c>
      <c r="B469" s="274" t="s">
        <v>1240</v>
      </c>
      <c r="C469" s="272">
        <v>4</v>
      </c>
    </row>
    <row r="470" spans="1:3" ht="15">
      <c r="A470" s="327" t="s">
        <v>1235</v>
      </c>
      <c r="B470" s="274" t="s">
        <v>1245</v>
      </c>
      <c r="C470" s="272">
        <v>2</v>
      </c>
    </row>
    <row r="471" spans="1:3" ht="15">
      <c r="A471" s="327" t="s">
        <v>1648</v>
      </c>
      <c r="B471" s="274" t="s">
        <v>1645</v>
      </c>
      <c r="C471" s="272">
        <v>2</v>
      </c>
    </row>
    <row r="472" spans="1:3" ht="15">
      <c r="A472" s="327" t="s">
        <v>1647</v>
      </c>
      <c r="B472" s="274" t="s">
        <v>1646</v>
      </c>
      <c r="C472" s="272">
        <v>2</v>
      </c>
    </row>
    <row r="473" spans="1:3" ht="15">
      <c r="A473" s="327" t="s">
        <v>1249</v>
      </c>
      <c r="B473" s="274" t="s">
        <v>1250</v>
      </c>
      <c r="C473" s="272">
        <v>2</v>
      </c>
    </row>
    <row r="474" spans="1:3" ht="15">
      <c r="A474" s="274" t="s">
        <v>3018</v>
      </c>
      <c r="B474" s="274" t="s">
        <v>3017</v>
      </c>
      <c r="C474" s="272">
        <v>9</v>
      </c>
    </row>
    <row r="475" spans="1:3" ht="15">
      <c r="A475" s="274" t="s">
        <v>3024</v>
      </c>
      <c r="B475" s="274" t="s">
        <v>3023</v>
      </c>
      <c r="C475" s="272">
        <v>4</v>
      </c>
    </row>
    <row r="476" spans="1:3" ht="15">
      <c r="A476" s="274" t="s">
        <v>3022</v>
      </c>
      <c r="B476" s="274" t="s">
        <v>3021</v>
      </c>
      <c r="C476" s="272">
        <v>5</v>
      </c>
    </row>
    <row r="477" spans="1:3" ht="15">
      <c r="A477" s="274" t="s">
        <v>3020</v>
      </c>
      <c r="B477" s="274" t="s">
        <v>3019</v>
      </c>
      <c r="C477" s="272">
        <v>9</v>
      </c>
    </row>
    <row r="478" spans="1:3" ht="15">
      <c r="A478" s="274" t="s">
        <v>3291</v>
      </c>
      <c r="B478" s="274" t="s">
        <v>3290</v>
      </c>
      <c r="C478" s="272">
        <v>10</v>
      </c>
    </row>
    <row r="479" spans="1:3" ht="15">
      <c r="A479" s="327" t="s">
        <v>457</v>
      </c>
      <c r="B479" s="274" t="s">
        <v>458</v>
      </c>
      <c r="C479" s="272">
        <v>8</v>
      </c>
    </row>
    <row r="480" spans="1:3" ht="15">
      <c r="A480" s="327" t="s">
        <v>459</v>
      </c>
      <c r="B480" s="274" t="s">
        <v>460</v>
      </c>
      <c r="C480" s="272">
        <v>0</v>
      </c>
    </row>
    <row r="481" spans="1:3" ht="15">
      <c r="A481" s="327" t="s">
        <v>67</v>
      </c>
      <c r="B481" s="274" t="s">
        <v>66</v>
      </c>
      <c r="C481" s="272">
        <v>7</v>
      </c>
    </row>
    <row r="482" spans="1:3" ht="15">
      <c r="A482" s="327" t="s">
        <v>461</v>
      </c>
      <c r="B482" s="274" t="s">
        <v>462</v>
      </c>
      <c r="C482" s="272">
        <v>0</v>
      </c>
    </row>
    <row r="483" spans="1:3" ht="15">
      <c r="A483" s="327" t="s">
        <v>112</v>
      </c>
      <c r="B483" s="274" t="s">
        <v>463</v>
      </c>
      <c r="C483" s="272">
        <v>2</v>
      </c>
    </row>
    <row r="484" spans="1:3" ht="15">
      <c r="A484" s="327" t="s">
        <v>106</v>
      </c>
      <c r="B484" s="274" t="s">
        <v>464</v>
      </c>
      <c r="C484" s="272">
        <v>4</v>
      </c>
    </row>
    <row r="485" spans="1:3" ht="15">
      <c r="A485" s="327" t="s">
        <v>107</v>
      </c>
      <c r="B485" s="274" t="s">
        <v>465</v>
      </c>
      <c r="C485" s="272">
        <v>3</v>
      </c>
    </row>
    <row r="486" spans="1:3" ht="15">
      <c r="A486" s="327" t="s">
        <v>108</v>
      </c>
      <c r="B486" s="274" t="s">
        <v>466</v>
      </c>
      <c r="C486" s="272">
        <v>2</v>
      </c>
    </row>
    <row r="487" spans="1:3" ht="15">
      <c r="A487" s="327" t="s">
        <v>109</v>
      </c>
      <c r="B487" s="274" t="s">
        <v>467</v>
      </c>
      <c r="C487" s="272">
        <v>1</v>
      </c>
    </row>
    <row r="488" spans="1:3" ht="15">
      <c r="A488" s="274" t="s">
        <v>2819</v>
      </c>
      <c r="B488" s="274" t="s">
        <v>2820</v>
      </c>
      <c r="C488" s="272">
        <v>0</v>
      </c>
    </row>
    <row r="489" spans="1:3" ht="15">
      <c r="A489" s="327" t="s">
        <v>312</v>
      </c>
      <c r="B489" s="274" t="s">
        <v>468</v>
      </c>
      <c r="C489" s="272">
        <v>0</v>
      </c>
    </row>
    <row r="490" spans="1:3" ht="15">
      <c r="A490" s="327" t="s">
        <v>311</v>
      </c>
      <c r="B490" s="274" t="s">
        <v>469</v>
      </c>
      <c r="C490" s="272">
        <v>0</v>
      </c>
    </row>
    <row r="491" spans="1:3" ht="15">
      <c r="A491" s="327" t="s">
        <v>313</v>
      </c>
      <c r="B491" s="274" t="s">
        <v>470</v>
      </c>
      <c r="C491" s="272">
        <v>17</v>
      </c>
    </row>
    <row r="492" spans="1:3" ht="15">
      <c r="A492" s="327" t="s">
        <v>302</v>
      </c>
      <c r="B492" s="274" t="s">
        <v>300</v>
      </c>
      <c r="C492" s="272">
        <v>0</v>
      </c>
    </row>
    <row r="493" spans="1:3" ht="15">
      <c r="A493" s="274" t="s">
        <v>2815</v>
      </c>
      <c r="B493" s="274" t="s">
        <v>2816</v>
      </c>
      <c r="C493" s="272">
        <v>5</v>
      </c>
    </row>
    <row r="494" spans="1:3" ht="15">
      <c r="A494" s="327" t="s">
        <v>299</v>
      </c>
      <c r="B494" s="274" t="s">
        <v>301</v>
      </c>
      <c r="C494" s="272">
        <v>0</v>
      </c>
    </row>
    <row r="495" spans="1:3" ht="15">
      <c r="A495" s="274" t="s">
        <v>2818</v>
      </c>
      <c r="B495" s="274" t="s">
        <v>2821</v>
      </c>
      <c r="C495" s="272">
        <v>1</v>
      </c>
    </row>
    <row r="496" spans="1:3" ht="15">
      <c r="A496" s="327" t="s">
        <v>303</v>
      </c>
      <c r="B496" s="274" t="s">
        <v>504</v>
      </c>
      <c r="C496" s="272">
        <v>0</v>
      </c>
    </row>
    <row r="497" spans="1:3" ht="15">
      <c r="A497" s="327" t="s">
        <v>665</v>
      </c>
      <c r="B497" s="274" t="s">
        <v>664</v>
      </c>
      <c r="C497" s="272">
        <v>1</v>
      </c>
    </row>
    <row r="498" spans="1:3" ht="15">
      <c r="A498" s="327" t="s">
        <v>662</v>
      </c>
      <c r="B498" s="274" t="s">
        <v>663</v>
      </c>
      <c r="C498" s="272">
        <v>5</v>
      </c>
    </row>
    <row r="499" spans="1:3" ht="15">
      <c r="A499" s="327" t="s">
        <v>1772</v>
      </c>
      <c r="B499" s="274" t="s">
        <v>1771</v>
      </c>
      <c r="C499" s="272">
        <v>15</v>
      </c>
    </row>
    <row r="500" spans="1:3" ht="15">
      <c r="A500" s="274" t="s">
        <v>2882</v>
      </c>
      <c r="B500" s="274" t="s">
        <v>2881</v>
      </c>
      <c r="C500" s="272">
        <v>9</v>
      </c>
    </row>
    <row r="501" spans="1:3" ht="15">
      <c r="A501" s="274" t="s">
        <v>2884</v>
      </c>
      <c r="B501" s="274" t="s">
        <v>2883</v>
      </c>
      <c r="C501" s="272">
        <v>5</v>
      </c>
    </row>
    <row r="502" spans="1:3" ht="15">
      <c r="A502" s="274" t="s">
        <v>2888</v>
      </c>
      <c r="B502" s="274" t="s">
        <v>2887</v>
      </c>
      <c r="C502" s="272">
        <v>3</v>
      </c>
    </row>
    <row r="503" spans="1:3" ht="15">
      <c r="A503" s="274" t="s">
        <v>2886</v>
      </c>
      <c r="B503" s="274" t="s">
        <v>2885</v>
      </c>
      <c r="C503" s="272">
        <v>10</v>
      </c>
    </row>
    <row r="504" spans="1:3" ht="15">
      <c r="A504" s="274" t="s">
        <v>2879</v>
      </c>
      <c r="B504" s="274" t="s">
        <v>3218</v>
      </c>
      <c r="C504" s="272">
        <v>14</v>
      </c>
    </row>
    <row r="505" spans="1:3" ht="15">
      <c r="A505" s="274" t="s">
        <v>3192</v>
      </c>
      <c r="B505" s="274" t="s">
        <v>3193</v>
      </c>
      <c r="C505" s="272">
        <v>0</v>
      </c>
    </row>
    <row r="506" spans="1:3" ht="15">
      <c r="A506" s="274" t="s">
        <v>3100</v>
      </c>
      <c r="B506" s="274" t="s">
        <v>3099</v>
      </c>
      <c r="C506" s="272">
        <v>0</v>
      </c>
    </row>
    <row r="507" spans="1:3" ht="15">
      <c r="A507" s="274" t="s">
        <v>3163</v>
      </c>
      <c r="B507" s="274" t="s">
        <v>3164</v>
      </c>
      <c r="C507" s="272">
        <v>3</v>
      </c>
    </row>
    <row r="508" spans="1:3" ht="15">
      <c r="A508" s="274" t="s">
        <v>3098</v>
      </c>
      <c r="B508" s="274" t="s">
        <v>3097</v>
      </c>
      <c r="C508" s="272">
        <v>13</v>
      </c>
    </row>
    <row r="509" spans="1:3" ht="15">
      <c r="A509" s="274" t="s">
        <v>3362</v>
      </c>
      <c r="B509" s="274" t="s">
        <v>3363</v>
      </c>
      <c r="C509" s="272">
        <v>0</v>
      </c>
    </row>
    <row r="510" spans="1:3" ht="15">
      <c r="A510" s="274" t="s">
        <v>3418</v>
      </c>
      <c r="B510" s="274" t="s">
        <v>3419</v>
      </c>
      <c r="C510" s="272">
        <v>5</v>
      </c>
    </row>
    <row r="511" spans="1:3" ht="15">
      <c r="A511" s="274" t="s">
        <v>3420</v>
      </c>
      <c r="B511" s="274" t="s">
        <v>3421</v>
      </c>
      <c r="C511" s="272">
        <v>12</v>
      </c>
    </row>
    <row r="512" spans="1:3" ht="15">
      <c r="A512" s="274" t="s">
        <v>3467</v>
      </c>
      <c r="B512" s="274" t="s">
        <v>3466</v>
      </c>
      <c r="C512" s="272">
        <v>10</v>
      </c>
    </row>
    <row r="513" spans="1:3" ht="15">
      <c r="A513" s="327" t="s">
        <v>471</v>
      </c>
      <c r="B513" s="274" t="s">
        <v>472</v>
      </c>
      <c r="C513" s="272">
        <v>0</v>
      </c>
    </row>
    <row r="514" spans="1:3" ht="15">
      <c r="A514" s="327" t="s">
        <v>969</v>
      </c>
      <c r="B514" s="274" t="s">
        <v>967</v>
      </c>
      <c r="C514" s="272">
        <v>0</v>
      </c>
    </row>
    <row r="515" spans="1:3" ht="15">
      <c r="A515" s="327" t="s">
        <v>1169</v>
      </c>
      <c r="B515" s="274" t="s">
        <v>1168</v>
      </c>
      <c r="C515" s="272">
        <v>4</v>
      </c>
    </row>
    <row r="516" spans="1:3" ht="15">
      <c r="A516" s="327" t="s">
        <v>778</v>
      </c>
      <c r="B516" s="274" t="s">
        <v>777</v>
      </c>
      <c r="C516" s="272">
        <v>2</v>
      </c>
    </row>
    <row r="517" spans="1:3" ht="15">
      <c r="A517" s="327" t="s">
        <v>668</v>
      </c>
      <c r="B517" s="274" t="s">
        <v>669</v>
      </c>
      <c r="C517" s="272">
        <v>4</v>
      </c>
    </row>
    <row r="518" spans="1:3" ht="15">
      <c r="A518" s="327" t="s">
        <v>995</v>
      </c>
      <c r="B518" s="274" t="s">
        <v>994</v>
      </c>
      <c r="C518" s="272">
        <v>1</v>
      </c>
    </row>
    <row r="519" spans="1:3" ht="15">
      <c r="A519" s="327" t="s">
        <v>297</v>
      </c>
      <c r="B519" s="274" t="s">
        <v>296</v>
      </c>
      <c r="C519" s="272">
        <v>2</v>
      </c>
    </row>
    <row r="520" spans="1:3" ht="15">
      <c r="A520" s="327" t="s">
        <v>1602</v>
      </c>
      <c r="B520" s="274" t="s">
        <v>1603</v>
      </c>
      <c r="C520" s="272">
        <v>4</v>
      </c>
    </row>
    <row r="521" spans="1:3" ht="15">
      <c r="A521" s="327" t="s">
        <v>1293</v>
      </c>
      <c r="B521" s="274" t="s">
        <v>2384</v>
      </c>
      <c r="C521" s="272">
        <v>0</v>
      </c>
    </row>
    <row r="522" spans="1:3" ht="15">
      <c r="A522" s="327" t="s">
        <v>1309</v>
      </c>
      <c r="B522" s="274" t="s">
        <v>2385</v>
      </c>
      <c r="C522" s="272">
        <v>0</v>
      </c>
    </row>
    <row r="523" spans="1:3" ht="15">
      <c r="A523" s="327" t="s">
        <v>1310</v>
      </c>
      <c r="B523" s="274" t="s">
        <v>2386</v>
      </c>
      <c r="C523" s="272">
        <v>0</v>
      </c>
    </row>
    <row r="524" spans="1:3" ht="15">
      <c r="A524" s="274" t="s">
        <v>3052</v>
      </c>
      <c r="B524" s="274" t="s">
        <v>3051</v>
      </c>
      <c r="C524" s="272">
        <v>3</v>
      </c>
    </row>
    <row r="525" spans="1:3" ht="15">
      <c r="A525" s="327" t="s">
        <v>1629</v>
      </c>
      <c r="B525" s="274" t="s">
        <v>1667</v>
      </c>
      <c r="C525" s="272">
        <v>0</v>
      </c>
    </row>
    <row r="526" spans="1:3" ht="15">
      <c r="A526" s="327" t="s">
        <v>1654</v>
      </c>
      <c r="B526" s="274" t="s">
        <v>1666</v>
      </c>
      <c r="C526" s="272">
        <v>0</v>
      </c>
    </row>
    <row r="527" spans="1:3" ht="15">
      <c r="A527" s="327" t="s">
        <v>1630</v>
      </c>
      <c r="B527" s="274" t="s">
        <v>1665</v>
      </c>
      <c r="C527" s="272">
        <v>0</v>
      </c>
    </row>
    <row r="528" spans="1:3" ht="15">
      <c r="A528" s="327" t="s">
        <v>1671</v>
      </c>
      <c r="B528" s="274" t="s">
        <v>1677</v>
      </c>
      <c r="C528" s="272">
        <v>0</v>
      </c>
    </row>
    <row r="529" spans="1:3" ht="15">
      <c r="A529" s="327" t="s">
        <v>1672</v>
      </c>
      <c r="B529" s="274" t="s">
        <v>1678</v>
      </c>
      <c r="C529" s="272">
        <v>4</v>
      </c>
    </row>
    <row r="530" spans="1:3" ht="15">
      <c r="A530" s="327" t="s">
        <v>1673</v>
      </c>
      <c r="B530" s="274" t="s">
        <v>1679</v>
      </c>
      <c r="C530" s="272">
        <v>0</v>
      </c>
    </row>
    <row r="531" spans="1:3" ht="15">
      <c r="A531" s="327" t="s">
        <v>1674</v>
      </c>
      <c r="B531" s="274" t="s">
        <v>1680</v>
      </c>
      <c r="C531" s="272">
        <v>2</v>
      </c>
    </row>
    <row r="532" spans="1:3" ht="15">
      <c r="A532" s="327" t="s">
        <v>1675</v>
      </c>
      <c r="B532" s="274" t="s">
        <v>1681</v>
      </c>
      <c r="C532" s="272">
        <v>8</v>
      </c>
    </row>
    <row r="533" spans="1:3" ht="15">
      <c r="A533" s="327" t="s">
        <v>1676</v>
      </c>
      <c r="B533" s="274" t="s">
        <v>1682</v>
      </c>
      <c r="C533" s="272">
        <v>0</v>
      </c>
    </row>
    <row r="534" spans="1:3" ht="15">
      <c r="A534" s="327" t="s">
        <v>1683</v>
      </c>
      <c r="B534" s="274" t="s">
        <v>1684</v>
      </c>
      <c r="C534" s="272">
        <v>0</v>
      </c>
    </row>
    <row r="535" spans="1:3" ht="15">
      <c r="A535" s="274" t="s">
        <v>3223</v>
      </c>
      <c r="B535" s="274" t="s">
        <v>3224</v>
      </c>
      <c r="C535" s="272">
        <v>10</v>
      </c>
    </row>
    <row r="536" spans="1:3" ht="15">
      <c r="A536" s="274" t="s">
        <v>3106</v>
      </c>
      <c r="B536" s="274" t="s">
        <v>3105</v>
      </c>
      <c r="C536" s="272">
        <v>0</v>
      </c>
    </row>
    <row r="537" spans="1:3" ht="15">
      <c r="A537" s="274" t="s">
        <v>3201</v>
      </c>
      <c r="B537" s="274" t="s">
        <v>3202</v>
      </c>
      <c r="C537" s="272">
        <v>1</v>
      </c>
    </row>
    <row r="538" spans="1:3" ht="15">
      <c r="A538" s="274" t="s">
        <v>3220</v>
      </c>
      <c r="B538" s="274" t="s">
        <v>3221</v>
      </c>
      <c r="C538" s="272">
        <v>5</v>
      </c>
    </row>
    <row r="539" spans="1:3" ht="15">
      <c r="A539" s="274" t="s">
        <v>3104</v>
      </c>
      <c r="B539" s="274" t="s">
        <v>3103</v>
      </c>
      <c r="C539" s="272">
        <v>9</v>
      </c>
    </row>
    <row r="540" spans="1:3" ht="15">
      <c r="A540" s="274" t="s">
        <v>3198</v>
      </c>
      <c r="B540" s="274" t="s">
        <v>3199</v>
      </c>
      <c r="C540" s="272">
        <v>0</v>
      </c>
    </row>
    <row r="541" spans="1:3" ht="15">
      <c r="A541" s="274" t="s">
        <v>3231</v>
      </c>
      <c r="B541" s="274" t="s">
        <v>3232</v>
      </c>
      <c r="C541" s="272">
        <v>0</v>
      </c>
    </row>
    <row r="542" spans="1:3" ht="15">
      <c r="A542" s="274" t="s">
        <v>3234</v>
      </c>
      <c r="B542" s="274" t="s">
        <v>3233</v>
      </c>
      <c r="C542" s="272">
        <v>0</v>
      </c>
    </row>
    <row r="543" spans="1:3" ht="15">
      <c r="A543" s="327" t="s">
        <v>791</v>
      </c>
      <c r="B543" s="274" t="s">
        <v>797</v>
      </c>
      <c r="C543" s="272">
        <v>1</v>
      </c>
    </row>
    <row r="544" spans="1:3" ht="15">
      <c r="A544" s="327" t="s">
        <v>473</v>
      </c>
      <c r="B544" s="274" t="s">
        <v>474</v>
      </c>
      <c r="C544" s="272">
        <v>0</v>
      </c>
    </row>
    <row r="545" spans="1:3" ht="15">
      <c r="A545" s="327" t="s">
        <v>1328</v>
      </c>
      <c r="B545" s="274" t="s">
        <v>1327</v>
      </c>
      <c r="C545" s="272">
        <v>1</v>
      </c>
    </row>
    <row r="546" spans="1:3" ht="15">
      <c r="A546" s="327" t="s">
        <v>505</v>
      </c>
      <c r="B546" s="274" t="s">
        <v>588</v>
      </c>
      <c r="C546" s="272">
        <v>19</v>
      </c>
    </row>
    <row r="547" spans="1:3" ht="15">
      <c r="A547" s="327" t="s">
        <v>506</v>
      </c>
      <c r="B547" s="274" t="s">
        <v>589</v>
      </c>
      <c r="C547" s="272">
        <v>17</v>
      </c>
    </row>
    <row r="548" spans="1:3" ht="15">
      <c r="A548" s="327" t="s">
        <v>1597</v>
      </c>
      <c r="B548" s="274" t="s">
        <v>1596</v>
      </c>
      <c r="C548" s="272">
        <v>2</v>
      </c>
    </row>
    <row r="549" spans="1:3" ht="15">
      <c r="A549" s="327" t="s">
        <v>1473</v>
      </c>
      <c r="B549" s="274" t="s">
        <v>1475</v>
      </c>
      <c r="C549" s="272">
        <v>1</v>
      </c>
    </row>
    <row r="550" spans="1:3" ht="15">
      <c r="A550" s="327" t="s">
        <v>853</v>
      </c>
      <c r="B550" s="274" t="s">
        <v>805</v>
      </c>
      <c r="C550" s="272">
        <v>6</v>
      </c>
    </row>
    <row r="551" spans="1:3" ht="15">
      <c r="A551" s="327" t="s">
        <v>855</v>
      </c>
      <c r="B551" s="274" t="s">
        <v>854</v>
      </c>
      <c r="C551" s="272">
        <v>10</v>
      </c>
    </row>
    <row r="552" spans="1:3" ht="15">
      <c r="A552" s="327" t="s">
        <v>886</v>
      </c>
      <c r="B552" s="274" t="s">
        <v>802</v>
      </c>
      <c r="C552" s="272">
        <v>7</v>
      </c>
    </row>
    <row r="553" spans="1:3" ht="15">
      <c r="A553" s="274" t="s">
        <v>3006</v>
      </c>
      <c r="B553" s="274" t="s">
        <v>3005</v>
      </c>
      <c r="C553" s="272">
        <v>2</v>
      </c>
    </row>
    <row r="554" spans="1:3" ht="15">
      <c r="A554" s="274" t="s">
        <v>3008</v>
      </c>
      <c r="B554" s="274" t="s">
        <v>3007</v>
      </c>
      <c r="C554" s="272">
        <v>2</v>
      </c>
    </row>
    <row r="555" spans="1:3" ht="15">
      <c r="A555" s="327" t="s">
        <v>236</v>
      </c>
      <c r="B555" s="274" t="s">
        <v>475</v>
      </c>
      <c r="C555" s="272">
        <v>20</v>
      </c>
    </row>
    <row r="556" spans="1:3" ht="15">
      <c r="A556" s="327" t="s">
        <v>240</v>
      </c>
      <c r="B556" s="274" t="s">
        <v>476</v>
      </c>
      <c r="C556" s="272">
        <v>22</v>
      </c>
    </row>
    <row r="557" spans="1:3" ht="15">
      <c r="A557" s="327" t="s">
        <v>71</v>
      </c>
      <c r="B557" s="274" t="s">
        <v>477</v>
      </c>
      <c r="C557" s="272">
        <v>23</v>
      </c>
    </row>
    <row r="558" spans="1:3" ht="15">
      <c r="A558" s="327" t="s">
        <v>239</v>
      </c>
      <c r="B558" s="274" t="s">
        <v>478</v>
      </c>
      <c r="C558" s="272">
        <v>20</v>
      </c>
    </row>
    <row r="559" spans="1:3" ht="15">
      <c r="A559" s="327" t="s">
        <v>237</v>
      </c>
      <c r="B559" s="274" t="s">
        <v>479</v>
      </c>
      <c r="C559" s="272">
        <v>19</v>
      </c>
    </row>
    <row r="560" spans="1:3" ht="15">
      <c r="A560" s="327" t="s">
        <v>238</v>
      </c>
      <c r="B560" s="274" t="s">
        <v>480</v>
      </c>
      <c r="C560" s="272">
        <v>37</v>
      </c>
    </row>
    <row r="561" spans="1:3" ht="15">
      <c r="A561" s="327" t="s">
        <v>804</v>
      </c>
      <c r="B561" s="274" t="s">
        <v>803</v>
      </c>
      <c r="C561" s="272">
        <v>40</v>
      </c>
    </row>
    <row r="562" spans="1:3" ht="15">
      <c r="A562" s="327" t="s">
        <v>42</v>
      </c>
      <c r="B562" s="274" t="s">
        <v>41</v>
      </c>
      <c r="C562" s="272">
        <v>5</v>
      </c>
    </row>
    <row r="563" spans="1:3" ht="15">
      <c r="A563" s="327" t="s">
        <v>750</v>
      </c>
      <c r="B563" s="274" t="s">
        <v>751</v>
      </c>
      <c r="C563" s="272">
        <v>0</v>
      </c>
    </row>
    <row r="564" spans="1:3" ht="15">
      <c r="A564" s="274" t="s">
        <v>3083</v>
      </c>
      <c r="B564" s="274" t="s">
        <v>3078</v>
      </c>
      <c r="C564" s="272">
        <v>20</v>
      </c>
    </row>
    <row r="565" spans="1:3" ht="15">
      <c r="A565" s="274" t="s">
        <v>3084</v>
      </c>
      <c r="B565" s="274" t="s">
        <v>3080</v>
      </c>
      <c r="C565" s="272">
        <v>10</v>
      </c>
    </row>
    <row r="566" spans="1:3" ht="15">
      <c r="A566" s="274" t="s">
        <v>3085</v>
      </c>
      <c r="B566" s="274" t="s">
        <v>3094</v>
      </c>
      <c r="C566" s="272">
        <v>4</v>
      </c>
    </row>
    <row r="567" spans="1:3" ht="15">
      <c r="A567" s="327" t="s">
        <v>287</v>
      </c>
      <c r="B567" s="274" t="s">
        <v>481</v>
      </c>
      <c r="C567" s="272">
        <v>5</v>
      </c>
    </row>
    <row r="568" spans="1:3" ht="15">
      <c r="A568" s="327" t="s">
        <v>286</v>
      </c>
      <c r="B568" s="274" t="s">
        <v>482</v>
      </c>
      <c r="C568" s="272">
        <v>6</v>
      </c>
    </row>
    <row r="569" spans="1:3" ht="15">
      <c r="A569" s="327" t="s">
        <v>279</v>
      </c>
      <c r="B569" s="274" t="s">
        <v>483</v>
      </c>
      <c r="C569" s="272">
        <v>10</v>
      </c>
    </row>
    <row r="570" spans="1:3" ht="15">
      <c r="A570" s="327" t="s">
        <v>281</v>
      </c>
      <c r="B570" s="274" t="s">
        <v>484</v>
      </c>
      <c r="C570" s="272">
        <v>2</v>
      </c>
    </row>
    <row r="571" spans="1:3" ht="15">
      <c r="A571" s="327" t="s">
        <v>280</v>
      </c>
      <c r="B571" s="274" t="s">
        <v>485</v>
      </c>
      <c r="C571" s="272">
        <v>2</v>
      </c>
    </row>
    <row r="572" spans="1:3" ht="15">
      <c r="A572" s="327" t="s">
        <v>47</v>
      </c>
      <c r="B572" s="274" t="s">
        <v>486</v>
      </c>
      <c r="C572" s="272">
        <v>9</v>
      </c>
    </row>
    <row r="573" spans="1:3" ht="15">
      <c r="A573" s="327" t="s">
        <v>48</v>
      </c>
      <c r="B573" s="274" t="s">
        <v>487</v>
      </c>
      <c r="C573" s="272">
        <v>0</v>
      </c>
    </row>
    <row r="574" spans="1:3" ht="15">
      <c r="A574" s="327" t="s">
        <v>715</v>
      </c>
      <c r="B574" s="274" t="s">
        <v>716</v>
      </c>
      <c r="C574" s="272">
        <v>6</v>
      </c>
    </row>
    <row r="575" spans="1:3" ht="15">
      <c r="A575" s="327" t="s">
        <v>284</v>
      </c>
      <c r="B575" s="274" t="s">
        <v>488</v>
      </c>
      <c r="C575" s="272">
        <v>0</v>
      </c>
    </row>
    <row r="576" spans="1:3" ht="15">
      <c r="A576" s="327" t="s">
        <v>285</v>
      </c>
      <c r="B576" s="274" t="s">
        <v>489</v>
      </c>
      <c r="C576" s="272">
        <v>0</v>
      </c>
    </row>
    <row r="577" spans="1:3" ht="15">
      <c r="A577" s="327" t="s">
        <v>283</v>
      </c>
      <c r="B577" s="274" t="s">
        <v>709</v>
      </c>
      <c r="C577" s="272">
        <v>44</v>
      </c>
    </row>
    <row r="578" spans="1:3" ht="15">
      <c r="A578" s="327" t="s">
        <v>304</v>
      </c>
      <c r="B578" s="274" t="s">
        <v>305</v>
      </c>
      <c r="C578" s="272">
        <v>100</v>
      </c>
    </row>
    <row r="579" spans="1:3" ht="15">
      <c r="A579" s="327" t="s">
        <v>50</v>
      </c>
      <c r="B579" s="274" t="s">
        <v>49</v>
      </c>
      <c r="C579" s="272">
        <v>5</v>
      </c>
    </row>
    <row r="580" spans="1:3" ht="15">
      <c r="A580" s="327" t="s">
        <v>491</v>
      </c>
      <c r="B580" s="274" t="s">
        <v>891</v>
      </c>
      <c r="C580" s="272">
        <v>1</v>
      </c>
    </row>
    <row r="581" spans="1:3" ht="15">
      <c r="A581" s="327" t="s">
        <v>894</v>
      </c>
      <c r="B581" s="274" t="s">
        <v>890</v>
      </c>
      <c r="C581" s="272">
        <v>1</v>
      </c>
    </row>
    <row r="582" spans="1:3" ht="15">
      <c r="A582" s="327" t="s">
        <v>790</v>
      </c>
      <c r="B582" s="274" t="s">
        <v>796</v>
      </c>
      <c r="C582" s="272">
        <v>1</v>
      </c>
    </row>
    <row r="583" spans="1:3" ht="15">
      <c r="A583" s="327" t="s">
        <v>637</v>
      </c>
      <c r="B583" s="274" t="s">
        <v>636</v>
      </c>
      <c r="C583" s="272">
        <v>0</v>
      </c>
    </row>
    <row r="584" spans="1:3" ht="15">
      <c r="A584" s="327" t="s">
        <v>492</v>
      </c>
      <c r="B584" s="274" t="s">
        <v>493</v>
      </c>
      <c r="C584" s="272">
        <v>0</v>
      </c>
    </row>
    <row r="585" spans="1:3" ht="15">
      <c r="A585" s="327" t="s">
        <v>559</v>
      </c>
      <c r="B585" s="274" t="s">
        <v>558</v>
      </c>
      <c r="C585" s="272">
        <v>0</v>
      </c>
    </row>
    <row r="586" spans="1:3" ht="15">
      <c r="A586" s="327" t="s">
        <v>494</v>
      </c>
      <c r="B586" s="274" t="s">
        <v>495</v>
      </c>
      <c r="C586" s="272">
        <v>0</v>
      </c>
    </row>
    <row r="587" spans="1:3" ht="15">
      <c r="A587" s="327" t="s">
        <v>2339</v>
      </c>
      <c r="B587" s="274" t="s">
        <v>2340</v>
      </c>
      <c r="C587" s="272">
        <v>4</v>
      </c>
    </row>
    <row r="588" spans="1:3" ht="15">
      <c r="A588" s="327" t="s">
        <v>496</v>
      </c>
      <c r="B588" s="274" t="s">
        <v>497</v>
      </c>
      <c r="C588" s="272">
        <v>0</v>
      </c>
    </row>
    <row r="589" spans="1:3" ht="15">
      <c r="A589" s="274" t="s">
        <v>3176</v>
      </c>
      <c r="B589" s="274" t="s">
        <v>3176</v>
      </c>
      <c r="C589" s="272">
        <v>8</v>
      </c>
    </row>
    <row r="590" spans="1:3" ht="15">
      <c r="A590" s="327" t="s">
        <v>1287</v>
      </c>
      <c r="B590" s="274" t="s">
        <v>1287</v>
      </c>
      <c r="C590" s="272">
        <v>6</v>
      </c>
    </row>
    <row r="591" spans="1:3" ht="15">
      <c r="A591" s="327" t="s">
        <v>1727</v>
      </c>
      <c r="B591" s="274" t="s">
        <v>1727</v>
      </c>
      <c r="C591" s="272">
        <v>2</v>
      </c>
    </row>
    <row r="592" spans="1:3" ht="15">
      <c r="A592" s="327" t="s">
        <v>1730</v>
      </c>
      <c r="B592" s="274" t="s">
        <v>1731</v>
      </c>
      <c r="C592" s="272">
        <v>1</v>
      </c>
    </row>
    <row r="593" spans="1:3" ht="15">
      <c r="A593" s="327" t="s">
        <v>1728</v>
      </c>
      <c r="B593" s="274" t="s">
        <v>1728</v>
      </c>
      <c r="C593" s="272">
        <v>2</v>
      </c>
    </row>
    <row r="594" spans="1:3" ht="15">
      <c r="A594" s="327" t="s">
        <v>979</v>
      </c>
      <c r="B594" s="274" t="s">
        <v>979</v>
      </c>
      <c r="C594" s="272">
        <v>5</v>
      </c>
    </row>
    <row r="595" spans="1:3" ht="15">
      <c r="A595" s="327" t="s">
        <v>960</v>
      </c>
      <c r="B595" s="274" t="s">
        <v>928</v>
      </c>
      <c r="C595" s="272">
        <v>4</v>
      </c>
    </row>
    <row r="596" spans="1:3" ht="15">
      <c r="A596" s="327" t="s">
        <v>962</v>
      </c>
      <c r="B596" s="274" t="s">
        <v>929</v>
      </c>
      <c r="C596" s="272">
        <v>6</v>
      </c>
    </row>
    <row r="597" spans="1:3" ht="15">
      <c r="A597" s="327" t="s">
        <v>963</v>
      </c>
      <c r="B597" s="274" t="s">
        <v>930</v>
      </c>
      <c r="C597" s="272">
        <v>10</v>
      </c>
    </row>
    <row r="598" spans="1:3" ht="15">
      <c r="A598" s="327" t="s">
        <v>964</v>
      </c>
      <c r="B598" s="274" t="s">
        <v>931</v>
      </c>
      <c r="C598" s="272">
        <v>5</v>
      </c>
    </row>
    <row r="599" spans="1:3" ht="15">
      <c r="A599" s="327" t="s">
        <v>965</v>
      </c>
      <c r="B599" s="274" t="s">
        <v>923</v>
      </c>
      <c r="C599" s="272">
        <v>3</v>
      </c>
    </row>
    <row r="600" spans="1:3" ht="15">
      <c r="A600" s="327" t="s">
        <v>966</v>
      </c>
      <c r="B600" s="274" t="s">
        <v>922</v>
      </c>
      <c r="C600" s="272">
        <v>3</v>
      </c>
    </row>
    <row r="601" spans="1:3" ht="15">
      <c r="A601" s="327" t="s">
        <v>956</v>
      </c>
      <c r="B601" s="274" t="s">
        <v>924</v>
      </c>
      <c r="C601" s="272">
        <v>4</v>
      </c>
    </row>
    <row r="602" spans="1:3" ht="15">
      <c r="A602" s="327" t="s">
        <v>957</v>
      </c>
      <c r="B602" s="274" t="s">
        <v>925</v>
      </c>
      <c r="C602" s="272">
        <v>0</v>
      </c>
    </row>
    <row r="603" spans="1:3" ht="15">
      <c r="A603" s="327" t="s">
        <v>958</v>
      </c>
      <c r="B603" s="274" t="s">
        <v>926</v>
      </c>
      <c r="C603" s="272">
        <v>3</v>
      </c>
    </row>
    <row r="604" spans="1:3" ht="15">
      <c r="A604" s="327" t="s">
        <v>959</v>
      </c>
      <c r="B604" s="274" t="s">
        <v>927</v>
      </c>
      <c r="C604" s="272">
        <v>3</v>
      </c>
    </row>
    <row r="605" spans="1:3" ht="15">
      <c r="A605" s="327" t="s">
        <v>961</v>
      </c>
      <c r="B605" s="274" t="s">
        <v>928</v>
      </c>
      <c r="C605" s="272">
        <v>9</v>
      </c>
    </row>
    <row r="606" spans="1:3" ht="15">
      <c r="A606" s="327" t="s">
        <v>1116</v>
      </c>
      <c r="B606" s="274" t="s">
        <v>1115</v>
      </c>
      <c r="C606" s="272">
        <v>5</v>
      </c>
    </row>
    <row r="607" spans="1:3" ht="15">
      <c r="A607" s="274" t="s">
        <v>2779</v>
      </c>
      <c r="B607" s="274" t="s">
        <v>2779</v>
      </c>
      <c r="C607" s="272"/>
    </row>
    <row r="608" spans="1:3" ht="15">
      <c r="A608" s="365" t="s">
        <v>537</v>
      </c>
      <c r="B608" s="368"/>
      <c r="C608" s="273">
        <v>14752</v>
      </c>
    </row>
    <row r="609" spans="1:3" ht="15">
      <c r="A609"/>
      <c r="B609"/>
      <c r="C609"/>
    </row>
    <row r="610" spans="1:3" ht="15">
      <c r="A610"/>
      <c r="B610"/>
      <c r="C610"/>
    </row>
    <row r="611" spans="1:3" ht="15">
      <c r="A611"/>
      <c r="B611"/>
      <c r="C611"/>
    </row>
    <row r="612" spans="1:3" ht="15">
      <c r="A612"/>
      <c r="B612"/>
      <c r="C612"/>
    </row>
    <row r="613" spans="1:3" ht="15">
      <c r="A613"/>
      <c r="B613"/>
      <c r="C613"/>
    </row>
  </sheetData>
  <conditionalFormatting sqref="C1:C4 C614:C65536">
    <cfRule type="cellIs" dxfId="517" priority="13" stopIfTrue="1" operator="lessThanOrEqual">
      <formula>0</formula>
    </cfRule>
  </conditionalFormatting>
  <conditionalFormatting sqref="C1:C4 C614:C65536">
    <cfRule type="cellIs" dxfId="516" priority="11" stopIfTrue="1" operator="lessThanOrEqual">
      <formula>0</formula>
    </cfRule>
  </conditionalFormatting>
  <conditionalFormatting sqref="C1:C4 C614:C65536">
    <cfRule type="cellIs" dxfId="515" priority="10" stopIfTrue="1" operator="lessThanOrEqual">
      <formula>0</formula>
    </cfRule>
  </conditionalFormatting>
  <conditionalFormatting sqref="C1:C4 C614:C65536">
    <cfRule type="cellIs" dxfId="514" priority="9" stopIfTrue="1" operator="lessThan">
      <formula>0</formula>
    </cfRule>
  </conditionalFormatting>
  <conditionalFormatting sqref="B5:B190">
    <cfRule type="duplicateValues" dxfId="513" priority="8" stopIfTrue="1"/>
  </conditionalFormatting>
  <conditionalFormatting sqref="C1:C4 C614:C65536">
    <cfRule type="cellIs" dxfId="512" priority="7" operator="lessThanOrEqual">
      <formula>0</formula>
    </cfRule>
  </conditionalFormatting>
  <conditionalFormatting sqref="C1:C4 C614:C65536">
    <cfRule type="cellIs" dxfId="511" priority="6" stopIfTrue="1" operator="lessThan">
      <formula>0</formula>
    </cfRule>
  </conditionalFormatting>
  <conditionalFormatting sqref="C1:C4 C614:C65536">
    <cfRule type="cellIs" dxfId="510" priority="5" stopIfTrue="1" operator="lessThan">
      <formula>0</formula>
    </cfRule>
  </conditionalFormatting>
  <conditionalFormatting sqref="C1:C4 C614:C65536">
    <cfRule type="cellIs" dxfId="509" priority="4" stopIfTrue="1" operator="lessThan">
      <formula>0</formula>
    </cfRule>
  </conditionalFormatting>
  <conditionalFormatting sqref="C1:C4 C614:C65536">
    <cfRule type="cellIs" dxfId="508" priority="3" stopIfTrue="1" operator="lessThan">
      <formula>0</formula>
    </cfRule>
  </conditionalFormatting>
  <conditionalFormatting sqref="A1:A1048576">
    <cfRule type="duplicateValues" dxfId="507" priority="1" stopIfTrue="1"/>
    <cfRule type="duplicateValues" dxfId="506" priority="2" stopIfTrue="1"/>
  </conditionalFormatting>
  <pageMargins left="0.7" right="0.7" top="0.75" bottom="0.75" header="0.3" footer="0.3"/>
  <pageSetup scale="26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B588"/>
  <sheetViews>
    <sheetView view="pageBreakPreview" zoomScale="90" zoomScaleNormal="100" zoomScaleSheetLayoutView="90" workbookViewId="0">
      <pane ySplit="1005" topLeftCell="A17" activePane="bottomLeft"/>
      <selection activeCell="K13" sqref="K1:K65536"/>
      <selection pane="bottomLeft" activeCell="A33" sqref="A33"/>
    </sheetView>
  </sheetViews>
  <sheetFormatPr defaultColWidth="9.140625" defaultRowHeight="15"/>
  <cols>
    <col min="1" max="1" width="26.7109375" style="124" customWidth="1"/>
    <col min="2" max="2" width="63.140625" style="28" bestFit="1" customWidth="1"/>
    <col min="3" max="3" width="11.5703125" style="28" customWidth="1"/>
    <col min="4" max="4" width="31.5703125" style="21" hidden="1" customWidth="1"/>
    <col min="5" max="5" width="25.28515625" style="21" hidden="1" customWidth="1"/>
    <col min="6" max="6" width="25.28515625" style="21" customWidth="1"/>
    <col min="7" max="7" width="44.42578125" style="21" bestFit="1" customWidth="1"/>
    <col min="8" max="8" width="39.140625" style="19" bestFit="1" customWidth="1"/>
    <col min="9" max="9" width="28.85546875" style="151" bestFit="1" customWidth="1"/>
    <col min="10" max="10" width="28.140625" style="11" bestFit="1" customWidth="1"/>
    <col min="11" max="11" width="17.7109375" style="165" customWidth="1"/>
    <col min="12" max="392" width="9.140625" style="241"/>
    <col min="393" max="16384" width="9.140625" style="1"/>
  </cols>
  <sheetData>
    <row r="1" spans="1:392" ht="36.75" customHeight="1">
      <c r="A1" s="120" t="s">
        <v>199</v>
      </c>
      <c r="B1" s="15" t="s">
        <v>198</v>
      </c>
      <c r="C1" s="15" t="s">
        <v>200</v>
      </c>
      <c r="D1" s="16" t="s">
        <v>201</v>
      </c>
      <c r="E1" s="16" t="s">
        <v>202</v>
      </c>
      <c r="F1" s="16" t="s">
        <v>782</v>
      </c>
      <c r="G1" s="16" t="s">
        <v>780</v>
      </c>
      <c r="H1" s="16" t="s">
        <v>203</v>
      </c>
      <c r="I1" s="10" t="s">
        <v>292</v>
      </c>
      <c r="J1" s="12" t="s">
        <v>154</v>
      </c>
      <c r="K1" s="7" t="s">
        <v>204</v>
      </c>
    </row>
    <row r="2" spans="1:392" s="162" customFormat="1">
      <c r="A2" s="384" t="s">
        <v>1647</v>
      </c>
      <c r="B2" s="392" t="s">
        <v>1649</v>
      </c>
      <c r="C2" s="290">
        <f>VLOOKUP(A2,'Running Inventory count'!$A:$C,3,)</f>
        <v>2</v>
      </c>
      <c r="D2" s="289"/>
      <c r="E2" s="289"/>
      <c r="F2" s="266" t="s">
        <v>1628</v>
      </c>
      <c r="G2" s="289" t="s">
        <v>910</v>
      </c>
      <c r="H2" s="288" t="s">
        <v>126</v>
      </c>
      <c r="I2" s="275"/>
      <c r="J2" s="285"/>
      <c r="K2" s="26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  <c r="AP2" s="241"/>
      <c r="AQ2" s="241"/>
      <c r="AR2" s="241"/>
      <c r="AS2" s="241"/>
      <c r="AT2" s="241"/>
      <c r="AU2" s="241"/>
      <c r="AV2" s="241"/>
      <c r="AW2" s="241"/>
      <c r="AX2" s="241"/>
      <c r="AY2" s="241"/>
      <c r="AZ2" s="241"/>
      <c r="BA2" s="241"/>
      <c r="BB2" s="241"/>
      <c r="BC2" s="241"/>
      <c r="BD2" s="241"/>
      <c r="BE2" s="241"/>
      <c r="BF2" s="241"/>
      <c r="BG2" s="241"/>
      <c r="BH2" s="241"/>
      <c r="BI2" s="241"/>
      <c r="BJ2" s="241"/>
      <c r="BK2" s="241"/>
      <c r="BL2" s="241"/>
      <c r="BM2" s="241"/>
      <c r="BN2" s="241"/>
      <c r="BO2" s="241"/>
      <c r="BP2" s="241"/>
      <c r="BQ2" s="241"/>
      <c r="BR2" s="241"/>
      <c r="BS2" s="241"/>
      <c r="BT2" s="241"/>
      <c r="BU2" s="241"/>
      <c r="BV2" s="241"/>
      <c r="BW2" s="241"/>
      <c r="BX2" s="241"/>
      <c r="BY2" s="241"/>
      <c r="BZ2" s="241"/>
      <c r="CA2" s="241"/>
      <c r="CB2" s="241"/>
      <c r="CC2" s="241"/>
      <c r="CD2" s="241"/>
      <c r="CE2" s="241"/>
      <c r="CF2" s="241"/>
      <c r="CG2" s="241"/>
      <c r="CH2" s="241"/>
      <c r="CI2" s="241"/>
      <c r="CJ2" s="241"/>
      <c r="CK2" s="241"/>
      <c r="CL2" s="241"/>
      <c r="CM2" s="241"/>
      <c r="CN2" s="241"/>
      <c r="CO2" s="241"/>
      <c r="CP2" s="241"/>
      <c r="CQ2" s="241"/>
      <c r="CR2" s="241"/>
      <c r="CS2" s="241"/>
      <c r="CT2" s="241"/>
      <c r="CU2" s="241"/>
      <c r="CV2" s="241"/>
      <c r="CW2" s="241"/>
      <c r="CX2" s="241"/>
      <c r="CY2" s="241"/>
      <c r="CZ2" s="241"/>
      <c r="DA2" s="241"/>
      <c r="DB2" s="241"/>
      <c r="DC2" s="241"/>
      <c r="DD2" s="241"/>
      <c r="DE2" s="241"/>
      <c r="DF2" s="241"/>
      <c r="DG2" s="241"/>
      <c r="DH2" s="241"/>
      <c r="DI2" s="241"/>
      <c r="DJ2" s="241"/>
      <c r="DK2" s="241"/>
      <c r="DL2" s="241"/>
      <c r="DM2" s="241"/>
      <c r="DN2" s="241"/>
      <c r="DO2" s="241"/>
      <c r="DP2" s="241"/>
      <c r="DQ2" s="241"/>
      <c r="DR2" s="241"/>
      <c r="DS2" s="241"/>
      <c r="DT2" s="241"/>
      <c r="DU2" s="241"/>
      <c r="DV2" s="241"/>
      <c r="DW2" s="241"/>
      <c r="DX2" s="241"/>
      <c r="DY2" s="241"/>
      <c r="DZ2" s="241"/>
      <c r="EA2" s="241"/>
      <c r="EB2" s="241"/>
      <c r="EC2" s="241"/>
      <c r="ED2" s="241"/>
      <c r="EE2" s="241"/>
      <c r="EF2" s="241"/>
      <c r="EG2" s="241"/>
      <c r="EH2" s="241"/>
      <c r="EI2" s="241"/>
      <c r="EJ2" s="241"/>
      <c r="EK2" s="241"/>
      <c r="EL2" s="241"/>
      <c r="EM2" s="241"/>
      <c r="EN2" s="241"/>
      <c r="EO2" s="241"/>
      <c r="EP2" s="241"/>
      <c r="EQ2" s="241"/>
      <c r="ER2" s="241"/>
      <c r="ES2" s="241"/>
      <c r="ET2" s="241"/>
      <c r="EU2" s="241"/>
      <c r="EV2" s="241"/>
      <c r="EW2" s="241"/>
      <c r="EX2" s="241"/>
      <c r="EY2" s="241"/>
      <c r="EZ2" s="241"/>
      <c r="FA2" s="241"/>
      <c r="FB2" s="241"/>
      <c r="FC2" s="241"/>
      <c r="FD2" s="241"/>
      <c r="FE2" s="241"/>
      <c r="FF2" s="241"/>
      <c r="FG2" s="241"/>
      <c r="FH2" s="241"/>
      <c r="FI2" s="241"/>
      <c r="FJ2" s="241"/>
      <c r="FK2" s="241"/>
      <c r="FL2" s="241"/>
      <c r="FM2" s="241"/>
      <c r="FN2" s="241"/>
      <c r="FO2" s="241"/>
      <c r="FP2" s="241"/>
      <c r="FQ2" s="241"/>
      <c r="FR2" s="241"/>
      <c r="FS2" s="241"/>
      <c r="FT2" s="241"/>
      <c r="FU2" s="241"/>
      <c r="FV2" s="241"/>
      <c r="FW2" s="241"/>
      <c r="FX2" s="241"/>
      <c r="FY2" s="241"/>
      <c r="FZ2" s="241"/>
      <c r="GA2" s="241"/>
      <c r="GB2" s="241"/>
      <c r="GC2" s="241"/>
      <c r="GD2" s="241"/>
      <c r="GE2" s="241"/>
      <c r="GF2" s="241"/>
      <c r="GG2" s="241"/>
      <c r="GH2" s="241"/>
      <c r="GI2" s="241"/>
      <c r="GJ2" s="241"/>
      <c r="GK2" s="241"/>
      <c r="GL2" s="241"/>
      <c r="GM2" s="241"/>
      <c r="GN2" s="241"/>
      <c r="GO2" s="241"/>
      <c r="GP2" s="241"/>
      <c r="GQ2" s="241"/>
      <c r="GR2" s="241"/>
      <c r="GS2" s="241"/>
      <c r="GT2" s="241"/>
      <c r="GU2" s="241"/>
      <c r="GV2" s="241"/>
      <c r="GW2" s="241"/>
      <c r="GX2" s="241"/>
      <c r="GY2" s="241"/>
      <c r="GZ2" s="241"/>
      <c r="HA2" s="241"/>
      <c r="HB2" s="241"/>
      <c r="HC2" s="241"/>
      <c r="HD2" s="241"/>
      <c r="HE2" s="241"/>
      <c r="HF2" s="241"/>
      <c r="HG2" s="241"/>
      <c r="HH2" s="241"/>
      <c r="HI2" s="241"/>
      <c r="HJ2" s="241"/>
      <c r="HK2" s="241"/>
      <c r="HL2" s="241"/>
      <c r="HM2" s="241"/>
      <c r="HN2" s="241"/>
      <c r="HO2" s="241"/>
      <c r="HP2" s="241"/>
      <c r="HQ2" s="241"/>
      <c r="HR2" s="241"/>
      <c r="HS2" s="241"/>
      <c r="HT2" s="241"/>
      <c r="HU2" s="241"/>
      <c r="HV2" s="241"/>
      <c r="HW2" s="241"/>
      <c r="HX2" s="241"/>
      <c r="HY2" s="241"/>
      <c r="HZ2" s="241"/>
      <c r="IA2" s="241"/>
      <c r="IB2" s="241"/>
      <c r="IC2" s="241"/>
      <c r="ID2" s="241"/>
      <c r="IE2" s="241"/>
      <c r="IF2" s="241"/>
      <c r="IG2" s="241"/>
      <c r="IH2" s="241"/>
      <c r="II2" s="241"/>
      <c r="IJ2" s="241"/>
      <c r="IK2" s="241"/>
      <c r="IL2" s="241"/>
      <c r="IM2" s="241"/>
      <c r="IN2" s="241"/>
      <c r="IO2" s="241"/>
      <c r="IP2" s="241"/>
      <c r="IQ2" s="241"/>
      <c r="IR2" s="241"/>
      <c r="IS2" s="241"/>
      <c r="IT2" s="241"/>
      <c r="IU2" s="241"/>
      <c r="IV2" s="241"/>
      <c r="IW2" s="241"/>
      <c r="IX2" s="241"/>
      <c r="IY2" s="241"/>
      <c r="IZ2" s="241"/>
      <c r="JA2" s="241"/>
      <c r="JB2" s="241"/>
      <c r="JC2" s="241"/>
      <c r="JD2" s="241"/>
      <c r="JE2" s="241"/>
      <c r="JF2" s="241"/>
      <c r="JG2" s="241"/>
      <c r="JH2" s="241"/>
      <c r="JI2" s="241"/>
      <c r="JJ2" s="241"/>
      <c r="JK2" s="241"/>
      <c r="JL2" s="241"/>
      <c r="JM2" s="241"/>
      <c r="JN2" s="241"/>
      <c r="JO2" s="241"/>
      <c r="JP2" s="241"/>
      <c r="JQ2" s="241"/>
      <c r="JR2" s="241"/>
      <c r="JS2" s="241"/>
      <c r="JT2" s="241"/>
      <c r="JU2" s="241"/>
      <c r="JV2" s="241"/>
      <c r="JW2" s="241"/>
      <c r="JX2" s="241"/>
      <c r="JY2" s="241"/>
      <c r="JZ2" s="241"/>
      <c r="KA2" s="241"/>
      <c r="KB2" s="241"/>
      <c r="KC2" s="241"/>
      <c r="KD2" s="241"/>
      <c r="KE2" s="241"/>
      <c r="KF2" s="241"/>
      <c r="KG2" s="241"/>
      <c r="KH2" s="241"/>
      <c r="KI2" s="241"/>
      <c r="KJ2" s="241"/>
      <c r="KK2" s="241"/>
      <c r="KL2" s="241"/>
      <c r="KM2" s="241"/>
      <c r="KN2" s="241"/>
      <c r="KO2" s="241"/>
      <c r="KP2" s="241"/>
      <c r="KQ2" s="241"/>
      <c r="KR2" s="241"/>
      <c r="KS2" s="241"/>
      <c r="KT2" s="241"/>
      <c r="KU2" s="241"/>
      <c r="KV2" s="241"/>
      <c r="KW2" s="241"/>
      <c r="KX2" s="241"/>
      <c r="KY2" s="241"/>
      <c r="KZ2" s="241"/>
      <c r="LA2" s="241"/>
      <c r="LB2" s="241"/>
      <c r="LC2" s="241"/>
      <c r="LD2" s="241"/>
      <c r="LE2" s="241"/>
      <c r="LF2" s="241"/>
      <c r="LG2" s="241"/>
      <c r="LH2" s="241"/>
      <c r="LI2" s="241"/>
      <c r="LJ2" s="241"/>
      <c r="LK2" s="241"/>
      <c r="LL2" s="241"/>
      <c r="LM2" s="241"/>
      <c r="LN2" s="241"/>
      <c r="LO2" s="241"/>
      <c r="LP2" s="241"/>
      <c r="LQ2" s="241"/>
      <c r="LR2" s="241"/>
      <c r="LS2" s="241"/>
      <c r="LT2" s="241"/>
      <c r="LU2" s="241"/>
      <c r="LV2" s="241"/>
      <c r="LW2" s="241"/>
      <c r="LX2" s="241"/>
      <c r="LY2" s="241"/>
      <c r="LZ2" s="241"/>
      <c r="MA2" s="241"/>
      <c r="MB2" s="241"/>
      <c r="MC2" s="241"/>
      <c r="MD2" s="241"/>
      <c r="ME2" s="241"/>
      <c r="MF2" s="241"/>
      <c r="MG2" s="241"/>
      <c r="MH2" s="241"/>
      <c r="MI2" s="241"/>
      <c r="MJ2" s="241"/>
      <c r="MK2" s="241"/>
      <c r="ML2" s="241"/>
      <c r="MM2" s="241"/>
      <c r="MN2" s="241"/>
      <c r="MO2" s="241"/>
      <c r="MP2" s="241"/>
      <c r="MQ2" s="241"/>
      <c r="MR2" s="241"/>
      <c r="MS2" s="241"/>
      <c r="MT2" s="241"/>
      <c r="MU2" s="241"/>
      <c r="MV2" s="241"/>
      <c r="MW2" s="241"/>
      <c r="MX2" s="241"/>
      <c r="MY2" s="241"/>
      <c r="MZ2" s="241"/>
      <c r="NA2" s="241"/>
      <c r="NB2" s="241"/>
      <c r="NC2" s="241"/>
      <c r="ND2" s="241"/>
      <c r="NE2" s="241"/>
      <c r="NF2" s="241"/>
      <c r="NG2" s="241"/>
      <c r="NH2" s="241"/>
      <c r="NI2" s="241"/>
      <c r="NJ2" s="241"/>
      <c r="NK2" s="241"/>
      <c r="NL2" s="241"/>
      <c r="NM2" s="241"/>
      <c r="NN2" s="241"/>
      <c r="NO2" s="241"/>
      <c r="NP2" s="241"/>
      <c r="NQ2" s="241"/>
      <c r="NR2" s="241"/>
      <c r="NS2" s="241"/>
      <c r="NT2" s="241"/>
      <c r="NU2" s="241"/>
      <c r="NV2" s="241"/>
      <c r="NW2" s="241"/>
      <c r="NX2" s="241"/>
      <c r="NY2" s="241"/>
      <c r="NZ2" s="241"/>
      <c r="OA2" s="241"/>
      <c r="OB2" s="241"/>
    </row>
    <row r="3" spans="1:392" s="162" customFormat="1">
      <c r="A3" s="381" t="s">
        <v>906</v>
      </c>
      <c r="B3" s="29" t="s">
        <v>907</v>
      </c>
      <c r="C3" s="290">
        <f>VLOOKUP(A3,'Running Inventory count'!$A:$C,3,)</f>
        <v>1</v>
      </c>
      <c r="D3" s="289"/>
      <c r="E3" s="289"/>
      <c r="F3" s="266" t="s">
        <v>870</v>
      </c>
      <c r="G3" s="289" t="s">
        <v>910</v>
      </c>
      <c r="H3" s="288" t="s">
        <v>102</v>
      </c>
      <c r="I3" s="275"/>
      <c r="J3" s="24"/>
      <c r="K3" s="275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  <c r="CK3" s="241"/>
      <c r="CL3" s="241"/>
      <c r="CM3" s="241"/>
      <c r="CN3" s="241"/>
      <c r="CO3" s="241"/>
      <c r="CP3" s="241"/>
      <c r="CQ3" s="241"/>
      <c r="CR3" s="241"/>
      <c r="CS3" s="241"/>
      <c r="CT3" s="241"/>
      <c r="CU3" s="241"/>
      <c r="CV3" s="241"/>
      <c r="CW3" s="241"/>
      <c r="CX3" s="241"/>
      <c r="CY3" s="241"/>
      <c r="CZ3" s="241"/>
      <c r="DA3" s="241"/>
      <c r="DB3" s="241"/>
      <c r="DC3" s="241"/>
      <c r="DD3" s="241"/>
      <c r="DE3" s="241"/>
      <c r="DF3" s="241"/>
      <c r="DG3" s="241"/>
      <c r="DH3" s="241"/>
      <c r="DI3" s="241"/>
      <c r="DJ3" s="241"/>
      <c r="DK3" s="241"/>
      <c r="DL3" s="241"/>
      <c r="DM3" s="241"/>
      <c r="DN3" s="241"/>
      <c r="DO3" s="241"/>
      <c r="DP3" s="241"/>
      <c r="DQ3" s="241"/>
      <c r="DR3" s="241"/>
      <c r="DS3" s="241"/>
      <c r="DT3" s="241"/>
      <c r="DU3" s="241"/>
      <c r="DV3" s="241"/>
      <c r="DW3" s="241"/>
      <c r="DX3" s="241"/>
      <c r="DY3" s="241"/>
      <c r="DZ3" s="241"/>
      <c r="EA3" s="241"/>
      <c r="EB3" s="241"/>
      <c r="EC3" s="241"/>
      <c r="ED3" s="241"/>
      <c r="EE3" s="241"/>
      <c r="EF3" s="241"/>
      <c r="EG3" s="241"/>
      <c r="EH3" s="241"/>
      <c r="EI3" s="241"/>
      <c r="EJ3" s="241"/>
      <c r="EK3" s="241"/>
      <c r="EL3" s="241"/>
      <c r="EM3" s="241"/>
      <c r="EN3" s="241"/>
      <c r="EO3" s="241"/>
      <c r="EP3" s="241"/>
      <c r="EQ3" s="241"/>
      <c r="ER3" s="241"/>
      <c r="ES3" s="241"/>
      <c r="ET3" s="241"/>
      <c r="EU3" s="241"/>
      <c r="EV3" s="241"/>
      <c r="EW3" s="241"/>
      <c r="EX3" s="241"/>
      <c r="EY3" s="241"/>
      <c r="EZ3" s="241"/>
      <c r="FA3" s="241"/>
      <c r="FB3" s="241"/>
      <c r="FC3" s="241"/>
      <c r="FD3" s="241"/>
      <c r="FE3" s="241"/>
      <c r="FF3" s="241"/>
      <c r="FG3" s="241"/>
      <c r="FH3" s="241"/>
      <c r="FI3" s="241"/>
      <c r="FJ3" s="241"/>
      <c r="FK3" s="241"/>
      <c r="FL3" s="241"/>
      <c r="FM3" s="241"/>
      <c r="FN3" s="241"/>
      <c r="FO3" s="241"/>
      <c r="FP3" s="241"/>
      <c r="FQ3" s="241"/>
      <c r="FR3" s="241"/>
      <c r="FS3" s="241"/>
      <c r="FT3" s="241"/>
      <c r="FU3" s="241"/>
      <c r="FV3" s="241"/>
      <c r="FW3" s="241"/>
      <c r="FX3" s="241"/>
      <c r="FY3" s="241"/>
      <c r="FZ3" s="241"/>
      <c r="GA3" s="241"/>
      <c r="GB3" s="241"/>
      <c r="GC3" s="241"/>
      <c r="GD3" s="241"/>
      <c r="GE3" s="241"/>
      <c r="GF3" s="241"/>
      <c r="GG3" s="241"/>
      <c r="GH3" s="241"/>
      <c r="GI3" s="241"/>
      <c r="GJ3" s="241"/>
      <c r="GK3" s="241"/>
      <c r="GL3" s="241"/>
      <c r="GM3" s="241"/>
      <c r="GN3" s="241"/>
      <c r="GO3" s="241"/>
      <c r="GP3" s="241"/>
      <c r="GQ3" s="241"/>
      <c r="GR3" s="241"/>
      <c r="GS3" s="241"/>
      <c r="GT3" s="241"/>
      <c r="GU3" s="241"/>
      <c r="GV3" s="241"/>
      <c r="GW3" s="241"/>
      <c r="GX3" s="241"/>
      <c r="GY3" s="241"/>
      <c r="GZ3" s="241"/>
      <c r="HA3" s="241"/>
      <c r="HB3" s="241"/>
      <c r="HC3" s="241"/>
      <c r="HD3" s="241"/>
      <c r="HE3" s="241"/>
      <c r="HF3" s="241"/>
      <c r="HG3" s="241"/>
      <c r="HH3" s="241"/>
      <c r="HI3" s="241"/>
      <c r="HJ3" s="241"/>
      <c r="HK3" s="241"/>
      <c r="HL3" s="241"/>
      <c r="HM3" s="241"/>
      <c r="HN3" s="241"/>
      <c r="HO3" s="241"/>
      <c r="HP3" s="241"/>
      <c r="HQ3" s="241"/>
      <c r="HR3" s="241"/>
      <c r="HS3" s="241"/>
      <c r="HT3" s="241"/>
      <c r="HU3" s="241"/>
      <c r="HV3" s="241"/>
      <c r="HW3" s="241"/>
      <c r="HX3" s="241"/>
      <c r="HY3" s="241"/>
      <c r="HZ3" s="241"/>
      <c r="IA3" s="241"/>
      <c r="IB3" s="241"/>
      <c r="IC3" s="241"/>
      <c r="ID3" s="241"/>
      <c r="IE3" s="241"/>
      <c r="IF3" s="241"/>
      <c r="IG3" s="241"/>
      <c r="IH3" s="241"/>
      <c r="II3" s="241"/>
      <c r="IJ3" s="241"/>
      <c r="IK3" s="241"/>
      <c r="IL3" s="241"/>
      <c r="IM3" s="241"/>
      <c r="IN3" s="241"/>
      <c r="IO3" s="241"/>
      <c r="IP3" s="241"/>
      <c r="IQ3" s="241"/>
      <c r="IR3" s="241"/>
      <c r="IS3" s="241"/>
      <c r="IT3" s="241"/>
      <c r="IU3" s="241"/>
      <c r="IV3" s="241"/>
      <c r="IW3" s="241"/>
      <c r="IX3" s="241"/>
      <c r="IY3" s="241"/>
      <c r="IZ3" s="241"/>
      <c r="JA3" s="241"/>
      <c r="JB3" s="241"/>
      <c r="JC3" s="241"/>
      <c r="JD3" s="241"/>
      <c r="JE3" s="241"/>
      <c r="JF3" s="241"/>
      <c r="JG3" s="241"/>
      <c r="JH3" s="241"/>
      <c r="JI3" s="241"/>
      <c r="JJ3" s="241"/>
      <c r="JK3" s="241"/>
      <c r="JL3" s="241"/>
      <c r="JM3" s="241"/>
      <c r="JN3" s="241"/>
      <c r="JO3" s="241"/>
      <c r="JP3" s="241"/>
      <c r="JQ3" s="241"/>
      <c r="JR3" s="241"/>
      <c r="JS3" s="241"/>
      <c r="JT3" s="241"/>
      <c r="JU3" s="241"/>
      <c r="JV3" s="241"/>
      <c r="JW3" s="241"/>
      <c r="JX3" s="241"/>
      <c r="JY3" s="241"/>
      <c r="JZ3" s="241"/>
      <c r="KA3" s="241"/>
      <c r="KB3" s="241"/>
      <c r="KC3" s="241"/>
      <c r="KD3" s="241"/>
      <c r="KE3" s="241"/>
      <c r="KF3" s="241"/>
      <c r="KG3" s="241"/>
      <c r="KH3" s="241"/>
      <c r="KI3" s="241"/>
      <c r="KJ3" s="241"/>
      <c r="KK3" s="241"/>
      <c r="KL3" s="241"/>
      <c r="KM3" s="241"/>
      <c r="KN3" s="241"/>
      <c r="KO3" s="241"/>
      <c r="KP3" s="241"/>
      <c r="KQ3" s="241"/>
      <c r="KR3" s="241"/>
      <c r="KS3" s="241"/>
      <c r="KT3" s="241"/>
      <c r="KU3" s="241"/>
      <c r="KV3" s="241"/>
      <c r="KW3" s="241"/>
      <c r="KX3" s="241"/>
      <c r="KY3" s="241"/>
      <c r="KZ3" s="241"/>
      <c r="LA3" s="241"/>
      <c r="LB3" s="241"/>
      <c r="LC3" s="241"/>
      <c r="LD3" s="241"/>
      <c r="LE3" s="241"/>
      <c r="LF3" s="241"/>
      <c r="LG3" s="241"/>
      <c r="LH3" s="241"/>
      <c r="LI3" s="241"/>
      <c r="LJ3" s="241"/>
      <c r="LK3" s="241"/>
      <c r="LL3" s="241"/>
      <c r="LM3" s="241"/>
      <c r="LN3" s="241"/>
      <c r="LO3" s="241"/>
      <c r="LP3" s="241"/>
      <c r="LQ3" s="241"/>
      <c r="LR3" s="241"/>
      <c r="LS3" s="241"/>
      <c r="LT3" s="241"/>
      <c r="LU3" s="241"/>
      <c r="LV3" s="241"/>
      <c r="LW3" s="241"/>
      <c r="LX3" s="241"/>
      <c r="LY3" s="241"/>
      <c r="LZ3" s="241"/>
      <c r="MA3" s="241"/>
      <c r="MB3" s="241"/>
      <c r="MC3" s="241"/>
      <c r="MD3" s="241"/>
      <c r="ME3" s="241"/>
      <c r="MF3" s="241"/>
      <c r="MG3" s="241"/>
      <c r="MH3" s="241"/>
      <c r="MI3" s="241"/>
      <c r="MJ3" s="241"/>
      <c r="MK3" s="241"/>
      <c r="ML3" s="241"/>
      <c r="MM3" s="241"/>
      <c r="MN3" s="241"/>
      <c r="MO3" s="241"/>
      <c r="MP3" s="241"/>
      <c r="MQ3" s="241"/>
      <c r="MR3" s="241"/>
      <c r="MS3" s="241"/>
      <c r="MT3" s="241"/>
      <c r="MU3" s="241"/>
      <c r="MV3" s="241"/>
      <c r="MW3" s="241"/>
      <c r="MX3" s="241"/>
      <c r="MY3" s="241"/>
      <c r="MZ3" s="241"/>
      <c r="NA3" s="241"/>
      <c r="NB3" s="241"/>
      <c r="NC3" s="241"/>
      <c r="ND3" s="241"/>
      <c r="NE3" s="241"/>
      <c r="NF3" s="241"/>
      <c r="NG3" s="241"/>
      <c r="NH3" s="241"/>
      <c r="NI3" s="241"/>
      <c r="NJ3" s="241"/>
      <c r="NK3" s="241"/>
      <c r="NL3" s="241"/>
      <c r="NM3" s="241"/>
      <c r="NN3" s="241"/>
      <c r="NO3" s="241"/>
      <c r="NP3" s="241"/>
      <c r="NQ3" s="241"/>
      <c r="NR3" s="241"/>
      <c r="NS3" s="241"/>
      <c r="NT3" s="241"/>
      <c r="NU3" s="241"/>
      <c r="NV3" s="241"/>
      <c r="NW3" s="241"/>
      <c r="NX3" s="241"/>
      <c r="NY3" s="241"/>
      <c r="NZ3" s="241"/>
      <c r="OA3" s="241"/>
      <c r="OB3" s="241"/>
    </row>
    <row r="4" spans="1:392" s="162" customFormat="1">
      <c r="A4" s="379" t="s">
        <v>811</v>
      </c>
      <c r="B4" s="171" t="s">
        <v>810</v>
      </c>
      <c r="C4" s="170">
        <f>VLOOKUP(A4,'Running Inventory count'!$A:$C,3,)</f>
        <v>3</v>
      </c>
      <c r="D4" s="169"/>
      <c r="E4" s="169"/>
      <c r="F4" s="115" t="s">
        <v>783</v>
      </c>
      <c r="G4" s="169" t="s">
        <v>781</v>
      </c>
      <c r="H4" s="167" t="s">
        <v>866</v>
      </c>
      <c r="I4" s="151"/>
      <c r="J4" s="166"/>
      <c r="K4" s="165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241"/>
      <c r="CC4" s="241"/>
      <c r="CD4" s="241"/>
      <c r="CE4" s="241"/>
      <c r="CF4" s="241"/>
      <c r="CG4" s="241"/>
      <c r="CH4" s="241"/>
      <c r="CI4" s="241"/>
      <c r="CJ4" s="241"/>
      <c r="CK4" s="241"/>
      <c r="CL4" s="241"/>
      <c r="CM4" s="241"/>
      <c r="CN4" s="241"/>
      <c r="CO4" s="241"/>
      <c r="CP4" s="241"/>
      <c r="CQ4" s="241"/>
      <c r="CR4" s="241"/>
      <c r="CS4" s="241"/>
      <c r="CT4" s="241"/>
      <c r="CU4" s="241"/>
      <c r="CV4" s="241"/>
      <c r="CW4" s="241"/>
      <c r="CX4" s="241"/>
      <c r="CY4" s="241"/>
      <c r="CZ4" s="241"/>
      <c r="DA4" s="241"/>
      <c r="DB4" s="241"/>
      <c r="DC4" s="241"/>
      <c r="DD4" s="241"/>
      <c r="DE4" s="241"/>
      <c r="DF4" s="241"/>
      <c r="DG4" s="241"/>
      <c r="DH4" s="241"/>
      <c r="DI4" s="241"/>
      <c r="DJ4" s="241"/>
      <c r="DK4" s="241"/>
      <c r="DL4" s="241"/>
      <c r="DM4" s="241"/>
      <c r="DN4" s="241"/>
      <c r="DO4" s="241"/>
      <c r="DP4" s="241"/>
      <c r="DQ4" s="241"/>
      <c r="DR4" s="241"/>
      <c r="DS4" s="241"/>
      <c r="DT4" s="241"/>
      <c r="DU4" s="241"/>
      <c r="DV4" s="241"/>
      <c r="DW4" s="241"/>
      <c r="DX4" s="241"/>
      <c r="DY4" s="241"/>
      <c r="DZ4" s="241"/>
      <c r="EA4" s="241"/>
      <c r="EB4" s="241"/>
      <c r="EC4" s="241"/>
      <c r="ED4" s="241"/>
      <c r="EE4" s="241"/>
      <c r="EF4" s="241"/>
      <c r="EG4" s="241"/>
      <c r="EH4" s="241"/>
      <c r="EI4" s="241"/>
      <c r="EJ4" s="241"/>
      <c r="EK4" s="241"/>
      <c r="EL4" s="241"/>
      <c r="EM4" s="241"/>
      <c r="EN4" s="241"/>
      <c r="EO4" s="241"/>
      <c r="EP4" s="241"/>
      <c r="EQ4" s="241"/>
      <c r="ER4" s="241"/>
      <c r="ES4" s="241"/>
      <c r="ET4" s="241"/>
      <c r="EU4" s="241"/>
      <c r="EV4" s="241"/>
      <c r="EW4" s="241"/>
      <c r="EX4" s="241"/>
      <c r="EY4" s="241"/>
      <c r="EZ4" s="241"/>
      <c r="FA4" s="241"/>
      <c r="FB4" s="241"/>
      <c r="FC4" s="241"/>
      <c r="FD4" s="241"/>
      <c r="FE4" s="241"/>
      <c r="FF4" s="241"/>
      <c r="FG4" s="241"/>
      <c r="FH4" s="241"/>
      <c r="FI4" s="241"/>
      <c r="FJ4" s="241"/>
      <c r="FK4" s="241"/>
      <c r="FL4" s="241"/>
      <c r="FM4" s="241"/>
      <c r="FN4" s="241"/>
      <c r="FO4" s="241"/>
      <c r="FP4" s="241"/>
      <c r="FQ4" s="241"/>
      <c r="FR4" s="241"/>
      <c r="FS4" s="241"/>
      <c r="FT4" s="241"/>
      <c r="FU4" s="241"/>
      <c r="FV4" s="241"/>
      <c r="FW4" s="241"/>
      <c r="FX4" s="241"/>
      <c r="FY4" s="241"/>
      <c r="FZ4" s="241"/>
      <c r="GA4" s="241"/>
      <c r="GB4" s="241"/>
      <c r="GC4" s="241"/>
      <c r="GD4" s="241"/>
      <c r="GE4" s="241"/>
      <c r="GF4" s="241"/>
      <c r="GG4" s="241"/>
      <c r="GH4" s="241"/>
      <c r="GI4" s="241"/>
      <c r="GJ4" s="241"/>
      <c r="GK4" s="241"/>
      <c r="GL4" s="241"/>
      <c r="GM4" s="241"/>
      <c r="GN4" s="241"/>
      <c r="GO4" s="241"/>
      <c r="GP4" s="241"/>
      <c r="GQ4" s="241"/>
      <c r="GR4" s="241"/>
      <c r="GS4" s="241"/>
      <c r="GT4" s="241"/>
      <c r="GU4" s="241"/>
      <c r="GV4" s="241"/>
      <c r="GW4" s="241"/>
      <c r="GX4" s="241"/>
      <c r="GY4" s="241"/>
      <c r="GZ4" s="241"/>
      <c r="HA4" s="241"/>
      <c r="HB4" s="241"/>
      <c r="HC4" s="241"/>
      <c r="HD4" s="241"/>
      <c r="HE4" s="241"/>
      <c r="HF4" s="241"/>
      <c r="HG4" s="241"/>
      <c r="HH4" s="241"/>
      <c r="HI4" s="241"/>
      <c r="HJ4" s="241"/>
      <c r="HK4" s="241"/>
      <c r="HL4" s="241"/>
      <c r="HM4" s="241"/>
      <c r="HN4" s="241"/>
      <c r="HO4" s="241"/>
      <c r="HP4" s="241"/>
      <c r="HQ4" s="241"/>
      <c r="HR4" s="241"/>
      <c r="HS4" s="241"/>
      <c r="HT4" s="241"/>
      <c r="HU4" s="241"/>
      <c r="HV4" s="241"/>
      <c r="HW4" s="241"/>
      <c r="HX4" s="241"/>
      <c r="HY4" s="241"/>
      <c r="HZ4" s="241"/>
      <c r="IA4" s="241"/>
      <c r="IB4" s="241"/>
      <c r="IC4" s="241"/>
      <c r="ID4" s="241"/>
      <c r="IE4" s="241"/>
      <c r="IF4" s="241"/>
      <c r="IG4" s="241"/>
      <c r="IH4" s="241"/>
      <c r="II4" s="241"/>
      <c r="IJ4" s="241"/>
      <c r="IK4" s="241"/>
      <c r="IL4" s="241"/>
      <c r="IM4" s="241"/>
      <c r="IN4" s="241"/>
      <c r="IO4" s="241"/>
      <c r="IP4" s="241"/>
      <c r="IQ4" s="241"/>
      <c r="IR4" s="241"/>
      <c r="IS4" s="241"/>
      <c r="IT4" s="241"/>
      <c r="IU4" s="241"/>
      <c r="IV4" s="241"/>
      <c r="IW4" s="241"/>
      <c r="IX4" s="241"/>
      <c r="IY4" s="241"/>
      <c r="IZ4" s="241"/>
      <c r="JA4" s="241"/>
      <c r="JB4" s="241"/>
      <c r="JC4" s="241"/>
      <c r="JD4" s="241"/>
      <c r="JE4" s="241"/>
      <c r="JF4" s="241"/>
      <c r="JG4" s="241"/>
      <c r="JH4" s="241"/>
      <c r="JI4" s="241"/>
      <c r="JJ4" s="241"/>
      <c r="JK4" s="241"/>
      <c r="JL4" s="241"/>
      <c r="JM4" s="241"/>
      <c r="JN4" s="241"/>
      <c r="JO4" s="241"/>
      <c r="JP4" s="241"/>
      <c r="JQ4" s="241"/>
      <c r="JR4" s="241"/>
      <c r="JS4" s="241"/>
      <c r="JT4" s="241"/>
      <c r="JU4" s="241"/>
      <c r="JV4" s="241"/>
      <c r="JW4" s="241"/>
      <c r="JX4" s="241"/>
      <c r="JY4" s="241"/>
      <c r="JZ4" s="241"/>
      <c r="KA4" s="241"/>
      <c r="KB4" s="241"/>
      <c r="KC4" s="241"/>
      <c r="KD4" s="241"/>
      <c r="KE4" s="241"/>
      <c r="KF4" s="241"/>
      <c r="KG4" s="241"/>
      <c r="KH4" s="241"/>
      <c r="KI4" s="241"/>
      <c r="KJ4" s="241"/>
      <c r="KK4" s="241"/>
      <c r="KL4" s="241"/>
      <c r="KM4" s="241"/>
      <c r="KN4" s="241"/>
      <c r="KO4" s="241"/>
      <c r="KP4" s="241"/>
      <c r="KQ4" s="241"/>
      <c r="KR4" s="241"/>
      <c r="KS4" s="241"/>
      <c r="KT4" s="241"/>
      <c r="KU4" s="241"/>
      <c r="KV4" s="241"/>
      <c r="KW4" s="241"/>
      <c r="KX4" s="241"/>
      <c r="KY4" s="241"/>
      <c r="KZ4" s="241"/>
      <c r="LA4" s="241"/>
      <c r="LB4" s="241"/>
      <c r="LC4" s="241"/>
      <c r="LD4" s="241"/>
      <c r="LE4" s="241"/>
      <c r="LF4" s="241"/>
      <c r="LG4" s="241"/>
      <c r="LH4" s="241"/>
      <c r="LI4" s="241"/>
      <c r="LJ4" s="241"/>
      <c r="LK4" s="241"/>
      <c r="LL4" s="241"/>
      <c r="LM4" s="241"/>
      <c r="LN4" s="241"/>
      <c r="LO4" s="241"/>
      <c r="LP4" s="241"/>
      <c r="LQ4" s="241"/>
      <c r="LR4" s="241"/>
      <c r="LS4" s="241"/>
      <c r="LT4" s="241"/>
      <c r="LU4" s="241"/>
      <c r="LV4" s="241"/>
      <c r="LW4" s="241"/>
      <c r="LX4" s="241"/>
      <c r="LY4" s="241"/>
      <c r="LZ4" s="241"/>
      <c r="MA4" s="241"/>
      <c r="MB4" s="241"/>
      <c r="MC4" s="241"/>
      <c r="MD4" s="241"/>
      <c r="ME4" s="241"/>
      <c r="MF4" s="241"/>
      <c r="MG4" s="241"/>
      <c r="MH4" s="241"/>
      <c r="MI4" s="241"/>
      <c r="MJ4" s="241"/>
      <c r="MK4" s="241"/>
      <c r="ML4" s="241"/>
      <c r="MM4" s="241"/>
      <c r="MN4" s="241"/>
      <c r="MO4" s="241"/>
      <c r="MP4" s="241"/>
      <c r="MQ4" s="241"/>
      <c r="MR4" s="241"/>
      <c r="MS4" s="241"/>
      <c r="MT4" s="241"/>
      <c r="MU4" s="241"/>
      <c r="MV4" s="241"/>
      <c r="MW4" s="241"/>
      <c r="MX4" s="241"/>
      <c r="MY4" s="241"/>
      <c r="MZ4" s="241"/>
      <c r="NA4" s="241"/>
      <c r="NB4" s="241"/>
      <c r="NC4" s="241"/>
      <c r="ND4" s="241"/>
      <c r="NE4" s="241"/>
      <c r="NF4" s="241"/>
      <c r="NG4" s="241"/>
      <c r="NH4" s="241"/>
      <c r="NI4" s="241"/>
      <c r="NJ4" s="241"/>
      <c r="NK4" s="241"/>
      <c r="NL4" s="241"/>
      <c r="NM4" s="241"/>
      <c r="NN4" s="241"/>
      <c r="NO4" s="241"/>
      <c r="NP4" s="241"/>
      <c r="NQ4" s="241"/>
      <c r="NR4" s="241"/>
      <c r="NS4" s="241"/>
      <c r="NT4" s="241"/>
      <c r="NU4" s="241"/>
      <c r="NV4" s="241"/>
      <c r="NW4" s="241"/>
      <c r="NX4" s="241"/>
      <c r="NY4" s="241"/>
      <c r="NZ4" s="241"/>
      <c r="OA4" s="241"/>
      <c r="OB4" s="241"/>
    </row>
    <row r="5" spans="1:392" s="162" customFormat="1">
      <c r="A5" s="173" t="s">
        <v>965</v>
      </c>
      <c r="B5" s="171" t="s">
        <v>923</v>
      </c>
      <c r="C5" s="170">
        <f>VLOOKUP(A5,'Running Inventory count'!$A:$C,3,)</f>
        <v>3</v>
      </c>
      <c r="D5" s="169"/>
      <c r="E5" s="169"/>
      <c r="F5" s="169" t="s">
        <v>870</v>
      </c>
      <c r="G5" s="169" t="s">
        <v>889</v>
      </c>
      <c r="H5" s="167" t="s">
        <v>104</v>
      </c>
      <c r="I5" s="207"/>
      <c r="J5" s="163"/>
      <c r="K5" s="15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241"/>
      <c r="BQ5" s="241"/>
      <c r="BR5" s="241"/>
      <c r="BS5" s="241"/>
      <c r="BT5" s="241"/>
      <c r="BU5" s="241"/>
      <c r="BV5" s="241"/>
      <c r="BW5" s="241"/>
      <c r="BX5" s="241"/>
      <c r="BY5" s="241"/>
      <c r="BZ5" s="241"/>
      <c r="CA5" s="241"/>
      <c r="CB5" s="241"/>
      <c r="CC5" s="241"/>
      <c r="CD5" s="241"/>
      <c r="CE5" s="241"/>
      <c r="CF5" s="241"/>
      <c r="CG5" s="241"/>
      <c r="CH5" s="241"/>
      <c r="CI5" s="241"/>
      <c r="CJ5" s="241"/>
      <c r="CK5" s="241"/>
      <c r="CL5" s="241"/>
      <c r="CM5" s="241"/>
      <c r="CN5" s="241"/>
      <c r="CO5" s="241"/>
      <c r="CP5" s="241"/>
      <c r="CQ5" s="241"/>
      <c r="CR5" s="241"/>
      <c r="CS5" s="241"/>
      <c r="CT5" s="241"/>
      <c r="CU5" s="241"/>
      <c r="CV5" s="241"/>
      <c r="CW5" s="241"/>
      <c r="CX5" s="241"/>
      <c r="CY5" s="241"/>
      <c r="CZ5" s="241"/>
      <c r="DA5" s="241"/>
      <c r="DB5" s="241"/>
      <c r="DC5" s="241"/>
      <c r="DD5" s="241"/>
      <c r="DE5" s="241"/>
      <c r="DF5" s="241"/>
      <c r="DG5" s="241"/>
      <c r="DH5" s="241"/>
      <c r="DI5" s="241"/>
      <c r="DJ5" s="241"/>
      <c r="DK5" s="241"/>
      <c r="DL5" s="241"/>
      <c r="DM5" s="241"/>
      <c r="DN5" s="241"/>
      <c r="DO5" s="241"/>
      <c r="DP5" s="241"/>
      <c r="DQ5" s="241"/>
      <c r="DR5" s="241"/>
      <c r="DS5" s="241"/>
      <c r="DT5" s="241"/>
      <c r="DU5" s="241"/>
      <c r="DV5" s="241"/>
      <c r="DW5" s="241"/>
      <c r="DX5" s="241"/>
      <c r="DY5" s="241"/>
      <c r="DZ5" s="241"/>
      <c r="EA5" s="241"/>
      <c r="EB5" s="241"/>
      <c r="EC5" s="241"/>
      <c r="ED5" s="241"/>
      <c r="EE5" s="241"/>
      <c r="EF5" s="241"/>
      <c r="EG5" s="241"/>
      <c r="EH5" s="241"/>
      <c r="EI5" s="241"/>
      <c r="EJ5" s="241"/>
      <c r="EK5" s="241"/>
      <c r="EL5" s="241"/>
      <c r="EM5" s="241"/>
      <c r="EN5" s="241"/>
      <c r="EO5" s="241"/>
      <c r="EP5" s="241"/>
      <c r="EQ5" s="241"/>
      <c r="ER5" s="241"/>
      <c r="ES5" s="241"/>
      <c r="ET5" s="241"/>
      <c r="EU5" s="241"/>
      <c r="EV5" s="241"/>
      <c r="EW5" s="241"/>
      <c r="EX5" s="241"/>
      <c r="EY5" s="241"/>
      <c r="EZ5" s="241"/>
      <c r="FA5" s="241"/>
      <c r="FB5" s="241"/>
      <c r="FC5" s="241"/>
      <c r="FD5" s="241"/>
      <c r="FE5" s="241"/>
      <c r="FF5" s="241"/>
      <c r="FG5" s="241"/>
      <c r="FH5" s="241"/>
      <c r="FI5" s="241"/>
      <c r="FJ5" s="241"/>
      <c r="FK5" s="241"/>
      <c r="FL5" s="241"/>
      <c r="FM5" s="241"/>
      <c r="FN5" s="241"/>
      <c r="FO5" s="241"/>
      <c r="FP5" s="241"/>
      <c r="FQ5" s="241"/>
      <c r="FR5" s="241"/>
      <c r="FS5" s="241"/>
      <c r="FT5" s="241"/>
      <c r="FU5" s="241"/>
      <c r="FV5" s="241"/>
      <c r="FW5" s="241"/>
      <c r="FX5" s="241"/>
      <c r="FY5" s="241"/>
      <c r="FZ5" s="241"/>
      <c r="GA5" s="241"/>
      <c r="GB5" s="241"/>
      <c r="GC5" s="241"/>
      <c r="GD5" s="241"/>
      <c r="GE5" s="241"/>
      <c r="GF5" s="241"/>
      <c r="GG5" s="241"/>
      <c r="GH5" s="241"/>
      <c r="GI5" s="241"/>
      <c r="GJ5" s="241"/>
      <c r="GK5" s="241"/>
      <c r="GL5" s="241"/>
      <c r="GM5" s="241"/>
      <c r="GN5" s="241"/>
      <c r="GO5" s="241"/>
      <c r="GP5" s="241"/>
      <c r="GQ5" s="241"/>
      <c r="GR5" s="241"/>
      <c r="GS5" s="241"/>
      <c r="GT5" s="241"/>
      <c r="GU5" s="241"/>
      <c r="GV5" s="241"/>
      <c r="GW5" s="241"/>
      <c r="GX5" s="241"/>
      <c r="GY5" s="241"/>
      <c r="GZ5" s="241"/>
      <c r="HA5" s="241"/>
      <c r="HB5" s="241"/>
      <c r="HC5" s="241"/>
      <c r="HD5" s="241"/>
      <c r="HE5" s="241"/>
      <c r="HF5" s="241"/>
      <c r="HG5" s="241"/>
      <c r="HH5" s="241"/>
      <c r="HI5" s="241"/>
      <c r="HJ5" s="241"/>
      <c r="HK5" s="241"/>
      <c r="HL5" s="241"/>
      <c r="HM5" s="241"/>
      <c r="HN5" s="241"/>
      <c r="HO5" s="241"/>
      <c r="HP5" s="241"/>
      <c r="HQ5" s="241"/>
      <c r="HR5" s="241"/>
      <c r="HS5" s="241"/>
      <c r="HT5" s="241"/>
      <c r="HU5" s="241"/>
      <c r="HV5" s="241"/>
      <c r="HW5" s="241"/>
      <c r="HX5" s="241"/>
      <c r="HY5" s="241"/>
      <c r="HZ5" s="241"/>
      <c r="IA5" s="241"/>
      <c r="IB5" s="241"/>
      <c r="IC5" s="241"/>
      <c r="ID5" s="241"/>
      <c r="IE5" s="241"/>
      <c r="IF5" s="241"/>
      <c r="IG5" s="241"/>
      <c r="IH5" s="241"/>
      <c r="II5" s="241"/>
      <c r="IJ5" s="241"/>
      <c r="IK5" s="241"/>
      <c r="IL5" s="241"/>
      <c r="IM5" s="241"/>
      <c r="IN5" s="241"/>
      <c r="IO5" s="241"/>
      <c r="IP5" s="241"/>
      <c r="IQ5" s="241"/>
      <c r="IR5" s="241"/>
      <c r="IS5" s="241"/>
      <c r="IT5" s="241"/>
      <c r="IU5" s="241"/>
      <c r="IV5" s="241"/>
      <c r="IW5" s="241"/>
      <c r="IX5" s="241"/>
      <c r="IY5" s="241"/>
      <c r="IZ5" s="241"/>
      <c r="JA5" s="241"/>
      <c r="JB5" s="241"/>
      <c r="JC5" s="241"/>
      <c r="JD5" s="241"/>
      <c r="JE5" s="241"/>
      <c r="JF5" s="241"/>
      <c r="JG5" s="241"/>
      <c r="JH5" s="241"/>
      <c r="JI5" s="241"/>
      <c r="JJ5" s="241"/>
      <c r="JK5" s="241"/>
      <c r="JL5" s="241"/>
      <c r="JM5" s="241"/>
      <c r="JN5" s="241"/>
      <c r="JO5" s="241"/>
      <c r="JP5" s="241"/>
      <c r="JQ5" s="241"/>
      <c r="JR5" s="241"/>
      <c r="JS5" s="241"/>
      <c r="JT5" s="241"/>
      <c r="JU5" s="241"/>
      <c r="JV5" s="241"/>
      <c r="JW5" s="241"/>
      <c r="JX5" s="241"/>
      <c r="JY5" s="241"/>
      <c r="JZ5" s="241"/>
      <c r="KA5" s="241"/>
      <c r="KB5" s="241"/>
      <c r="KC5" s="241"/>
      <c r="KD5" s="241"/>
      <c r="KE5" s="241"/>
      <c r="KF5" s="241"/>
      <c r="KG5" s="241"/>
      <c r="KH5" s="241"/>
      <c r="KI5" s="241"/>
      <c r="KJ5" s="241"/>
      <c r="KK5" s="241"/>
      <c r="KL5" s="241"/>
      <c r="KM5" s="241"/>
      <c r="KN5" s="241"/>
      <c r="KO5" s="241"/>
      <c r="KP5" s="241"/>
      <c r="KQ5" s="241"/>
      <c r="KR5" s="241"/>
      <c r="KS5" s="241"/>
      <c r="KT5" s="241"/>
      <c r="KU5" s="241"/>
      <c r="KV5" s="241"/>
      <c r="KW5" s="241"/>
      <c r="KX5" s="241"/>
      <c r="KY5" s="241"/>
      <c r="KZ5" s="241"/>
      <c r="LA5" s="241"/>
      <c r="LB5" s="241"/>
      <c r="LC5" s="241"/>
      <c r="LD5" s="241"/>
      <c r="LE5" s="241"/>
      <c r="LF5" s="241"/>
      <c r="LG5" s="241"/>
      <c r="LH5" s="241"/>
      <c r="LI5" s="241"/>
      <c r="LJ5" s="241"/>
      <c r="LK5" s="241"/>
      <c r="LL5" s="241"/>
      <c r="LM5" s="241"/>
      <c r="LN5" s="241"/>
      <c r="LO5" s="241"/>
      <c r="LP5" s="241"/>
      <c r="LQ5" s="241"/>
      <c r="LR5" s="241"/>
      <c r="LS5" s="241"/>
      <c r="LT5" s="241"/>
      <c r="LU5" s="241"/>
      <c r="LV5" s="241"/>
      <c r="LW5" s="241"/>
      <c r="LX5" s="241"/>
      <c r="LY5" s="241"/>
      <c r="LZ5" s="241"/>
      <c r="MA5" s="241"/>
      <c r="MB5" s="241"/>
      <c r="MC5" s="241"/>
      <c r="MD5" s="241"/>
      <c r="ME5" s="241"/>
      <c r="MF5" s="241"/>
      <c r="MG5" s="241"/>
      <c r="MH5" s="241"/>
      <c r="MI5" s="241"/>
      <c r="MJ5" s="241"/>
      <c r="MK5" s="241"/>
      <c r="ML5" s="241"/>
      <c r="MM5" s="241"/>
      <c r="MN5" s="241"/>
      <c r="MO5" s="241"/>
      <c r="MP5" s="241"/>
      <c r="MQ5" s="241"/>
      <c r="MR5" s="241"/>
      <c r="MS5" s="241"/>
      <c r="MT5" s="241"/>
      <c r="MU5" s="241"/>
      <c r="MV5" s="241"/>
      <c r="MW5" s="241"/>
      <c r="MX5" s="241"/>
      <c r="MY5" s="241"/>
      <c r="MZ5" s="241"/>
      <c r="NA5" s="241"/>
      <c r="NB5" s="241"/>
      <c r="NC5" s="241"/>
      <c r="ND5" s="241"/>
      <c r="NE5" s="241"/>
      <c r="NF5" s="241"/>
      <c r="NG5" s="241"/>
      <c r="NH5" s="241"/>
      <c r="NI5" s="241"/>
      <c r="NJ5" s="241"/>
      <c r="NK5" s="241"/>
      <c r="NL5" s="241"/>
      <c r="NM5" s="241"/>
      <c r="NN5" s="241"/>
      <c r="NO5" s="241"/>
      <c r="NP5" s="241"/>
      <c r="NQ5" s="241"/>
      <c r="NR5" s="241"/>
      <c r="NS5" s="241"/>
      <c r="NT5" s="241"/>
      <c r="NU5" s="241"/>
      <c r="NV5" s="241"/>
      <c r="NW5" s="241"/>
      <c r="NX5" s="241"/>
      <c r="NY5" s="241"/>
      <c r="NZ5" s="241"/>
      <c r="OA5" s="241"/>
      <c r="OB5" s="241"/>
    </row>
    <row r="6" spans="1:392" s="162" customFormat="1">
      <c r="A6" s="173" t="s">
        <v>960</v>
      </c>
      <c r="B6" s="172" t="s">
        <v>928</v>
      </c>
      <c r="C6" s="170">
        <f>VLOOKUP(A6,'Running Inventory count'!$A:$C,3,)</f>
        <v>4</v>
      </c>
      <c r="D6" s="169"/>
      <c r="E6" s="169"/>
      <c r="F6" s="169" t="s">
        <v>870</v>
      </c>
      <c r="G6" s="169" t="s">
        <v>889</v>
      </c>
      <c r="H6" s="167" t="s">
        <v>104</v>
      </c>
      <c r="I6" s="207"/>
      <c r="J6" s="163"/>
      <c r="K6" s="15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  <c r="BE6" s="241"/>
      <c r="BF6" s="241"/>
      <c r="BG6" s="241"/>
      <c r="BH6" s="241"/>
      <c r="BI6" s="241"/>
      <c r="BJ6" s="241"/>
      <c r="BK6" s="241"/>
      <c r="BL6" s="241"/>
      <c r="BM6" s="241"/>
      <c r="BN6" s="241"/>
      <c r="BO6" s="241"/>
      <c r="BP6" s="241"/>
      <c r="BQ6" s="241"/>
      <c r="BR6" s="241"/>
      <c r="BS6" s="241"/>
      <c r="BT6" s="241"/>
      <c r="BU6" s="241"/>
      <c r="BV6" s="241"/>
      <c r="BW6" s="241"/>
      <c r="BX6" s="241"/>
      <c r="BY6" s="241"/>
      <c r="BZ6" s="241"/>
      <c r="CA6" s="241"/>
      <c r="CB6" s="241"/>
      <c r="CC6" s="241"/>
      <c r="CD6" s="241"/>
      <c r="CE6" s="241"/>
      <c r="CF6" s="241"/>
      <c r="CG6" s="241"/>
      <c r="CH6" s="241"/>
      <c r="CI6" s="241"/>
      <c r="CJ6" s="241"/>
      <c r="CK6" s="241"/>
      <c r="CL6" s="241"/>
      <c r="CM6" s="241"/>
      <c r="CN6" s="241"/>
      <c r="CO6" s="241"/>
      <c r="CP6" s="241"/>
      <c r="CQ6" s="241"/>
      <c r="CR6" s="241"/>
      <c r="CS6" s="241"/>
      <c r="CT6" s="241"/>
      <c r="CU6" s="241"/>
      <c r="CV6" s="241"/>
      <c r="CW6" s="241"/>
      <c r="CX6" s="241"/>
      <c r="CY6" s="241"/>
      <c r="CZ6" s="241"/>
      <c r="DA6" s="241"/>
      <c r="DB6" s="241"/>
      <c r="DC6" s="241"/>
      <c r="DD6" s="241"/>
      <c r="DE6" s="241"/>
      <c r="DF6" s="241"/>
      <c r="DG6" s="241"/>
      <c r="DH6" s="241"/>
      <c r="DI6" s="241"/>
      <c r="DJ6" s="241"/>
      <c r="DK6" s="241"/>
      <c r="DL6" s="241"/>
      <c r="DM6" s="241"/>
      <c r="DN6" s="241"/>
      <c r="DO6" s="241"/>
      <c r="DP6" s="241"/>
      <c r="DQ6" s="241"/>
      <c r="DR6" s="241"/>
      <c r="DS6" s="241"/>
      <c r="DT6" s="241"/>
      <c r="DU6" s="241"/>
      <c r="DV6" s="241"/>
      <c r="DW6" s="241"/>
      <c r="DX6" s="241"/>
      <c r="DY6" s="241"/>
      <c r="DZ6" s="241"/>
      <c r="EA6" s="241"/>
      <c r="EB6" s="241"/>
      <c r="EC6" s="241"/>
      <c r="ED6" s="241"/>
      <c r="EE6" s="241"/>
      <c r="EF6" s="241"/>
      <c r="EG6" s="241"/>
      <c r="EH6" s="241"/>
      <c r="EI6" s="241"/>
      <c r="EJ6" s="241"/>
      <c r="EK6" s="241"/>
      <c r="EL6" s="241"/>
      <c r="EM6" s="241"/>
      <c r="EN6" s="241"/>
      <c r="EO6" s="241"/>
      <c r="EP6" s="241"/>
      <c r="EQ6" s="241"/>
      <c r="ER6" s="241"/>
      <c r="ES6" s="241"/>
      <c r="ET6" s="241"/>
      <c r="EU6" s="241"/>
      <c r="EV6" s="241"/>
      <c r="EW6" s="241"/>
      <c r="EX6" s="241"/>
      <c r="EY6" s="241"/>
      <c r="EZ6" s="241"/>
      <c r="FA6" s="241"/>
      <c r="FB6" s="241"/>
      <c r="FC6" s="241"/>
      <c r="FD6" s="241"/>
      <c r="FE6" s="241"/>
      <c r="FF6" s="241"/>
      <c r="FG6" s="241"/>
      <c r="FH6" s="241"/>
      <c r="FI6" s="241"/>
      <c r="FJ6" s="241"/>
      <c r="FK6" s="241"/>
      <c r="FL6" s="241"/>
      <c r="FM6" s="241"/>
      <c r="FN6" s="241"/>
      <c r="FO6" s="241"/>
      <c r="FP6" s="241"/>
      <c r="FQ6" s="241"/>
      <c r="FR6" s="241"/>
      <c r="FS6" s="241"/>
      <c r="FT6" s="241"/>
      <c r="FU6" s="241"/>
      <c r="FV6" s="241"/>
      <c r="FW6" s="241"/>
      <c r="FX6" s="241"/>
      <c r="FY6" s="241"/>
      <c r="FZ6" s="241"/>
      <c r="GA6" s="241"/>
      <c r="GB6" s="241"/>
      <c r="GC6" s="241"/>
      <c r="GD6" s="241"/>
      <c r="GE6" s="241"/>
      <c r="GF6" s="241"/>
      <c r="GG6" s="241"/>
      <c r="GH6" s="241"/>
      <c r="GI6" s="241"/>
      <c r="GJ6" s="241"/>
      <c r="GK6" s="241"/>
      <c r="GL6" s="241"/>
      <c r="GM6" s="241"/>
      <c r="GN6" s="241"/>
      <c r="GO6" s="241"/>
      <c r="GP6" s="241"/>
      <c r="GQ6" s="241"/>
      <c r="GR6" s="241"/>
      <c r="GS6" s="241"/>
      <c r="GT6" s="241"/>
      <c r="GU6" s="241"/>
      <c r="GV6" s="241"/>
      <c r="GW6" s="241"/>
      <c r="GX6" s="241"/>
      <c r="GY6" s="241"/>
      <c r="GZ6" s="241"/>
      <c r="HA6" s="241"/>
      <c r="HB6" s="241"/>
      <c r="HC6" s="241"/>
      <c r="HD6" s="241"/>
      <c r="HE6" s="241"/>
      <c r="HF6" s="241"/>
      <c r="HG6" s="241"/>
      <c r="HH6" s="241"/>
      <c r="HI6" s="241"/>
      <c r="HJ6" s="241"/>
      <c r="HK6" s="241"/>
      <c r="HL6" s="241"/>
      <c r="HM6" s="241"/>
      <c r="HN6" s="241"/>
      <c r="HO6" s="241"/>
      <c r="HP6" s="241"/>
      <c r="HQ6" s="241"/>
      <c r="HR6" s="241"/>
      <c r="HS6" s="241"/>
      <c r="HT6" s="241"/>
      <c r="HU6" s="241"/>
      <c r="HV6" s="241"/>
      <c r="HW6" s="241"/>
      <c r="HX6" s="241"/>
      <c r="HY6" s="241"/>
      <c r="HZ6" s="241"/>
      <c r="IA6" s="241"/>
      <c r="IB6" s="241"/>
      <c r="IC6" s="241"/>
      <c r="ID6" s="241"/>
      <c r="IE6" s="241"/>
      <c r="IF6" s="241"/>
      <c r="IG6" s="241"/>
      <c r="IH6" s="241"/>
      <c r="II6" s="241"/>
      <c r="IJ6" s="241"/>
      <c r="IK6" s="241"/>
      <c r="IL6" s="241"/>
      <c r="IM6" s="241"/>
      <c r="IN6" s="241"/>
      <c r="IO6" s="241"/>
      <c r="IP6" s="241"/>
      <c r="IQ6" s="241"/>
      <c r="IR6" s="241"/>
      <c r="IS6" s="241"/>
      <c r="IT6" s="241"/>
      <c r="IU6" s="241"/>
      <c r="IV6" s="241"/>
      <c r="IW6" s="241"/>
      <c r="IX6" s="241"/>
      <c r="IY6" s="241"/>
      <c r="IZ6" s="241"/>
      <c r="JA6" s="241"/>
      <c r="JB6" s="241"/>
      <c r="JC6" s="241"/>
      <c r="JD6" s="241"/>
      <c r="JE6" s="241"/>
      <c r="JF6" s="241"/>
      <c r="JG6" s="241"/>
      <c r="JH6" s="241"/>
      <c r="JI6" s="241"/>
      <c r="JJ6" s="241"/>
      <c r="JK6" s="241"/>
      <c r="JL6" s="241"/>
      <c r="JM6" s="241"/>
      <c r="JN6" s="241"/>
      <c r="JO6" s="241"/>
      <c r="JP6" s="241"/>
      <c r="JQ6" s="241"/>
      <c r="JR6" s="241"/>
      <c r="JS6" s="241"/>
      <c r="JT6" s="241"/>
      <c r="JU6" s="241"/>
      <c r="JV6" s="241"/>
      <c r="JW6" s="241"/>
      <c r="JX6" s="241"/>
      <c r="JY6" s="241"/>
      <c r="JZ6" s="241"/>
      <c r="KA6" s="241"/>
      <c r="KB6" s="241"/>
      <c r="KC6" s="241"/>
      <c r="KD6" s="241"/>
      <c r="KE6" s="241"/>
      <c r="KF6" s="241"/>
      <c r="KG6" s="241"/>
      <c r="KH6" s="241"/>
      <c r="KI6" s="241"/>
      <c r="KJ6" s="241"/>
      <c r="KK6" s="241"/>
      <c r="KL6" s="241"/>
      <c r="KM6" s="241"/>
      <c r="KN6" s="241"/>
      <c r="KO6" s="241"/>
      <c r="KP6" s="241"/>
      <c r="KQ6" s="241"/>
      <c r="KR6" s="241"/>
      <c r="KS6" s="241"/>
      <c r="KT6" s="241"/>
      <c r="KU6" s="241"/>
      <c r="KV6" s="241"/>
      <c r="KW6" s="241"/>
      <c r="KX6" s="241"/>
      <c r="KY6" s="241"/>
      <c r="KZ6" s="241"/>
      <c r="LA6" s="241"/>
      <c r="LB6" s="241"/>
      <c r="LC6" s="241"/>
      <c r="LD6" s="241"/>
      <c r="LE6" s="241"/>
      <c r="LF6" s="241"/>
      <c r="LG6" s="241"/>
      <c r="LH6" s="241"/>
      <c r="LI6" s="241"/>
      <c r="LJ6" s="241"/>
      <c r="LK6" s="241"/>
      <c r="LL6" s="241"/>
      <c r="LM6" s="241"/>
      <c r="LN6" s="241"/>
      <c r="LO6" s="241"/>
      <c r="LP6" s="241"/>
      <c r="LQ6" s="241"/>
      <c r="LR6" s="241"/>
      <c r="LS6" s="241"/>
      <c r="LT6" s="241"/>
      <c r="LU6" s="241"/>
      <c r="LV6" s="241"/>
      <c r="LW6" s="241"/>
      <c r="LX6" s="241"/>
      <c r="LY6" s="241"/>
      <c r="LZ6" s="241"/>
      <c r="MA6" s="241"/>
      <c r="MB6" s="241"/>
      <c r="MC6" s="241"/>
      <c r="MD6" s="241"/>
      <c r="ME6" s="241"/>
      <c r="MF6" s="241"/>
      <c r="MG6" s="241"/>
      <c r="MH6" s="241"/>
      <c r="MI6" s="241"/>
      <c r="MJ6" s="241"/>
      <c r="MK6" s="241"/>
      <c r="ML6" s="241"/>
      <c r="MM6" s="241"/>
      <c r="MN6" s="241"/>
      <c r="MO6" s="241"/>
      <c r="MP6" s="241"/>
      <c r="MQ6" s="241"/>
      <c r="MR6" s="241"/>
      <c r="MS6" s="241"/>
      <c r="MT6" s="241"/>
      <c r="MU6" s="241"/>
      <c r="MV6" s="241"/>
      <c r="MW6" s="241"/>
      <c r="MX6" s="241"/>
      <c r="MY6" s="241"/>
      <c r="MZ6" s="241"/>
      <c r="NA6" s="241"/>
      <c r="NB6" s="241"/>
      <c r="NC6" s="241"/>
      <c r="ND6" s="241"/>
      <c r="NE6" s="241"/>
      <c r="NF6" s="241"/>
      <c r="NG6" s="241"/>
      <c r="NH6" s="241"/>
      <c r="NI6" s="241"/>
      <c r="NJ6" s="241"/>
      <c r="NK6" s="241"/>
      <c r="NL6" s="241"/>
      <c r="NM6" s="241"/>
      <c r="NN6" s="241"/>
      <c r="NO6" s="241"/>
      <c r="NP6" s="241"/>
      <c r="NQ6" s="241"/>
      <c r="NR6" s="241"/>
      <c r="NS6" s="241"/>
      <c r="NT6" s="241"/>
      <c r="NU6" s="241"/>
      <c r="NV6" s="241"/>
      <c r="NW6" s="241"/>
      <c r="NX6" s="241"/>
      <c r="NY6" s="241"/>
      <c r="NZ6" s="241"/>
      <c r="OA6" s="241"/>
      <c r="OB6" s="241"/>
    </row>
    <row r="7" spans="1:392" s="4" customFormat="1">
      <c r="A7" s="173" t="s">
        <v>961</v>
      </c>
      <c r="B7" s="172" t="s">
        <v>928</v>
      </c>
      <c r="C7" s="170">
        <f>VLOOKUP(A7,'Running Inventory count'!$A:$C,3,)</f>
        <v>9</v>
      </c>
      <c r="D7" s="21"/>
      <c r="E7" s="21"/>
      <c r="F7" s="169" t="s">
        <v>870</v>
      </c>
      <c r="G7" s="169" t="s">
        <v>889</v>
      </c>
      <c r="H7" s="167" t="s">
        <v>104</v>
      </c>
      <c r="I7" s="207"/>
      <c r="J7" s="13"/>
      <c r="K7" s="15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  <c r="AW7" s="241"/>
      <c r="AX7" s="241"/>
      <c r="AY7" s="241"/>
      <c r="AZ7" s="241"/>
      <c r="BA7" s="241"/>
      <c r="BB7" s="241"/>
      <c r="BC7" s="241"/>
      <c r="BD7" s="241"/>
      <c r="BE7" s="241"/>
      <c r="BF7" s="241"/>
      <c r="BG7" s="241"/>
      <c r="BH7" s="241"/>
      <c r="BI7" s="241"/>
      <c r="BJ7" s="241"/>
      <c r="BK7" s="241"/>
      <c r="BL7" s="241"/>
      <c r="BM7" s="241"/>
      <c r="BN7" s="241"/>
      <c r="BO7" s="241"/>
      <c r="BP7" s="241"/>
      <c r="BQ7" s="241"/>
      <c r="BR7" s="241"/>
      <c r="BS7" s="241"/>
      <c r="BT7" s="241"/>
      <c r="BU7" s="241"/>
      <c r="BV7" s="241"/>
      <c r="BW7" s="241"/>
      <c r="BX7" s="241"/>
      <c r="BY7" s="241"/>
      <c r="BZ7" s="241"/>
      <c r="CA7" s="241"/>
      <c r="CB7" s="241"/>
      <c r="CC7" s="241"/>
      <c r="CD7" s="241"/>
      <c r="CE7" s="241"/>
      <c r="CF7" s="241"/>
      <c r="CG7" s="241"/>
      <c r="CH7" s="241"/>
      <c r="CI7" s="241"/>
      <c r="CJ7" s="241"/>
      <c r="CK7" s="241"/>
      <c r="CL7" s="241"/>
      <c r="CM7" s="241"/>
      <c r="CN7" s="241"/>
      <c r="CO7" s="241"/>
      <c r="CP7" s="241"/>
      <c r="CQ7" s="241"/>
      <c r="CR7" s="241"/>
      <c r="CS7" s="241"/>
      <c r="CT7" s="241"/>
      <c r="CU7" s="241"/>
      <c r="CV7" s="241"/>
      <c r="CW7" s="241"/>
      <c r="CX7" s="241"/>
      <c r="CY7" s="241"/>
      <c r="CZ7" s="241"/>
      <c r="DA7" s="241"/>
      <c r="DB7" s="241"/>
      <c r="DC7" s="241"/>
      <c r="DD7" s="241"/>
      <c r="DE7" s="241"/>
      <c r="DF7" s="241"/>
      <c r="DG7" s="241"/>
      <c r="DH7" s="241"/>
      <c r="DI7" s="241"/>
      <c r="DJ7" s="241"/>
      <c r="DK7" s="241"/>
      <c r="DL7" s="241"/>
      <c r="DM7" s="241"/>
      <c r="DN7" s="241"/>
      <c r="DO7" s="241"/>
      <c r="DP7" s="241"/>
      <c r="DQ7" s="241"/>
      <c r="DR7" s="241"/>
      <c r="DS7" s="241"/>
      <c r="DT7" s="241"/>
      <c r="DU7" s="241"/>
      <c r="DV7" s="241"/>
      <c r="DW7" s="241"/>
      <c r="DX7" s="241"/>
      <c r="DY7" s="241"/>
      <c r="DZ7" s="241"/>
      <c r="EA7" s="241"/>
      <c r="EB7" s="241"/>
      <c r="EC7" s="241"/>
      <c r="ED7" s="241"/>
      <c r="EE7" s="241"/>
      <c r="EF7" s="241"/>
      <c r="EG7" s="241"/>
      <c r="EH7" s="241"/>
      <c r="EI7" s="241"/>
      <c r="EJ7" s="241"/>
      <c r="EK7" s="241"/>
      <c r="EL7" s="241"/>
      <c r="EM7" s="241"/>
      <c r="EN7" s="241"/>
      <c r="EO7" s="241"/>
      <c r="EP7" s="241"/>
      <c r="EQ7" s="241"/>
      <c r="ER7" s="241"/>
      <c r="ES7" s="241"/>
      <c r="ET7" s="241"/>
      <c r="EU7" s="241"/>
      <c r="EV7" s="241"/>
      <c r="EW7" s="241"/>
      <c r="EX7" s="241"/>
      <c r="EY7" s="241"/>
      <c r="EZ7" s="241"/>
      <c r="FA7" s="241"/>
      <c r="FB7" s="241"/>
      <c r="FC7" s="241"/>
      <c r="FD7" s="241"/>
      <c r="FE7" s="241"/>
      <c r="FF7" s="241"/>
      <c r="FG7" s="241"/>
      <c r="FH7" s="241"/>
      <c r="FI7" s="241"/>
      <c r="FJ7" s="241"/>
      <c r="FK7" s="241"/>
      <c r="FL7" s="241"/>
      <c r="FM7" s="241"/>
      <c r="FN7" s="241"/>
      <c r="FO7" s="241"/>
      <c r="FP7" s="241"/>
      <c r="FQ7" s="241"/>
      <c r="FR7" s="241"/>
      <c r="FS7" s="241"/>
      <c r="FT7" s="241"/>
      <c r="FU7" s="241"/>
      <c r="FV7" s="241"/>
      <c r="FW7" s="241"/>
      <c r="FX7" s="241"/>
      <c r="FY7" s="241"/>
      <c r="FZ7" s="241"/>
      <c r="GA7" s="241"/>
      <c r="GB7" s="241"/>
      <c r="GC7" s="241"/>
      <c r="GD7" s="241"/>
      <c r="GE7" s="241"/>
      <c r="GF7" s="241"/>
      <c r="GG7" s="241"/>
      <c r="GH7" s="241"/>
      <c r="GI7" s="241"/>
      <c r="GJ7" s="241"/>
      <c r="GK7" s="241"/>
      <c r="GL7" s="241"/>
      <c r="GM7" s="241"/>
      <c r="GN7" s="241"/>
      <c r="GO7" s="241"/>
      <c r="GP7" s="241"/>
      <c r="GQ7" s="241"/>
      <c r="GR7" s="241"/>
      <c r="GS7" s="241"/>
      <c r="GT7" s="241"/>
      <c r="GU7" s="241"/>
      <c r="GV7" s="241"/>
      <c r="GW7" s="241"/>
      <c r="GX7" s="241"/>
      <c r="GY7" s="241"/>
      <c r="GZ7" s="241"/>
      <c r="HA7" s="241"/>
      <c r="HB7" s="241"/>
      <c r="HC7" s="241"/>
      <c r="HD7" s="241"/>
      <c r="HE7" s="241"/>
      <c r="HF7" s="241"/>
      <c r="HG7" s="241"/>
      <c r="HH7" s="241"/>
      <c r="HI7" s="241"/>
      <c r="HJ7" s="241"/>
      <c r="HK7" s="241"/>
      <c r="HL7" s="241"/>
      <c r="HM7" s="241"/>
      <c r="HN7" s="241"/>
      <c r="HO7" s="241"/>
      <c r="HP7" s="241"/>
      <c r="HQ7" s="241"/>
      <c r="HR7" s="241"/>
      <c r="HS7" s="241"/>
      <c r="HT7" s="241"/>
      <c r="HU7" s="241"/>
      <c r="HV7" s="241"/>
      <c r="HW7" s="241"/>
      <c r="HX7" s="241"/>
      <c r="HY7" s="241"/>
      <c r="HZ7" s="241"/>
      <c r="IA7" s="241"/>
      <c r="IB7" s="241"/>
      <c r="IC7" s="241"/>
      <c r="ID7" s="241"/>
      <c r="IE7" s="241"/>
      <c r="IF7" s="241"/>
      <c r="IG7" s="241"/>
      <c r="IH7" s="241"/>
      <c r="II7" s="241"/>
      <c r="IJ7" s="241"/>
      <c r="IK7" s="241"/>
      <c r="IL7" s="241"/>
      <c r="IM7" s="241"/>
      <c r="IN7" s="241"/>
      <c r="IO7" s="241"/>
      <c r="IP7" s="241"/>
      <c r="IQ7" s="241"/>
      <c r="IR7" s="241"/>
      <c r="IS7" s="241"/>
      <c r="IT7" s="241"/>
      <c r="IU7" s="241"/>
      <c r="IV7" s="241"/>
      <c r="IW7" s="241"/>
      <c r="IX7" s="241"/>
      <c r="IY7" s="241"/>
      <c r="IZ7" s="241"/>
      <c r="JA7" s="241"/>
      <c r="JB7" s="241"/>
      <c r="JC7" s="241"/>
      <c r="JD7" s="241"/>
      <c r="JE7" s="241"/>
      <c r="JF7" s="241"/>
      <c r="JG7" s="241"/>
      <c r="JH7" s="241"/>
      <c r="JI7" s="241"/>
      <c r="JJ7" s="241"/>
      <c r="JK7" s="241"/>
      <c r="JL7" s="241"/>
      <c r="JM7" s="241"/>
      <c r="JN7" s="241"/>
      <c r="JO7" s="241"/>
      <c r="JP7" s="241"/>
      <c r="JQ7" s="241"/>
      <c r="JR7" s="241"/>
      <c r="JS7" s="241"/>
      <c r="JT7" s="241"/>
      <c r="JU7" s="241"/>
      <c r="JV7" s="241"/>
      <c r="JW7" s="241"/>
      <c r="JX7" s="241"/>
      <c r="JY7" s="241"/>
      <c r="JZ7" s="241"/>
      <c r="KA7" s="241"/>
      <c r="KB7" s="241"/>
      <c r="KC7" s="241"/>
      <c r="KD7" s="241"/>
      <c r="KE7" s="241"/>
      <c r="KF7" s="241"/>
      <c r="KG7" s="241"/>
      <c r="KH7" s="241"/>
      <c r="KI7" s="241"/>
      <c r="KJ7" s="241"/>
      <c r="KK7" s="241"/>
      <c r="KL7" s="241"/>
      <c r="KM7" s="241"/>
      <c r="KN7" s="241"/>
      <c r="KO7" s="241"/>
      <c r="KP7" s="241"/>
      <c r="KQ7" s="241"/>
      <c r="KR7" s="241"/>
      <c r="KS7" s="241"/>
      <c r="KT7" s="241"/>
      <c r="KU7" s="241"/>
      <c r="KV7" s="241"/>
      <c r="KW7" s="241"/>
      <c r="KX7" s="241"/>
      <c r="KY7" s="241"/>
      <c r="KZ7" s="241"/>
      <c r="LA7" s="241"/>
      <c r="LB7" s="241"/>
      <c r="LC7" s="241"/>
      <c r="LD7" s="241"/>
      <c r="LE7" s="241"/>
      <c r="LF7" s="241"/>
      <c r="LG7" s="241"/>
      <c r="LH7" s="241"/>
      <c r="LI7" s="241"/>
      <c r="LJ7" s="241"/>
      <c r="LK7" s="241"/>
      <c r="LL7" s="241"/>
      <c r="LM7" s="241"/>
      <c r="LN7" s="241"/>
      <c r="LO7" s="241"/>
      <c r="LP7" s="241"/>
      <c r="LQ7" s="241"/>
      <c r="LR7" s="241"/>
      <c r="LS7" s="241"/>
      <c r="LT7" s="241"/>
      <c r="LU7" s="241"/>
      <c r="LV7" s="241"/>
      <c r="LW7" s="241"/>
      <c r="LX7" s="241"/>
      <c r="LY7" s="241"/>
      <c r="LZ7" s="241"/>
      <c r="MA7" s="241"/>
      <c r="MB7" s="241"/>
      <c r="MC7" s="241"/>
      <c r="MD7" s="241"/>
      <c r="ME7" s="241"/>
      <c r="MF7" s="241"/>
      <c r="MG7" s="241"/>
      <c r="MH7" s="241"/>
      <c r="MI7" s="241"/>
      <c r="MJ7" s="241"/>
      <c r="MK7" s="241"/>
      <c r="ML7" s="241"/>
      <c r="MM7" s="241"/>
      <c r="MN7" s="241"/>
      <c r="MO7" s="241"/>
      <c r="MP7" s="241"/>
      <c r="MQ7" s="241"/>
      <c r="MR7" s="241"/>
      <c r="MS7" s="241"/>
      <c r="MT7" s="241"/>
      <c r="MU7" s="241"/>
      <c r="MV7" s="241"/>
      <c r="MW7" s="241"/>
      <c r="MX7" s="241"/>
      <c r="MY7" s="241"/>
      <c r="MZ7" s="241"/>
      <c r="NA7" s="241"/>
      <c r="NB7" s="241"/>
      <c r="NC7" s="241"/>
      <c r="ND7" s="241"/>
      <c r="NE7" s="241"/>
      <c r="NF7" s="241"/>
      <c r="NG7" s="241"/>
      <c r="NH7" s="241"/>
      <c r="NI7" s="241"/>
      <c r="NJ7" s="241"/>
      <c r="NK7" s="241"/>
      <c r="NL7" s="241"/>
      <c r="NM7" s="241"/>
      <c r="NN7" s="241"/>
      <c r="NO7" s="241"/>
      <c r="NP7" s="241"/>
      <c r="NQ7" s="241"/>
      <c r="NR7" s="241"/>
      <c r="NS7" s="241"/>
      <c r="NT7" s="241"/>
      <c r="NU7" s="241"/>
      <c r="NV7" s="241"/>
      <c r="NW7" s="241"/>
      <c r="NX7" s="241"/>
      <c r="NY7" s="241"/>
      <c r="NZ7" s="241"/>
      <c r="OA7" s="241"/>
      <c r="OB7" s="241"/>
    </row>
    <row r="8" spans="1:392" s="162" customFormat="1">
      <c r="A8" s="173" t="s">
        <v>956</v>
      </c>
      <c r="B8" s="172" t="s">
        <v>924</v>
      </c>
      <c r="C8" s="170">
        <f>VLOOKUP(A8,'Running Inventory count'!$A:$C,3,)</f>
        <v>4</v>
      </c>
      <c r="D8" s="169"/>
      <c r="E8" s="169"/>
      <c r="F8" s="169" t="s">
        <v>870</v>
      </c>
      <c r="G8" s="169" t="s">
        <v>889</v>
      </c>
      <c r="H8" s="167" t="s">
        <v>104</v>
      </c>
      <c r="I8" s="207"/>
      <c r="J8" s="163"/>
      <c r="K8" s="15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41"/>
      <c r="BB8" s="241"/>
      <c r="BC8" s="241"/>
      <c r="BD8" s="241"/>
      <c r="BE8" s="241"/>
      <c r="BF8" s="241"/>
      <c r="BG8" s="241"/>
      <c r="BH8" s="241"/>
      <c r="BI8" s="241"/>
      <c r="BJ8" s="241"/>
      <c r="BK8" s="241"/>
      <c r="BL8" s="241"/>
      <c r="BM8" s="241"/>
      <c r="BN8" s="241"/>
      <c r="BO8" s="241"/>
      <c r="BP8" s="241"/>
      <c r="BQ8" s="241"/>
      <c r="BR8" s="241"/>
      <c r="BS8" s="241"/>
      <c r="BT8" s="241"/>
      <c r="BU8" s="241"/>
      <c r="BV8" s="241"/>
      <c r="BW8" s="241"/>
      <c r="BX8" s="241"/>
      <c r="BY8" s="241"/>
      <c r="BZ8" s="241"/>
      <c r="CA8" s="241"/>
      <c r="CB8" s="241"/>
      <c r="CC8" s="241"/>
      <c r="CD8" s="241"/>
      <c r="CE8" s="241"/>
      <c r="CF8" s="241"/>
      <c r="CG8" s="241"/>
      <c r="CH8" s="241"/>
      <c r="CI8" s="241"/>
      <c r="CJ8" s="241"/>
      <c r="CK8" s="241"/>
      <c r="CL8" s="241"/>
      <c r="CM8" s="241"/>
      <c r="CN8" s="241"/>
      <c r="CO8" s="241"/>
      <c r="CP8" s="241"/>
      <c r="CQ8" s="241"/>
      <c r="CR8" s="241"/>
      <c r="CS8" s="241"/>
      <c r="CT8" s="241"/>
      <c r="CU8" s="241"/>
      <c r="CV8" s="241"/>
      <c r="CW8" s="241"/>
      <c r="CX8" s="241"/>
      <c r="CY8" s="241"/>
      <c r="CZ8" s="241"/>
      <c r="DA8" s="241"/>
      <c r="DB8" s="241"/>
      <c r="DC8" s="241"/>
      <c r="DD8" s="241"/>
      <c r="DE8" s="241"/>
      <c r="DF8" s="241"/>
      <c r="DG8" s="241"/>
      <c r="DH8" s="241"/>
      <c r="DI8" s="241"/>
      <c r="DJ8" s="241"/>
      <c r="DK8" s="241"/>
      <c r="DL8" s="241"/>
      <c r="DM8" s="241"/>
      <c r="DN8" s="241"/>
      <c r="DO8" s="241"/>
      <c r="DP8" s="241"/>
      <c r="DQ8" s="241"/>
      <c r="DR8" s="241"/>
      <c r="DS8" s="241"/>
      <c r="DT8" s="241"/>
      <c r="DU8" s="241"/>
      <c r="DV8" s="241"/>
      <c r="DW8" s="241"/>
      <c r="DX8" s="241"/>
      <c r="DY8" s="241"/>
      <c r="DZ8" s="241"/>
      <c r="EA8" s="241"/>
      <c r="EB8" s="241"/>
      <c r="EC8" s="241"/>
      <c r="ED8" s="241"/>
      <c r="EE8" s="241"/>
      <c r="EF8" s="241"/>
      <c r="EG8" s="241"/>
      <c r="EH8" s="241"/>
      <c r="EI8" s="241"/>
      <c r="EJ8" s="241"/>
      <c r="EK8" s="241"/>
      <c r="EL8" s="241"/>
      <c r="EM8" s="241"/>
      <c r="EN8" s="241"/>
      <c r="EO8" s="241"/>
      <c r="EP8" s="241"/>
      <c r="EQ8" s="241"/>
      <c r="ER8" s="241"/>
      <c r="ES8" s="241"/>
      <c r="ET8" s="241"/>
      <c r="EU8" s="241"/>
      <c r="EV8" s="241"/>
      <c r="EW8" s="241"/>
      <c r="EX8" s="241"/>
      <c r="EY8" s="241"/>
      <c r="EZ8" s="241"/>
      <c r="FA8" s="241"/>
      <c r="FB8" s="241"/>
      <c r="FC8" s="241"/>
      <c r="FD8" s="241"/>
      <c r="FE8" s="241"/>
      <c r="FF8" s="241"/>
      <c r="FG8" s="241"/>
      <c r="FH8" s="241"/>
      <c r="FI8" s="241"/>
      <c r="FJ8" s="241"/>
      <c r="FK8" s="241"/>
      <c r="FL8" s="241"/>
      <c r="FM8" s="241"/>
      <c r="FN8" s="241"/>
      <c r="FO8" s="241"/>
      <c r="FP8" s="241"/>
      <c r="FQ8" s="241"/>
      <c r="FR8" s="241"/>
      <c r="FS8" s="241"/>
      <c r="FT8" s="241"/>
      <c r="FU8" s="241"/>
      <c r="FV8" s="241"/>
      <c r="FW8" s="241"/>
      <c r="FX8" s="241"/>
      <c r="FY8" s="241"/>
      <c r="FZ8" s="241"/>
      <c r="GA8" s="241"/>
      <c r="GB8" s="241"/>
      <c r="GC8" s="241"/>
      <c r="GD8" s="241"/>
      <c r="GE8" s="241"/>
      <c r="GF8" s="241"/>
      <c r="GG8" s="241"/>
      <c r="GH8" s="241"/>
      <c r="GI8" s="241"/>
      <c r="GJ8" s="241"/>
      <c r="GK8" s="241"/>
      <c r="GL8" s="241"/>
      <c r="GM8" s="241"/>
      <c r="GN8" s="241"/>
      <c r="GO8" s="241"/>
      <c r="GP8" s="241"/>
      <c r="GQ8" s="241"/>
      <c r="GR8" s="241"/>
      <c r="GS8" s="241"/>
      <c r="GT8" s="241"/>
      <c r="GU8" s="241"/>
      <c r="GV8" s="241"/>
      <c r="GW8" s="241"/>
      <c r="GX8" s="241"/>
      <c r="GY8" s="241"/>
      <c r="GZ8" s="241"/>
      <c r="HA8" s="241"/>
      <c r="HB8" s="241"/>
      <c r="HC8" s="241"/>
      <c r="HD8" s="241"/>
      <c r="HE8" s="241"/>
      <c r="HF8" s="241"/>
      <c r="HG8" s="241"/>
      <c r="HH8" s="241"/>
      <c r="HI8" s="241"/>
      <c r="HJ8" s="241"/>
      <c r="HK8" s="241"/>
      <c r="HL8" s="241"/>
      <c r="HM8" s="241"/>
      <c r="HN8" s="241"/>
      <c r="HO8" s="241"/>
      <c r="HP8" s="241"/>
      <c r="HQ8" s="241"/>
      <c r="HR8" s="241"/>
      <c r="HS8" s="241"/>
      <c r="HT8" s="241"/>
      <c r="HU8" s="241"/>
      <c r="HV8" s="241"/>
      <c r="HW8" s="241"/>
      <c r="HX8" s="241"/>
      <c r="HY8" s="241"/>
      <c r="HZ8" s="241"/>
      <c r="IA8" s="241"/>
      <c r="IB8" s="241"/>
      <c r="IC8" s="241"/>
      <c r="ID8" s="241"/>
      <c r="IE8" s="241"/>
      <c r="IF8" s="241"/>
      <c r="IG8" s="241"/>
      <c r="IH8" s="241"/>
      <c r="II8" s="241"/>
      <c r="IJ8" s="241"/>
      <c r="IK8" s="241"/>
      <c r="IL8" s="241"/>
      <c r="IM8" s="241"/>
      <c r="IN8" s="241"/>
      <c r="IO8" s="241"/>
      <c r="IP8" s="241"/>
      <c r="IQ8" s="241"/>
      <c r="IR8" s="241"/>
      <c r="IS8" s="241"/>
      <c r="IT8" s="241"/>
      <c r="IU8" s="241"/>
      <c r="IV8" s="241"/>
      <c r="IW8" s="241"/>
      <c r="IX8" s="241"/>
      <c r="IY8" s="241"/>
      <c r="IZ8" s="241"/>
      <c r="JA8" s="241"/>
      <c r="JB8" s="241"/>
      <c r="JC8" s="241"/>
      <c r="JD8" s="241"/>
      <c r="JE8" s="241"/>
      <c r="JF8" s="241"/>
      <c r="JG8" s="241"/>
      <c r="JH8" s="241"/>
      <c r="JI8" s="241"/>
      <c r="JJ8" s="241"/>
      <c r="JK8" s="241"/>
      <c r="JL8" s="241"/>
      <c r="JM8" s="241"/>
      <c r="JN8" s="241"/>
      <c r="JO8" s="241"/>
      <c r="JP8" s="241"/>
      <c r="JQ8" s="241"/>
      <c r="JR8" s="241"/>
      <c r="JS8" s="241"/>
      <c r="JT8" s="241"/>
      <c r="JU8" s="241"/>
      <c r="JV8" s="241"/>
      <c r="JW8" s="241"/>
      <c r="JX8" s="241"/>
      <c r="JY8" s="241"/>
      <c r="JZ8" s="241"/>
      <c r="KA8" s="241"/>
      <c r="KB8" s="241"/>
      <c r="KC8" s="241"/>
      <c r="KD8" s="241"/>
      <c r="KE8" s="241"/>
      <c r="KF8" s="241"/>
      <c r="KG8" s="241"/>
      <c r="KH8" s="241"/>
      <c r="KI8" s="241"/>
      <c r="KJ8" s="241"/>
      <c r="KK8" s="241"/>
      <c r="KL8" s="241"/>
      <c r="KM8" s="241"/>
      <c r="KN8" s="241"/>
      <c r="KO8" s="241"/>
      <c r="KP8" s="241"/>
      <c r="KQ8" s="241"/>
      <c r="KR8" s="241"/>
      <c r="KS8" s="241"/>
      <c r="KT8" s="241"/>
      <c r="KU8" s="241"/>
      <c r="KV8" s="241"/>
      <c r="KW8" s="241"/>
      <c r="KX8" s="241"/>
      <c r="KY8" s="241"/>
      <c r="KZ8" s="241"/>
      <c r="LA8" s="241"/>
      <c r="LB8" s="241"/>
      <c r="LC8" s="241"/>
      <c r="LD8" s="241"/>
      <c r="LE8" s="241"/>
      <c r="LF8" s="241"/>
      <c r="LG8" s="241"/>
      <c r="LH8" s="241"/>
      <c r="LI8" s="241"/>
      <c r="LJ8" s="241"/>
      <c r="LK8" s="241"/>
      <c r="LL8" s="241"/>
      <c r="LM8" s="241"/>
      <c r="LN8" s="241"/>
      <c r="LO8" s="241"/>
      <c r="LP8" s="241"/>
      <c r="LQ8" s="241"/>
      <c r="LR8" s="241"/>
      <c r="LS8" s="241"/>
      <c r="LT8" s="241"/>
      <c r="LU8" s="241"/>
      <c r="LV8" s="241"/>
      <c r="LW8" s="241"/>
      <c r="LX8" s="241"/>
      <c r="LY8" s="241"/>
      <c r="LZ8" s="241"/>
      <c r="MA8" s="241"/>
      <c r="MB8" s="241"/>
      <c r="MC8" s="241"/>
      <c r="MD8" s="241"/>
      <c r="ME8" s="241"/>
      <c r="MF8" s="241"/>
      <c r="MG8" s="241"/>
      <c r="MH8" s="241"/>
      <c r="MI8" s="241"/>
      <c r="MJ8" s="241"/>
      <c r="MK8" s="241"/>
      <c r="ML8" s="241"/>
      <c r="MM8" s="241"/>
      <c r="MN8" s="241"/>
      <c r="MO8" s="241"/>
      <c r="MP8" s="241"/>
      <c r="MQ8" s="241"/>
      <c r="MR8" s="241"/>
      <c r="MS8" s="241"/>
      <c r="MT8" s="241"/>
      <c r="MU8" s="241"/>
      <c r="MV8" s="241"/>
      <c r="MW8" s="241"/>
      <c r="MX8" s="241"/>
      <c r="MY8" s="241"/>
      <c r="MZ8" s="241"/>
      <c r="NA8" s="241"/>
      <c r="NB8" s="241"/>
      <c r="NC8" s="241"/>
      <c r="ND8" s="241"/>
      <c r="NE8" s="241"/>
      <c r="NF8" s="241"/>
      <c r="NG8" s="241"/>
      <c r="NH8" s="241"/>
      <c r="NI8" s="241"/>
      <c r="NJ8" s="241"/>
      <c r="NK8" s="241"/>
      <c r="NL8" s="241"/>
      <c r="NM8" s="241"/>
      <c r="NN8" s="241"/>
      <c r="NO8" s="241"/>
      <c r="NP8" s="241"/>
      <c r="NQ8" s="241"/>
      <c r="NR8" s="241"/>
      <c r="NS8" s="241"/>
      <c r="NT8" s="241"/>
      <c r="NU8" s="241"/>
      <c r="NV8" s="241"/>
      <c r="NW8" s="241"/>
      <c r="NX8" s="241"/>
      <c r="NY8" s="241"/>
      <c r="NZ8" s="241"/>
      <c r="OA8" s="241"/>
      <c r="OB8" s="241"/>
    </row>
    <row r="9" spans="1:392" s="162" customFormat="1">
      <c r="A9" s="173" t="s">
        <v>962</v>
      </c>
      <c r="B9" s="172" t="s">
        <v>929</v>
      </c>
      <c r="C9" s="170">
        <f>VLOOKUP(A9,'Running Inventory count'!$A:$C,3,)</f>
        <v>6</v>
      </c>
      <c r="D9" s="169"/>
      <c r="E9" s="169"/>
      <c r="F9" s="169" t="s">
        <v>870</v>
      </c>
      <c r="G9" s="169" t="s">
        <v>889</v>
      </c>
      <c r="H9" s="167" t="s">
        <v>104</v>
      </c>
      <c r="I9" s="207"/>
      <c r="J9" s="163"/>
      <c r="K9" s="15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241"/>
      <c r="AJ9" s="241"/>
      <c r="AK9" s="241"/>
      <c r="AL9" s="241"/>
      <c r="AM9" s="241"/>
      <c r="AN9" s="241"/>
      <c r="AO9" s="241"/>
      <c r="AP9" s="241"/>
      <c r="AQ9" s="241"/>
      <c r="AR9" s="241"/>
      <c r="AS9" s="241"/>
      <c r="AT9" s="241"/>
      <c r="AU9" s="241"/>
      <c r="AV9" s="241"/>
      <c r="AW9" s="241"/>
      <c r="AX9" s="241"/>
      <c r="AY9" s="241"/>
      <c r="AZ9" s="241"/>
      <c r="BA9" s="241"/>
      <c r="BB9" s="241"/>
      <c r="BC9" s="241"/>
      <c r="BD9" s="241"/>
      <c r="BE9" s="241"/>
      <c r="BF9" s="241"/>
      <c r="BG9" s="241"/>
      <c r="BH9" s="241"/>
      <c r="BI9" s="241"/>
      <c r="BJ9" s="241"/>
      <c r="BK9" s="241"/>
      <c r="BL9" s="241"/>
      <c r="BM9" s="241"/>
      <c r="BN9" s="241"/>
      <c r="BO9" s="241"/>
      <c r="BP9" s="241"/>
      <c r="BQ9" s="241"/>
      <c r="BR9" s="241"/>
      <c r="BS9" s="241"/>
      <c r="BT9" s="241"/>
      <c r="BU9" s="241"/>
      <c r="BV9" s="241"/>
      <c r="BW9" s="241"/>
      <c r="BX9" s="241"/>
      <c r="BY9" s="241"/>
      <c r="BZ9" s="241"/>
      <c r="CA9" s="241"/>
      <c r="CB9" s="241"/>
      <c r="CC9" s="241"/>
      <c r="CD9" s="241"/>
      <c r="CE9" s="241"/>
      <c r="CF9" s="241"/>
      <c r="CG9" s="241"/>
      <c r="CH9" s="241"/>
      <c r="CI9" s="241"/>
      <c r="CJ9" s="241"/>
      <c r="CK9" s="241"/>
      <c r="CL9" s="241"/>
      <c r="CM9" s="241"/>
      <c r="CN9" s="241"/>
      <c r="CO9" s="241"/>
      <c r="CP9" s="241"/>
      <c r="CQ9" s="241"/>
      <c r="CR9" s="241"/>
      <c r="CS9" s="241"/>
      <c r="CT9" s="241"/>
      <c r="CU9" s="241"/>
      <c r="CV9" s="241"/>
      <c r="CW9" s="241"/>
      <c r="CX9" s="241"/>
      <c r="CY9" s="241"/>
      <c r="CZ9" s="241"/>
      <c r="DA9" s="241"/>
      <c r="DB9" s="241"/>
      <c r="DC9" s="241"/>
      <c r="DD9" s="241"/>
      <c r="DE9" s="241"/>
      <c r="DF9" s="241"/>
      <c r="DG9" s="241"/>
      <c r="DH9" s="241"/>
      <c r="DI9" s="241"/>
      <c r="DJ9" s="241"/>
      <c r="DK9" s="241"/>
      <c r="DL9" s="241"/>
      <c r="DM9" s="241"/>
      <c r="DN9" s="241"/>
      <c r="DO9" s="241"/>
      <c r="DP9" s="241"/>
      <c r="DQ9" s="241"/>
      <c r="DR9" s="241"/>
      <c r="DS9" s="241"/>
      <c r="DT9" s="241"/>
      <c r="DU9" s="241"/>
      <c r="DV9" s="241"/>
      <c r="DW9" s="241"/>
      <c r="DX9" s="241"/>
      <c r="DY9" s="241"/>
      <c r="DZ9" s="241"/>
      <c r="EA9" s="241"/>
      <c r="EB9" s="241"/>
      <c r="EC9" s="241"/>
      <c r="ED9" s="241"/>
      <c r="EE9" s="241"/>
      <c r="EF9" s="241"/>
      <c r="EG9" s="241"/>
      <c r="EH9" s="241"/>
      <c r="EI9" s="241"/>
      <c r="EJ9" s="241"/>
      <c r="EK9" s="241"/>
      <c r="EL9" s="241"/>
      <c r="EM9" s="241"/>
      <c r="EN9" s="241"/>
      <c r="EO9" s="241"/>
      <c r="EP9" s="241"/>
      <c r="EQ9" s="241"/>
      <c r="ER9" s="241"/>
      <c r="ES9" s="241"/>
      <c r="ET9" s="241"/>
      <c r="EU9" s="241"/>
      <c r="EV9" s="241"/>
      <c r="EW9" s="241"/>
      <c r="EX9" s="241"/>
      <c r="EY9" s="241"/>
      <c r="EZ9" s="241"/>
      <c r="FA9" s="241"/>
      <c r="FB9" s="241"/>
      <c r="FC9" s="241"/>
      <c r="FD9" s="241"/>
      <c r="FE9" s="241"/>
      <c r="FF9" s="241"/>
      <c r="FG9" s="241"/>
      <c r="FH9" s="241"/>
      <c r="FI9" s="241"/>
      <c r="FJ9" s="241"/>
      <c r="FK9" s="241"/>
      <c r="FL9" s="241"/>
      <c r="FM9" s="241"/>
      <c r="FN9" s="241"/>
      <c r="FO9" s="241"/>
      <c r="FP9" s="241"/>
      <c r="FQ9" s="241"/>
      <c r="FR9" s="241"/>
      <c r="FS9" s="241"/>
      <c r="FT9" s="241"/>
      <c r="FU9" s="241"/>
      <c r="FV9" s="241"/>
      <c r="FW9" s="241"/>
      <c r="FX9" s="241"/>
      <c r="FY9" s="241"/>
      <c r="FZ9" s="241"/>
      <c r="GA9" s="241"/>
      <c r="GB9" s="241"/>
      <c r="GC9" s="241"/>
      <c r="GD9" s="241"/>
      <c r="GE9" s="241"/>
      <c r="GF9" s="241"/>
      <c r="GG9" s="241"/>
      <c r="GH9" s="241"/>
      <c r="GI9" s="241"/>
      <c r="GJ9" s="241"/>
      <c r="GK9" s="241"/>
      <c r="GL9" s="241"/>
      <c r="GM9" s="241"/>
      <c r="GN9" s="241"/>
      <c r="GO9" s="241"/>
      <c r="GP9" s="241"/>
      <c r="GQ9" s="241"/>
      <c r="GR9" s="241"/>
      <c r="GS9" s="241"/>
      <c r="GT9" s="241"/>
      <c r="GU9" s="241"/>
      <c r="GV9" s="241"/>
      <c r="GW9" s="241"/>
      <c r="GX9" s="241"/>
      <c r="GY9" s="241"/>
      <c r="GZ9" s="241"/>
      <c r="HA9" s="241"/>
      <c r="HB9" s="241"/>
      <c r="HC9" s="241"/>
      <c r="HD9" s="241"/>
      <c r="HE9" s="241"/>
      <c r="HF9" s="241"/>
      <c r="HG9" s="241"/>
      <c r="HH9" s="241"/>
      <c r="HI9" s="241"/>
      <c r="HJ9" s="241"/>
      <c r="HK9" s="241"/>
      <c r="HL9" s="241"/>
      <c r="HM9" s="241"/>
      <c r="HN9" s="241"/>
      <c r="HO9" s="241"/>
      <c r="HP9" s="241"/>
      <c r="HQ9" s="241"/>
      <c r="HR9" s="241"/>
      <c r="HS9" s="241"/>
      <c r="HT9" s="241"/>
      <c r="HU9" s="241"/>
      <c r="HV9" s="241"/>
      <c r="HW9" s="241"/>
      <c r="HX9" s="241"/>
      <c r="HY9" s="241"/>
      <c r="HZ9" s="241"/>
      <c r="IA9" s="241"/>
      <c r="IB9" s="241"/>
      <c r="IC9" s="241"/>
      <c r="ID9" s="241"/>
      <c r="IE9" s="241"/>
      <c r="IF9" s="241"/>
      <c r="IG9" s="241"/>
      <c r="IH9" s="241"/>
      <c r="II9" s="241"/>
      <c r="IJ9" s="241"/>
      <c r="IK9" s="241"/>
      <c r="IL9" s="241"/>
      <c r="IM9" s="241"/>
      <c r="IN9" s="241"/>
      <c r="IO9" s="241"/>
      <c r="IP9" s="241"/>
      <c r="IQ9" s="241"/>
      <c r="IR9" s="241"/>
      <c r="IS9" s="241"/>
      <c r="IT9" s="241"/>
      <c r="IU9" s="241"/>
      <c r="IV9" s="241"/>
      <c r="IW9" s="241"/>
      <c r="IX9" s="241"/>
      <c r="IY9" s="241"/>
      <c r="IZ9" s="241"/>
      <c r="JA9" s="241"/>
      <c r="JB9" s="241"/>
      <c r="JC9" s="241"/>
      <c r="JD9" s="241"/>
      <c r="JE9" s="241"/>
      <c r="JF9" s="241"/>
      <c r="JG9" s="241"/>
      <c r="JH9" s="241"/>
      <c r="JI9" s="241"/>
      <c r="JJ9" s="241"/>
      <c r="JK9" s="241"/>
      <c r="JL9" s="241"/>
      <c r="JM9" s="241"/>
      <c r="JN9" s="241"/>
      <c r="JO9" s="241"/>
      <c r="JP9" s="241"/>
      <c r="JQ9" s="241"/>
      <c r="JR9" s="241"/>
      <c r="JS9" s="241"/>
      <c r="JT9" s="241"/>
      <c r="JU9" s="241"/>
      <c r="JV9" s="241"/>
      <c r="JW9" s="241"/>
      <c r="JX9" s="241"/>
      <c r="JY9" s="241"/>
      <c r="JZ9" s="241"/>
      <c r="KA9" s="241"/>
      <c r="KB9" s="241"/>
      <c r="KC9" s="241"/>
      <c r="KD9" s="241"/>
      <c r="KE9" s="241"/>
      <c r="KF9" s="241"/>
      <c r="KG9" s="241"/>
      <c r="KH9" s="241"/>
      <c r="KI9" s="241"/>
      <c r="KJ9" s="241"/>
      <c r="KK9" s="241"/>
      <c r="KL9" s="241"/>
      <c r="KM9" s="241"/>
      <c r="KN9" s="241"/>
      <c r="KO9" s="241"/>
      <c r="KP9" s="241"/>
      <c r="KQ9" s="241"/>
      <c r="KR9" s="241"/>
      <c r="KS9" s="241"/>
      <c r="KT9" s="241"/>
      <c r="KU9" s="241"/>
      <c r="KV9" s="241"/>
      <c r="KW9" s="241"/>
      <c r="KX9" s="241"/>
      <c r="KY9" s="241"/>
      <c r="KZ9" s="241"/>
      <c r="LA9" s="241"/>
      <c r="LB9" s="241"/>
      <c r="LC9" s="241"/>
      <c r="LD9" s="241"/>
      <c r="LE9" s="241"/>
      <c r="LF9" s="241"/>
      <c r="LG9" s="241"/>
      <c r="LH9" s="241"/>
      <c r="LI9" s="241"/>
      <c r="LJ9" s="241"/>
      <c r="LK9" s="241"/>
      <c r="LL9" s="241"/>
      <c r="LM9" s="241"/>
      <c r="LN9" s="241"/>
      <c r="LO9" s="241"/>
      <c r="LP9" s="241"/>
      <c r="LQ9" s="241"/>
      <c r="LR9" s="241"/>
      <c r="LS9" s="241"/>
      <c r="LT9" s="241"/>
      <c r="LU9" s="241"/>
      <c r="LV9" s="241"/>
      <c r="LW9" s="241"/>
      <c r="LX9" s="241"/>
      <c r="LY9" s="241"/>
      <c r="LZ9" s="241"/>
      <c r="MA9" s="241"/>
      <c r="MB9" s="241"/>
      <c r="MC9" s="241"/>
      <c r="MD9" s="241"/>
      <c r="ME9" s="241"/>
      <c r="MF9" s="241"/>
      <c r="MG9" s="241"/>
      <c r="MH9" s="241"/>
      <c r="MI9" s="241"/>
      <c r="MJ9" s="241"/>
      <c r="MK9" s="241"/>
      <c r="ML9" s="241"/>
      <c r="MM9" s="241"/>
      <c r="MN9" s="241"/>
      <c r="MO9" s="241"/>
      <c r="MP9" s="241"/>
      <c r="MQ9" s="241"/>
      <c r="MR9" s="241"/>
      <c r="MS9" s="241"/>
      <c r="MT9" s="241"/>
      <c r="MU9" s="241"/>
      <c r="MV9" s="241"/>
      <c r="MW9" s="241"/>
      <c r="MX9" s="241"/>
      <c r="MY9" s="241"/>
      <c r="MZ9" s="241"/>
      <c r="NA9" s="241"/>
      <c r="NB9" s="241"/>
      <c r="NC9" s="241"/>
      <c r="ND9" s="241"/>
      <c r="NE9" s="241"/>
      <c r="NF9" s="241"/>
      <c r="NG9" s="241"/>
      <c r="NH9" s="241"/>
      <c r="NI9" s="241"/>
      <c r="NJ9" s="241"/>
      <c r="NK9" s="241"/>
      <c r="NL9" s="241"/>
      <c r="NM9" s="241"/>
      <c r="NN9" s="241"/>
      <c r="NO9" s="241"/>
      <c r="NP9" s="241"/>
      <c r="NQ9" s="241"/>
      <c r="NR9" s="241"/>
      <c r="NS9" s="241"/>
      <c r="NT9" s="241"/>
      <c r="NU9" s="241"/>
      <c r="NV9" s="241"/>
      <c r="NW9" s="241"/>
      <c r="NX9" s="241"/>
      <c r="NY9" s="241"/>
      <c r="NZ9" s="241"/>
      <c r="OA9" s="241"/>
      <c r="OB9" s="241"/>
    </row>
    <row r="10" spans="1:392" s="162" customFormat="1">
      <c r="A10" s="173" t="s">
        <v>957</v>
      </c>
      <c r="B10" s="172" t="s">
        <v>925</v>
      </c>
      <c r="C10" s="170">
        <f>VLOOKUP(A10,'Running Inventory count'!$A:$C,3,)</f>
        <v>0</v>
      </c>
      <c r="D10" s="169"/>
      <c r="E10" s="169"/>
      <c r="F10" s="169" t="s">
        <v>1158</v>
      </c>
      <c r="G10" s="169" t="s">
        <v>889</v>
      </c>
      <c r="H10" s="167" t="s">
        <v>104</v>
      </c>
      <c r="I10" s="207"/>
      <c r="J10" s="163"/>
      <c r="K10" s="15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1"/>
      <c r="BE10" s="241"/>
      <c r="BF10" s="241"/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1"/>
      <c r="CD10" s="241"/>
      <c r="CE10" s="241"/>
      <c r="CF10" s="241"/>
      <c r="CG10" s="241"/>
      <c r="CH10" s="241"/>
      <c r="CI10" s="241"/>
      <c r="CJ10" s="241"/>
      <c r="CK10" s="241"/>
      <c r="CL10" s="241"/>
      <c r="CM10" s="241"/>
      <c r="CN10" s="241"/>
      <c r="CO10" s="241"/>
      <c r="CP10" s="241"/>
      <c r="CQ10" s="241"/>
      <c r="CR10" s="241"/>
      <c r="CS10" s="241"/>
      <c r="CT10" s="241"/>
      <c r="CU10" s="241"/>
      <c r="CV10" s="241"/>
      <c r="CW10" s="241"/>
      <c r="CX10" s="241"/>
      <c r="CY10" s="241"/>
      <c r="CZ10" s="241"/>
      <c r="DA10" s="241"/>
      <c r="DB10" s="241"/>
      <c r="DC10" s="241"/>
      <c r="DD10" s="241"/>
      <c r="DE10" s="241"/>
      <c r="DF10" s="241"/>
      <c r="DG10" s="241"/>
      <c r="DH10" s="241"/>
      <c r="DI10" s="241"/>
      <c r="DJ10" s="241"/>
      <c r="DK10" s="241"/>
      <c r="DL10" s="241"/>
      <c r="DM10" s="241"/>
      <c r="DN10" s="241"/>
      <c r="DO10" s="241"/>
      <c r="DP10" s="241"/>
      <c r="DQ10" s="241"/>
      <c r="DR10" s="241"/>
      <c r="DS10" s="241"/>
      <c r="DT10" s="241"/>
      <c r="DU10" s="241"/>
      <c r="DV10" s="241"/>
      <c r="DW10" s="241"/>
      <c r="DX10" s="241"/>
      <c r="DY10" s="241"/>
      <c r="DZ10" s="241"/>
      <c r="EA10" s="241"/>
      <c r="EB10" s="241"/>
      <c r="EC10" s="241"/>
      <c r="ED10" s="241"/>
      <c r="EE10" s="241"/>
      <c r="EF10" s="241"/>
      <c r="EG10" s="241"/>
      <c r="EH10" s="241"/>
      <c r="EI10" s="241"/>
      <c r="EJ10" s="241"/>
      <c r="EK10" s="241"/>
      <c r="EL10" s="241"/>
      <c r="EM10" s="241"/>
      <c r="EN10" s="241"/>
      <c r="EO10" s="241"/>
      <c r="EP10" s="241"/>
      <c r="EQ10" s="241"/>
      <c r="ER10" s="241"/>
      <c r="ES10" s="241"/>
      <c r="ET10" s="241"/>
      <c r="EU10" s="241"/>
      <c r="EV10" s="241"/>
      <c r="EW10" s="241"/>
      <c r="EX10" s="241"/>
      <c r="EY10" s="241"/>
      <c r="EZ10" s="241"/>
      <c r="FA10" s="241"/>
      <c r="FB10" s="241"/>
      <c r="FC10" s="241"/>
      <c r="FD10" s="241"/>
      <c r="FE10" s="241"/>
      <c r="FF10" s="241"/>
      <c r="FG10" s="241"/>
      <c r="FH10" s="241"/>
      <c r="FI10" s="241"/>
      <c r="FJ10" s="241"/>
      <c r="FK10" s="241"/>
      <c r="FL10" s="241"/>
      <c r="FM10" s="241"/>
      <c r="FN10" s="241"/>
      <c r="FO10" s="241"/>
      <c r="FP10" s="241"/>
      <c r="FQ10" s="241"/>
      <c r="FR10" s="241"/>
      <c r="FS10" s="241"/>
      <c r="FT10" s="241"/>
      <c r="FU10" s="241"/>
      <c r="FV10" s="241"/>
      <c r="FW10" s="241"/>
      <c r="FX10" s="241"/>
      <c r="FY10" s="241"/>
      <c r="FZ10" s="241"/>
      <c r="GA10" s="241"/>
      <c r="GB10" s="241"/>
      <c r="GC10" s="241"/>
      <c r="GD10" s="241"/>
      <c r="GE10" s="241"/>
      <c r="GF10" s="241"/>
      <c r="GG10" s="241"/>
      <c r="GH10" s="241"/>
      <c r="GI10" s="241"/>
      <c r="GJ10" s="241"/>
      <c r="GK10" s="241"/>
      <c r="GL10" s="241"/>
      <c r="GM10" s="241"/>
      <c r="GN10" s="241"/>
      <c r="GO10" s="241"/>
      <c r="GP10" s="241"/>
      <c r="GQ10" s="241"/>
      <c r="GR10" s="241"/>
      <c r="GS10" s="241"/>
      <c r="GT10" s="241"/>
      <c r="GU10" s="241"/>
      <c r="GV10" s="241"/>
      <c r="GW10" s="241"/>
      <c r="GX10" s="241"/>
      <c r="GY10" s="241"/>
      <c r="GZ10" s="241"/>
      <c r="HA10" s="241"/>
      <c r="HB10" s="241"/>
      <c r="HC10" s="241"/>
      <c r="HD10" s="241"/>
      <c r="HE10" s="241"/>
      <c r="HF10" s="241"/>
      <c r="HG10" s="241"/>
      <c r="HH10" s="241"/>
      <c r="HI10" s="241"/>
      <c r="HJ10" s="241"/>
      <c r="HK10" s="241"/>
      <c r="HL10" s="241"/>
      <c r="HM10" s="241"/>
      <c r="HN10" s="241"/>
      <c r="HO10" s="241"/>
      <c r="HP10" s="241"/>
      <c r="HQ10" s="241"/>
      <c r="HR10" s="241"/>
      <c r="HS10" s="241"/>
      <c r="HT10" s="241"/>
      <c r="HU10" s="241"/>
      <c r="HV10" s="241"/>
      <c r="HW10" s="241"/>
      <c r="HX10" s="241"/>
      <c r="HY10" s="241"/>
      <c r="HZ10" s="241"/>
      <c r="IA10" s="241"/>
      <c r="IB10" s="241"/>
      <c r="IC10" s="241"/>
      <c r="ID10" s="241"/>
      <c r="IE10" s="241"/>
      <c r="IF10" s="241"/>
      <c r="IG10" s="241"/>
      <c r="IH10" s="241"/>
      <c r="II10" s="241"/>
      <c r="IJ10" s="241"/>
      <c r="IK10" s="241"/>
      <c r="IL10" s="241"/>
      <c r="IM10" s="241"/>
      <c r="IN10" s="241"/>
      <c r="IO10" s="241"/>
      <c r="IP10" s="241"/>
      <c r="IQ10" s="241"/>
      <c r="IR10" s="241"/>
      <c r="IS10" s="241"/>
      <c r="IT10" s="241"/>
      <c r="IU10" s="241"/>
      <c r="IV10" s="241"/>
      <c r="IW10" s="241"/>
      <c r="IX10" s="241"/>
      <c r="IY10" s="241"/>
      <c r="IZ10" s="241"/>
      <c r="JA10" s="241"/>
      <c r="JB10" s="241"/>
      <c r="JC10" s="241"/>
      <c r="JD10" s="241"/>
      <c r="JE10" s="241"/>
      <c r="JF10" s="241"/>
      <c r="JG10" s="241"/>
      <c r="JH10" s="241"/>
      <c r="JI10" s="241"/>
      <c r="JJ10" s="241"/>
      <c r="JK10" s="241"/>
      <c r="JL10" s="241"/>
      <c r="JM10" s="241"/>
      <c r="JN10" s="241"/>
      <c r="JO10" s="241"/>
      <c r="JP10" s="241"/>
      <c r="JQ10" s="241"/>
      <c r="JR10" s="241"/>
      <c r="JS10" s="241"/>
      <c r="JT10" s="241"/>
      <c r="JU10" s="241"/>
      <c r="JV10" s="241"/>
      <c r="JW10" s="241"/>
      <c r="JX10" s="241"/>
      <c r="JY10" s="241"/>
      <c r="JZ10" s="241"/>
      <c r="KA10" s="241"/>
      <c r="KB10" s="241"/>
      <c r="KC10" s="241"/>
      <c r="KD10" s="241"/>
      <c r="KE10" s="241"/>
      <c r="KF10" s="241"/>
      <c r="KG10" s="241"/>
      <c r="KH10" s="241"/>
      <c r="KI10" s="241"/>
      <c r="KJ10" s="241"/>
      <c r="KK10" s="241"/>
      <c r="KL10" s="241"/>
      <c r="KM10" s="241"/>
      <c r="KN10" s="241"/>
      <c r="KO10" s="241"/>
      <c r="KP10" s="241"/>
      <c r="KQ10" s="241"/>
      <c r="KR10" s="241"/>
      <c r="KS10" s="241"/>
      <c r="KT10" s="241"/>
      <c r="KU10" s="241"/>
      <c r="KV10" s="241"/>
      <c r="KW10" s="241"/>
      <c r="KX10" s="241"/>
      <c r="KY10" s="241"/>
      <c r="KZ10" s="241"/>
      <c r="LA10" s="241"/>
      <c r="LB10" s="241"/>
      <c r="LC10" s="241"/>
      <c r="LD10" s="241"/>
      <c r="LE10" s="241"/>
      <c r="LF10" s="241"/>
      <c r="LG10" s="241"/>
      <c r="LH10" s="241"/>
      <c r="LI10" s="241"/>
      <c r="LJ10" s="241"/>
      <c r="LK10" s="241"/>
      <c r="LL10" s="241"/>
      <c r="LM10" s="241"/>
      <c r="LN10" s="241"/>
      <c r="LO10" s="241"/>
      <c r="LP10" s="241"/>
      <c r="LQ10" s="241"/>
      <c r="LR10" s="241"/>
      <c r="LS10" s="241"/>
      <c r="LT10" s="241"/>
      <c r="LU10" s="241"/>
      <c r="LV10" s="241"/>
      <c r="LW10" s="241"/>
      <c r="LX10" s="241"/>
      <c r="LY10" s="241"/>
      <c r="LZ10" s="241"/>
      <c r="MA10" s="241"/>
      <c r="MB10" s="241"/>
      <c r="MC10" s="241"/>
      <c r="MD10" s="241"/>
      <c r="ME10" s="241"/>
      <c r="MF10" s="241"/>
      <c r="MG10" s="241"/>
      <c r="MH10" s="241"/>
      <c r="MI10" s="241"/>
      <c r="MJ10" s="241"/>
      <c r="MK10" s="241"/>
      <c r="ML10" s="241"/>
      <c r="MM10" s="241"/>
      <c r="MN10" s="241"/>
      <c r="MO10" s="241"/>
      <c r="MP10" s="241"/>
      <c r="MQ10" s="241"/>
      <c r="MR10" s="241"/>
      <c r="MS10" s="241"/>
      <c r="MT10" s="241"/>
      <c r="MU10" s="241"/>
      <c r="MV10" s="241"/>
      <c r="MW10" s="241"/>
      <c r="MX10" s="241"/>
      <c r="MY10" s="241"/>
      <c r="MZ10" s="241"/>
      <c r="NA10" s="241"/>
      <c r="NB10" s="241"/>
      <c r="NC10" s="241"/>
      <c r="ND10" s="241"/>
      <c r="NE10" s="241"/>
      <c r="NF10" s="241"/>
      <c r="NG10" s="241"/>
      <c r="NH10" s="241"/>
      <c r="NI10" s="241"/>
      <c r="NJ10" s="241"/>
      <c r="NK10" s="241"/>
      <c r="NL10" s="241"/>
      <c r="NM10" s="241"/>
      <c r="NN10" s="241"/>
      <c r="NO10" s="241"/>
      <c r="NP10" s="241"/>
      <c r="NQ10" s="241"/>
      <c r="NR10" s="241"/>
      <c r="NS10" s="241"/>
      <c r="NT10" s="241"/>
      <c r="NU10" s="241"/>
      <c r="NV10" s="241"/>
      <c r="NW10" s="241"/>
      <c r="NX10" s="241"/>
      <c r="NY10" s="241"/>
      <c r="NZ10" s="241"/>
      <c r="OA10" s="241"/>
      <c r="OB10" s="241"/>
    </row>
    <row r="11" spans="1:392" s="162" customFormat="1">
      <c r="A11" s="173" t="s">
        <v>963</v>
      </c>
      <c r="B11" s="172" t="s">
        <v>930</v>
      </c>
      <c r="C11" s="170">
        <f>VLOOKUP(A11,'Running Inventory count'!$A:$C,3,)</f>
        <v>10</v>
      </c>
      <c r="D11" s="169"/>
      <c r="E11" s="169"/>
      <c r="F11" s="169" t="s">
        <v>870</v>
      </c>
      <c r="G11" s="169" t="s">
        <v>889</v>
      </c>
      <c r="H11" s="167" t="s">
        <v>104</v>
      </c>
      <c r="I11" s="207"/>
      <c r="J11" s="163"/>
      <c r="K11" s="151"/>
      <c r="L11" s="241"/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1"/>
      <c r="AJ11" s="241"/>
      <c r="AK11" s="241"/>
      <c r="AL11" s="241"/>
      <c r="AM11" s="241"/>
      <c r="AN11" s="241"/>
      <c r="AO11" s="241"/>
      <c r="AP11" s="241"/>
      <c r="AQ11" s="241"/>
      <c r="AR11" s="241"/>
      <c r="AS11" s="241"/>
      <c r="AT11" s="241"/>
      <c r="AU11" s="241"/>
      <c r="AV11" s="241"/>
      <c r="AW11" s="241"/>
      <c r="AX11" s="241"/>
      <c r="AY11" s="241"/>
      <c r="AZ11" s="241"/>
      <c r="BA11" s="241"/>
      <c r="BB11" s="241"/>
      <c r="BC11" s="241"/>
      <c r="BD11" s="241"/>
      <c r="BE11" s="241"/>
      <c r="BF11" s="241"/>
      <c r="BG11" s="241"/>
      <c r="BH11" s="241"/>
      <c r="BI11" s="241"/>
      <c r="BJ11" s="241"/>
      <c r="BK11" s="241"/>
      <c r="BL11" s="241"/>
      <c r="BM11" s="241"/>
      <c r="BN11" s="241"/>
      <c r="BO11" s="241"/>
      <c r="BP11" s="241"/>
      <c r="BQ11" s="241"/>
      <c r="BR11" s="241"/>
      <c r="BS11" s="241"/>
      <c r="BT11" s="241"/>
      <c r="BU11" s="241"/>
      <c r="BV11" s="241"/>
      <c r="BW11" s="241"/>
      <c r="BX11" s="241"/>
      <c r="BY11" s="241"/>
      <c r="BZ11" s="241"/>
      <c r="CA11" s="241"/>
      <c r="CB11" s="241"/>
      <c r="CC11" s="241"/>
      <c r="CD11" s="241"/>
      <c r="CE11" s="241"/>
      <c r="CF11" s="241"/>
      <c r="CG11" s="241"/>
      <c r="CH11" s="241"/>
      <c r="CI11" s="241"/>
      <c r="CJ11" s="241"/>
      <c r="CK11" s="241"/>
      <c r="CL11" s="241"/>
      <c r="CM11" s="241"/>
      <c r="CN11" s="241"/>
      <c r="CO11" s="241"/>
      <c r="CP11" s="241"/>
      <c r="CQ11" s="241"/>
      <c r="CR11" s="241"/>
      <c r="CS11" s="241"/>
      <c r="CT11" s="241"/>
      <c r="CU11" s="241"/>
      <c r="CV11" s="241"/>
      <c r="CW11" s="241"/>
      <c r="CX11" s="241"/>
      <c r="CY11" s="241"/>
      <c r="CZ11" s="241"/>
      <c r="DA11" s="241"/>
      <c r="DB11" s="241"/>
      <c r="DC11" s="241"/>
      <c r="DD11" s="241"/>
      <c r="DE11" s="241"/>
      <c r="DF11" s="241"/>
      <c r="DG11" s="241"/>
      <c r="DH11" s="241"/>
      <c r="DI11" s="241"/>
      <c r="DJ11" s="241"/>
      <c r="DK11" s="241"/>
      <c r="DL11" s="241"/>
      <c r="DM11" s="241"/>
      <c r="DN11" s="241"/>
      <c r="DO11" s="241"/>
      <c r="DP11" s="241"/>
      <c r="DQ11" s="241"/>
      <c r="DR11" s="241"/>
      <c r="DS11" s="241"/>
      <c r="DT11" s="241"/>
      <c r="DU11" s="241"/>
      <c r="DV11" s="241"/>
      <c r="DW11" s="241"/>
      <c r="DX11" s="241"/>
      <c r="DY11" s="241"/>
      <c r="DZ11" s="241"/>
      <c r="EA11" s="241"/>
      <c r="EB11" s="241"/>
      <c r="EC11" s="241"/>
      <c r="ED11" s="241"/>
      <c r="EE11" s="241"/>
      <c r="EF11" s="241"/>
      <c r="EG11" s="241"/>
      <c r="EH11" s="241"/>
      <c r="EI11" s="241"/>
      <c r="EJ11" s="241"/>
      <c r="EK11" s="241"/>
      <c r="EL11" s="241"/>
      <c r="EM11" s="241"/>
      <c r="EN11" s="241"/>
      <c r="EO11" s="241"/>
      <c r="EP11" s="241"/>
      <c r="EQ11" s="241"/>
      <c r="ER11" s="241"/>
      <c r="ES11" s="241"/>
      <c r="ET11" s="241"/>
      <c r="EU11" s="241"/>
      <c r="EV11" s="241"/>
      <c r="EW11" s="241"/>
      <c r="EX11" s="241"/>
      <c r="EY11" s="241"/>
      <c r="EZ11" s="241"/>
      <c r="FA11" s="241"/>
      <c r="FB11" s="241"/>
      <c r="FC11" s="241"/>
      <c r="FD11" s="241"/>
      <c r="FE11" s="241"/>
      <c r="FF11" s="241"/>
      <c r="FG11" s="241"/>
      <c r="FH11" s="241"/>
      <c r="FI11" s="241"/>
      <c r="FJ11" s="241"/>
      <c r="FK11" s="241"/>
      <c r="FL11" s="241"/>
      <c r="FM11" s="241"/>
      <c r="FN11" s="241"/>
      <c r="FO11" s="241"/>
      <c r="FP11" s="241"/>
      <c r="FQ11" s="241"/>
      <c r="FR11" s="241"/>
      <c r="FS11" s="241"/>
      <c r="FT11" s="241"/>
      <c r="FU11" s="241"/>
      <c r="FV11" s="241"/>
      <c r="FW11" s="241"/>
      <c r="FX11" s="241"/>
      <c r="FY11" s="241"/>
      <c r="FZ11" s="241"/>
      <c r="GA11" s="241"/>
      <c r="GB11" s="241"/>
      <c r="GC11" s="241"/>
      <c r="GD11" s="241"/>
      <c r="GE11" s="241"/>
      <c r="GF11" s="241"/>
      <c r="GG11" s="241"/>
      <c r="GH11" s="241"/>
      <c r="GI11" s="241"/>
      <c r="GJ11" s="241"/>
      <c r="GK11" s="241"/>
      <c r="GL11" s="241"/>
      <c r="GM11" s="241"/>
      <c r="GN11" s="241"/>
      <c r="GO11" s="241"/>
      <c r="GP11" s="241"/>
      <c r="GQ11" s="241"/>
      <c r="GR11" s="241"/>
      <c r="GS11" s="241"/>
      <c r="GT11" s="241"/>
      <c r="GU11" s="241"/>
      <c r="GV11" s="241"/>
      <c r="GW11" s="241"/>
      <c r="GX11" s="241"/>
      <c r="GY11" s="241"/>
      <c r="GZ11" s="241"/>
      <c r="HA11" s="241"/>
      <c r="HB11" s="241"/>
      <c r="HC11" s="241"/>
      <c r="HD11" s="241"/>
      <c r="HE11" s="241"/>
      <c r="HF11" s="241"/>
      <c r="HG11" s="241"/>
      <c r="HH11" s="241"/>
      <c r="HI11" s="241"/>
      <c r="HJ11" s="241"/>
      <c r="HK11" s="241"/>
      <c r="HL11" s="241"/>
      <c r="HM11" s="241"/>
      <c r="HN11" s="241"/>
      <c r="HO11" s="241"/>
      <c r="HP11" s="241"/>
      <c r="HQ11" s="241"/>
      <c r="HR11" s="241"/>
      <c r="HS11" s="241"/>
      <c r="HT11" s="241"/>
      <c r="HU11" s="241"/>
      <c r="HV11" s="241"/>
      <c r="HW11" s="241"/>
      <c r="HX11" s="241"/>
      <c r="HY11" s="241"/>
      <c r="HZ11" s="241"/>
      <c r="IA11" s="241"/>
      <c r="IB11" s="241"/>
      <c r="IC11" s="241"/>
      <c r="ID11" s="241"/>
      <c r="IE11" s="241"/>
      <c r="IF11" s="241"/>
      <c r="IG11" s="241"/>
      <c r="IH11" s="241"/>
      <c r="II11" s="241"/>
      <c r="IJ11" s="241"/>
      <c r="IK11" s="241"/>
      <c r="IL11" s="241"/>
      <c r="IM11" s="241"/>
      <c r="IN11" s="241"/>
      <c r="IO11" s="241"/>
      <c r="IP11" s="241"/>
      <c r="IQ11" s="241"/>
      <c r="IR11" s="241"/>
      <c r="IS11" s="241"/>
      <c r="IT11" s="241"/>
      <c r="IU11" s="241"/>
      <c r="IV11" s="241"/>
      <c r="IW11" s="241"/>
      <c r="IX11" s="241"/>
      <c r="IY11" s="241"/>
      <c r="IZ11" s="241"/>
      <c r="JA11" s="241"/>
      <c r="JB11" s="241"/>
      <c r="JC11" s="241"/>
      <c r="JD11" s="241"/>
      <c r="JE11" s="241"/>
      <c r="JF11" s="241"/>
      <c r="JG11" s="241"/>
      <c r="JH11" s="241"/>
      <c r="JI11" s="241"/>
      <c r="JJ11" s="241"/>
      <c r="JK11" s="241"/>
      <c r="JL11" s="241"/>
      <c r="JM11" s="241"/>
      <c r="JN11" s="241"/>
      <c r="JO11" s="241"/>
      <c r="JP11" s="241"/>
      <c r="JQ11" s="241"/>
      <c r="JR11" s="241"/>
      <c r="JS11" s="241"/>
      <c r="JT11" s="241"/>
      <c r="JU11" s="241"/>
      <c r="JV11" s="241"/>
      <c r="JW11" s="241"/>
      <c r="JX11" s="241"/>
      <c r="JY11" s="241"/>
      <c r="JZ11" s="241"/>
      <c r="KA11" s="241"/>
      <c r="KB11" s="241"/>
      <c r="KC11" s="241"/>
      <c r="KD11" s="241"/>
      <c r="KE11" s="241"/>
      <c r="KF11" s="241"/>
      <c r="KG11" s="241"/>
      <c r="KH11" s="241"/>
      <c r="KI11" s="241"/>
      <c r="KJ11" s="241"/>
      <c r="KK11" s="241"/>
      <c r="KL11" s="241"/>
      <c r="KM11" s="241"/>
      <c r="KN11" s="241"/>
      <c r="KO11" s="241"/>
      <c r="KP11" s="241"/>
      <c r="KQ11" s="241"/>
      <c r="KR11" s="241"/>
      <c r="KS11" s="241"/>
      <c r="KT11" s="241"/>
      <c r="KU11" s="241"/>
      <c r="KV11" s="241"/>
      <c r="KW11" s="241"/>
      <c r="KX11" s="241"/>
      <c r="KY11" s="241"/>
      <c r="KZ11" s="241"/>
      <c r="LA11" s="241"/>
      <c r="LB11" s="241"/>
      <c r="LC11" s="241"/>
      <c r="LD11" s="241"/>
      <c r="LE11" s="241"/>
      <c r="LF11" s="241"/>
      <c r="LG11" s="241"/>
      <c r="LH11" s="241"/>
      <c r="LI11" s="241"/>
      <c r="LJ11" s="241"/>
      <c r="LK11" s="241"/>
      <c r="LL11" s="241"/>
      <c r="LM11" s="241"/>
      <c r="LN11" s="241"/>
      <c r="LO11" s="241"/>
      <c r="LP11" s="241"/>
      <c r="LQ11" s="241"/>
      <c r="LR11" s="241"/>
      <c r="LS11" s="241"/>
      <c r="LT11" s="241"/>
      <c r="LU11" s="241"/>
      <c r="LV11" s="241"/>
      <c r="LW11" s="241"/>
      <c r="LX11" s="241"/>
      <c r="LY11" s="241"/>
      <c r="LZ11" s="241"/>
      <c r="MA11" s="241"/>
      <c r="MB11" s="241"/>
      <c r="MC11" s="241"/>
      <c r="MD11" s="241"/>
      <c r="ME11" s="241"/>
      <c r="MF11" s="241"/>
      <c r="MG11" s="241"/>
      <c r="MH11" s="241"/>
      <c r="MI11" s="241"/>
      <c r="MJ11" s="241"/>
      <c r="MK11" s="241"/>
      <c r="ML11" s="241"/>
      <c r="MM11" s="241"/>
      <c r="MN11" s="241"/>
      <c r="MO11" s="241"/>
      <c r="MP11" s="241"/>
      <c r="MQ11" s="241"/>
      <c r="MR11" s="241"/>
      <c r="MS11" s="241"/>
      <c r="MT11" s="241"/>
      <c r="MU11" s="241"/>
      <c r="MV11" s="241"/>
      <c r="MW11" s="241"/>
      <c r="MX11" s="241"/>
      <c r="MY11" s="241"/>
      <c r="MZ11" s="241"/>
      <c r="NA11" s="241"/>
      <c r="NB11" s="241"/>
      <c r="NC11" s="241"/>
      <c r="ND11" s="241"/>
      <c r="NE11" s="241"/>
      <c r="NF11" s="241"/>
      <c r="NG11" s="241"/>
      <c r="NH11" s="241"/>
      <c r="NI11" s="241"/>
      <c r="NJ11" s="241"/>
      <c r="NK11" s="241"/>
      <c r="NL11" s="241"/>
      <c r="NM11" s="241"/>
      <c r="NN11" s="241"/>
      <c r="NO11" s="241"/>
      <c r="NP11" s="241"/>
      <c r="NQ11" s="241"/>
      <c r="NR11" s="241"/>
      <c r="NS11" s="241"/>
      <c r="NT11" s="241"/>
      <c r="NU11" s="241"/>
      <c r="NV11" s="241"/>
      <c r="NW11" s="241"/>
      <c r="NX11" s="241"/>
      <c r="NY11" s="241"/>
      <c r="NZ11" s="241"/>
      <c r="OA11" s="241"/>
      <c r="OB11" s="241"/>
    </row>
    <row r="12" spans="1:392" s="162" customFormat="1">
      <c r="A12" s="173" t="s">
        <v>958</v>
      </c>
      <c r="B12" s="172" t="s">
        <v>926</v>
      </c>
      <c r="C12" s="170">
        <f>VLOOKUP(A12,'Running Inventory count'!$A:$C,3,)</f>
        <v>3</v>
      </c>
      <c r="D12" s="169"/>
      <c r="E12" s="169"/>
      <c r="F12" s="169" t="s">
        <v>1158</v>
      </c>
      <c r="G12" s="169" t="s">
        <v>889</v>
      </c>
      <c r="H12" s="167" t="s">
        <v>104</v>
      </c>
      <c r="I12" s="207"/>
      <c r="J12" s="163"/>
      <c r="K12" s="151"/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241"/>
      <c r="AJ12" s="241"/>
      <c r="AK12" s="241"/>
      <c r="AL12" s="241"/>
      <c r="AM12" s="241"/>
      <c r="AN12" s="241"/>
      <c r="AO12" s="241"/>
      <c r="AP12" s="241"/>
      <c r="AQ12" s="241"/>
      <c r="AR12" s="241"/>
      <c r="AS12" s="241"/>
      <c r="AT12" s="241"/>
      <c r="AU12" s="241"/>
      <c r="AV12" s="241"/>
      <c r="AW12" s="241"/>
      <c r="AX12" s="241"/>
      <c r="AY12" s="241"/>
      <c r="AZ12" s="241"/>
      <c r="BA12" s="241"/>
      <c r="BB12" s="241"/>
      <c r="BC12" s="241"/>
      <c r="BD12" s="241"/>
      <c r="BE12" s="241"/>
      <c r="BF12" s="241"/>
      <c r="BG12" s="241"/>
      <c r="BH12" s="241"/>
      <c r="BI12" s="241"/>
      <c r="BJ12" s="241"/>
      <c r="BK12" s="241"/>
      <c r="BL12" s="241"/>
      <c r="BM12" s="241"/>
      <c r="BN12" s="241"/>
      <c r="BO12" s="241"/>
      <c r="BP12" s="241"/>
      <c r="BQ12" s="241"/>
      <c r="BR12" s="241"/>
      <c r="BS12" s="241"/>
      <c r="BT12" s="241"/>
      <c r="BU12" s="241"/>
      <c r="BV12" s="241"/>
      <c r="BW12" s="241"/>
      <c r="BX12" s="241"/>
      <c r="BY12" s="241"/>
      <c r="BZ12" s="241"/>
      <c r="CA12" s="241"/>
      <c r="CB12" s="241"/>
      <c r="CC12" s="241"/>
      <c r="CD12" s="241"/>
      <c r="CE12" s="241"/>
      <c r="CF12" s="241"/>
      <c r="CG12" s="241"/>
      <c r="CH12" s="241"/>
      <c r="CI12" s="241"/>
      <c r="CJ12" s="241"/>
      <c r="CK12" s="241"/>
      <c r="CL12" s="241"/>
      <c r="CM12" s="241"/>
      <c r="CN12" s="241"/>
      <c r="CO12" s="241"/>
      <c r="CP12" s="241"/>
      <c r="CQ12" s="241"/>
      <c r="CR12" s="241"/>
      <c r="CS12" s="241"/>
      <c r="CT12" s="241"/>
      <c r="CU12" s="241"/>
      <c r="CV12" s="241"/>
      <c r="CW12" s="241"/>
      <c r="CX12" s="241"/>
      <c r="CY12" s="241"/>
      <c r="CZ12" s="241"/>
      <c r="DA12" s="241"/>
      <c r="DB12" s="241"/>
      <c r="DC12" s="241"/>
      <c r="DD12" s="241"/>
      <c r="DE12" s="241"/>
      <c r="DF12" s="241"/>
      <c r="DG12" s="241"/>
      <c r="DH12" s="241"/>
      <c r="DI12" s="241"/>
      <c r="DJ12" s="241"/>
      <c r="DK12" s="241"/>
      <c r="DL12" s="241"/>
      <c r="DM12" s="241"/>
      <c r="DN12" s="241"/>
      <c r="DO12" s="241"/>
      <c r="DP12" s="241"/>
      <c r="DQ12" s="241"/>
      <c r="DR12" s="241"/>
      <c r="DS12" s="241"/>
      <c r="DT12" s="241"/>
      <c r="DU12" s="241"/>
      <c r="DV12" s="241"/>
      <c r="DW12" s="241"/>
      <c r="DX12" s="241"/>
      <c r="DY12" s="241"/>
      <c r="DZ12" s="241"/>
      <c r="EA12" s="241"/>
      <c r="EB12" s="241"/>
      <c r="EC12" s="241"/>
      <c r="ED12" s="241"/>
      <c r="EE12" s="241"/>
      <c r="EF12" s="241"/>
      <c r="EG12" s="241"/>
      <c r="EH12" s="241"/>
      <c r="EI12" s="241"/>
      <c r="EJ12" s="241"/>
      <c r="EK12" s="241"/>
      <c r="EL12" s="241"/>
      <c r="EM12" s="241"/>
      <c r="EN12" s="241"/>
      <c r="EO12" s="241"/>
      <c r="EP12" s="241"/>
      <c r="EQ12" s="241"/>
      <c r="ER12" s="241"/>
      <c r="ES12" s="241"/>
      <c r="ET12" s="241"/>
      <c r="EU12" s="241"/>
      <c r="EV12" s="241"/>
      <c r="EW12" s="241"/>
      <c r="EX12" s="241"/>
      <c r="EY12" s="241"/>
      <c r="EZ12" s="241"/>
      <c r="FA12" s="241"/>
      <c r="FB12" s="241"/>
      <c r="FC12" s="241"/>
      <c r="FD12" s="241"/>
      <c r="FE12" s="241"/>
      <c r="FF12" s="241"/>
      <c r="FG12" s="241"/>
      <c r="FH12" s="241"/>
      <c r="FI12" s="241"/>
      <c r="FJ12" s="241"/>
      <c r="FK12" s="241"/>
      <c r="FL12" s="241"/>
      <c r="FM12" s="241"/>
      <c r="FN12" s="241"/>
      <c r="FO12" s="241"/>
      <c r="FP12" s="241"/>
      <c r="FQ12" s="241"/>
      <c r="FR12" s="241"/>
      <c r="FS12" s="241"/>
      <c r="FT12" s="241"/>
      <c r="FU12" s="241"/>
      <c r="FV12" s="241"/>
      <c r="FW12" s="241"/>
      <c r="FX12" s="241"/>
      <c r="FY12" s="241"/>
      <c r="FZ12" s="241"/>
      <c r="GA12" s="241"/>
      <c r="GB12" s="241"/>
      <c r="GC12" s="241"/>
      <c r="GD12" s="241"/>
      <c r="GE12" s="241"/>
      <c r="GF12" s="241"/>
      <c r="GG12" s="241"/>
      <c r="GH12" s="241"/>
      <c r="GI12" s="241"/>
      <c r="GJ12" s="241"/>
      <c r="GK12" s="241"/>
      <c r="GL12" s="241"/>
      <c r="GM12" s="241"/>
      <c r="GN12" s="241"/>
      <c r="GO12" s="241"/>
      <c r="GP12" s="241"/>
      <c r="GQ12" s="241"/>
      <c r="GR12" s="241"/>
      <c r="GS12" s="241"/>
      <c r="GT12" s="241"/>
      <c r="GU12" s="241"/>
      <c r="GV12" s="241"/>
      <c r="GW12" s="241"/>
      <c r="GX12" s="241"/>
      <c r="GY12" s="241"/>
      <c r="GZ12" s="241"/>
      <c r="HA12" s="241"/>
      <c r="HB12" s="241"/>
      <c r="HC12" s="241"/>
      <c r="HD12" s="241"/>
      <c r="HE12" s="241"/>
      <c r="HF12" s="241"/>
      <c r="HG12" s="241"/>
      <c r="HH12" s="241"/>
      <c r="HI12" s="241"/>
      <c r="HJ12" s="241"/>
      <c r="HK12" s="241"/>
      <c r="HL12" s="241"/>
      <c r="HM12" s="241"/>
      <c r="HN12" s="241"/>
      <c r="HO12" s="241"/>
      <c r="HP12" s="241"/>
      <c r="HQ12" s="241"/>
      <c r="HR12" s="241"/>
      <c r="HS12" s="241"/>
      <c r="HT12" s="241"/>
      <c r="HU12" s="241"/>
      <c r="HV12" s="241"/>
      <c r="HW12" s="241"/>
      <c r="HX12" s="241"/>
      <c r="HY12" s="241"/>
      <c r="HZ12" s="241"/>
      <c r="IA12" s="241"/>
      <c r="IB12" s="241"/>
      <c r="IC12" s="241"/>
      <c r="ID12" s="241"/>
      <c r="IE12" s="241"/>
      <c r="IF12" s="241"/>
      <c r="IG12" s="241"/>
      <c r="IH12" s="241"/>
      <c r="II12" s="241"/>
      <c r="IJ12" s="241"/>
      <c r="IK12" s="241"/>
      <c r="IL12" s="241"/>
      <c r="IM12" s="241"/>
      <c r="IN12" s="241"/>
      <c r="IO12" s="241"/>
      <c r="IP12" s="241"/>
      <c r="IQ12" s="241"/>
      <c r="IR12" s="241"/>
      <c r="IS12" s="241"/>
      <c r="IT12" s="241"/>
      <c r="IU12" s="241"/>
      <c r="IV12" s="241"/>
      <c r="IW12" s="241"/>
      <c r="IX12" s="241"/>
      <c r="IY12" s="241"/>
      <c r="IZ12" s="241"/>
      <c r="JA12" s="241"/>
      <c r="JB12" s="241"/>
      <c r="JC12" s="241"/>
      <c r="JD12" s="241"/>
      <c r="JE12" s="241"/>
      <c r="JF12" s="241"/>
      <c r="JG12" s="241"/>
      <c r="JH12" s="241"/>
      <c r="JI12" s="241"/>
      <c r="JJ12" s="241"/>
      <c r="JK12" s="241"/>
      <c r="JL12" s="241"/>
      <c r="JM12" s="241"/>
      <c r="JN12" s="241"/>
      <c r="JO12" s="241"/>
      <c r="JP12" s="241"/>
      <c r="JQ12" s="241"/>
      <c r="JR12" s="241"/>
      <c r="JS12" s="241"/>
      <c r="JT12" s="241"/>
      <c r="JU12" s="241"/>
      <c r="JV12" s="241"/>
      <c r="JW12" s="241"/>
      <c r="JX12" s="241"/>
      <c r="JY12" s="241"/>
      <c r="JZ12" s="241"/>
      <c r="KA12" s="241"/>
      <c r="KB12" s="241"/>
      <c r="KC12" s="241"/>
      <c r="KD12" s="241"/>
      <c r="KE12" s="241"/>
      <c r="KF12" s="241"/>
      <c r="KG12" s="241"/>
      <c r="KH12" s="241"/>
      <c r="KI12" s="241"/>
      <c r="KJ12" s="241"/>
      <c r="KK12" s="241"/>
      <c r="KL12" s="241"/>
      <c r="KM12" s="241"/>
      <c r="KN12" s="241"/>
      <c r="KO12" s="241"/>
      <c r="KP12" s="241"/>
      <c r="KQ12" s="241"/>
      <c r="KR12" s="241"/>
      <c r="KS12" s="241"/>
      <c r="KT12" s="241"/>
      <c r="KU12" s="241"/>
      <c r="KV12" s="241"/>
      <c r="KW12" s="241"/>
      <c r="KX12" s="241"/>
      <c r="KY12" s="241"/>
      <c r="KZ12" s="241"/>
      <c r="LA12" s="241"/>
      <c r="LB12" s="241"/>
      <c r="LC12" s="241"/>
      <c r="LD12" s="241"/>
      <c r="LE12" s="241"/>
      <c r="LF12" s="241"/>
      <c r="LG12" s="241"/>
      <c r="LH12" s="241"/>
      <c r="LI12" s="241"/>
      <c r="LJ12" s="241"/>
      <c r="LK12" s="241"/>
      <c r="LL12" s="241"/>
      <c r="LM12" s="241"/>
      <c r="LN12" s="241"/>
      <c r="LO12" s="241"/>
      <c r="LP12" s="241"/>
      <c r="LQ12" s="241"/>
      <c r="LR12" s="241"/>
      <c r="LS12" s="241"/>
      <c r="LT12" s="241"/>
      <c r="LU12" s="241"/>
      <c r="LV12" s="241"/>
      <c r="LW12" s="241"/>
      <c r="LX12" s="241"/>
      <c r="LY12" s="241"/>
      <c r="LZ12" s="241"/>
      <c r="MA12" s="241"/>
      <c r="MB12" s="241"/>
      <c r="MC12" s="241"/>
      <c r="MD12" s="241"/>
      <c r="ME12" s="241"/>
      <c r="MF12" s="241"/>
      <c r="MG12" s="241"/>
      <c r="MH12" s="241"/>
      <c r="MI12" s="241"/>
      <c r="MJ12" s="241"/>
      <c r="MK12" s="241"/>
      <c r="ML12" s="241"/>
      <c r="MM12" s="241"/>
      <c r="MN12" s="241"/>
      <c r="MO12" s="241"/>
      <c r="MP12" s="241"/>
      <c r="MQ12" s="241"/>
      <c r="MR12" s="241"/>
      <c r="MS12" s="241"/>
      <c r="MT12" s="241"/>
      <c r="MU12" s="241"/>
      <c r="MV12" s="241"/>
      <c r="MW12" s="241"/>
      <c r="MX12" s="241"/>
      <c r="MY12" s="241"/>
      <c r="MZ12" s="241"/>
      <c r="NA12" s="241"/>
      <c r="NB12" s="241"/>
      <c r="NC12" s="241"/>
      <c r="ND12" s="241"/>
      <c r="NE12" s="241"/>
      <c r="NF12" s="241"/>
      <c r="NG12" s="241"/>
      <c r="NH12" s="241"/>
      <c r="NI12" s="241"/>
      <c r="NJ12" s="241"/>
      <c r="NK12" s="241"/>
      <c r="NL12" s="241"/>
      <c r="NM12" s="241"/>
      <c r="NN12" s="241"/>
      <c r="NO12" s="241"/>
      <c r="NP12" s="241"/>
      <c r="NQ12" s="241"/>
      <c r="NR12" s="241"/>
      <c r="NS12" s="241"/>
      <c r="NT12" s="241"/>
      <c r="NU12" s="241"/>
      <c r="NV12" s="241"/>
      <c r="NW12" s="241"/>
      <c r="NX12" s="241"/>
      <c r="NY12" s="241"/>
      <c r="NZ12" s="241"/>
      <c r="OA12" s="241"/>
      <c r="OB12" s="241"/>
    </row>
    <row r="13" spans="1:392" s="162" customFormat="1">
      <c r="A13" s="173" t="s">
        <v>966</v>
      </c>
      <c r="B13" s="172" t="s">
        <v>922</v>
      </c>
      <c r="C13" s="170">
        <f>VLOOKUP(A13,'Running Inventory count'!$A:$C,3,)</f>
        <v>3</v>
      </c>
      <c r="D13" s="169"/>
      <c r="E13" s="169"/>
      <c r="F13" s="169" t="s">
        <v>870</v>
      </c>
      <c r="G13" s="169" t="s">
        <v>889</v>
      </c>
      <c r="H13" s="167" t="s">
        <v>104</v>
      </c>
      <c r="I13" s="207"/>
      <c r="J13" s="163"/>
      <c r="K13" s="15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  <c r="AW13" s="241"/>
      <c r="AX13" s="241"/>
      <c r="AY13" s="241"/>
      <c r="AZ13" s="241"/>
      <c r="BA13" s="241"/>
      <c r="BB13" s="241"/>
      <c r="BC13" s="241"/>
      <c r="BD13" s="241"/>
      <c r="BE13" s="241"/>
      <c r="BF13" s="241"/>
      <c r="BG13" s="241"/>
      <c r="BH13" s="241"/>
      <c r="BI13" s="241"/>
      <c r="BJ13" s="241"/>
      <c r="BK13" s="241"/>
      <c r="BL13" s="241"/>
      <c r="BM13" s="241"/>
      <c r="BN13" s="241"/>
      <c r="BO13" s="241"/>
      <c r="BP13" s="241"/>
      <c r="BQ13" s="241"/>
      <c r="BR13" s="241"/>
      <c r="BS13" s="241"/>
      <c r="BT13" s="241"/>
      <c r="BU13" s="241"/>
      <c r="BV13" s="241"/>
      <c r="BW13" s="241"/>
      <c r="BX13" s="241"/>
      <c r="BY13" s="241"/>
      <c r="BZ13" s="241"/>
      <c r="CA13" s="241"/>
      <c r="CB13" s="241"/>
      <c r="CC13" s="241"/>
      <c r="CD13" s="241"/>
      <c r="CE13" s="241"/>
      <c r="CF13" s="241"/>
      <c r="CG13" s="241"/>
      <c r="CH13" s="241"/>
      <c r="CI13" s="241"/>
      <c r="CJ13" s="241"/>
      <c r="CK13" s="241"/>
      <c r="CL13" s="241"/>
      <c r="CM13" s="241"/>
      <c r="CN13" s="241"/>
      <c r="CO13" s="241"/>
      <c r="CP13" s="241"/>
      <c r="CQ13" s="241"/>
      <c r="CR13" s="241"/>
      <c r="CS13" s="241"/>
      <c r="CT13" s="241"/>
      <c r="CU13" s="241"/>
      <c r="CV13" s="241"/>
      <c r="CW13" s="241"/>
      <c r="CX13" s="241"/>
      <c r="CY13" s="241"/>
      <c r="CZ13" s="241"/>
      <c r="DA13" s="241"/>
      <c r="DB13" s="241"/>
      <c r="DC13" s="241"/>
      <c r="DD13" s="241"/>
      <c r="DE13" s="241"/>
      <c r="DF13" s="241"/>
      <c r="DG13" s="241"/>
      <c r="DH13" s="241"/>
      <c r="DI13" s="241"/>
      <c r="DJ13" s="241"/>
      <c r="DK13" s="241"/>
      <c r="DL13" s="241"/>
      <c r="DM13" s="241"/>
      <c r="DN13" s="241"/>
      <c r="DO13" s="241"/>
      <c r="DP13" s="241"/>
      <c r="DQ13" s="241"/>
      <c r="DR13" s="241"/>
      <c r="DS13" s="241"/>
      <c r="DT13" s="241"/>
      <c r="DU13" s="241"/>
      <c r="DV13" s="241"/>
      <c r="DW13" s="241"/>
      <c r="DX13" s="241"/>
      <c r="DY13" s="241"/>
      <c r="DZ13" s="241"/>
      <c r="EA13" s="241"/>
      <c r="EB13" s="241"/>
      <c r="EC13" s="241"/>
      <c r="ED13" s="241"/>
      <c r="EE13" s="241"/>
      <c r="EF13" s="241"/>
      <c r="EG13" s="241"/>
      <c r="EH13" s="241"/>
      <c r="EI13" s="241"/>
      <c r="EJ13" s="241"/>
      <c r="EK13" s="241"/>
      <c r="EL13" s="241"/>
      <c r="EM13" s="241"/>
      <c r="EN13" s="241"/>
      <c r="EO13" s="241"/>
      <c r="EP13" s="241"/>
      <c r="EQ13" s="241"/>
      <c r="ER13" s="241"/>
      <c r="ES13" s="241"/>
      <c r="ET13" s="241"/>
      <c r="EU13" s="241"/>
      <c r="EV13" s="241"/>
      <c r="EW13" s="241"/>
      <c r="EX13" s="241"/>
      <c r="EY13" s="241"/>
      <c r="EZ13" s="241"/>
      <c r="FA13" s="241"/>
      <c r="FB13" s="241"/>
      <c r="FC13" s="241"/>
      <c r="FD13" s="241"/>
      <c r="FE13" s="241"/>
      <c r="FF13" s="241"/>
      <c r="FG13" s="241"/>
      <c r="FH13" s="241"/>
      <c r="FI13" s="241"/>
      <c r="FJ13" s="241"/>
      <c r="FK13" s="241"/>
      <c r="FL13" s="241"/>
      <c r="FM13" s="241"/>
      <c r="FN13" s="241"/>
      <c r="FO13" s="241"/>
      <c r="FP13" s="241"/>
      <c r="FQ13" s="241"/>
      <c r="FR13" s="241"/>
      <c r="FS13" s="241"/>
      <c r="FT13" s="241"/>
      <c r="FU13" s="241"/>
      <c r="FV13" s="241"/>
      <c r="FW13" s="241"/>
      <c r="FX13" s="241"/>
      <c r="FY13" s="241"/>
      <c r="FZ13" s="241"/>
      <c r="GA13" s="241"/>
      <c r="GB13" s="241"/>
      <c r="GC13" s="241"/>
      <c r="GD13" s="241"/>
      <c r="GE13" s="241"/>
      <c r="GF13" s="241"/>
      <c r="GG13" s="241"/>
      <c r="GH13" s="241"/>
      <c r="GI13" s="241"/>
      <c r="GJ13" s="241"/>
      <c r="GK13" s="241"/>
      <c r="GL13" s="241"/>
      <c r="GM13" s="241"/>
      <c r="GN13" s="241"/>
      <c r="GO13" s="241"/>
      <c r="GP13" s="241"/>
      <c r="GQ13" s="241"/>
      <c r="GR13" s="241"/>
      <c r="GS13" s="241"/>
      <c r="GT13" s="241"/>
      <c r="GU13" s="241"/>
      <c r="GV13" s="241"/>
      <c r="GW13" s="241"/>
      <c r="GX13" s="241"/>
      <c r="GY13" s="241"/>
      <c r="GZ13" s="241"/>
      <c r="HA13" s="241"/>
      <c r="HB13" s="241"/>
      <c r="HC13" s="241"/>
      <c r="HD13" s="241"/>
      <c r="HE13" s="241"/>
      <c r="HF13" s="241"/>
      <c r="HG13" s="241"/>
      <c r="HH13" s="241"/>
      <c r="HI13" s="241"/>
      <c r="HJ13" s="241"/>
      <c r="HK13" s="241"/>
      <c r="HL13" s="241"/>
      <c r="HM13" s="241"/>
      <c r="HN13" s="241"/>
      <c r="HO13" s="241"/>
      <c r="HP13" s="241"/>
      <c r="HQ13" s="241"/>
      <c r="HR13" s="241"/>
      <c r="HS13" s="241"/>
      <c r="HT13" s="241"/>
      <c r="HU13" s="241"/>
      <c r="HV13" s="241"/>
      <c r="HW13" s="241"/>
      <c r="HX13" s="241"/>
      <c r="HY13" s="241"/>
      <c r="HZ13" s="241"/>
      <c r="IA13" s="241"/>
      <c r="IB13" s="241"/>
      <c r="IC13" s="241"/>
      <c r="ID13" s="241"/>
      <c r="IE13" s="241"/>
      <c r="IF13" s="241"/>
      <c r="IG13" s="241"/>
      <c r="IH13" s="241"/>
      <c r="II13" s="241"/>
      <c r="IJ13" s="241"/>
      <c r="IK13" s="241"/>
      <c r="IL13" s="241"/>
      <c r="IM13" s="241"/>
      <c r="IN13" s="241"/>
      <c r="IO13" s="241"/>
      <c r="IP13" s="241"/>
      <c r="IQ13" s="241"/>
      <c r="IR13" s="241"/>
      <c r="IS13" s="241"/>
      <c r="IT13" s="241"/>
      <c r="IU13" s="241"/>
      <c r="IV13" s="241"/>
      <c r="IW13" s="241"/>
      <c r="IX13" s="241"/>
      <c r="IY13" s="241"/>
      <c r="IZ13" s="241"/>
      <c r="JA13" s="241"/>
      <c r="JB13" s="241"/>
      <c r="JC13" s="241"/>
      <c r="JD13" s="241"/>
      <c r="JE13" s="241"/>
      <c r="JF13" s="241"/>
      <c r="JG13" s="241"/>
      <c r="JH13" s="241"/>
      <c r="JI13" s="241"/>
      <c r="JJ13" s="241"/>
      <c r="JK13" s="241"/>
      <c r="JL13" s="241"/>
      <c r="JM13" s="241"/>
      <c r="JN13" s="241"/>
      <c r="JO13" s="241"/>
      <c r="JP13" s="241"/>
      <c r="JQ13" s="241"/>
      <c r="JR13" s="241"/>
      <c r="JS13" s="241"/>
      <c r="JT13" s="241"/>
      <c r="JU13" s="241"/>
      <c r="JV13" s="241"/>
      <c r="JW13" s="241"/>
      <c r="JX13" s="241"/>
      <c r="JY13" s="241"/>
      <c r="JZ13" s="241"/>
      <c r="KA13" s="241"/>
      <c r="KB13" s="241"/>
      <c r="KC13" s="241"/>
      <c r="KD13" s="241"/>
      <c r="KE13" s="241"/>
      <c r="KF13" s="241"/>
      <c r="KG13" s="241"/>
      <c r="KH13" s="241"/>
      <c r="KI13" s="241"/>
      <c r="KJ13" s="241"/>
      <c r="KK13" s="241"/>
      <c r="KL13" s="241"/>
      <c r="KM13" s="241"/>
      <c r="KN13" s="241"/>
      <c r="KO13" s="241"/>
      <c r="KP13" s="241"/>
      <c r="KQ13" s="241"/>
      <c r="KR13" s="241"/>
      <c r="KS13" s="241"/>
      <c r="KT13" s="241"/>
      <c r="KU13" s="241"/>
      <c r="KV13" s="241"/>
      <c r="KW13" s="241"/>
      <c r="KX13" s="241"/>
      <c r="KY13" s="241"/>
      <c r="KZ13" s="241"/>
      <c r="LA13" s="241"/>
      <c r="LB13" s="241"/>
      <c r="LC13" s="241"/>
      <c r="LD13" s="241"/>
      <c r="LE13" s="241"/>
      <c r="LF13" s="241"/>
      <c r="LG13" s="241"/>
      <c r="LH13" s="241"/>
      <c r="LI13" s="241"/>
      <c r="LJ13" s="241"/>
      <c r="LK13" s="241"/>
      <c r="LL13" s="241"/>
      <c r="LM13" s="241"/>
      <c r="LN13" s="241"/>
      <c r="LO13" s="241"/>
      <c r="LP13" s="241"/>
      <c r="LQ13" s="241"/>
      <c r="LR13" s="241"/>
      <c r="LS13" s="241"/>
      <c r="LT13" s="241"/>
      <c r="LU13" s="241"/>
      <c r="LV13" s="241"/>
      <c r="LW13" s="241"/>
      <c r="LX13" s="241"/>
      <c r="LY13" s="241"/>
      <c r="LZ13" s="241"/>
      <c r="MA13" s="241"/>
      <c r="MB13" s="241"/>
      <c r="MC13" s="241"/>
      <c r="MD13" s="241"/>
      <c r="ME13" s="241"/>
      <c r="MF13" s="241"/>
      <c r="MG13" s="241"/>
      <c r="MH13" s="241"/>
      <c r="MI13" s="241"/>
      <c r="MJ13" s="241"/>
      <c r="MK13" s="241"/>
      <c r="ML13" s="241"/>
      <c r="MM13" s="241"/>
      <c r="MN13" s="241"/>
      <c r="MO13" s="241"/>
      <c r="MP13" s="241"/>
      <c r="MQ13" s="241"/>
      <c r="MR13" s="241"/>
      <c r="MS13" s="241"/>
      <c r="MT13" s="241"/>
      <c r="MU13" s="241"/>
      <c r="MV13" s="241"/>
      <c r="MW13" s="241"/>
      <c r="MX13" s="241"/>
      <c r="MY13" s="241"/>
      <c r="MZ13" s="241"/>
      <c r="NA13" s="241"/>
      <c r="NB13" s="241"/>
      <c r="NC13" s="241"/>
      <c r="ND13" s="241"/>
      <c r="NE13" s="241"/>
      <c r="NF13" s="241"/>
      <c r="NG13" s="241"/>
      <c r="NH13" s="241"/>
      <c r="NI13" s="241"/>
      <c r="NJ13" s="241"/>
      <c r="NK13" s="241"/>
      <c r="NL13" s="241"/>
      <c r="NM13" s="241"/>
      <c r="NN13" s="241"/>
      <c r="NO13" s="241"/>
      <c r="NP13" s="241"/>
      <c r="NQ13" s="241"/>
      <c r="NR13" s="241"/>
      <c r="NS13" s="241"/>
      <c r="NT13" s="241"/>
      <c r="NU13" s="241"/>
      <c r="NV13" s="241"/>
      <c r="NW13" s="241"/>
      <c r="NX13" s="241"/>
      <c r="NY13" s="241"/>
      <c r="NZ13" s="241"/>
      <c r="OA13" s="241"/>
      <c r="OB13" s="241"/>
    </row>
    <row r="14" spans="1:392" s="162" customFormat="1">
      <c r="A14" s="173" t="s">
        <v>964</v>
      </c>
      <c r="B14" s="172" t="s">
        <v>931</v>
      </c>
      <c r="C14" s="170">
        <f>VLOOKUP(A14,'Running Inventory count'!$A:$C,3,)</f>
        <v>5</v>
      </c>
      <c r="D14" s="169"/>
      <c r="E14" s="169"/>
      <c r="F14" s="169" t="s">
        <v>870</v>
      </c>
      <c r="G14" s="169" t="s">
        <v>889</v>
      </c>
      <c r="H14" s="167" t="s">
        <v>104</v>
      </c>
      <c r="I14" s="207"/>
      <c r="J14" s="163"/>
      <c r="K14" s="15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  <c r="AC14" s="241"/>
      <c r="AD14" s="241"/>
      <c r="AE14" s="241"/>
      <c r="AF14" s="241"/>
      <c r="AG14" s="241"/>
      <c r="AH14" s="241"/>
      <c r="AI14" s="241"/>
      <c r="AJ14" s="241"/>
      <c r="AK14" s="241"/>
      <c r="AL14" s="241"/>
      <c r="AM14" s="241"/>
      <c r="AN14" s="241"/>
      <c r="AO14" s="241"/>
      <c r="AP14" s="241"/>
      <c r="AQ14" s="241"/>
      <c r="AR14" s="241"/>
      <c r="AS14" s="241"/>
      <c r="AT14" s="241"/>
      <c r="AU14" s="241"/>
      <c r="AV14" s="241"/>
      <c r="AW14" s="241"/>
      <c r="AX14" s="241"/>
      <c r="AY14" s="241"/>
      <c r="AZ14" s="241"/>
      <c r="BA14" s="241"/>
      <c r="BB14" s="241"/>
      <c r="BC14" s="241"/>
      <c r="BD14" s="241"/>
      <c r="BE14" s="241"/>
      <c r="BF14" s="241"/>
      <c r="BG14" s="241"/>
      <c r="BH14" s="241"/>
      <c r="BI14" s="241"/>
      <c r="BJ14" s="241"/>
      <c r="BK14" s="241"/>
      <c r="BL14" s="241"/>
      <c r="BM14" s="241"/>
      <c r="BN14" s="241"/>
      <c r="BO14" s="241"/>
      <c r="BP14" s="241"/>
      <c r="BQ14" s="241"/>
      <c r="BR14" s="241"/>
      <c r="BS14" s="241"/>
      <c r="BT14" s="241"/>
      <c r="BU14" s="241"/>
      <c r="BV14" s="241"/>
      <c r="BW14" s="241"/>
      <c r="BX14" s="241"/>
      <c r="BY14" s="241"/>
      <c r="BZ14" s="241"/>
      <c r="CA14" s="241"/>
      <c r="CB14" s="241"/>
      <c r="CC14" s="241"/>
      <c r="CD14" s="241"/>
      <c r="CE14" s="241"/>
      <c r="CF14" s="241"/>
      <c r="CG14" s="241"/>
      <c r="CH14" s="241"/>
      <c r="CI14" s="241"/>
      <c r="CJ14" s="241"/>
      <c r="CK14" s="241"/>
      <c r="CL14" s="241"/>
      <c r="CM14" s="241"/>
      <c r="CN14" s="241"/>
      <c r="CO14" s="241"/>
      <c r="CP14" s="241"/>
      <c r="CQ14" s="241"/>
      <c r="CR14" s="241"/>
      <c r="CS14" s="241"/>
      <c r="CT14" s="241"/>
      <c r="CU14" s="241"/>
      <c r="CV14" s="241"/>
      <c r="CW14" s="241"/>
      <c r="CX14" s="241"/>
      <c r="CY14" s="241"/>
      <c r="CZ14" s="241"/>
      <c r="DA14" s="241"/>
      <c r="DB14" s="241"/>
      <c r="DC14" s="241"/>
      <c r="DD14" s="241"/>
      <c r="DE14" s="241"/>
      <c r="DF14" s="241"/>
      <c r="DG14" s="241"/>
      <c r="DH14" s="241"/>
      <c r="DI14" s="241"/>
      <c r="DJ14" s="241"/>
      <c r="DK14" s="241"/>
      <c r="DL14" s="241"/>
      <c r="DM14" s="241"/>
      <c r="DN14" s="241"/>
      <c r="DO14" s="241"/>
      <c r="DP14" s="241"/>
      <c r="DQ14" s="241"/>
      <c r="DR14" s="241"/>
      <c r="DS14" s="241"/>
      <c r="DT14" s="241"/>
      <c r="DU14" s="241"/>
      <c r="DV14" s="241"/>
      <c r="DW14" s="241"/>
      <c r="DX14" s="241"/>
      <c r="DY14" s="241"/>
      <c r="DZ14" s="241"/>
      <c r="EA14" s="241"/>
      <c r="EB14" s="241"/>
      <c r="EC14" s="241"/>
      <c r="ED14" s="241"/>
      <c r="EE14" s="241"/>
      <c r="EF14" s="241"/>
      <c r="EG14" s="241"/>
      <c r="EH14" s="241"/>
      <c r="EI14" s="241"/>
      <c r="EJ14" s="241"/>
      <c r="EK14" s="241"/>
      <c r="EL14" s="241"/>
      <c r="EM14" s="241"/>
      <c r="EN14" s="241"/>
      <c r="EO14" s="241"/>
      <c r="EP14" s="241"/>
      <c r="EQ14" s="241"/>
      <c r="ER14" s="241"/>
      <c r="ES14" s="241"/>
      <c r="ET14" s="241"/>
      <c r="EU14" s="241"/>
      <c r="EV14" s="241"/>
      <c r="EW14" s="241"/>
      <c r="EX14" s="241"/>
      <c r="EY14" s="241"/>
      <c r="EZ14" s="241"/>
      <c r="FA14" s="241"/>
      <c r="FB14" s="241"/>
      <c r="FC14" s="241"/>
      <c r="FD14" s="241"/>
      <c r="FE14" s="241"/>
      <c r="FF14" s="241"/>
      <c r="FG14" s="241"/>
      <c r="FH14" s="241"/>
      <c r="FI14" s="241"/>
      <c r="FJ14" s="241"/>
      <c r="FK14" s="241"/>
      <c r="FL14" s="241"/>
      <c r="FM14" s="241"/>
      <c r="FN14" s="241"/>
      <c r="FO14" s="241"/>
      <c r="FP14" s="241"/>
      <c r="FQ14" s="241"/>
      <c r="FR14" s="241"/>
      <c r="FS14" s="241"/>
      <c r="FT14" s="241"/>
      <c r="FU14" s="241"/>
      <c r="FV14" s="241"/>
      <c r="FW14" s="241"/>
      <c r="FX14" s="241"/>
      <c r="FY14" s="241"/>
      <c r="FZ14" s="241"/>
      <c r="GA14" s="241"/>
      <c r="GB14" s="241"/>
      <c r="GC14" s="241"/>
      <c r="GD14" s="241"/>
      <c r="GE14" s="241"/>
      <c r="GF14" s="241"/>
      <c r="GG14" s="241"/>
      <c r="GH14" s="241"/>
      <c r="GI14" s="241"/>
      <c r="GJ14" s="241"/>
      <c r="GK14" s="241"/>
      <c r="GL14" s="241"/>
      <c r="GM14" s="241"/>
      <c r="GN14" s="241"/>
      <c r="GO14" s="241"/>
      <c r="GP14" s="241"/>
      <c r="GQ14" s="241"/>
      <c r="GR14" s="241"/>
      <c r="GS14" s="241"/>
      <c r="GT14" s="241"/>
      <c r="GU14" s="241"/>
      <c r="GV14" s="241"/>
      <c r="GW14" s="241"/>
      <c r="GX14" s="241"/>
      <c r="GY14" s="241"/>
      <c r="GZ14" s="241"/>
      <c r="HA14" s="241"/>
      <c r="HB14" s="241"/>
      <c r="HC14" s="241"/>
      <c r="HD14" s="241"/>
      <c r="HE14" s="241"/>
      <c r="HF14" s="241"/>
      <c r="HG14" s="241"/>
      <c r="HH14" s="241"/>
      <c r="HI14" s="241"/>
      <c r="HJ14" s="241"/>
      <c r="HK14" s="241"/>
      <c r="HL14" s="241"/>
      <c r="HM14" s="241"/>
      <c r="HN14" s="241"/>
      <c r="HO14" s="241"/>
      <c r="HP14" s="241"/>
      <c r="HQ14" s="241"/>
      <c r="HR14" s="241"/>
      <c r="HS14" s="241"/>
      <c r="HT14" s="241"/>
      <c r="HU14" s="241"/>
      <c r="HV14" s="241"/>
      <c r="HW14" s="241"/>
      <c r="HX14" s="241"/>
      <c r="HY14" s="241"/>
      <c r="HZ14" s="241"/>
      <c r="IA14" s="241"/>
      <c r="IB14" s="241"/>
      <c r="IC14" s="241"/>
      <c r="ID14" s="241"/>
      <c r="IE14" s="241"/>
      <c r="IF14" s="241"/>
      <c r="IG14" s="241"/>
      <c r="IH14" s="241"/>
      <c r="II14" s="241"/>
      <c r="IJ14" s="241"/>
      <c r="IK14" s="241"/>
      <c r="IL14" s="241"/>
      <c r="IM14" s="241"/>
      <c r="IN14" s="241"/>
      <c r="IO14" s="241"/>
      <c r="IP14" s="241"/>
      <c r="IQ14" s="241"/>
      <c r="IR14" s="241"/>
      <c r="IS14" s="241"/>
      <c r="IT14" s="241"/>
      <c r="IU14" s="241"/>
      <c r="IV14" s="241"/>
      <c r="IW14" s="241"/>
      <c r="IX14" s="241"/>
      <c r="IY14" s="241"/>
      <c r="IZ14" s="241"/>
      <c r="JA14" s="241"/>
      <c r="JB14" s="241"/>
      <c r="JC14" s="241"/>
      <c r="JD14" s="241"/>
      <c r="JE14" s="241"/>
      <c r="JF14" s="241"/>
      <c r="JG14" s="241"/>
      <c r="JH14" s="241"/>
      <c r="JI14" s="241"/>
      <c r="JJ14" s="241"/>
      <c r="JK14" s="241"/>
      <c r="JL14" s="241"/>
      <c r="JM14" s="241"/>
      <c r="JN14" s="241"/>
      <c r="JO14" s="241"/>
      <c r="JP14" s="241"/>
      <c r="JQ14" s="241"/>
      <c r="JR14" s="241"/>
      <c r="JS14" s="241"/>
      <c r="JT14" s="241"/>
      <c r="JU14" s="241"/>
      <c r="JV14" s="241"/>
      <c r="JW14" s="241"/>
      <c r="JX14" s="241"/>
      <c r="JY14" s="241"/>
      <c r="JZ14" s="241"/>
      <c r="KA14" s="241"/>
      <c r="KB14" s="241"/>
      <c r="KC14" s="241"/>
      <c r="KD14" s="241"/>
      <c r="KE14" s="241"/>
      <c r="KF14" s="241"/>
      <c r="KG14" s="241"/>
      <c r="KH14" s="241"/>
      <c r="KI14" s="241"/>
      <c r="KJ14" s="241"/>
      <c r="KK14" s="241"/>
      <c r="KL14" s="241"/>
      <c r="KM14" s="241"/>
      <c r="KN14" s="241"/>
      <c r="KO14" s="241"/>
      <c r="KP14" s="241"/>
      <c r="KQ14" s="241"/>
      <c r="KR14" s="241"/>
      <c r="KS14" s="241"/>
      <c r="KT14" s="241"/>
      <c r="KU14" s="241"/>
      <c r="KV14" s="241"/>
      <c r="KW14" s="241"/>
      <c r="KX14" s="241"/>
      <c r="KY14" s="241"/>
      <c r="KZ14" s="241"/>
      <c r="LA14" s="241"/>
      <c r="LB14" s="241"/>
      <c r="LC14" s="241"/>
      <c r="LD14" s="241"/>
      <c r="LE14" s="241"/>
      <c r="LF14" s="241"/>
      <c r="LG14" s="241"/>
      <c r="LH14" s="241"/>
      <c r="LI14" s="241"/>
      <c r="LJ14" s="241"/>
      <c r="LK14" s="241"/>
      <c r="LL14" s="241"/>
      <c r="LM14" s="241"/>
      <c r="LN14" s="241"/>
      <c r="LO14" s="241"/>
      <c r="LP14" s="241"/>
      <c r="LQ14" s="241"/>
      <c r="LR14" s="241"/>
      <c r="LS14" s="241"/>
      <c r="LT14" s="241"/>
      <c r="LU14" s="241"/>
      <c r="LV14" s="241"/>
      <c r="LW14" s="241"/>
      <c r="LX14" s="241"/>
      <c r="LY14" s="241"/>
      <c r="LZ14" s="241"/>
      <c r="MA14" s="241"/>
      <c r="MB14" s="241"/>
      <c r="MC14" s="241"/>
      <c r="MD14" s="241"/>
      <c r="ME14" s="241"/>
      <c r="MF14" s="241"/>
      <c r="MG14" s="241"/>
      <c r="MH14" s="241"/>
      <c r="MI14" s="241"/>
      <c r="MJ14" s="241"/>
      <c r="MK14" s="241"/>
      <c r="ML14" s="241"/>
      <c r="MM14" s="241"/>
      <c r="MN14" s="241"/>
      <c r="MO14" s="241"/>
      <c r="MP14" s="241"/>
      <c r="MQ14" s="241"/>
      <c r="MR14" s="241"/>
      <c r="MS14" s="241"/>
      <c r="MT14" s="241"/>
      <c r="MU14" s="241"/>
      <c r="MV14" s="241"/>
      <c r="MW14" s="241"/>
      <c r="MX14" s="241"/>
      <c r="MY14" s="241"/>
      <c r="MZ14" s="241"/>
      <c r="NA14" s="241"/>
      <c r="NB14" s="241"/>
      <c r="NC14" s="241"/>
      <c r="ND14" s="241"/>
      <c r="NE14" s="241"/>
      <c r="NF14" s="241"/>
      <c r="NG14" s="241"/>
      <c r="NH14" s="241"/>
      <c r="NI14" s="241"/>
      <c r="NJ14" s="241"/>
      <c r="NK14" s="241"/>
      <c r="NL14" s="241"/>
      <c r="NM14" s="241"/>
      <c r="NN14" s="241"/>
      <c r="NO14" s="241"/>
      <c r="NP14" s="241"/>
      <c r="NQ14" s="241"/>
      <c r="NR14" s="241"/>
      <c r="NS14" s="241"/>
      <c r="NT14" s="241"/>
      <c r="NU14" s="241"/>
      <c r="NV14" s="241"/>
      <c r="NW14" s="241"/>
      <c r="NX14" s="241"/>
      <c r="NY14" s="241"/>
      <c r="NZ14" s="241"/>
      <c r="OA14" s="241"/>
      <c r="OB14" s="241"/>
    </row>
    <row r="15" spans="1:392" s="162" customFormat="1">
      <c r="A15" s="173" t="s">
        <v>959</v>
      </c>
      <c r="B15" s="172" t="s">
        <v>927</v>
      </c>
      <c r="C15" s="170">
        <f>VLOOKUP(A15,'Running Inventory count'!$A:$C,3,)</f>
        <v>3</v>
      </c>
      <c r="D15" s="169"/>
      <c r="E15" s="169"/>
      <c r="F15" s="169" t="s">
        <v>870</v>
      </c>
      <c r="G15" s="169" t="s">
        <v>889</v>
      </c>
      <c r="H15" s="167" t="s">
        <v>104</v>
      </c>
      <c r="I15" s="207"/>
      <c r="J15" s="163"/>
      <c r="K15" s="15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1"/>
      <c r="BE15" s="241"/>
      <c r="BF15" s="241"/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1"/>
      <c r="CD15" s="241"/>
      <c r="CE15" s="241"/>
      <c r="CF15" s="241"/>
      <c r="CG15" s="241"/>
      <c r="CH15" s="241"/>
      <c r="CI15" s="241"/>
      <c r="CJ15" s="241"/>
      <c r="CK15" s="241"/>
      <c r="CL15" s="241"/>
      <c r="CM15" s="241"/>
      <c r="CN15" s="241"/>
      <c r="CO15" s="241"/>
      <c r="CP15" s="241"/>
      <c r="CQ15" s="241"/>
      <c r="CR15" s="241"/>
      <c r="CS15" s="241"/>
      <c r="CT15" s="241"/>
      <c r="CU15" s="241"/>
      <c r="CV15" s="241"/>
      <c r="CW15" s="241"/>
      <c r="CX15" s="241"/>
      <c r="CY15" s="241"/>
      <c r="CZ15" s="241"/>
      <c r="DA15" s="241"/>
      <c r="DB15" s="241"/>
      <c r="DC15" s="241"/>
      <c r="DD15" s="241"/>
      <c r="DE15" s="241"/>
      <c r="DF15" s="241"/>
      <c r="DG15" s="241"/>
      <c r="DH15" s="241"/>
      <c r="DI15" s="241"/>
      <c r="DJ15" s="241"/>
      <c r="DK15" s="241"/>
      <c r="DL15" s="241"/>
      <c r="DM15" s="241"/>
      <c r="DN15" s="241"/>
      <c r="DO15" s="241"/>
      <c r="DP15" s="241"/>
      <c r="DQ15" s="241"/>
      <c r="DR15" s="241"/>
      <c r="DS15" s="241"/>
      <c r="DT15" s="241"/>
      <c r="DU15" s="241"/>
      <c r="DV15" s="241"/>
      <c r="DW15" s="241"/>
      <c r="DX15" s="241"/>
      <c r="DY15" s="241"/>
      <c r="DZ15" s="241"/>
      <c r="EA15" s="241"/>
      <c r="EB15" s="241"/>
      <c r="EC15" s="241"/>
      <c r="ED15" s="241"/>
      <c r="EE15" s="241"/>
      <c r="EF15" s="241"/>
      <c r="EG15" s="241"/>
      <c r="EH15" s="241"/>
      <c r="EI15" s="241"/>
      <c r="EJ15" s="241"/>
      <c r="EK15" s="241"/>
      <c r="EL15" s="241"/>
      <c r="EM15" s="241"/>
      <c r="EN15" s="241"/>
      <c r="EO15" s="241"/>
      <c r="EP15" s="241"/>
      <c r="EQ15" s="241"/>
      <c r="ER15" s="241"/>
      <c r="ES15" s="241"/>
      <c r="ET15" s="241"/>
      <c r="EU15" s="241"/>
      <c r="EV15" s="241"/>
      <c r="EW15" s="241"/>
      <c r="EX15" s="241"/>
      <c r="EY15" s="241"/>
      <c r="EZ15" s="241"/>
      <c r="FA15" s="241"/>
      <c r="FB15" s="241"/>
      <c r="FC15" s="241"/>
      <c r="FD15" s="241"/>
      <c r="FE15" s="241"/>
      <c r="FF15" s="241"/>
      <c r="FG15" s="241"/>
      <c r="FH15" s="241"/>
      <c r="FI15" s="241"/>
      <c r="FJ15" s="241"/>
      <c r="FK15" s="241"/>
      <c r="FL15" s="241"/>
      <c r="FM15" s="241"/>
      <c r="FN15" s="241"/>
      <c r="FO15" s="241"/>
      <c r="FP15" s="241"/>
      <c r="FQ15" s="241"/>
      <c r="FR15" s="241"/>
      <c r="FS15" s="241"/>
      <c r="FT15" s="241"/>
      <c r="FU15" s="241"/>
      <c r="FV15" s="241"/>
      <c r="FW15" s="241"/>
      <c r="FX15" s="241"/>
      <c r="FY15" s="241"/>
      <c r="FZ15" s="241"/>
      <c r="GA15" s="241"/>
      <c r="GB15" s="241"/>
      <c r="GC15" s="241"/>
      <c r="GD15" s="241"/>
      <c r="GE15" s="241"/>
      <c r="GF15" s="241"/>
      <c r="GG15" s="241"/>
      <c r="GH15" s="241"/>
      <c r="GI15" s="241"/>
      <c r="GJ15" s="241"/>
      <c r="GK15" s="241"/>
      <c r="GL15" s="241"/>
      <c r="GM15" s="241"/>
      <c r="GN15" s="241"/>
      <c r="GO15" s="241"/>
      <c r="GP15" s="241"/>
      <c r="GQ15" s="241"/>
      <c r="GR15" s="241"/>
      <c r="GS15" s="241"/>
      <c r="GT15" s="241"/>
      <c r="GU15" s="241"/>
      <c r="GV15" s="241"/>
      <c r="GW15" s="241"/>
      <c r="GX15" s="241"/>
      <c r="GY15" s="241"/>
      <c r="GZ15" s="241"/>
      <c r="HA15" s="241"/>
      <c r="HB15" s="241"/>
      <c r="HC15" s="241"/>
      <c r="HD15" s="241"/>
      <c r="HE15" s="241"/>
      <c r="HF15" s="241"/>
      <c r="HG15" s="241"/>
      <c r="HH15" s="241"/>
      <c r="HI15" s="241"/>
      <c r="HJ15" s="241"/>
      <c r="HK15" s="241"/>
      <c r="HL15" s="241"/>
      <c r="HM15" s="241"/>
      <c r="HN15" s="241"/>
      <c r="HO15" s="241"/>
      <c r="HP15" s="241"/>
      <c r="HQ15" s="241"/>
      <c r="HR15" s="241"/>
      <c r="HS15" s="241"/>
      <c r="HT15" s="241"/>
      <c r="HU15" s="241"/>
      <c r="HV15" s="241"/>
      <c r="HW15" s="241"/>
      <c r="HX15" s="241"/>
      <c r="HY15" s="241"/>
      <c r="HZ15" s="241"/>
      <c r="IA15" s="241"/>
      <c r="IB15" s="241"/>
      <c r="IC15" s="241"/>
      <c r="ID15" s="241"/>
      <c r="IE15" s="241"/>
      <c r="IF15" s="241"/>
      <c r="IG15" s="241"/>
      <c r="IH15" s="241"/>
      <c r="II15" s="241"/>
      <c r="IJ15" s="241"/>
      <c r="IK15" s="241"/>
      <c r="IL15" s="241"/>
      <c r="IM15" s="241"/>
      <c r="IN15" s="241"/>
      <c r="IO15" s="241"/>
      <c r="IP15" s="241"/>
      <c r="IQ15" s="241"/>
      <c r="IR15" s="241"/>
      <c r="IS15" s="241"/>
      <c r="IT15" s="241"/>
      <c r="IU15" s="241"/>
      <c r="IV15" s="241"/>
      <c r="IW15" s="241"/>
      <c r="IX15" s="241"/>
      <c r="IY15" s="241"/>
      <c r="IZ15" s="241"/>
      <c r="JA15" s="241"/>
      <c r="JB15" s="241"/>
      <c r="JC15" s="241"/>
      <c r="JD15" s="241"/>
      <c r="JE15" s="241"/>
      <c r="JF15" s="241"/>
      <c r="JG15" s="241"/>
      <c r="JH15" s="241"/>
      <c r="JI15" s="241"/>
      <c r="JJ15" s="241"/>
      <c r="JK15" s="241"/>
      <c r="JL15" s="241"/>
      <c r="JM15" s="241"/>
      <c r="JN15" s="241"/>
      <c r="JO15" s="241"/>
      <c r="JP15" s="241"/>
      <c r="JQ15" s="241"/>
      <c r="JR15" s="241"/>
      <c r="JS15" s="241"/>
      <c r="JT15" s="241"/>
      <c r="JU15" s="241"/>
      <c r="JV15" s="241"/>
      <c r="JW15" s="241"/>
      <c r="JX15" s="241"/>
      <c r="JY15" s="241"/>
      <c r="JZ15" s="241"/>
      <c r="KA15" s="241"/>
      <c r="KB15" s="241"/>
      <c r="KC15" s="241"/>
      <c r="KD15" s="241"/>
      <c r="KE15" s="241"/>
      <c r="KF15" s="241"/>
      <c r="KG15" s="241"/>
      <c r="KH15" s="241"/>
      <c r="KI15" s="241"/>
      <c r="KJ15" s="241"/>
      <c r="KK15" s="241"/>
      <c r="KL15" s="241"/>
      <c r="KM15" s="241"/>
      <c r="KN15" s="241"/>
      <c r="KO15" s="241"/>
      <c r="KP15" s="241"/>
      <c r="KQ15" s="241"/>
      <c r="KR15" s="241"/>
      <c r="KS15" s="241"/>
      <c r="KT15" s="241"/>
      <c r="KU15" s="241"/>
      <c r="KV15" s="241"/>
      <c r="KW15" s="241"/>
      <c r="KX15" s="241"/>
      <c r="KY15" s="241"/>
      <c r="KZ15" s="241"/>
      <c r="LA15" s="241"/>
      <c r="LB15" s="241"/>
      <c r="LC15" s="241"/>
      <c r="LD15" s="241"/>
      <c r="LE15" s="241"/>
      <c r="LF15" s="241"/>
      <c r="LG15" s="241"/>
      <c r="LH15" s="241"/>
      <c r="LI15" s="241"/>
      <c r="LJ15" s="241"/>
      <c r="LK15" s="241"/>
      <c r="LL15" s="241"/>
      <c r="LM15" s="241"/>
      <c r="LN15" s="241"/>
      <c r="LO15" s="241"/>
      <c r="LP15" s="241"/>
      <c r="LQ15" s="241"/>
      <c r="LR15" s="241"/>
      <c r="LS15" s="241"/>
      <c r="LT15" s="241"/>
      <c r="LU15" s="241"/>
      <c r="LV15" s="241"/>
      <c r="LW15" s="241"/>
      <c r="LX15" s="241"/>
      <c r="LY15" s="241"/>
      <c r="LZ15" s="241"/>
      <c r="MA15" s="241"/>
      <c r="MB15" s="241"/>
      <c r="MC15" s="241"/>
      <c r="MD15" s="241"/>
      <c r="ME15" s="241"/>
      <c r="MF15" s="241"/>
      <c r="MG15" s="241"/>
      <c r="MH15" s="241"/>
      <c r="MI15" s="241"/>
      <c r="MJ15" s="241"/>
      <c r="MK15" s="241"/>
      <c r="ML15" s="241"/>
      <c r="MM15" s="241"/>
      <c r="MN15" s="241"/>
      <c r="MO15" s="241"/>
      <c r="MP15" s="241"/>
      <c r="MQ15" s="241"/>
      <c r="MR15" s="241"/>
      <c r="MS15" s="241"/>
      <c r="MT15" s="241"/>
      <c r="MU15" s="241"/>
      <c r="MV15" s="241"/>
      <c r="MW15" s="241"/>
      <c r="MX15" s="241"/>
      <c r="MY15" s="241"/>
      <c r="MZ15" s="241"/>
      <c r="NA15" s="241"/>
      <c r="NB15" s="241"/>
      <c r="NC15" s="241"/>
      <c r="ND15" s="241"/>
      <c r="NE15" s="241"/>
      <c r="NF15" s="241"/>
      <c r="NG15" s="241"/>
      <c r="NH15" s="241"/>
      <c r="NI15" s="241"/>
      <c r="NJ15" s="241"/>
      <c r="NK15" s="241"/>
      <c r="NL15" s="241"/>
      <c r="NM15" s="241"/>
      <c r="NN15" s="241"/>
      <c r="NO15" s="241"/>
      <c r="NP15" s="241"/>
      <c r="NQ15" s="241"/>
      <c r="NR15" s="241"/>
      <c r="NS15" s="241"/>
      <c r="NT15" s="241"/>
      <c r="NU15" s="241"/>
      <c r="NV15" s="241"/>
      <c r="NW15" s="241"/>
      <c r="NX15" s="241"/>
      <c r="NY15" s="241"/>
      <c r="NZ15" s="241"/>
      <c r="OA15" s="241"/>
      <c r="OB15" s="241"/>
    </row>
    <row r="16" spans="1:392" s="162" customFormat="1">
      <c r="A16" s="380" t="s">
        <v>410</v>
      </c>
      <c r="B16" s="388" t="s">
        <v>411</v>
      </c>
      <c r="C16" s="170">
        <f>VLOOKUP(A16,'Running Inventory count'!$A:$C,3,)</f>
        <v>8</v>
      </c>
      <c r="D16" s="169"/>
      <c r="E16" s="169"/>
      <c r="F16" s="169" t="s">
        <v>870</v>
      </c>
      <c r="G16" s="169" t="s">
        <v>889</v>
      </c>
      <c r="H16" s="167" t="s">
        <v>502</v>
      </c>
      <c r="I16" s="207"/>
      <c r="J16" s="163"/>
      <c r="K16" s="15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41"/>
      <c r="AK16" s="241"/>
      <c r="AL16" s="241"/>
      <c r="AM16" s="241"/>
      <c r="AN16" s="241"/>
      <c r="AO16" s="241"/>
      <c r="AP16" s="241"/>
      <c r="AQ16" s="241"/>
      <c r="AR16" s="241"/>
      <c r="AS16" s="241"/>
      <c r="AT16" s="241"/>
      <c r="AU16" s="241"/>
      <c r="AV16" s="241"/>
      <c r="AW16" s="241"/>
      <c r="AX16" s="241"/>
      <c r="AY16" s="241"/>
      <c r="AZ16" s="241"/>
      <c r="BA16" s="241"/>
      <c r="BB16" s="241"/>
      <c r="BC16" s="241"/>
      <c r="BD16" s="241"/>
      <c r="BE16" s="241"/>
      <c r="BF16" s="241"/>
      <c r="BG16" s="241"/>
      <c r="BH16" s="241"/>
      <c r="BI16" s="241"/>
      <c r="BJ16" s="241"/>
      <c r="BK16" s="241"/>
      <c r="BL16" s="241"/>
      <c r="BM16" s="241"/>
      <c r="BN16" s="241"/>
      <c r="BO16" s="241"/>
      <c r="BP16" s="241"/>
      <c r="BQ16" s="241"/>
      <c r="BR16" s="241"/>
      <c r="BS16" s="241"/>
      <c r="BT16" s="241"/>
      <c r="BU16" s="241"/>
      <c r="BV16" s="241"/>
      <c r="BW16" s="241"/>
      <c r="BX16" s="241"/>
      <c r="BY16" s="241"/>
      <c r="BZ16" s="241"/>
      <c r="CA16" s="241"/>
      <c r="CB16" s="241"/>
      <c r="CC16" s="241"/>
      <c r="CD16" s="241"/>
      <c r="CE16" s="241"/>
      <c r="CF16" s="241"/>
      <c r="CG16" s="241"/>
      <c r="CH16" s="241"/>
      <c r="CI16" s="241"/>
      <c r="CJ16" s="241"/>
      <c r="CK16" s="241"/>
      <c r="CL16" s="241"/>
      <c r="CM16" s="241"/>
      <c r="CN16" s="241"/>
      <c r="CO16" s="241"/>
      <c r="CP16" s="241"/>
      <c r="CQ16" s="241"/>
      <c r="CR16" s="241"/>
      <c r="CS16" s="241"/>
      <c r="CT16" s="241"/>
      <c r="CU16" s="241"/>
      <c r="CV16" s="241"/>
      <c r="CW16" s="241"/>
      <c r="CX16" s="241"/>
      <c r="CY16" s="241"/>
      <c r="CZ16" s="241"/>
      <c r="DA16" s="241"/>
      <c r="DB16" s="241"/>
      <c r="DC16" s="241"/>
      <c r="DD16" s="241"/>
      <c r="DE16" s="241"/>
      <c r="DF16" s="241"/>
      <c r="DG16" s="241"/>
      <c r="DH16" s="241"/>
      <c r="DI16" s="241"/>
      <c r="DJ16" s="241"/>
      <c r="DK16" s="241"/>
      <c r="DL16" s="241"/>
      <c r="DM16" s="241"/>
      <c r="DN16" s="241"/>
      <c r="DO16" s="241"/>
      <c r="DP16" s="241"/>
      <c r="DQ16" s="241"/>
      <c r="DR16" s="241"/>
      <c r="DS16" s="241"/>
      <c r="DT16" s="241"/>
      <c r="DU16" s="241"/>
      <c r="DV16" s="241"/>
      <c r="DW16" s="241"/>
      <c r="DX16" s="241"/>
      <c r="DY16" s="241"/>
      <c r="DZ16" s="241"/>
      <c r="EA16" s="241"/>
      <c r="EB16" s="241"/>
      <c r="EC16" s="241"/>
      <c r="ED16" s="241"/>
      <c r="EE16" s="241"/>
      <c r="EF16" s="241"/>
      <c r="EG16" s="241"/>
      <c r="EH16" s="241"/>
      <c r="EI16" s="241"/>
      <c r="EJ16" s="241"/>
      <c r="EK16" s="241"/>
      <c r="EL16" s="241"/>
      <c r="EM16" s="241"/>
      <c r="EN16" s="241"/>
      <c r="EO16" s="241"/>
      <c r="EP16" s="241"/>
      <c r="EQ16" s="241"/>
      <c r="ER16" s="241"/>
      <c r="ES16" s="241"/>
      <c r="ET16" s="241"/>
      <c r="EU16" s="241"/>
      <c r="EV16" s="241"/>
      <c r="EW16" s="241"/>
      <c r="EX16" s="241"/>
      <c r="EY16" s="241"/>
      <c r="EZ16" s="241"/>
      <c r="FA16" s="241"/>
      <c r="FB16" s="241"/>
      <c r="FC16" s="241"/>
      <c r="FD16" s="241"/>
      <c r="FE16" s="241"/>
      <c r="FF16" s="241"/>
      <c r="FG16" s="241"/>
      <c r="FH16" s="241"/>
      <c r="FI16" s="241"/>
      <c r="FJ16" s="241"/>
      <c r="FK16" s="241"/>
      <c r="FL16" s="241"/>
      <c r="FM16" s="241"/>
      <c r="FN16" s="241"/>
      <c r="FO16" s="241"/>
      <c r="FP16" s="241"/>
      <c r="FQ16" s="241"/>
      <c r="FR16" s="241"/>
      <c r="FS16" s="241"/>
      <c r="FT16" s="241"/>
      <c r="FU16" s="241"/>
      <c r="FV16" s="241"/>
      <c r="FW16" s="241"/>
      <c r="FX16" s="241"/>
      <c r="FY16" s="241"/>
      <c r="FZ16" s="241"/>
      <c r="GA16" s="241"/>
      <c r="GB16" s="241"/>
      <c r="GC16" s="241"/>
      <c r="GD16" s="241"/>
      <c r="GE16" s="241"/>
      <c r="GF16" s="241"/>
      <c r="GG16" s="241"/>
      <c r="GH16" s="241"/>
      <c r="GI16" s="241"/>
      <c r="GJ16" s="241"/>
      <c r="GK16" s="241"/>
      <c r="GL16" s="241"/>
      <c r="GM16" s="241"/>
      <c r="GN16" s="241"/>
      <c r="GO16" s="241"/>
      <c r="GP16" s="241"/>
      <c r="GQ16" s="241"/>
      <c r="GR16" s="241"/>
      <c r="GS16" s="241"/>
      <c r="GT16" s="241"/>
      <c r="GU16" s="241"/>
      <c r="GV16" s="241"/>
      <c r="GW16" s="241"/>
      <c r="GX16" s="241"/>
      <c r="GY16" s="241"/>
      <c r="GZ16" s="241"/>
      <c r="HA16" s="241"/>
      <c r="HB16" s="241"/>
      <c r="HC16" s="241"/>
      <c r="HD16" s="241"/>
      <c r="HE16" s="241"/>
      <c r="HF16" s="241"/>
      <c r="HG16" s="241"/>
      <c r="HH16" s="241"/>
      <c r="HI16" s="241"/>
      <c r="HJ16" s="241"/>
      <c r="HK16" s="241"/>
      <c r="HL16" s="241"/>
      <c r="HM16" s="241"/>
      <c r="HN16" s="241"/>
      <c r="HO16" s="241"/>
      <c r="HP16" s="241"/>
      <c r="HQ16" s="241"/>
      <c r="HR16" s="241"/>
      <c r="HS16" s="241"/>
      <c r="HT16" s="241"/>
      <c r="HU16" s="241"/>
      <c r="HV16" s="241"/>
      <c r="HW16" s="241"/>
      <c r="HX16" s="241"/>
      <c r="HY16" s="241"/>
      <c r="HZ16" s="241"/>
      <c r="IA16" s="241"/>
      <c r="IB16" s="241"/>
      <c r="IC16" s="241"/>
      <c r="ID16" s="241"/>
      <c r="IE16" s="241"/>
      <c r="IF16" s="241"/>
      <c r="IG16" s="241"/>
      <c r="IH16" s="241"/>
      <c r="II16" s="241"/>
      <c r="IJ16" s="241"/>
      <c r="IK16" s="241"/>
      <c r="IL16" s="241"/>
      <c r="IM16" s="241"/>
      <c r="IN16" s="241"/>
      <c r="IO16" s="241"/>
      <c r="IP16" s="241"/>
      <c r="IQ16" s="241"/>
      <c r="IR16" s="241"/>
      <c r="IS16" s="241"/>
      <c r="IT16" s="241"/>
      <c r="IU16" s="241"/>
      <c r="IV16" s="241"/>
      <c r="IW16" s="241"/>
      <c r="IX16" s="241"/>
      <c r="IY16" s="241"/>
      <c r="IZ16" s="241"/>
      <c r="JA16" s="241"/>
      <c r="JB16" s="241"/>
      <c r="JC16" s="241"/>
      <c r="JD16" s="241"/>
      <c r="JE16" s="241"/>
      <c r="JF16" s="241"/>
      <c r="JG16" s="241"/>
      <c r="JH16" s="241"/>
      <c r="JI16" s="241"/>
      <c r="JJ16" s="241"/>
      <c r="JK16" s="241"/>
      <c r="JL16" s="241"/>
      <c r="JM16" s="241"/>
      <c r="JN16" s="241"/>
      <c r="JO16" s="241"/>
      <c r="JP16" s="241"/>
      <c r="JQ16" s="241"/>
      <c r="JR16" s="241"/>
      <c r="JS16" s="241"/>
      <c r="JT16" s="241"/>
      <c r="JU16" s="241"/>
      <c r="JV16" s="241"/>
      <c r="JW16" s="241"/>
      <c r="JX16" s="241"/>
      <c r="JY16" s="241"/>
      <c r="JZ16" s="241"/>
      <c r="KA16" s="241"/>
      <c r="KB16" s="241"/>
      <c r="KC16" s="241"/>
      <c r="KD16" s="241"/>
      <c r="KE16" s="241"/>
      <c r="KF16" s="241"/>
      <c r="KG16" s="241"/>
      <c r="KH16" s="241"/>
      <c r="KI16" s="241"/>
      <c r="KJ16" s="241"/>
      <c r="KK16" s="241"/>
      <c r="KL16" s="241"/>
      <c r="KM16" s="241"/>
      <c r="KN16" s="241"/>
      <c r="KO16" s="241"/>
      <c r="KP16" s="241"/>
      <c r="KQ16" s="241"/>
      <c r="KR16" s="241"/>
      <c r="KS16" s="241"/>
      <c r="KT16" s="241"/>
      <c r="KU16" s="241"/>
      <c r="KV16" s="241"/>
      <c r="KW16" s="241"/>
      <c r="KX16" s="241"/>
      <c r="KY16" s="241"/>
      <c r="KZ16" s="241"/>
      <c r="LA16" s="241"/>
      <c r="LB16" s="241"/>
      <c r="LC16" s="241"/>
      <c r="LD16" s="241"/>
      <c r="LE16" s="241"/>
      <c r="LF16" s="241"/>
      <c r="LG16" s="241"/>
      <c r="LH16" s="241"/>
      <c r="LI16" s="241"/>
      <c r="LJ16" s="241"/>
      <c r="LK16" s="241"/>
      <c r="LL16" s="241"/>
      <c r="LM16" s="241"/>
      <c r="LN16" s="241"/>
      <c r="LO16" s="241"/>
      <c r="LP16" s="241"/>
      <c r="LQ16" s="241"/>
      <c r="LR16" s="241"/>
      <c r="LS16" s="241"/>
      <c r="LT16" s="241"/>
      <c r="LU16" s="241"/>
      <c r="LV16" s="241"/>
      <c r="LW16" s="241"/>
      <c r="LX16" s="241"/>
      <c r="LY16" s="241"/>
      <c r="LZ16" s="241"/>
      <c r="MA16" s="241"/>
      <c r="MB16" s="241"/>
      <c r="MC16" s="241"/>
      <c r="MD16" s="241"/>
      <c r="ME16" s="241"/>
      <c r="MF16" s="241"/>
      <c r="MG16" s="241"/>
      <c r="MH16" s="241"/>
      <c r="MI16" s="241"/>
      <c r="MJ16" s="241"/>
      <c r="MK16" s="241"/>
      <c r="ML16" s="241"/>
      <c r="MM16" s="241"/>
      <c r="MN16" s="241"/>
      <c r="MO16" s="241"/>
      <c r="MP16" s="241"/>
      <c r="MQ16" s="241"/>
      <c r="MR16" s="241"/>
      <c r="MS16" s="241"/>
      <c r="MT16" s="241"/>
      <c r="MU16" s="241"/>
      <c r="MV16" s="241"/>
      <c r="MW16" s="241"/>
      <c r="MX16" s="241"/>
      <c r="MY16" s="241"/>
      <c r="MZ16" s="241"/>
      <c r="NA16" s="241"/>
      <c r="NB16" s="241"/>
      <c r="NC16" s="241"/>
      <c r="ND16" s="241"/>
      <c r="NE16" s="241"/>
      <c r="NF16" s="241"/>
      <c r="NG16" s="241"/>
      <c r="NH16" s="241"/>
      <c r="NI16" s="241"/>
      <c r="NJ16" s="241"/>
      <c r="NK16" s="241"/>
      <c r="NL16" s="241"/>
      <c r="NM16" s="241"/>
      <c r="NN16" s="241"/>
      <c r="NO16" s="241"/>
      <c r="NP16" s="241"/>
      <c r="NQ16" s="241"/>
      <c r="NR16" s="241"/>
      <c r="NS16" s="241"/>
      <c r="NT16" s="241"/>
      <c r="NU16" s="241"/>
      <c r="NV16" s="241"/>
      <c r="NW16" s="241"/>
      <c r="NX16" s="241"/>
      <c r="NY16" s="241"/>
      <c r="NZ16" s="241"/>
      <c r="OA16" s="241"/>
      <c r="OB16" s="241"/>
    </row>
    <row r="17" spans="1:392" s="162" customFormat="1">
      <c r="A17" s="380" t="s">
        <v>335</v>
      </c>
      <c r="B17" s="388" t="s">
        <v>336</v>
      </c>
      <c r="C17" s="181">
        <f>VLOOKUP(A17,'Running Inventory count'!$A:$C,3,)</f>
        <v>10</v>
      </c>
      <c r="D17" s="182"/>
      <c r="E17" s="182"/>
      <c r="F17" s="182" t="s">
        <v>870</v>
      </c>
      <c r="G17" s="182" t="s">
        <v>889</v>
      </c>
      <c r="H17" s="167" t="s">
        <v>502</v>
      </c>
      <c r="I17" s="207"/>
      <c r="J17" s="163"/>
      <c r="K17" s="15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  <c r="BH17" s="241"/>
      <c r="BI17" s="241"/>
      <c r="BJ17" s="241"/>
      <c r="BK17" s="241"/>
      <c r="BL17" s="241"/>
      <c r="BM17" s="241"/>
      <c r="BN17" s="241"/>
      <c r="BO17" s="241"/>
      <c r="BP17" s="241"/>
      <c r="BQ17" s="241"/>
      <c r="BR17" s="241"/>
      <c r="BS17" s="241"/>
      <c r="BT17" s="241"/>
      <c r="BU17" s="241"/>
      <c r="BV17" s="241"/>
      <c r="BW17" s="241"/>
      <c r="BX17" s="241"/>
      <c r="BY17" s="241"/>
      <c r="BZ17" s="241"/>
      <c r="CA17" s="241"/>
      <c r="CB17" s="241"/>
      <c r="CC17" s="241"/>
      <c r="CD17" s="241"/>
      <c r="CE17" s="241"/>
      <c r="CF17" s="241"/>
      <c r="CG17" s="241"/>
      <c r="CH17" s="241"/>
      <c r="CI17" s="241"/>
      <c r="CJ17" s="241"/>
      <c r="CK17" s="241"/>
      <c r="CL17" s="241"/>
      <c r="CM17" s="241"/>
      <c r="CN17" s="241"/>
      <c r="CO17" s="241"/>
      <c r="CP17" s="241"/>
      <c r="CQ17" s="241"/>
      <c r="CR17" s="241"/>
      <c r="CS17" s="241"/>
      <c r="CT17" s="241"/>
      <c r="CU17" s="241"/>
      <c r="CV17" s="241"/>
      <c r="CW17" s="241"/>
      <c r="CX17" s="241"/>
      <c r="CY17" s="241"/>
      <c r="CZ17" s="241"/>
      <c r="DA17" s="241"/>
      <c r="DB17" s="241"/>
      <c r="DC17" s="241"/>
      <c r="DD17" s="241"/>
      <c r="DE17" s="241"/>
      <c r="DF17" s="241"/>
      <c r="DG17" s="241"/>
      <c r="DH17" s="241"/>
      <c r="DI17" s="241"/>
      <c r="DJ17" s="241"/>
      <c r="DK17" s="241"/>
      <c r="DL17" s="241"/>
      <c r="DM17" s="241"/>
      <c r="DN17" s="241"/>
      <c r="DO17" s="241"/>
      <c r="DP17" s="241"/>
      <c r="DQ17" s="241"/>
      <c r="DR17" s="241"/>
      <c r="DS17" s="241"/>
      <c r="DT17" s="241"/>
      <c r="DU17" s="241"/>
      <c r="DV17" s="241"/>
      <c r="DW17" s="241"/>
      <c r="DX17" s="241"/>
      <c r="DY17" s="241"/>
      <c r="DZ17" s="241"/>
      <c r="EA17" s="241"/>
      <c r="EB17" s="241"/>
      <c r="EC17" s="241"/>
      <c r="ED17" s="241"/>
      <c r="EE17" s="241"/>
      <c r="EF17" s="241"/>
      <c r="EG17" s="241"/>
      <c r="EH17" s="241"/>
      <c r="EI17" s="241"/>
      <c r="EJ17" s="241"/>
      <c r="EK17" s="241"/>
      <c r="EL17" s="241"/>
      <c r="EM17" s="241"/>
      <c r="EN17" s="241"/>
      <c r="EO17" s="241"/>
      <c r="EP17" s="241"/>
      <c r="EQ17" s="241"/>
      <c r="ER17" s="241"/>
      <c r="ES17" s="241"/>
      <c r="ET17" s="241"/>
      <c r="EU17" s="241"/>
      <c r="EV17" s="241"/>
      <c r="EW17" s="241"/>
      <c r="EX17" s="241"/>
      <c r="EY17" s="241"/>
      <c r="EZ17" s="241"/>
      <c r="FA17" s="241"/>
      <c r="FB17" s="241"/>
      <c r="FC17" s="241"/>
      <c r="FD17" s="241"/>
      <c r="FE17" s="241"/>
      <c r="FF17" s="241"/>
      <c r="FG17" s="241"/>
      <c r="FH17" s="241"/>
      <c r="FI17" s="241"/>
      <c r="FJ17" s="241"/>
      <c r="FK17" s="241"/>
      <c r="FL17" s="241"/>
      <c r="FM17" s="241"/>
      <c r="FN17" s="241"/>
      <c r="FO17" s="241"/>
      <c r="FP17" s="241"/>
      <c r="FQ17" s="241"/>
      <c r="FR17" s="241"/>
      <c r="FS17" s="241"/>
      <c r="FT17" s="241"/>
      <c r="FU17" s="241"/>
      <c r="FV17" s="241"/>
      <c r="FW17" s="241"/>
      <c r="FX17" s="241"/>
      <c r="FY17" s="241"/>
      <c r="FZ17" s="241"/>
      <c r="GA17" s="241"/>
      <c r="GB17" s="241"/>
      <c r="GC17" s="241"/>
      <c r="GD17" s="241"/>
      <c r="GE17" s="241"/>
      <c r="GF17" s="241"/>
      <c r="GG17" s="241"/>
      <c r="GH17" s="241"/>
      <c r="GI17" s="241"/>
      <c r="GJ17" s="241"/>
      <c r="GK17" s="241"/>
      <c r="GL17" s="241"/>
      <c r="GM17" s="241"/>
      <c r="GN17" s="241"/>
      <c r="GO17" s="241"/>
      <c r="GP17" s="241"/>
      <c r="GQ17" s="241"/>
      <c r="GR17" s="241"/>
      <c r="GS17" s="241"/>
      <c r="GT17" s="241"/>
      <c r="GU17" s="241"/>
      <c r="GV17" s="241"/>
      <c r="GW17" s="241"/>
      <c r="GX17" s="241"/>
      <c r="GY17" s="241"/>
      <c r="GZ17" s="241"/>
      <c r="HA17" s="241"/>
      <c r="HB17" s="241"/>
      <c r="HC17" s="241"/>
      <c r="HD17" s="241"/>
      <c r="HE17" s="241"/>
      <c r="HF17" s="241"/>
      <c r="HG17" s="241"/>
      <c r="HH17" s="241"/>
      <c r="HI17" s="241"/>
      <c r="HJ17" s="241"/>
      <c r="HK17" s="241"/>
      <c r="HL17" s="241"/>
      <c r="HM17" s="241"/>
      <c r="HN17" s="241"/>
      <c r="HO17" s="241"/>
      <c r="HP17" s="241"/>
      <c r="HQ17" s="241"/>
      <c r="HR17" s="241"/>
      <c r="HS17" s="241"/>
      <c r="HT17" s="241"/>
      <c r="HU17" s="241"/>
      <c r="HV17" s="241"/>
      <c r="HW17" s="241"/>
      <c r="HX17" s="241"/>
      <c r="HY17" s="241"/>
      <c r="HZ17" s="241"/>
      <c r="IA17" s="241"/>
      <c r="IB17" s="241"/>
      <c r="IC17" s="241"/>
      <c r="ID17" s="241"/>
      <c r="IE17" s="241"/>
      <c r="IF17" s="241"/>
      <c r="IG17" s="241"/>
      <c r="IH17" s="241"/>
      <c r="II17" s="241"/>
      <c r="IJ17" s="241"/>
      <c r="IK17" s="241"/>
      <c r="IL17" s="241"/>
      <c r="IM17" s="241"/>
      <c r="IN17" s="241"/>
      <c r="IO17" s="241"/>
      <c r="IP17" s="241"/>
      <c r="IQ17" s="241"/>
      <c r="IR17" s="241"/>
      <c r="IS17" s="241"/>
      <c r="IT17" s="241"/>
      <c r="IU17" s="241"/>
      <c r="IV17" s="241"/>
      <c r="IW17" s="241"/>
      <c r="IX17" s="241"/>
      <c r="IY17" s="241"/>
      <c r="IZ17" s="241"/>
      <c r="JA17" s="241"/>
      <c r="JB17" s="241"/>
      <c r="JC17" s="241"/>
      <c r="JD17" s="241"/>
      <c r="JE17" s="241"/>
      <c r="JF17" s="241"/>
      <c r="JG17" s="241"/>
      <c r="JH17" s="241"/>
      <c r="JI17" s="241"/>
      <c r="JJ17" s="241"/>
      <c r="JK17" s="241"/>
      <c r="JL17" s="241"/>
      <c r="JM17" s="241"/>
      <c r="JN17" s="241"/>
      <c r="JO17" s="241"/>
      <c r="JP17" s="241"/>
      <c r="JQ17" s="241"/>
      <c r="JR17" s="241"/>
      <c r="JS17" s="241"/>
      <c r="JT17" s="241"/>
      <c r="JU17" s="241"/>
      <c r="JV17" s="241"/>
      <c r="JW17" s="241"/>
      <c r="JX17" s="241"/>
      <c r="JY17" s="241"/>
      <c r="JZ17" s="241"/>
      <c r="KA17" s="241"/>
      <c r="KB17" s="241"/>
      <c r="KC17" s="241"/>
      <c r="KD17" s="241"/>
      <c r="KE17" s="241"/>
      <c r="KF17" s="241"/>
      <c r="KG17" s="241"/>
      <c r="KH17" s="241"/>
      <c r="KI17" s="241"/>
      <c r="KJ17" s="241"/>
      <c r="KK17" s="241"/>
      <c r="KL17" s="241"/>
      <c r="KM17" s="241"/>
      <c r="KN17" s="241"/>
      <c r="KO17" s="241"/>
      <c r="KP17" s="241"/>
      <c r="KQ17" s="241"/>
      <c r="KR17" s="241"/>
      <c r="KS17" s="241"/>
      <c r="KT17" s="241"/>
      <c r="KU17" s="241"/>
      <c r="KV17" s="241"/>
      <c r="KW17" s="241"/>
      <c r="KX17" s="241"/>
      <c r="KY17" s="241"/>
      <c r="KZ17" s="241"/>
      <c r="LA17" s="241"/>
      <c r="LB17" s="241"/>
      <c r="LC17" s="241"/>
      <c r="LD17" s="241"/>
      <c r="LE17" s="241"/>
      <c r="LF17" s="241"/>
      <c r="LG17" s="241"/>
      <c r="LH17" s="241"/>
      <c r="LI17" s="241"/>
      <c r="LJ17" s="241"/>
      <c r="LK17" s="241"/>
      <c r="LL17" s="241"/>
      <c r="LM17" s="241"/>
      <c r="LN17" s="241"/>
      <c r="LO17" s="241"/>
      <c r="LP17" s="241"/>
      <c r="LQ17" s="241"/>
      <c r="LR17" s="241"/>
      <c r="LS17" s="241"/>
      <c r="LT17" s="241"/>
      <c r="LU17" s="241"/>
      <c r="LV17" s="241"/>
      <c r="LW17" s="241"/>
      <c r="LX17" s="241"/>
      <c r="LY17" s="241"/>
      <c r="LZ17" s="241"/>
      <c r="MA17" s="241"/>
      <c r="MB17" s="241"/>
      <c r="MC17" s="241"/>
      <c r="MD17" s="241"/>
      <c r="ME17" s="241"/>
      <c r="MF17" s="241"/>
      <c r="MG17" s="241"/>
      <c r="MH17" s="241"/>
      <c r="MI17" s="241"/>
      <c r="MJ17" s="241"/>
      <c r="MK17" s="241"/>
      <c r="ML17" s="241"/>
      <c r="MM17" s="241"/>
      <c r="MN17" s="241"/>
      <c r="MO17" s="241"/>
      <c r="MP17" s="241"/>
      <c r="MQ17" s="241"/>
      <c r="MR17" s="241"/>
      <c r="MS17" s="241"/>
      <c r="MT17" s="241"/>
      <c r="MU17" s="241"/>
      <c r="MV17" s="241"/>
      <c r="MW17" s="241"/>
      <c r="MX17" s="241"/>
      <c r="MY17" s="241"/>
      <c r="MZ17" s="241"/>
      <c r="NA17" s="241"/>
      <c r="NB17" s="241"/>
      <c r="NC17" s="241"/>
      <c r="ND17" s="241"/>
      <c r="NE17" s="241"/>
      <c r="NF17" s="241"/>
      <c r="NG17" s="241"/>
      <c r="NH17" s="241"/>
      <c r="NI17" s="241"/>
      <c r="NJ17" s="241"/>
      <c r="NK17" s="241"/>
      <c r="NL17" s="241"/>
      <c r="NM17" s="241"/>
      <c r="NN17" s="241"/>
      <c r="NO17" s="241"/>
      <c r="NP17" s="241"/>
      <c r="NQ17" s="241"/>
      <c r="NR17" s="241"/>
      <c r="NS17" s="241"/>
      <c r="NT17" s="241"/>
      <c r="NU17" s="241"/>
      <c r="NV17" s="241"/>
      <c r="NW17" s="241"/>
      <c r="NX17" s="241"/>
      <c r="NY17" s="241"/>
      <c r="NZ17" s="241"/>
      <c r="OA17" s="241"/>
      <c r="OB17" s="241"/>
    </row>
    <row r="18" spans="1:392" s="162" customFormat="1">
      <c r="A18" s="124" t="s">
        <v>412</v>
      </c>
      <c r="B18" s="156" t="s">
        <v>413</v>
      </c>
      <c r="C18" s="170">
        <f>VLOOKUP(A18,'Running Inventory count'!$A:$C,3,)</f>
        <v>1</v>
      </c>
      <c r="D18" s="169"/>
      <c r="E18" s="169"/>
      <c r="F18" s="169" t="s">
        <v>870</v>
      </c>
      <c r="G18" s="169" t="s">
        <v>889</v>
      </c>
      <c r="H18" s="167" t="s">
        <v>502</v>
      </c>
      <c r="I18" s="207"/>
      <c r="J18" s="163"/>
      <c r="K18" s="151"/>
      <c r="L18" s="241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1"/>
      <c r="AK18" s="241"/>
      <c r="AL18" s="241"/>
      <c r="AM18" s="241"/>
      <c r="AN18" s="241"/>
      <c r="AO18" s="241"/>
      <c r="AP18" s="241"/>
      <c r="AQ18" s="241"/>
      <c r="AR18" s="241"/>
      <c r="AS18" s="241"/>
      <c r="AT18" s="241"/>
      <c r="AU18" s="241"/>
      <c r="AV18" s="241"/>
      <c r="AW18" s="241"/>
      <c r="AX18" s="241"/>
      <c r="AY18" s="241"/>
      <c r="AZ18" s="241"/>
      <c r="BA18" s="241"/>
      <c r="BB18" s="241"/>
      <c r="BC18" s="241"/>
      <c r="BD18" s="241"/>
      <c r="BE18" s="241"/>
      <c r="BF18" s="241"/>
      <c r="BG18" s="241"/>
      <c r="BH18" s="241"/>
      <c r="BI18" s="241"/>
      <c r="BJ18" s="241"/>
      <c r="BK18" s="241"/>
      <c r="BL18" s="241"/>
      <c r="BM18" s="241"/>
      <c r="BN18" s="241"/>
      <c r="BO18" s="241"/>
      <c r="BP18" s="241"/>
      <c r="BQ18" s="241"/>
      <c r="BR18" s="241"/>
      <c r="BS18" s="241"/>
      <c r="BT18" s="241"/>
      <c r="BU18" s="241"/>
      <c r="BV18" s="241"/>
      <c r="BW18" s="241"/>
      <c r="BX18" s="241"/>
      <c r="BY18" s="241"/>
      <c r="BZ18" s="241"/>
      <c r="CA18" s="241"/>
      <c r="CB18" s="241"/>
      <c r="CC18" s="241"/>
      <c r="CD18" s="241"/>
      <c r="CE18" s="241"/>
      <c r="CF18" s="241"/>
      <c r="CG18" s="241"/>
      <c r="CH18" s="241"/>
      <c r="CI18" s="241"/>
      <c r="CJ18" s="241"/>
      <c r="CK18" s="241"/>
      <c r="CL18" s="241"/>
      <c r="CM18" s="241"/>
      <c r="CN18" s="241"/>
      <c r="CO18" s="241"/>
      <c r="CP18" s="241"/>
      <c r="CQ18" s="241"/>
      <c r="CR18" s="241"/>
      <c r="CS18" s="241"/>
      <c r="CT18" s="241"/>
      <c r="CU18" s="241"/>
      <c r="CV18" s="241"/>
      <c r="CW18" s="241"/>
      <c r="CX18" s="241"/>
      <c r="CY18" s="241"/>
      <c r="CZ18" s="241"/>
      <c r="DA18" s="241"/>
      <c r="DB18" s="241"/>
      <c r="DC18" s="241"/>
      <c r="DD18" s="241"/>
      <c r="DE18" s="241"/>
      <c r="DF18" s="241"/>
      <c r="DG18" s="241"/>
      <c r="DH18" s="241"/>
      <c r="DI18" s="241"/>
      <c r="DJ18" s="241"/>
      <c r="DK18" s="241"/>
      <c r="DL18" s="241"/>
      <c r="DM18" s="241"/>
      <c r="DN18" s="241"/>
      <c r="DO18" s="241"/>
      <c r="DP18" s="241"/>
      <c r="DQ18" s="241"/>
      <c r="DR18" s="241"/>
      <c r="DS18" s="241"/>
      <c r="DT18" s="241"/>
      <c r="DU18" s="241"/>
      <c r="DV18" s="241"/>
      <c r="DW18" s="241"/>
      <c r="DX18" s="241"/>
      <c r="DY18" s="241"/>
      <c r="DZ18" s="241"/>
      <c r="EA18" s="241"/>
      <c r="EB18" s="241"/>
      <c r="EC18" s="241"/>
      <c r="ED18" s="241"/>
      <c r="EE18" s="241"/>
      <c r="EF18" s="241"/>
      <c r="EG18" s="241"/>
      <c r="EH18" s="241"/>
      <c r="EI18" s="241"/>
      <c r="EJ18" s="241"/>
      <c r="EK18" s="241"/>
      <c r="EL18" s="241"/>
      <c r="EM18" s="241"/>
      <c r="EN18" s="241"/>
      <c r="EO18" s="241"/>
      <c r="EP18" s="241"/>
      <c r="EQ18" s="241"/>
      <c r="ER18" s="241"/>
      <c r="ES18" s="241"/>
      <c r="ET18" s="241"/>
      <c r="EU18" s="241"/>
      <c r="EV18" s="241"/>
      <c r="EW18" s="241"/>
      <c r="EX18" s="241"/>
      <c r="EY18" s="241"/>
      <c r="EZ18" s="241"/>
      <c r="FA18" s="241"/>
      <c r="FB18" s="241"/>
      <c r="FC18" s="241"/>
      <c r="FD18" s="241"/>
      <c r="FE18" s="241"/>
      <c r="FF18" s="241"/>
      <c r="FG18" s="241"/>
      <c r="FH18" s="241"/>
      <c r="FI18" s="241"/>
      <c r="FJ18" s="241"/>
      <c r="FK18" s="241"/>
      <c r="FL18" s="241"/>
      <c r="FM18" s="241"/>
      <c r="FN18" s="241"/>
      <c r="FO18" s="241"/>
      <c r="FP18" s="241"/>
      <c r="FQ18" s="241"/>
      <c r="FR18" s="241"/>
      <c r="FS18" s="241"/>
      <c r="FT18" s="241"/>
      <c r="FU18" s="241"/>
      <c r="FV18" s="241"/>
      <c r="FW18" s="241"/>
      <c r="FX18" s="241"/>
      <c r="FY18" s="241"/>
      <c r="FZ18" s="241"/>
      <c r="GA18" s="241"/>
      <c r="GB18" s="241"/>
      <c r="GC18" s="241"/>
      <c r="GD18" s="241"/>
      <c r="GE18" s="241"/>
      <c r="GF18" s="241"/>
      <c r="GG18" s="241"/>
      <c r="GH18" s="241"/>
      <c r="GI18" s="241"/>
      <c r="GJ18" s="241"/>
      <c r="GK18" s="241"/>
      <c r="GL18" s="241"/>
      <c r="GM18" s="241"/>
      <c r="GN18" s="241"/>
      <c r="GO18" s="241"/>
      <c r="GP18" s="241"/>
      <c r="GQ18" s="241"/>
      <c r="GR18" s="241"/>
      <c r="GS18" s="241"/>
      <c r="GT18" s="241"/>
      <c r="GU18" s="241"/>
      <c r="GV18" s="241"/>
      <c r="GW18" s="241"/>
      <c r="GX18" s="241"/>
      <c r="GY18" s="241"/>
      <c r="GZ18" s="241"/>
      <c r="HA18" s="241"/>
      <c r="HB18" s="241"/>
      <c r="HC18" s="241"/>
      <c r="HD18" s="241"/>
      <c r="HE18" s="241"/>
      <c r="HF18" s="241"/>
      <c r="HG18" s="241"/>
      <c r="HH18" s="241"/>
      <c r="HI18" s="241"/>
      <c r="HJ18" s="241"/>
      <c r="HK18" s="241"/>
      <c r="HL18" s="241"/>
      <c r="HM18" s="241"/>
      <c r="HN18" s="241"/>
      <c r="HO18" s="241"/>
      <c r="HP18" s="241"/>
      <c r="HQ18" s="241"/>
      <c r="HR18" s="241"/>
      <c r="HS18" s="241"/>
      <c r="HT18" s="241"/>
      <c r="HU18" s="241"/>
      <c r="HV18" s="241"/>
      <c r="HW18" s="241"/>
      <c r="HX18" s="241"/>
      <c r="HY18" s="241"/>
      <c r="HZ18" s="241"/>
      <c r="IA18" s="241"/>
      <c r="IB18" s="241"/>
      <c r="IC18" s="241"/>
      <c r="ID18" s="241"/>
      <c r="IE18" s="241"/>
      <c r="IF18" s="241"/>
      <c r="IG18" s="241"/>
      <c r="IH18" s="241"/>
      <c r="II18" s="241"/>
      <c r="IJ18" s="241"/>
      <c r="IK18" s="241"/>
      <c r="IL18" s="241"/>
      <c r="IM18" s="241"/>
      <c r="IN18" s="241"/>
      <c r="IO18" s="241"/>
      <c r="IP18" s="241"/>
      <c r="IQ18" s="241"/>
      <c r="IR18" s="241"/>
      <c r="IS18" s="241"/>
      <c r="IT18" s="241"/>
      <c r="IU18" s="241"/>
      <c r="IV18" s="241"/>
      <c r="IW18" s="241"/>
      <c r="IX18" s="241"/>
      <c r="IY18" s="241"/>
      <c r="IZ18" s="241"/>
      <c r="JA18" s="241"/>
      <c r="JB18" s="241"/>
      <c r="JC18" s="241"/>
      <c r="JD18" s="241"/>
      <c r="JE18" s="241"/>
      <c r="JF18" s="241"/>
      <c r="JG18" s="241"/>
      <c r="JH18" s="241"/>
      <c r="JI18" s="241"/>
      <c r="JJ18" s="241"/>
      <c r="JK18" s="241"/>
      <c r="JL18" s="241"/>
      <c r="JM18" s="241"/>
      <c r="JN18" s="241"/>
      <c r="JO18" s="241"/>
      <c r="JP18" s="241"/>
      <c r="JQ18" s="241"/>
      <c r="JR18" s="241"/>
      <c r="JS18" s="241"/>
      <c r="JT18" s="241"/>
      <c r="JU18" s="241"/>
      <c r="JV18" s="241"/>
      <c r="JW18" s="241"/>
      <c r="JX18" s="241"/>
      <c r="JY18" s="241"/>
      <c r="JZ18" s="241"/>
      <c r="KA18" s="241"/>
      <c r="KB18" s="241"/>
      <c r="KC18" s="241"/>
      <c r="KD18" s="241"/>
      <c r="KE18" s="241"/>
      <c r="KF18" s="241"/>
      <c r="KG18" s="241"/>
      <c r="KH18" s="241"/>
      <c r="KI18" s="241"/>
      <c r="KJ18" s="241"/>
      <c r="KK18" s="241"/>
      <c r="KL18" s="241"/>
      <c r="KM18" s="241"/>
      <c r="KN18" s="241"/>
      <c r="KO18" s="241"/>
      <c r="KP18" s="241"/>
      <c r="KQ18" s="241"/>
      <c r="KR18" s="241"/>
      <c r="KS18" s="241"/>
      <c r="KT18" s="241"/>
      <c r="KU18" s="241"/>
      <c r="KV18" s="241"/>
      <c r="KW18" s="241"/>
      <c r="KX18" s="241"/>
      <c r="KY18" s="241"/>
      <c r="KZ18" s="241"/>
      <c r="LA18" s="241"/>
      <c r="LB18" s="241"/>
      <c r="LC18" s="241"/>
      <c r="LD18" s="241"/>
      <c r="LE18" s="241"/>
      <c r="LF18" s="241"/>
      <c r="LG18" s="241"/>
      <c r="LH18" s="241"/>
      <c r="LI18" s="241"/>
      <c r="LJ18" s="241"/>
      <c r="LK18" s="241"/>
      <c r="LL18" s="241"/>
      <c r="LM18" s="241"/>
      <c r="LN18" s="241"/>
      <c r="LO18" s="241"/>
      <c r="LP18" s="241"/>
      <c r="LQ18" s="241"/>
      <c r="LR18" s="241"/>
      <c r="LS18" s="241"/>
      <c r="LT18" s="241"/>
      <c r="LU18" s="241"/>
      <c r="LV18" s="241"/>
      <c r="LW18" s="241"/>
      <c r="LX18" s="241"/>
      <c r="LY18" s="241"/>
      <c r="LZ18" s="241"/>
      <c r="MA18" s="241"/>
      <c r="MB18" s="241"/>
      <c r="MC18" s="241"/>
      <c r="MD18" s="241"/>
      <c r="ME18" s="241"/>
      <c r="MF18" s="241"/>
      <c r="MG18" s="241"/>
      <c r="MH18" s="241"/>
      <c r="MI18" s="241"/>
      <c r="MJ18" s="241"/>
      <c r="MK18" s="241"/>
      <c r="ML18" s="241"/>
      <c r="MM18" s="241"/>
      <c r="MN18" s="241"/>
      <c r="MO18" s="241"/>
      <c r="MP18" s="241"/>
      <c r="MQ18" s="241"/>
      <c r="MR18" s="241"/>
      <c r="MS18" s="241"/>
      <c r="MT18" s="241"/>
      <c r="MU18" s="241"/>
      <c r="MV18" s="241"/>
      <c r="MW18" s="241"/>
      <c r="MX18" s="241"/>
      <c r="MY18" s="241"/>
      <c r="MZ18" s="241"/>
      <c r="NA18" s="241"/>
      <c r="NB18" s="241"/>
      <c r="NC18" s="241"/>
      <c r="ND18" s="241"/>
      <c r="NE18" s="241"/>
      <c r="NF18" s="241"/>
      <c r="NG18" s="241"/>
      <c r="NH18" s="241"/>
      <c r="NI18" s="241"/>
      <c r="NJ18" s="241"/>
      <c r="NK18" s="241"/>
      <c r="NL18" s="241"/>
      <c r="NM18" s="241"/>
      <c r="NN18" s="241"/>
      <c r="NO18" s="241"/>
      <c r="NP18" s="241"/>
      <c r="NQ18" s="241"/>
      <c r="NR18" s="241"/>
      <c r="NS18" s="241"/>
      <c r="NT18" s="241"/>
      <c r="NU18" s="241"/>
      <c r="NV18" s="241"/>
      <c r="NW18" s="241"/>
      <c r="NX18" s="241"/>
      <c r="NY18" s="241"/>
      <c r="NZ18" s="241"/>
      <c r="OA18" s="241"/>
      <c r="OB18" s="241"/>
    </row>
    <row r="19" spans="1:392" s="162" customFormat="1">
      <c r="A19" s="372" t="s">
        <v>2919</v>
      </c>
      <c r="B19" s="156" t="s">
        <v>2918</v>
      </c>
      <c r="C19" s="170">
        <f>VLOOKUP(A19,'Running Inventory count'!$A:$C,3,)</f>
        <v>1</v>
      </c>
      <c r="D19" s="169"/>
      <c r="E19" s="169"/>
      <c r="F19" s="169" t="s">
        <v>2880</v>
      </c>
      <c r="G19" s="169" t="s">
        <v>2998</v>
      </c>
      <c r="H19" s="167"/>
      <c r="I19" s="151"/>
      <c r="J19" s="166"/>
      <c r="K19" s="165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1"/>
      <c r="AU19" s="241"/>
      <c r="AV19" s="241"/>
      <c r="AW19" s="241"/>
      <c r="AX19" s="241"/>
      <c r="AY19" s="241"/>
      <c r="AZ19" s="241"/>
      <c r="BA19" s="241"/>
      <c r="BB19" s="241"/>
      <c r="BC19" s="241"/>
      <c r="BD19" s="241"/>
      <c r="BE19" s="241"/>
      <c r="BF19" s="241"/>
      <c r="BG19" s="241"/>
      <c r="BH19" s="241"/>
      <c r="BI19" s="241"/>
      <c r="BJ19" s="241"/>
      <c r="BK19" s="241"/>
      <c r="BL19" s="241"/>
      <c r="BM19" s="241"/>
      <c r="BN19" s="241"/>
      <c r="BO19" s="241"/>
      <c r="BP19" s="241"/>
      <c r="BQ19" s="241"/>
      <c r="BR19" s="241"/>
      <c r="BS19" s="241"/>
      <c r="BT19" s="241"/>
      <c r="BU19" s="241"/>
      <c r="BV19" s="241"/>
      <c r="BW19" s="241"/>
      <c r="BX19" s="241"/>
      <c r="BY19" s="241"/>
      <c r="BZ19" s="241"/>
      <c r="CA19" s="241"/>
      <c r="CB19" s="241"/>
      <c r="CC19" s="241"/>
      <c r="CD19" s="241"/>
      <c r="CE19" s="241"/>
      <c r="CF19" s="241"/>
      <c r="CG19" s="241"/>
      <c r="CH19" s="241"/>
      <c r="CI19" s="241"/>
      <c r="CJ19" s="241"/>
      <c r="CK19" s="241"/>
      <c r="CL19" s="241"/>
      <c r="CM19" s="241"/>
      <c r="CN19" s="241"/>
      <c r="CO19" s="241"/>
      <c r="CP19" s="241"/>
      <c r="CQ19" s="241"/>
      <c r="CR19" s="241"/>
      <c r="CS19" s="241"/>
      <c r="CT19" s="241"/>
      <c r="CU19" s="241"/>
      <c r="CV19" s="241"/>
      <c r="CW19" s="241"/>
      <c r="CX19" s="241"/>
      <c r="CY19" s="241"/>
      <c r="CZ19" s="241"/>
      <c r="DA19" s="241"/>
      <c r="DB19" s="241"/>
      <c r="DC19" s="241"/>
      <c r="DD19" s="241"/>
      <c r="DE19" s="241"/>
      <c r="DF19" s="241"/>
      <c r="DG19" s="241"/>
      <c r="DH19" s="241"/>
      <c r="DI19" s="241"/>
      <c r="DJ19" s="241"/>
      <c r="DK19" s="241"/>
      <c r="DL19" s="241"/>
      <c r="DM19" s="241"/>
      <c r="DN19" s="241"/>
      <c r="DO19" s="241"/>
      <c r="DP19" s="241"/>
      <c r="DQ19" s="241"/>
      <c r="DR19" s="241"/>
      <c r="DS19" s="241"/>
      <c r="DT19" s="241"/>
      <c r="DU19" s="241"/>
      <c r="DV19" s="241"/>
      <c r="DW19" s="241"/>
      <c r="DX19" s="241"/>
      <c r="DY19" s="241"/>
      <c r="DZ19" s="241"/>
      <c r="EA19" s="241"/>
      <c r="EB19" s="241"/>
      <c r="EC19" s="241"/>
      <c r="ED19" s="241"/>
      <c r="EE19" s="241"/>
      <c r="EF19" s="241"/>
      <c r="EG19" s="241"/>
      <c r="EH19" s="241"/>
      <c r="EI19" s="241"/>
      <c r="EJ19" s="241"/>
      <c r="EK19" s="241"/>
      <c r="EL19" s="241"/>
      <c r="EM19" s="241"/>
      <c r="EN19" s="241"/>
      <c r="EO19" s="241"/>
      <c r="EP19" s="241"/>
      <c r="EQ19" s="241"/>
      <c r="ER19" s="241"/>
      <c r="ES19" s="241"/>
      <c r="ET19" s="241"/>
      <c r="EU19" s="241"/>
      <c r="EV19" s="241"/>
      <c r="EW19" s="241"/>
      <c r="EX19" s="241"/>
      <c r="EY19" s="241"/>
      <c r="EZ19" s="241"/>
      <c r="FA19" s="241"/>
      <c r="FB19" s="241"/>
      <c r="FC19" s="241"/>
      <c r="FD19" s="241"/>
      <c r="FE19" s="241"/>
      <c r="FF19" s="241"/>
      <c r="FG19" s="241"/>
      <c r="FH19" s="241"/>
      <c r="FI19" s="241"/>
      <c r="FJ19" s="241"/>
      <c r="FK19" s="241"/>
      <c r="FL19" s="241"/>
      <c r="FM19" s="241"/>
      <c r="FN19" s="241"/>
      <c r="FO19" s="241"/>
      <c r="FP19" s="241"/>
      <c r="FQ19" s="241"/>
      <c r="FR19" s="241"/>
      <c r="FS19" s="241"/>
      <c r="FT19" s="241"/>
      <c r="FU19" s="241"/>
      <c r="FV19" s="241"/>
      <c r="FW19" s="241"/>
      <c r="FX19" s="241"/>
      <c r="FY19" s="241"/>
      <c r="FZ19" s="241"/>
      <c r="GA19" s="241"/>
      <c r="GB19" s="241"/>
      <c r="GC19" s="241"/>
      <c r="GD19" s="241"/>
      <c r="GE19" s="241"/>
      <c r="GF19" s="241"/>
      <c r="GG19" s="241"/>
      <c r="GH19" s="241"/>
      <c r="GI19" s="241"/>
      <c r="GJ19" s="241"/>
      <c r="GK19" s="241"/>
      <c r="GL19" s="241"/>
      <c r="GM19" s="241"/>
      <c r="GN19" s="241"/>
      <c r="GO19" s="241"/>
      <c r="GP19" s="241"/>
      <c r="GQ19" s="241"/>
      <c r="GR19" s="241"/>
      <c r="GS19" s="241"/>
      <c r="GT19" s="241"/>
      <c r="GU19" s="241"/>
      <c r="GV19" s="241"/>
      <c r="GW19" s="241"/>
      <c r="GX19" s="241"/>
      <c r="GY19" s="241"/>
      <c r="GZ19" s="241"/>
      <c r="HA19" s="241"/>
      <c r="HB19" s="241"/>
      <c r="HC19" s="241"/>
      <c r="HD19" s="241"/>
      <c r="HE19" s="241"/>
      <c r="HF19" s="241"/>
      <c r="HG19" s="241"/>
      <c r="HH19" s="241"/>
      <c r="HI19" s="241"/>
      <c r="HJ19" s="241"/>
      <c r="HK19" s="241"/>
      <c r="HL19" s="241"/>
      <c r="HM19" s="241"/>
      <c r="HN19" s="241"/>
      <c r="HO19" s="241"/>
      <c r="HP19" s="241"/>
      <c r="HQ19" s="241"/>
      <c r="HR19" s="241"/>
      <c r="HS19" s="241"/>
      <c r="HT19" s="241"/>
      <c r="HU19" s="241"/>
      <c r="HV19" s="241"/>
      <c r="HW19" s="241"/>
      <c r="HX19" s="241"/>
      <c r="HY19" s="241"/>
      <c r="HZ19" s="241"/>
      <c r="IA19" s="241"/>
      <c r="IB19" s="241"/>
      <c r="IC19" s="241"/>
      <c r="ID19" s="241"/>
      <c r="IE19" s="241"/>
      <c r="IF19" s="241"/>
      <c r="IG19" s="241"/>
      <c r="IH19" s="241"/>
      <c r="II19" s="241"/>
      <c r="IJ19" s="241"/>
      <c r="IK19" s="241"/>
      <c r="IL19" s="241"/>
      <c r="IM19" s="241"/>
      <c r="IN19" s="241"/>
      <c r="IO19" s="241"/>
      <c r="IP19" s="241"/>
      <c r="IQ19" s="241"/>
      <c r="IR19" s="241"/>
      <c r="IS19" s="241"/>
      <c r="IT19" s="241"/>
      <c r="IU19" s="241"/>
      <c r="IV19" s="241"/>
      <c r="IW19" s="241"/>
      <c r="IX19" s="241"/>
      <c r="IY19" s="241"/>
      <c r="IZ19" s="241"/>
      <c r="JA19" s="241"/>
      <c r="JB19" s="241"/>
      <c r="JC19" s="241"/>
      <c r="JD19" s="241"/>
      <c r="JE19" s="241"/>
      <c r="JF19" s="241"/>
      <c r="JG19" s="241"/>
      <c r="JH19" s="241"/>
      <c r="JI19" s="241"/>
      <c r="JJ19" s="241"/>
      <c r="JK19" s="241"/>
      <c r="JL19" s="241"/>
      <c r="JM19" s="241"/>
      <c r="JN19" s="241"/>
      <c r="JO19" s="241"/>
      <c r="JP19" s="241"/>
      <c r="JQ19" s="241"/>
      <c r="JR19" s="241"/>
      <c r="JS19" s="241"/>
      <c r="JT19" s="241"/>
      <c r="JU19" s="241"/>
      <c r="JV19" s="241"/>
      <c r="JW19" s="241"/>
      <c r="JX19" s="241"/>
      <c r="JY19" s="241"/>
      <c r="JZ19" s="241"/>
      <c r="KA19" s="241"/>
      <c r="KB19" s="241"/>
      <c r="KC19" s="241"/>
      <c r="KD19" s="241"/>
      <c r="KE19" s="241"/>
      <c r="KF19" s="241"/>
      <c r="KG19" s="241"/>
      <c r="KH19" s="241"/>
      <c r="KI19" s="241"/>
      <c r="KJ19" s="241"/>
      <c r="KK19" s="241"/>
      <c r="KL19" s="241"/>
      <c r="KM19" s="241"/>
      <c r="KN19" s="241"/>
      <c r="KO19" s="241"/>
      <c r="KP19" s="241"/>
      <c r="KQ19" s="241"/>
      <c r="KR19" s="241"/>
      <c r="KS19" s="241"/>
      <c r="KT19" s="241"/>
      <c r="KU19" s="241"/>
      <c r="KV19" s="241"/>
      <c r="KW19" s="241"/>
      <c r="KX19" s="241"/>
      <c r="KY19" s="241"/>
      <c r="KZ19" s="241"/>
      <c r="LA19" s="241"/>
      <c r="LB19" s="241"/>
      <c r="LC19" s="241"/>
      <c r="LD19" s="241"/>
      <c r="LE19" s="241"/>
      <c r="LF19" s="241"/>
      <c r="LG19" s="241"/>
      <c r="LH19" s="241"/>
      <c r="LI19" s="241"/>
      <c r="LJ19" s="241"/>
      <c r="LK19" s="241"/>
      <c r="LL19" s="241"/>
      <c r="LM19" s="241"/>
      <c r="LN19" s="241"/>
      <c r="LO19" s="241"/>
      <c r="LP19" s="241"/>
      <c r="LQ19" s="241"/>
      <c r="LR19" s="241"/>
      <c r="LS19" s="241"/>
      <c r="LT19" s="241"/>
      <c r="LU19" s="241"/>
      <c r="LV19" s="241"/>
      <c r="LW19" s="241"/>
      <c r="LX19" s="241"/>
      <c r="LY19" s="241"/>
      <c r="LZ19" s="241"/>
      <c r="MA19" s="241"/>
      <c r="MB19" s="241"/>
      <c r="MC19" s="241"/>
      <c r="MD19" s="241"/>
      <c r="ME19" s="241"/>
      <c r="MF19" s="241"/>
      <c r="MG19" s="241"/>
      <c r="MH19" s="241"/>
      <c r="MI19" s="241"/>
      <c r="MJ19" s="241"/>
      <c r="MK19" s="241"/>
      <c r="ML19" s="241"/>
      <c r="MM19" s="241"/>
      <c r="MN19" s="241"/>
      <c r="MO19" s="241"/>
      <c r="MP19" s="241"/>
      <c r="MQ19" s="241"/>
      <c r="MR19" s="241"/>
      <c r="MS19" s="241"/>
      <c r="MT19" s="241"/>
      <c r="MU19" s="241"/>
      <c r="MV19" s="241"/>
      <c r="MW19" s="241"/>
      <c r="MX19" s="241"/>
      <c r="MY19" s="241"/>
      <c r="MZ19" s="241"/>
      <c r="NA19" s="241"/>
      <c r="NB19" s="241"/>
      <c r="NC19" s="241"/>
      <c r="ND19" s="241"/>
      <c r="NE19" s="241"/>
      <c r="NF19" s="241"/>
      <c r="NG19" s="241"/>
      <c r="NH19" s="241"/>
      <c r="NI19" s="241"/>
      <c r="NJ19" s="241"/>
      <c r="NK19" s="241"/>
      <c r="NL19" s="241"/>
      <c r="NM19" s="241"/>
      <c r="NN19" s="241"/>
      <c r="NO19" s="241"/>
      <c r="NP19" s="241"/>
      <c r="NQ19" s="241"/>
      <c r="NR19" s="241"/>
      <c r="NS19" s="241"/>
      <c r="NT19" s="241"/>
      <c r="NU19" s="241"/>
      <c r="NV19" s="241"/>
      <c r="NW19" s="241"/>
      <c r="NX19" s="241"/>
      <c r="NY19" s="241"/>
      <c r="NZ19" s="241"/>
      <c r="OA19" s="241"/>
      <c r="OB19" s="241"/>
    </row>
    <row r="20" spans="1:392" s="4" customFormat="1">
      <c r="A20" s="204" t="s">
        <v>1249</v>
      </c>
      <c r="B20" s="206" t="s">
        <v>1250</v>
      </c>
      <c r="C20" s="290">
        <f>VLOOKUP(A20,'Running Inventory count'!$A:$C,3,)</f>
        <v>2</v>
      </c>
      <c r="D20" s="289"/>
      <c r="E20" s="289"/>
      <c r="F20" s="266" t="s">
        <v>1211</v>
      </c>
      <c r="G20" s="289" t="s">
        <v>910</v>
      </c>
      <c r="H20" s="288" t="s">
        <v>126</v>
      </c>
      <c r="I20" s="275"/>
      <c r="J20" s="285"/>
      <c r="K20" s="26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1"/>
      <c r="AK20" s="241"/>
      <c r="AL20" s="241"/>
      <c r="AM20" s="241"/>
      <c r="AN20" s="241"/>
      <c r="AO20" s="241"/>
      <c r="AP20" s="241"/>
      <c r="AQ20" s="241"/>
      <c r="AR20" s="241"/>
      <c r="AS20" s="241"/>
      <c r="AT20" s="241"/>
      <c r="AU20" s="241"/>
      <c r="AV20" s="241"/>
      <c r="AW20" s="241"/>
      <c r="AX20" s="241"/>
      <c r="AY20" s="241"/>
      <c r="AZ20" s="241"/>
      <c r="BA20" s="241"/>
      <c r="BB20" s="241"/>
      <c r="BC20" s="241"/>
      <c r="BD20" s="241"/>
      <c r="BE20" s="241"/>
      <c r="BF20" s="241"/>
      <c r="BG20" s="241"/>
      <c r="BH20" s="241"/>
      <c r="BI20" s="241"/>
      <c r="BJ20" s="241"/>
      <c r="BK20" s="241"/>
      <c r="BL20" s="241"/>
      <c r="BM20" s="241"/>
      <c r="BN20" s="241"/>
      <c r="BO20" s="241"/>
      <c r="BP20" s="241"/>
      <c r="BQ20" s="241"/>
      <c r="BR20" s="241"/>
      <c r="BS20" s="241"/>
      <c r="BT20" s="241"/>
      <c r="BU20" s="241"/>
      <c r="BV20" s="241"/>
      <c r="BW20" s="241"/>
      <c r="BX20" s="241"/>
      <c r="BY20" s="241"/>
      <c r="BZ20" s="241"/>
      <c r="CA20" s="241"/>
      <c r="CB20" s="241"/>
      <c r="CC20" s="241"/>
      <c r="CD20" s="241"/>
      <c r="CE20" s="241"/>
      <c r="CF20" s="241"/>
      <c r="CG20" s="241"/>
      <c r="CH20" s="241"/>
      <c r="CI20" s="241"/>
      <c r="CJ20" s="241"/>
      <c r="CK20" s="241"/>
      <c r="CL20" s="241"/>
      <c r="CM20" s="241"/>
      <c r="CN20" s="241"/>
      <c r="CO20" s="241"/>
      <c r="CP20" s="241"/>
      <c r="CQ20" s="241"/>
      <c r="CR20" s="241"/>
      <c r="CS20" s="241"/>
      <c r="CT20" s="241"/>
      <c r="CU20" s="241"/>
      <c r="CV20" s="241"/>
      <c r="CW20" s="241"/>
      <c r="CX20" s="241"/>
      <c r="CY20" s="241"/>
      <c r="CZ20" s="241"/>
      <c r="DA20" s="241"/>
      <c r="DB20" s="241"/>
      <c r="DC20" s="241"/>
      <c r="DD20" s="241"/>
      <c r="DE20" s="241"/>
      <c r="DF20" s="241"/>
      <c r="DG20" s="241"/>
      <c r="DH20" s="241"/>
      <c r="DI20" s="241"/>
      <c r="DJ20" s="241"/>
      <c r="DK20" s="241"/>
      <c r="DL20" s="241"/>
      <c r="DM20" s="241"/>
      <c r="DN20" s="241"/>
      <c r="DO20" s="241"/>
      <c r="DP20" s="241"/>
      <c r="DQ20" s="241"/>
      <c r="DR20" s="241"/>
      <c r="DS20" s="241"/>
      <c r="DT20" s="241"/>
      <c r="DU20" s="241"/>
      <c r="DV20" s="241"/>
      <c r="DW20" s="241"/>
      <c r="DX20" s="241"/>
      <c r="DY20" s="241"/>
      <c r="DZ20" s="241"/>
      <c r="EA20" s="241"/>
      <c r="EB20" s="241"/>
      <c r="EC20" s="241"/>
      <c r="ED20" s="241"/>
      <c r="EE20" s="241"/>
      <c r="EF20" s="241"/>
      <c r="EG20" s="241"/>
      <c r="EH20" s="241"/>
      <c r="EI20" s="241"/>
      <c r="EJ20" s="241"/>
      <c r="EK20" s="241"/>
      <c r="EL20" s="241"/>
      <c r="EM20" s="241"/>
      <c r="EN20" s="241"/>
      <c r="EO20" s="241"/>
      <c r="EP20" s="241"/>
      <c r="EQ20" s="241"/>
      <c r="ER20" s="241"/>
      <c r="ES20" s="241"/>
      <c r="ET20" s="241"/>
      <c r="EU20" s="241"/>
      <c r="EV20" s="241"/>
      <c r="EW20" s="241"/>
      <c r="EX20" s="241"/>
      <c r="EY20" s="241"/>
      <c r="EZ20" s="241"/>
      <c r="FA20" s="241"/>
      <c r="FB20" s="241"/>
      <c r="FC20" s="241"/>
      <c r="FD20" s="241"/>
      <c r="FE20" s="241"/>
      <c r="FF20" s="241"/>
      <c r="FG20" s="241"/>
      <c r="FH20" s="241"/>
      <c r="FI20" s="241"/>
      <c r="FJ20" s="241"/>
      <c r="FK20" s="241"/>
      <c r="FL20" s="241"/>
      <c r="FM20" s="241"/>
      <c r="FN20" s="241"/>
      <c r="FO20" s="241"/>
      <c r="FP20" s="241"/>
      <c r="FQ20" s="241"/>
      <c r="FR20" s="241"/>
      <c r="FS20" s="241"/>
      <c r="FT20" s="241"/>
      <c r="FU20" s="241"/>
      <c r="FV20" s="241"/>
      <c r="FW20" s="241"/>
      <c r="FX20" s="241"/>
      <c r="FY20" s="241"/>
      <c r="FZ20" s="241"/>
      <c r="GA20" s="241"/>
      <c r="GB20" s="241"/>
      <c r="GC20" s="241"/>
      <c r="GD20" s="241"/>
      <c r="GE20" s="241"/>
      <c r="GF20" s="241"/>
      <c r="GG20" s="241"/>
      <c r="GH20" s="241"/>
      <c r="GI20" s="241"/>
      <c r="GJ20" s="241"/>
      <c r="GK20" s="241"/>
      <c r="GL20" s="241"/>
      <c r="GM20" s="241"/>
      <c r="GN20" s="241"/>
      <c r="GO20" s="241"/>
      <c r="GP20" s="241"/>
      <c r="GQ20" s="241"/>
      <c r="GR20" s="241"/>
      <c r="GS20" s="241"/>
      <c r="GT20" s="241"/>
      <c r="GU20" s="241"/>
      <c r="GV20" s="241"/>
      <c r="GW20" s="241"/>
      <c r="GX20" s="241"/>
      <c r="GY20" s="241"/>
      <c r="GZ20" s="241"/>
      <c r="HA20" s="241"/>
      <c r="HB20" s="241"/>
      <c r="HC20" s="241"/>
      <c r="HD20" s="241"/>
      <c r="HE20" s="241"/>
      <c r="HF20" s="241"/>
      <c r="HG20" s="241"/>
      <c r="HH20" s="241"/>
      <c r="HI20" s="241"/>
      <c r="HJ20" s="241"/>
      <c r="HK20" s="241"/>
      <c r="HL20" s="241"/>
      <c r="HM20" s="241"/>
      <c r="HN20" s="241"/>
      <c r="HO20" s="241"/>
      <c r="HP20" s="241"/>
      <c r="HQ20" s="241"/>
      <c r="HR20" s="241"/>
      <c r="HS20" s="241"/>
      <c r="HT20" s="241"/>
      <c r="HU20" s="241"/>
      <c r="HV20" s="241"/>
      <c r="HW20" s="241"/>
      <c r="HX20" s="241"/>
      <c r="HY20" s="241"/>
      <c r="HZ20" s="241"/>
      <c r="IA20" s="241"/>
      <c r="IB20" s="241"/>
      <c r="IC20" s="241"/>
      <c r="ID20" s="241"/>
      <c r="IE20" s="241"/>
      <c r="IF20" s="241"/>
      <c r="IG20" s="241"/>
      <c r="IH20" s="241"/>
      <c r="II20" s="241"/>
      <c r="IJ20" s="241"/>
      <c r="IK20" s="241"/>
      <c r="IL20" s="241"/>
      <c r="IM20" s="241"/>
      <c r="IN20" s="241"/>
      <c r="IO20" s="241"/>
      <c r="IP20" s="241"/>
      <c r="IQ20" s="241"/>
      <c r="IR20" s="241"/>
      <c r="IS20" s="241"/>
      <c r="IT20" s="241"/>
      <c r="IU20" s="241"/>
      <c r="IV20" s="241"/>
      <c r="IW20" s="241"/>
      <c r="IX20" s="241"/>
      <c r="IY20" s="241"/>
      <c r="IZ20" s="241"/>
      <c r="JA20" s="241"/>
      <c r="JB20" s="241"/>
      <c r="JC20" s="241"/>
      <c r="JD20" s="241"/>
      <c r="JE20" s="241"/>
      <c r="JF20" s="241"/>
      <c r="JG20" s="241"/>
      <c r="JH20" s="241"/>
      <c r="JI20" s="241"/>
      <c r="JJ20" s="241"/>
      <c r="JK20" s="241"/>
      <c r="JL20" s="241"/>
      <c r="JM20" s="241"/>
      <c r="JN20" s="241"/>
      <c r="JO20" s="241"/>
      <c r="JP20" s="241"/>
      <c r="JQ20" s="241"/>
      <c r="JR20" s="241"/>
      <c r="JS20" s="241"/>
      <c r="JT20" s="241"/>
      <c r="JU20" s="241"/>
      <c r="JV20" s="241"/>
      <c r="JW20" s="241"/>
      <c r="JX20" s="241"/>
      <c r="JY20" s="241"/>
      <c r="JZ20" s="241"/>
      <c r="KA20" s="241"/>
      <c r="KB20" s="241"/>
      <c r="KC20" s="241"/>
      <c r="KD20" s="241"/>
      <c r="KE20" s="241"/>
      <c r="KF20" s="241"/>
      <c r="KG20" s="241"/>
      <c r="KH20" s="241"/>
      <c r="KI20" s="241"/>
      <c r="KJ20" s="241"/>
      <c r="KK20" s="241"/>
      <c r="KL20" s="241"/>
      <c r="KM20" s="241"/>
      <c r="KN20" s="241"/>
      <c r="KO20" s="241"/>
      <c r="KP20" s="241"/>
      <c r="KQ20" s="241"/>
      <c r="KR20" s="241"/>
      <c r="KS20" s="241"/>
      <c r="KT20" s="241"/>
      <c r="KU20" s="241"/>
      <c r="KV20" s="241"/>
      <c r="KW20" s="241"/>
      <c r="KX20" s="241"/>
      <c r="KY20" s="241"/>
      <c r="KZ20" s="241"/>
      <c r="LA20" s="241"/>
      <c r="LB20" s="241"/>
      <c r="LC20" s="241"/>
      <c r="LD20" s="241"/>
      <c r="LE20" s="241"/>
      <c r="LF20" s="241"/>
      <c r="LG20" s="241"/>
      <c r="LH20" s="241"/>
      <c r="LI20" s="241"/>
      <c r="LJ20" s="241"/>
      <c r="LK20" s="241"/>
      <c r="LL20" s="241"/>
      <c r="LM20" s="241"/>
      <c r="LN20" s="241"/>
      <c r="LO20" s="241"/>
      <c r="LP20" s="241"/>
      <c r="LQ20" s="241"/>
      <c r="LR20" s="241"/>
      <c r="LS20" s="241"/>
      <c r="LT20" s="241"/>
      <c r="LU20" s="241"/>
      <c r="LV20" s="241"/>
      <c r="LW20" s="241"/>
      <c r="LX20" s="241"/>
      <c r="LY20" s="241"/>
      <c r="LZ20" s="241"/>
      <c r="MA20" s="241"/>
      <c r="MB20" s="241"/>
      <c r="MC20" s="241"/>
      <c r="MD20" s="241"/>
      <c r="ME20" s="241"/>
      <c r="MF20" s="241"/>
      <c r="MG20" s="241"/>
      <c r="MH20" s="241"/>
      <c r="MI20" s="241"/>
      <c r="MJ20" s="241"/>
      <c r="MK20" s="241"/>
      <c r="ML20" s="241"/>
      <c r="MM20" s="241"/>
      <c r="MN20" s="241"/>
      <c r="MO20" s="241"/>
      <c r="MP20" s="241"/>
      <c r="MQ20" s="241"/>
      <c r="MR20" s="241"/>
      <c r="MS20" s="241"/>
      <c r="MT20" s="241"/>
      <c r="MU20" s="241"/>
      <c r="MV20" s="241"/>
      <c r="MW20" s="241"/>
      <c r="MX20" s="241"/>
      <c r="MY20" s="241"/>
      <c r="MZ20" s="241"/>
      <c r="NA20" s="241"/>
      <c r="NB20" s="241"/>
      <c r="NC20" s="241"/>
      <c r="ND20" s="241"/>
      <c r="NE20" s="241"/>
      <c r="NF20" s="241"/>
      <c r="NG20" s="241"/>
      <c r="NH20" s="241"/>
      <c r="NI20" s="241"/>
      <c r="NJ20" s="241"/>
      <c r="NK20" s="241"/>
      <c r="NL20" s="241"/>
      <c r="NM20" s="241"/>
      <c r="NN20" s="241"/>
      <c r="NO20" s="241"/>
      <c r="NP20" s="241"/>
      <c r="NQ20" s="241"/>
      <c r="NR20" s="241"/>
      <c r="NS20" s="241"/>
      <c r="NT20" s="241"/>
      <c r="NU20" s="241"/>
      <c r="NV20" s="241"/>
      <c r="NW20" s="241"/>
      <c r="NX20" s="241"/>
      <c r="NY20" s="241"/>
      <c r="NZ20" s="241"/>
      <c r="OA20" s="241"/>
      <c r="OB20" s="241"/>
    </row>
    <row r="21" spans="1:392" s="4" customFormat="1">
      <c r="A21" s="201" t="s">
        <v>1234</v>
      </c>
      <c r="B21" s="202" t="s">
        <v>1244</v>
      </c>
      <c r="C21" s="290">
        <f>VLOOKUP(A21,'Running Inventory count'!$A:$C,3,)</f>
        <v>1</v>
      </c>
      <c r="D21" s="289"/>
      <c r="E21" s="289"/>
      <c r="F21" s="266" t="s">
        <v>1211</v>
      </c>
      <c r="G21" s="289" t="s">
        <v>910</v>
      </c>
      <c r="H21" s="288" t="s">
        <v>126</v>
      </c>
      <c r="I21" s="275"/>
      <c r="J21" s="285"/>
      <c r="K21" s="26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1"/>
      <c r="AU21" s="241"/>
      <c r="AV21" s="241"/>
      <c r="AW21" s="241"/>
      <c r="AX21" s="241"/>
      <c r="AY21" s="241"/>
      <c r="AZ21" s="241"/>
      <c r="BA21" s="241"/>
      <c r="BB21" s="241"/>
      <c r="BC21" s="241"/>
      <c r="BD21" s="241"/>
      <c r="BE21" s="241"/>
      <c r="BF21" s="241"/>
      <c r="BG21" s="241"/>
      <c r="BH21" s="241"/>
      <c r="BI21" s="241"/>
      <c r="BJ21" s="241"/>
      <c r="BK21" s="241"/>
      <c r="BL21" s="241"/>
      <c r="BM21" s="241"/>
      <c r="BN21" s="241"/>
      <c r="BO21" s="241"/>
      <c r="BP21" s="241"/>
      <c r="BQ21" s="241"/>
      <c r="BR21" s="241"/>
      <c r="BS21" s="241"/>
      <c r="BT21" s="241"/>
      <c r="BU21" s="241"/>
      <c r="BV21" s="241"/>
      <c r="BW21" s="241"/>
      <c r="BX21" s="241"/>
      <c r="BY21" s="241"/>
      <c r="BZ21" s="241"/>
      <c r="CA21" s="241"/>
      <c r="CB21" s="241"/>
      <c r="CC21" s="241"/>
      <c r="CD21" s="241"/>
      <c r="CE21" s="241"/>
      <c r="CF21" s="241"/>
      <c r="CG21" s="241"/>
      <c r="CH21" s="241"/>
      <c r="CI21" s="241"/>
      <c r="CJ21" s="241"/>
      <c r="CK21" s="241"/>
      <c r="CL21" s="241"/>
      <c r="CM21" s="241"/>
      <c r="CN21" s="241"/>
      <c r="CO21" s="241"/>
      <c r="CP21" s="241"/>
      <c r="CQ21" s="241"/>
      <c r="CR21" s="241"/>
      <c r="CS21" s="241"/>
      <c r="CT21" s="241"/>
      <c r="CU21" s="241"/>
      <c r="CV21" s="241"/>
      <c r="CW21" s="241"/>
      <c r="CX21" s="241"/>
      <c r="CY21" s="241"/>
      <c r="CZ21" s="241"/>
      <c r="DA21" s="241"/>
      <c r="DB21" s="241"/>
      <c r="DC21" s="241"/>
      <c r="DD21" s="241"/>
      <c r="DE21" s="241"/>
      <c r="DF21" s="241"/>
      <c r="DG21" s="241"/>
      <c r="DH21" s="241"/>
      <c r="DI21" s="241"/>
      <c r="DJ21" s="241"/>
      <c r="DK21" s="241"/>
      <c r="DL21" s="241"/>
      <c r="DM21" s="241"/>
      <c r="DN21" s="241"/>
      <c r="DO21" s="241"/>
      <c r="DP21" s="241"/>
      <c r="DQ21" s="241"/>
      <c r="DR21" s="241"/>
      <c r="DS21" s="241"/>
      <c r="DT21" s="241"/>
      <c r="DU21" s="241"/>
      <c r="DV21" s="241"/>
      <c r="DW21" s="241"/>
      <c r="DX21" s="241"/>
      <c r="DY21" s="241"/>
      <c r="DZ21" s="241"/>
      <c r="EA21" s="241"/>
      <c r="EB21" s="241"/>
      <c r="EC21" s="241"/>
      <c r="ED21" s="241"/>
      <c r="EE21" s="241"/>
      <c r="EF21" s="241"/>
      <c r="EG21" s="241"/>
      <c r="EH21" s="241"/>
      <c r="EI21" s="241"/>
      <c r="EJ21" s="241"/>
      <c r="EK21" s="241"/>
      <c r="EL21" s="241"/>
      <c r="EM21" s="241"/>
      <c r="EN21" s="241"/>
      <c r="EO21" s="241"/>
      <c r="EP21" s="241"/>
      <c r="EQ21" s="241"/>
      <c r="ER21" s="241"/>
      <c r="ES21" s="241"/>
      <c r="ET21" s="241"/>
      <c r="EU21" s="241"/>
      <c r="EV21" s="241"/>
      <c r="EW21" s="241"/>
      <c r="EX21" s="241"/>
      <c r="EY21" s="241"/>
      <c r="EZ21" s="241"/>
      <c r="FA21" s="241"/>
      <c r="FB21" s="241"/>
      <c r="FC21" s="241"/>
      <c r="FD21" s="241"/>
      <c r="FE21" s="241"/>
      <c r="FF21" s="241"/>
      <c r="FG21" s="241"/>
      <c r="FH21" s="241"/>
      <c r="FI21" s="241"/>
      <c r="FJ21" s="241"/>
      <c r="FK21" s="241"/>
      <c r="FL21" s="241"/>
      <c r="FM21" s="241"/>
      <c r="FN21" s="241"/>
      <c r="FO21" s="241"/>
      <c r="FP21" s="241"/>
      <c r="FQ21" s="241"/>
      <c r="FR21" s="241"/>
      <c r="FS21" s="241"/>
      <c r="FT21" s="241"/>
      <c r="FU21" s="241"/>
      <c r="FV21" s="241"/>
      <c r="FW21" s="241"/>
      <c r="FX21" s="241"/>
      <c r="FY21" s="241"/>
      <c r="FZ21" s="241"/>
      <c r="GA21" s="241"/>
      <c r="GB21" s="241"/>
      <c r="GC21" s="241"/>
      <c r="GD21" s="241"/>
      <c r="GE21" s="241"/>
      <c r="GF21" s="241"/>
      <c r="GG21" s="241"/>
      <c r="GH21" s="241"/>
      <c r="GI21" s="241"/>
      <c r="GJ21" s="241"/>
      <c r="GK21" s="241"/>
      <c r="GL21" s="241"/>
      <c r="GM21" s="241"/>
      <c r="GN21" s="241"/>
      <c r="GO21" s="241"/>
      <c r="GP21" s="241"/>
      <c r="GQ21" s="241"/>
      <c r="GR21" s="241"/>
      <c r="GS21" s="241"/>
      <c r="GT21" s="241"/>
      <c r="GU21" s="241"/>
      <c r="GV21" s="241"/>
      <c r="GW21" s="241"/>
      <c r="GX21" s="241"/>
      <c r="GY21" s="241"/>
      <c r="GZ21" s="241"/>
      <c r="HA21" s="241"/>
      <c r="HB21" s="241"/>
      <c r="HC21" s="241"/>
      <c r="HD21" s="241"/>
      <c r="HE21" s="241"/>
      <c r="HF21" s="241"/>
      <c r="HG21" s="241"/>
      <c r="HH21" s="241"/>
      <c r="HI21" s="241"/>
      <c r="HJ21" s="241"/>
      <c r="HK21" s="241"/>
      <c r="HL21" s="241"/>
      <c r="HM21" s="241"/>
      <c r="HN21" s="241"/>
      <c r="HO21" s="241"/>
      <c r="HP21" s="241"/>
      <c r="HQ21" s="241"/>
      <c r="HR21" s="241"/>
      <c r="HS21" s="241"/>
      <c r="HT21" s="241"/>
      <c r="HU21" s="241"/>
      <c r="HV21" s="241"/>
      <c r="HW21" s="241"/>
      <c r="HX21" s="241"/>
      <c r="HY21" s="241"/>
      <c r="HZ21" s="241"/>
      <c r="IA21" s="241"/>
      <c r="IB21" s="241"/>
      <c r="IC21" s="241"/>
      <c r="ID21" s="241"/>
      <c r="IE21" s="241"/>
      <c r="IF21" s="241"/>
      <c r="IG21" s="241"/>
      <c r="IH21" s="241"/>
      <c r="II21" s="241"/>
      <c r="IJ21" s="241"/>
      <c r="IK21" s="241"/>
      <c r="IL21" s="241"/>
      <c r="IM21" s="241"/>
      <c r="IN21" s="241"/>
      <c r="IO21" s="241"/>
      <c r="IP21" s="241"/>
      <c r="IQ21" s="241"/>
      <c r="IR21" s="241"/>
      <c r="IS21" s="241"/>
      <c r="IT21" s="241"/>
      <c r="IU21" s="241"/>
      <c r="IV21" s="241"/>
      <c r="IW21" s="241"/>
      <c r="IX21" s="241"/>
      <c r="IY21" s="241"/>
      <c r="IZ21" s="241"/>
      <c r="JA21" s="241"/>
      <c r="JB21" s="241"/>
      <c r="JC21" s="241"/>
      <c r="JD21" s="241"/>
      <c r="JE21" s="241"/>
      <c r="JF21" s="241"/>
      <c r="JG21" s="241"/>
      <c r="JH21" s="241"/>
      <c r="JI21" s="241"/>
      <c r="JJ21" s="241"/>
      <c r="JK21" s="241"/>
      <c r="JL21" s="241"/>
      <c r="JM21" s="241"/>
      <c r="JN21" s="241"/>
      <c r="JO21" s="241"/>
      <c r="JP21" s="241"/>
      <c r="JQ21" s="241"/>
      <c r="JR21" s="241"/>
      <c r="JS21" s="241"/>
      <c r="JT21" s="241"/>
      <c r="JU21" s="241"/>
      <c r="JV21" s="241"/>
      <c r="JW21" s="241"/>
      <c r="JX21" s="241"/>
      <c r="JY21" s="241"/>
      <c r="JZ21" s="241"/>
      <c r="KA21" s="241"/>
      <c r="KB21" s="241"/>
      <c r="KC21" s="241"/>
      <c r="KD21" s="241"/>
      <c r="KE21" s="241"/>
      <c r="KF21" s="241"/>
      <c r="KG21" s="241"/>
      <c r="KH21" s="241"/>
      <c r="KI21" s="241"/>
      <c r="KJ21" s="241"/>
      <c r="KK21" s="241"/>
      <c r="KL21" s="241"/>
      <c r="KM21" s="241"/>
      <c r="KN21" s="241"/>
      <c r="KO21" s="241"/>
      <c r="KP21" s="241"/>
      <c r="KQ21" s="241"/>
      <c r="KR21" s="241"/>
      <c r="KS21" s="241"/>
      <c r="KT21" s="241"/>
      <c r="KU21" s="241"/>
      <c r="KV21" s="241"/>
      <c r="KW21" s="241"/>
      <c r="KX21" s="241"/>
      <c r="KY21" s="241"/>
      <c r="KZ21" s="241"/>
      <c r="LA21" s="241"/>
      <c r="LB21" s="241"/>
      <c r="LC21" s="241"/>
      <c r="LD21" s="241"/>
      <c r="LE21" s="241"/>
      <c r="LF21" s="241"/>
      <c r="LG21" s="241"/>
      <c r="LH21" s="241"/>
      <c r="LI21" s="241"/>
      <c r="LJ21" s="241"/>
      <c r="LK21" s="241"/>
      <c r="LL21" s="241"/>
      <c r="LM21" s="241"/>
      <c r="LN21" s="241"/>
      <c r="LO21" s="241"/>
      <c r="LP21" s="241"/>
      <c r="LQ21" s="241"/>
      <c r="LR21" s="241"/>
      <c r="LS21" s="241"/>
      <c r="LT21" s="241"/>
      <c r="LU21" s="241"/>
      <c r="LV21" s="241"/>
      <c r="LW21" s="241"/>
      <c r="LX21" s="241"/>
      <c r="LY21" s="241"/>
      <c r="LZ21" s="241"/>
      <c r="MA21" s="241"/>
      <c r="MB21" s="241"/>
      <c r="MC21" s="241"/>
      <c r="MD21" s="241"/>
      <c r="ME21" s="241"/>
      <c r="MF21" s="241"/>
      <c r="MG21" s="241"/>
      <c r="MH21" s="241"/>
      <c r="MI21" s="241"/>
      <c r="MJ21" s="241"/>
      <c r="MK21" s="241"/>
      <c r="ML21" s="241"/>
      <c r="MM21" s="241"/>
      <c r="MN21" s="241"/>
      <c r="MO21" s="241"/>
      <c r="MP21" s="241"/>
      <c r="MQ21" s="241"/>
      <c r="MR21" s="241"/>
      <c r="MS21" s="241"/>
      <c r="MT21" s="241"/>
      <c r="MU21" s="241"/>
      <c r="MV21" s="241"/>
      <c r="MW21" s="241"/>
      <c r="MX21" s="241"/>
      <c r="MY21" s="241"/>
      <c r="MZ21" s="241"/>
      <c r="NA21" s="241"/>
      <c r="NB21" s="241"/>
      <c r="NC21" s="241"/>
      <c r="ND21" s="241"/>
      <c r="NE21" s="241"/>
      <c r="NF21" s="241"/>
      <c r="NG21" s="241"/>
      <c r="NH21" s="241"/>
      <c r="NI21" s="241"/>
      <c r="NJ21" s="241"/>
      <c r="NK21" s="241"/>
      <c r="NL21" s="241"/>
      <c r="NM21" s="241"/>
      <c r="NN21" s="241"/>
      <c r="NO21" s="241"/>
      <c r="NP21" s="241"/>
      <c r="NQ21" s="241"/>
      <c r="NR21" s="241"/>
      <c r="NS21" s="241"/>
      <c r="NT21" s="241"/>
      <c r="NU21" s="241"/>
      <c r="NV21" s="241"/>
      <c r="NW21" s="241"/>
      <c r="NX21" s="241"/>
      <c r="NY21" s="241"/>
      <c r="NZ21" s="241"/>
      <c r="OA21" s="241"/>
      <c r="OB21" s="241"/>
    </row>
    <row r="22" spans="1:392" s="4" customFormat="1">
      <c r="A22" s="201" t="s">
        <v>1231</v>
      </c>
      <c r="B22" s="202" t="s">
        <v>1241</v>
      </c>
      <c r="C22" s="290">
        <f>VLOOKUP(A22,'Running Inventory count'!$A:$C,3,)</f>
        <v>1</v>
      </c>
      <c r="D22" s="289"/>
      <c r="E22" s="289"/>
      <c r="F22" s="266" t="s">
        <v>1211</v>
      </c>
      <c r="G22" s="289" t="s">
        <v>910</v>
      </c>
      <c r="H22" s="288" t="s">
        <v>126</v>
      </c>
      <c r="I22" s="275"/>
      <c r="J22" s="285"/>
      <c r="K22" s="26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1"/>
      <c r="AU22" s="241"/>
      <c r="AV22" s="241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1"/>
      <c r="BH22" s="241"/>
      <c r="BI22" s="241"/>
      <c r="BJ22" s="241"/>
      <c r="BK22" s="241"/>
      <c r="BL22" s="241"/>
      <c r="BM22" s="241"/>
      <c r="BN22" s="241"/>
      <c r="BO22" s="241"/>
      <c r="BP22" s="241"/>
      <c r="BQ22" s="241"/>
      <c r="BR22" s="241"/>
      <c r="BS22" s="241"/>
      <c r="BT22" s="241"/>
      <c r="BU22" s="241"/>
      <c r="BV22" s="241"/>
      <c r="BW22" s="241"/>
      <c r="BX22" s="241"/>
      <c r="BY22" s="241"/>
      <c r="BZ22" s="241"/>
      <c r="CA22" s="241"/>
      <c r="CB22" s="241"/>
      <c r="CC22" s="241"/>
      <c r="CD22" s="241"/>
      <c r="CE22" s="241"/>
      <c r="CF22" s="241"/>
      <c r="CG22" s="241"/>
      <c r="CH22" s="241"/>
      <c r="CI22" s="241"/>
      <c r="CJ22" s="241"/>
      <c r="CK22" s="241"/>
      <c r="CL22" s="241"/>
      <c r="CM22" s="241"/>
      <c r="CN22" s="241"/>
      <c r="CO22" s="241"/>
      <c r="CP22" s="241"/>
      <c r="CQ22" s="241"/>
      <c r="CR22" s="241"/>
      <c r="CS22" s="241"/>
      <c r="CT22" s="241"/>
      <c r="CU22" s="241"/>
      <c r="CV22" s="241"/>
      <c r="CW22" s="241"/>
      <c r="CX22" s="241"/>
      <c r="CY22" s="241"/>
      <c r="CZ22" s="241"/>
      <c r="DA22" s="241"/>
      <c r="DB22" s="241"/>
      <c r="DC22" s="241"/>
      <c r="DD22" s="241"/>
      <c r="DE22" s="241"/>
      <c r="DF22" s="241"/>
      <c r="DG22" s="241"/>
      <c r="DH22" s="241"/>
      <c r="DI22" s="241"/>
      <c r="DJ22" s="241"/>
      <c r="DK22" s="241"/>
      <c r="DL22" s="241"/>
      <c r="DM22" s="241"/>
      <c r="DN22" s="241"/>
      <c r="DO22" s="241"/>
      <c r="DP22" s="241"/>
      <c r="DQ22" s="241"/>
      <c r="DR22" s="241"/>
      <c r="DS22" s="241"/>
      <c r="DT22" s="241"/>
      <c r="DU22" s="241"/>
      <c r="DV22" s="241"/>
      <c r="DW22" s="241"/>
      <c r="DX22" s="241"/>
      <c r="DY22" s="241"/>
      <c r="DZ22" s="241"/>
      <c r="EA22" s="241"/>
      <c r="EB22" s="241"/>
      <c r="EC22" s="241"/>
      <c r="ED22" s="241"/>
      <c r="EE22" s="241"/>
      <c r="EF22" s="241"/>
      <c r="EG22" s="241"/>
      <c r="EH22" s="241"/>
      <c r="EI22" s="241"/>
      <c r="EJ22" s="241"/>
      <c r="EK22" s="241"/>
      <c r="EL22" s="241"/>
      <c r="EM22" s="241"/>
      <c r="EN22" s="241"/>
      <c r="EO22" s="241"/>
      <c r="EP22" s="241"/>
      <c r="EQ22" s="241"/>
      <c r="ER22" s="241"/>
      <c r="ES22" s="241"/>
      <c r="ET22" s="241"/>
      <c r="EU22" s="241"/>
      <c r="EV22" s="241"/>
      <c r="EW22" s="241"/>
      <c r="EX22" s="241"/>
      <c r="EY22" s="241"/>
      <c r="EZ22" s="241"/>
      <c r="FA22" s="241"/>
      <c r="FB22" s="241"/>
      <c r="FC22" s="241"/>
      <c r="FD22" s="241"/>
      <c r="FE22" s="241"/>
      <c r="FF22" s="241"/>
      <c r="FG22" s="241"/>
      <c r="FH22" s="241"/>
      <c r="FI22" s="241"/>
      <c r="FJ22" s="241"/>
      <c r="FK22" s="241"/>
      <c r="FL22" s="241"/>
      <c r="FM22" s="241"/>
      <c r="FN22" s="241"/>
      <c r="FO22" s="241"/>
      <c r="FP22" s="241"/>
      <c r="FQ22" s="241"/>
      <c r="FR22" s="241"/>
      <c r="FS22" s="241"/>
      <c r="FT22" s="241"/>
      <c r="FU22" s="241"/>
      <c r="FV22" s="241"/>
      <c r="FW22" s="241"/>
      <c r="FX22" s="241"/>
      <c r="FY22" s="241"/>
      <c r="FZ22" s="241"/>
      <c r="GA22" s="241"/>
      <c r="GB22" s="241"/>
      <c r="GC22" s="241"/>
      <c r="GD22" s="241"/>
      <c r="GE22" s="241"/>
      <c r="GF22" s="241"/>
      <c r="GG22" s="241"/>
      <c r="GH22" s="241"/>
      <c r="GI22" s="241"/>
      <c r="GJ22" s="241"/>
      <c r="GK22" s="241"/>
      <c r="GL22" s="241"/>
      <c r="GM22" s="241"/>
      <c r="GN22" s="241"/>
      <c r="GO22" s="241"/>
      <c r="GP22" s="241"/>
      <c r="GQ22" s="241"/>
      <c r="GR22" s="241"/>
      <c r="GS22" s="241"/>
      <c r="GT22" s="241"/>
      <c r="GU22" s="241"/>
      <c r="GV22" s="241"/>
      <c r="GW22" s="241"/>
      <c r="GX22" s="241"/>
      <c r="GY22" s="241"/>
      <c r="GZ22" s="241"/>
      <c r="HA22" s="241"/>
      <c r="HB22" s="241"/>
      <c r="HC22" s="241"/>
      <c r="HD22" s="241"/>
      <c r="HE22" s="241"/>
      <c r="HF22" s="241"/>
      <c r="HG22" s="241"/>
      <c r="HH22" s="241"/>
      <c r="HI22" s="241"/>
      <c r="HJ22" s="241"/>
      <c r="HK22" s="241"/>
      <c r="HL22" s="241"/>
      <c r="HM22" s="241"/>
      <c r="HN22" s="241"/>
      <c r="HO22" s="241"/>
      <c r="HP22" s="241"/>
      <c r="HQ22" s="241"/>
      <c r="HR22" s="241"/>
      <c r="HS22" s="241"/>
      <c r="HT22" s="241"/>
      <c r="HU22" s="241"/>
      <c r="HV22" s="241"/>
      <c r="HW22" s="241"/>
      <c r="HX22" s="241"/>
      <c r="HY22" s="241"/>
      <c r="HZ22" s="241"/>
      <c r="IA22" s="241"/>
      <c r="IB22" s="241"/>
      <c r="IC22" s="241"/>
      <c r="ID22" s="241"/>
      <c r="IE22" s="241"/>
      <c r="IF22" s="241"/>
      <c r="IG22" s="241"/>
      <c r="IH22" s="241"/>
      <c r="II22" s="241"/>
      <c r="IJ22" s="241"/>
      <c r="IK22" s="241"/>
      <c r="IL22" s="241"/>
      <c r="IM22" s="241"/>
      <c r="IN22" s="241"/>
      <c r="IO22" s="241"/>
      <c r="IP22" s="241"/>
      <c r="IQ22" s="241"/>
      <c r="IR22" s="241"/>
      <c r="IS22" s="241"/>
      <c r="IT22" s="241"/>
      <c r="IU22" s="241"/>
      <c r="IV22" s="241"/>
      <c r="IW22" s="241"/>
      <c r="IX22" s="241"/>
      <c r="IY22" s="241"/>
      <c r="IZ22" s="241"/>
      <c r="JA22" s="241"/>
      <c r="JB22" s="241"/>
      <c r="JC22" s="241"/>
      <c r="JD22" s="241"/>
      <c r="JE22" s="241"/>
      <c r="JF22" s="241"/>
      <c r="JG22" s="241"/>
      <c r="JH22" s="241"/>
      <c r="JI22" s="241"/>
      <c r="JJ22" s="241"/>
      <c r="JK22" s="241"/>
      <c r="JL22" s="241"/>
      <c r="JM22" s="241"/>
      <c r="JN22" s="241"/>
      <c r="JO22" s="241"/>
      <c r="JP22" s="241"/>
      <c r="JQ22" s="241"/>
      <c r="JR22" s="241"/>
      <c r="JS22" s="241"/>
      <c r="JT22" s="241"/>
      <c r="JU22" s="241"/>
      <c r="JV22" s="241"/>
      <c r="JW22" s="241"/>
      <c r="JX22" s="241"/>
      <c r="JY22" s="241"/>
      <c r="JZ22" s="241"/>
      <c r="KA22" s="241"/>
      <c r="KB22" s="241"/>
      <c r="KC22" s="241"/>
      <c r="KD22" s="241"/>
      <c r="KE22" s="241"/>
      <c r="KF22" s="241"/>
      <c r="KG22" s="241"/>
      <c r="KH22" s="241"/>
      <c r="KI22" s="241"/>
      <c r="KJ22" s="241"/>
      <c r="KK22" s="241"/>
      <c r="KL22" s="241"/>
      <c r="KM22" s="241"/>
      <c r="KN22" s="241"/>
      <c r="KO22" s="241"/>
      <c r="KP22" s="241"/>
      <c r="KQ22" s="241"/>
      <c r="KR22" s="241"/>
      <c r="KS22" s="241"/>
      <c r="KT22" s="241"/>
      <c r="KU22" s="241"/>
      <c r="KV22" s="241"/>
      <c r="KW22" s="241"/>
      <c r="KX22" s="241"/>
      <c r="KY22" s="241"/>
      <c r="KZ22" s="241"/>
      <c r="LA22" s="241"/>
      <c r="LB22" s="241"/>
      <c r="LC22" s="241"/>
      <c r="LD22" s="241"/>
      <c r="LE22" s="241"/>
      <c r="LF22" s="241"/>
      <c r="LG22" s="241"/>
      <c r="LH22" s="241"/>
      <c r="LI22" s="241"/>
      <c r="LJ22" s="241"/>
      <c r="LK22" s="241"/>
      <c r="LL22" s="241"/>
      <c r="LM22" s="241"/>
      <c r="LN22" s="241"/>
      <c r="LO22" s="241"/>
      <c r="LP22" s="241"/>
      <c r="LQ22" s="241"/>
      <c r="LR22" s="241"/>
      <c r="LS22" s="241"/>
      <c r="LT22" s="241"/>
      <c r="LU22" s="241"/>
      <c r="LV22" s="241"/>
      <c r="LW22" s="241"/>
      <c r="LX22" s="241"/>
      <c r="LY22" s="241"/>
      <c r="LZ22" s="241"/>
      <c r="MA22" s="241"/>
      <c r="MB22" s="241"/>
      <c r="MC22" s="241"/>
      <c r="MD22" s="241"/>
      <c r="ME22" s="241"/>
      <c r="MF22" s="241"/>
      <c r="MG22" s="241"/>
      <c r="MH22" s="241"/>
      <c r="MI22" s="241"/>
      <c r="MJ22" s="241"/>
      <c r="MK22" s="241"/>
      <c r="ML22" s="241"/>
      <c r="MM22" s="241"/>
      <c r="MN22" s="241"/>
      <c r="MO22" s="241"/>
      <c r="MP22" s="241"/>
      <c r="MQ22" s="241"/>
      <c r="MR22" s="241"/>
      <c r="MS22" s="241"/>
      <c r="MT22" s="241"/>
      <c r="MU22" s="241"/>
      <c r="MV22" s="241"/>
      <c r="MW22" s="241"/>
      <c r="MX22" s="241"/>
      <c r="MY22" s="241"/>
      <c r="MZ22" s="241"/>
      <c r="NA22" s="241"/>
      <c r="NB22" s="241"/>
      <c r="NC22" s="241"/>
      <c r="ND22" s="241"/>
      <c r="NE22" s="241"/>
      <c r="NF22" s="241"/>
      <c r="NG22" s="241"/>
      <c r="NH22" s="241"/>
      <c r="NI22" s="241"/>
      <c r="NJ22" s="241"/>
      <c r="NK22" s="241"/>
      <c r="NL22" s="241"/>
      <c r="NM22" s="241"/>
      <c r="NN22" s="241"/>
      <c r="NO22" s="241"/>
      <c r="NP22" s="241"/>
      <c r="NQ22" s="241"/>
      <c r="NR22" s="241"/>
      <c r="NS22" s="241"/>
      <c r="NT22" s="241"/>
      <c r="NU22" s="241"/>
      <c r="NV22" s="241"/>
      <c r="NW22" s="241"/>
      <c r="NX22" s="241"/>
      <c r="NY22" s="241"/>
      <c r="NZ22" s="241"/>
      <c r="OA22" s="241"/>
      <c r="OB22" s="241"/>
    </row>
    <row r="23" spans="1:392" s="4" customFormat="1">
      <c r="A23" s="201" t="s">
        <v>1232</v>
      </c>
      <c r="B23" s="202" t="s">
        <v>1242</v>
      </c>
      <c r="C23" s="290">
        <f>VLOOKUP(A23,'Running Inventory count'!$A:$C,3,)</f>
        <v>2</v>
      </c>
      <c r="D23" s="289"/>
      <c r="E23" s="289"/>
      <c r="F23" s="266" t="s">
        <v>1211</v>
      </c>
      <c r="G23" s="289" t="s">
        <v>910</v>
      </c>
      <c r="H23" s="288" t="s">
        <v>126</v>
      </c>
      <c r="I23" s="275"/>
      <c r="J23" s="285"/>
      <c r="K23" s="26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  <c r="AJ23" s="241"/>
      <c r="AK23" s="241"/>
      <c r="AL23" s="241"/>
      <c r="AM23" s="241"/>
      <c r="AN23" s="241"/>
      <c r="AO23" s="241"/>
      <c r="AP23" s="241"/>
      <c r="AQ23" s="241"/>
      <c r="AR23" s="241"/>
      <c r="AS23" s="241"/>
      <c r="AT23" s="241"/>
      <c r="AU23" s="241"/>
      <c r="AV23" s="241"/>
      <c r="AW23" s="241"/>
      <c r="AX23" s="241"/>
      <c r="AY23" s="241"/>
      <c r="AZ23" s="241"/>
      <c r="BA23" s="241"/>
      <c r="BB23" s="241"/>
      <c r="BC23" s="241"/>
      <c r="BD23" s="241"/>
      <c r="BE23" s="241"/>
      <c r="BF23" s="241"/>
      <c r="BG23" s="241"/>
      <c r="BH23" s="241"/>
      <c r="BI23" s="241"/>
      <c r="BJ23" s="241"/>
      <c r="BK23" s="241"/>
      <c r="BL23" s="241"/>
      <c r="BM23" s="241"/>
      <c r="BN23" s="241"/>
      <c r="BO23" s="241"/>
      <c r="BP23" s="241"/>
      <c r="BQ23" s="241"/>
      <c r="BR23" s="241"/>
      <c r="BS23" s="241"/>
      <c r="BT23" s="241"/>
      <c r="BU23" s="241"/>
      <c r="BV23" s="241"/>
      <c r="BW23" s="241"/>
      <c r="BX23" s="241"/>
      <c r="BY23" s="241"/>
      <c r="BZ23" s="241"/>
      <c r="CA23" s="241"/>
      <c r="CB23" s="241"/>
      <c r="CC23" s="241"/>
      <c r="CD23" s="241"/>
      <c r="CE23" s="241"/>
      <c r="CF23" s="241"/>
      <c r="CG23" s="241"/>
      <c r="CH23" s="241"/>
      <c r="CI23" s="241"/>
      <c r="CJ23" s="241"/>
      <c r="CK23" s="241"/>
      <c r="CL23" s="241"/>
      <c r="CM23" s="241"/>
      <c r="CN23" s="241"/>
      <c r="CO23" s="241"/>
      <c r="CP23" s="241"/>
      <c r="CQ23" s="241"/>
      <c r="CR23" s="241"/>
      <c r="CS23" s="241"/>
      <c r="CT23" s="241"/>
      <c r="CU23" s="241"/>
      <c r="CV23" s="241"/>
      <c r="CW23" s="241"/>
      <c r="CX23" s="241"/>
      <c r="CY23" s="241"/>
      <c r="CZ23" s="241"/>
      <c r="DA23" s="241"/>
      <c r="DB23" s="241"/>
      <c r="DC23" s="241"/>
      <c r="DD23" s="241"/>
      <c r="DE23" s="241"/>
      <c r="DF23" s="241"/>
      <c r="DG23" s="241"/>
      <c r="DH23" s="241"/>
      <c r="DI23" s="241"/>
      <c r="DJ23" s="241"/>
      <c r="DK23" s="241"/>
      <c r="DL23" s="241"/>
      <c r="DM23" s="241"/>
      <c r="DN23" s="241"/>
      <c r="DO23" s="241"/>
      <c r="DP23" s="241"/>
      <c r="DQ23" s="241"/>
      <c r="DR23" s="241"/>
      <c r="DS23" s="241"/>
      <c r="DT23" s="241"/>
      <c r="DU23" s="241"/>
      <c r="DV23" s="241"/>
      <c r="DW23" s="241"/>
      <c r="DX23" s="241"/>
      <c r="DY23" s="241"/>
      <c r="DZ23" s="241"/>
      <c r="EA23" s="241"/>
      <c r="EB23" s="241"/>
      <c r="EC23" s="241"/>
      <c r="ED23" s="241"/>
      <c r="EE23" s="241"/>
      <c r="EF23" s="241"/>
      <c r="EG23" s="241"/>
      <c r="EH23" s="241"/>
      <c r="EI23" s="241"/>
      <c r="EJ23" s="241"/>
      <c r="EK23" s="241"/>
      <c r="EL23" s="241"/>
      <c r="EM23" s="241"/>
      <c r="EN23" s="241"/>
      <c r="EO23" s="241"/>
      <c r="EP23" s="241"/>
      <c r="EQ23" s="241"/>
      <c r="ER23" s="241"/>
      <c r="ES23" s="241"/>
      <c r="ET23" s="241"/>
      <c r="EU23" s="241"/>
      <c r="EV23" s="241"/>
      <c r="EW23" s="241"/>
      <c r="EX23" s="241"/>
      <c r="EY23" s="241"/>
      <c r="EZ23" s="241"/>
      <c r="FA23" s="241"/>
      <c r="FB23" s="241"/>
      <c r="FC23" s="241"/>
      <c r="FD23" s="241"/>
      <c r="FE23" s="241"/>
      <c r="FF23" s="241"/>
      <c r="FG23" s="241"/>
      <c r="FH23" s="241"/>
      <c r="FI23" s="241"/>
      <c r="FJ23" s="241"/>
      <c r="FK23" s="241"/>
      <c r="FL23" s="241"/>
      <c r="FM23" s="241"/>
      <c r="FN23" s="241"/>
      <c r="FO23" s="241"/>
      <c r="FP23" s="241"/>
      <c r="FQ23" s="241"/>
      <c r="FR23" s="241"/>
      <c r="FS23" s="241"/>
      <c r="FT23" s="241"/>
      <c r="FU23" s="241"/>
      <c r="FV23" s="241"/>
      <c r="FW23" s="241"/>
      <c r="FX23" s="241"/>
      <c r="FY23" s="241"/>
      <c r="FZ23" s="241"/>
      <c r="GA23" s="241"/>
      <c r="GB23" s="241"/>
      <c r="GC23" s="241"/>
      <c r="GD23" s="241"/>
      <c r="GE23" s="241"/>
      <c r="GF23" s="241"/>
      <c r="GG23" s="241"/>
      <c r="GH23" s="241"/>
      <c r="GI23" s="241"/>
      <c r="GJ23" s="241"/>
      <c r="GK23" s="241"/>
      <c r="GL23" s="241"/>
      <c r="GM23" s="241"/>
      <c r="GN23" s="241"/>
      <c r="GO23" s="241"/>
      <c r="GP23" s="241"/>
      <c r="GQ23" s="241"/>
      <c r="GR23" s="241"/>
      <c r="GS23" s="241"/>
      <c r="GT23" s="241"/>
      <c r="GU23" s="241"/>
      <c r="GV23" s="241"/>
      <c r="GW23" s="241"/>
      <c r="GX23" s="241"/>
      <c r="GY23" s="241"/>
      <c r="GZ23" s="241"/>
      <c r="HA23" s="241"/>
      <c r="HB23" s="241"/>
      <c r="HC23" s="241"/>
      <c r="HD23" s="241"/>
      <c r="HE23" s="241"/>
      <c r="HF23" s="241"/>
      <c r="HG23" s="241"/>
      <c r="HH23" s="241"/>
      <c r="HI23" s="241"/>
      <c r="HJ23" s="241"/>
      <c r="HK23" s="241"/>
      <c r="HL23" s="241"/>
      <c r="HM23" s="241"/>
      <c r="HN23" s="241"/>
      <c r="HO23" s="241"/>
      <c r="HP23" s="241"/>
      <c r="HQ23" s="241"/>
      <c r="HR23" s="241"/>
      <c r="HS23" s="241"/>
      <c r="HT23" s="241"/>
      <c r="HU23" s="241"/>
      <c r="HV23" s="241"/>
      <c r="HW23" s="241"/>
      <c r="HX23" s="241"/>
      <c r="HY23" s="241"/>
      <c r="HZ23" s="241"/>
      <c r="IA23" s="241"/>
      <c r="IB23" s="241"/>
      <c r="IC23" s="241"/>
      <c r="ID23" s="241"/>
      <c r="IE23" s="241"/>
      <c r="IF23" s="241"/>
      <c r="IG23" s="241"/>
      <c r="IH23" s="241"/>
      <c r="II23" s="241"/>
      <c r="IJ23" s="241"/>
      <c r="IK23" s="241"/>
      <c r="IL23" s="241"/>
      <c r="IM23" s="241"/>
      <c r="IN23" s="241"/>
      <c r="IO23" s="241"/>
      <c r="IP23" s="241"/>
      <c r="IQ23" s="241"/>
      <c r="IR23" s="241"/>
      <c r="IS23" s="241"/>
      <c r="IT23" s="241"/>
      <c r="IU23" s="241"/>
      <c r="IV23" s="241"/>
      <c r="IW23" s="241"/>
      <c r="IX23" s="241"/>
      <c r="IY23" s="241"/>
      <c r="IZ23" s="241"/>
      <c r="JA23" s="241"/>
      <c r="JB23" s="241"/>
      <c r="JC23" s="241"/>
      <c r="JD23" s="241"/>
      <c r="JE23" s="241"/>
      <c r="JF23" s="241"/>
      <c r="JG23" s="241"/>
      <c r="JH23" s="241"/>
      <c r="JI23" s="241"/>
      <c r="JJ23" s="241"/>
      <c r="JK23" s="241"/>
      <c r="JL23" s="241"/>
      <c r="JM23" s="241"/>
      <c r="JN23" s="241"/>
      <c r="JO23" s="241"/>
      <c r="JP23" s="241"/>
      <c r="JQ23" s="241"/>
      <c r="JR23" s="241"/>
      <c r="JS23" s="241"/>
      <c r="JT23" s="241"/>
      <c r="JU23" s="241"/>
      <c r="JV23" s="241"/>
      <c r="JW23" s="241"/>
      <c r="JX23" s="241"/>
      <c r="JY23" s="241"/>
      <c r="JZ23" s="241"/>
      <c r="KA23" s="241"/>
      <c r="KB23" s="241"/>
      <c r="KC23" s="241"/>
      <c r="KD23" s="241"/>
      <c r="KE23" s="241"/>
      <c r="KF23" s="241"/>
      <c r="KG23" s="241"/>
      <c r="KH23" s="241"/>
      <c r="KI23" s="241"/>
      <c r="KJ23" s="241"/>
      <c r="KK23" s="241"/>
      <c r="KL23" s="241"/>
      <c r="KM23" s="241"/>
      <c r="KN23" s="241"/>
      <c r="KO23" s="241"/>
      <c r="KP23" s="241"/>
      <c r="KQ23" s="241"/>
      <c r="KR23" s="241"/>
      <c r="KS23" s="241"/>
      <c r="KT23" s="241"/>
      <c r="KU23" s="241"/>
      <c r="KV23" s="241"/>
      <c r="KW23" s="241"/>
      <c r="KX23" s="241"/>
      <c r="KY23" s="241"/>
      <c r="KZ23" s="241"/>
      <c r="LA23" s="241"/>
      <c r="LB23" s="241"/>
      <c r="LC23" s="241"/>
      <c r="LD23" s="241"/>
      <c r="LE23" s="241"/>
      <c r="LF23" s="241"/>
      <c r="LG23" s="241"/>
      <c r="LH23" s="241"/>
      <c r="LI23" s="241"/>
      <c r="LJ23" s="241"/>
      <c r="LK23" s="241"/>
      <c r="LL23" s="241"/>
      <c r="LM23" s="241"/>
      <c r="LN23" s="241"/>
      <c r="LO23" s="241"/>
      <c r="LP23" s="241"/>
      <c r="LQ23" s="241"/>
      <c r="LR23" s="241"/>
      <c r="LS23" s="241"/>
      <c r="LT23" s="241"/>
      <c r="LU23" s="241"/>
      <c r="LV23" s="241"/>
      <c r="LW23" s="241"/>
      <c r="LX23" s="241"/>
      <c r="LY23" s="241"/>
      <c r="LZ23" s="241"/>
      <c r="MA23" s="241"/>
      <c r="MB23" s="241"/>
      <c r="MC23" s="241"/>
      <c r="MD23" s="241"/>
      <c r="ME23" s="241"/>
      <c r="MF23" s="241"/>
      <c r="MG23" s="241"/>
      <c r="MH23" s="241"/>
      <c r="MI23" s="241"/>
      <c r="MJ23" s="241"/>
      <c r="MK23" s="241"/>
      <c r="ML23" s="241"/>
      <c r="MM23" s="241"/>
      <c r="MN23" s="241"/>
      <c r="MO23" s="241"/>
      <c r="MP23" s="241"/>
      <c r="MQ23" s="241"/>
      <c r="MR23" s="241"/>
      <c r="MS23" s="241"/>
      <c r="MT23" s="241"/>
      <c r="MU23" s="241"/>
      <c r="MV23" s="241"/>
      <c r="MW23" s="241"/>
      <c r="MX23" s="241"/>
      <c r="MY23" s="241"/>
      <c r="MZ23" s="241"/>
      <c r="NA23" s="241"/>
      <c r="NB23" s="241"/>
      <c r="NC23" s="241"/>
      <c r="ND23" s="241"/>
      <c r="NE23" s="241"/>
      <c r="NF23" s="241"/>
      <c r="NG23" s="241"/>
      <c r="NH23" s="241"/>
      <c r="NI23" s="241"/>
      <c r="NJ23" s="241"/>
      <c r="NK23" s="241"/>
      <c r="NL23" s="241"/>
      <c r="NM23" s="241"/>
      <c r="NN23" s="241"/>
      <c r="NO23" s="241"/>
      <c r="NP23" s="241"/>
      <c r="NQ23" s="241"/>
      <c r="NR23" s="241"/>
      <c r="NS23" s="241"/>
      <c r="NT23" s="241"/>
      <c r="NU23" s="241"/>
      <c r="NV23" s="241"/>
      <c r="NW23" s="241"/>
      <c r="NX23" s="241"/>
      <c r="NY23" s="241"/>
      <c r="NZ23" s="241"/>
      <c r="OA23" s="241"/>
      <c r="OB23" s="241"/>
    </row>
    <row r="24" spans="1:392" s="4" customFormat="1">
      <c r="A24" s="201" t="s">
        <v>1248</v>
      </c>
      <c r="B24" s="202" t="s">
        <v>1236</v>
      </c>
      <c r="C24" s="290">
        <f>VLOOKUP(A24,'Running Inventory count'!$A:$C,3,)</f>
        <v>3</v>
      </c>
      <c r="D24" s="289"/>
      <c r="E24" s="289"/>
      <c r="F24" s="266" t="s">
        <v>1211</v>
      </c>
      <c r="G24" s="289" t="s">
        <v>910</v>
      </c>
      <c r="H24" s="288" t="s">
        <v>126</v>
      </c>
      <c r="I24" s="275"/>
      <c r="J24" s="285"/>
      <c r="K24" s="26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  <c r="AJ24" s="241"/>
      <c r="AK24" s="241"/>
      <c r="AL24" s="241"/>
      <c r="AM24" s="241"/>
      <c r="AN24" s="241"/>
      <c r="AO24" s="241"/>
      <c r="AP24" s="241"/>
      <c r="AQ24" s="241"/>
      <c r="AR24" s="241"/>
      <c r="AS24" s="241"/>
      <c r="AT24" s="241"/>
      <c r="AU24" s="241"/>
      <c r="AV24" s="241"/>
      <c r="AW24" s="241"/>
      <c r="AX24" s="241"/>
      <c r="AY24" s="241"/>
      <c r="AZ24" s="241"/>
      <c r="BA24" s="241"/>
      <c r="BB24" s="241"/>
      <c r="BC24" s="241"/>
      <c r="BD24" s="241"/>
      <c r="BE24" s="241"/>
      <c r="BF24" s="241"/>
      <c r="BG24" s="241"/>
      <c r="BH24" s="241"/>
      <c r="BI24" s="241"/>
      <c r="BJ24" s="241"/>
      <c r="BK24" s="241"/>
      <c r="BL24" s="241"/>
      <c r="BM24" s="241"/>
      <c r="BN24" s="241"/>
      <c r="BO24" s="241"/>
      <c r="BP24" s="241"/>
      <c r="BQ24" s="241"/>
      <c r="BR24" s="241"/>
      <c r="BS24" s="241"/>
      <c r="BT24" s="241"/>
      <c r="BU24" s="241"/>
      <c r="BV24" s="241"/>
      <c r="BW24" s="241"/>
      <c r="BX24" s="241"/>
      <c r="BY24" s="241"/>
      <c r="BZ24" s="241"/>
      <c r="CA24" s="241"/>
      <c r="CB24" s="241"/>
      <c r="CC24" s="241"/>
      <c r="CD24" s="241"/>
      <c r="CE24" s="241"/>
      <c r="CF24" s="241"/>
      <c r="CG24" s="241"/>
      <c r="CH24" s="241"/>
      <c r="CI24" s="241"/>
      <c r="CJ24" s="241"/>
      <c r="CK24" s="241"/>
      <c r="CL24" s="241"/>
      <c r="CM24" s="241"/>
      <c r="CN24" s="241"/>
      <c r="CO24" s="241"/>
      <c r="CP24" s="241"/>
      <c r="CQ24" s="241"/>
      <c r="CR24" s="241"/>
      <c r="CS24" s="241"/>
      <c r="CT24" s="241"/>
      <c r="CU24" s="241"/>
      <c r="CV24" s="241"/>
      <c r="CW24" s="241"/>
      <c r="CX24" s="241"/>
      <c r="CY24" s="241"/>
      <c r="CZ24" s="241"/>
      <c r="DA24" s="241"/>
      <c r="DB24" s="241"/>
      <c r="DC24" s="241"/>
      <c r="DD24" s="241"/>
      <c r="DE24" s="241"/>
      <c r="DF24" s="241"/>
      <c r="DG24" s="241"/>
      <c r="DH24" s="241"/>
      <c r="DI24" s="241"/>
      <c r="DJ24" s="241"/>
      <c r="DK24" s="241"/>
      <c r="DL24" s="241"/>
      <c r="DM24" s="241"/>
      <c r="DN24" s="241"/>
      <c r="DO24" s="241"/>
      <c r="DP24" s="241"/>
      <c r="DQ24" s="241"/>
      <c r="DR24" s="241"/>
      <c r="DS24" s="241"/>
      <c r="DT24" s="241"/>
      <c r="DU24" s="241"/>
      <c r="DV24" s="241"/>
      <c r="DW24" s="241"/>
      <c r="DX24" s="241"/>
      <c r="DY24" s="241"/>
      <c r="DZ24" s="241"/>
      <c r="EA24" s="241"/>
      <c r="EB24" s="241"/>
      <c r="EC24" s="241"/>
      <c r="ED24" s="241"/>
      <c r="EE24" s="241"/>
      <c r="EF24" s="241"/>
      <c r="EG24" s="241"/>
      <c r="EH24" s="241"/>
      <c r="EI24" s="241"/>
      <c r="EJ24" s="241"/>
      <c r="EK24" s="241"/>
      <c r="EL24" s="241"/>
      <c r="EM24" s="241"/>
      <c r="EN24" s="241"/>
      <c r="EO24" s="241"/>
      <c r="EP24" s="241"/>
      <c r="EQ24" s="241"/>
      <c r="ER24" s="241"/>
      <c r="ES24" s="241"/>
      <c r="ET24" s="241"/>
      <c r="EU24" s="241"/>
      <c r="EV24" s="241"/>
      <c r="EW24" s="241"/>
      <c r="EX24" s="241"/>
      <c r="EY24" s="241"/>
      <c r="EZ24" s="241"/>
      <c r="FA24" s="241"/>
      <c r="FB24" s="241"/>
      <c r="FC24" s="241"/>
      <c r="FD24" s="241"/>
      <c r="FE24" s="241"/>
      <c r="FF24" s="241"/>
      <c r="FG24" s="241"/>
      <c r="FH24" s="241"/>
      <c r="FI24" s="241"/>
      <c r="FJ24" s="241"/>
      <c r="FK24" s="241"/>
      <c r="FL24" s="241"/>
      <c r="FM24" s="241"/>
      <c r="FN24" s="241"/>
      <c r="FO24" s="241"/>
      <c r="FP24" s="241"/>
      <c r="FQ24" s="241"/>
      <c r="FR24" s="241"/>
      <c r="FS24" s="241"/>
      <c r="FT24" s="241"/>
      <c r="FU24" s="241"/>
      <c r="FV24" s="241"/>
      <c r="FW24" s="241"/>
      <c r="FX24" s="241"/>
      <c r="FY24" s="241"/>
      <c r="FZ24" s="241"/>
      <c r="GA24" s="241"/>
      <c r="GB24" s="241"/>
      <c r="GC24" s="241"/>
      <c r="GD24" s="241"/>
      <c r="GE24" s="241"/>
      <c r="GF24" s="241"/>
      <c r="GG24" s="241"/>
      <c r="GH24" s="241"/>
      <c r="GI24" s="241"/>
      <c r="GJ24" s="241"/>
      <c r="GK24" s="241"/>
      <c r="GL24" s="241"/>
      <c r="GM24" s="241"/>
      <c r="GN24" s="241"/>
      <c r="GO24" s="241"/>
      <c r="GP24" s="241"/>
      <c r="GQ24" s="241"/>
      <c r="GR24" s="241"/>
      <c r="GS24" s="241"/>
      <c r="GT24" s="241"/>
      <c r="GU24" s="241"/>
      <c r="GV24" s="241"/>
      <c r="GW24" s="241"/>
      <c r="GX24" s="241"/>
      <c r="GY24" s="241"/>
      <c r="GZ24" s="241"/>
      <c r="HA24" s="241"/>
      <c r="HB24" s="241"/>
      <c r="HC24" s="241"/>
      <c r="HD24" s="241"/>
      <c r="HE24" s="241"/>
      <c r="HF24" s="241"/>
      <c r="HG24" s="241"/>
      <c r="HH24" s="241"/>
      <c r="HI24" s="241"/>
      <c r="HJ24" s="241"/>
      <c r="HK24" s="241"/>
      <c r="HL24" s="241"/>
      <c r="HM24" s="241"/>
      <c r="HN24" s="241"/>
      <c r="HO24" s="241"/>
      <c r="HP24" s="241"/>
      <c r="HQ24" s="241"/>
      <c r="HR24" s="241"/>
      <c r="HS24" s="241"/>
      <c r="HT24" s="241"/>
      <c r="HU24" s="241"/>
      <c r="HV24" s="241"/>
      <c r="HW24" s="241"/>
      <c r="HX24" s="241"/>
      <c r="HY24" s="241"/>
      <c r="HZ24" s="241"/>
      <c r="IA24" s="241"/>
      <c r="IB24" s="241"/>
      <c r="IC24" s="241"/>
      <c r="ID24" s="241"/>
      <c r="IE24" s="241"/>
      <c r="IF24" s="241"/>
      <c r="IG24" s="241"/>
      <c r="IH24" s="241"/>
      <c r="II24" s="241"/>
      <c r="IJ24" s="241"/>
      <c r="IK24" s="241"/>
      <c r="IL24" s="241"/>
      <c r="IM24" s="241"/>
      <c r="IN24" s="241"/>
      <c r="IO24" s="241"/>
      <c r="IP24" s="241"/>
      <c r="IQ24" s="241"/>
      <c r="IR24" s="241"/>
      <c r="IS24" s="241"/>
      <c r="IT24" s="241"/>
      <c r="IU24" s="241"/>
      <c r="IV24" s="241"/>
      <c r="IW24" s="241"/>
      <c r="IX24" s="241"/>
      <c r="IY24" s="241"/>
      <c r="IZ24" s="241"/>
      <c r="JA24" s="241"/>
      <c r="JB24" s="241"/>
      <c r="JC24" s="241"/>
      <c r="JD24" s="241"/>
      <c r="JE24" s="241"/>
      <c r="JF24" s="241"/>
      <c r="JG24" s="241"/>
      <c r="JH24" s="241"/>
      <c r="JI24" s="241"/>
      <c r="JJ24" s="241"/>
      <c r="JK24" s="241"/>
      <c r="JL24" s="241"/>
      <c r="JM24" s="241"/>
      <c r="JN24" s="241"/>
      <c r="JO24" s="241"/>
      <c r="JP24" s="241"/>
      <c r="JQ24" s="241"/>
      <c r="JR24" s="241"/>
      <c r="JS24" s="241"/>
      <c r="JT24" s="241"/>
      <c r="JU24" s="241"/>
      <c r="JV24" s="241"/>
      <c r="JW24" s="241"/>
      <c r="JX24" s="241"/>
      <c r="JY24" s="241"/>
      <c r="JZ24" s="241"/>
      <c r="KA24" s="241"/>
      <c r="KB24" s="241"/>
      <c r="KC24" s="241"/>
      <c r="KD24" s="241"/>
      <c r="KE24" s="241"/>
      <c r="KF24" s="241"/>
      <c r="KG24" s="241"/>
      <c r="KH24" s="241"/>
      <c r="KI24" s="241"/>
      <c r="KJ24" s="241"/>
      <c r="KK24" s="241"/>
      <c r="KL24" s="241"/>
      <c r="KM24" s="241"/>
      <c r="KN24" s="241"/>
      <c r="KO24" s="241"/>
      <c r="KP24" s="241"/>
      <c r="KQ24" s="241"/>
      <c r="KR24" s="241"/>
      <c r="KS24" s="241"/>
      <c r="KT24" s="241"/>
      <c r="KU24" s="241"/>
      <c r="KV24" s="241"/>
      <c r="KW24" s="241"/>
      <c r="KX24" s="241"/>
      <c r="KY24" s="241"/>
      <c r="KZ24" s="241"/>
      <c r="LA24" s="241"/>
      <c r="LB24" s="241"/>
      <c r="LC24" s="241"/>
      <c r="LD24" s="241"/>
      <c r="LE24" s="241"/>
      <c r="LF24" s="241"/>
      <c r="LG24" s="241"/>
      <c r="LH24" s="241"/>
      <c r="LI24" s="241"/>
      <c r="LJ24" s="241"/>
      <c r="LK24" s="241"/>
      <c r="LL24" s="241"/>
      <c r="LM24" s="241"/>
      <c r="LN24" s="241"/>
      <c r="LO24" s="241"/>
      <c r="LP24" s="241"/>
      <c r="LQ24" s="241"/>
      <c r="LR24" s="241"/>
      <c r="LS24" s="241"/>
      <c r="LT24" s="241"/>
      <c r="LU24" s="241"/>
      <c r="LV24" s="241"/>
      <c r="LW24" s="241"/>
      <c r="LX24" s="241"/>
      <c r="LY24" s="241"/>
      <c r="LZ24" s="241"/>
      <c r="MA24" s="241"/>
      <c r="MB24" s="241"/>
      <c r="MC24" s="241"/>
      <c r="MD24" s="241"/>
      <c r="ME24" s="241"/>
      <c r="MF24" s="241"/>
      <c r="MG24" s="241"/>
      <c r="MH24" s="241"/>
      <c r="MI24" s="241"/>
      <c r="MJ24" s="241"/>
      <c r="MK24" s="241"/>
      <c r="ML24" s="241"/>
      <c r="MM24" s="241"/>
      <c r="MN24" s="241"/>
      <c r="MO24" s="241"/>
      <c r="MP24" s="241"/>
      <c r="MQ24" s="241"/>
      <c r="MR24" s="241"/>
      <c r="MS24" s="241"/>
      <c r="MT24" s="241"/>
      <c r="MU24" s="241"/>
      <c r="MV24" s="241"/>
      <c r="MW24" s="241"/>
      <c r="MX24" s="241"/>
      <c r="MY24" s="241"/>
      <c r="MZ24" s="241"/>
      <c r="NA24" s="241"/>
      <c r="NB24" s="241"/>
      <c r="NC24" s="241"/>
      <c r="ND24" s="241"/>
      <c r="NE24" s="241"/>
      <c r="NF24" s="241"/>
      <c r="NG24" s="241"/>
      <c r="NH24" s="241"/>
      <c r="NI24" s="241"/>
      <c r="NJ24" s="241"/>
      <c r="NK24" s="241"/>
      <c r="NL24" s="241"/>
      <c r="NM24" s="241"/>
      <c r="NN24" s="241"/>
      <c r="NO24" s="241"/>
      <c r="NP24" s="241"/>
      <c r="NQ24" s="241"/>
      <c r="NR24" s="241"/>
      <c r="NS24" s="241"/>
      <c r="NT24" s="241"/>
      <c r="NU24" s="241"/>
      <c r="NV24" s="241"/>
      <c r="NW24" s="241"/>
      <c r="NX24" s="241"/>
      <c r="NY24" s="241"/>
      <c r="NZ24" s="241"/>
      <c r="OA24" s="241"/>
      <c r="OB24" s="241"/>
    </row>
    <row r="25" spans="1:392" s="162" customFormat="1">
      <c r="A25" s="201" t="s">
        <v>1227</v>
      </c>
      <c r="B25" s="202" t="s">
        <v>1237</v>
      </c>
      <c r="C25" s="190">
        <f>VLOOKUP(A25,'Running Inventory count'!$A:$C,3,)</f>
        <v>3</v>
      </c>
      <c r="D25" s="186"/>
      <c r="E25" s="186"/>
      <c r="F25" s="266" t="s">
        <v>1211</v>
      </c>
      <c r="G25" s="186" t="s">
        <v>910</v>
      </c>
      <c r="H25" s="185" t="s">
        <v>126</v>
      </c>
      <c r="I25" s="193"/>
      <c r="J25" s="285"/>
      <c r="K25" s="26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1"/>
      <c r="AV25" s="241"/>
      <c r="AW25" s="241"/>
      <c r="AX25" s="241"/>
      <c r="AY25" s="241"/>
      <c r="AZ25" s="241"/>
      <c r="BA25" s="241"/>
      <c r="BB25" s="241"/>
      <c r="BC25" s="241"/>
      <c r="BD25" s="241"/>
      <c r="BE25" s="241"/>
      <c r="BF25" s="241"/>
      <c r="BG25" s="241"/>
      <c r="BH25" s="241"/>
      <c r="BI25" s="241"/>
      <c r="BJ25" s="241"/>
      <c r="BK25" s="241"/>
      <c r="BL25" s="241"/>
      <c r="BM25" s="241"/>
      <c r="BN25" s="241"/>
      <c r="BO25" s="241"/>
      <c r="BP25" s="241"/>
      <c r="BQ25" s="241"/>
      <c r="BR25" s="241"/>
      <c r="BS25" s="241"/>
      <c r="BT25" s="241"/>
      <c r="BU25" s="241"/>
      <c r="BV25" s="241"/>
      <c r="BW25" s="241"/>
      <c r="BX25" s="241"/>
      <c r="BY25" s="241"/>
      <c r="BZ25" s="241"/>
      <c r="CA25" s="241"/>
      <c r="CB25" s="241"/>
      <c r="CC25" s="241"/>
      <c r="CD25" s="241"/>
      <c r="CE25" s="241"/>
      <c r="CF25" s="241"/>
      <c r="CG25" s="241"/>
      <c r="CH25" s="241"/>
      <c r="CI25" s="241"/>
      <c r="CJ25" s="241"/>
      <c r="CK25" s="241"/>
      <c r="CL25" s="241"/>
      <c r="CM25" s="241"/>
      <c r="CN25" s="241"/>
      <c r="CO25" s="241"/>
      <c r="CP25" s="241"/>
      <c r="CQ25" s="241"/>
      <c r="CR25" s="241"/>
      <c r="CS25" s="241"/>
      <c r="CT25" s="241"/>
      <c r="CU25" s="241"/>
      <c r="CV25" s="241"/>
      <c r="CW25" s="241"/>
      <c r="CX25" s="241"/>
      <c r="CY25" s="241"/>
      <c r="CZ25" s="241"/>
      <c r="DA25" s="241"/>
      <c r="DB25" s="241"/>
      <c r="DC25" s="241"/>
      <c r="DD25" s="241"/>
      <c r="DE25" s="241"/>
      <c r="DF25" s="241"/>
      <c r="DG25" s="241"/>
      <c r="DH25" s="241"/>
      <c r="DI25" s="241"/>
      <c r="DJ25" s="241"/>
      <c r="DK25" s="241"/>
      <c r="DL25" s="241"/>
      <c r="DM25" s="241"/>
      <c r="DN25" s="241"/>
      <c r="DO25" s="241"/>
      <c r="DP25" s="241"/>
      <c r="DQ25" s="241"/>
      <c r="DR25" s="241"/>
      <c r="DS25" s="241"/>
      <c r="DT25" s="241"/>
      <c r="DU25" s="241"/>
      <c r="DV25" s="241"/>
      <c r="DW25" s="241"/>
      <c r="DX25" s="241"/>
      <c r="DY25" s="241"/>
      <c r="DZ25" s="241"/>
      <c r="EA25" s="241"/>
      <c r="EB25" s="241"/>
      <c r="EC25" s="241"/>
      <c r="ED25" s="241"/>
      <c r="EE25" s="241"/>
      <c r="EF25" s="241"/>
      <c r="EG25" s="241"/>
      <c r="EH25" s="241"/>
      <c r="EI25" s="241"/>
      <c r="EJ25" s="241"/>
      <c r="EK25" s="241"/>
      <c r="EL25" s="241"/>
      <c r="EM25" s="241"/>
      <c r="EN25" s="241"/>
      <c r="EO25" s="241"/>
      <c r="EP25" s="241"/>
      <c r="EQ25" s="241"/>
      <c r="ER25" s="241"/>
      <c r="ES25" s="241"/>
      <c r="ET25" s="241"/>
      <c r="EU25" s="241"/>
      <c r="EV25" s="241"/>
      <c r="EW25" s="241"/>
      <c r="EX25" s="241"/>
      <c r="EY25" s="241"/>
      <c r="EZ25" s="241"/>
      <c r="FA25" s="241"/>
      <c r="FB25" s="241"/>
      <c r="FC25" s="241"/>
      <c r="FD25" s="241"/>
      <c r="FE25" s="241"/>
      <c r="FF25" s="241"/>
      <c r="FG25" s="241"/>
      <c r="FH25" s="241"/>
      <c r="FI25" s="241"/>
      <c r="FJ25" s="241"/>
      <c r="FK25" s="241"/>
      <c r="FL25" s="241"/>
      <c r="FM25" s="241"/>
      <c r="FN25" s="241"/>
      <c r="FO25" s="241"/>
      <c r="FP25" s="241"/>
      <c r="FQ25" s="241"/>
      <c r="FR25" s="241"/>
      <c r="FS25" s="241"/>
      <c r="FT25" s="241"/>
      <c r="FU25" s="241"/>
      <c r="FV25" s="241"/>
      <c r="FW25" s="241"/>
      <c r="FX25" s="241"/>
      <c r="FY25" s="241"/>
      <c r="FZ25" s="241"/>
      <c r="GA25" s="241"/>
      <c r="GB25" s="241"/>
      <c r="GC25" s="241"/>
      <c r="GD25" s="241"/>
      <c r="GE25" s="241"/>
      <c r="GF25" s="241"/>
      <c r="GG25" s="241"/>
      <c r="GH25" s="241"/>
      <c r="GI25" s="241"/>
      <c r="GJ25" s="241"/>
      <c r="GK25" s="241"/>
      <c r="GL25" s="241"/>
      <c r="GM25" s="241"/>
      <c r="GN25" s="241"/>
      <c r="GO25" s="241"/>
      <c r="GP25" s="241"/>
      <c r="GQ25" s="241"/>
      <c r="GR25" s="241"/>
      <c r="GS25" s="241"/>
      <c r="GT25" s="241"/>
      <c r="GU25" s="241"/>
      <c r="GV25" s="241"/>
      <c r="GW25" s="241"/>
      <c r="GX25" s="241"/>
      <c r="GY25" s="241"/>
      <c r="GZ25" s="241"/>
      <c r="HA25" s="241"/>
      <c r="HB25" s="241"/>
      <c r="HC25" s="241"/>
      <c r="HD25" s="241"/>
      <c r="HE25" s="241"/>
      <c r="HF25" s="241"/>
      <c r="HG25" s="241"/>
      <c r="HH25" s="241"/>
      <c r="HI25" s="241"/>
      <c r="HJ25" s="241"/>
      <c r="HK25" s="241"/>
      <c r="HL25" s="241"/>
      <c r="HM25" s="241"/>
      <c r="HN25" s="241"/>
      <c r="HO25" s="241"/>
      <c r="HP25" s="241"/>
      <c r="HQ25" s="241"/>
      <c r="HR25" s="241"/>
      <c r="HS25" s="241"/>
      <c r="HT25" s="241"/>
      <c r="HU25" s="241"/>
      <c r="HV25" s="241"/>
      <c r="HW25" s="241"/>
      <c r="HX25" s="241"/>
      <c r="HY25" s="241"/>
      <c r="HZ25" s="241"/>
      <c r="IA25" s="241"/>
      <c r="IB25" s="241"/>
      <c r="IC25" s="241"/>
      <c r="ID25" s="241"/>
      <c r="IE25" s="241"/>
      <c r="IF25" s="241"/>
      <c r="IG25" s="241"/>
      <c r="IH25" s="241"/>
      <c r="II25" s="241"/>
      <c r="IJ25" s="241"/>
      <c r="IK25" s="241"/>
      <c r="IL25" s="241"/>
      <c r="IM25" s="241"/>
      <c r="IN25" s="241"/>
      <c r="IO25" s="241"/>
      <c r="IP25" s="241"/>
      <c r="IQ25" s="241"/>
      <c r="IR25" s="241"/>
      <c r="IS25" s="241"/>
      <c r="IT25" s="241"/>
      <c r="IU25" s="241"/>
      <c r="IV25" s="241"/>
      <c r="IW25" s="241"/>
      <c r="IX25" s="241"/>
      <c r="IY25" s="241"/>
      <c r="IZ25" s="241"/>
      <c r="JA25" s="241"/>
      <c r="JB25" s="241"/>
      <c r="JC25" s="241"/>
      <c r="JD25" s="241"/>
      <c r="JE25" s="241"/>
      <c r="JF25" s="241"/>
      <c r="JG25" s="241"/>
      <c r="JH25" s="241"/>
      <c r="JI25" s="241"/>
      <c r="JJ25" s="241"/>
      <c r="JK25" s="241"/>
      <c r="JL25" s="241"/>
      <c r="JM25" s="241"/>
      <c r="JN25" s="241"/>
      <c r="JO25" s="241"/>
      <c r="JP25" s="241"/>
      <c r="JQ25" s="241"/>
      <c r="JR25" s="241"/>
      <c r="JS25" s="241"/>
      <c r="JT25" s="241"/>
      <c r="JU25" s="241"/>
      <c r="JV25" s="241"/>
      <c r="JW25" s="241"/>
      <c r="JX25" s="241"/>
      <c r="JY25" s="241"/>
      <c r="JZ25" s="241"/>
      <c r="KA25" s="241"/>
      <c r="KB25" s="241"/>
      <c r="KC25" s="241"/>
      <c r="KD25" s="241"/>
      <c r="KE25" s="241"/>
      <c r="KF25" s="241"/>
      <c r="KG25" s="241"/>
      <c r="KH25" s="241"/>
      <c r="KI25" s="241"/>
      <c r="KJ25" s="241"/>
      <c r="KK25" s="241"/>
      <c r="KL25" s="241"/>
      <c r="KM25" s="241"/>
      <c r="KN25" s="241"/>
      <c r="KO25" s="241"/>
      <c r="KP25" s="241"/>
      <c r="KQ25" s="241"/>
      <c r="KR25" s="241"/>
      <c r="KS25" s="241"/>
      <c r="KT25" s="241"/>
      <c r="KU25" s="241"/>
      <c r="KV25" s="241"/>
      <c r="KW25" s="241"/>
      <c r="KX25" s="241"/>
      <c r="KY25" s="241"/>
      <c r="KZ25" s="241"/>
      <c r="LA25" s="241"/>
      <c r="LB25" s="241"/>
      <c r="LC25" s="241"/>
      <c r="LD25" s="241"/>
      <c r="LE25" s="241"/>
      <c r="LF25" s="241"/>
      <c r="LG25" s="241"/>
      <c r="LH25" s="241"/>
      <c r="LI25" s="241"/>
      <c r="LJ25" s="241"/>
      <c r="LK25" s="241"/>
      <c r="LL25" s="241"/>
      <c r="LM25" s="241"/>
      <c r="LN25" s="241"/>
      <c r="LO25" s="241"/>
      <c r="LP25" s="241"/>
      <c r="LQ25" s="241"/>
      <c r="LR25" s="241"/>
      <c r="LS25" s="241"/>
      <c r="LT25" s="241"/>
      <c r="LU25" s="241"/>
      <c r="LV25" s="241"/>
      <c r="LW25" s="241"/>
      <c r="LX25" s="241"/>
      <c r="LY25" s="241"/>
      <c r="LZ25" s="241"/>
      <c r="MA25" s="241"/>
      <c r="MB25" s="241"/>
      <c r="MC25" s="241"/>
      <c r="MD25" s="241"/>
      <c r="ME25" s="241"/>
      <c r="MF25" s="241"/>
      <c r="MG25" s="241"/>
      <c r="MH25" s="241"/>
      <c r="MI25" s="241"/>
      <c r="MJ25" s="241"/>
      <c r="MK25" s="241"/>
      <c r="ML25" s="241"/>
      <c r="MM25" s="241"/>
      <c r="MN25" s="241"/>
      <c r="MO25" s="241"/>
      <c r="MP25" s="241"/>
      <c r="MQ25" s="241"/>
      <c r="MR25" s="241"/>
      <c r="MS25" s="241"/>
      <c r="MT25" s="241"/>
      <c r="MU25" s="241"/>
      <c r="MV25" s="241"/>
      <c r="MW25" s="241"/>
      <c r="MX25" s="241"/>
      <c r="MY25" s="241"/>
      <c r="MZ25" s="241"/>
      <c r="NA25" s="241"/>
      <c r="NB25" s="241"/>
      <c r="NC25" s="241"/>
      <c r="ND25" s="241"/>
      <c r="NE25" s="241"/>
      <c r="NF25" s="241"/>
      <c r="NG25" s="241"/>
      <c r="NH25" s="241"/>
      <c r="NI25" s="241"/>
      <c r="NJ25" s="241"/>
      <c r="NK25" s="241"/>
      <c r="NL25" s="241"/>
      <c r="NM25" s="241"/>
      <c r="NN25" s="241"/>
      <c r="NO25" s="241"/>
      <c r="NP25" s="241"/>
      <c r="NQ25" s="241"/>
      <c r="NR25" s="241"/>
      <c r="NS25" s="241"/>
      <c r="NT25" s="241"/>
      <c r="NU25" s="241"/>
      <c r="NV25" s="241"/>
      <c r="NW25" s="241"/>
      <c r="NX25" s="241"/>
      <c r="NY25" s="241"/>
      <c r="NZ25" s="241"/>
      <c r="OA25" s="241"/>
      <c r="OB25" s="241"/>
    </row>
    <row r="26" spans="1:392" s="162" customFormat="1">
      <c r="A26" s="201" t="s">
        <v>1229</v>
      </c>
      <c r="B26" s="202" t="s">
        <v>1239</v>
      </c>
      <c r="C26" s="190">
        <f>VLOOKUP(A26,'Running Inventory count'!$A:$C,3,)</f>
        <v>4</v>
      </c>
      <c r="D26" s="186"/>
      <c r="E26" s="186"/>
      <c r="F26" s="266" t="s">
        <v>1211</v>
      </c>
      <c r="G26" s="186" t="s">
        <v>910</v>
      </c>
      <c r="H26" s="185" t="s">
        <v>126</v>
      </c>
      <c r="I26" s="193"/>
      <c r="J26" s="285"/>
      <c r="K26" s="26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  <c r="EG26" s="241"/>
      <c r="EH26" s="241"/>
      <c r="EI26" s="241"/>
      <c r="EJ26" s="241"/>
      <c r="EK26" s="241"/>
      <c r="EL26" s="241"/>
      <c r="EM26" s="241"/>
      <c r="EN26" s="241"/>
      <c r="EO26" s="241"/>
      <c r="EP26" s="241"/>
      <c r="EQ26" s="241"/>
      <c r="ER26" s="241"/>
      <c r="ES26" s="241"/>
      <c r="ET26" s="241"/>
      <c r="EU26" s="241"/>
      <c r="EV26" s="241"/>
      <c r="EW26" s="241"/>
      <c r="EX26" s="241"/>
      <c r="EY26" s="241"/>
      <c r="EZ26" s="241"/>
      <c r="FA26" s="241"/>
      <c r="FB26" s="241"/>
      <c r="FC26" s="241"/>
      <c r="FD26" s="241"/>
      <c r="FE26" s="241"/>
      <c r="FF26" s="241"/>
      <c r="FG26" s="241"/>
      <c r="FH26" s="241"/>
      <c r="FI26" s="241"/>
      <c r="FJ26" s="241"/>
      <c r="FK26" s="241"/>
      <c r="FL26" s="241"/>
      <c r="FM26" s="241"/>
      <c r="FN26" s="241"/>
      <c r="FO26" s="241"/>
      <c r="FP26" s="241"/>
      <c r="FQ26" s="241"/>
      <c r="FR26" s="241"/>
      <c r="FS26" s="241"/>
      <c r="FT26" s="241"/>
      <c r="FU26" s="241"/>
      <c r="FV26" s="241"/>
      <c r="FW26" s="241"/>
      <c r="FX26" s="241"/>
      <c r="FY26" s="241"/>
      <c r="FZ26" s="241"/>
      <c r="GA26" s="241"/>
      <c r="GB26" s="241"/>
      <c r="GC26" s="241"/>
      <c r="GD26" s="241"/>
      <c r="GE26" s="241"/>
      <c r="GF26" s="241"/>
      <c r="GG26" s="241"/>
      <c r="GH26" s="241"/>
      <c r="GI26" s="241"/>
      <c r="GJ26" s="241"/>
      <c r="GK26" s="241"/>
      <c r="GL26" s="241"/>
      <c r="GM26" s="241"/>
      <c r="GN26" s="241"/>
      <c r="GO26" s="241"/>
      <c r="GP26" s="241"/>
      <c r="GQ26" s="241"/>
      <c r="GR26" s="241"/>
      <c r="GS26" s="241"/>
      <c r="GT26" s="241"/>
      <c r="GU26" s="241"/>
      <c r="GV26" s="241"/>
      <c r="GW26" s="241"/>
      <c r="GX26" s="241"/>
      <c r="GY26" s="241"/>
      <c r="GZ26" s="241"/>
      <c r="HA26" s="241"/>
      <c r="HB26" s="241"/>
      <c r="HC26" s="241"/>
      <c r="HD26" s="241"/>
      <c r="HE26" s="241"/>
      <c r="HF26" s="241"/>
      <c r="HG26" s="241"/>
      <c r="HH26" s="241"/>
      <c r="HI26" s="241"/>
      <c r="HJ26" s="241"/>
      <c r="HK26" s="241"/>
      <c r="HL26" s="241"/>
      <c r="HM26" s="241"/>
      <c r="HN26" s="241"/>
      <c r="HO26" s="241"/>
      <c r="HP26" s="241"/>
      <c r="HQ26" s="241"/>
      <c r="HR26" s="241"/>
      <c r="HS26" s="241"/>
      <c r="HT26" s="241"/>
      <c r="HU26" s="241"/>
      <c r="HV26" s="241"/>
      <c r="HW26" s="241"/>
      <c r="HX26" s="241"/>
      <c r="HY26" s="241"/>
      <c r="HZ26" s="241"/>
      <c r="IA26" s="241"/>
      <c r="IB26" s="241"/>
      <c r="IC26" s="241"/>
      <c r="ID26" s="241"/>
      <c r="IE26" s="241"/>
      <c r="IF26" s="241"/>
      <c r="IG26" s="241"/>
      <c r="IH26" s="241"/>
      <c r="II26" s="241"/>
      <c r="IJ26" s="241"/>
      <c r="IK26" s="241"/>
      <c r="IL26" s="241"/>
      <c r="IM26" s="241"/>
      <c r="IN26" s="241"/>
      <c r="IO26" s="241"/>
      <c r="IP26" s="241"/>
      <c r="IQ26" s="241"/>
      <c r="IR26" s="241"/>
      <c r="IS26" s="241"/>
      <c r="IT26" s="241"/>
      <c r="IU26" s="241"/>
      <c r="IV26" s="241"/>
      <c r="IW26" s="241"/>
      <c r="IX26" s="241"/>
      <c r="IY26" s="241"/>
      <c r="IZ26" s="241"/>
      <c r="JA26" s="241"/>
      <c r="JB26" s="241"/>
      <c r="JC26" s="241"/>
      <c r="JD26" s="241"/>
      <c r="JE26" s="241"/>
      <c r="JF26" s="241"/>
      <c r="JG26" s="241"/>
      <c r="JH26" s="241"/>
      <c r="JI26" s="241"/>
      <c r="JJ26" s="241"/>
      <c r="JK26" s="241"/>
      <c r="JL26" s="241"/>
      <c r="JM26" s="241"/>
      <c r="JN26" s="241"/>
      <c r="JO26" s="241"/>
      <c r="JP26" s="241"/>
      <c r="JQ26" s="241"/>
      <c r="JR26" s="241"/>
      <c r="JS26" s="241"/>
      <c r="JT26" s="241"/>
      <c r="JU26" s="241"/>
      <c r="JV26" s="241"/>
      <c r="JW26" s="241"/>
      <c r="JX26" s="241"/>
      <c r="JY26" s="241"/>
      <c r="JZ26" s="241"/>
      <c r="KA26" s="241"/>
      <c r="KB26" s="241"/>
      <c r="KC26" s="241"/>
      <c r="KD26" s="241"/>
      <c r="KE26" s="241"/>
      <c r="KF26" s="241"/>
      <c r="KG26" s="241"/>
      <c r="KH26" s="241"/>
      <c r="KI26" s="241"/>
      <c r="KJ26" s="241"/>
      <c r="KK26" s="241"/>
      <c r="KL26" s="241"/>
      <c r="KM26" s="241"/>
      <c r="KN26" s="241"/>
      <c r="KO26" s="241"/>
      <c r="KP26" s="241"/>
      <c r="KQ26" s="241"/>
      <c r="KR26" s="241"/>
      <c r="KS26" s="241"/>
      <c r="KT26" s="241"/>
      <c r="KU26" s="241"/>
      <c r="KV26" s="241"/>
      <c r="KW26" s="241"/>
      <c r="KX26" s="241"/>
      <c r="KY26" s="241"/>
      <c r="KZ26" s="241"/>
      <c r="LA26" s="241"/>
      <c r="LB26" s="241"/>
      <c r="LC26" s="241"/>
      <c r="LD26" s="241"/>
      <c r="LE26" s="241"/>
      <c r="LF26" s="241"/>
      <c r="LG26" s="241"/>
      <c r="LH26" s="241"/>
      <c r="LI26" s="241"/>
      <c r="LJ26" s="241"/>
      <c r="LK26" s="241"/>
      <c r="LL26" s="241"/>
      <c r="LM26" s="241"/>
      <c r="LN26" s="241"/>
      <c r="LO26" s="241"/>
      <c r="LP26" s="241"/>
      <c r="LQ26" s="241"/>
      <c r="LR26" s="241"/>
      <c r="LS26" s="241"/>
      <c r="LT26" s="241"/>
      <c r="LU26" s="241"/>
      <c r="LV26" s="241"/>
      <c r="LW26" s="241"/>
      <c r="LX26" s="241"/>
      <c r="LY26" s="241"/>
      <c r="LZ26" s="241"/>
      <c r="MA26" s="241"/>
      <c r="MB26" s="241"/>
      <c r="MC26" s="241"/>
      <c r="MD26" s="241"/>
      <c r="ME26" s="241"/>
      <c r="MF26" s="241"/>
      <c r="MG26" s="241"/>
      <c r="MH26" s="241"/>
      <c r="MI26" s="241"/>
      <c r="MJ26" s="241"/>
      <c r="MK26" s="241"/>
      <c r="ML26" s="241"/>
      <c r="MM26" s="241"/>
      <c r="MN26" s="241"/>
      <c r="MO26" s="241"/>
      <c r="MP26" s="241"/>
      <c r="MQ26" s="241"/>
      <c r="MR26" s="241"/>
      <c r="MS26" s="241"/>
      <c r="MT26" s="241"/>
      <c r="MU26" s="241"/>
      <c r="MV26" s="241"/>
      <c r="MW26" s="241"/>
      <c r="MX26" s="241"/>
      <c r="MY26" s="241"/>
      <c r="MZ26" s="241"/>
      <c r="NA26" s="241"/>
      <c r="NB26" s="241"/>
      <c r="NC26" s="241"/>
      <c r="ND26" s="241"/>
      <c r="NE26" s="241"/>
      <c r="NF26" s="241"/>
      <c r="NG26" s="241"/>
      <c r="NH26" s="241"/>
      <c r="NI26" s="241"/>
      <c r="NJ26" s="241"/>
      <c r="NK26" s="241"/>
      <c r="NL26" s="241"/>
      <c r="NM26" s="241"/>
      <c r="NN26" s="241"/>
      <c r="NO26" s="241"/>
      <c r="NP26" s="241"/>
      <c r="NQ26" s="241"/>
      <c r="NR26" s="241"/>
      <c r="NS26" s="241"/>
      <c r="NT26" s="241"/>
      <c r="NU26" s="241"/>
      <c r="NV26" s="241"/>
      <c r="NW26" s="241"/>
      <c r="NX26" s="241"/>
      <c r="NY26" s="241"/>
      <c r="NZ26" s="241"/>
      <c r="OA26" s="241"/>
      <c r="OB26" s="241"/>
    </row>
    <row r="27" spans="1:392" s="4" customFormat="1">
      <c r="A27" s="201" t="s">
        <v>1228</v>
      </c>
      <c r="B27" s="202" t="s">
        <v>1238</v>
      </c>
      <c r="C27" s="290">
        <f>VLOOKUP(A27,'Running Inventory count'!$A:$C,3,)</f>
        <v>4</v>
      </c>
      <c r="D27" s="289"/>
      <c r="E27" s="289"/>
      <c r="F27" s="266" t="s">
        <v>1211</v>
      </c>
      <c r="G27" s="289" t="s">
        <v>910</v>
      </c>
      <c r="H27" s="288" t="s">
        <v>126</v>
      </c>
      <c r="I27" s="275"/>
      <c r="J27" s="285"/>
      <c r="K27" s="26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  <c r="AS27" s="241"/>
      <c r="AT27" s="241"/>
      <c r="AU27" s="241"/>
      <c r="AV27" s="241"/>
      <c r="AW27" s="241"/>
      <c r="AX27" s="241"/>
      <c r="AY27" s="241"/>
      <c r="AZ27" s="241"/>
      <c r="BA27" s="241"/>
      <c r="BB27" s="241"/>
      <c r="BC27" s="241"/>
      <c r="BD27" s="241"/>
      <c r="BE27" s="241"/>
      <c r="BF27" s="241"/>
      <c r="BG27" s="241"/>
      <c r="BH27" s="241"/>
      <c r="BI27" s="241"/>
      <c r="BJ27" s="241"/>
      <c r="BK27" s="241"/>
      <c r="BL27" s="241"/>
      <c r="BM27" s="241"/>
      <c r="BN27" s="241"/>
      <c r="BO27" s="241"/>
      <c r="BP27" s="241"/>
      <c r="BQ27" s="241"/>
      <c r="BR27" s="241"/>
      <c r="BS27" s="241"/>
      <c r="BT27" s="241"/>
      <c r="BU27" s="241"/>
      <c r="BV27" s="241"/>
      <c r="BW27" s="241"/>
      <c r="BX27" s="241"/>
      <c r="BY27" s="241"/>
      <c r="BZ27" s="241"/>
      <c r="CA27" s="241"/>
      <c r="CB27" s="241"/>
      <c r="CC27" s="241"/>
      <c r="CD27" s="241"/>
      <c r="CE27" s="241"/>
      <c r="CF27" s="241"/>
      <c r="CG27" s="241"/>
      <c r="CH27" s="241"/>
      <c r="CI27" s="241"/>
      <c r="CJ27" s="241"/>
      <c r="CK27" s="241"/>
      <c r="CL27" s="241"/>
      <c r="CM27" s="241"/>
      <c r="CN27" s="241"/>
      <c r="CO27" s="241"/>
      <c r="CP27" s="241"/>
      <c r="CQ27" s="241"/>
      <c r="CR27" s="241"/>
      <c r="CS27" s="241"/>
      <c r="CT27" s="241"/>
      <c r="CU27" s="241"/>
      <c r="CV27" s="241"/>
      <c r="CW27" s="241"/>
      <c r="CX27" s="241"/>
      <c r="CY27" s="241"/>
      <c r="CZ27" s="241"/>
      <c r="DA27" s="241"/>
      <c r="DB27" s="241"/>
      <c r="DC27" s="241"/>
      <c r="DD27" s="241"/>
      <c r="DE27" s="241"/>
      <c r="DF27" s="241"/>
      <c r="DG27" s="241"/>
      <c r="DH27" s="241"/>
      <c r="DI27" s="241"/>
      <c r="DJ27" s="241"/>
      <c r="DK27" s="241"/>
      <c r="DL27" s="241"/>
      <c r="DM27" s="241"/>
      <c r="DN27" s="241"/>
      <c r="DO27" s="241"/>
      <c r="DP27" s="241"/>
      <c r="DQ27" s="241"/>
      <c r="DR27" s="241"/>
      <c r="DS27" s="241"/>
      <c r="DT27" s="241"/>
      <c r="DU27" s="241"/>
      <c r="DV27" s="241"/>
      <c r="DW27" s="241"/>
      <c r="DX27" s="241"/>
      <c r="DY27" s="241"/>
      <c r="DZ27" s="241"/>
      <c r="EA27" s="241"/>
      <c r="EB27" s="241"/>
      <c r="EC27" s="241"/>
      <c r="ED27" s="241"/>
      <c r="EE27" s="241"/>
      <c r="EF27" s="241"/>
      <c r="EG27" s="241"/>
      <c r="EH27" s="241"/>
      <c r="EI27" s="241"/>
      <c r="EJ27" s="241"/>
      <c r="EK27" s="241"/>
      <c r="EL27" s="241"/>
      <c r="EM27" s="241"/>
      <c r="EN27" s="241"/>
      <c r="EO27" s="241"/>
      <c r="EP27" s="241"/>
      <c r="EQ27" s="241"/>
      <c r="ER27" s="241"/>
      <c r="ES27" s="241"/>
      <c r="ET27" s="241"/>
      <c r="EU27" s="241"/>
      <c r="EV27" s="241"/>
      <c r="EW27" s="241"/>
      <c r="EX27" s="241"/>
      <c r="EY27" s="241"/>
      <c r="EZ27" s="241"/>
      <c r="FA27" s="241"/>
      <c r="FB27" s="241"/>
      <c r="FC27" s="241"/>
      <c r="FD27" s="241"/>
      <c r="FE27" s="241"/>
      <c r="FF27" s="241"/>
      <c r="FG27" s="241"/>
      <c r="FH27" s="241"/>
      <c r="FI27" s="241"/>
      <c r="FJ27" s="241"/>
      <c r="FK27" s="241"/>
      <c r="FL27" s="241"/>
      <c r="FM27" s="241"/>
      <c r="FN27" s="241"/>
      <c r="FO27" s="241"/>
      <c r="FP27" s="241"/>
      <c r="FQ27" s="241"/>
      <c r="FR27" s="241"/>
      <c r="FS27" s="241"/>
      <c r="FT27" s="241"/>
      <c r="FU27" s="241"/>
      <c r="FV27" s="241"/>
      <c r="FW27" s="241"/>
      <c r="FX27" s="241"/>
      <c r="FY27" s="241"/>
      <c r="FZ27" s="241"/>
      <c r="GA27" s="241"/>
      <c r="GB27" s="241"/>
      <c r="GC27" s="241"/>
      <c r="GD27" s="241"/>
      <c r="GE27" s="241"/>
      <c r="GF27" s="241"/>
      <c r="GG27" s="241"/>
      <c r="GH27" s="241"/>
      <c r="GI27" s="241"/>
      <c r="GJ27" s="241"/>
      <c r="GK27" s="241"/>
      <c r="GL27" s="241"/>
      <c r="GM27" s="241"/>
      <c r="GN27" s="241"/>
      <c r="GO27" s="241"/>
      <c r="GP27" s="241"/>
      <c r="GQ27" s="241"/>
      <c r="GR27" s="241"/>
      <c r="GS27" s="241"/>
      <c r="GT27" s="241"/>
      <c r="GU27" s="241"/>
      <c r="GV27" s="241"/>
      <c r="GW27" s="241"/>
      <c r="GX27" s="241"/>
      <c r="GY27" s="241"/>
      <c r="GZ27" s="241"/>
      <c r="HA27" s="241"/>
      <c r="HB27" s="241"/>
      <c r="HC27" s="241"/>
      <c r="HD27" s="241"/>
      <c r="HE27" s="241"/>
      <c r="HF27" s="241"/>
      <c r="HG27" s="241"/>
      <c r="HH27" s="241"/>
      <c r="HI27" s="241"/>
      <c r="HJ27" s="241"/>
      <c r="HK27" s="241"/>
      <c r="HL27" s="241"/>
      <c r="HM27" s="241"/>
      <c r="HN27" s="241"/>
      <c r="HO27" s="241"/>
      <c r="HP27" s="241"/>
      <c r="HQ27" s="241"/>
      <c r="HR27" s="241"/>
      <c r="HS27" s="241"/>
      <c r="HT27" s="241"/>
      <c r="HU27" s="241"/>
      <c r="HV27" s="241"/>
      <c r="HW27" s="241"/>
      <c r="HX27" s="241"/>
      <c r="HY27" s="241"/>
      <c r="HZ27" s="241"/>
      <c r="IA27" s="241"/>
      <c r="IB27" s="241"/>
      <c r="IC27" s="241"/>
      <c r="ID27" s="241"/>
      <c r="IE27" s="241"/>
      <c r="IF27" s="241"/>
      <c r="IG27" s="241"/>
      <c r="IH27" s="241"/>
      <c r="II27" s="241"/>
      <c r="IJ27" s="241"/>
      <c r="IK27" s="241"/>
      <c r="IL27" s="241"/>
      <c r="IM27" s="241"/>
      <c r="IN27" s="241"/>
      <c r="IO27" s="241"/>
      <c r="IP27" s="241"/>
      <c r="IQ27" s="241"/>
      <c r="IR27" s="241"/>
      <c r="IS27" s="241"/>
      <c r="IT27" s="241"/>
      <c r="IU27" s="241"/>
      <c r="IV27" s="241"/>
      <c r="IW27" s="241"/>
      <c r="IX27" s="241"/>
      <c r="IY27" s="241"/>
      <c r="IZ27" s="241"/>
      <c r="JA27" s="241"/>
      <c r="JB27" s="241"/>
      <c r="JC27" s="241"/>
      <c r="JD27" s="241"/>
      <c r="JE27" s="241"/>
      <c r="JF27" s="241"/>
      <c r="JG27" s="241"/>
      <c r="JH27" s="241"/>
      <c r="JI27" s="241"/>
      <c r="JJ27" s="241"/>
      <c r="JK27" s="241"/>
      <c r="JL27" s="241"/>
      <c r="JM27" s="241"/>
      <c r="JN27" s="241"/>
      <c r="JO27" s="241"/>
      <c r="JP27" s="241"/>
      <c r="JQ27" s="241"/>
      <c r="JR27" s="241"/>
      <c r="JS27" s="241"/>
      <c r="JT27" s="241"/>
      <c r="JU27" s="241"/>
      <c r="JV27" s="241"/>
      <c r="JW27" s="241"/>
      <c r="JX27" s="241"/>
      <c r="JY27" s="241"/>
      <c r="JZ27" s="241"/>
      <c r="KA27" s="241"/>
      <c r="KB27" s="241"/>
      <c r="KC27" s="241"/>
      <c r="KD27" s="241"/>
      <c r="KE27" s="241"/>
      <c r="KF27" s="241"/>
      <c r="KG27" s="241"/>
      <c r="KH27" s="241"/>
      <c r="KI27" s="241"/>
      <c r="KJ27" s="241"/>
      <c r="KK27" s="241"/>
      <c r="KL27" s="241"/>
      <c r="KM27" s="241"/>
      <c r="KN27" s="241"/>
      <c r="KO27" s="241"/>
      <c r="KP27" s="241"/>
      <c r="KQ27" s="241"/>
      <c r="KR27" s="241"/>
      <c r="KS27" s="241"/>
      <c r="KT27" s="241"/>
      <c r="KU27" s="241"/>
      <c r="KV27" s="241"/>
      <c r="KW27" s="241"/>
      <c r="KX27" s="241"/>
      <c r="KY27" s="241"/>
      <c r="KZ27" s="241"/>
      <c r="LA27" s="241"/>
      <c r="LB27" s="241"/>
      <c r="LC27" s="241"/>
      <c r="LD27" s="241"/>
      <c r="LE27" s="241"/>
      <c r="LF27" s="241"/>
      <c r="LG27" s="241"/>
      <c r="LH27" s="241"/>
      <c r="LI27" s="241"/>
      <c r="LJ27" s="241"/>
      <c r="LK27" s="241"/>
      <c r="LL27" s="241"/>
      <c r="LM27" s="241"/>
      <c r="LN27" s="241"/>
      <c r="LO27" s="241"/>
      <c r="LP27" s="241"/>
      <c r="LQ27" s="241"/>
      <c r="LR27" s="241"/>
      <c r="LS27" s="241"/>
      <c r="LT27" s="241"/>
      <c r="LU27" s="241"/>
      <c r="LV27" s="241"/>
      <c r="LW27" s="241"/>
      <c r="LX27" s="241"/>
      <c r="LY27" s="241"/>
      <c r="LZ27" s="241"/>
      <c r="MA27" s="241"/>
      <c r="MB27" s="241"/>
      <c r="MC27" s="241"/>
      <c r="MD27" s="241"/>
      <c r="ME27" s="241"/>
      <c r="MF27" s="241"/>
      <c r="MG27" s="241"/>
      <c r="MH27" s="241"/>
      <c r="MI27" s="241"/>
      <c r="MJ27" s="241"/>
      <c r="MK27" s="241"/>
      <c r="ML27" s="241"/>
      <c r="MM27" s="241"/>
      <c r="MN27" s="241"/>
      <c r="MO27" s="241"/>
      <c r="MP27" s="241"/>
      <c r="MQ27" s="241"/>
      <c r="MR27" s="241"/>
      <c r="MS27" s="241"/>
      <c r="MT27" s="241"/>
      <c r="MU27" s="241"/>
      <c r="MV27" s="241"/>
      <c r="MW27" s="241"/>
      <c r="MX27" s="241"/>
      <c r="MY27" s="241"/>
      <c r="MZ27" s="241"/>
      <c r="NA27" s="241"/>
      <c r="NB27" s="241"/>
      <c r="NC27" s="241"/>
      <c r="ND27" s="241"/>
      <c r="NE27" s="241"/>
      <c r="NF27" s="241"/>
      <c r="NG27" s="241"/>
      <c r="NH27" s="241"/>
      <c r="NI27" s="241"/>
      <c r="NJ27" s="241"/>
      <c r="NK27" s="241"/>
      <c r="NL27" s="241"/>
      <c r="NM27" s="241"/>
      <c r="NN27" s="241"/>
      <c r="NO27" s="241"/>
      <c r="NP27" s="241"/>
      <c r="NQ27" s="241"/>
      <c r="NR27" s="241"/>
      <c r="NS27" s="241"/>
      <c r="NT27" s="241"/>
      <c r="NU27" s="241"/>
      <c r="NV27" s="241"/>
      <c r="NW27" s="241"/>
      <c r="NX27" s="241"/>
      <c r="NY27" s="241"/>
      <c r="NZ27" s="241"/>
      <c r="OA27" s="241"/>
      <c r="OB27" s="241"/>
    </row>
    <row r="28" spans="1:392" s="162" customFormat="1">
      <c r="A28" s="201" t="s">
        <v>1230</v>
      </c>
      <c r="B28" s="202" t="s">
        <v>1240</v>
      </c>
      <c r="C28" s="290">
        <f>VLOOKUP(A28,'Running Inventory count'!$A:$C,3,)</f>
        <v>4</v>
      </c>
      <c r="D28" s="289"/>
      <c r="E28" s="289"/>
      <c r="F28" s="266" t="s">
        <v>1211</v>
      </c>
      <c r="G28" s="289" t="s">
        <v>910</v>
      </c>
      <c r="H28" s="288" t="s">
        <v>126</v>
      </c>
      <c r="I28" s="275"/>
      <c r="J28" s="285"/>
      <c r="K28" s="261"/>
      <c r="L28" s="241"/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1"/>
      <c r="AV28" s="241"/>
      <c r="AW28" s="241"/>
      <c r="AX28" s="241"/>
      <c r="AY28" s="241"/>
      <c r="AZ28" s="241"/>
      <c r="BA28" s="241"/>
      <c r="BB28" s="241"/>
      <c r="BC28" s="241"/>
      <c r="BD28" s="241"/>
      <c r="BE28" s="241"/>
      <c r="BF28" s="241"/>
      <c r="BG28" s="241"/>
      <c r="BH28" s="241"/>
      <c r="BI28" s="241"/>
      <c r="BJ28" s="241"/>
      <c r="BK28" s="241"/>
      <c r="BL28" s="241"/>
      <c r="BM28" s="241"/>
      <c r="BN28" s="241"/>
      <c r="BO28" s="241"/>
      <c r="BP28" s="241"/>
      <c r="BQ28" s="241"/>
      <c r="BR28" s="241"/>
      <c r="BS28" s="241"/>
      <c r="BT28" s="241"/>
      <c r="BU28" s="241"/>
      <c r="BV28" s="241"/>
      <c r="BW28" s="241"/>
      <c r="BX28" s="241"/>
      <c r="BY28" s="241"/>
      <c r="BZ28" s="241"/>
      <c r="CA28" s="241"/>
      <c r="CB28" s="241"/>
      <c r="CC28" s="241"/>
      <c r="CD28" s="241"/>
      <c r="CE28" s="241"/>
      <c r="CF28" s="241"/>
      <c r="CG28" s="241"/>
      <c r="CH28" s="241"/>
      <c r="CI28" s="241"/>
      <c r="CJ28" s="241"/>
      <c r="CK28" s="241"/>
      <c r="CL28" s="241"/>
      <c r="CM28" s="241"/>
      <c r="CN28" s="241"/>
      <c r="CO28" s="241"/>
      <c r="CP28" s="241"/>
      <c r="CQ28" s="241"/>
      <c r="CR28" s="241"/>
      <c r="CS28" s="241"/>
      <c r="CT28" s="241"/>
      <c r="CU28" s="241"/>
      <c r="CV28" s="241"/>
      <c r="CW28" s="241"/>
      <c r="CX28" s="241"/>
      <c r="CY28" s="241"/>
      <c r="CZ28" s="241"/>
      <c r="DA28" s="241"/>
      <c r="DB28" s="241"/>
      <c r="DC28" s="241"/>
      <c r="DD28" s="241"/>
      <c r="DE28" s="241"/>
      <c r="DF28" s="241"/>
      <c r="DG28" s="241"/>
      <c r="DH28" s="241"/>
      <c r="DI28" s="241"/>
      <c r="DJ28" s="241"/>
      <c r="DK28" s="241"/>
      <c r="DL28" s="241"/>
      <c r="DM28" s="241"/>
      <c r="DN28" s="241"/>
      <c r="DO28" s="241"/>
      <c r="DP28" s="241"/>
      <c r="DQ28" s="241"/>
      <c r="DR28" s="241"/>
      <c r="DS28" s="241"/>
      <c r="DT28" s="241"/>
      <c r="DU28" s="241"/>
      <c r="DV28" s="241"/>
      <c r="DW28" s="241"/>
      <c r="DX28" s="241"/>
      <c r="DY28" s="241"/>
      <c r="DZ28" s="241"/>
      <c r="EA28" s="241"/>
      <c r="EB28" s="241"/>
      <c r="EC28" s="241"/>
      <c r="ED28" s="241"/>
      <c r="EE28" s="241"/>
      <c r="EF28" s="241"/>
      <c r="EG28" s="241"/>
      <c r="EH28" s="241"/>
      <c r="EI28" s="241"/>
      <c r="EJ28" s="241"/>
      <c r="EK28" s="241"/>
      <c r="EL28" s="241"/>
      <c r="EM28" s="241"/>
      <c r="EN28" s="241"/>
      <c r="EO28" s="241"/>
      <c r="EP28" s="241"/>
      <c r="EQ28" s="241"/>
      <c r="ER28" s="241"/>
      <c r="ES28" s="241"/>
      <c r="ET28" s="241"/>
      <c r="EU28" s="241"/>
      <c r="EV28" s="241"/>
      <c r="EW28" s="241"/>
      <c r="EX28" s="241"/>
      <c r="EY28" s="241"/>
      <c r="EZ28" s="241"/>
      <c r="FA28" s="241"/>
      <c r="FB28" s="241"/>
      <c r="FC28" s="241"/>
      <c r="FD28" s="241"/>
      <c r="FE28" s="241"/>
      <c r="FF28" s="241"/>
      <c r="FG28" s="241"/>
      <c r="FH28" s="241"/>
      <c r="FI28" s="241"/>
      <c r="FJ28" s="241"/>
      <c r="FK28" s="241"/>
      <c r="FL28" s="241"/>
      <c r="FM28" s="241"/>
      <c r="FN28" s="241"/>
      <c r="FO28" s="241"/>
      <c r="FP28" s="241"/>
      <c r="FQ28" s="241"/>
      <c r="FR28" s="241"/>
      <c r="FS28" s="241"/>
      <c r="FT28" s="241"/>
      <c r="FU28" s="241"/>
      <c r="FV28" s="241"/>
      <c r="FW28" s="241"/>
      <c r="FX28" s="241"/>
      <c r="FY28" s="241"/>
      <c r="FZ28" s="241"/>
      <c r="GA28" s="241"/>
      <c r="GB28" s="241"/>
      <c r="GC28" s="241"/>
      <c r="GD28" s="241"/>
      <c r="GE28" s="241"/>
      <c r="GF28" s="241"/>
      <c r="GG28" s="241"/>
      <c r="GH28" s="241"/>
      <c r="GI28" s="241"/>
      <c r="GJ28" s="241"/>
      <c r="GK28" s="241"/>
      <c r="GL28" s="241"/>
      <c r="GM28" s="241"/>
      <c r="GN28" s="241"/>
      <c r="GO28" s="241"/>
      <c r="GP28" s="241"/>
      <c r="GQ28" s="241"/>
      <c r="GR28" s="241"/>
      <c r="GS28" s="241"/>
      <c r="GT28" s="241"/>
      <c r="GU28" s="241"/>
      <c r="GV28" s="241"/>
      <c r="GW28" s="241"/>
      <c r="GX28" s="241"/>
      <c r="GY28" s="241"/>
      <c r="GZ28" s="241"/>
      <c r="HA28" s="241"/>
      <c r="HB28" s="241"/>
      <c r="HC28" s="241"/>
      <c r="HD28" s="241"/>
      <c r="HE28" s="241"/>
      <c r="HF28" s="241"/>
      <c r="HG28" s="241"/>
      <c r="HH28" s="241"/>
      <c r="HI28" s="241"/>
      <c r="HJ28" s="241"/>
      <c r="HK28" s="241"/>
      <c r="HL28" s="241"/>
      <c r="HM28" s="241"/>
      <c r="HN28" s="241"/>
      <c r="HO28" s="241"/>
      <c r="HP28" s="241"/>
      <c r="HQ28" s="241"/>
      <c r="HR28" s="241"/>
      <c r="HS28" s="241"/>
      <c r="HT28" s="241"/>
      <c r="HU28" s="241"/>
      <c r="HV28" s="241"/>
      <c r="HW28" s="241"/>
      <c r="HX28" s="241"/>
      <c r="HY28" s="241"/>
      <c r="HZ28" s="241"/>
      <c r="IA28" s="241"/>
      <c r="IB28" s="241"/>
      <c r="IC28" s="241"/>
      <c r="ID28" s="241"/>
      <c r="IE28" s="241"/>
      <c r="IF28" s="241"/>
      <c r="IG28" s="241"/>
      <c r="IH28" s="241"/>
      <c r="II28" s="241"/>
      <c r="IJ28" s="241"/>
      <c r="IK28" s="241"/>
      <c r="IL28" s="241"/>
      <c r="IM28" s="241"/>
      <c r="IN28" s="241"/>
      <c r="IO28" s="241"/>
      <c r="IP28" s="241"/>
      <c r="IQ28" s="241"/>
      <c r="IR28" s="241"/>
      <c r="IS28" s="241"/>
      <c r="IT28" s="241"/>
      <c r="IU28" s="241"/>
      <c r="IV28" s="241"/>
      <c r="IW28" s="241"/>
      <c r="IX28" s="241"/>
      <c r="IY28" s="241"/>
      <c r="IZ28" s="241"/>
      <c r="JA28" s="241"/>
      <c r="JB28" s="241"/>
      <c r="JC28" s="241"/>
      <c r="JD28" s="241"/>
      <c r="JE28" s="241"/>
      <c r="JF28" s="241"/>
      <c r="JG28" s="241"/>
      <c r="JH28" s="241"/>
      <c r="JI28" s="241"/>
      <c r="JJ28" s="241"/>
      <c r="JK28" s="241"/>
      <c r="JL28" s="241"/>
      <c r="JM28" s="241"/>
      <c r="JN28" s="241"/>
      <c r="JO28" s="241"/>
      <c r="JP28" s="241"/>
      <c r="JQ28" s="241"/>
      <c r="JR28" s="241"/>
      <c r="JS28" s="241"/>
      <c r="JT28" s="241"/>
      <c r="JU28" s="241"/>
      <c r="JV28" s="241"/>
      <c r="JW28" s="241"/>
      <c r="JX28" s="241"/>
      <c r="JY28" s="241"/>
      <c r="JZ28" s="241"/>
      <c r="KA28" s="241"/>
      <c r="KB28" s="241"/>
      <c r="KC28" s="241"/>
      <c r="KD28" s="241"/>
      <c r="KE28" s="241"/>
      <c r="KF28" s="241"/>
      <c r="KG28" s="241"/>
      <c r="KH28" s="241"/>
      <c r="KI28" s="241"/>
      <c r="KJ28" s="241"/>
      <c r="KK28" s="241"/>
      <c r="KL28" s="241"/>
      <c r="KM28" s="241"/>
      <c r="KN28" s="241"/>
      <c r="KO28" s="241"/>
      <c r="KP28" s="241"/>
      <c r="KQ28" s="241"/>
      <c r="KR28" s="241"/>
      <c r="KS28" s="241"/>
      <c r="KT28" s="241"/>
      <c r="KU28" s="241"/>
      <c r="KV28" s="241"/>
      <c r="KW28" s="241"/>
      <c r="KX28" s="241"/>
      <c r="KY28" s="241"/>
      <c r="KZ28" s="241"/>
      <c r="LA28" s="241"/>
      <c r="LB28" s="241"/>
      <c r="LC28" s="241"/>
      <c r="LD28" s="241"/>
      <c r="LE28" s="241"/>
      <c r="LF28" s="241"/>
      <c r="LG28" s="241"/>
      <c r="LH28" s="241"/>
      <c r="LI28" s="241"/>
      <c r="LJ28" s="241"/>
      <c r="LK28" s="241"/>
      <c r="LL28" s="241"/>
      <c r="LM28" s="241"/>
      <c r="LN28" s="241"/>
      <c r="LO28" s="241"/>
      <c r="LP28" s="241"/>
      <c r="LQ28" s="241"/>
      <c r="LR28" s="241"/>
      <c r="LS28" s="241"/>
      <c r="LT28" s="241"/>
      <c r="LU28" s="241"/>
      <c r="LV28" s="241"/>
      <c r="LW28" s="241"/>
      <c r="LX28" s="241"/>
      <c r="LY28" s="241"/>
      <c r="LZ28" s="241"/>
      <c r="MA28" s="241"/>
      <c r="MB28" s="241"/>
      <c r="MC28" s="241"/>
      <c r="MD28" s="241"/>
      <c r="ME28" s="241"/>
      <c r="MF28" s="241"/>
      <c r="MG28" s="241"/>
      <c r="MH28" s="241"/>
      <c r="MI28" s="241"/>
      <c r="MJ28" s="241"/>
      <c r="MK28" s="241"/>
      <c r="ML28" s="241"/>
      <c r="MM28" s="241"/>
      <c r="MN28" s="241"/>
      <c r="MO28" s="241"/>
      <c r="MP28" s="241"/>
      <c r="MQ28" s="241"/>
      <c r="MR28" s="241"/>
      <c r="MS28" s="241"/>
      <c r="MT28" s="241"/>
      <c r="MU28" s="241"/>
      <c r="MV28" s="241"/>
      <c r="MW28" s="241"/>
      <c r="MX28" s="241"/>
      <c r="MY28" s="241"/>
      <c r="MZ28" s="241"/>
      <c r="NA28" s="241"/>
      <c r="NB28" s="241"/>
      <c r="NC28" s="241"/>
      <c r="ND28" s="241"/>
      <c r="NE28" s="241"/>
      <c r="NF28" s="241"/>
      <c r="NG28" s="241"/>
      <c r="NH28" s="241"/>
      <c r="NI28" s="241"/>
      <c r="NJ28" s="241"/>
      <c r="NK28" s="241"/>
      <c r="NL28" s="241"/>
      <c r="NM28" s="241"/>
      <c r="NN28" s="241"/>
      <c r="NO28" s="241"/>
      <c r="NP28" s="241"/>
      <c r="NQ28" s="241"/>
      <c r="NR28" s="241"/>
      <c r="NS28" s="241"/>
      <c r="NT28" s="241"/>
      <c r="NU28" s="241"/>
      <c r="NV28" s="241"/>
      <c r="NW28" s="241"/>
      <c r="NX28" s="241"/>
      <c r="NY28" s="241"/>
      <c r="NZ28" s="241"/>
      <c r="OA28" s="241"/>
      <c r="OB28" s="241"/>
    </row>
    <row r="29" spans="1:392" s="4" customFormat="1">
      <c r="A29" s="251" t="s">
        <v>1328</v>
      </c>
      <c r="B29" s="266" t="s">
        <v>1327</v>
      </c>
      <c r="C29" s="290">
        <f>VLOOKUP(A29,'Running Inventory count'!$A:$C,3,)</f>
        <v>1</v>
      </c>
      <c r="D29" s="289"/>
      <c r="E29" s="289"/>
      <c r="F29" s="289" t="s">
        <v>1314</v>
      </c>
      <c r="G29" s="289" t="s">
        <v>910</v>
      </c>
      <c r="H29" s="288" t="s">
        <v>126</v>
      </c>
      <c r="I29" s="275"/>
      <c r="J29" s="166"/>
      <c r="K29" s="165"/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1"/>
      <c r="Z29" s="241"/>
      <c r="AA29" s="241"/>
      <c r="AB29" s="241"/>
      <c r="AC29" s="241"/>
      <c r="AD29" s="241"/>
      <c r="AE29" s="241"/>
      <c r="AF29" s="241"/>
      <c r="AG29" s="241"/>
      <c r="AH29" s="241"/>
      <c r="AI29" s="241"/>
      <c r="AJ29" s="241"/>
      <c r="AK29" s="241"/>
      <c r="AL29" s="241"/>
      <c r="AM29" s="241"/>
      <c r="AN29" s="241"/>
      <c r="AO29" s="241"/>
      <c r="AP29" s="241"/>
      <c r="AQ29" s="241"/>
      <c r="AR29" s="241"/>
      <c r="AS29" s="241"/>
      <c r="AT29" s="241"/>
      <c r="AU29" s="241"/>
      <c r="AV29" s="241"/>
      <c r="AW29" s="241"/>
      <c r="AX29" s="241"/>
      <c r="AY29" s="241"/>
      <c r="AZ29" s="241"/>
      <c r="BA29" s="241"/>
      <c r="BB29" s="241"/>
      <c r="BC29" s="241"/>
      <c r="BD29" s="241"/>
      <c r="BE29" s="241"/>
      <c r="BF29" s="241"/>
      <c r="BG29" s="241"/>
      <c r="BH29" s="241"/>
      <c r="BI29" s="241"/>
      <c r="BJ29" s="241"/>
      <c r="BK29" s="241"/>
      <c r="BL29" s="241"/>
      <c r="BM29" s="241"/>
      <c r="BN29" s="241"/>
      <c r="BO29" s="241"/>
      <c r="BP29" s="241"/>
      <c r="BQ29" s="241"/>
      <c r="BR29" s="241"/>
      <c r="BS29" s="241"/>
      <c r="BT29" s="241"/>
      <c r="BU29" s="241"/>
      <c r="BV29" s="241"/>
      <c r="BW29" s="241"/>
      <c r="BX29" s="241"/>
      <c r="BY29" s="241"/>
      <c r="BZ29" s="241"/>
      <c r="CA29" s="241"/>
      <c r="CB29" s="241"/>
      <c r="CC29" s="241"/>
      <c r="CD29" s="241"/>
      <c r="CE29" s="241"/>
      <c r="CF29" s="241"/>
      <c r="CG29" s="241"/>
      <c r="CH29" s="241"/>
      <c r="CI29" s="241"/>
      <c r="CJ29" s="241"/>
      <c r="CK29" s="241"/>
      <c r="CL29" s="241"/>
      <c r="CM29" s="241"/>
      <c r="CN29" s="241"/>
      <c r="CO29" s="241"/>
      <c r="CP29" s="241"/>
      <c r="CQ29" s="241"/>
      <c r="CR29" s="241"/>
      <c r="CS29" s="241"/>
      <c r="CT29" s="241"/>
      <c r="CU29" s="241"/>
      <c r="CV29" s="241"/>
      <c r="CW29" s="241"/>
      <c r="CX29" s="241"/>
      <c r="CY29" s="241"/>
      <c r="CZ29" s="241"/>
      <c r="DA29" s="241"/>
      <c r="DB29" s="241"/>
      <c r="DC29" s="241"/>
      <c r="DD29" s="241"/>
      <c r="DE29" s="241"/>
      <c r="DF29" s="241"/>
      <c r="DG29" s="241"/>
      <c r="DH29" s="241"/>
      <c r="DI29" s="241"/>
      <c r="DJ29" s="241"/>
      <c r="DK29" s="241"/>
      <c r="DL29" s="241"/>
      <c r="DM29" s="241"/>
      <c r="DN29" s="241"/>
      <c r="DO29" s="241"/>
      <c r="DP29" s="241"/>
      <c r="DQ29" s="241"/>
      <c r="DR29" s="241"/>
      <c r="DS29" s="241"/>
      <c r="DT29" s="241"/>
      <c r="DU29" s="241"/>
      <c r="DV29" s="241"/>
      <c r="DW29" s="241"/>
      <c r="DX29" s="241"/>
      <c r="DY29" s="241"/>
      <c r="DZ29" s="241"/>
      <c r="EA29" s="241"/>
      <c r="EB29" s="241"/>
      <c r="EC29" s="241"/>
      <c r="ED29" s="241"/>
      <c r="EE29" s="241"/>
      <c r="EF29" s="241"/>
      <c r="EG29" s="241"/>
      <c r="EH29" s="241"/>
      <c r="EI29" s="241"/>
      <c r="EJ29" s="241"/>
      <c r="EK29" s="241"/>
      <c r="EL29" s="241"/>
      <c r="EM29" s="241"/>
      <c r="EN29" s="241"/>
      <c r="EO29" s="241"/>
      <c r="EP29" s="241"/>
      <c r="EQ29" s="241"/>
      <c r="ER29" s="241"/>
      <c r="ES29" s="241"/>
      <c r="ET29" s="241"/>
      <c r="EU29" s="241"/>
      <c r="EV29" s="241"/>
      <c r="EW29" s="241"/>
      <c r="EX29" s="241"/>
      <c r="EY29" s="241"/>
      <c r="EZ29" s="241"/>
      <c r="FA29" s="241"/>
      <c r="FB29" s="241"/>
      <c r="FC29" s="241"/>
      <c r="FD29" s="241"/>
      <c r="FE29" s="241"/>
      <c r="FF29" s="241"/>
      <c r="FG29" s="241"/>
      <c r="FH29" s="241"/>
      <c r="FI29" s="241"/>
      <c r="FJ29" s="241"/>
      <c r="FK29" s="241"/>
      <c r="FL29" s="241"/>
      <c r="FM29" s="241"/>
      <c r="FN29" s="241"/>
      <c r="FO29" s="241"/>
      <c r="FP29" s="241"/>
      <c r="FQ29" s="241"/>
      <c r="FR29" s="241"/>
      <c r="FS29" s="241"/>
      <c r="FT29" s="241"/>
      <c r="FU29" s="241"/>
      <c r="FV29" s="241"/>
      <c r="FW29" s="241"/>
      <c r="FX29" s="241"/>
      <c r="FY29" s="241"/>
      <c r="FZ29" s="241"/>
      <c r="GA29" s="241"/>
      <c r="GB29" s="241"/>
      <c r="GC29" s="241"/>
      <c r="GD29" s="241"/>
      <c r="GE29" s="241"/>
      <c r="GF29" s="241"/>
      <c r="GG29" s="241"/>
      <c r="GH29" s="241"/>
      <c r="GI29" s="241"/>
      <c r="GJ29" s="241"/>
      <c r="GK29" s="241"/>
      <c r="GL29" s="241"/>
      <c r="GM29" s="241"/>
      <c r="GN29" s="241"/>
      <c r="GO29" s="241"/>
      <c r="GP29" s="241"/>
      <c r="GQ29" s="241"/>
      <c r="GR29" s="241"/>
      <c r="GS29" s="241"/>
      <c r="GT29" s="241"/>
      <c r="GU29" s="241"/>
      <c r="GV29" s="241"/>
      <c r="GW29" s="241"/>
      <c r="GX29" s="241"/>
      <c r="GY29" s="241"/>
      <c r="GZ29" s="241"/>
      <c r="HA29" s="241"/>
      <c r="HB29" s="241"/>
      <c r="HC29" s="241"/>
      <c r="HD29" s="241"/>
      <c r="HE29" s="241"/>
      <c r="HF29" s="241"/>
      <c r="HG29" s="241"/>
      <c r="HH29" s="241"/>
      <c r="HI29" s="241"/>
      <c r="HJ29" s="241"/>
      <c r="HK29" s="241"/>
      <c r="HL29" s="241"/>
      <c r="HM29" s="241"/>
      <c r="HN29" s="241"/>
      <c r="HO29" s="241"/>
      <c r="HP29" s="241"/>
      <c r="HQ29" s="241"/>
      <c r="HR29" s="241"/>
      <c r="HS29" s="241"/>
      <c r="HT29" s="241"/>
      <c r="HU29" s="241"/>
      <c r="HV29" s="241"/>
      <c r="HW29" s="241"/>
      <c r="HX29" s="241"/>
      <c r="HY29" s="241"/>
      <c r="HZ29" s="241"/>
      <c r="IA29" s="241"/>
      <c r="IB29" s="241"/>
      <c r="IC29" s="241"/>
      <c r="ID29" s="241"/>
      <c r="IE29" s="241"/>
      <c r="IF29" s="241"/>
      <c r="IG29" s="241"/>
      <c r="IH29" s="241"/>
      <c r="II29" s="241"/>
      <c r="IJ29" s="241"/>
      <c r="IK29" s="241"/>
      <c r="IL29" s="241"/>
      <c r="IM29" s="241"/>
      <c r="IN29" s="241"/>
      <c r="IO29" s="241"/>
      <c r="IP29" s="241"/>
      <c r="IQ29" s="241"/>
      <c r="IR29" s="241"/>
      <c r="IS29" s="241"/>
      <c r="IT29" s="241"/>
      <c r="IU29" s="241"/>
      <c r="IV29" s="241"/>
      <c r="IW29" s="241"/>
      <c r="IX29" s="241"/>
      <c r="IY29" s="241"/>
      <c r="IZ29" s="241"/>
      <c r="JA29" s="241"/>
      <c r="JB29" s="241"/>
      <c r="JC29" s="241"/>
      <c r="JD29" s="241"/>
      <c r="JE29" s="241"/>
      <c r="JF29" s="241"/>
      <c r="JG29" s="241"/>
      <c r="JH29" s="241"/>
      <c r="JI29" s="241"/>
      <c r="JJ29" s="241"/>
      <c r="JK29" s="241"/>
      <c r="JL29" s="241"/>
      <c r="JM29" s="241"/>
      <c r="JN29" s="241"/>
      <c r="JO29" s="241"/>
      <c r="JP29" s="241"/>
      <c r="JQ29" s="241"/>
      <c r="JR29" s="241"/>
      <c r="JS29" s="241"/>
      <c r="JT29" s="241"/>
      <c r="JU29" s="241"/>
      <c r="JV29" s="241"/>
      <c r="JW29" s="241"/>
      <c r="JX29" s="241"/>
      <c r="JY29" s="241"/>
      <c r="JZ29" s="241"/>
      <c r="KA29" s="241"/>
      <c r="KB29" s="241"/>
      <c r="KC29" s="241"/>
      <c r="KD29" s="241"/>
      <c r="KE29" s="241"/>
      <c r="KF29" s="241"/>
      <c r="KG29" s="241"/>
      <c r="KH29" s="241"/>
      <c r="KI29" s="241"/>
      <c r="KJ29" s="241"/>
      <c r="KK29" s="241"/>
      <c r="KL29" s="241"/>
      <c r="KM29" s="241"/>
      <c r="KN29" s="241"/>
      <c r="KO29" s="241"/>
      <c r="KP29" s="241"/>
      <c r="KQ29" s="241"/>
      <c r="KR29" s="241"/>
      <c r="KS29" s="241"/>
      <c r="KT29" s="241"/>
      <c r="KU29" s="241"/>
      <c r="KV29" s="241"/>
      <c r="KW29" s="241"/>
      <c r="KX29" s="241"/>
      <c r="KY29" s="241"/>
      <c r="KZ29" s="241"/>
      <c r="LA29" s="241"/>
      <c r="LB29" s="241"/>
      <c r="LC29" s="241"/>
      <c r="LD29" s="241"/>
      <c r="LE29" s="241"/>
      <c r="LF29" s="241"/>
      <c r="LG29" s="241"/>
      <c r="LH29" s="241"/>
      <c r="LI29" s="241"/>
      <c r="LJ29" s="241"/>
      <c r="LK29" s="241"/>
      <c r="LL29" s="241"/>
      <c r="LM29" s="241"/>
      <c r="LN29" s="241"/>
      <c r="LO29" s="241"/>
      <c r="LP29" s="241"/>
      <c r="LQ29" s="241"/>
      <c r="LR29" s="241"/>
      <c r="LS29" s="241"/>
      <c r="LT29" s="241"/>
      <c r="LU29" s="241"/>
      <c r="LV29" s="241"/>
      <c r="LW29" s="241"/>
      <c r="LX29" s="241"/>
      <c r="LY29" s="241"/>
      <c r="LZ29" s="241"/>
      <c r="MA29" s="241"/>
      <c r="MB29" s="241"/>
      <c r="MC29" s="241"/>
      <c r="MD29" s="241"/>
      <c r="ME29" s="241"/>
      <c r="MF29" s="241"/>
      <c r="MG29" s="241"/>
      <c r="MH29" s="241"/>
      <c r="MI29" s="241"/>
      <c r="MJ29" s="241"/>
      <c r="MK29" s="241"/>
      <c r="ML29" s="241"/>
      <c r="MM29" s="241"/>
      <c r="MN29" s="241"/>
      <c r="MO29" s="241"/>
      <c r="MP29" s="241"/>
      <c r="MQ29" s="241"/>
      <c r="MR29" s="241"/>
      <c r="MS29" s="241"/>
      <c r="MT29" s="241"/>
      <c r="MU29" s="241"/>
      <c r="MV29" s="241"/>
      <c r="MW29" s="241"/>
      <c r="MX29" s="241"/>
      <c r="MY29" s="241"/>
      <c r="MZ29" s="241"/>
      <c r="NA29" s="241"/>
      <c r="NB29" s="241"/>
      <c r="NC29" s="241"/>
      <c r="ND29" s="241"/>
      <c r="NE29" s="241"/>
      <c r="NF29" s="241"/>
      <c r="NG29" s="241"/>
      <c r="NH29" s="241"/>
      <c r="NI29" s="241"/>
      <c r="NJ29" s="241"/>
      <c r="NK29" s="241"/>
      <c r="NL29" s="241"/>
      <c r="NM29" s="241"/>
      <c r="NN29" s="241"/>
      <c r="NO29" s="241"/>
      <c r="NP29" s="241"/>
      <c r="NQ29" s="241"/>
      <c r="NR29" s="241"/>
      <c r="NS29" s="241"/>
      <c r="NT29" s="241"/>
      <c r="NU29" s="241"/>
      <c r="NV29" s="241"/>
      <c r="NW29" s="241"/>
      <c r="NX29" s="241"/>
      <c r="NY29" s="241"/>
      <c r="NZ29" s="241"/>
      <c r="OA29" s="241"/>
      <c r="OB29" s="241"/>
    </row>
    <row r="30" spans="1:392" s="150" customFormat="1">
      <c r="A30" s="201" t="s">
        <v>1235</v>
      </c>
      <c r="B30" s="202" t="s">
        <v>1245</v>
      </c>
      <c r="C30" s="290">
        <f>VLOOKUP(A30,'Running Inventory count'!$A:$C,3,)</f>
        <v>2</v>
      </c>
      <c r="D30" s="289"/>
      <c r="E30" s="289"/>
      <c r="F30" s="266" t="s">
        <v>1211</v>
      </c>
      <c r="G30" s="289" t="s">
        <v>910</v>
      </c>
      <c r="H30" s="288" t="s">
        <v>126</v>
      </c>
      <c r="I30" s="275"/>
      <c r="J30" s="285"/>
      <c r="K30" s="261"/>
      <c r="L30" s="241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1"/>
      <c r="Z30" s="241"/>
      <c r="AA30" s="241"/>
      <c r="AB30" s="241"/>
      <c r="AC30" s="241"/>
      <c r="AD30" s="241"/>
      <c r="AE30" s="241"/>
      <c r="AF30" s="241"/>
      <c r="AG30" s="241"/>
      <c r="AH30" s="241"/>
      <c r="AI30" s="241"/>
      <c r="AJ30" s="241"/>
      <c r="AK30" s="241"/>
      <c r="AL30" s="241"/>
      <c r="AM30" s="241"/>
      <c r="AN30" s="241"/>
      <c r="AO30" s="241"/>
      <c r="AP30" s="241"/>
      <c r="AQ30" s="241"/>
      <c r="AR30" s="241"/>
      <c r="AS30" s="241"/>
      <c r="AT30" s="241"/>
      <c r="AU30" s="241"/>
      <c r="AV30" s="241"/>
      <c r="AW30" s="241"/>
      <c r="AX30" s="241"/>
      <c r="AY30" s="241"/>
      <c r="AZ30" s="241"/>
      <c r="BA30" s="241"/>
      <c r="BB30" s="241"/>
      <c r="BC30" s="241"/>
      <c r="BD30" s="241"/>
      <c r="BE30" s="241"/>
      <c r="BF30" s="241"/>
      <c r="BG30" s="241"/>
      <c r="BH30" s="241"/>
      <c r="BI30" s="241"/>
      <c r="BJ30" s="241"/>
      <c r="BK30" s="241"/>
      <c r="BL30" s="241"/>
      <c r="BM30" s="241"/>
      <c r="BN30" s="241"/>
      <c r="BO30" s="241"/>
      <c r="BP30" s="241"/>
      <c r="BQ30" s="241"/>
      <c r="BR30" s="241"/>
      <c r="BS30" s="241"/>
      <c r="BT30" s="241"/>
      <c r="BU30" s="241"/>
      <c r="BV30" s="241"/>
      <c r="BW30" s="241"/>
      <c r="BX30" s="241"/>
      <c r="BY30" s="241"/>
      <c r="BZ30" s="241"/>
      <c r="CA30" s="241"/>
      <c r="CB30" s="241"/>
      <c r="CC30" s="241"/>
      <c r="CD30" s="241"/>
      <c r="CE30" s="241"/>
      <c r="CF30" s="241"/>
      <c r="CG30" s="241"/>
      <c r="CH30" s="241"/>
      <c r="CI30" s="241"/>
      <c r="CJ30" s="241"/>
      <c r="CK30" s="241"/>
      <c r="CL30" s="241"/>
      <c r="CM30" s="241"/>
      <c r="CN30" s="241"/>
      <c r="CO30" s="241"/>
      <c r="CP30" s="241"/>
      <c r="CQ30" s="241"/>
      <c r="CR30" s="241"/>
      <c r="CS30" s="241"/>
      <c r="CT30" s="241"/>
      <c r="CU30" s="241"/>
      <c r="CV30" s="241"/>
      <c r="CW30" s="241"/>
      <c r="CX30" s="241"/>
      <c r="CY30" s="241"/>
      <c r="CZ30" s="241"/>
      <c r="DA30" s="241"/>
      <c r="DB30" s="241"/>
      <c r="DC30" s="241"/>
      <c r="DD30" s="241"/>
      <c r="DE30" s="241"/>
      <c r="DF30" s="241"/>
      <c r="DG30" s="241"/>
      <c r="DH30" s="241"/>
      <c r="DI30" s="241"/>
      <c r="DJ30" s="241"/>
      <c r="DK30" s="241"/>
      <c r="DL30" s="241"/>
      <c r="DM30" s="241"/>
      <c r="DN30" s="241"/>
      <c r="DO30" s="241"/>
      <c r="DP30" s="241"/>
      <c r="DQ30" s="241"/>
      <c r="DR30" s="241"/>
      <c r="DS30" s="241"/>
      <c r="DT30" s="241"/>
      <c r="DU30" s="241"/>
      <c r="DV30" s="241"/>
      <c r="DW30" s="241"/>
      <c r="DX30" s="241"/>
      <c r="DY30" s="241"/>
      <c r="DZ30" s="241"/>
      <c r="EA30" s="241"/>
      <c r="EB30" s="241"/>
      <c r="EC30" s="241"/>
      <c r="ED30" s="241"/>
      <c r="EE30" s="241"/>
      <c r="EF30" s="241"/>
      <c r="EG30" s="241"/>
      <c r="EH30" s="241"/>
      <c r="EI30" s="241"/>
      <c r="EJ30" s="241"/>
      <c r="EK30" s="241"/>
      <c r="EL30" s="241"/>
      <c r="EM30" s="241"/>
      <c r="EN30" s="241"/>
      <c r="EO30" s="241"/>
      <c r="EP30" s="241"/>
      <c r="EQ30" s="241"/>
      <c r="ER30" s="241"/>
      <c r="ES30" s="241"/>
      <c r="ET30" s="241"/>
      <c r="EU30" s="241"/>
      <c r="EV30" s="241"/>
      <c r="EW30" s="241"/>
      <c r="EX30" s="241"/>
      <c r="EY30" s="241"/>
      <c r="EZ30" s="241"/>
      <c r="FA30" s="241"/>
      <c r="FB30" s="241"/>
      <c r="FC30" s="241"/>
      <c r="FD30" s="241"/>
      <c r="FE30" s="241"/>
      <c r="FF30" s="241"/>
      <c r="FG30" s="241"/>
      <c r="FH30" s="241"/>
      <c r="FI30" s="241"/>
      <c r="FJ30" s="241"/>
      <c r="FK30" s="241"/>
      <c r="FL30" s="241"/>
      <c r="FM30" s="241"/>
      <c r="FN30" s="241"/>
      <c r="FO30" s="241"/>
      <c r="FP30" s="241"/>
      <c r="FQ30" s="241"/>
      <c r="FR30" s="241"/>
      <c r="FS30" s="241"/>
      <c r="FT30" s="241"/>
      <c r="FU30" s="241"/>
      <c r="FV30" s="241"/>
      <c r="FW30" s="241"/>
      <c r="FX30" s="241"/>
      <c r="FY30" s="241"/>
      <c r="FZ30" s="241"/>
      <c r="GA30" s="241"/>
      <c r="GB30" s="241"/>
      <c r="GC30" s="241"/>
      <c r="GD30" s="241"/>
      <c r="GE30" s="241"/>
      <c r="GF30" s="241"/>
      <c r="GG30" s="241"/>
      <c r="GH30" s="241"/>
      <c r="GI30" s="241"/>
      <c r="GJ30" s="241"/>
      <c r="GK30" s="241"/>
      <c r="GL30" s="241"/>
      <c r="GM30" s="241"/>
      <c r="GN30" s="241"/>
      <c r="GO30" s="241"/>
      <c r="GP30" s="241"/>
      <c r="GQ30" s="241"/>
      <c r="GR30" s="241"/>
      <c r="GS30" s="241"/>
      <c r="GT30" s="241"/>
      <c r="GU30" s="241"/>
      <c r="GV30" s="241"/>
      <c r="GW30" s="241"/>
      <c r="GX30" s="241"/>
      <c r="GY30" s="241"/>
      <c r="GZ30" s="241"/>
      <c r="HA30" s="241"/>
      <c r="HB30" s="241"/>
      <c r="HC30" s="241"/>
      <c r="HD30" s="241"/>
      <c r="HE30" s="241"/>
      <c r="HF30" s="241"/>
      <c r="HG30" s="241"/>
      <c r="HH30" s="241"/>
      <c r="HI30" s="241"/>
      <c r="HJ30" s="241"/>
      <c r="HK30" s="241"/>
      <c r="HL30" s="241"/>
      <c r="HM30" s="241"/>
      <c r="HN30" s="241"/>
      <c r="HO30" s="241"/>
      <c r="HP30" s="241"/>
      <c r="HQ30" s="241"/>
      <c r="HR30" s="241"/>
      <c r="HS30" s="241"/>
      <c r="HT30" s="241"/>
      <c r="HU30" s="241"/>
      <c r="HV30" s="241"/>
      <c r="HW30" s="241"/>
      <c r="HX30" s="241"/>
      <c r="HY30" s="241"/>
      <c r="HZ30" s="241"/>
      <c r="IA30" s="241"/>
      <c r="IB30" s="241"/>
      <c r="IC30" s="241"/>
      <c r="ID30" s="241"/>
      <c r="IE30" s="241"/>
      <c r="IF30" s="241"/>
      <c r="IG30" s="241"/>
      <c r="IH30" s="241"/>
      <c r="II30" s="241"/>
      <c r="IJ30" s="241"/>
      <c r="IK30" s="241"/>
      <c r="IL30" s="241"/>
      <c r="IM30" s="241"/>
      <c r="IN30" s="241"/>
      <c r="IO30" s="241"/>
      <c r="IP30" s="241"/>
      <c r="IQ30" s="241"/>
      <c r="IR30" s="241"/>
      <c r="IS30" s="241"/>
      <c r="IT30" s="241"/>
      <c r="IU30" s="241"/>
      <c r="IV30" s="241"/>
      <c r="IW30" s="241"/>
      <c r="IX30" s="241"/>
      <c r="IY30" s="241"/>
      <c r="IZ30" s="241"/>
      <c r="JA30" s="241"/>
      <c r="JB30" s="241"/>
      <c r="JC30" s="241"/>
      <c r="JD30" s="241"/>
      <c r="JE30" s="241"/>
      <c r="JF30" s="241"/>
      <c r="JG30" s="241"/>
      <c r="JH30" s="241"/>
      <c r="JI30" s="241"/>
      <c r="JJ30" s="241"/>
      <c r="JK30" s="241"/>
      <c r="JL30" s="241"/>
      <c r="JM30" s="241"/>
      <c r="JN30" s="241"/>
      <c r="JO30" s="241"/>
      <c r="JP30" s="241"/>
      <c r="JQ30" s="241"/>
      <c r="JR30" s="241"/>
      <c r="JS30" s="241"/>
      <c r="JT30" s="241"/>
      <c r="JU30" s="241"/>
      <c r="JV30" s="241"/>
      <c r="JW30" s="241"/>
      <c r="JX30" s="241"/>
      <c r="JY30" s="241"/>
      <c r="JZ30" s="241"/>
      <c r="KA30" s="241"/>
      <c r="KB30" s="241"/>
      <c r="KC30" s="241"/>
      <c r="KD30" s="241"/>
      <c r="KE30" s="241"/>
      <c r="KF30" s="241"/>
      <c r="KG30" s="241"/>
      <c r="KH30" s="241"/>
      <c r="KI30" s="241"/>
      <c r="KJ30" s="241"/>
      <c r="KK30" s="241"/>
      <c r="KL30" s="241"/>
      <c r="KM30" s="241"/>
      <c r="KN30" s="241"/>
      <c r="KO30" s="241"/>
      <c r="KP30" s="241"/>
      <c r="KQ30" s="241"/>
      <c r="KR30" s="241"/>
      <c r="KS30" s="241"/>
      <c r="KT30" s="241"/>
      <c r="KU30" s="241"/>
      <c r="KV30" s="241"/>
      <c r="KW30" s="241"/>
      <c r="KX30" s="241"/>
      <c r="KY30" s="241"/>
      <c r="KZ30" s="241"/>
      <c r="LA30" s="241"/>
      <c r="LB30" s="241"/>
      <c r="LC30" s="241"/>
      <c r="LD30" s="241"/>
      <c r="LE30" s="241"/>
      <c r="LF30" s="241"/>
      <c r="LG30" s="241"/>
      <c r="LH30" s="241"/>
      <c r="LI30" s="241"/>
      <c r="LJ30" s="241"/>
      <c r="LK30" s="241"/>
      <c r="LL30" s="241"/>
      <c r="LM30" s="241"/>
      <c r="LN30" s="241"/>
      <c r="LO30" s="241"/>
      <c r="LP30" s="241"/>
      <c r="LQ30" s="241"/>
      <c r="LR30" s="241"/>
      <c r="LS30" s="241"/>
      <c r="LT30" s="241"/>
      <c r="LU30" s="241"/>
      <c r="LV30" s="241"/>
      <c r="LW30" s="241"/>
      <c r="LX30" s="241"/>
      <c r="LY30" s="241"/>
      <c r="LZ30" s="241"/>
      <c r="MA30" s="241"/>
      <c r="MB30" s="241"/>
      <c r="MC30" s="241"/>
      <c r="MD30" s="241"/>
      <c r="ME30" s="241"/>
      <c r="MF30" s="241"/>
      <c r="MG30" s="241"/>
      <c r="MH30" s="241"/>
      <c r="MI30" s="241"/>
      <c r="MJ30" s="241"/>
      <c r="MK30" s="241"/>
      <c r="ML30" s="241"/>
      <c r="MM30" s="241"/>
      <c r="MN30" s="241"/>
      <c r="MO30" s="241"/>
      <c r="MP30" s="241"/>
      <c r="MQ30" s="241"/>
      <c r="MR30" s="241"/>
      <c r="MS30" s="241"/>
      <c r="MT30" s="241"/>
      <c r="MU30" s="241"/>
      <c r="MV30" s="241"/>
      <c r="MW30" s="241"/>
      <c r="MX30" s="241"/>
      <c r="MY30" s="241"/>
      <c r="MZ30" s="241"/>
      <c r="NA30" s="241"/>
      <c r="NB30" s="241"/>
      <c r="NC30" s="241"/>
      <c r="ND30" s="241"/>
      <c r="NE30" s="241"/>
      <c r="NF30" s="241"/>
      <c r="NG30" s="241"/>
      <c r="NH30" s="241"/>
      <c r="NI30" s="241"/>
      <c r="NJ30" s="241"/>
      <c r="NK30" s="241"/>
      <c r="NL30" s="241"/>
      <c r="NM30" s="241"/>
      <c r="NN30" s="241"/>
      <c r="NO30" s="241"/>
      <c r="NP30" s="241"/>
      <c r="NQ30" s="241"/>
      <c r="NR30" s="241"/>
      <c r="NS30" s="241"/>
      <c r="NT30" s="241"/>
      <c r="NU30" s="241"/>
      <c r="NV30" s="241"/>
      <c r="NW30" s="241"/>
      <c r="NX30" s="241"/>
      <c r="NY30" s="241"/>
      <c r="NZ30" s="241"/>
      <c r="OA30" s="241"/>
      <c r="OB30" s="241"/>
    </row>
    <row r="31" spans="1:392" s="162" customFormat="1">
      <c r="A31" s="269" t="s">
        <v>3176</v>
      </c>
      <c r="B31" s="189" t="s">
        <v>3176</v>
      </c>
      <c r="C31" s="290">
        <f>VLOOKUP(A31,'Running Inventory count'!$A:$C,3,)</f>
        <v>8</v>
      </c>
      <c r="D31" s="289"/>
      <c r="E31" s="289"/>
      <c r="F31" s="289" t="s">
        <v>3177</v>
      </c>
      <c r="G31" s="289" t="s">
        <v>3178</v>
      </c>
      <c r="H31" s="288" t="s">
        <v>981</v>
      </c>
      <c r="I31" s="275"/>
      <c r="J31" s="163"/>
      <c r="K31" s="15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1"/>
      <c r="Z31" s="241"/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1"/>
      <c r="AO31" s="241"/>
      <c r="AP31" s="241"/>
      <c r="AQ31" s="241"/>
      <c r="AR31" s="241"/>
      <c r="AS31" s="241"/>
      <c r="AT31" s="241"/>
      <c r="AU31" s="241"/>
      <c r="AV31" s="241"/>
      <c r="AW31" s="241"/>
      <c r="AX31" s="241"/>
      <c r="AY31" s="241"/>
      <c r="AZ31" s="241"/>
      <c r="BA31" s="241"/>
      <c r="BB31" s="241"/>
      <c r="BC31" s="241"/>
      <c r="BD31" s="241"/>
      <c r="BE31" s="241"/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241"/>
      <c r="CH31" s="241"/>
      <c r="CI31" s="241"/>
      <c r="CJ31" s="241"/>
      <c r="CK31" s="241"/>
      <c r="CL31" s="241"/>
      <c r="CM31" s="241"/>
      <c r="CN31" s="241"/>
      <c r="CO31" s="241"/>
      <c r="CP31" s="241"/>
      <c r="CQ31" s="241"/>
      <c r="CR31" s="241"/>
      <c r="CS31" s="241"/>
      <c r="CT31" s="241"/>
      <c r="CU31" s="241"/>
      <c r="CV31" s="241"/>
      <c r="CW31" s="241"/>
      <c r="CX31" s="241"/>
      <c r="CY31" s="241"/>
      <c r="CZ31" s="241"/>
      <c r="DA31" s="241"/>
      <c r="DB31" s="241"/>
      <c r="DC31" s="241"/>
      <c r="DD31" s="241"/>
      <c r="DE31" s="241"/>
      <c r="DF31" s="241"/>
      <c r="DG31" s="241"/>
      <c r="DH31" s="241"/>
      <c r="DI31" s="241"/>
      <c r="DJ31" s="241"/>
      <c r="DK31" s="241"/>
      <c r="DL31" s="241"/>
      <c r="DM31" s="241"/>
      <c r="DN31" s="241"/>
      <c r="DO31" s="241"/>
      <c r="DP31" s="241"/>
      <c r="DQ31" s="241"/>
      <c r="DR31" s="241"/>
      <c r="DS31" s="241"/>
      <c r="DT31" s="241"/>
      <c r="DU31" s="241"/>
      <c r="DV31" s="241"/>
      <c r="DW31" s="241"/>
      <c r="DX31" s="241"/>
      <c r="DY31" s="241"/>
      <c r="DZ31" s="241"/>
      <c r="EA31" s="241"/>
      <c r="EB31" s="241"/>
      <c r="EC31" s="241"/>
      <c r="ED31" s="241"/>
      <c r="EE31" s="241"/>
      <c r="EF31" s="241"/>
      <c r="EG31" s="241"/>
      <c r="EH31" s="241"/>
      <c r="EI31" s="241"/>
      <c r="EJ31" s="241"/>
      <c r="EK31" s="241"/>
      <c r="EL31" s="241"/>
      <c r="EM31" s="241"/>
      <c r="EN31" s="241"/>
      <c r="EO31" s="241"/>
      <c r="EP31" s="241"/>
      <c r="EQ31" s="241"/>
      <c r="ER31" s="241"/>
      <c r="ES31" s="241"/>
      <c r="ET31" s="241"/>
      <c r="EU31" s="241"/>
      <c r="EV31" s="241"/>
      <c r="EW31" s="241"/>
      <c r="EX31" s="241"/>
      <c r="EY31" s="241"/>
      <c r="EZ31" s="241"/>
      <c r="FA31" s="241"/>
      <c r="FB31" s="241"/>
      <c r="FC31" s="241"/>
      <c r="FD31" s="241"/>
      <c r="FE31" s="241"/>
      <c r="FF31" s="241"/>
      <c r="FG31" s="241"/>
      <c r="FH31" s="241"/>
      <c r="FI31" s="241"/>
      <c r="FJ31" s="241"/>
      <c r="FK31" s="241"/>
      <c r="FL31" s="241"/>
      <c r="FM31" s="241"/>
      <c r="FN31" s="241"/>
      <c r="FO31" s="241"/>
      <c r="FP31" s="241"/>
      <c r="FQ31" s="241"/>
      <c r="FR31" s="241"/>
      <c r="FS31" s="241"/>
      <c r="FT31" s="241"/>
      <c r="FU31" s="241"/>
      <c r="FV31" s="241"/>
      <c r="FW31" s="241"/>
      <c r="FX31" s="241"/>
      <c r="FY31" s="241"/>
      <c r="FZ31" s="241"/>
      <c r="GA31" s="241"/>
      <c r="GB31" s="241"/>
      <c r="GC31" s="241"/>
      <c r="GD31" s="241"/>
      <c r="GE31" s="241"/>
      <c r="GF31" s="241"/>
      <c r="GG31" s="241"/>
      <c r="GH31" s="241"/>
      <c r="GI31" s="241"/>
      <c r="GJ31" s="241"/>
      <c r="GK31" s="241"/>
      <c r="GL31" s="241"/>
      <c r="GM31" s="241"/>
      <c r="GN31" s="241"/>
      <c r="GO31" s="241"/>
      <c r="GP31" s="241"/>
      <c r="GQ31" s="241"/>
      <c r="GR31" s="241"/>
      <c r="GS31" s="241"/>
      <c r="GT31" s="241"/>
      <c r="GU31" s="241"/>
      <c r="GV31" s="241"/>
      <c r="GW31" s="241"/>
      <c r="GX31" s="241"/>
      <c r="GY31" s="241"/>
      <c r="GZ31" s="241"/>
      <c r="HA31" s="241"/>
      <c r="HB31" s="241"/>
      <c r="HC31" s="241"/>
      <c r="HD31" s="241"/>
      <c r="HE31" s="241"/>
      <c r="HF31" s="241"/>
      <c r="HG31" s="241"/>
      <c r="HH31" s="241"/>
      <c r="HI31" s="241"/>
      <c r="HJ31" s="241"/>
      <c r="HK31" s="241"/>
      <c r="HL31" s="241"/>
      <c r="HM31" s="241"/>
      <c r="HN31" s="241"/>
      <c r="HO31" s="241"/>
      <c r="HP31" s="241"/>
      <c r="HQ31" s="241"/>
      <c r="HR31" s="241"/>
      <c r="HS31" s="241"/>
      <c r="HT31" s="241"/>
      <c r="HU31" s="241"/>
      <c r="HV31" s="241"/>
      <c r="HW31" s="241"/>
      <c r="HX31" s="241"/>
      <c r="HY31" s="241"/>
      <c r="HZ31" s="241"/>
      <c r="IA31" s="241"/>
      <c r="IB31" s="241"/>
      <c r="IC31" s="241"/>
      <c r="ID31" s="241"/>
      <c r="IE31" s="241"/>
      <c r="IF31" s="241"/>
      <c r="IG31" s="241"/>
      <c r="IH31" s="241"/>
      <c r="II31" s="241"/>
      <c r="IJ31" s="241"/>
      <c r="IK31" s="241"/>
      <c r="IL31" s="241"/>
      <c r="IM31" s="241"/>
      <c r="IN31" s="241"/>
      <c r="IO31" s="241"/>
      <c r="IP31" s="241"/>
      <c r="IQ31" s="241"/>
      <c r="IR31" s="241"/>
      <c r="IS31" s="241"/>
      <c r="IT31" s="241"/>
      <c r="IU31" s="241"/>
      <c r="IV31" s="241"/>
      <c r="IW31" s="241"/>
      <c r="IX31" s="241"/>
      <c r="IY31" s="241"/>
      <c r="IZ31" s="241"/>
      <c r="JA31" s="241"/>
      <c r="JB31" s="241"/>
      <c r="JC31" s="241"/>
      <c r="JD31" s="241"/>
      <c r="JE31" s="241"/>
      <c r="JF31" s="241"/>
      <c r="JG31" s="241"/>
      <c r="JH31" s="241"/>
      <c r="JI31" s="241"/>
      <c r="JJ31" s="241"/>
      <c r="JK31" s="241"/>
      <c r="JL31" s="241"/>
      <c r="JM31" s="241"/>
      <c r="JN31" s="241"/>
      <c r="JO31" s="241"/>
      <c r="JP31" s="241"/>
      <c r="JQ31" s="241"/>
      <c r="JR31" s="241"/>
      <c r="JS31" s="241"/>
      <c r="JT31" s="241"/>
      <c r="JU31" s="241"/>
      <c r="JV31" s="241"/>
      <c r="JW31" s="241"/>
      <c r="JX31" s="241"/>
      <c r="JY31" s="241"/>
      <c r="JZ31" s="241"/>
      <c r="KA31" s="241"/>
      <c r="KB31" s="241"/>
      <c r="KC31" s="241"/>
      <c r="KD31" s="241"/>
      <c r="KE31" s="241"/>
      <c r="KF31" s="241"/>
      <c r="KG31" s="241"/>
      <c r="KH31" s="241"/>
      <c r="KI31" s="241"/>
      <c r="KJ31" s="241"/>
      <c r="KK31" s="241"/>
      <c r="KL31" s="241"/>
      <c r="KM31" s="241"/>
      <c r="KN31" s="241"/>
      <c r="KO31" s="241"/>
      <c r="KP31" s="241"/>
      <c r="KQ31" s="241"/>
      <c r="KR31" s="241"/>
      <c r="KS31" s="241"/>
      <c r="KT31" s="241"/>
      <c r="KU31" s="241"/>
      <c r="KV31" s="241"/>
      <c r="KW31" s="241"/>
      <c r="KX31" s="241"/>
      <c r="KY31" s="241"/>
      <c r="KZ31" s="241"/>
      <c r="LA31" s="241"/>
      <c r="LB31" s="241"/>
      <c r="LC31" s="241"/>
      <c r="LD31" s="241"/>
      <c r="LE31" s="241"/>
      <c r="LF31" s="241"/>
      <c r="LG31" s="241"/>
      <c r="LH31" s="241"/>
      <c r="LI31" s="241"/>
      <c r="LJ31" s="241"/>
      <c r="LK31" s="241"/>
      <c r="LL31" s="241"/>
      <c r="LM31" s="241"/>
      <c r="LN31" s="241"/>
      <c r="LO31" s="241"/>
      <c r="LP31" s="241"/>
      <c r="LQ31" s="241"/>
      <c r="LR31" s="241"/>
      <c r="LS31" s="241"/>
      <c r="LT31" s="241"/>
      <c r="LU31" s="241"/>
      <c r="LV31" s="241"/>
      <c r="LW31" s="241"/>
      <c r="LX31" s="241"/>
      <c r="LY31" s="241"/>
      <c r="LZ31" s="241"/>
      <c r="MA31" s="241"/>
      <c r="MB31" s="241"/>
      <c r="MC31" s="241"/>
      <c r="MD31" s="241"/>
      <c r="ME31" s="241"/>
      <c r="MF31" s="241"/>
      <c r="MG31" s="241"/>
      <c r="MH31" s="241"/>
      <c r="MI31" s="241"/>
      <c r="MJ31" s="241"/>
      <c r="MK31" s="241"/>
      <c r="ML31" s="241"/>
      <c r="MM31" s="241"/>
      <c r="MN31" s="241"/>
      <c r="MO31" s="241"/>
      <c r="MP31" s="241"/>
      <c r="MQ31" s="241"/>
      <c r="MR31" s="241"/>
      <c r="MS31" s="241"/>
      <c r="MT31" s="241"/>
      <c r="MU31" s="241"/>
      <c r="MV31" s="241"/>
      <c r="MW31" s="241"/>
      <c r="MX31" s="241"/>
      <c r="MY31" s="241"/>
      <c r="MZ31" s="241"/>
      <c r="NA31" s="241"/>
      <c r="NB31" s="241"/>
      <c r="NC31" s="241"/>
      <c r="ND31" s="241"/>
      <c r="NE31" s="241"/>
      <c r="NF31" s="241"/>
      <c r="NG31" s="241"/>
      <c r="NH31" s="241"/>
      <c r="NI31" s="241"/>
      <c r="NJ31" s="241"/>
      <c r="NK31" s="241"/>
      <c r="NL31" s="241"/>
      <c r="NM31" s="241"/>
      <c r="NN31" s="241"/>
      <c r="NO31" s="241"/>
      <c r="NP31" s="241"/>
      <c r="NQ31" s="241"/>
      <c r="NR31" s="241"/>
      <c r="NS31" s="241"/>
      <c r="NT31" s="241"/>
      <c r="NU31" s="241"/>
      <c r="NV31" s="241"/>
      <c r="NW31" s="241"/>
      <c r="NX31" s="241"/>
      <c r="NY31" s="241"/>
      <c r="NZ31" s="241"/>
      <c r="OA31" s="241"/>
      <c r="OB31" s="241"/>
    </row>
    <row r="32" spans="1:392" s="162" customFormat="1" ht="30">
      <c r="A32" s="418" t="s">
        <v>1287</v>
      </c>
      <c r="B32" s="412" t="s">
        <v>1287</v>
      </c>
      <c r="C32" s="170">
        <v>6</v>
      </c>
      <c r="D32" s="169"/>
      <c r="E32" s="169"/>
      <c r="F32" s="169" t="s">
        <v>1286</v>
      </c>
      <c r="G32" s="169" t="s">
        <v>868</v>
      </c>
      <c r="H32" s="167" t="s">
        <v>981</v>
      </c>
      <c r="I32" s="207"/>
      <c r="J32" s="163"/>
      <c r="K32" s="151"/>
      <c r="L32" s="241"/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1"/>
      <c r="Z32" s="241"/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1"/>
      <c r="AP32" s="241"/>
      <c r="AQ32" s="241"/>
      <c r="AR32" s="241"/>
      <c r="AS32" s="241"/>
      <c r="AT32" s="241"/>
      <c r="AU32" s="241"/>
      <c r="AV32" s="241"/>
      <c r="AW32" s="241"/>
      <c r="AX32" s="241"/>
      <c r="AY32" s="241"/>
      <c r="AZ32" s="241"/>
      <c r="BA32" s="241"/>
      <c r="BB32" s="241"/>
      <c r="BC32" s="241"/>
      <c r="BD32" s="241"/>
      <c r="BE32" s="241"/>
      <c r="BF32" s="241"/>
      <c r="BG32" s="241"/>
      <c r="BH32" s="241"/>
      <c r="BI32" s="241"/>
      <c r="BJ32" s="241"/>
      <c r="BK32" s="241"/>
      <c r="BL32" s="241"/>
      <c r="BM32" s="241"/>
      <c r="BN32" s="241"/>
      <c r="BO32" s="241"/>
      <c r="BP32" s="241"/>
      <c r="BQ32" s="241"/>
      <c r="BR32" s="241"/>
      <c r="BS32" s="241"/>
      <c r="BT32" s="241"/>
      <c r="BU32" s="241"/>
      <c r="BV32" s="241"/>
      <c r="BW32" s="241"/>
      <c r="BX32" s="241"/>
      <c r="BY32" s="241"/>
      <c r="BZ32" s="241"/>
      <c r="CA32" s="241"/>
      <c r="CB32" s="241"/>
      <c r="CC32" s="241"/>
      <c r="CD32" s="241"/>
      <c r="CE32" s="241"/>
      <c r="CF32" s="241"/>
      <c r="CG32" s="241"/>
      <c r="CH32" s="241"/>
      <c r="CI32" s="241"/>
      <c r="CJ32" s="241"/>
      <c r="CK32" s="241"/>
      <c r="CL32" s="241"/>
      <c r="CM32" s="241"/>
      <c r="CN32" s="241"/>
      <c r="CO32" s="241"/>
      <c r="CP32" s="241"/>
      <c r="CQ32" s="241"/>
      <c r="CR32" s="241"/>
      <c r="CS32" s="241"/>
      <c r="CT32" s="241"/>
      <c r="CU32" s="241"/>
      <c r="CV32" s="241"/>
      <c r="CW32" s="241"/>
      <c r="CX32" s="241"/>
      <c r="CY32" s="241"/>
      <c r="CZ32" s="241"/>
      <c r="DA32" s="241"/>
      <c r="DB32" s="241"/>
      <c r="DC32" s="241"/>
      <c r="DD32" s="241"/>
      <c r="DE32" s="241"/>
      <c r="DF32" s="241"/>
      <c r="DG32" s="241"/>
      <c r="DH32" s="241"/>
      <c r="DI32" s="241"/>
      <c r="DJ32" s="241"/>
      <c r="DK32" s="241"/>
      <c r="DL32" s="241"/>
      <c r="DM32" s="241"/>
      <c r="DN32" s="241"/>
      <c r="DO32" s="241"/>
      <c r="DP32" s="241"/>
      <c r="DQ32" s="241"/>
      <c r="DR32" s="241"/>
      <c r="DS32" s="241"/>
      <c r="DT32" s="241"/>
      <c r="DU32" s="241"/>
      <c r="DV32" s="241"/>
      <c r="DW32" s="241"/>
      <c r="DX32" s="241"/>
      <c r="DY32" s="241"/>
      <c r="DZ32" s="241"/>
      <c r="EA32" s="241"/>
      <c r="EB32" s="241"/>
      <c r="EC32" s="241"/>
      <c r="ED32" s="241"/>
      <c r="EE32" s="241"/>
      <c r="EF32" s="241"/>
      <c r="EG32" s="241"/>
      <c r="EH32" s="241"/>
      <c r="EI32" s="241"/>
      <c r="EJ32" s="241"/>
      <c r="EK32" s="241"/>
      <c r="EL32" s="241"/>
      <c r="EM32" s="241"/>
      <c r="EN32" s="241"/>
      <c r="EO32" s="241"/>
      <c r="EP32" s="241"/>
      <c r="EQ32" s="241"/>
      <c r="ER32" s="241"/>
      <c r="ES32" s="241"/>
      <c r="ET32" s="241"/>
      <c r="EU32" s="241"/>
      <c r="EV32" s="241"/>
      <c r="EW32" s="241"/>
      <c r="EX32" s="241"/>
      <c r="EY32" s="241"/>
      <c r="EZ32" s="241"/>
      <c r="FA32" s="241"/>
      <c r="FB32" s="241"/>
      <c r="FC32" s="241"/>
      <c r="FD32" s="241"/>
      <c r="FE32" s="241"/>
      <c r="FF32" s="241"/>
      <c r="FG32" s="241"/>
      <c r="FH32" s="241"/>
      <c r="FI32" s="241"/>
      <c r="FJ32" s="241"/>
      <c r="FK32" s="241"/>
      <c r="FL32" s="241"/>
      <c r="FM32" s="241"/>
      <c r="FN32" s="241"/>
      <c r="FO32" s="241"/>
      <c r="FP32" s="241"/>
      <c r="FQ32" s="241"/>
      <c r="FR32" s="241"/>
      <c r="FS32" s="241"/>
      <c r="FT32" s="241"/>
      <c r="FU32" s="241"/>
      <c r="FV32" s="241"/>
      <c r="FW32" s="241"/>
      <c r="FX32" s="241"/>
      <c r="FY32" s="241"/>
      <c r="FZ32" s="241"/>
      <c r="GA32" s="241"/>
      <c r="GB32" s="241"/>
      <c r="GC32" s="241"/>
      <c r="GD32" s="241"/>
      <c r="GE32" s="241"/>
      <c r="GF32" s="241"/>
      <c r="GG32" s="241"/>
      <c r="GH32" s="241"/>
      <c r="GI32" s="241"/>
      <c r="GJ32" s="241"/>
      <c r="GK32" s="241"/>
      <c r="GL32" s="241"/>
      <c r="GM32" s="241"/>
      <c r="GN32" s="241"/>
      <c r="GO32" s="241"/>
      <c r="GP32" s="241"/>
      <c r="GQ32" s="241"/>
      <c r="GR32" s="241"/>
      <c r="GS32" s="241"/>
      <c r="GT32" s="241"/>
      <c r="GU32" s="241"/>
      <c r="GV32" s="241"/>
      <c r="GW32" s="241"/>
      <c r="GX32" s="241"/>
      <c r="GY32" s="241"/>
      <c r="GZ32" s="241"/>
      <c r="HA32" s="241"/>
      <c r="HB32" s="241"/>
      <c r="HC32" s="241"/>
      <c r="HD32" s="241"/>
      <c r="HE32" s="241"/>
      <c r="HF32" s="241"/>
      <c r="HG32" s="241"/>
      <c r="HH32" s="241"/>
      <c r="HI32" s="241"/>
      <c r="HJ32" s="241"/>
      <c r="HK32" s="241"/>
      <c r="HL32" s="241"/>
      <c r="HM32" s="241"/>
      <c r="HN32" s="241"/>
      <c r="HO32" s="241"/>
      <c r="HP32" s="241"/>
      <c r="HQ32" s="241"/>
      <c r="HR32" s="241"/>
      <c r="HS32" s="241"/>
      <c r="HT32" s="241"/>
      <c r="HU32" s="241"/>
      <c r="HV32" s="241"/>
      <c r="HW32" s="241"/>
      <c r="HX32" s="241"/>
      <c r="HY32" s="241"/>
      <c r="HZ32" s="241"/>
      <c r="IA32" s="241"/>
      <c r="IB32" s="241"/>
      <c r="IC32" s="241"/>
      <c r="ID32" s="241"/>
      <c r="IE32" s="241"/>
      <c r="IF32" s="241"/>
      <c r="IG32" s="241"/>
      <c r="IH32" s="241"/>
      <c r="II32" s="241"/>
      <c r="IJ32" s="241"/>
      <c r="IK32" s="241"/>
      <c r="IL32" s="241"/>
      <c r="IM32" s="241"/>
      <c r="IN32" s="241"/>
      <c r="IO32" s="241"/>
      <c r="IP32" s="241"/>
      <c r="IQ32" s="241"/>
      <c r="IR32" s="241"/>
      <c r="IS32" s="241"/>
      <c r="IT32" s="241"/>
      <c r="IU32" s="241"/>
      <c r="IV32" s="241"/>
      <c r="IW32" s="241"/>
      <c r="IX32" s="241"/>
      <c r="IY32" s="241"/>
      <c r="IZ32" s="241"/>
      <c r="JA32" s="241"/>
      <c r="JB32" s="241"/>
      <c r="JC32" s="241"/>
      <c r="JD32" s="241"/>
      <c r="JE32" s="241"/>
      <c r="JF32" s="241"/>
      <c r="JG32" s="241"/>
      <c r="JH32" s="241"/>
      <c r="JI32" s="241"/>
      <c r="JJ32" s="241"/>
      <c r="JK32" s="241"/>
      <c r="JL32" s="241"/>
      <c r="JM32" s="241"/>
      <c r="JN32" s="241"/>
      <c r="JO32" s="241"/>
      <c r="JP32" s="241"/>
      <c r="JQ32" s="241"/>
      <c r="JR32" s="241"/>
      <c r="JS32" s="241"/>
      <c r="JT32" s="241"/>
      <c r="JU32" s="241"/>
      <c r="JV32" s="241"/>
      <c r="JW32" s="241"/>
      <c r="JX32" s="241"/>
      <c r="JY32" s="241"/>
      <c r="JZ32" s="241"/>
      <c r="KA32" s="241"/>
      <c r="KB32" s="241"/>
      <c r="KC32" s="241"/>
      <c r="KD32" s="241"/>
      <c r="KE32" s="241"/>
      <c r="KF32" s="241"/>
      <c r="KG32" s="241"/>
      <c r="KH32" s="241"/>
      <c r="KI32" s="241"/>
      <c r="KJ32" s="241"/>
      <c r="KK32" s="241"/>
      <c r="KL32" s="241"/>
      <c r="KM32" s="241"/>
      <c r="KN32" s="241"/>
      <c r="KO32" s="241"/>
      <c r="KP32" s="241"/>
      <c r="KQ32" s="241"/>
      <c r="KR32" s="241"/>
      <c r="KS32" s="241"/>
      <c r="KT32" s="241"/>
      <c r="KU32" s="241"/>
      <c r="KV32" s="241"/>
      <c r="KW32" s="241"/>
      <c r="KX32" s="241"/>
      <c r="KY32" s="241"/>
      <c r="KZ32" s="241"/>
      <c r="LA32" s="241"/>
      <c r="LB32" s="241"/>
      <c r="LC32" s="241"/>
      <c r="LD32" s="241"/>
      <c r="LE32" s="241"/>
      <c r="LF32" s="241"/>
      <c r="LG32" s="241"/>
      <c r="LH32" s="241"/>
      <c r="LI32" s="241"/>
      <c r="LJ32" s="241"/>
      <c r="LK32" s="241"/>
      <c r="LL32" s="241"/>
      <c r="LM32" s="241"/>
      <c r="LN32" s="241"/>
      <c r="LO32" s="241"/>
      <c r="LP32" s="241"/>
      <c r="LQ32" s="241"/>
      <c r="LR32" s="241"/>
      <c r="LS32" s="241"/>
      <c r="LT32" s="241"/>
      <c r="LU32" s="241"/>
      <c r="LV32" s="241"/>
      <c r="LW32" s="241"/>
      <c r="LX32" s="241"/>
      <c r="LY32" s="241"/>
      <c r="LZ32" s="241"/>
      <c r="MA32" s="241"/>
      <c r="MB32" s="241"/>
      <c r="MC32" s="241"/>
      <c r="MD32" s="241"/>
      <c r="ME32" s="241"/>
      <c r="MF32" s="241"/>
      <c r="MG32" s="241"/>
      <c r="MH32" s="241"/>
      <c r="MI32" s="241"/>
      <c r="MJ32" s="241"/>
      <c r="MK32" s="241"/>
      <c r="ML32" s="241"/>
      <c r="MM32" s="241"/>
      <c r="MN32" s="241"/>
      <c r="MO32" s="241"/>
      <c r="MP32" s="241"/>
      <c r="MQ32" s="241"/>
      <c r="MR32" s="241"/>
      <c r="MS32" s="241"/>
      <c r="MT32" s="241"/>
      <c r="MU32" s="241"/>
      <c r="MV32" s="241"/>
      <c r="MW32" s="241"/>
      <c r="MX32" s="241"/>
      <c r="MY32" s="241"/>
      <c r="MZ32" s="241"/>
      <c r="NA32" s="241"/>
      <c r="NB32" s="241"/>
      <c r="NC32" s="241"/>
      <c r="ND32" s="241"/>
      <c r="NE32" s="241"/>
      <c r="NF32" s="241"/>
      <c r="NG32" s="241"/>
      <c r="NH32" s="241"/>
      <c r="NI32" s="241"/>
      <c r="NJ32" s="241"/>
      <c r="NK32" s="241"/>
      <c r="NL32" s="241"/>
      <c r="NM32" s="241"/>
      <c r="NN32" s="241"/>
      <c r="NO32" s="241"/>
      <c r="NP32" s="241"/>
      <c r="NQ32" s="241"/>
      <c r="NR32" s="241"/>
      <c r="NS32" s="241"/>
      <c r="NT32" s="241"/>
      <c r="NU32" s="241"/>
      <c r="NV32" s="241"/>
      <c r="NW32" s="241"/>
      <c r="NX32" s="241"/>
      <c r="NY32" s="241"/>
      <c r="NZ32" s="241"/>
      <c r="OA32" s="241"/>
      <c r="OB32" s="241"/>
    </row>
    <row r="33" spans="1:392" s="162" customFormat="1">
      <c r="A33" s="269" t="s">
        <v>1210</v>
      </c>
      <c r="B33" s="189" t="s">
        <v>2992</v>
      </c>
      <c r="C33" s="290">
        <f>VLOOKUP(A33,'Running Inventory count'!$A:$C,3,)</f>
        <v>36</v>
      </c>
      <c r="D33" s="289"/>
      <c r="E33" s="289"/>
      <c r="F33" s="289" t="s">
        <v>1211</v>
      </c>
      <c r="G33" s="289" t="s">
        <v>868</v>
      </c>
      <c r="H33" s="288" t="s">
        <v>981</v>
      </c>
      <c r="I33" s="275"/>
      <c r="J33" s="163"/>
      <c r="K33" s="15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41"/>
      <c r="AI33" s="241"/>
      <c r="AJ33" s="241"/>
      <c r="AK33" s="241"/>
      <c r="AL33" s="241"/>
      <c r="AM33" s="241"/>
      <c r="AN33" s="241"/>
      <c r="AO33" s="241"/>
      <c r="AP33" s="241"/>
      <c r="AQ33" s="241"/>
      <c r="AR33" s="241"/>
      <c r="AS33" s="241"/>
      <c r="AT33" s="241"/>
      <c r="AU33" s="241"/>
      <c r="AV33" s="241"/>
      <c r="AW33" s="241"/>
      <c r="AX33" s="241"/>
      <c r="AY33" s="241"/>
      <c r="AZ33" s="241"/>
      <c r="BA33" s="241"/>
      <c r="BB33" s="241"/>
      <c r="BC33" s="241"/>
      <c r="BD33" s="241"/>
      <c r="BE33" s="241"/>
      <c r="BF33" s="241"/>
      <c r="BG33" s="241"/>
      <c r="BH33" s="241"/>
      <c r="BI33" s="241"/>
      <c r="BJ33" s="241"/>
      <c r="BK33" s="241"/>
      <c r="BL33" s="241"/>
      <c r="BM33" s="241"/>
      <c r="BN33" s="241"/>
      <c r="BO33" s="241"/>
      <c r="BP33" s="241"/>
      <c r="BQ33" s="241"/>
      <c r="BR33" s="241"/>
      <c r="BS33" s="241"/>
      <c r="BT33" s="241"/>
      <c r="BU33" s="241"/>
      <c r="BV33" s="241"/>
      <c r="BW33" s="241"/>
      <c r="BX33" s="241"/>
      <c r="BY33" s="241"/>
      <c r="BZ33" s="241"/>
      <c r="CA33" s="241"/>
      <c r="CB33" s="241"/>
      <c r="CC33" s="241"/>
      <c r="CD33" s="241"/>
      <c r="CE33" s="241"/>
      <c r="CF33" s="241"/>
      <c r="CG33" s="241"/>
      <c r="CH33" s="241"/>
      <c r="CI33" s="241"/>
      <c r="CJ33" s="241"/>
      <c r="CK33" s="241"/>
      <c r="CL33" s="241"/>
      <c r="CM33" s="241"/>
      <c r="CN33" s="241"/>
      <c r="CO33" s="241"/>
      <c r="CP33" s="241"/>
      <c r="CQ33" s="241"/>
      <c r="CR33" s="241"/>
      <c r="CS33" s="241"/>
      <c r="CT33" s="241"/>
      <c r="CU33" s="241"/>
      <c r="CV33" s="241"/>
      <c r="CW33" s="241"/>
      <c r="CX33" s="241"/>
      <c r="CY33" s="241"/>
      <c r="CZ33" s="241"/>
      <c r="DA33" s="241"/>
      <c r="DB33" s="241"/>
      <c r="DC33" s="241"/>
      <c r="DD33" s="241"/>
      <c r="DE33" s="241"/>
      <c r="DF33" s="241"/>
      <c r="DG33" s="241"/>
      <c r="DH33" s="241"/>
      <c r="DI33" s="241"/>
      <c r="DJ33" s="241"/>
      <c r="DK33" s="241"/>
      <c r="DL33" s="241"/>
      <c r="DM33" s="241"/>
      <c r="DN33" s="241"/>
      <c r="DO33" s="241"/>
      <c r="DP33" s="241"/>
      <c r="DQ33" s="241"/>
      <c r="DR33" s="241"/>
      <c r="DS33" s="241"/>
      <c r="DT33" s="241"/>
      <c r="DU33" s="241"/>
      <c r="DV33" s="241"/>
      <c r="DW33" s="241"/>
      <c r="DX33" s="241"/>
      <c r="DY33" s="241"/>
      <c r="DZ33" s="241"/>
      <c r="EA33" s="241"/>
      <c r="EB33" s="241"/>
      <c r="EC33" s="241"/>
      <c r="ED33" s="241"/>
      <c r="EE33" s="241"/>
      <c r="EF33" s="241"/>
      <c r="EG33" s="241"/>
      <c r="EH33" s="241"/>
      <c r="EI33" s="241"/>
      <c r="EJ33" s="241"/>
      <c r="EK33" s="241"/>
      <c r="EL33" s="241"/>
      <c r="EM33" s="241"/>
      <c r="EN33" s="241"/>
      <c r="EO33" s="241"/>
      <c r="EP33" s="241"/>
      <c r="EQ33" s="241"/>
      <c r="ER33" s="241"/>
      <c r="ES33" s="241"/>
      <c r="ET33" s="241"/>
      <c r="EU33" s="241"/>
      <c r="EV33" s="241"/>
      <c r="EW33" s="241"/>
      <c r="EX33" s="241"/>
      <c r="EY33" s="241"/>
      <c r="EZ33" s="241"/>
      <c r="FA33" s="241"/>
      <c r="FB33" s="241"/>
      <c r="FC33" s="241"/>
      <c r="FD33" s="241"/>
      <c r="FE33" s="241"/>
      <c r="FF33" s="241"/>
      <c r="FG33" s="241"/>
      <c r="FH33" s="241"/>
      <c r="FI33" s="241"/>
      <c r="FJ33" s="241"/>
      <c r="FK33" s="241"/>
      <c r="FL33" s="241"/>
      <c r="FM33" s="241"/>
      <c r="FN33" s="241"/>
      <c r="FO33" s="241"/>
      <c r="FP33" s="241"/>
      <c r="FQ33" s="241"/>
      <c r="FR33" s="241"/>
      <c r="FS33" s="241"/>
      <c r="FT33" s="241"/>
      <c r="FU33" s="241"/>
      <c r="FV33" s="241"/>
      <c r="FW33" s="241"/>
      <c r="FX33" s="241"/>
      <c r="FY33" s="241"/>
      <c r="FZ33" s="241"/>
      <c r="GA33" s="241"/>
      <c r="GB33" s="241"/>
      <c r="GC33" s="241"/>
      <c r="GD33" s="241"/>
      <c r="GE33" s="241"/>
      <c r="GF33" s="241"/>
      <c r="GG33" s="241"/>
      <c r="GH33" s="241"/>
      <c r="GI33" s="241"/>
      <c r="GJ33" s="241"/>
      <c r="GK33" s="241"/>
      <c r="GL33" s="241"/>
      <c r="GM33" s="241"/>
      <c r="GN33" s="241"/>
      <c r="GO33" s="241"/>
      <c r="GP33" s="241"/>
      <c r="GQ33" s="241"/>
      <c r="GR33" s="241"/>
      <c r="GS33" s="241"/>
      <c r="GT33" s="241"/>
      <c r="GU33" s="241"/>
      <c r="GV33" s="241"/>
      <c r="GW33" s="241"/>
      <c r="GX33" s="241"/>
      <c r="GY33" s="241"/>
      <c r="GZ33" s="241"/>
      <c r="HA33" s="241"/>
      <c r="HB33" s="241"/>
      <c r="HC33" s="241"/>
      <c r="HD33" s="241"/>
      <c r="HE33" s="241"/>
      <c r="HF33" s="241"/>
      <c r="HG33" s="241"/>
      <c r="HH33" s="241"/>
      <c r="HI33" s="241"/>
      <c r="HJ33" s="241"/>
      <c r="HK33" s="241"/>
      <c r="HL33" s="241"/>
      <c r="HM33" s="241"/>
      <c r="HN33" s="241"/>
      <c r="HO33" s="241"/>
      <c r="HP33" s="241"/>
      <c r="HQ33" s="241"/>
      <c r="HR33" s="241"/>
      <c r="HS33" s="241"/>
      <c r="HT33" s="241"/>
      <c r="HU33" s="241"/>
      <c r="HV33" s="241"/>
      <c r="HW33" s="241"/>
      <c r="HX33" s="241"/>
      <c r="HY33" s="241"/>
      <c r="HZ33" s="241"/>
      <c r="IA33" s="241"/>
      <c r="IB33" s="241"/>
      <c r="IC33" s="241"/>
      <c r="ID33" s="241"/>
      <c r="IE33" s="241"/>
      <c r="IF33" s="241"/>
      <c r="IG33" s="241"/>
      <c r="IH33" s="241"/>
      <c r="II33" s="241"/>
      <c r="IJ33" s="241"/>
      <c r="IK33" s="241"/>
      <c r="IL33" s="241"/>
      <c r="IM33" s="241"/>
      <c r="IN33" s="241"/>
      <c r="IO33" s="241"/>
      <c r="IP33" s="241"/>
      <c r="IQ33" s="241"/>
      <c r="IR33" s="241"/>
      <c r="IS33" s="241"/>
      <c r="IT33" s="241"/>
      <c r="IU33" s="241"/>
      <c r="IV33" s="241"/>
      <c r="IW33" s="241"/>
      <c r="IX33" s="241"/>
      <c r="IY33" s="241"/>
      <c r="IZ33" s="241"/>
      <c r="JA33" s="241"/>
      <c r="JB33" s="241"/>
      <c r="JC33" s="241"/>
      <c r="JD33" s="241"/>
      <c r="JE33" s="241"/>
      <c r="JF33" s="241"/>
      <c r="JG33" s="241"/>
      <c r="JH33" s="241"/>
      <c r="JI33" s="241"/>
      <c r="JJ33" s="241"/>
      <c r="JK33" s="241"/>
      <c r="JL33" s="241"/>
      <c r="JM33" s="241"/>
      <c r="JN33" s="241"/>
      <c r="JO33" s="241"/>
      <c r="JP33" s="241"/>
      <c r="JQ33" s="241"/>
      <c r="JR33" s="241"/>
      <c r="JS33" s="241"/>
      <c r="JT33" s="241"/>
      <c r="JU33" s="241"/>
      <c r="JV33" s="241"/>
      <c r="JW33" s="241"/>
      <c r="JX33" s="241"/>
      <c r="JY33" s="241"/>
      <c r="JZ33" s="241"/>
      <c r="KA33" s="241"/>
      <c r="KB33" s="241"/>
      <c r="KC33" s="241"/>
      <c r="KD33" s="241"/>
      <c r="KE33" s="241"/>
      <c r="KF33" s="241"/>
      <c r="KG33" s="241"/>
      <c r="KH33" s="241"/>
      <c r="KI33" s="241"/>
      <c r="KJ33" s="241"/>
      <c r="KK33" s="241"/>
      <c r="KL33" s="241"/>
      <c r="KM33" s="241"/>
      <c r="KN33" s="241"/>
      <c r="KO33" s="241"/>
      <c r="KP33" s="241"/>
      <c r="KQ33" s="241"/>
      <c r="KR33" s="241"/>
      <c r="KS33" s="241"/>
      <c r="KT33" s="241"/>
      <c r="KU33" s="241"/>
      <c r="KV33" s="241"/>
      <c r="KW33" s="241"/>
      <c r="KX33" s="241"/>
      <c r="KY33" s="241"/>
      <c r="KZ33" s="241"/>
      <c r="LA33" s="241"/>
      <c r="LB33" s="241"/>
      <c r="LC33" s="241"/>
      <c r="LD33" s="241"/>
      <c r="LE33" s="241"/>
      <c r="LF33" s="241"/>
      <c r="LG33" s="241"/>
      <c r="LH33" s="241"/>
      <c r="LI33" s="241"/>
      <c r="LJ33" s="241"/>
      <c r="LK33" s="241"/>
      <c r="LL33" s="241"/>
      <c r="LM33" s="241"/>
      <c r="LN33" s="241"/>
      <c r="LO33" s="241"/>
      <c r="LP33" s="241"/>
      <c r="LQ33" s="241"/>
      <c r="LR33" s="241"/>
      <c r="LS33" s="241"/>
      <c r="LT33" s="241"/>
      <c r="LU33" s="241"/>
      <c r="LV33" s="241"/>
      <c r="LW33" s="241"/>
      <c r="LX33" s="241"/>
      <c r="LY33" s="241"/>
      <c r="LZ33" s="241"/>
      <c r="MA33" s="241"/>
      <c r="MB33" s="241"/>
      <c r="MC33" s="241"/>
      <c r="MD33" s="241"/>
      <c r="ME33" s="241"/>
      <c r="MF33" s="241"/>
      <c r="MG33" s="241"/>
      <c r="MH33" s="241"/>
      <c r="MI33" s="241"/>
      <c r="MJ33" s="241"/>
      <c r="MK33" s="241"/>
      <c r="ML33" s="241"/>
      <c r="MM33" s="241"/>
      <c r="MN33" s="241"/>
      <c r="MO33" s="241"/>
      <c r="MP33" s="241"/>
      <c r="MQ33" s="241"/>
      <c r="MR33" s="241"/>
      <c r="MS33" s="241"/>
      <c r="MT33" s="241"/>
      <c r="MU33" s="241"/>
      <c r="MV33" s="241"/>
      <c r="MW33" s="241"/>
      <c r="MX33" s="241"/>
      <c r="MY33" s="241"/>
      <c r="MZ33" s="241"/>
      <c r="NA33" s="241"/>
      <c r="NB33" s="241"/>
      <c r="NC33" s="241"/>
      <c r="ND33" s="241"/>
      <c r="NE33" s="241"/>
      <c r="NF33" s="241"/>
      <c r="NG33" s="241"/>
      <c r="NH33" s="241"/>
      <c r="NI33" s="241"/>
      <c r="NJ33" s="241"/>
      <c r="NK33" s="241"/>
      <c r="NL33" s="241"/>
      <c r="NM33" s="241"/>
      <c r="NN33" s="241"/>
      <c r="NO33" s="241"/>
      <c r="NP33" s="241"/>
      <c r="NQ33" s="241"/>
      <c r="NR33" s="241"/>
      <c r="NS33" s="241"/>
      <c r="NT33" s="241"/>
      <c r="NU33" s="241"/>
      <c r="NV33" s="241"/>
      <c r="NW33" s="241"/>
      <c r="NX33" s="241"/>
      <c r="NY33" s="241"/>
      <c r="NZ33" s="241"/>
      <c r="OA33" s="241"/>
      <c r="OB33" s="241"/>
    </row>
    <row r="34" spans="1:392" s="284" customFormat="1">
      <c r="A34" s="269" t="s">
        <v>1843</v>
      </c>
      <c r="B34" s="189" t="s">
        <v>2999</v>
      </c>
      <c r="C34" s="290">
        <f>VLOOKUP(A34,'Running Inventory count'!$A:$C,3,)</f>
        <v>163</v>
      </c>
      <c r="D34" s="289"/>
      <c r="E34" s="289"/>
      <c r="F34" s="289" t="s">
        <v>1762</v>
      </c>
      <c r="G34" s="289" t="s">
        <v>868</v>
      </c>
      <c r="H34" s="288" t="s">
        <v>981</v>
      </c>
      <c r="I34" s="275"/>
      <c r="J34" s="163"/>
      <c r="K34" s="15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1"/>
      <c r="AR34" s="241"/>
      <c r="AS34" s="241"/>
      <c r="AT34" s="241"/>
      <c r="AU34" s="241"/>
      <c r="AV34" s="241"/>
      <c r="AW34" s="241"/>
      <c r="AX34" s="241"/>
      <c r="AY34" s="241"/>
      <c r="AZ34" s="241"/>
      <c r="BA34" s="241"/>
      <c r="BB34" s="241"/>
      <c r="BC34" s="241"/>
      <c r="BD34" s="241"/>
      <c r="BE34" s="241"/>
      <c r="BF34" s="241"/>
      <c r="BG34" s="241"/>
      <c r="BH34" s="241"/>
      <c r="BI34" s="241"/>
      <c r="BJ34" s="241"/>
      <c r="BK34" s="241"/>
      <c r="BL34" s="241"/>
      <c r="BM34" s="241"/>
      <c r="BN34" s="241"/>
      <c r="BO34" s="241"/>
      <c r="BP34" s="241"/>
      <c r="BQ34" s="241"/>
      <c r="BR34" s="241"/>
      <c r="BS34" s="241"/>
      <c r="BT34" s="241"/>
      <c r="BU34" s="241"/>
      <c r="BV34" s="241"/>
      <c r="BW34" s="241"/>
      <c r="BX34" s="241"/>
      <c r="BY34" s="241"/>
      <c r="BZ34" s="241"/>
      <c r="CA34" s="241"/>
      <c r="CB34" s="241"/>
      <c r="CC34" s="241"/>
      <c r="CD34" s="241"/>
      <c r="CE34" s="241"/>
      <c r="CF34" s="241"/>
      <c r="CG34" s="241"/>
      <c r="CH34" s="241"/>
      <c r="CI34" s="241"/>
      <c r="CJ34" s="241"/>
      <c r="CK34" s="241"/>
      <c r="CL34" s="241"/>
      <c r="CM34" s="241"/>
      <c r="CN34" s="241"/>
      <c r="CO34" s="241"/>
      <c r="CP34" s="241"/>
      <c r="CQ34" s="241"/>
      <c r="CR34" s="241"/>
      <c r="CS34" s="241"/>
      <c r="CT34" s="241"/>
      <c r="CU34" s="241"/>
      <c r="CV34" s="241"/>
      <c r="CW34" s="241"/>
      <c r="CX34" s="241"/>
      <c r="CY34" s="241"/>
      <c r="CZ34" s="241"/>
      <c r="DA34" s="241"/>
      <c r="DB34" s="241"/>
      <c r="DC34" s="241"/>
      <c r="DD34" s="241"/>
      <c r="DE34" s="241"/>
      <c r="DF34" s="241"/>
      <c r="DG34" s="241"/>
      <c r="DH34" s="241"/>
      <c r="DI34" s="241"/>
      <c r="DJ34" s="241"/>
      <c r="DK34" s="241"/>
      <c r="DL34" s="241"/>
      <c r="DM34" s="241"/>
      <c r="DN34" s="241"/>
      <c r="DO34" s="241"/>
      <c r="DP34" s="241"/>
      <c r="DQ34" s="241"/>
      <c r="DR34" s="241"/>
      <c r="DS34" s="241"/>
      <c r="DT34" s="241"/>
      <c r="DU34" s="241"/>
      <c r="DV34" s="241"/>
      <c r="DW34" s="241"/>
      <c r="DX34" s="241"/>
      <c r="DY34" s="241"/>
      <c r="DZ34" s="241"/>
      <c r="EA34" s="241"/>
      <c r="EB34" s="241"/>
      <c r="EC34" s="241"/>
      <c r="ED34" s="241"/>
      <c r="EE34" s="241"/>
      <c r="EF34" s="241"/>
      <c r="EG34" s="241"/>
      <c r="EH34" s="241"/>
      <c r="EI34" s="241"/>
      <c r="EJ34" s="241"/>
      <c r="EK34" s="241"/>
      <c r="EL34" s="241"/>
      <c r="EM34" s="241"/>
      <c r="EN34" s="241"/>
      <c r="EO34" s="241"/>
      <c r="EP34" s="241"/>
      <c r="EQ34" s="241"/>
      <c r="ER34" s="241"/>
      <c r="ES34" s="241"/>
      <c r="ET34" s="241"/>
      <c r="EU34" s="241"/>
      <c r="EV34" s="241"/>
      <c r="EW34" s="241"/>
      <c r="EX34" s="241"/>
      <c r="EY34" s="241"/>
      <c r="EZ34" s="241"/>
      <c r="FA34" s="241"/>
      <c r="FB34" s="241"/>
      <c r="FC34" s="241"/>
      <c r="FD34" s="241"/>
      <c r="FE34" s="241"/>
      <c r="FF34" s="241"/>
      <c r="FG34" s="241"/>
      <c r="FH34" s="241"/>
      <c r="FI34" s="241"/>
      <c r="FJ34" s="241"/>
      <c r="FK34" s="241"/>
      <c r="FL34" s="241"/>
      <c r="FM34" s="241"/>
      <c r="FN34" s="241"/>
      <c r="FO34" s="241"/>
      <c r="FP34" s="241"/>
      <c r="FQ34" s="241"/>
      <c r="FR34" s="241"/>
      <c r="FS34" s="241"/>
      <c r="FT34" s="241"/>
      <c r="FU34" s="241"/>
      <c r="FV34" s="241"/>
      <c r="FW34" s="241"/>
      <c r="FX34" s="241"/>
      <c r="FY34" s="241"/>
      <c r="FZ34" s="241"/>
      <c r="GA34" s="241"/>
      <c r="GB34" s="241"/>
      <c r="GC34" s="241"/>
      <c r="GD34" s="241"/>
      <c r="GE34" s="241"/>
      <c r="GF34" s="241"/>
      <c r="GG34" s="241"/>
      <c r="GH34" s="241"/>
      <c r="GI34" s="241"/>
      <c r="GJ34" s="241"/>
      <c r="GK34" s="241"/>
      <c r="GL34" s="241"/>
      <c r="GM34" s="241"/>
      <c r="GN34" s="241"/>
      <c r="GO34" s="241"/>
      <c r="GP34" s="241"/>
      <c r="GQ34" s="241"/>
      <c r="GR34" s="241"/>
      <c r="GS34" s="241"/>
      <c r="GT34" s="241"/>
      <c r="GU34" s="241"/>
      <c r="GV34" s="241"/>
      <c r="GW34" s="241"/>
      <c r="GX34" s="241"/>
      <c r="GY34" s="241"/>
      <c r="GZ34" s="241"/>
      <c r="HA34" s="241"/>
      <c r="HB34" s="241"/>
      <c r="HC34" s="241"/>
      <c r="HD34" s="241"/>
      <c r="HE34" s="241"/>
      <c r="HF34" s="241"/>
      <c r="HG34" s="241"/>
      <c r="HH34" s="241"/>
      <c r="HI34" s="241"/>
      <c r="HJ34" s="241"/>
      <c r="HK34" s="241"/>
      <c r="HL34" s="241"/>
      <c r="HM34" s="241"/>
      <c r="HN34" s="241"/>
      <c r="HO34" s="241"/>
      <c r="HP34" s="241"/>
      <c r="HQ34" s="241"/>
      <c r="HR34" s="241"/>
      <c r="HS34" s="241"/>
      <c r="HT34" s="241"/>
      <c r="HU34" s="241"/>
      <c r="HV34" s="241"/>
      <c r="HW34" s="241"/>
      <c r="HX34" s="241"/>
      <c r="HY34" s="241"/>
      <c r="HZ34" s="241"/>
      <c r="IA34" s="241"/>
      <c r="IB34" s="241"/>
      <c r="IC34" s="241"/>
      <c r="ID34" s="241"/>
      <c r="IE34" s="241"/>
      <c r="IF34" s="241"/>
      <c r="IG34" s="241"/>
      <c r="IH34" s="241"/>
      <c r="II34" s="241"/>
      <c r="IJ34" s="241"/>
      <c r="IK34" s="241"/>
      <c r="IL34" s="241"/>
      <c r="IM34" s="241"/>
      <c r="IN34" s="241"/>
      <c r="IO34" s="241"/>
      <c r="IP34" s="241"/>
      <c r="IQ34" s="241"/>
      <c r="IR34" s="241"/>
      <c r="IS34" s="241"/>
      <c r="IT34" s="241"/>
      <c r="IU34" s="241"/>
      <c r="IV34" s="241"/>
      <c r="IW34" s="241"/>
      <c r="IX34" s="241"/>
      <c r="IY34" s="241"/>
      <c r="IZ34" s="241"/>
      <c r="JA34" s="241"/>
      <c r="JB34" s="241"/>
      <c r="JC34" s="241"/>
      <c r="JD34" s="241"/>
      <c r="JE34" s="241"/>
      <c r="JF34" s="241"/>
      <c r="JG34" s="241"/>
      <c r="JH34" s="241"/>
      <c r="JI34" s="241"/>
      <c r="JJ34" s="241"/>
      <c r="JK34" s="241"/>
      <c r="JL34" s="241"/>
      <c r="JM34" s="241"/>
      <c r="JN34" s="241"/>
      <c r="JO34" s="241"/>
      <c r="JP34" s="241"/>
      <c r="JQ34" s="241"/>
      <c r="JR34" s="241"/>
      <c r="JS34" s="241"/>
      <c r="JT34" s="241"/>
      <c r="JU34" s="241"/>
      <c r="JV34" s="241"/>
      <c r="JW34" s="241"/>
      <c r="JX34" s="241"/>
      <c r="JY34" s="241"/>
      <c r="JZ34" s="241"/>
      <c r="KA34" s="241"/>
      <c r="KB34" s="241"/>
      <c r="KC34" s="241"/>
      <c r="KD34" s="241"/>
      <c r="KE34" s="241"/>
      <c r="KF34" s="241"/>
      <c r="KG34" s="241"/>
      <c r="KH34" s="241"/>
      <c r="KI34" s="241"/>
      <c r="KJ34" s="241"/>
      <c r="KK34" s="241"/>
      <c r="KL34" s="241"/>
      <c r="KM34" s="241"/>
      <c r="KN34" s="241"/>
      <c r="KO34" s="241"/>
      <c r="KP34" s="241"/>
      <c r="KQ34" s="241"/>
      <c r="KR34" s="241"/>
      <c r="KS34" s="241"/>
      <c r="KT34" s="241"/>
      <c r="KU34" s="241"/>
      <c r="KV34" s="241"/>
      <c r="KW34" s="241"/>
      <c r="KX34" s="241"/>
      <c r="KY34" s="241"/>
      <c r="KZ34" s="241"/>
      <c r="LA34" s="241"/>
      <c r="LB34" s="241"/>
      <c r="LC34" s="241"/>
      <c r="LD34" s="241"/>
      <c r="LE34" s="241"/>
      <c r="LF34" s="241"/>
      <c r="LG34" s="241"/>
      <c r="LH34" s="241"/>
      <c r="LI34" s="241"/>
      <c r="LJ34" s="241"/>
      <c r="LK34" s="241"/>
      <c r="LL34" s="241"/>
      <c r="LM34" s="241"/>
      <c r="LN34" s="241"/>
      <c r="LO34" s="241"/>
      <c r="LP34" s="241"/>
      <c r="LQ34" s="241"/>
      <c r="LR34" s="241"/>
      <c r="LS34" s="241"/>
      <c r="LT34" s="241"/>
      <c r="LU34" s="241"/>
      <c r="LV34" s="241"/>
      <c r="LW34" s="241"/>
      <c r="LX34" s="241"/>
      <c r="LY34" s="241"/>
      <c r="LZ34" s="241"/>
      <c r="MA34" s="241"/>
      <c r="MB34" s="241"/>
      <c r="MC34" s="241"/>
      <c r="MD34" s="241"/>
      <c r="ME34" s="241"/>
      <c r="MF34" s="241"/>
      <c r="MG34" s="241"/>
      <c r="MH34" s="241"/>
      <c r="MI34" s="241"/>
      <c r="MJ34" s="241"/>
      <c r="MK34" s="241"/>
      <c r="ML34" s="241"/>
      <c r="MM34" s="241"/>
      <c r="MN34" s="241"/>
      <c r="MO34" s="241"/>
      <c r="MP34" s="241"/>
      <c r="MQ34" s="241"/>
      <c r="MR34" s="241"/>
      <c r="MS34" s="241"/>
      <c r="MT34" s="241"/>
      <c r="MU34" s="241"/>
      <c r="MV34" s="241"/>
      <c r="MW34" s="241"/>
      <c r="MX34" s="241"/>
      <c r="MY34" s="241"/>
      <c r="MZ34" s="241"/>
      <c r="NA34" s="241"/>
      <c r="NB34" s="241"/>
      <c r="NC34" s="241"/>
      <c r="ND34" s="241"/>
      <c r="NE34" s="241"/>
      <c r="NF34" s="241"/>
      <c r="NG34" s="241"/>
      <c r="NH34" s="241"/>
      <c r="NI34" s="241"/>
      <c r="NJ34" s="241"/>
      <c r="NK34" s="241"/>
      <c r="NL34" s="241"/>
      <c r="NM34" s="241"/>
      <c r="NN34" s="241"/>
      <c r="NO34" s="241"/>
      <c r="NP34" s="241"/>
      <c r="NQ34" s="241"/>
      <c r="NR34" s="241"/>
      <c r="NS34" s="241"/>
      <c r="NT34" s="241"/>
      <c r="NU34" s="241"/>
      <c r="NV34" s="241"/>
      <c r="NW34" s="241"/>
      <c r="NX34" s="241"/>
      <c r="NY34" s="241"/>
      <c r="NZ34" s="241"/>
      <c r="OA34" s="241"/>
      <c r="OB34" s="241"/>
    </row>
    <row r="35" spans="1:392" s="162" customFormat="1">
      <c r="A35" s="413" t="s">
        <v>873</v>
      </c>
      <c r="B35" s="414" t="s">
        <v>874</v>
      </c>
      <c r="C35" s="170">
        <f>VLOOKUP(A35,'Running Inventory count'!$A:$C,3,)</f>
        <v>1</v>
      </c>
      <c r="D35" s="169"/>
      <c r="E35" s="169"/>
      <c r="F35" s="169" t="s">
        <v>870</v>
      </c>
      <c r="G35" s="169" t="s">
        <v>868</v>
      </c>
      <c r="H35" s="167" t="s">
        <v>737</v>
      </c>
      <c r="I35" s="207"/>
      <c r="J35" s="163"/>
      <c r="K35" s="15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241"/>
      <c r="AO35" s="241"/>
      <c r="AP35" s="241"/>
      <c r="AQ35" s="241"/>
      <c r="AR35" s="241"/>
      <c r="AS35" s="241"/>
      <c r="AT35" s="241"/>
      <c r="AU35" s="241"/>
      <c r="AV35" s="241"/>
      <c r="AW35" s="241"/>
      <c r="AX35" s="241"/>
      <c r="AY35" s="241"/>
      <c r="AZ35" s="241"/>
      <c r="BA35" s="241"/>
      <c r="BB35" s="241"/>
      <c r="BC35" s="241"/>
      <c r="BD35" s="241"/>
      <c r="BE35" s="241"/>
      <c r="BF35" s="241"/>
      <c r="BG35" s="241"/>
      <c r="BH35" s="241"/>
      <c r="BI35" s="241"/>
      <c r="BJ35" s="241"/>
      <c r="BK35" s="241"/>
      <c r="BL35" s="241"/>
      <c r="BM35" s="241"/>
      <c r="BN35" s="241"/>
      <c r="BO35" s="241"/>
      <c r="BP35" s="241"/>
      <c r="BQ35" s="241"/>
      <c r="BR35" s="241"/>
      <c r="BS35" s="241"/>
      <c r="BT35" s="241"/>
      <c r="BU35" s="241"/>
      <c r="BV35" s="241"/>
      <c r="BW35" s="241"/>
      <c r="BX35" s="241"/>
      <c r="BY35" s="241"/>
      <c r="BZ35" s="241"/>
      <c r="CA35" s="241"/>
      <c r="CB35" s="241"/>
      <c r="CC35" s="241"/>
      <c r="CD35" s="241"/>
      <c r="CE35" s="241"/>
      <c r="CF35" s="241"/>
      <c r="CG35" s="241"/>
      <c r="CH35" s="241"/>
      <c r="CI35" s="241"/>
      <c r="CJ35" s="241"/>
      <c r="CK35" s="241"/>
      <c r="CL35" s="241"/>
      <c r="CM35" s="241"/>
      <c r="CN35" s="241"/>
      <c r="CO35" s="241"/>
      <c r="CP35" s="241"/>
      <c r="CQ35" s="241"/>
      <c r="CR35" s="241"/>
      <c r="CS35" s="241"/>
      <c r="CT35" s="241"/>
      <c r="CU35" s="241"/>
      <c r="CV35" s="241"/>
      <c r="CW35" s="241"/>
      <c r="CX35" s="241"/>
      <c r="CY35" s="241"/>
      <c r="CZ35" s="241"/>
      <c r="DA35" s="241"/>
      <c r="DB35" s="241"/>
      <c r="DC35" s="241"/>
      <c r="DD35" s="241"/>
      <c r="DE35" s="241"/>
      <c r="DF35" s="241"/>
      <c r="DG35" s="241"/>
      <c r="DH35" s="241"/>
      <c r="DI35" s="241"/>
      <c r="DJ35" s="241"/>
      <c r="DK35" s="241"/>
      <c r="DL35" s="241"/>
      <c r="DM35" s="241"/>
      <c r="DN35" s="241"/>
      <c r="DO35" s="241"/>
      <c r="DP35" s="241"/>
      <c r="DQ35" s="241"/>
      <c r="DR35" s="241"/>
      <c r="DS35" s="241"/>
      <c r="DT35" s="241"/>
      <c r="DU35" s="241"/>
      <c r="DV35" s="241"/>
      <c r="DW35" s="241"/>
      <c r="DX35" s="241"/>
      <c r="DY35" s="241"/>
      <c r="DZ35" s="241"/>
      <c r="EA35" s="241"/>
      <c r="EB35" s="241"/>
      <c r="EC35" s="241"/>
      <c r="ED35" s="241"/>
      <c r="EE35" s="241"/>
      <c r="EF35" s="241"/>
      <c r="EG35" s="241"/>
      <c r="EH35" s="241"/>
      <c r="EI35" s="241"/>
      <c r="EJ35" s="241"/>
      <c r="EK35" s="241"/>
      <c r="EL35" s="241"/>
      <c r="EM35" s="241"/>
      <c r="EN35" s="241"/>
      <c r="EO35" s="241"/>
      <c r="EP35" s="241"/>
      <c r="EQ35" s="241"/>
      <c r="ER35" s="241"/>
      <c r="ES35" s="241"/>
      <c r="ET35" s="241"/>
      <c r="EU35" s="241"/>
      <c r="EV35" s="241"/>
      <c r="EW35" s="241"/>
      <c r="EX35" s="241"/>
      <c r="EY35" s="241"/>
      <c r="EZ35" s="241"/>
      <c r="FA35" s="241"/>
      <c r="FB35" s="241"/>
      <c r="FC35" s="241"/>
      <c r="FD35" s="241"/>
      <c r="FE35" s="241"/>
      <c r="FF35" s="241"/>
      <c r="FG35" s="241"/>
      <c r="FH35" s="241"/>
      <c r="FI35" s="241"/>
      <c r="FJ35" s="241"/>
      <c r="FK35" s="241"/>
      <c r="FL35" s="241"/>
      <c r="FM35" s="241"/>
      <c r="FN35" s="241"/>
      <c r="FO35" s="241"/>
      <c r="FP35" s="241"/>
      <c r="FQ35" s="241"/>
      <c r="FR35" s="241"/>
      <c r="FS35" s="241"/>
      <c r="FT35" s="241"/>
      <c r="FU35" s="241"/>
      <c r="FV35" s="241"/>
      <c r="FW35" s="241"/>
      <c r="FX35" s="241"/>
      <c r="FY35" s="241"/>
      <c r="FZ35" s="241"/>
      <c r="GA35" s="241"/>
      <c r="GB35" s="241"/>
      <c r="GC35" s="241"/>
      <c r="GD35" s="241"/>
      <c r="GE35" s="241"/>
      <c r="GF35" s="241"/>
      <c r="GG35" s="241"/>
      <c r="GH35" s="241"/>
      <c r="GI35" s="241"/>
      <c r="GJ35" s="241"/>
      <c r="GK35" s="241"/>
      <c r="GL35" s="241"/>
      <c r="GM35" s="241"/>
      <c r="GN35" s="241"/>
      <c r="GO35" s="241"/>
      <c r="GP35" s="241"/>
      <c r="GQ35" s="241"/>
      <c r="GR35" s="241"/>
      <c r="GS35" s="241"/>
      <c r="GT35" s="241"/>
      <c r="GU35" s="241"/>
      <c r="GV35" s="241"/>
      <c r="GW35" s="241"/>
      <c r="GX35" s="241"/>
      <c r="GY35" s="241"/>
      <c r="GZ35" s="241"/>
      <c r="HA35" s="241"/>
      <c r="HB35" s="241"/>
      <c r="HC35" s="241"/>
      <c r="HD35" s="241"/>
      <c r="HE35" s="241"/>
      <c r="HF35" s="241"/>
      <c r="HG35" s="241"/>
      <c r="HH35" s="241"/>
      <c r="HI35" s="241"/>
      <c r="HJ35" s="241"/>
      <c r="HK35" s="241"/>
      <c r="HL35" s="241"/>
      <c r="HM35" s="241"/>
      <c r="HN35" s="241"/>
      <c r="HO35" s="241"/>
      <c r="HP35" s="241"/>
      <c r="HQ35" s="241"/>
      <c r="HR35" s="241"/>
      <c r="HS35" s="241"/>
      <c r="HT35" s="241"/>
      <c r="HU35" s="241"/>
      <c r="HV35" s="241"/>
      <c r="HW35" s="241"/>
      <c r="HX35" s="241"/>
      <c r="HY35" s="241"/>
      <c r="HZ35" s="241"/>
      <c r="IA35" s="241"/>
      <c r="IB35" s="241"/>
      <c r="IC35" s="241"/>
      <c r="ID35" s="241"/>
      <c r="IE35" s="241"/>
      <c r="IF35" s="241"/>
      <c r="IG35" s="241"/>
      <c r="IH35" s="241"/>
      <c r="II35" s="241"/>
      <c r="IJ35" s="241"/>
      <c r="IK35" s="241"/>
      <c r="IL35" s="241"/>
      <c r="IM35" s="241"/>
      <c r="IN35" s="241"/>
      <c r="IO35" s="241"/>
      <c r="IP35" s="241"/>
      <c r="IQ35" s="241"/>
      <c r="IR35" s="241"/>
      <c r="IS35" s="241"/>
      <c r="IT35" s="241"/>
      <c r="IU35" s="241"/>
      <c r="IV35" s="241"/>
      <c r="IW35" s="241"/>
      <c r="IX35" s="241"/>
      <c r="IY35" s="241"/>
      <c r="IZ35" s="241"/>
      <c r="JA35" s="241"/>
      <c r="JB35" s="241"/>
      <c r="JC35" s="241"/>
      <c r="JD35" s="241"/>
      <c r="JE35" s="241"/>
      <c r="JF35" s="241"/>
      <c r="JG35" s="241"/>
      <c r="JH35" s="241"/>
      <c r="JI35" s="241"/>
      <c r="JJ35" s="241"/>
      <c r="JK35" s="241"/>
      <c r="JL35" s="241"/>
      <c r="JM35" s="241"/>
      <c r="JN35" s="241"/>
      <c r="JO35" s="241"/>
      <c r="JP35" s="241"/>
      <c r="JQ35" s="241"/>
      <c r="JR35" s="241"/>
      <c r="JS35" s="241"/>
      <c r="JT35" s="241"/>
      <c r="JU35" s="241"/>
      <c r="JV35" s="241"/>
      <c r="JW35" s="241"/>
      <c r="JX35" s="241"/>
      <c r="JY35" s="241"/>
      <c r="JZ35" s="241"/>
      <c r="KA35" s="241"/>
      <c r="KB35" s="241"/>
      <c r="KC35" s="241"/>
      <c r="KD35" s="241"/>
      <c r="KE35" s="241"/>
      <c r="KF35" s="241"/>
      <c r="KG35" s="241"/>
      <c r="KH35" s="241"/>
      <c r="KI35" s="241"/>
      <c r="KJ35" s="241"/>
      <c r="KK35" s="241"/>
      <c r="KL35" s="241"/>
      <c r="KM35" s="241"/>
      <c r="KN35" s="241"/>
      <c r="KO35" s="241"/>
      <c r="KP35" s="241"/>
      <c r="KQ35" s="241"/>
      <c r="KR35" s="241"/>
      <c r="KS35" s="241"/>
      <c r="KT35" s="241"/>
      <c r="KU35" s="241"/>
      <c r="KV35" s="241"/>
      <c r="KW35" s="241"/>
      <c r="KX35" s="241"/>
      <c r="KY35" s="241"/>
      <c r="KZ35" s="241"/>
      <c r="LA35" s="241"/>
      <c r="LB35" s="241"/>
      <c r="LC35" s="241"/>
      <c r="LD35" s="241"/>
      <c r="LE35" s="241"/>
      <c r="LF35" s="241"/>
      <c r="LG35" s="241"/>
      <c r="LH35" s="241"/>
      <c r="LI35" s="241"/>
      <c r="LJ35" s="241"/>
      <c r="LK35" s="241"/>
      <c r="LL35" s="241"/>
      <c r="LM35" s="241"/>
      <c r="LN35" s="241"/>
      <c r="LO35" s="241"/>
      <c r="LP35" s="241"/>
      <c r="LQ35" s="241"/>
      <c r="LR35" s="241"/>
      <c r="LS35" s="241"/>
      <c r="LT35" s="241"/>
      <c r="LU35" s="241"/>
      <c r="LV35" s="241"/>
      <c r="LW35" s="241"/>
      <c r="LX35" s="241"/>
      <c r="LY35" s="241"/>
      <c r="LZ35" s="241"/>
      <c r="MA35" s="241"/>
      <c r="MB35" s="241"/>
      <c r="MC35" s="241"/>
      <c r="MD35" s="241"/>
      <c r="ME35" s="241"/>
      <c r="MF35" s="241"/>
      <c r="MG35" s="241"/>
      <c r="MH35" s="241"/>
      <c r="MI35" s="241"/>
      <c r="MJ35" s="241"/>
      <c r="MK35" s="241"/>
      <c r="ML35" s="241"/>
      <c r="MM35" s="241"/>
      <c r="MN35" s="241"/>
      <c r="MO35" s="241"/>
      <c r="MP35" s="241"/>
      <c r="MQ35" s="241"/>
      <c r="MR35" s="241"/>
      <c r="MS35" s="241"/>
      <c r="MT35" s="241"/>
      <c r="MU35" s="241"/>
      <c r="MV35" s="241"/>
      <c r="MW35" s="241"/>
      <c r="MX35" s="241"/>
      <c r="MY35" s="241"/>
      <c r="MZ35" s="241"/>
      <c r="NA35" s="241"/>
      <c r="NB35" s="241"/>
      <c r="NC35" s="241"/>
      <c r="ND35" s="241"/>
      <c r="NE35" s="241"/>
      <c r="NF35" s="241"/>
      <c r="NG35" s="241"/>
      <c r="NH35" s="241"/>
      <c r="NI35" s="241"/>
      <c r="NJ35" s="241"/>
      <c r="NK35" s="241"/>
      <c r="NL35" s="241"/>
      <c r="NM35" s="241"/>
      <c r="NN35" s="241"/>
      <c r="NO35" s="241"/>
      <c r="NP35" s="241"/>
      <c r="NQ35" s="241"/>
      <c r="NR35" s="241"/>
      <c r="NS35" s="241"/>
      <c r="NT35" s="241"/>
      <c r="NU35" s="241"/>
      <c r="NV35" s="241"/>
      <c r="NW35" s="241"/>
      <c r="NX35" s="241"/>
      <c r="NY35" s="241"/>
      <c r="NZ35" s="241"/>
      <c r="OA35" s="241"/>
      <c r="OB35" s="241"/>
    </row>
    <row r="36" spans="1:392" s="162" customFormat="1">
      <c r="A36" s="124" t="s">
        <v>298</v>
      </c>
      <c r="B36" s="156" t="s">
        <v>420</v>
      </c>
      <c r="C36" s="170">
        <f>VLOOKUP(A36,'Running Inventory count'!$A:$C,3,)</f>
        <v>0</v>
      </c>
      <c r="D36" s="169"/>
      <c r="E36" s="169"/>
      <c r="F36" s="169" t="s">
        <v>867</v>
      </c>
      <c r="G36" s="169" t="s">
        <v>868</v>
      </c>
      <c r="H36" s="167" t="s">
        <v>102</v>
      </c>
      <c r="I36" s="151"/>
      <c r="J36" s="166"/>
      <c r="K36" s="165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241"/>
      <c r="AO36" s="241"/>
      <c r="AP36" s="241"/>
      <c r="AQ36" s="241"/>
      <c r="AR36" s="241"/>
      <c r="AS36" s="241"/>
      <c r="AT36" s="241"/>
      <c r="AU36" s="241"/>
      <c r="AV36" s="241"/>
      <c r="AW36" s="241"/>
      <c r="AX36" s="241"/>
      <c r="AY36" s="241"/>
      <c r="AZ36" s="241"/>
      <c r="BA36" s="241"/>
      <c r="BB36" s="241"/>
      <c r="BC36" s="241"/>
      <c r="BD36" s="241"/>
      <c r="BE36" s="241"/>
      <c r="BF36" s="241"/>
      <c r="BG36" s="241"/>
      <c r="BH36" s="241"/>
      <c r="BI36" s="241"/>
      <c r="BJ36" s="241"/>
      <c r="BK36" s="241"/>
      <c r="BL36" s="241"/>
      <c r="BM36" s="241"/>
      <c r="BN36" s="241"/>
      <c r="BO36" s="241"/>
      <c r="BP36" s="241"/>
      <c r="BQ36" s="241"/>
      <c r="BR36" s="241"/>
      <c r="BS36" s="241"/>
      <c r="BT36" s="241"/>
      <c r="BU36" s="241"/>
      <c r="BV36" s="241"/>
      <c r="BW36" s="241"/>
      <c r="BX36" s="241"/>
      <c r="BY36" s="241"/>
      <c r="BZ36" s="241"/>
      <c r="CA36" s="241"/>
      <c r="CB36" s="241"/>
      <c r="CC36" s="241"/>
      <c r="CD36" s="241"/>
      <c r="CE36" s="241"/>
      <c r="CF36" s="241"/>
      <c r="CG36" s="241"/>
      <c r="CH36" s="241"/>
      <c r="CI36" s="241"/>
      <c r="CJ36" s="241"/>
      <c r="CK36" s="241"/>
      <c r="CL36" s="241"/>
      <c r="CM36" s="241"/>
      <c r="CN36" s="241"/>
      <c r="CO36" s="241"/>
      <c r="CP36" s="241"/>
      <c r="CQ36" s="241"/>
      <c r="CR36" s="241"/>
      <c r="CS36" s="241"/>
      <c r="CT36" s="241"/>
      <c r="CU36" s="241"/>
      <c r="CV36" s="241"/>
      <c r="CW36" s="241"/>
      <c r="CX36" s="241"/>
      <c r="CY36" s="241"/>
      <c r="CZ36" s="241"/>
      <c r="DA36" s="241"/>
      <c r="DB36" s="241"/>
      <c r="DC36" s="241"/>
      <c r="DD36" s="241"/>
      <c r="DE36" s="241"/>
      <c r="DF36" s="241"/>
      <c r="DG36" s="241"/>
      <c r="DH36" s="241"/>
      <c r="DI36" s="241"/>
      <c r="DJ36" s="241"/>
      <c r="DK36" s="241"/>
      <c r="DL36" s="241"/>
      <c r="DM36" s="241"/>
      <c r="DN36" s="241"/>
      <c r="DO36" s="241"/>
      <c r="DP36" s="241"/>
      <c r="DQ36" s="241"/>
      <c r="DR36" s="241"/>
      <c r="DS36" s="241"/>
      <c r="DT36" s="241"/>
      <c r="DU36" s="241"/>
      <c r="DV36" s="241"/>
      <c r="DW36" s="241"/>
      <c r="DX36" s="241"/>
      <c r="DY36" s="241"/>
      <c r="DZ36" s="241"/>
      <c r="EA36" s="241"/>
      <c r="EB36" s="241"/>
      <c r="EC36" s="241"/>
      <c r="ED36" s="241"/>
      <c r="EE36" s="241"/>
      <c r="EF36" s="241"/>
      <c r="EG36" s="241"/>
      <c r="EH36" s="241"/>
      <c r="EI36" s="241"/>
      <c r="EJ36" s="241"/>
      <c r="EK36" s="241"/>
      <c r="EL36" s="241"/>
      <c r="EM36" s="241"/>
      <c r="EN36" s="241"/>
      <c r="EO36" s="241"/>
      <c r="EP36" s="241"/>
      <c r="EQ36" s="241"/>
      <c r="ER36" s="241"/>
      <c r="ES36" s="241"/>
      <c r="ET36" s="241"/>
      <c r="EU36" s="241"/>
      <c r="EV36" s="241"/>
      <c r="EW36" s="241"/>
      <c r="EX36" s="241"/>
      <c r="EY36" s="241"/>
      <c r="EZ36" s="241"/>
      <c r="FA36" s="241"/>
      <c r="FB36" s="241"/>
      <c r="FC36" s="241"/>
      <c r="FD36" s="241"/>
      <c r="FE36" s="241"/>
      <c r="FF36" s="241"/>
      <c r="FG36" s="241"/>
      <c r="FH36" s="241"/>
      <c r="FI36" s="241"/>
      <c r="FJ36" s="241"/>
      <c r="FK36" s="241"/>
      <c r="FL36" s="241"/>
      <c r="FM36" s="241"/>
      <c r="FN36" s="241"/>
      <c r="FO36" s="241"/>
      <c r="FP36" s="241"/>
      <c r="FQ36" s="241"/>
      <c r="FR36" s="241"/>
      <c r="FS36" s="241"/>
      <c r="FT36" s="241"/>
      <c r="FU36" s="241"/>
      <c r="FV36" s="241"/>
      <c r="FW36" s="241"/>
      <c r="FX36" s="241"/>
      <c r="FY36" s="241"/>
      <c r="FZ36" s="241"/>
      <c r="GA36" s="241"/>
      <c r="GB36" s="241"/>
      <c r="GC36" s="241"/>
      <c r="GD36" s="241"/>
      <c r="GE36" s="241"/>
      <c r="GF36" s="241"/>
      <c r="GG36" s="241"/>
      <c r="GH36" s="241"/>
      <c r="GI36" s="241"/>
      <c r="GJ36" s="241"/>
      <c r="GK36" s="241"/>
      <c r="GL36" s="241"/>
      <c r="GM36" s="241"/>
      <c r="GN36" s="241"/>
      <c r="GO36" s="241"/>
      <c r="GP36" s="241"/>
      <c r="GQ36" s="241"/>
      <c r="GR36" s="241"/>
      <c r="GS36" s="241"/>
      <c r="GT36" s="241"/>
      <c r="GU36" s="241"/>
      <c r="GV36" s="241"/>
      <c r="GW36" s="241"/>
      <c r="GX36" s="241"/>
      <c r="GY36" s="241"/>
      <c r="GZ36" s="241"/>
      <c r="HA36" s="241"/>
      <c r="HB36" s="241"/>
      <c r="HC36" s="241"/>
      <c r="HD36" s="241"/>
      <c r="HE36" s="241"/>
      <c r="HF36" s="241"/>
      <c r="HG36" s="241"/>
      <c r="HH36" s="241"/>
      <c r="HI36" s="241"/>
      <c r="HJ36" s="241"/>
      <c r="HK36" s="241"/>
      <c r="HL36" s="241"/>
      <c r="HM36" s="241"/>
      <c r="HN36" s="241"/>
      <c r="HO36" s="241"/>
      <c r="HP36" s="241"/>
      <c r="HQ36" s="241"/>
      <c r="HR36" s="241"/>
      <c r="HS36" s="241"/>
      <c r="HT36" s="241"/>
      <c r="HU36" s="241"/>
      <c r="HV36" s="241"/>
      <c r="HW36" s="241"/>
      <c r="HX36" s="241"/>
      <c r="HY36" s="241"/>
      <c r="HZ36" s="241"/>
      <c r="IA36" s="241"/>
      <c r="IB36" s="241"/>
      <c r="IC36" s="241"/>
      <c r="ID36" s="241"/>
      <c r="IE36" s="241"/>
      <c r="IF36" s="241"/>
      <c r="IG36" s="241"/>
      <c r="IH36" s="241"/>
      <c r="II36" s="241"/>
      <c r="IJ36" s="241"/>
      <c r="IK36" s="241"/>
      <c r="IL36" s="241"/>
      <c r="IM36" s="241"/>
      <c r="IN36" s="241"/>
      <c r="IO36" s="241"/>
      <c r="IP36" s="241"/>
      <c r="IQ36" s="241"/>
      <c r="IR36" s="241"/>
      <c r="IS36" s="241"/>
      <c r="IT36" s="241"/>
      <c r="IU36" s="241"/>
      <c r="IV36" s="241"/>
      <c r="IW36" s="241"/>
      <c r="IX36" s="241"/>
      <c r="IY36" s="241"/>
      <c r="IZ36" s="241"/>
      <c r="JA36" s="241"/>
      <c r="JB36" s="241"/>
      <c r="JC36" s="241"/>
      <c r="JD36" s="241"/>
      <c r="JE36" s="241"/>
      <c r="JF36" s="241"/>
      <c r="JG36" s="241"/>
      <c r="JH36" s="241"/>
      <c r="JI36" s="241"/>
      <c r="JJ36" s="241"/>
      <c r="JK36" s="241"/>
      <c r="JL36" s="241"/>
      <c r="JM36" s="241"/>
      <c r="JN36" s="241"/>
      <c r="JO36" s="241"/>
      <c r="JP36" s="241"/>
      <c r="JQ36" s="241"/>
      <c r="JR36" s="241"/>
      <c r="JS36" s="241"/>
      <c r="JT36" s="241"/>
      <c r="JU36" s="241"/>
      <c r="JV36" s="241"/>
      <c r="JW36" s="241"/>
      <c r="JX36" s="241"/>
      <c r="JY36" s="241"/>
      <c r="JZ36" s="241"/>
      <c r="KA36" s="241"/>
      <c r="KB36" s="241"/>
      <c r="KC36" s="241"/>
      <c r="KD36" s="241"/>
      <c r="KE36" s="241"/>
      <c r="KF36" s="241"/>
      <c r="KG36" s="241"/>
      <c r="KH36" s="241"/>
      <c r="KI36" s="241"/>
      <c r="KJ36" s="241"/>
      <c r="KK36" s="241"/>
      <c r="KL36" s="241"/>
      <c r="KM36" s="241"/>
      <c r="KN36" s="241"/>
      <c r="KO36" s="241"/>
      <c r="KP36" s="241"/>
      <c r="KQ36" s="241"/>
      <c r="KR36" s="241"/>
      <c r="KS36" s="241"/>
      <c r="KT36" s="241"/>
      <c r="KU36" s="241"/>
      <c r="KV36" s="241"/>
      <c r="KW36" s="241"/>
      <c r="KX36" s="241"/>
      <c r="KY36" s="241"/>
      <c r="KZ36" s="241"/>
      <c r="LA36" s="241"/>
      <c r="LB36" s="241"/>
      <c r="LC36" s="241"/>
      <c r="LD36" s="241"/>
      <c r="LE36" s="241"/>
      <c r="LF36" s="241"/>
      <c r="LG36" s="241"/>
      <c r="LH36" s="241"/>
      <c r="LI36" s="241"/>
      <c r="LJ36" s="241"/>
      <c r="LK36" s="241"/>
      <c r="LL36" s="241"/>
      <c r="LM36" s="241"/>
      <c r="LN36" s="241"/>
      <c r="LO36" s="241"/>
      <c r="LP36" s="241"/>
      <c r="LQ36" s="241"/>
      <c r="LR36" s="241"/>
      <c r="LS36" s="241"/>
      <c r="LT36" s="241"/>
      <c r="LU36" s="241"/>
      <c r="LV36" s="241"/>
      <c r="LW36" s="241"/>
      <c r="LX36" s="241"/>
      <c r="LY36" s="241"/>
      <c r="LZ36" s="241"/>
      <c r="MA36" s="241"/>
      <c r="MB36" s="241"/>
      <c r="MC36" s="241"/>
      <c r="MD36" s="241"/>
      <c r="ME36" s="241"/>
      <c r="MF36" s="241"/>
      <c r="MG36" s="241"/>
      <c r="MH36" s="241"/>
      <c r="MI36" s="241"/>
      <c r="MJ36" s="241"/>
      <c r="MK36" s="241"/>
      <c r="ML36" s="241"/>
      <c r="MM36" s="241"/>
      <c r="MN36" s="241"/>
      <c r="MO36" s="241"/>
      <c r="MP36" s="241"/>
      <c r="MQ36" s="241"/>
      <c r="MR36" s="241"/>
      <c r="MS36" s="241"/>
      <c r="MT36" s="241"/>
      <c r="MU36" s="241"/>
      <c r="MV36" s="241"/>
      <c r="MW36" s="241"/>
      <c r="MX36" s="241"/>
      <c r="MY36" s="241"/>
      <c r="MZ36" s="241"/>
      <c r="NA36" s="241"/>
      <c r="NB36" s="241"/>
      <c r="NC36" s="241"/>
      <c r="ND36" s="241"/>
      <c r="NE36" s="241"/>
      <c r="NF36" s="241"/>
      <c r="NG36" s="241"/>
      <c r="NH36" s="241"/>
      <c r="NI36" s="241"/>
      <c r="NJ36" s="241"/>
      <c r="NK36" s="241"/>
      <c r="NL36" s="241"/>
      <c r="NM36" s="241"/>
      <c r="NN36" s="241"/>
      <c r="NO36" s="241"/>
      <c r="NP36" s="241"/>
      <c r="NQ36" s="241"/>
      <c r="NR36" s="241"/>
      <c r="NS36" s="241"/>
      <c r="NT36" s="241"/>
      <c r="NU36" s="241"/>
      <c r="NV36" s="241"/>
      <c r="NW36" s="241"/>
      <c r="NX36" s="241"/>
      <c r="NY36" s="241"/>
      <c r="NZ36" s="241"/>
      <c r="OA36" s="241"/>
      <c r="OB36" s="241"/>
    </row>
    <row r="37" spans="1:392" s="4" customFormat="1">
      <c r="A37" s="121" t="s">
        <v>207</v>
      </c>
      <c r="B37" s="30" t="s">
        <v>206</v>
      </c>
      <c r="C37" s="33">
        <f>VLOOKUP(A37,'Running Inventory count'!$A:$C,3,)</f>
        <v>25</v>
      </c>
      <c r="D37" s="21"/>
      <c r="E37" s="21"/>
      <c r="F37" s="115" t="s">
        <v>783</v>
      </c>
      <c r="G37" s="140" t="s">
        <v>838</v>
      </c>
      <c r="H37" s="19" t="s">
        <v>102</v>
      </c>
      <c r="I37" s="207"/>
      <c r="J37" s="13"/>
      <c r="K37" s="15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241"/>
      <c r="AO37" s="241"/>
      <c r="AP37" s="241"/>
      <c r="AQ37" s="241"/>
      <c r="AR37" s="241"/>
      <c r="AS37" s="241"/>
      <c r="AT37" s="241"/>
      <c r="AU37" s="241"/>
      <c r="AV37" s="241"/>
      <c r="AW37" s="241"/>
      <c r="AX37" s="241"/>
      <c r="AY37" s="241"/>
      <c r="AZ37" s="241"/>
      <c r="BA37" s="241"/>
      <c r="BB37" s="241"/>
      <c r="BC37" s="241"/>
      <c r="BD37" s="241"/>
      <c r="BE37" s="241"/>
      <c r="BF37" s="241"/>
      <c r="BG37" s="241"/>
      <c r="BH37" s="241"/>
      <c r="BI37" s="241"/>
      <c r="BJ37" s="241"/>
      <c r="BK37" s="241"/>
      <c r="BL37" s="241"/>
      <c r="BM37" s="241"/>
      <c r="BN37" s="241"/>
      <c r="BO37" s="241"/>
      <c r="BP37" s="241"/>
      <c r="BQ37" s="241"/>
      <c r="BR37" s="241"/>
      <c r="BS37" s="241"/>
      <c r="BT37" s="241"/>
      <c r="BU37" s="241"/>
      <c r="BV37" s="241"/>
      <c r="BW37" s="241"/>
      <c r="BX37" s="241"/>
      <c r="BY37" s="241"/>
      <c r="BZ37" s="241"/>
      <c r="CA37" s="241"/>
      <c r="CB37" s="241"/>
      <c r="CC37" s="241"/>
      <c r="CD37" s="241"/>
      <c r="CE37" s="241"/>
      <c r="CF37" s="241"/>
      <c r="CG37" s="241"/>
      <c r="CH37" s="241"/>
      <c r="CI37" s="241"/>
      <c r="CJ37" s="241"/>
      <c r="CK37" s="241"/>
      <c r="CL37" s="241"/>
      <c r="CM37" s="241"/>
      <c r="CN37" s="241"/>
      <c r="CO37" s="241"/>
      <c r="CP37" s="241"/>
      <c r="CQ37" s="241"/>
      <c r="CR37" s="241"/>
      <c r="CS37" s="241"/>
      <c r="CT37" s="241"/>
      <c r="CU37" s="241"/>
      <c r="CV37" s="241"/>
      <c r="CW37" s="241"/>
      <c r="CX37" s="241"/>
      <c r="CY37" s="241"/>
      <c r="CZ37" s="241"/>
      <c r="DA37" s="241"/>
      <c r="DB37" s="241"/>
      <c r="DC37" s="241"/>
      <c r="DD37" s="241"/>
      <c r="DE37" s="241"/>
      <c r="DF37" s="241"/>
      <c r="DG37" s="241"/>
      <c r="DH37" s="241"/>
      <c r="DI37" s="241"/>
      <c r="DJ37" s="241"/>
      <c r="DK37" s="241"/>
      <c r="DL37" s="241"/>
      <c r="DM37" s="241"/>
      <c r="DN37" s="241"/>
      <c r="DO37" s="241"/>
      <c r="DP37" s="241"/>
      <c r="DQ37" s="241"/>
      <c r="DR37" s="241"/>
      <c r="DS37" s="241"/>
      <c r="DT37" s="241"/>
      <c r="DU37" s="241"/>
      <c r="DV37" s="241"/>
      <c r="DW37" s="241"/>
      <c r="DX37" s="241"/>
      <c r="DY37" s="241"/>
      <c r="DZ37" s="241"/>
      <c r="EA37" s="241"/>
      <c r="EB37" s="241"/>
      <c r="EC37" s="241"/>
      <c r="ED37" s="241"/>
      <c r="EE37" s="241"/>
      <c r="EF37" s="241"/>
      <c r="EG37" s="241"/>
      <c r="EH37" s="241"/>
      <c r="EI37" s="241"/>
      <c r="EJ37" s="241"/>
      <c r="EK37" s="241"/>
      <c r="EL37" s="241"/>
      <c r="EM37" s="241"/>
      <c r="EN37" s="241"/>
      <c r="EO37" s="241"/>
      <c r="EP37" s="241"/>
      <c r="EQ37" s="241"/>
      <c r="ER37" s="241"/>
      <c r="ES37" s="241"/>
      <c r="ET37" s="241"/>
      <c r="EU37" s="241"/>
      <c r="EV37" s="241"/>
      <c r="EW37" s="241"/>
      <c r="EX37" s="241"/>
      <c r="EY37" s="241"/>
      <c r="EZ37" s="241"/>
      <c r="FA37" s="241"/>
      <c r="FB37" s="241"/>
      <c r="FC37" s="241"/>
      <c r="FD37" s="241"/>
      <c r="FE37" s="241"/>
      <c r="FF37" s="241"/>
      <c r="FG37" s="241"/>
      <c r="FH37" s="241"/>
      <c r="FI37" s="241"/>
      <c r="FJ37" s="241"/>
      <c r="FK37" s="241"/>
      <c r="FL37" s="241"/>
      <c r="FM37" s="241"/>
      <c r="FN37" s="241"/>
      <c r="FO37" s="241"/>
      <c r="FP37" s="241"/>
      <c r="FQ37" s="241"/>
      <c r="FR37" s="241"/>
      <c r="FS37" s="241"/>
      <c r="FT37" s="241"/>
      <c r="FU37" s="241"/>
      <c r="FV37" s="241"/>
      <c r="FW37" s="241"/>
      <c r="FX37" s="241"/>
      <c r="FY37" s="241"/>
      <c r="FZ37" s="241"/>
      <c r="GA37" s="241"/>
      <c r="GB37" s="241"/>
      <c r="GC37" s="241"/>
      <c r="GD37" s="241"/>
      <c r="GE37" s="241"/>
      <c r="GF37" s="241"/>
      <c r="GG37" s="241"/>
      <c r="GH37" s="241"/>
      <c r="GI37" s="241"/>
      <c r="GJ37" s="241"/>
      <c r="GK37" s="241"/>
      <c r="GL37" s="241"/>
      <c r="GM37" s="241"/>
      <c r="GN37" s="241"/>
      <c r="GO37" s="241"/>
      <c r="GP37" s="241"/>
      <c r="GQ37" s="241"/>
      <c r="GR37" s="241"/>
      <c r="GS37" s="241"/>
      <c r="GT37" s="241"/>
      <c r="GU37" s="241"/>
      <c r="GV37" s="241"/>
      <c r="GW37" s="241"/>
      <c r="GX37" s="241"/>
      <c r="GY37" s="241"/>
      <c r="GZ37" s="241"/>
      <c r="HA37" s="241"/>
      <c r="HB37" s="241"/>
      <c r="HC37" s="241"/>
      <c r="HD37" s="241"/>
      <c r="HE37" s="241"/>
      <c r="HF37" s="241"/>
      <c r="HG37" s="241"/>
      <c r="HH37" s="241"/>
      <c r="HI37" s="241"/>
      <c r="HJ37" s="241"/>
      <c r="HK37" s="241"/>
      <c r="HL37" s="241"/>
      <c r="HM37" s="241"/>
      <c r="HN37" s="241"/>
      <c r="HO37" s="241"/>
      <c r="HP37" s="241"/>
      <c r="HQ37" s="241"/>
      <c r="HR37" s="241"/>
      <c r="HS37" s="241"/>
      <c r="HT37" s="241"/>
      <c r="HU37" s="241"/>
      <c r="HV37" s="241"/>
      <c r="HW37" s="241"/>
      <c r="HX37" s="241"/>
      <c r="HY37" s="241"/>
      <c r="HZ37" s="241"/>
      <c r="IA37" s="241"/>
      <c r="IB37" s="241"/>
      <c r="IC37" s="241"/>
      <c r="ID37" s="241"/>
      <c r="IE37" s="241"/>
      <c r="IF37" s="241"/>
      <c r="IG37" s="241"/>
      <c r="IH37" s="241"/>
      <c r="II37" s="241"/>
      <c r="IJ37" s="241"/>
      <c r="IK37" s="241"/>
      <c r="IL37" s="241"/>
      <c r="IM37" s="241"/>
      <c r="IN37" s="241"/>
      <c r="IO37" s="241"/>
      <c r="IP37" s="241"/>
      <c r="IQ37" s="241"/>
      <c r="IR37" s="241"/>
      <c r="IS37" s="241"/>
      <c r="IT37" s="241"/>
      <c r="IU37" s="241"/>
      <c r="IV37" s="241"/>
      <c r="IW37" s="241"/>
      <c r="IX37" s="241"/>
      <c r="IY37" s="241"/>
      <c r="IZ37" s="241"/>
      <c r="JA37" s="241"/>
      <c r="JB37" s="241"/>
      <c r="JC37" s="241"/>
      <c r="JD37" s="241"/>
      <c r="JE37" s="241"/>
      <c r="JF37" s="241"/>
      <c r="JG37" s="241"/>
      <c r="JH37" s="241"/>
      <c r="JI37" s="241"/>
      <c r="JJ37" s="241"/>
      <c r="JK37" s="241"/>
      <c r="JL37" s="241"/>
      <c r="JM37" s="241"/>
      <c r="JN37" s="241"/>
      <c r="JO37" s="241"/>
      <c r="JP37" s="241"/>
      <c r="JQ37" s="241"/>
      <c r="JR37" s="241"/>
      <c r="JS37" s="241"/>
      <c r="JT37" s="241"/>
      <c r="JU37" s="241"/>
      <c r="JV37" s="241"/>
      <c r="JW37" s="241"/>
      <c r="JX37" s="241"/>
      <c r="JY37" s="241"/>
      <c r="JZ37" s="241"/>
      <c r="KA37" s="241"/>
      <c r="KB37" s="241"/>
      <c r="KC37" s="241"/>
      <c r="KD37" s="241"/>
      <c r="KE37" s="241"/>
      <c r="KF37" s="241"/>
      <c r="KG37" s="241"/>
      <c r="KH37" s="241"/>
      <c r="KI37" s="241"/>
      <c r="KJ37" s="241"/>
      <c r="KK37" s="241"/>
      <c r="KL37" s="241"/>
      <c r="KM37" s="241"/>
      <c r="KN37" s="241"/>
      <c r="KO37" s="241"/>
      <c r="KP37" s="241"/>
      <c r="KQ37" s="241"/>
      <c r="KR37" s="241"/>
      <c r="KS37" s="241"/>
      <c r="KT37" s="241"/>
      <c r="KU37" s="241"/>
      <c r="KV37" s="241"/>
      <c r="KW37" s="241"/>
      <c r="KX37" s="241"/>
      <c r="KY37" s="241"/>
      <c r="KZ37" s="241"/>
      <c r="LA37" s="241"/>
      <c r="LB37" s="241"/>
      <c r="LC37" s="241"/>
      <c r="LD37" s="241"/>
      <c r="LE37" s="241"/>
      <c r="LF37" s="241"/>
      <c r="LG37" s="241"/>
      <c r="LH37" s="241"/>
      <c r="LI37" s="241"/>
      <c r="LJ37" s="241"/>
      <c r="LK37" s="241"/>
      <c r="LL37" s="241"/>
      <c r="LM37" s="241"/>
      <c r="LN37" s="241"/>
      <c r="LO37" s="241"/>
      <c r="LP37" s="241"/>
      <c r="LQ37" s="241"/>
      <c r="LR37" s="241"/>
      <c r="LS37" s="241"/>
      <c r="LT37" s="241"/>
      <c r="LU37" s="241"/>
      <c r="LV37" s="241"/>
      <c r="LW37" s="241"/>
      <c r="LX37" s="241"/>
      <c r="LY37" s="241"/>
      <c r="LZ37" s="241"/>
      <c r="MA37" s="241"/>
      <c r="MB37" s="241"/>
      <c r="MC37" s="241"/>
      <c r="MD37" s="241"/>
      <c r="ME37" s="241"/>
      <c r="MF37" s="241"/>
      <c r="MG37" s="241"/>
      <c r="MH37" s="241"/>
      <c r="MI37" s="241"/>
      <c r="MJ37" s="241"/>
      <c r="MK37" s="241"/>
      <c r="ML37" s="241"/>
      <c r="MM37" s="241"/>
      <c r="MN37" s="241"/>
      <c r="MO37" s="241"/>
      <c r="MP37" s="241"/>
      <c r="MQ37" s="241"/>
      <c r="MR37" s="241"/>
      <c r="MS37" s="241"/>
      <c r="MT37" s="241"/>
      <c r="MU37" s="241"/>
      <c r="MV37" s="241"/>
      <c r="MW37" s="241"/>
      <c r="MX37" s="241"/>
      <c r="MY37" s="241"/>
      <c r="MZ37" s="241"/>
      <c r="NA37" s="241"/>
      <c r="NB37" s="241"/>
      <c r="NC37" s="241"/>
      <c r="ND37" s="241"/>
      <c r="NE37" s="241"/>
      <c r="NF37" s="241"/>
      <c r="NG37" s="241"/>
      <c r="NH37" s="241"/>
      <c r="NI37" s="241"/>
      <c r="NJ37" s="241"/>
      <c r="NK37" s="241"/>
      <c r="NL37" s="241"/>
      <c r="NM37" s="241"/>
      <c r="NN37" s="241"/>
      <c r="NO37" s="241"/>
      <c r="NP37" s="241"/>
      <c r="NQ37" s="241"/>
      <c r="NR37" s="241"/>
      <c r="NS37" s="241"/>
      <c r="NT37" s="241"/>
      <c r="NU37" s="241"/>
      <c r="NV37" s="241"/>
      <c r="NW37" s="241"/>
      <c r="NX37" s="241"/>
      <c r="NY37" s="241"/>
      <c r="NZ37" s="241"/>
      <c r="OA37" s="241"/>
      <c r="OB37" s="241"/>
    </row>
    <row r="38" spans="1:392" s="4" customFormat="1">
      <c r="A38" s="121" t="s">
        <v>418</v>
      </c>
      <c r="B38" s="157" t="s">
        <v>419</v>
      </c>
      <c r="C38" s="33">
        <f>VLOOKUP(A38,'Running Inventory count'!$A:$C,3,)</f>
        <v>0</v>
      </c>
      <c r="D38" s="21"/>
      <c r="E38" s="21"/>
      <c r="F38" s="155" t="s">
        <v>867</v>
      </c>
      <c r="G38" s="155" t="s">
        <v>868</v>
      </c>
      <c r="H38" s="19" t="s">
        <v>502</v>
      </c>
      <c r="I38" s="207"/>
      <c r="J38" s="13"/>
      <c r="K38" s="15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241"/>
      <c r="AO38" s="241"/>
      <c r="AP38" s="241"/>
      <c r="AQ38" s="241"/>
      <c r="AR38" s="241"/>
      <c r="AS38" s="241"/>
      <c r="AT38" s="241"/>
      <c r="AU38" s="241"/>
      <c r="AV38" s="241"/>
      <c r="AW38" s="241"/>
      <c r="AX38" s="241"/>
      <c r="AY38" s="241"/>
      <c r="AZ38" s="241"/>
      <c r="BA38" s="241"/>
      <c r="BB38" s="241"/>
      <c r="BC38" s="241"/>
      <c r="BD38" s="241"/>
      <c r="BE38" s="241"/>
      <c r="BF38" s="241"/>
      <c r="BG38" s="241"/>
      <c r="BH38" s="241"/>
      <c r="BI38" s="241"/>
      <c r="BJ38" s="241"/>
      <c r="BK38" s="241"/>
      <c r="BL38" s="241"/>
      <c r="BM38" s="241"/>
      <c r="BN38" s="241"/>
      <c r="BO38" s="241"/>
      <c r="BP38" s="241"/>
      <c r="BQ38" s="241"/>
      <c r="BR38" s="241"/>
      <c r="BS38" s="241"/>
      <c r="BT38" s="241"/>
      <c r="BU38" s="241"/>
      <c r="BV38" s="241"/>
      <c r="BW38" s="241"/>
      <c r="BX38" s="241"/>
      <c r="BY38" s="241"/>
      <c r="BZ38" s="241"/>
      <c r="CA38" s="241"/>
      <c r="CB38" s="241"/>
      <c r="CC38" s="241"/>
      <c r="CD38" s="241"/>
      <c r="CE38" s="241"/>
      <c r="CF38" s="241"/>
      <c r="CG38" s="241"/>
      <c r="CH38" s="241"/>
      <c r="CI38" s="241"/>
      <c r="CJ38" s="241"/>
      <c r="CK38" s="241"/>
      <c r="CL38" s="241"/>
      <c r="CM38" s="241"/>
      <c r="CN38" s="241"/>
      <c r="CO38" s="241"/>
      <c r="CP38" s="241"/>
      <c r="CQ38" s="241"/>
      <c r="CR38" s="241"/>
      <c r="CS38" s="241"/>
      <c r="CT38" s="241"/>
      <c r="CU38" s="241"/>
      <c r="CV38" s="241"/>
      <c r="CW38" s="241"/>
      <c r="CX38" s="241"/>
      <c r="CY38" s="241"/>
      <c r="CZ38" s="241"/>
      <c r="DA38" s="241"/>
      <c r="DB38" s="241"/>
      <c r="DC38" s="241"/>
      <c r="DD38" s="241"/>
      <c r="DE38" s="241"/>
      <c r="DF38" s="241"/>
      <c r="DG38" s="241"/>
      <c r="DH38" s="241"/>
      <c r="DI38" s="241"/>
      <c r="DJ38" s="241"/>
      <c r="DK38" s="241"/>
      <c r="DL38" s="241"/>
      <c r="DM38" s="241"/>
      <c r="DN38" s="241"/>
      <c r="DO38" s="241"/>
      <c r="DP38" s="241"/>
      <c r="DQ38" s="241"/>
      <c r="DR38" s="241"/>
      <c r="DS38" s="241"/>
      <c r="DT38" s="241"/>
      <c r="DU38" s="241"/>
      <c r="DV38" s="241"/>
      <c r="DW38" s="241"/>
      <c r="DX38" s="241"/>
      <c r="DY38" s="241"/>
      <c r="DZ38" s="241"/>
      <c r="EA38" s="241"/>
      <c r="EB38" s="241"/>
      <c r="EC38" s="241"/>
      <c r="ED38" s="241"/>
      <c r="EE38" s="241"/>
      <c r="EF38" s="241"/>
      <c r="EG38" s="241"/>
      <c r="EH38" s="241"/>
      <c r="EI38" s="241"/>
      <c r="EJ38" s="241"/>
      <c r="EK38" s="241"/>
      <c r="EL38" s="241"/>
      <c r="EM38" s="241"/>
      <c r="EN38" s="241"/>
      <c r="EO38" s="241"/>
      <c r="EP38" s="241"/>
      <c r="EQ38" s="241"/>
      <c r="ER38" s="241"/>
      <c r="ES38" s="241"/>
      <c r="ET38" s="241"/>
      <c r="EU38" s="241"/>
      <c r="EV38" s="241"/>
      <c r="EW38" s="241"/>
      <c r="EX38" s="241"/>
      <c r="EY38" s="241"/>
      <c r="EZ38" s="241"/>
      <c r="FA38" s="241"/>
      <c r="FB38" s="241"/>
      <c r="FC38" s="241"/>
      <c r="FD38" s="241"/>
      <c r="FE38" s="241"/>
      <c r="FF38" s="241"/>
      <c r="FG38" s="241"/>
      <c r="FH38" s="241"/>
      <c r="FI38" s="241"/>
      <c r="FJ38" s="241"/>
      <c r="FK38" s="241"/>
      <c r="FL38" s="241"/>
      <c r="FM38" s="241"/>
      <c r="FN38" s="241"/>
      <c r="FO38" s="241"/>
      <c r="FP38" s="241"/>
      <c r="FQ38" s="241"/>
      <c r="FR38" s="241"/>
      <c r="FS38" s="241"/>
      <c r="FT38" s="241"/>
      <c r="FU38" s="241"/>
      <c r="FV38" s="241"/>
      <c r="FW38" s="241"/>
      <c r="FX38" s="241"/>
      <c r="FY38" s="241"/>
      <c r="FZ38" s="241"/>
      <c r="GA38" s="241"/>
      <c r="GB38" s="241"/>
      <c r="GC38" s="241"/>
      <c r="GD38" s="241"/>
      <c r="GE38" s="241"/>
      <c r="GF38" s="241"/>
      <c r="GG38" s="241"/>
      <c r="GH38" s="241"/>
      <c r="GI38" s="241"/>
      <c r="GJ38" s="241"/>
      <c r="GK38" s="241"/>
      <c r="GL38" s="241"/>
      <c r="GM38" s="241"/>
      <c r="GN38" s="241"/>
      <c r="GO38" s="241"/>
      <c r="GP38" s="241"/>
      <c r="GQ38" s="241"/>
      <c r="GR38" s="241"/>
      <c r="GS38" s="241"/>
      <c r="GT38" s="241"/>
      <c r="GU38" s="241"/>
      <c r="GV38" s="241"/>
      <c r="GW38" s="241"/>
      <c r="GX38" s="241"/>
      <c r="GY38" s="241"/>
      <c r="GZ38" s="241"/>
      <c r="HA38" s="241"/>
      <c r="HB38" s="241"/>
      <c r="HC38" s="241"/>
      <c r="HD38" s="241"/>
      <c r="HE38" s="241"/>
      <c r="HF38" s="241"/>
      <c r="HG38" s="241"/>
      <c r="HH38" s="241"/>
      <c r="HI38" s="241"/>
      <c r="HJ38" s="241"/>
      <c r="HK38" s="241"/>
      <c r="HL38" s="241"/>
      <c r="HM38" s="241"/>
      <c r="HN38" s="241"/>
      <c r="HO38" s="241"/>
      <c r="HP38" s="241"/>
      <c r="HQ38" s="241"/>
      <c r="HR38" s="241"/>
      <c r="HS38" s="241"/>
      <c r="HT38" s="241"/>
      <c r="HU38" s="241"/>
      <c r="HV38" s="241"/>
      <c r="HW38" s="241"/>
      <c r="HX38" s="241"/>
      <c r="HY38" s="241"/>
      <c r="HZ38" s="241"/>
      <c r="IA38" s="241"/>
      <c r="IB38" s="241"/>
      <c r="IC38" s="241"/>
      <c r="ID38" s="241"/>
      <c r="IE38" s="241"/>
      <c r="IF38" s="241"/>
      <c r="IG38" s="241"/>
      <c r="IH38" s="241"/>
      <c r="II38" s="241"/>
      <c r="IJ38" s="241"/>
      <c r="IK38" s="241"/>
      <c r="IL38" s="241"/>
      <c r="IM38" s="241"/>
      <c r="IN38" s="241"/>
      <c r="IO38" s="241"/>
      <c r="IP38" s="241"/>
      <c r="IQ38" s="241"/>
      <c r="IR38" s="241"/>
      <c r="IS38" s="241"/>
      <c r="IT38" s="241"/>
      <c r="IU38" s="241"/>
      <c r="IV38" s="241"/>
      <c r="IW38" s="241"/>
      <c r="IX38" s="241"/>
      <c r="IY38" s="241"/>
      <c r="IZ38" s="241"/>
      <c r="JA38" s="241"/>
      <c r="JB38" s="241"/>
      <c r="JC38" s="241"/>
      <c r="JD38" s="241"/>
      <c r="JE38" s="241"/>
      <c r="JF38" s="241"/>
      <c r="JG38" s="241"/>
      <c r="JH38" s="241"/>
      <c r="JI38" s="241"/>
      <c r="JJ38" s="241"/>
      <c r="JK38" s="241"/>
      <c r="JL38" s="241"/>
      <c r="JM38" s="241"/>
      <c r="JN38" s="241"/>
      <c r="JO38" s="241"/>
      <c r="JP38" s="241"/>
      <c r="JQ38" s="241"/>
      <c r="JR38" s="241"/>
      <c r="JS38" s="241"/>
      <c r="JT38" s="241"/>
      <c r="JU38" s="241"/>
      <c r="JV38" s="241"/>
      <c r="JW38" s="241"/>
      <c r="JX38" s="241"/>
      <c r="JY38" s="241"/>
      <c r="JZ38" s="241"/>
      <c r="KA38" s="241"/>
      <c r="KB38" s="241"/>
      <c r="KC38" s="241"/>
      <c r="KD38" s="241"/>
      <c r="KE38" s="241"/>
      <c r="KF38" s="241"/>
      <c r="KG38" s="241"/>
      <c r="KH38" s="241"/>
      <c r="KI38" s="241"/>
      <c r="KJ38" s="241"/>
      <c r="KK38" s="241"/>
      <c r="KL38" s="241"/>
      <c r="KM38" s="241"/>
      <c r="KN38" s="241"/>
      <c r="KO38" s="241"/>
      <c r="KP38" s="241"/>
      <c r="KQ38" s="241"/>
      <c r="KR38" s="241"/>
      <c r="KS38" s="241"/>
      <c r="KT38" s="241"/>
      <c r="KU38" s="241"/>
      <c r="KV38" s="241"/>
      <c r="KW38" s="241"/>
      <c r="KX38" s="241"/>
      <c r="KY38" s="241"/>
      <c r="KZ38" s="241"/>
      <c r="LA38" s="241"/>
      <c r="LB38" s="241"/>
      <c r="LC38" s="241"/>
      <c r="LD38" s="241"/>
      <c r="LE38" s="241"/>
      <c r="LF38" s="241"/>
      <c r="LG38" s="241"/>
      <c r="LH38" s="241"/>
      <c r="LI38" s="241"/>
      <c r="LJ38" s="241"/>
      <c r="LK38" s="241"/>
      <c r="LL38" s="241"/>
      <c r="LM38" s="241"/>
      <c r="LN38" s="241"/>
      <c r="LO38" s="241"/>
      <c r="LP38" s="241"/>
      <c r="LQ38" s="241"/>
      <c r="LR38" s="241"/>
      <c r="LS38" s="241"/>
      <c r="LT38" s="241"/>
      <c r="LU38" s="241"/>
      <c r="LV38" s="241"/>
      <c r="LW38" s="241"/>
      <c r="LX38" s="241"/>
      <c r="LY38" s="241"/>
      <c r="LZ38" s="241"/>
      <c r="MA38" s="241"/>
      <c r="MB38" s="241"/>
      <c r="MC38" s="241"/>
      <c r="MD38" s="241"/>
      <c r="ME38" s="241"/>
      <c r="MF38" s="241"/>
      <c r="MG38" s="241"/>
      <c r="MH38" s="241"/>
      <c r="MI38" s="241"/>
      <c r="MJ38" s="241"/>
      <c r="MK38" s="241"/>
      <c r="ML38" s="241"/>
      <c r="MM38" s="241"/>
      <c r="MN38" s="241"/>
      <c r="MO38" s="241"/>
      <c r="MP38" s="241"/>
      <c r="MQ38" s="241"/>
      <c r="MR38" s="241"/>
      <c r="MS38" s="241"/>
      <c r="MT38" s="241"/>
      <c r="MU38" s="241"/>
      <c r="MV38" s="241"/>
      <c r="MW38" s="241"/>
      <c r="MX38" s="241"/>
      <c r="MY38" s="241"/>
      <c r="MZ38" s="241"/>
      <c r="NA38" s="241"/>
      <c r="NB38" s="241"/>
      <c r="NC38" s="241"/>
      <c r="ND38" s="241"/>
      <c r="NE38" s="241"/>
      <c r="NF38" s="241"/>
      <c r="NG38" s="241"/>
      <c r="NH38" s="241"/>
      <c r="NI38" s="241"/>
      <c r="NJ38" s="241"/>
      <c r="NK38" s="241"/>
      <c r="NL38" s="241"/>
      <c r="NM38" s="241"/>
      <c r="NN38" s="241"/>
      <c r="NO38" s="241"/>
      <c r="NP38" s="241"/>
      <c r="NQ38" s="241"/>
      <c r="NR38" s="241"/>
      <c r="NS38" s="241"/>
      <c r="NT38" s="241"/>
      <c r="NU38" s="241"/>
      <c r="NV38" s="241"/>
      <c r="NW38" s="241"/>
      <c r="NX38" s="241"/>
      <c r="NY38" s="241"/>
      <c r="NZ38" s="241"/>
      <c r="OA38" s="241"/>
      <c r="OB38" s="241"/>
    </row>
    <row r="39" spans="1:392" s="4" customFormat="1">
      <c r="A39" s="269" t="s">
        <v>2335</v>
      </c>
      <c r="B39" s="189" t="s">
        <v>2336</v>
      </c>
      <c r="C39" s="290">
        <f>VLOOKUP(A39,'Running Inventory count'!$A:$C,3,)</f>
        <v>2</v>
      </c>
      <c r="D39" s="289"/>
      <c r="E39" s="289"/>
      <c r="F39" s="289" t="s">
        <v>2329</v>
      </c>
      <c r="G39" s="289" t="s">
        <v>910</v>
      </c>
      <c r="H39" s="288" t="s">
        <v>102</v>
      </c>
      <c r="I39" s="275"/>
      <c r="J39" s="13"/>
      <c r="K39" s="15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241"/>
      <c r="AO39" s="241"/>
      <c r="AP39" s="241"/>
      <c r="AQ39" s="241"/>
      <c r="AR39" s="241"/>
      <c r="AS39" s="241"/>
      <c r="AT39" s="241"/>
      <c r="AU39" s="241"/>
      <c r="AV39" s="241"/>
      <c r="AW39" s="241"/>
      <c r="AX39" s="241"/>
      <c r="AY39" s="241"/>
      <c r="AZ39" s="241"/>
      <c r="BA39" s="241"/>
      <c r="BB39" s="241"/>
      <c r="BC39" s="241"/>
      <c r="BD39" s="241"/>
      <c r="BE39" s="241"/>
      <c r="BF39" s="241"/>
      <c r="BG39" s="241"/>
      <c r="BH39" s="241"/>
      <c r="BI39" s="241"/>
      <c r="BJ39" s="241"/>
      <c r="BK39" s="241"/>
      <c r="BL39" s="241"/>
      <c r="BM39" s="241"/>
      <c r="BN39" s="241"/>
      <c r="BO39" s="241"/>
      <c r="BP39" s="241"/>
      <c r="BQ39" s="241"/>
      <c r="BR39" s="241"/>
      <c r="BS39" s="241"/>
      <c r="BT39" s="241"/>
      <c r="BU39" s="241"/>
      <c r="BV39" s="241"/>
      <c r="BW39" s="241"/>
      <c r="BX39" s="241"/>
      <c r="BY39" s="241"/>
      <c r="BZ39" s="241"/>
      <c r="CA39" s="241"/>
      <c r="CB39" s="241"/>
      <c r="CC39" s="241"/>
      <c r="CD39" s="241"/>
      <c r="CE39" s="241"/>
      <c r="CF39" s="241"/>
      <c r="CG39" s="241"/>
      <c r="CH39" s="241"/>
      <c r="CI39" s="241"/>
      <c r="CJ39" s="241"/>
      <c r="CK39" s="241"/>
      <c r="CL39" s="241"/>
      <c r="CM39" s="241"/>
      <c r="CN39" s="241"/>
      <c r="CO39" s="241"/>
      <c r="CP39" s="241"/>
      <c r="CQ39" s="241"/>
      <c r="CR39" s="241"/>
      <c r="CS39" s="241"/>
      <c r="CT39" s="241"/>
      <c r="CU39" s="241"/>
      <c r="CV39" s="241"/>
      <c r="CW39" s="241"/>
      <c r="CX39" s="241"/>
      <c r="CY39" s="241"/>
      <c r="CZ39" s="241"/>
      <c r="DA39" s="241"/>
      <c r="DB39" s="241"/>
      <c r="DC39" s="241"/>
      <c r="DD39" s="241"/>
      <c r="DE39" s="241"/>
      <c r="DF39" s="241"/>
      <c r="DG39" s="241"/>
      <c r="DH39" s="241"/>
      <c r="DI39" s="241"/>
      <c r="DJ39" s="241"/>
      <c r="DK39" s="241"/>
      <c r="DL39" s="241"/>
      <c r="DM39" s="241"/>
      <c r="DN39" s="241"/>
      <c r="DO39" s="241"/>
      <c r="DP39" s="241"/>
      <c r="DQ39" s="241"/>
      <c r="DR39" s="241"/>
      <c r="DS39" s="241"/>
      <c r="DT39" s="241"/>
      <c r="DU39" s="241"/>
      <c r="DV39" s="241"/>
      <c r="DW39" s="241"/>
      <c r="DX39" s="241"/>
      <c r="DY39" s="241"/>
      <c r="DZ39" s="241"/>
      <c r="EA39" s="241"/>
      <c r="EB39" s="241"/>
      <c r="EC39" s="241"/>
      <c r="ED39" s="241"/>
      <c r="EE39" s="241"/>
      <c r="EF39" s="241"/>
      <c r="EG39" s="241"/>
      <c r="EH39" s="241"/>
      <c r="EI39" s="241"/>
      <c r="EJ39" s="241"/>
      <c r="EK39" s="241"/>
      <c r="EL39" s="241"/>
      <c r="EM39" s="241"/>
      <c r="EN39" s="241"/>
      <c r="EO39" s="241"/>
      <c r="EP39" s="241"/>
      <c r="EQ39" s="241"/>
      <c r="ER39" s="241"/>
      <c r="ES39" s="241"/>
      <c r="ET39" s="241"/>
      <c r="EU39" s="241"/>
      <c r="EV39" s="241"/>
      <c r="EW39" s="241"/>
      <c r="EX39" s="241"/>
      <c r="EY39" s="241"/>
      <c r="EZ39" s="241"/>
      <c r="FA39" s="241"/>
      <c r="FB39" s="241"/>
      <c r="FC39" s="241"/>
      <c r="FD39" s="241"/>
      <c r="FE39" s="241"/>
      <c r="FF39" s="241"/>
      <c r="FG39" s="241"/>
      <c r="FH39" s="241"/>
      <c r="FI39" s="241"/>
      <c r="FJ39" s="241"/>
      <c r="FK39" s="241"/>
      <c r="FL39" s="241"/>
      <c r="FM39" s="241"/>
      <c r="FN39" s="241"/>
      <c r="FO39" s="241"/>
      <c r="FP39" s="241"/>
      <c r="FQ39" s="241"/>
      <c r="FR39" s="241"/>
      <c r="FS39" s="241"/>
      <c r="FT39" s="241"/>
      <c r="FU39" s="241"/>
      <c r="FV39" s="241"/>
      <c r="FW39" s="241"/>
      <c r="FX39" s="241"/>
      <c r="FY39" s="241"/>
      <c r="FZ39" s="241"/>
      <c r="GA39" s="241"/>
      <c r="GB39" s="241"/>
      <c r="GC39" s="241"/>
      <c r="GD39" s="241"/>
      <c r="GE39" s="241"/>
      <c r="GF39" s="241"/>
      <c r="GG39" s="241"/>
      <c r="GH39" s="241"/>
      <c r="GI39" s="241"/>
      <c r="GJ39" s="241"/>
      <c r="GK39" s="241"/>
      <c r="GL39" s="241"/>
      <c r="GM39" s="241"/>
      <c r="GN39" s="241"/>
      <c r="GO39" s="241"/>
      <c r="GP39" s="241"/>
      <c r="GQ39" s="241"/>
      <c r="GR39" s="241"/>
      <c r="GS39" s="241"/>
      <c r="GT39" s="241"/>
      <c r="GU39" s="241"/>
      <c r="GV39" s="241"/>
      <c r="GW39" s="241"/>
      <c r="GX39" s="241"/>
      <c r="GY39" s="241"/>
      <c r="GZ39" s="241"/>
      <c r="HA39" s="241"/>
      <c r="HB39" s="241"/>
      <c r="HC39" s="241"/>
      <c r="HD39" s="241"/>
      <c r="HE39" s="241"/>
      <c r="HF39" s="241"/>
      <c r="HG39" s="241"/>
      <c r="HH39" s="241"/>
      <c r="HI39" s="241"/>
      <c r="HJ39" s="241"/>
      <c r="HK39" s="241"/>
      <c r="HL39" s="241"/>
      <c r="HM39" s="241"/>
      <c r="HN39" s="241"/>
      <c r="HO39" s="241"/>
      <c r="HP39" s="241"/>
      <c r="HQ39" s="241"/>
      <c r="HR39" s="241"/>
      <c r="HS39" s="241"/>
      <c r="HT39" s="241"/>
      <c r="HU39" s="241"/>
      <c r="HV39" s="241"/>
      <c r="HW39" s="241"/>
      <c r="HX39" s="241"/>
      <c r="HY39" s="241"/>
      <c r="HZ39" s="241"/>
      <c r="IA39" s="241"/>
      <c r="IB39" s="241"/>
      <c r="IC39" s="241"/>
      <c r="ID39" s="241"/>
      <c r="IE39" s="241"/>
      <c r="IF39" s="241"/>
      <c r="IG39" s="241"/>
      <c r="IH39" s="241"/>
      <c r="II39" s="241"/>
      <c r="IJ39" s="241"/>
      <c r="IK39" s="241"/>
      <c r="IL39" s="241"/>
      <c r="IM39" s="241"/>
      <c r="IN39" s="241"/>
      <c r="IO39" s="241"/>
      <c r="IP39" s="241"/>
      <c r="IQ39" s="241"/>
      <c r="IR39" s="241"/>
      <c r="IS39" s="241"/>
      <c r="IT39" s="241"/>
      <c r="IU39" s="241"/>
      <c r="IV39" s="241"/>
      <c r="IW39" s="241"/>
      <c r="IX39" s="241"/>
      <c r="IY39" s="241"/>
      <c r="IZ39" s="241"/>
      <c r="JA39" s="241"/>
      <c r="JB39" s="241"/>
      <c r="JC39" s="241"/>
      <c r="JD39" s="241"/>
      <c r="JE39" s="241"/>
      <c r="JF39" s="241"/>
      <c r="JG39" s="241"/>
      <c r="JH39" s="241"/>
      <c r="JI39" s="241"/>
      <c r="JJ39" s="241"/>
      <c r="JK39" s="241"/>
      <c r="JL39" s="241"/>
      <c r="JM39" s="241"/>
      <c r="JN39" s="241"/>
      <c r="JO39" s="241"/>
      <c r="JP39" s="241"/>
      <c r="JQ39" s="241"/>
      <c r="JR39" s="241"/>
      <c r="JS39" s="241"/>
      <c r="JT39" s="241"/>
      <c r="JU39" s="241"/>
      <c r="JV39" s="241"/>
      <c r="JW39" s="241"/>
      <c r="JX39" s="241"/>
      <c r="JY39" s="241"/>
      <c r="JZ39" s="241"/>
      <c r="KA39" s="241"/>
      <c r="KB39" s="241"/>
      <c r="KC39" s="241"/>
      <c r="KD39" s="241"/>
      <c r="KE39" s="241"/>
      <c r="KF39" s="241"/>
      <c r="KG39" s="241"/>
      <c r="KH39" s="241"/>
      <c r="KI39" s="241"/>
      <c r="KJ39" s="241"/>
      <c r="KK39" s="241"/>
      <c r="KL39" s="241"/>
      <c r="KM39" s="241"/>
      <c r="KN39" s="241"/>
      <c r="KO39" s="241"/>
      <c r="KP39" s="241"/>
      <c r="KQ39" s="241"/>
      <c r="KR39" s="241"/>
      <c r="KS39" s="241"/>
      <c r="KT39" s="241"/>
      <c r="KU39" s="241"/>
      <c r="KV39" s="241"/>
      <c r="KW39" s="241"/>
      <c r="KX39" s="241"/>
      <c r="KY39" s="241"/>
      <c r="KZ39" s="241"/>
      <c r="LA39" s="241"/>
      <c r="LB39" s="241"/>
      <c r="LC39" s="241"/>
      <c r="LD39" s="241"/>
      <c r="LE39" s="241"/>
      <c r="LF39" s="241"/>
      <c r="LG39" s="241"/>
      <c r="LH39" s="241"/>
      <c r="LI39" s="241"/>
      <c r="LJ39" s="241"/>
      <c r="LK39" s="241"/>
      <c r="LL39" s="241"/>
      <c r="LM39" s="241"/>
      <c r="LN39" s="241"/>
      <c r="LO39" s="241"/>
      <c r="LP39" s="241"/>
      <c r="LQ39" s="241"/>
      <c r="LR39" s="241"/>
      <c r="LS39" s="241"/>
      <c r="LT39" s="241"/>
      <c r="LU39" s="241"/>
      <c r="LV39" s="241"/>
      <c r="LW39" s="241"/>
      <c r="LX39" s="241"/>
      <c r="LY39" s="241"/>
      <c r="LZ39" s="241"/>
      <c r="MA39" s="241"/>
      <c r="MB39" s="241"/>
      <c r="MC39" s="241"/>
      <c r="MD39" s="241"/>
      <c r="ME39" s="241"/>
      <c r="MF39" s="241"/>
      <c r="MG39" s="241"/>
      <c r="MH39" s="241"/>
      <c r="MI39" s="241"/>
      <c r="MJ39" s="241"/>
      <c r="MK39" s="241"/>
      <c r="ML39" s="241"/>
      <c r="MM39" s="241"/>
      <c r="MN39" s="241"/>
      <c r="MO39" s="241"/>
      <c r="MP39" s="241"/>
      <c r="MQ39" s="241"/>
      <c r="MR39" s="241"/>
      <c r="MS39" s="241"/>
      <c r="MT39" s="241"/>
      <c r="MU39" s="241"/>
      <c r="MV39" s="241"/>
      <c r="MW39" s="241"/>
      <c r="MX39" s="241"/>
      <c r="MY39" s="241"/>
      <c r="MZ39" s="241"/>
      <c r="NA39" s="241"/>
      <c r="NB39" s="241"/>
      <c r="NC39" s="241"/>
      <c r="ND39" s="241"/>
      <c r="NE39" s="241"/>
      <c r="NF39" s="241"/>
      <c r="NG39" s="241"/>
      <c r="NH39" s="241"/>
      <c r="NI39" s="241"/>
      <c r="NJ39" s="241"/>
      <c r="NK39" s="241"/>
      <c r="NL39" s="241"/>
      <c r="NM39" s="241"/>
      <c r="NN39" s="241"/>
      <c r="NO39" s="241"/>
      <c r="NP39" s="241"/>
      <c r="NQ39" s="241"/>
      <c r="NR39" s="241"/>
      <c r="NS39" s="241"/>
      <c r="NT39" s="241"/>
      <c r="NU39" s="241"/>
      <c r="NV39" s="241"/>
      <c r="NW39" s="241"/>
      <c r="NX39" s="241"/>
      <c r="NY39" s="241"/>
      <c r="NZ39" s="241"/>
      <c r="OA39" s="241"/>
      <c r="OB39" s="241"/>
    </row>
    <row r="40" spans="1:392" s="4" customFormat="1">
      <c r="A40" s="168" t="s">
        <v>897</v>
      </c>
      <c r="B40" s="171" t="s">
        <v>641</v>
      </c>
      <c r="C40" s="33">
        <f>VLOOKUP(A40,'Running Inventory count'!$A:$C,3,)</f>
        <v>1</v>
      </c>
      <c r="D40" s="21"/>
      <c r="E40" s="21"/>
      <c r="F40" s="169" t="s">
        <v>870</v>
      </c>
      <c r="G40" s="141" t="s">
        <v>889</v>
      </c>
      <c r="H40" s="19" t="s">
        <v>104</v>
      </c>
      <c r="I40" s="207"/>
      <c r="J40" s="13"/>
      <c r="K40" s="15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241"/>
      <c r="AO40" s="241"/>
      <c r="AP40" s="241"/>
      <c r="AQ40" s="241"/>
      <c r="AR40" s="241"/>
      <c r="AS40" s="241"/>
      <c r="AT40" s="241"/>
      <c r="AU40" s="241"/>
      <c r="AV40" s="241"/>
      <c r="AW40" s="241"/>
      <c r="AX40" s="241"/>
      <c r="AY40" s="241"/>
      <c r="AZ40" s="241"/>
      <c r="BA40" s="241"/>
      <c r="BB40" s="241"/>
      <c r="BC40" s="241"/>
      <c r="BD40" s="241"/>
      <c r="BE40" s="241"/>
      <c r="BF40" s="241"/>
      <c r="BG40" s="241"/>
      <c r="BH40" s="241"/>
      <c r="BI40" s="241"/>
      <c r="BJ40" s="241"/>
      <c r="BK40" s="241"/>
      <c r="BL40" s="241"/>
      <c r="BM40" s="241"/>
      <c r="BN40" s="241"/>
      <c r="BO40" s="241"/>
      <c r="BP40" s="241"/>
      <c r="BQ40" s="241"/>
      <c r="BR40" s="241"/>
      <c r="BS40" s="241"/>
      <c r="BT40" s="241"/>
      <c r="BU40" s="241"/>
      <c r="BV40" s="241"/>
      <c r="BW40" s="241"/>
      <c r="BX40" s="241"/>
      <c r="BY40" s="241"/>
      <c r="BZ40" s="241"/>
      <c r="CA40" s="241"/>
      <c r="CB40" s="241"/>
      <c r="CC40" s="241"/>
      <c r="CD40" s="241"/>
      <c r="CE40" s="241"/>
      <c r="CF40" s="241"/>
      <c r="CG40" s="241"/>
      <c r="CH40" s="241"/>
      <c r="CI40" s="241"/>
      <c r="CJ40" s="241"/>
      <c r="CK40" s="241"/>
      <c r="CL40" s="241"/>
      <c r="CM40" s="241"/>
      <c r="CN40" s="241"/>
      <c r="CO40" s="241"/>
      <c r="CP40" s="241"/>
      <c r="CQ40" s="241"/>
      <c r="CR40" s="241"/>
      <c r="CS40" s="241"/>
      <c r="CT40" s="241"/>
      <c r="CU40" s="241"/>
      <c r="CV40" s="241"/>
      <c r="CW40" s="241"/>
      <c r="CX40" s="241"/>
      <c r="CY40" s="241"/>
      <c r="CZ40" s="241"/>
      <c r="DA40" s="241"/>
      <c r="DB40" s="241"/>
      <c r="DC40" s="241"/>
      <c r="DD40" s="241"/>
      <c r="DE40" s="241"/>
      <c r="DF40" s="241"/>
      <c r="DG40" s="241"/>
      <c r="DH40" s="241"/>
      <c r="DI40" s="241"/>
      <c r="DJ40" s="241"/>
      <c r="DK40" s="241"/>
      <c r="DL40" s="241"/>
      <c r="DM40" s="241"/>
      <c r="DN40" s="241"/>
      <c r="DO40" s="241"/>
      <c r="DP40" s="241"/>
      <c r="DQ40" s="241"/>
      <c r="DR40" s="241"/>
      <c r="DS40" s="241"/>
      <c r="DT40" s="241"/>
      <c r="DU40" s="241"/>
      <c r="DV40" s="241"/>
      <c r="DW40" s="241"/>
      <c r="DX40" s="241"/>
      <c r="DY40" s="241"/>
      <c r="DZ40" s="241"/>
      <c r="EA40" s="241"/>
      <c r="EB40" s="241"/>
      <c r="EC40" s="241"/>
      <c r="ED40" s="241"/>
      <c r="EE40" s="241"/>
      <c r="EF40" s="241"/>
      <c r="EG40" s="241"/>
      <c r="EH40" s="241"/>
      <c r="EI40" s="241"/>
      <c r="EJ40" s="241"/>
      <c r="EK40" s="241"/>
      <c r="EL40" s="241"/>
      <c r="EM40" s="241"/>
      <c r="EN40" s="241"/>
      <c r="EO40" s="241"/>
      <c r="EP40" s="241"/>
      <c r="EQ40" s="241"/>
      <c r="ER40" s="241"/>
      <c r="ES40" s="241"/>
      <c r="ET40" s="241"/>
      <c r="EU40" s="241"/>
      <c r="EV40" s="241"/>
      <c r="EW40" s="241"/>
      <c r="EX40" s="241"/>
      <c r="EY40" s="241"/>
      <c r="EZ40" s="241"/>
      <c r="FA40" s="241"/>
      <c r="FB40" s="241"/>
      <c r="FC40" s="241"/>
      <c r="FD40" s="241"/>
      <c r="FE40" s="241"/>
      <c r="FF40" s="241"/>
      <c r="FG40" s="241"/>
      <c r="FH40" s="241"/>
      <c r="FI40" s="241"/>
      <c r="FJ40" s="241"/>
      <c r="FK40" s="241"/>
      <c r="FL40" s="241"/>
      <c r="FM40" s="241"/>
      <c r="FN40" s="241"/>
      <c r="FO40" s="241"/>
      <c r="FP40" s="241"/>
      <c r="FQ40" s="241"/>
      <c r="FR40" s="241"/>
      <c r="FS40" s="241"/>
      <c r="FT40" s="241"/>
      <c r="FU40" s="241"/>
      <c r="FV40" s="241"/>
      <c r="FW40" s="241"/>
      <c r="FX40" s="241"/>
      <c r="FY40" s="241"/>
      <c r="FZ40" s="241"/>
      <c r="GA40" s="241"/>
      <c r="GB40" s="241"/>
      <c r="GC40" s="241"/>
      <c r="GD40" s="241"/>
      <c r="GE40" s="241"/>
      <c r="GF40" s="241"/>
      <c r="GG40" s="241"/>
      <c r="GH40" s="241"/>
      <c r="GI40" s="241"/>
      <c r="GJ40" s="241"/>
      <c r="GK40" s="241"/>
      <c r="GL40" s="241"/>
      <c r="GM40" s="241"/>
      <c r="GN40" s="241"/>
      <c r="GO40" s="241"/>
      <c r="GP40" s="241"/>
      <c r="GQ40" s="241"/>
      <c r="GR40" s="241"/>
      <c r="GS40" s="241"/>
      <c r="GT40" s="241"/>
      <c r="GU40" s="241"/>
      <c r="GV40" s="241"/>
      <c r="GW40" s="241"/>
      <c r="GX40" s="241"/>
      <c r="GY40" s="241"/>
      <c r="GZ40" s="241"/>
      <c r="HA40" s="241"/>
      <c r="HB40" s="241"/>
      <c r="HC40" s="241"/>
      <c r="HD40" s="241"/>
      <c r="HE40" s="241"/>
      <c r="HF40" s="241"/>
      <c r="HG40" s="241"/>
      <c r="HH40" s="241"/>
      <c r="HI40" s="241"/>
      <c r="HJ40" s="241"/>
      <c r="HK40" s="241"/>
      <c r="HL40" s="241"/>
      <c r="HM40" s="241"/>
      <c r="HN40" s="241"/>
      <c r="HO40" s="241"/>
      <c r="HP40" s="241"/>
      <c r="HQ40" s="241"/>
      <c r="HR40" s="241"/>
      <c r="HS40" s="241"/>
      <c r="HT40" s="241"/>
      <c r="HU40" s="241"/>
      <c r="HV40" s="241"/>
      <c r="HW40" s="241"/>
      <c r="HX40" s="241"/>
      <c r="HY40" s="241"/>
      <c r="HZ40" s="241"/>
      <c r="IA40" s="241"/>
      <c r="IB40" s="241"/>
      <c r="IC40" s="241"/>
      <c r="ID40" s="241"/>
      <c r="IE40" s="241"/>
      <c r="IF40" s="241"/>
      <c r="IG40" s="241"/>
      <c r="IH40" s="241"/>
      <c r="II40" s="241"/>
      <c r="IJ40" s="241"/>
      <c r="IK40" s="241"/>
      <c r="IL40" s="241"/>
      <c r="IM40" s="241"/>
      <c r="IN40" s="241"/>
      <c r="IO40" s="241"/>
      <c r="IP40" s="241"/>
      <c r="IQ40" s="241"/>
      <c r="IR40" s="241"/>
      <c r="IS40" s="241"/>
      <c r="IT40" s="241"/>
      <c r="IU40" s="241"/>
      <c r="IV40" s="241"/>
      <c r="IW40" s="241"/>
      <c r="IX40" s="241"/>
      <c r="IY40" s="241"/>
      <c r="IZ40" s="241"/>
      <c r="JA40" s="241"/>
      <c r="JB40" s="241"/>
      <c r="JC40" s="241"/>
      <c r="JD40" s="241"/>
      <c r="JE40" s="241"/>
      <c r="JF40" s="241"/>
      <c r="JG40" s="241"/>
      <c r="JH40" s="241"/>
      <c r="JI40" s="241"/>
      <c r="JJ40" s="241"/>
      <c r="JK40" s="241"/>
      <c r="JL40" s="241"/>
      <c r="JM40" s="241"/>
      <c r="JN40" s="241"/>
      <c r="JO40" s="241"/>
      <c r="JP40" s="241"/>
      <c r="JQ40" s="241"/>
      <c r="JR40" s="241"/>
      <c r="JS40" s="241"/>
      <c r="JT40" s="241"/>
      <c r="JU40" s="241"/>
      <c r="JV40" s="241"/>
      <c r="JW40" s="241"/>
      <c r="JX40" s="241"/>
      <c r="JY40" s="241"/>
      <c r="JZ40" s="241"/>
      <c r="KA40" s="241"/>
      <c r="KB40" s="241"/>
      <c r="KC40" s="241"/>
      <c r="KD40" s="241"/>
      <c r="KE40" s="241"/>
      <c r="KF40" s="241"/>
      <c r="KG40" s="241"/>
      <c r="KH40" s="241"/>
      <c r="KI40" s="241"/>
      <c r="KJ40" s="241"/>
      <c r="KK40" s="241"/>
      <c r="KL40" s="241"/>
      <c r="KM40" s="241"/>
      <c r="KN40" s="241"/>
      <c r="KO40" s="241"/>
      <c r="KP40" s="241"/>
      <c r="KQ40" s="241"/>
      <c r="KR40" s="241"/>
      <c r="KS40" s="241"/>
      <c r="KT40" s="241"/>
      <c r="KU40" s="241"/>
      <c r="KV40" s="241"/>
      <c r="KW40" s="241"/>
      <c r="KX40" s="241"/>
      <c r="KY40" s="241"/>
      <c r="KZ40" s="241"/>
      <c r="LA40" s="241"/>
      <c r="LB40" s="241"/>
      <c r="LC40" s="241"/>
      <c r="LD40" s="241"/>
      <c r="LE40" s="241"/>
      <c r="LF40" s="241"/>
      <c r="LG40" s="241"/>
      <c r="LH40" s="241"/>
      <c r="LI40" s="241"/>
      <c r="LJ40" s="241"/>
      <c r="LK40" s="241"/>
      <c r="LL40" s="241"/>
      <c r="LM40" s="241"/>
      <c r="LN40" s="241"/>
      <c r="LO40" s="241"/>
      <c r="LP40" s="241"/>
      <c r="LQ40" s="241"/>
      <c r="LR40" s="241"/>
      <c r="LS40" s="241"/>
      <c r="LT40" s="241"/>
      <c r="LU40" s="241"/>
      <c r="LV40" s="241"/>
      <c r="LW40" s="241"/>
      <c r="LX40" s="241"/>
      <c r="LY40" s="241"/>
      <c r="LZ40" s="241"/>
      <c r="MA40" s="241"/>
      <c r="MB40" s="241"/>
      <c r="MC40" s="241"/>
      <c r="MD40" s="241"/>
      <c r="ME40" s="241"/>
      <c r="MF40" s="241"/>
      <c r="MG40" s="241"/>
      <c r="MH40" s="241"/>
      <c r="MI40" s="241"/>
      <c r="MJ40" s="241"/>
      <c r="MK40" s="241"/>
      <c r="ML40" s="241"/>
      <c r="MM40" s="241"/>
      <c r="MN40" s="241"/>
      <c r="MO40" s="241"/>
      <c r="MP40" s="241"/>
      <c r="MQ40" s="241"/>
      <c r="MR40" s="241"/>
      <c r="MS40" s="241"/>
      <c r="MT40" s="241"/>
      <c r="MU40" s="241"/>
      <c r="MV40" s="241"/>
      <c r="MW40" s="241"/>
      <c r="MX40" s="241"/>
      <c r="MY40" s="241"/>
      <c r="MZ40" s="241"/>
      <c r="NA40" s="241"/>
      <c r="NB40" s="241"/>
      <c r="NC40" s="241"/>
      <c r="ND40" s="241"/>
      <c r="NE40" s="241"/>
      <c r="NF40" s="241"/>
      <c r="NG40" s="241"/>
      <c r="NH40" s="241"/>
      <c r="NI40" s="241"/>
      <c r="NJ40" s="241"/>
      <c r="NK40" s="241"/>
      <c r="NL40" s="241"/>
      <c r="NM40" s="241"/>
      <c r="NN40" s="241"/>
      <c r="NO40" s="241"/>
      <c r="NP40" s="241"/>
      <c r="NQ40" s="241"/>
      <c r="NR40" s="241"/>
      <c r="NS40" s="241"/>
      <c r="NT40" s="241"/>
      <c r="NU40" s="241"/>
      <c r="NV40" s="241"/>
      <c r="NW40" s="241"/>
      <c r="NX40" s="241"/>
      <c r="NY40" s="241"/>
      <c r="NZ40" s="241"/>
      <c r="OA40" s="241"/>
      <c r="OB40" s="241"/>
    </row>
    <row r="41" spans="1:392" s="4" customFormat="1">
      <c r="A41" s="139" t="s">
        <v>807</v>
      </c>
      <c r="B41" s="171" t="s">
        <v>806</v>
      </c>
      <c r="C41" s="33">
        <f>VLOOKUP(A41,'Running Inventory count'!$A:$C,3,)</f>
        <v>8</v>
      </c>
      <c r="D41" s="21"/>
      <c r="E41" s="21"/>
      <c r="F41" s="115" t="s">
        <v>783</v>
      </c>
      <c r="G41" s="155" t="s">
        <v>781</v>
      </c>
      <c r="H41" s="19" t="s">
        <v>866</v>
      </c>
      <c r="I41" s="151"/>
      <c r="J41" s="166"/>
      <c r="K41" s="165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241"/>
      <c r="AO41" s="241"/>
      <c r="AP41" s="241"/>
      <c r="AQ41" s="241"/>
      <c r="AR41" s="241"/>
      <c r="AS41" s="241"/>
      <c r="AT41" s="241"/>
      <c r="AU41" s="241"/>
      <c r="AV41" s="241"/>
      <c r="AW41" s="241"/>
      <c r="AX41" s="241"/>
      <c r="AY41" s="241"/>
      <c r="AZ41" s="241"/>
      <c r="BA41" s="241"/>
      <c r="BB41" s="241"/>
      <c r="BC41" s="241"/>
      <c r="BD41" s="241"/>
      <c r="BE41" s="241"/>
      <c r="BF41" s="241"/>
      <c r="BG41" s="241"/>
      <c r="BH41" s="241"/>
      <c r="BI41" s="241"/>
      <c r="BJ41" s="241"/>
      <c r="BK41" s="241"/>
      <c r="BL41" s="241"/>
      <c r="BM41" s="241"/>
      <c r="BN41" s="241"/>
      <c r="BO41" s="241"/>
      <c r="BP41" s="241"/>
      <c r="BQ41" s="241"/>
      <c r="BR41" s="241"/>
      <c r="BS41" s="241"/>
      <c r="BT41" s="241"/>
      <c r="BU41" s="241"/>
      <c r="BV41" s="241"/>
      <c r="BW41" s="241"/>
      <c r="BX41" s="241"/>
      <c r="BY41" s="241"/>
      <c r="BZ41" s="241"/>
      <c r="CA41" s="241"/>
      <c r="CB41" s="241"/>
      <c r="CC41" s="241"/>
      <c r="CD41" s="241"/>
      <c r="CE41" s="241"/>
      <c r="CF41" s="241"/>
      <c r="CG41" s="241"/>
      <c r="CH41" s="241"/>
      <c r="CI41" s="241"/>
      <c r="CJ41" s="241"/>
      <c r="CK41" s="241"/>
      <c r="CL41" s="241"/>
      <c r="CM41" s="241"/>
      <c r="CN41" s="241"/>
      <c r="CO41" s="241"/>
      <c r="CP41" s="241"/>
      <c r="CQ41" s="241"/>
      <c r="CR41" s="241"/>
      <c r="CS41" s="241"/>
      <c r="CT41" s="241"/>
      <c r="CU41" s="241"/>
      <c r="CV41" s="241"/>
      <c r="CW41" s="241"/>
      <c r="CX41" s="241"/>
      <c r="CY41" s="241"/>
      <c r="CZ41" s="241"/>
      <c r="DA41" s="241"/>
      <c r="DB41" s="241"/>
      <c r="DC41" s="241"/>
      <c r="DD41" s="241"/>
      <c r="DE41" s="241"/>
      <c r="DF41" s="241"/>
      <c r="DG41" s="241"/>
      <c r="DH41" s="241"/>
      <c r="DI41" s="241"/>
      <c r="DJ41" s="241"/>
      <c r="DK41" s="241"/>
      <c r="DL41" s="241"/>
      <c r="DM41" s="241"/>
      <c r="DN41" s="241"/>
      <c r="DO41" s="241"/>
      <c r="DP41" s="241"/>
      <c r="DQ41" s="241"/>
      <c r="DR41" s="241"/>
      <c r="DS41" s="241"/>
      <c r="DT41" s="241"/>
      <c r="DU41" s="241"/>
      <c r="DV41" s="241"/>
      <c r="DW41" s="241"/>
      <c r="DX41" s="241"/>
      <c r="DY41" s="241"/>
      <c r="DZ41" s="241"/>
      <c r="EA41" s="241"/>
      <c r="EB41" s="241"/>
      <c r="EC41" s="241"/>
      <c r="ED41" s="241"/>
      <c r="EE41" s="241"/>
      <c r="EF41" s="241"/>
      <c r="EG41" s="241"/>
      <c r="EH41" s="241"/>
      <c r="EI41" s="241"/>
      <c r="EJ41" s="241"/>
      <c r="EK41" s="241"/>
      <c r="EL41" s="241"/>
      <c r="EM41" s="241"/>
      <c r="EN41" s="241"/>
      <c r="EO41" s="241"/>
      <c r="EP41" s="241"/>
      <c r="EQ41" s="241"/>
      <c r="ER41" s="241"/>
      <c r="ES41" s="241"/>
      <c r="ET41" s="241"/>
      <c r="EU41" s="241"/>
      <c r="EV41" s="241"/>
      <c r="EW41" s="241"/>
      <c r="EX41" s="241"/>
      <c r="EY41" s="241"/>
      <c r="EZ41" s="241"/>
      <c r="FA41" s="241"/>
      <c r="FB41" s="241"/>
      <c r="FC41" s="241"/>
      <c r="FD41" s="241"/>
      <c r="FE41" s="241"/>
      <c r="FF41" s="241"/>
      <c r="FG41" s="241"/>
      <c r="FH41" s="241"/>
      <c r="FI41" s="241"/>
      <c r="FJ41" s="241"/>
      <c r="FK41" s="241"/>
      <c r="FL41" s="241"/>
      <c r="FM41" s="241"/>
      <c r="FN41" s="241"/>
      <c r="FO41" s="241"/>
      <c r="FP41" s="241"/>
      <c r="FQ41" s="241"/>
      <c r="FR41" s="241"/>
      <c r="FS41" s="241"/>
      <c r="FT41" s="241"/>
      <c r="FU41" s="241"/>
      <c r="FV41" s="241"/>
      <c r="FW41" s="241"/>
      <c r="FX41" s="241"/>
      <c r="FY41" s="241"/>
      <c r="FZ41" s="241"/>
      <c r="GA41" s="241"/>
      <c r="GB41" s="241"/>
      <c r="GC41" s="241"/>
      <c r="GD41" s="241"/>
      <c r="GE41" s="241"/>
      <c r="GF41" s="241"/>
      <c r="GG41" s="241"/>
      <c r="GH41" s="241"/>
      <c r="GI41" s="241"/>
      <c r="GJ41" s="241"/>
      <c r="GK41" s="241"/>
      <c r="GL41" s="241"/>
      <c r="GM41" s="241"/>
      <c r="GN41" s="241"/>
      <c r="GO41" s="241"/>
      <c r="GP41" s="241"/>
      <c r="GQ41" s="241"/>
      <c r="GR41" s="241"/>
      <c r="GS41" s="241"/>
      <c r="GT41" s="241"/>
      <c r="GU41" s="241"/>
      <c r="GV41" s="241"/>
      <c r="GW41" s="241"/>
      <c r="GX41" s="241"/>
      <c r="GY41" s="241"/>
      <c r="GZ41" s="241"/>
      <c r="HA41" s="241"/>
      <c r="HB41" s="241"/>
      <c r="HC41" s="241"/>
      <c r="HD41" s="241"/>
      <c r="HE41" s="241"/>
      <c r="HF41" s="241"/>
      <c r="HG41" s="241"/>
      <c r="HH41" s="241"/>
      <c r="HI41" s="241"/>
      <c r="HJ41" s="241"/>
      <c r="HK41" s="241"/>
      <c r="HL41" s="241"/>
      <c r="HM41" s="241"/>
      <c r="HN41" s="241"/>
      <c r="HO41" s="241"/>
      <c r="HP41" s="241"/>
      <c r="HQ41" s="241"/>
      <c r="HR41" s="241"/>
      <c r="HS41" s="241"/>
      <c r="HT41" s="241"/>
      <c r="HU41" s="241"/>
      <c r="HV41" s="241"/>
      <c r="HW41" s="241"/>
      <c r="HX41" s="241"/>
      <c r="HY41" s="241"/>
      <c r="HZ41" s="241"/>
      <c r="IA41" s="241"/>
      <c r="IB41" s="241"/>
      <c r="IC41" s="241"/>
      <c r="ID41" s="241"/>
      <c r="IE41" s="241"/>
      <c r="IF41" s="241"/>
      <c r="IG41" s="241"/>
      <c r="IH41" s="241"/>
      <c r="II41" s="241"/>
      <c r="IJ41" s="241"/>
      <c r="IK41" s="241"/>
      <c r="IL41" s="241"/>
      <c r="IM41" s="241"/>
      <c r="IN41" s="241"/>
      <c r="IO41" s="241"/>
      <c r="IP41" s="241"/>
      <c r="IQ41" s="241"/>
      <c r="IR41" s="241"/>
      <c r="IS41" s="241"/>
      <c r="IT41" s="241"/>
      <c r="IU41" s="241"/>
      <c r="IV41" s="241"/>
      <c r="IW41" s="241"/>
      <c r="IX41" s="241"/>
      <c r="IY41" s="241"/>
      <c r="IZ41" s="241"/>
      <c r="JA41" s="241"/>
      <c r="JB41" s="241"/>
      <c r="JC41" s="241"/>
      <c r="JD41" s="241"/>
      <c r="JE41" s="241"/>
      <c r="JF41" s="241"/>
      <c r="JG41" s="241"/>
      <c r="JH41" s="241"/>
      <c r="JI41" s="241"/>
      <c r="JJ41" s="241"/>
      <c r="JK41" s="241"/>
      <c r="JL41" s="241"/>
      <c r="JM41" s="241"/>
      <c r="JN41" s="241"/>
      <c r="JO41" s="241"/>
      <c r="JP41" s="241"/>
      <c r="JQ41" s="241"/>
      <c r="JR41" s="241"/>
      <c r="JS41" s="241"/>
      <c r="JT41" s="241"/>
      <c r="JU41" s="241"/>
      <c r="JV41" s="241"/>
      <c r="JW41" s="241"/>
      <c r="JX41" s="241"/>
      <c r="JY41" s="241"/>
      <c r="JZ41" s="241"/>
      <c r="KA41" s="241"/>
      <c r="KB41" s="241"/>
      <c r="KC41" s="241"/>
      <c r="KD41" s="241"/>
      <c r="KE41" s="241"/>
      <c r="KF41" s="241"/>
      <c r="KG41" s="241"/>
      <c r="KH41" s="241"/>
      <c r="KI41" s="241"/>
      <c r="KJ41" s="241"/>
      <c r="KK41" s="241"/>
      <c r="KL41" s="241"/>
      <c r="KM41" s="241"/>
      <c r="KN41" s="241"/>
      <c r="KO41" s="241"/>
      <c r="KP41" s="241"/>
      <c r="KQ41" s="241"/>
      <c r="KR41" s="241"/>
      <c r="KS41" s="241"/>
      <c r="KT41" s="241"/>
      <c r="KU41" s="241"/>
      <c r="KV41" s="241"/>
      <c r="KW41" s="241"/>
      <c r="KX41" s="241"/>
      <c r="KY41" s="241"/>
      <c r="KZ41" s="241"/>
      <c r="LA41" s="241"/>
      <c r="LB41" s="241"/>
      <c r="LC41" s="241"/>
      <c r="LD41" s="241"/>
      <c r="LE41" s="241"/>
      <c r="LF41" s="241"/>
      <c r="LG41" s="241"/>
      <c r="LH41" s="241"/>
      <c r="LI41" s="241"/>
      <c r="LJ41" s="241"/>
      <c r="LK41" s="241"/>
      <c r="LL41" s="241"/>
      <c r="LM41" s="241"/>
      <c r="LN41" s="241"/>
      <c r="LO41" s="241"/>
      <c r="LP41" s="241"/>
      <c r="LQ41" s="241"/>
      <c r="LR41" s="241"/>
      <c r="LS41" s="241"/>
      <c r="LT41" s="241"/>
      <c r="LU41" s="241"/>
      <c r="LV41" s="241"/>
      <c r="LW41" s="241"/>
      <c r="LX41" s="241"/>
      <c r="LY41" s="241"/>
      <c r="LZ41" s="241"/>
      <c r="MA41" s="241"/>
      <c r="MB41" s="241"/>
      <c r="MC41" s="241"/>
      <c r="MD41" s="241"/>
      <c r="ME41" s="241"/>
      <c r="MF41" s="241"/>
      <c r="MG41" s="241"/>
      <c r="MH41" s="241"/>
      <c r="MI41" s="241"/>
      <c r="MJ41" s="241"/>
      <c r="MK41" s="241"/>
      <c r="ML41" s="241"/>
      <c r="MM41" s="241"/>
      <c r="MN41" s="241"/>
      <c r="MO41" s="241"/>
      <c r="MP41" s="241"/>
      <c r="MQ41" s="241"/>
      <c r="MR41" s="241"/>
      <c r="MS41" s="241"/>
      <c r="MT41" s="241"/>
      <c r="MU41" s="241"/>
      <c r="MV41" s="241"/>
      <c r="MW41" s="241"/>
      <c r="MX41" s="241"/>
      <c r="MY41" s="241"/>
      <c r="MZ41" s="241"/>
      <c r="NA41" s="241"/>
      <c r="NB41" s="241"/>
      <c r="NC41" s="241"/>
      <c r="ND41" s="241"/>
      <c r="NE41" s="241"/>
      <c r="NF41" s="241"/>
      <c r="NG41" s="241"/>
      <c r="NH41" s="241"/>
      <c r="NI41" s="241"/>
      <c r="NJ41" s="241"/>
      <c r="NK41" s="241"/>
      <c r="NL41" s="241"/>
      <c r="NM41" s="241"/>
      <c r="NN41" s="241"/>
      <c r="NO41" s="241"/>
      <c r="NP41" s="241"/>
      <c r="NQ41" s="241"/>
      <c r="NR41" s="241"/>
      <c r="NS41" s="241"/>
      <c r="NT41" s="241"/>
      <c r="NU41" s="241"/>
      <c r="NV41" s="241"/>
      <c r="NW41" s="241"/>
      <c r="NX41" s="241"/>
      <c r="NY41" s="241"/>
      <c r="NZ41" s="241"/>
      <c r="OA41" s="241"/>
      <c r="OB41" s="241"/>
    </row>
    <row r="42" spans="1:392" s="4" customFormat="1">
      <c r="A42" s="251" t="s">
        <v>2074</v>
      </c>
      <c r="B42" s="266" t="s">
        <v>2073</v>
      </c>
      <c r="C42" s="290">
        <f>VLOOKUP(A42,'Running Inventory count'!$A:$C,3,)</f>
        <v>3</v>
      </c>
      <c r="D42" s="289"/>
      <c r="E42" s="289"/>
      <c r="F42" s="291" t="s">
        <v>2054</v>
      </c>
      <c r="G42" s="289" t="s">
        <v>868</v>
      </c>
      <c r="H42" s="288" t="s">
        <v>102</v>
      </c>
      <c r="I42" s="275"/>
      <c r="J42" s="285"/>
      <c r="K42" s="26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241"/>
      <c r="AO42" s="241"/>
      <c r="AP42" s="241"/>
      <c r="AQ42" s="241"/>
      <c r="AR42" s="241"/>
      <c r="AS42" s="241"/>
      <c r="AT42" s="241"/>
      <c r="AU42" s="241"/>
      <c r="AV42" s="241"/>
      <c r="AW42" s="241"/>
      <c r="AX42" s="241"/>
      <c r="AY42" s="241"/>
      <c r="AZ42" s="241"/>
      <c r="BA42" s="241"/>
      <c r="BB42" s="241"/>
      <c r="BC42" s="241"/>
      <c r="BD42" s="241"/>
      <c r="BE42" s="241"/>
      <c r="BF42" s="241"/>
      <c r="BG42" s="241"/>
      <c r="BH42" s="241"/>
      <c r="BI42" s="241"/>
      <c r="BJ42" s="241"/>
      <c r="BK42" s="241"/>
      <c r="BL42" s="241"/>
      <c r="BM42" s="241"/>
      <c r="BN42" s="241"/>
      <c r="BO42" s="241"/>
      <c r="BP42" s="241"/>
      <c r="BQ42" s="241"/>
      <c r="BR42" s="241"/>
      <c r="BS42" s="241"/>
      <c r="BT42" s="241"/>
      <c r="BU42" s="241"/>
      <c r="BV42" s="241"/>
      <c r="BW42" s="241"/>
      <c r="BX42" s="241"/>
      <c r="BY42" s="241"/>
      <c r="BZ42" s="241"/>
      <c r="CA42" s="241"/>
      <c r="CB42" s="241"/>
      <c r="CC42" s="241"/>
      <c r="CD42" s="241"/>
      <c r="CE42" s="241"/>
      <c r="CF42" s="241"/>
      <c r="CG42" s="241"/>
      <c r="CH42" s="241"/>
      <c r="CI42" s="241"/>
      <c r="CJ42" s="241"/>
      <c r="CK42" s="241"/>
      <c r="CL42" s="241"/>
      <c r="CM42" s="241"/>
      <c r="CN42" s="241"/>
      <c r="CO42" s="241"/>
      <c r="CP42" s="241"/>
      <c r="CQ42" s="241"/>
      <c r="CR42" s="241"/>
      <c r="CS42" s="241"/>
      <c r="CT42" s="241"/>
      <c r="CU42" s="241"/>
      <c r="CV42" s="241"/>
      <c r="CW42" s="241"/>
      <c r="CX42" s="241"/>
      <c r="CY42" s="241"/>
      <c r="CZ42" s="241"/>
      <c r="DA42" s="241"/>
      <c r="DB42" s="241"/>
      <c r="DC42" s="241"/>
      <c r="DD42" s="241"/>
      <c r="DE42" s="241"/>
      <c r="DF42" s="241"/>
      <c r="DG42" s="241"/>
      <c r="DH42" s="241"/>
      <c r="DI42" s="241"/>
      <c r="DJ42" s="241"/>
      <c r="DK42" s="241"/>
      <c r="DL42" s="241"/>
      <c r="DM42" s="241"/>
      <c r="DN42" s="241"/>
      <c r="DO42" s="241"/>
      <c r="DP42" s="241"/>
      <c r="DQ42" s="241"/>
      <c r="DR42" s="241"/>
      <c r="DS42" s="241"/>
      <c r="DT42" s="241"/>
      <c r="DU42" s="241"/>
      <c r="DV42" s="241"/>
      <c r="DW42" s="241"/>
      <c r="DX42" s="241"/>
      <c r="DY42" s="241"/>
      <c r="DZ42" s="241"/>
      <c r="EA42" s="241"/>
      <c r="EB42" s="241"/>
      <c r="EC42" s="241"/>
      <c r="ED42" s="241"/>
      <c r="EE42" s="241"/>
      <c r="EF42" s="241"/>
      <c r="EG42" s="241"/>
      <c r="EH42" s="241"/>
      <c r="EI42" s="241"/>
      <c r="EJ42" s="241"/>
      <c r="EK42" s="241"/>
      <c r="EL42" s="241"/>
      <c r="EM42" s="241"/>
      <c r="EN42" s="241"/>
      <c r="EO42" s="241"/>
      <c r="EP42" s="241"/>
      <c r="EQ42" s="241"/>
      <c r="ER42" s="241"/>
      <c r="ES42" s="241"/>
      <c r="ET42" s="241"/>
      <c r="EU42" s="241"/>
      <c r="EV42" s="241"/>
      <c r="EW42" s="241"/>
      <c r="EX42" s="241"/>
      <c r="EY42" s="241"/>
      <c r="EZ42" s="241"/>
      <c r="FA42" s="241"/>
      <c r="FB42" s="241"/>
      <c r="FC42" s="241"/>
      <c r="FD42" s="241"/>
      <c r="FE42" s="241"/>
      <c r="FF42" s="241"/>
      <c r="FG42" s="241"/>
      <c r="FH42" s="241"/>
      <c r="FI42" s="241"/>
      <c r="FJ42" s="241"/>
      <c r="FK42" s="241"/>
      <c r="FL42" s="241"/>
      <c r="FM42" s="241"/>
      <c r="FN42" s="241"/>
      <c r="FO42" s="241"/>
      <c r="FP42" s="241"/>
      <c r="FQ42" s="241"/>
      <c r="FR42" s="241"/>
      <c r="FS42" s="241"/>
      <c r="FT42" s="241"/>
      <c r="FU42" s="241"/>
      <c r="FV42" s="241"/>
      <c r="FW42" s="241"/>
      <c r="FX42" s="241"/>
      <c r="FY42" s="241"/>
      <c r="FZ42" s="241"/>
      <c r="GA42" s="241"/>
      <c r="GB42" s="241"/>
      <c r="GC42" s="241"/>
      <c r="GD42" s="241"/>
      <c r="GE42" s="241"/>
      <c r="GF42" s="241"/>
      <c r="GG42" s="241"/>
      <c r="GH42" s="241"/>
      <c r="GI42" s="241"/>
      <c r="GJ42" s="241"/>
      <c r="GK42" s="241"/>
      <c r="GL42" s="241"/>
      <c r="GM42" s="241"/>
      <c r="GN42" s="241"/>
      <c r="GO42" s="241"/>
      <c r="GP42" s="241"/>
      <c r="GQ42" s="241"/>
      <c r="GR42" s="241"/>
      <c r="GS42" s="241"/>
      <c r="GT42" s="241"/>
      <c r="GU42" s="241"/>
      <c r="GV42" s="241"/>
      <c r="GW42" s="241"/>
      <c r="GX42" s="241"/>
      <c r="GY42" s="241"/>
      <c r="GZ42" s="241"/>
      <c r="HA42" s="241"/>
      <c r="HB42" s="241"/>
      <c r="HC42" s="241"/>
      <c r="HD42" s="241"/>
      <c r="HE42" s="241"/>
      <c r="HF42" s="241"/>
      <c r="HG42" s="241"/>
      <c r="HH42" s="241"/>
      <c r="HI42" s="241"/>
      <c r="HJ42" s="241"/>
      <c r="HK42" s="241"/>
      <c r="HL42" s="241"/>
      <c r="HM42" s="241"/>
      <c r="HN42" s="241"/>
      <c r="HO42" s="241"/>
      <c r="HP42" s="241"/>
      <c r="HQ42" s="241"/>
      <c r="HR42" s="241"/>
      <c r="HS42" s="241"/>
      <c r="HT42" s="241"/>
      <c r="HU42" s="241"/>
      <c r="HV42" s="241"/>
      <c r="HW42" s="241"/>
      <c r="HX42" s="241"/>
      <c r="HY42" s="241"/>
      <c r="HZ42" s="241"/>
      <c r="IA42" s="241"/>
      <c r="IB42" s="241"/>
      <c r="IC42" s="241"/>
      <c r="ID42" s="241"/>
      <c r="IE42" s="241"/>
      <c r="IF42" s="241"/>
      <c r="IG42" s="241"/>
      <c r="IH42" s="241"/>
      <c r="II42" s="241"/>
      <c r="IJ42" s="241"/>
      <c r="IK42" s="241"/>
      <c r="IL42" s="241"/>
      <c r="IM42" s="241"/>
      <c r="IN42" s="241"/>
      <c r="IO42" s="241"/>
      <c r="IP42" s="241"/>
      <c r="IQ42" s="241"/>
      <c r="IR42" s="241"/>
      <c r="IS42" s="241"/>
      <c r="IT42" s="241"/>
      <c r="IU42" s="241"/>
      <c r="IV42" s="241"/>
      <c r="IW42" s="241"/>
      <c r="IX42" s="241"/>
      <c r="IY42" s="241"/>
      <c r="IZ42" s="241"/>
      <c r="JA42" s="241"/>
      <c r="JB42" s="241"/>
      <c r="JC42" s="241"/>
      <c r="JD42" s="241"/>
      <c r="JE42" s="241"/>
      <c r="JF42" s="241"/>
      <c r="JG42" s="241"/>
      <c r="JH42" s="241"/>
      <c r="JI42" s="241"/>
      <c r="JJ42" s="241"/>
      <c r="JK42" s="241"/>
      <c r="JL42" s="241"/>
      <c r="JM42" s="241"/>
      <c r="JN42" s="241"/>
      <c r="JO42" s="241"/>
      <c r="JP42" s="241"/>
      <c r="JQ42" s="241"/>
      <c r="JR42" s="241"/>
      <c r="JS42" s="241"/>
      <c r="JT42" s="241"/>
      <c r="JU42" s="241"/>
      <c r="JV42" s="241"/>
      <c r="JW42" s="241"/>
      <c r="JX42" s="241"/>
      <c r="JY42" s="241"/>
      <c r="JZ42" s="241"/>
      <c r="KA42" s="241"/>
      <c r="KB42" s="241"/>
      <c r="KC42" s="241"/>
      <c r="KD42" s="241"/>
      <c r="KE42" s="241"/>
      <c r="KF42" s="241"/>
      <c r="KG42" s="241"/>
      <c r="KH42" s="241"/>
      <c r="KI42" s="241"/>
      <c r="KJ42" s="241"/>
      <c r="KK42" s="241"/>
      <c r="KL42" s="241"/>
      <c r="KM42" s="241"/>
      <c r="KN42" s="241"/>
      <c r="KO42" s="241"/>
      <c r="KP42" s="241"/>
      <c r="KQ42" s="241"/>
      <c r="KR42" s="241"/>
      <c r="KS42" s="241"/>
      <c r="KT42" s="241"/>
      <c r="KU42" s="241"/>
      <c r="KV42" s="241"/>
      <c r="KW42" s="241"/>
      <c r="KX42" s="241"/>
      <c r="KY42" s="241"/>
      <c r="KZ42" s="241"/>
      <c r="LA42" s="241"/>
      <c r="LB42" s="241"/>
      <c r="LC42" s="241"/>
      <c r="LD42" s="241"/>
      <c r="LE42" s="241"/>
      <c r="LF42" s="241"/>
      <c r="LG42" s="241"/>
      <c r="LH42" s="241"/>
      <c r="LI42" s="241"/>
      <c r="LJ42" s="241"/>
      <c r="LK42" s="241"/>
      <c r="LL42" s="241"/>
      <c r="LM42" s="241"/>
      <c r="LN42" s="241"/>
      <c r="LO42" s="241"/>
      <c r="LP42" s="241"/>
      <c r="LQ42" s="241"/>
      <c r="LR42" s="241"/>
      <c r="LS42" s="241"/>
      <c r="LT42" s="241"/>
      <c r="LU42" s="241"/>
      <c r="LV42" s="241"/>
      <c r="LW42" s="241"/>
      <c r="LX42" s="241"/>
      <c r="LY42" s="241"/>
      <c r="LZ42" s="241"/>
      <c r="MA42" s="241"/>
      <c r="MB42" s="241"/>
      <c r="MC42" s="241"/>
      <c r="MD42" s="241"/>
      <c r="ME42" s="241"/>
      <c r="MF42" s="241"/>
      <c r="MG42" s="241"/>
      <c r="MH42" s="241"/>
      <c r="MI42" s="241"/>
      <c r="MJ42" s="241"/>
      <c r="MK42" s="241"/>
      <c r="ML42" s="241"/>
      <c r="MM42" s="241"/>
      <c r="MN42" s="241"/>
      <c r="MO42" s="241"/>
      <c r="MP42" s="241"/>
      <c r="MQ42" s="241"/>
      <c r="MR42" s="241"/>
      <c r="MS42" s="241"/>
      <c r="MT42" s="241"/>
      <c r="MU42" s="241"/>
      <c r="MV42" s="241"/>
      <c r="MW42" s="241"/>
      <c r="MX42" s="241"/>
      <c r="MY42" s="241"/>
      <c r="MZ42" s="241"/>
      <c r="NA42" s="241"/>
      <c r="NB42" s="241"/>
      <c r="NC42" s="241"/>
      <c r="ND42" s="241"/>
      <c r="NE42" s="241"/>
      <c r="NF42" s="241"/>
      <c r="NG42" s="241"/>
      <c r="NH42" s="241"/>
      <c r="NI42" s="241"/>
      <c r="NJ42" s="241"/>
      <c r="NK42" s="241"/>
      <c r="NL42" s="241"/>
      <c r="NM42" s="241"/>
      <c r="NN42" s="241"/>
      <c r="NO42" s="241"/>
      <c r="NP42" s="241"/>
      <c r="NQ42" s="241"/>
      <c r="NR42" s="241"/>
      <c r="NS42" s="241"/>
      <c r="NT42" s="241"/>
      <c r="NU42" s="241"/>
      <c r="NV42" s="241"/>
      <c r="NW42" s="241"/>
      <c r="NX42" s="241"/>
      <c r="NY42" s="241"/>
      <c r="NZ42" s="241"/>
      <c r="OA42" s="241"/>
      <c r="OB42" s="241"/>
    </row>
    <row r="43" spans="1:392" s="4" customFormat="1">
      <c r="A43" s="124" t="s">
        <v>398</v>
      </c>
      <c r="B43" s="156" t="s">
        <v>399</v>
      </c>
      <c r="C43" s="33">
        <f>VLOOKUP(A43,'Running Inventory count'!$A:$C,3,)</f>
        <v>10</v>
      </c>
      <c r="D43" s="21"/>
      <c r="E43" s="21"/>
      <c r="F43" s="115" t="s">
        <v>783</v>
      </c>
      <c r="G43" s="142" t="s">
        <v>781</v>
      </c>
      <c r="H43" s="19" t="s">
        <v>737</v>
      </c>
      <c r="I43" s="151"/>
      <c r="J43" s="135"/>
      <c r="K43" s="8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  <c r="AY43" s="241"/>
      <c r="AZ43" s="241"/>
      <c r="BA43" s="241"/>
      <c r="BB43" s="241"/>
      <c r="BC43" s="241"/>
      <c r="BD43" s="241"/>
      <c r="BE43" s="241"/>
      <c r="BF43" s="241"/>
      <c r="BG43" s="241"/>
      <c r="BH43" s="241"/>
      <c r="BI43" s="241"/>
      <c r="BJ43" s="241"/>
      <c r="BK43" s="241"/>
      <c r="BL43" s="241"/>
      <c r="BM43" s="241"/>
      <c r="BN43" s="241"/>
      <c r="BO43" s="241"/>
      <c r="BP43" s="241"/>
      <c r="BQ43" s="241"/>
      <c r="BR43" s="241"/>
      <c r="BS43" s="241"/>
      <c r="BT43" s="241"/>
      <c r="BU43" s="241"/>
      <c r="BV43" s="241"/>
      <c r="BW43" s="241"/>
      <c r="BX43" s="241"/>
      <c r="BY43" s="241"/>
      <c r="BZ43" s="241"/>
      <c r="CA43" s="241"/>
      <c r="CB43" s="241"/>
      <c r="CC43" s="241"/>
      <c r="CD43" s="241"/>
      <c r="CE43" s="241"/>
      <c r="CF43" s="241"/>
      <c r="CG43" s="241"/>
      <c r="CH43" s="241"/>
      <c r="CI43" s="241"/>
      <c r="CJ43" s="241"/>
      <c r="CK43" s="241"/>
      <c r="CL43" s="241"/>
      <c r="CM43" s="241"/>
      <c r="CN43" s="241"/>
      <c r="CO43" s="241"/>
      <c r="CP43" s="241"/>
      <c r="CQ43" s="241"/>
      <c r="CR43" s="241"/>
      <c r="CS43" s="241"/>
      <c r="CT43" s="241"/>
      <c r="CU43" s="241"/>
      <c r="CV43" s="241"/>
      <c r="CW43" s="241"/>
      <c r="CX43" s="241"/>
      <c r="CY43" s="241"/>
      <c r="CZ43" s="241"/>
      <c r="DA43" s="241"/>
      <c r="DB43" s="241"/>
      <c r="DC43" s="241"/>
      <c r="DD43" s="241"/>
      <c r="DE43" s="241"/>
      <c r="DF43" s="241"/>
      <c r="DG43" s="241"/>
      <c r="DH43" s="241"/>
      <c r="DI43" s="241"/>
      <c r="DJ43" s="241"/>
      <c r="DK43" s="241"/>
      <c r="DL43" s="241"/>
      <c r="DM43" s="241"/>
      <c r="DN43" s="241"/>
      <c r="DO43" s="241"/>
      <c r="DP43" s="241"/>
      <c r="DQ43" s="241"/>
      <c r="DR43" s="241"/>
      <c r="DS43" s="241"/>
      <c r="DT43" s="241"/>
      <c r="DU43" s="241"/>
      <c r="DV43" s="241"/>
      <c r="DW43" s="241"/>
      <c r="DX43" s="241"/>
      <c r="DY43" s="241"/>
      <c r="DZ43" s="241"/>
      <c r="EA43" s="241"/>
      <c r="EB43" s="241"/>
      <c r="EC43" s="241"/>
      <c r="ED43" s="241"/>
      <c r="EE43" s="241"/>
      <c r="EF43" s="241"/>
      <c r="EG43" s="241"/>
      <c r="EH43" s="241"/>
      <c r="EI43" s="241"/>
      <c r="EJ43" s="241"/>
      <c r="EK43" s="241"/>
      <c r="EL43" s="241"/>
      <c r="EM43" s="241"/>
      <c r="EN43" s="241"/>
      <c r="EO43" s="241"/>
      <c r="EP43" s="241"/>
      <c r="EQ43" s="241"/>
      <c r="ER43" s="241"/>
      <c r="ES43" s="241"/>
      <c r="ET43" s="241"/>
      <c r="EU43" s="241"/>
      <c r="EV43" s="241"/>
      <c r="EW43" s="241"/>
      <c r="EX43" s="241"/>
      <c r="EY43" s="241"/>
      <c r="EZ43" s="241"/>
      <c r="FA43" s="241"/>
      <c r="FB43" s="241"/>
      <c r="FC43" s="241"/>
      <c r="FD43" s="241"/>
      <c r="FE43" s="241"/>
      <c r="FF43" s="241"/>
      <c r="FG43" s="241"/>
      <c r="FH43" s="241"/>
      <c r="FI43" s="241"/>
      <c r="FJ43" s="241"/>
      <c r="FK43" s="241"/>
      <c r="FL43" s="241"/>
      <c r="FM43" s="241"/>
      <c r="FN43" s="241"/>
      <c r="FO43" s="241"/>
      <c r="FP43" s="241"/>
      <c r="FQ43" s="241"/>
      <c r="FR43" s="241"/>
      <c r="FS43" s="241"/>
      <c r="FT43" s="241"/>
      <c r="FU43" s="241"/>
      <c r="FV43" s="241"/>
      <c r="FW43" s="241"/>
      <c r="FX43" s="241"/>
      <c r="FY43" s="241"/>
      <c r="FZ43" s="241"/>
      <c r="GA43" s="241"/>
      <c r="GB43" s="241"/>
      <c r="GC43" s="241"/>
      <c r="GD43" s="241"/>
      <c r="GE43" s="241"/>
      <c r="GF43" s="241"/>
      <c r="GG43" s="241"/>
      <c r="GH43" s="241"/>
      <c r="GI43" s="241"/>
      <c r="GJ43" s="241"/>
      <c r="GK43" s="241"/>
      <c r="GL43" s="241"/>
      <c r="GM43" s="241"/>
      <c r="GN43" s="241"/>
      <c r="GO43" s="241"/>
      <c r="GP43" s="241"/>
      <c r="GQ43" s="241"/>
      <c r="GR43" s="241"/>
      <c r="GS43" s="241"/>
      <c r="GT43" s="241"/>
      <c r="GU43" s="241"/>
      <c r="GV43" s="241"/>
      <c r="GW43" s="241"/>
      <c r="GX43" s="241"/>
      <c r="GY43" s="241"/>
      <c r="GZ43" s="241"/>
      <c r="HA43" s="241"/>
      <c r="HB43" s="241"/>
      <c r="HC43" s="241"/>
      <c r="HD43" s="241"/>
      <c r="HE43" s="241"/>
      <c r="HF43" s="241"/>
      <c r="HG43" s="241"/>
      <c r="HH43" s="241"/>
      <c r="HI43" s="241"/>
      <c r="HJ43" s="241"/>
      <c r="HK43" s="241"/>
      <c r="HL43" s="241"/>
      <c r="HM43" s="241"/>
      <c r="HN43" s="241"/>
      <c r="HO43" s="241"/>
      <c r="HP43" s="241"/>
      <c r="HQ43" s="241"/>
      <c r="HR43" s="241"/>
      <c r="HS43" s="241"/>
      <c r="HT43" s="241"/>
      <c r="HU43" s="241"/>
      <c r="HV43" s="241"/>
      <c r="HW43" s="241"/>
      <c r="HX43" s="241"/>
      <c r="HY43" s="241"/>
      <c r="HZ43" s="241"/>
      <c r="IA43" s="241"/>
      <c r="IB43" s="241"/>
      <c r="IC43" s="241"/>
      <c r="ID43" s="241"/>
      <c r="IE43" s="241"/>
      <c r="IF43" s="241"/>
      <c r="IG43" s="241"/>
      <c r="IH43" s="241"/>
      <c r="II43" s="241"/>
      <c r="IJ43" s="241"/>
      <c r="IK43" s="241"/>
      <c r="IL43" s="241"/>
      <c r="IM43" s="241"/>
      <c r="IN43" s="241"/>
      <c r="IO43" s="241"/>
      <c r="IP43" s="241"/>
      <c r="IQ43" s="241"/>
      <c r="IR43" s="241"/>
      <c r="IS43" s="241"/>
      <c r="IT43" s="241"/>
      <c r="IU43" s="241"/>
      <c r="IV43" s="241"/>
      <c r="IW43" s="241"/>
      <c r="IX43" s="241"/>
      <c r="IY43" s="241"/>
      <c r="IZ43" s="241"/>
      <c r="JA43" s="241"/>
      <c r="JB43" s="241"/>
      <c r="JC43" s="241"/>
      <c r="JD43" s="241"/>
      <c r="JE43" s="241"/>
      <c r="JF43" s="241"/>
      <c r="JG43" s="241"/>
      <c r="JH43" s="241"/>
      <c r="JI43" s="241"/>
      <c r="JJ43" s="241"/>
      <c r="JK43" s="241"/>
      <c r="JL43" s="241"/>
      <c r="JM43" s="241"/>
      <c r="JN43" s="241"/>
      <c r="JO43" s="241"/>
      <c r="JP43" s="241"/>
      <c r="JQ43" s="241"/>
      <c r="JR43" s="241"/>
      <c r="JS43" s="241"/>
      <c r="JT43" s="241"/>
      <c r="JU43" s="241"/>
      <c r="JV43" s="241"/>
      <c r="JW43" s="241"/>
      <c r="JX43" s="241"/>
      <c r="JY43" s="241"/>
      <c r="JZ43" s="241"/>
      <c r="KA43" s="241"/>
      <c r="KB43" s="241"/>
      <c r="KC43" s="241"/>
      <c r="KD43" s="241"/>
      <c r="KE43" s="241"/>
      <c r="KF43" s="241"/>
      <c r="KG43" s="241"/>
      <c r="KH43" s="241"/>
      <c r="KI43" s="241"/>
      <c r="KJ43" s="241"/>
      <c r="KK43" s="241"/>
      <c r="KL43" s="241"/>
      <c r="KM43" s="241"/>
      <c r="KN43" s="241"/>
      <c r="KO43" s="241"/>
      <c r="KP43" s="241"/>
      <c r="KQ43" s="241"/>
      <c r="KR43" s="241"/>
      <c r="KS43" s="241"/>
      <c r="KT43" s="241"/>
      <c r="KU43" s="241"/>
      <c r="KV43" s="241"/>
      <c r="KW43" s="241"/>
      <c r="KX43" s="241"/>
      <c r="KY43" s="241"/>
      <c r="KZ43" s="241"/>
      <c r="LA43" s="241"/>
      <c r="LB43" s="241"/>
      <c r="LC43" s="241"/>
      <c r="LD43" s="241"/>
      <c r="LE43" s="241"/>
      <c r="LF43" s="241"/>
      <c r="LG43" s="241"/>
      <c r="LH43" s="241"/>
      <c r="LI43" s="241"/>
      <c r="LJ43" s="241"/>
      <c r="LK43" s="241"/>
      <c r="LL43" s="241"/>
      <c r="LM43" s="241"/>
      <c r="LN43" s="241"/>
      <c r="LO43" s="241"/>
      <c r="LP43" s="241"/>
      <c r="LQ43" s="241"/>
      <c r="LR43" s="241"/>
      <c r="LS43" s="241"/>
      <c r="LT43" s="241"/>
      <c r="LU43" s="241"/>
      <c r="LV43" s="241"/>
      <c r="LW43" s="241"/>
      <c r="LX43" s="241"/>
      <c r="LY43" s="241"/>
      <c r="LZ43" s="241"/>
      <c r="MA43" s="241"/>
      <c r="MB43" s="241"/>
      <c r="MC43" s="241"/>
      <c r="MD43" s="241"/>
      <c r="ME43" s="241"/>
      <c r="MF43" s="241"/>
      <c r="MG43" s="241"/>
      <c r="MH43" s="241"/>
      <c r="MI43" s="241"/>
      <c r="MJ43" s="241"/>
      <c r="MK43" s="241"/>
      <c r="ML43" s="241"/>
      <c r="MM43" s="241"/>
      <c r="MN43" s="241"/>
      <c r="MO43" s="241"/>
      <c r="MP43" s="241"/>
      <c r="MQ43" s="241"/>
      <c r="MR43" s="241"/>
      <c r="MS43" s="241"/>
      <c r="MT43" s="241"/>
      <c r="MU43" s="241"/>
      <c r="MV43" s="241"/>
      <c r="MW43" s="241"/>
      <c r="MX43" s="241"/>
      <c r="MY43" s="241"/>
      <c r="MZ43" s="241"/>
      <c r="NA43" s="241"/>
      <c r="NB43" s="241"/>
      <c r="NC43" s="241"/>
      <c r="ND43" s="241"/>
      <c r="NE43" s="241"/>
      <c r="NF43" s="241"/>
      <c r="NG43" s="241"/>
      <c r="NH43" s="241"/>
      <c r="NI43" s="241"/>
      <c r="NJ43" s="241"/>
      <c r="NK43" s="241"/>
      <c r="NL43" s="241"/>
      <c r="NM43" s="241"/>
      <c r="NN43" s="241"/>
      <c r="NO43" s="241"/>
      <c r="NP43" s="241"/>
      <c r="NQ43" s="241"/>
      <c r="NR43" s="241"/>
      <c r="NS43" s="241"/>
      <c r="NT43" s="241"/>
      <c r="NU43" s="241"/>
      <c r="NV43" s="241"/>
      <c r="NW43" s="241"/>
      <c r="NX43" s="241"/>
      <c r="NY43" s="241"/>
      <c r="NZ43" s="241"/>
      <c r="OA43" s="241"/>
      <c r="OB43" s="241"/>
    </row>
    <row r="44" spans="1:392" s="4" customFormat="1">
      <c r="A44" s="124" t="s">
        <v>402</v>
      </c>
      <c r="B44" s="156" t="s">
        <v>403</v>
      </c>
      <c r="C44" s="33">
        <f>VLOOKUP(A44,'Running Inventory count'!$A:$C,3,)</f>
        <v>10</v>
      </c>
      <c r="D44" s="21"/>
      <c r="E44" s="21"/>
      <c r="F44" s="115" t="s">
        <v>783</v>
      </c>
      <c r="G44" s="142" t="s">
        <v>781</v>
      </c>
      <c r="H44" s="19" t="s">
        <v>737</v>
      </c>
      <c r="I44" s="207"/>
      <c r="J44" s="13"/>
      <c r="K44" s="15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41"/>
      <c r="X44" s="241"/>
      <c r="Y44" s="241"/>
      <c r="Z44" s="241"/>
      <c r="AA44" s="241"/>
      <c r="AB44" s="241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241"/>
      <c r="AO44" s="241"/>
      <c r="AP44" s="241"/>
      <c r="AQ44" s="241"/>
      <c r="AR44" s="241"/>
      <c r="AS44" s="241"/>
      <c r="AT44" s="241"/>
      <c r="AU44" s="241"/>
      <c r="AV44" s="241"/>
      <c r="AW44" s="241"/>
      <c r="AX44" s="241"/>
      <c r="AY44" s="241"/>
      <c r="AZ44" s="241"/>
      <c r="BA44" s="241"/>
      <c r="BB44" s="241"/>
      <c r="BC44" s="241"/>
      <c r="BD44" s="241"/>
      <c r="BE44" s="241"/>
      <c r="BF44" s="241"/>
      <c r="BG44" s="241"/>
      <c r="BH44" s="241"/>
      <c r="BI44" s="241"/>
      <c r="BJ44" s="241"/>
      <c r="BK44" s="241"/>
      <c r="BL44" s="241"/>
      <c r="BM44" s="241"/>
      <c r="BN44" s="241"/>
      <c r="BO44" s="241"/>
      <c r="BP44" s="241"/>
      <c r="BQ44" s="241"/>
      <c r="BR44" s="241"/>
      <c r="BS44" s="241"/>
      <c r="BT44" s="241"/>
      <c r="BU44" s="241"/>
      <c r="BV44" s="241"/>
      <c r="BW44" s="241"/>
      <c r="BX44" s="241"/>
      <c r="BY44" s="241"/>
      <c r="BZ44" s="241"/>
      <c r="CA44" s="241"/>
      <c r="CB44" s="241"/>
      <c r="CC44" s="241"/>
      <c r="CD44" s="241"/>
      <c r="CE44" s="241"/>
      <c r="CF44" s="241"/>
      <c r="CG44" s="241"/>
      <c r="CH44" s="241"/>
      <c r="CI44" s="241"/>
      <c r="CJ44" s="241"/>
      <c r="CK44" s="241"/>
      <c r="CL44" s="241"/>
      <c r="CM44" s="241"/>
      <c r="CN44" s="241"/>
      <c r="CO44" s="241"/>
      <c r="CP44" s="241"/>
      <c r="CQ44" s="241"/>
      <c r="CR44" s="241"/>
      <c r="CS44" s="241"/>
      <c r="CT44" s="241"/>
      <c r="CU44" s="241"/>
      <c r="CV44" s="241"/>
      <c r="CW44" s="241"/>
      <c r="CX44" s="241"/>
      <c r="CY44" s="241"/>
      <c r="CZ44" s="241"/>
      <c r="DA44" s="241"/>
      <c r="DB44" s="241"/>
      <c r="DC44" s="241"/>
      <c r="DD44" s="241"/>
      <c r="DE44" s="241"/>
      <c r="DF44" s="241"/>
      <c r="DG44" s="241"/>
      <c r="DH44" s="241"/>
      <c r="DI44" s="241"/>
      <c r="DJ44" s="241"/>
      <c r="DK44" s="241"/>
      <c r="DL44" s="241"/>
      <c r="DM44" s="241"/>
      <c r="DN44" s="241"/>
      <c r="DO44" s="241"/>
      <c r="DP44" s="241"/>
      <c r="DQ44" s="241"/>
      <c r="DR44" s="241"/>
      <c r="DS44" s="241"/>
      <c r="DT44" s="241"/>
      <c r="DU44" s="241"/>
      <c r="DV44" s="241"/>
      <c r="DW44" s="241"/>
      <c r="DX44" s="241"/>
      <c r="DY44" s="241"/>
      <c r="DZ44" s="241"/>
      <c r="EA44" s="241"/>
      <c r="EB44" s="241"/>
      <c r="EC44" s="241"/>
      <c r="ED44" s="241"/>
      <c r="EE44" s="241"/>
      <c r="EF44" s="241"/>
      <c r="EG44" s="241"/>
      <c r="EH44" s="241"/>
      <c r="EI44" s="241"/>
      <c r="EJ44" s="241"/>
      <c r="EK44" s="241"/>
      <c r="EL44" s="241"/>
      <c r="EM44" s="241"/>
      <c r="EN44" s="241"/>
      <c r="EO44" s="241"/>
      <c r="EP44" s="241"/>
      <c r="EQ44" s="241"/>
      <c r="ER44" s="241"/>
      <c r="ES44" s="241"/>
      <c r="ET44" s="241"/>
      <c r="EU44" s="241"/>
      <c r="EV44" s="241"/>
      <c r="EW44" s="241"/>
      <c r="EX44" s="241"/>
      <c r="EY44" s="241"/>
      <c r="EZ44" s="241"/>
      <c r="FA44" s="241"/>
      <c r="FB44" s="241"/>
      <c r="FC44" s="241"/>
      <c r="FD44" s="241"/>
      <c r="FE44" s="241"/>
      <c r="FF44" s="241"/>
      <c r="FG44" s="241"/>
      <c r="FH44" s="241"/>
      <c r="FI44" s="241"/>
      <c r="FJ44" s="241"/>
      <c r="FK44" s="241"/>
      <c r="FL44" s="241"/>
      <c r="FM44" s="241"/>
      <c r="FN44" s="241"/>
      <c r="FO44" s="241"/>
      <c r="FP44" s="241"/>
      <c r="FQ44" s="241"/>
      <c r="FR44" s="241"/>
      <c r="FS44" s="241"/>
      <c r="FT44" s="241"/>
      <c r="FU44" s="241"/>
      <c r="FV44" s="241"/>
      <c r="FW44" s="241"/>
      <c r="FX44" s="241"/>
      <c r="FY44" s="241"/>
      <c r="FZ44" s="241"/>
      <c r="GA44" s="241"/>
      <c r="GB44" s="241"/>
      <c r="GC44" s="241"/>
      <c r="GD44" s="241"/>
      <c r="GE44" s="241"/>
      <c r="GF44" s="241"/>
      <c r="GG44" s="241"/>
      <c r="GH44" s="241"/>
      <c r="GI44" s="241"/>
      <c r="GJ44" s="241"/>
      <c r="GK44" s="241"/>
      <c r="GL44" s="241"/>
      <c r="GM44" s="241"/>
      <c r="GN44" s="241"/>
      <c r="GO44" s="241"/>
      <c r="GP44" s="241"/>
      <c r="GQ44" s="241"/>
      <c r="GR44" s="241"/>
      <c r="GS44" s="241"/>
      <c r="GT44" s="241"/>
      <c r="GU44" s="241"/>
      <c r="GV44" s="241"/>
      <c r="GW44" s="241"/>
      <c r="GX44" s="241"/>
      <c r="GY44" s="241"/>
      <c r="GZ44" s="241"/>
      <c r="HA44" s="241"/>
      <c r="HB44" s="241"/>
      <c r="HC44" s="241"/>
      <c r="HD44" s="241"/>
      <c r="HE44" s="241"/>
      <c r="HF44" s="241"/>
      <c r="HG44" s="241"/>
      <c r="HH44" s="241"/>
      <c r="HI44" s="241"/>
      <c r="HJ44" s="241"/>
      <c r="HK44" s="241"/>
      <c r="HL44" s="241"/>
      <c r="HM44" s="241"/>
      <c r="HN44" s="241"/>
      <c r="HO44" s="241"/>
      <c r="HP44" s="241"/>
      <c r="HQ44" s="241"/>
      <c r="HR44" s="241"/>
      <c r="HS44" s="241"/>
      <c r="HT44" s="241"/>
      <c r="HU44" s="241"/>
      <c r="HV44" s="241"/>
      <c r="HW44" s="241"/>
      <c r="HX44" s="241"/>
      <c r="HY44" s="241"/>
      <c r="HZ44" s="241"/>
      <c r="IA44" s="241"/>
      <c r="IB44" s="241"/>
      <c r="IC44" s="241"/>
      <c r="ID44" s="241"/>
      <c r="IE44" s="241"/>
      <c r="IF44" s="241"/>
      <c r="IG44" s="241"/>
      <c r="IH44" s="241"/>
      <c r="II44" s="241"/>
      <c r="IJ44" s="241"/>
      <c r="IK44" s="241"/>
      <c r="IL44" s="241"/>
      <c r="IM44" s="241"/>
      <c r="IN44" s="241"/>
      <c r="IO44" s="241"/>
      <c r="IP44" s="241"/>
      <c r="IQ44" s="241"/>
      <c r="IR44" s="241"/>
      <c r="IS44" s="241"/>
      <c r="IT44" s="241"/>
      <c r="IU44" s="241"/>
      <c r="IV44" s="241"/>
      <c r="IW44" s="241"/>
      <c r="IX44" s="241"/>
      <c r="IY44" s="241"/>
      <c r="IZ44" s="241"/>
      <c r="JA44" s="241"/>
      <c r="JB44" s="241"/>
      <c r="JC44" s="241"/>
      <c r="JD44" s="241"/>
      <c r="JE44" s="241"/>
      <c r="JF44" s="241"/>
      <c r="JG44" s="241"/>
      <c r="JH44" s="241"/>
      <c r="JI44" s="241"/>
      <c r="JJ44" s="241"/>
      <c r="JK44" s="241"/>
      <c r="JL44" s="241"/>
      <c r="JM44" s="241"/>
      <c r="JN44" s="241"/>
      <c r="JO44" s="241"/>
      <c r="JP44" s="241"/>
      <c r="JQ44" s="241"/>
      <c r="JR44" s="241"/>
      <c r="JS44" s="241"/>
      <c r="JT44" s="241"/>
      <c r="JU44" s="241"/>
      <c r="JV44" s="241"/>
      <c r="JW44" s="241"/>
      <c r="JX44" s="241"/>
      <c r="JY44" s="241"/>
      <c r="JZ44" s="241"/>
      <c r="KA44" s="241"/>
      <c r="KB44" s="241"/>
      <c r="KC44" s="241"/>
      <c r="KD44" s="241"/>
      <c r="KE44" s="241"/>
      <c r="KF44" s="241"/>
      <c r="KG44" s="241"/>
      <c r="KH44" s="241"/>
      <c r="KI44" s="241"/>
      <c r="KJ44" s="241"/>
      <c r="KK44" s="241"/>
      <c r="KL44" s="241"/>
      <c r="KM44" s="241"/>
      <c r="KN44" s="241"/>
      <c r="KO44" s="241"/>
      <c r="KP44" s="241"/>
      <c r="KQ44" s="241"/>
      <c r="KR44" s="241"/>
      <c r="KS44" s="241"/>
      <c r="KT44" s="241"/>
      <c r="KU44" s="241"/>
      <c r="KV44" s="241"/>
      <c r="KW44" s="241"/>
      <c r="KX44" s="241"/>
      <c r="KY44" s="241"/>
      <c r="KZ44" s="241"/>
      <c r="LA44" s="241"/>
      <c r="LB44" s="241"/>
      <c r="LC44" s="241"/>
      <c r="LD44" s="241"/>
      <c r="LE44" s="241"/>
      <c r="LF44" s="241"/>
      <c r="LG44" s="241"/>
      <c r="LH44" s="241"/>
      <c r="LI44" s="241"/>
      <c r="LJ44" s="241"/>
      <c r="LK44" s="241"/>
      <c r="LL44" s="241"/>
      <c r="LM44" s="241"/>
      <c r="LN44" s="241"/>
      <c r="LO44" s="241"/>
      <c r="LP44" s="241"/>
      <c r="LQ44" s="241"/>
      <c r="LR44" s="241"/>
      <c r="LS44" s="241"/>
      <c r="LT44" s="241"/>
      <c r="LU44" s="241"/>
      <c r="LV44" s="241"/>
      <c r="LW44" s="241"/>
      <c r="LX44" s="241"/>
      <c r="LY44" s="241"/>
      <c r="LZ44" s="241"/>
      <c r="MA44" s="241"/>
      <c r="MB44" s="241"/>
      <c r="MC44" s="241"/>
      <c r="MD44" s="241"/>
      <c r="ME44" s="241"/>
      <c r="MF44" s="241"/>
      <c r="MG44" s="241"/>
      <c r="MH44" s="241"/>
      <c r="MI44" s="241"/>
      <c r="MJ44" s="241"/>
      <c r="MK44" s="241"/>
      <c r="ML44" s="241"/>
      <c r="MM44" s="241"/>
      <c r="MN44" s="241"/>
      <c r="MO44" s="241"/>
      <c r="MP44" s="241"/>
      <c r="MQ44" s="241"/>
      <c r="MR44" s="241"/>
      <c r="MS44" s="241"/>
      <c r="MT44" s="241"/>
      <c r="MU44" s="241"/>
      <c r="MV44" s="241"/>
      <c r="MW44" s="241"/>
      <c r="MX44" s="241"/>
      <c r="MY44" s="241"/>
      <c r="MZ44" s="241"/>
      <c r="NA44" s="241"/>
      <c r="NB44" s="241"/>
      <c r="NC44" s="241"/>
      <c r="ND44" s="241"/>
      <c r="NE44" s="241"/>
      <c r="NF44" s="241"/>
      <c r="NG44" s="241"/>
      <c r="NH44" s="241"/>
      <c r="NI44" s="241"/>
      <c r="NJ44" s="241"/>
      <c r="NK44" s="241"/>
      <c r="NL44" s="241"/>
      <c r="NM44" s="241"/>
      <c r="NN44" s="241"/>
      <c r="NO44" s="241"/>
      <c r="NP44" s="241"/>
      <c r="NQ44" s="241"/>
      <c r="NR44" s="241"/>
      <c r="NS44" s="241"/>
      <c r="NT44" s="241"/>
      <c r="NU44" s="241"/>
      <c r="NV44" s="241"/>
      <c r="NW44" s="241"/>
      <c r="NX44" s="241"/>
      <c r="NY44" s="241"/>
      <c r="NZ44" s="241"/>
      <c r="OA44" s="241"/>
      <c r="OB44" s="241"/>
    </row>
    <row r="45" spans="1:392" s="4" customFormat="1">
      <c r="A45" s="251" t="s">
        <v>2075</v>
      </c>
      <c r="B45" s="266" t="s">
        <v>2076</v>
      </c>
      <c r="C45" s="290">
        <f>VLOOKUP(A45,'Running Inventory count'!$A:$C,3,)</f>
        <v>3</v>
      </c>
      <c r="D45" s="289"/>
      <c r="E45" s="289"/>
      <c r="F45" s="291" t="s">
        <v>2054</v>
      </c>
      <c r="G45" s="289" t="s">
        <v>868</v>
      </c>
      <c r="H45" s="288" t="s">
        <v>102</v>
      </c>
      <c r="I45" s="275"/>
      <c r="J45" s="285"/>
      <c r="K45" s="26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241"/>
      <c r="AO45" s="241"/>
      <c r="AP45" s="241"/>
      <c r="AQ45" s="241"/>
      <c r="AR45" s="241"/>
      <c r="AS45" s="241"/>
      <c r="AT45" s="241"/>
      <c r="AU45" s="241"/>
      <c r="AV45" s="241"/>
      <c r="AW45" s="241"/>
      <c r="AX45" s="241"/>
      <c r="AY45" s="241"/>
      <c r="AZ45" s="241"/>
      <c r="BA45" s="241"/>
      <c r="BB45" s="241"/>
      <c r="BC45" s="241"/>
      <c r="BD45" s="241"/>
      <c r="BE45" s="241"/>
      <c r="BF45" s="241"/>
      <c r="BG45" s="241"/>
      <c r="BH45" s="241"/>
      <c r="BI45" s="241"/>
      <c r="BJ45" s="241"/>
      <c r="BK45" s="241"/>
      <c r="BL45" s="241"/>
      <c r="BM45" s="241"/>
      <c r="BN45" s="241"/>
      <c r="BO45" s="241"/>
      <c r="BP45" s="241"/>
      <c r="BQ45" s="241"/>
      <c r="BR45" s="241"/>
      <c r="BS45" s="241"/>
      <c r="BT45" s="241"/>
      <c r="BU45" s="241"/>
      <c r="BV45" s="241"/>
      <c r="BW45" s="241"/>
      <c r="BX45" s="241"/>
      <c r="BY45" s="241"/>
      <c r="BZ45" s="241"/>
      <c r="CA45" s="241"/>
      <c r="CB45" s="241"/>
      <c r="CC45" s="241"/>
      <c r="CD45" s="241"/>
      <c r="CE45" s="241"/>
      <c r="CF45" s="241"/>
      <c r="CG45" s="241"/>
      <c r="CH45" s="241"/>
      <c r="CI45" s="241"/>
      <c r="CJ45" s="241"/>
      <c r="CK45" s="241"/>
      <c r="CL45" s="241"/>
      <c r="CM45" s="241"/>
      <c r="CN45" s="241"/>
      <c r="CO45" s="241"/>
      <c r="CP45" s="241"/>
      <c r="CQ45" s="241"/>
      <c r="CR45" s="241"/>
      <c r="CS45" s="241"/>
      <c r="CT45" s="241"/>
      <c r="CU45" s="241"/>
      <c r="CV45" s="241"/>
      <c r="CW45" s="241"/>
      <c r="CX45" s="241"/>
      <c r="CY45" s="241"/>
      <c r="CZ45" s="241"/>
      <c r="DA45" s="241"/>
      <c r="DB45" s="241"/>
      <c r="DC45" s="241"/>
      <c r="DD45" s="241"/>
      <c r="DE45" s="241"/>
      <c r="DF45" s="241"/>
      <c r="DG45" s="241"/>
      <c r="DH45" s="241"/>
      <c r="DI45" s="241"/>
      <c r="DJ45" s="241"/>
      <c r="DK45" s="241"/>
      <c r="DL45" s="241"/>
      <c r="DM45" s="241"/>
      <c r="DN45" s="241"/>
      <c r="DO45" s="241"/>
      <c r="DP45" s="241"/>
      <c r="DQ45" s="241"/>
      <c r="DR45" s="241"/>
      <c r="DS45" s="241"/>
      <c r="DT45" s="241"/>
      <c r="DU45" s="241"/>
      <c r="DV45" s="241"/>
      <c r="DW45" s="241"/>
      <c r="DX45" s="241"/>
      <c r="DY45" s="241"/>
      <c r="DZ45" s="241"/>
      <c r="EA45" s="241"/>
      <c r="EB45" s="241"/>
      <c r="EC45" s="241"/>
      <c r="ED45" s="241"/>
      <c r="EE45" s="241"/>
      <c r="EF45" s="241"/>
      <c r="EG45" s="241"/>
      <c r="EH45" s="241"/>
      <c r="EI45" s="241"/>
      <c r="EJ45" s="241"/>
      <c r="EK45" s="241"/>
      <c r="EL45" s="241"/>
      <c r="EM45" s="241"/>
      <c r="EN45" s="241"/>
      <c r="EO45" s="241"/>
      <c r="EP45" s="241"/>
      <c r="EQ45" s="241"/>
      <c r="ER45" s="241"/>
      <c r="ES45" s="241"/>
      <c r="ET45" s="241"/>
      <c r="EU45" s="241"/>
      <c r="EV45" s="241"/>
      <c r="EW45" s="241"/>
      <c r="EX45" s="241"/>
      <c r="EY45" s="241"/>
      <c r="EZ45" s="241"/>
      <c r="FA45" s="241"/>
      <c r="FB45" s="241"/>
      <c r="FC45" s="241"/>
      <c r="FD45" s="241"/>
      <c r="FE45" s="241"/>
      <c r="FF45" s="241"/>
      <c r="FG45" s="241"/>
      <c r="FH45" s="241"/>
      <c r="FI45" s="241"/>
      <c r="FJ45" s="241"/>
      <c r="FK45" s="241"/>
      <c r="FL45" s="241"/>
      <c r="FM45" s="241"/>
      <c r="FN45" s="241"/>
      <c r="FO45" s="241"/>
      <c r="FP45" s="241"/>
      <c r="FQ45" s="241"/>
      <c r="FR45" s="241"/>
      <c r="FS45" s="241"/>
      <c r="FT45" s="241"/>
      <c r="FU45" s="241"/>
      <c r="FV45" s="241"/>
      <c r="FW45" s="241"/>
      <c r="FX45" s="241"/>
      <c r="FY45" s="241"/>
      <c r="FZ45" s="241"/>
      <c r="GA45" s="241"/>
      <c r="GB45" s="241"/>
      <c r="GC45" s="241"/>
      <c r="GD45" s="241"/>
      <c r="GE45" s="241"/>
      <c r="GF45" s="241"/>
      <c r="GG45" s="241"/>
      <c r="GH45" s="241"/>
      <c r="GI45" s="241"/>
      <c r="GJ45" s="241"/>
      <c r="GK45" s="241"/>
      <c r="GL45" s="241"/>
      <c r="GM45" s="241"/>
      <c r="GN45" s="241"/>
      <c r="GO45" s="241"/>
      <c r="GP45" s="241"/>
      <c r="GQ45" s="241"/>
      <c r="GR45" s="241"/>
      <c r="GS45" s="241"/>
      <c r="GT45" s="241"/>
      <c r="GU45" s="241"/>
      <c r="GV45" s="241"/>
      <c r="GW45" s="241"/>
      <c r="GX45" s="241"/>
      <c r="GY45" s="241"/>
      <c r="GZ45" s="241"/>
      <c r="HA45" s="241"/>
      <c r="HB45" s="241"/>
      <c r="HC45" s="241"/>
      <c r="HD45" s="241"/>
      <c r="HE45" s="241"/>
      <c r="HF45" s="241"/>
      <c r="HG45" s="241"/>
      <c r="HH45" s="241"/>
      <c r="HI45" s="241"/>
      <c r="HJ45" s="241"/>
      <c r="HK45" s="241"/>
      <c r="HL45" s="241"/>
      <c r="HM45" s="241"/>
      <c r="HN45" s="241"/>
      <c r="HO45" s="241"/>
      <c r="HP45" s="241"/>
      <c r="HQ45" s="241"/>
      <c r="HR45" s="241"/>
      <c r="HS45" s="241"/>
      <c r="HT45" s="241"/>
      <c r="HU45" s="241"/>
      <c r="HV45" s="241"/>
      <c r="HW45" s="241"/>
      <c r="HX45" s="241"/>
      <c r="HY45" s="241"/>
      <c r="HZ45" s="241"/>
      <c r="IA45" s="241"/>
      <c r="IB45" s="241"/>
      <c r="IC45" s="241"/>
      <c r="ID45" s="241"/>
      <c r="IE45" s="241"/>
      <c r="IF45" s="241"/>
      <c r="IG45" s="241"/>
      <c r="IH45" s="241"/>
      <c r="II45" s="241"/>
      <c r="IJ45" s="241"/>
      <c r="IK45" s="241"/>
      <c r="IL45" s="241"/>
      <c r="IM45" s="241"/>
      <c r="IN45" s="241"/>
      <c r="IO45" s="241"/>
      <c r="IP45" s="241"/>
      <c r="IQ45" s="241"/>
      <c r="IR45" s="241"/>
      <c r="IS45" s="241"/>
      <c r="IT45" s="241"/>
      <c r="IU45" s="241"/>
      <c r="IV45" s="241"/>
      <c r="IW45" s="241"/>
      <c r="IX45" s="241"/>
      <c r="IY45" s="241"/>
      <c r="IZ45" s="241"/>
      <c r="JA45" s="241"/>
      <c r="JB45" s="241"/>
      <c r="JC45" s="241"/>
      <c r="JD45" s="241"/>
      <c r="JE45" s="241"/>
      <c r="JF45" s="241"/>
      <c r="JG45" s="241"/>
      <c r="JH45" s="241"/>
      <c r="JI45" s="241"/>
      <c r="JJ45" s="241"/>
      <c r="JK45" s="241"/>
      <c r="JL45" s="241"/>
      <c r="JM45" s="241"/>
      <c r="JN45" s="241"/>
      <c r="JO45" s="241"/>
      <c r="JP45" s="241"/>
      <c r="JQ45" s="241"/>
      <c r="JR45" s="241"/>
      <c r="JS45" s="241"/>
      <c r="JT45" s="241"/>
      <c r="JU45" s="241"/>
      <c r="JV45" s="241"/>
      <c r="JW45" s="241"/>
      <c r="JX45" s="241"/>
      <c r="JY45" s="241"/>
      <c r="JZ45" s="241"/>
      <c r="KA45" s="241"/>
      <c r="KB45" s="241"/>
      <c r="KC45" s="241"/>
      <c r="KD45" s="241"/>
      <c r="KE45" s="241"/>
      <c r="KF45" s="241"/>
      <c r="KG45" s="241"/>
      <c r="KH45" s="241"/>
      <c r="KI45" s="241"/>
      <c r="KJ45" s="241"/>
      <c r="KK45" s="241"/>
      <c r="KL45" s="241"/>
      <c r="KM45" s="241"/>
      <c r="KN45" s="241"/>
      <c r="KO45" s="241"/>
      <c r="KP45" s="241"/>
      <c r="KQ45" s="241"/>
      <c r="KR45" s="241"/>
      <c r="KS45" s="241"/>
      <c r="KT45" s="241"/>
      <c r="KU45" s="241"/>
      <c r="KV45" s="241"/>
      <c r="KW45" s="241"/>
      <c r="KX45" s="241"/>
      <c r="KY45" s="241"/>
      <c r="KZ45" s="241"/>
      <c r="LA45" s="241"/>
      <c r="LB45" s="241"/>
      <c r="LC45" s="241"/>
      <c r="LD45" s="241"/>
      <c r="LE45" s="241"/>
      <c r="LF45" s="241"/>
      <c r="LG45" s="241"/>
      <c r="LH45" s="241"/>
      <c r="LI45" s="241"/>
      <c r="LJ45" s="241"/>
      <c r="LK45" s="241"/>
      <c r="LL45" s="241"/>
      <c r="LM45" s="241"/>
      <c r="LN45" s="241"/>
      <c r="LO45" s="241"/>
      <c r="LP45" s="241"/>
      <c r="LQ45" s="241"/>
      <c r="LR45" s="241"/>
      <c r="LS45" s="241"/>
      <c r="LT45" s="241"/>
      <c r="LU45" s="241"/>
      <c r="LV45" s="241"/>
      <c r="LW45" s="241"/>
      <c r="LX45" s="241"/>
      <c r="LY45" s="241"/>
      <c r="LZ45" s="241"/>
      <c r="MA45" s="241"/>
      <c r="MB45" s="241"/>
      <c r="MC45" s="241"/>
      <c r="MD45" s="241"/>
      <c r="ME45" s="241"/>
      <c r="MF45" s="241"/>
      <c r="MG45" s="241"/>
      <c r="MH45" s="241"/>
      <c r="MI45" s="241"/>
      <c r="MJ45" s="241"/>
      <c r="MK45" s="241"/>
      <c r="ML45" s="241"/>
      <c r="MM45" s="241"/>
      <c r="MN45" s="241"/>
      <c r="MO45" s="241"/>
      <c r="MP45" s="241"/>
      <c r="MQ45" s="241"/>
      <c r="MR45" s="241"/>
      <c r="MS45" s="241"/>
      <c r="MT45" s="241"/>
      <c r="MU45" s="241"/>
      <c r="MV45" s="241"/>
      <c r="MW45" s="241"/>
      <c r="MX45" s="241"/>
      <c r="MY45" s="241"/>
      <c r="MZ45" s="241"/>
      <c r="NA45" s="241"/>
      <c r="NB45" s="241"/>
      <c r="NC45" s="241"/>
      <c r="ND45" s="241"/>
      <c r="NE45" s="241"/>
      <c r="NF45" s="241"/>
      <c r="NG45" s="241"/>
      <c r="NH45" s="241"/>
      <c r="NI45" s="241"/>
      <c r="NJ45" s="241"/>
      <c r="NK45" s="241"/>
      <c r="NL45" s="241"/>
      <c r="NM45" s="241"/>
      <c r="NN45" s="241"/>
      <c r="NO45" s="241"/>
      <c r="NP45" s="241"/>
      <c r="NQ45" s="241"/>
      <c r="NR45" s="241"/>
      <c r="NS45" s="241"/>
      <c r="NT45" s="241"/>
      <c r="NU45" s="241"/>
      <c r="NV45" s="241"/>
      <c r="NW45" s="241"/>
      <c r="NX45" s="241"/>
      <c r="NY45" s="241"/>
      <c r="NZ45" s="241"/>
      <c r="OA45" s="241"/>
      <c r="OB45" s="241"/>
    </row>
    <row r="46" spans="1:392" s="4" customFormat="1">
      <c r="A46" s="124" t="s">
        <v>400</v>
      </c>
      <c r="B46" s="156" t="s">
        <v>401</v>
      </c>
      <c r="C46" s="33">
        <f>VLOOKUP(A46,'Running Inventory count'!$A:$C,3,)</f>
        <v>10</v>
      </c>
      <c r="D46" s="21"/>
      <c r="E46" s="21"/>
      <c r="F46" s="115" t="s">
        <v>783</v>
      </c>
      <c r="G46" s="155" t="s">
        <v>781</v>
      </c>
      <c r="H46" s="19" t="s">
        <v>737</v>
      </c>
      <c r="I46" s="207"/>
      <c r="J46" s="135"/>
      <c r="K46" s="8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241"/>
      <c r="AO46" s="241"/>
      <c r="AP46" s="241"/>
      <c r="AQ46" s="241"/>
      <c r="AR46" s="241"/>
      <c r="AS46" s="241"/>
      <c r="AT46" s="241"/>
      <c r="AU46" s="241"/>
      <c r="AV46" s="241"/>
      <c r="AW46" s="241"/>
      <c r="AX46" s="241"/>
      <c r="AY46" s="241"/>
      <c r="AZ46" s="241"/>
      <c r="BA46" s="241"/>
      <c r="BB46" s="241"/>
      <c r="BC46" s="241"/>
      <c r="BD46" s="241"/>
      <c r="BE46" s="241"/>
      <c r="BF46" s="241"/>
      <c r="BG46" s="241"/>
      <c r="BH46" s="241"/>
      <c r="BI46" s="241"/>
      <c r="BJ46" s="241"/>
      <c r="BK46" s="241"/>
      <c r="BL46" s="241"/>
      <c r="BM46" s="241"/>
      <c r="BN46" s="241"/>
      <c r="BO46" s="241"/>
      <c r="BP46" s="241"/>
      <c r="BQ46" s="241"/>
      <c r="BR46" s="241"/>
      <c r="BS46" s="241"/>
      <c r="BT46" s="241"/>
      <c r="BU46" s="241"/>
      <c r="BV46" s="241"/>
      <c r="BW46" s="241"/>
      <c r="BX46" s="241"/>
      <c r="BY46" s="241"/>
      <c r="BZ46" s="241"/>
      <c r="CA46" s="241"/>
      <c r="CB46" s="241"/>
      <c r="CC46" s="241"/>
      <c r="CD46" s="241"/>
      <c r="CE46" s="241"/>
      <c r="CF46" s="241"/>
      <c r="CG46" s="241"/>
      <c r="CH46" s="241"/>
      <c r="CI46" s="241"/>
      <c r="CJ46" s="241"/>
      <c r="CK46" s="241"/>
      <c r="CL46" s="241"/>
      <c r="CM46" s="241"/>
      <c r="CN46" s="241"/>
      <c r="CO46" s="241"/>
      <c r="CP46" s="241"/>
      <c r="CQ46" s="241"/>
      <c r="CR46" s="241"/>
      <c r="CS46" s="241"/>
      <c r="CT46" s="241"/>
      <c r="CU46" s="241"/>
      <c r="CV46" s="241"/>
      <c r="CW46" s="241"/>
      <c r="CX46" s="241"/>
      <c r="CY46" s="241"/>
      <c r="CZ46" s="241"/>
      <c r="DA46" s="241"/>
      <c r="DB46" s="241"/>
      <c r="DC46" s="241"/>
      <c r="DD46" s="241"/>
      <c r="DE46" s="241"/>
      <c r="DF46" s="241"/>
      <c r="DG46" s="241"/>
      <c r="DH46" s="241"/>
      <c r="DI46" s="241"/>
      <c r="DJ46" s="241"/>
      <c r="DK46" s="241"/>
      <c r="DL46" s="241"/>
      <c r="DM46" s="241"/>
      <c r="DN46" s="241"/>
      <c r="DO46" s="241"/>
      <c r="DP46" s="241"/>
      <c r="DQ46" s="241"/>
      <c r="DR46" s="241"/>
      <c r="DS46" s="241"/>
      <c r="DT46" s="241"/>
      <c r="DU46" s="241"/>
      <c r="DV46" s="241"/>
      <c r="DW46" s="241"/>
      <c r="DX46" s="241"/>
      <c r="DY46" s="241"/>
      <c r="DZ46" s="241"/>
      <c r="EA46" s="241"/>
      <c r="EB46" s="241"/>
      <c r="EC46" s="241"/>
      <c r="ED46" s="241"/>
      <c r="EE46" s="241"/>
      <c r="EF46" s="241"/>
      <c r="EG46" s="241"/>
      <c r="EH46" s="241"/>
      <c r="EI46" s="241"/>
      <c r="EJ46" s="241"/>
      <c r="EK46" s="241"/>
      <c r="EL46" s="241"/>
      <c r="EM46" s="241"/>
      <c r="EN46" s="241"/>
      <c r="EO46" s="241"/>
      <c r="EP46" s="241"/>
      <c r="EQ46" s="241"/>
      <c r="ER46" s="241"/>
      <c r="ES46" s="241"/>
      <c r="ET46" s="241"/>
      <c r="EU46" s="241"/>
      <c r="EV46" s="241"/>
      <c r="EW46" s="241"/>
      <c r="EX46" s="241"/>
      <c r="EY46" s="241"/>
      <c r="EZ46" s="241"/>
      <c r="FA46" s="241"/>
      <c r="FB46" s="241"/>
      <c r="FC46" s="241"/>
      <c r="FD46" s="241"/>
      <c r="FE46" s="241"/>
      <c r="FF46" s="241"/>
      <c r="FG46" s="241"/>
      <c r="FH46" s="241"/>
      <c r="FI46" s="241"/>
      <c r="FJ46" s="241"/>
      <c r="FK46" s="241"/>
      <c r="FL46" s="241"/>
      <c r="FM46" s="241"/>
      <c r="FN46" s="241"/>
      <c r="FO46" s="241"/>
      <c r="FP46" s="241"/>
      <c r="FQ46" s="241"/>
      <c r="FR46" s="241"/>
      <c r="FS46" s="241"/>
      <c r="FT46" s="241"/>
      <c r="FU46" s="241"/>
      <c r="FV46" s="241"/>
      <c r="FW46" s="241"/>
      <c r="FX46" s="241"/>
      <c r="FY46" s="241"/>
      <c r="FZ46" s="241"/>
      <c r="GA46" s="241"/>
      <c r="GB46" s="241"/>
      <c r="GC46" s="241"/>
      <c r="GD46" s="241"/>
      <c r="GE46" s="241"/>
      <c r="GF46" s="241"/>
      <c r="GG46" s="241"/>
      <c r="GH46" s="241"/>
      <c r="GI46" s="241"/>
      <c r="GJ46" s="241"/>
      <c r="GK46" s="241"/>
      <c r="GL46" s="241"/>
      <c r="GM46" s="241"/>
      <c r="GN46" s="241"/>
      <c r="GO46" s="241"/>
      <c r="GP46" s="241"/>
      <c r="GQ46" s="241"/>
      <c r="GR46" s="241"/>
      <c r="GS46" s="241"/>
      <c r="GT46" s="241"/>
      <c r="GU46" s="241"/>
      <c r="GV46" s="241"/>
      <c r="GW46" s="241"/>
      <c r="GX46" s="241"/>
      <c r="GY46" s="241"/>
      <c r="GZ46" s="241"/>
      <c r="HA46" s="241"/>
      <c r="HB46" s="241"/>
      <c r="HC46" s="241"/>
      <c r="HD46" s="241"/>
      <c r="HE46" s="241"/>
      <c r="HF46" s="241"/>
      <c r="HG46" s="241"/>
      <c r="HH46" s="241"/>
      <c r="HI46" s="241"/>
      <c r="HJ46" s="241"/>
      <c r="HK46" s="241"/>
      <c r="HL46" s="241"/>
      <c r="HM46" s="241"/>
      <c r="HN46" s="241"/>
      <c r="HO46" s="241"/>
      <c r="HP46" s="241"/>
      <c r="HQ46" s="241"/>
      <c r="HR46" s="241"/>
      <c r="HS46" s="241"/>
      <c r="HT46" s="241"/>
      <c r="HU46" s="241"/>
      <c r="HV46" s="241"/>
      <c r="HW46" s="241"/>
      <c r="HX46" s="241"/>
      <c r="HY46" s="241"/>
      <c r="HZ46" s="241"/>
      <c r="IA46" s="241"/>
      <c r="IB46" s="241"/>
      <c r="IC46" s="241"/>
      <c r="ID46" s="241"/>
      <c r="IE46" s="241"/>
      <c r="IF46" s="241"/>
      <c r="IG46" s="241"/>
      <c r="IH46" s="241"/>
      <c r="II46" s="241"/>
      <c r="IJ46" s="241"/>
      <c r="IK46" s="241"/>
      <c r="IL46" s="241"/>
      <c r="IM46" s="241"/>
      <c r="IN46" s="241"/>
      <c r="IO46" s="241"/>
      <c r="IP46" s="241"/>
      <c r="IQ46" s="241"/>
      <c r="IR46" s="241"/>
      <c r="IS46" s="241"/>
      <c r="IT46" s="241"/>
      <c r="IU46" s="241"/>
      <c r="IV46" s="241"/>
      <c r="IW46" s="241"/>
      <c r="IX46" s="241"/>
      <c r="IY46" s="241"/>
      <c r="IZ46" s="241"/>
      <c r="JA46" s="241"/>
      <c r="JB46" s="241"/>
      <c r="JC46" s="241"/>
      <c r="JD46" s="241"/>
      <c r="JE46" s="241"/>
      <c r="JF46" s="241"/>
      <c r="JG46" s="241"/>
      <c r="JH46" s="241"/>
      <c r="JI46" s="241"/>
      <c r="JJ46" s="241"/>
      <c r="JK46" s="241"/>
      <c r="JL46" s="241"/>
      <c r="JM46" s="241"/>
      <c r="JN46" s="241"/>
      <c r="JO46" s="241"/>
      <c r="JP46" s="241"/>
      <c r="JQ46" s="241"/>
      <c r="JR46" s="241"/>
      <c r="JS46" s="241"/>
      <c r="JT46" s="241"/>
      <c r="JU46" s="241"/>
      <c r="JV46" s="241"/>
      <c r="JW46" s="241"/>
      <c r="JX46" s="241"/>
      <c r="JY46" s="241"/>
      <c r="JZ46" s="241"/>
      <c r="KA46" s="241"/>
      <c r="KB46" s="241"/>
      <c r="KC46" s="241"/>
      <c r="KD46" s="241"/>
      <c r="KE46" s="241"/>
      <c r="KF46" s="241"/>
      <c r="KG46" s="241"/>
      <c r="KH46" s="241"/>
      <c r="KI46" s="241"/>
      <c r="KJ46" s="241"/>
      <c r="KK46" s="241"/>
      <c r="KL46" s="241"/>
      <c r="KM46" s="241"/>
      <c r="KN46" s="241"/>
      <c r="KO46" s="241"/>
      <c r="KP46" s="241"/>
      <c r="KQ46" s="241"/>
      <c r="KR46" s="241"/>
      <c r="KS46" s="241"/>
      <c r="KT46" s="241"/>
      <c r="KU46" s="241"/>
      <c r="KV46" s="241"/>
      <c r="KW46" s="241"/>
      <c r="KX46" s="241"/>
      <c r="KY46" s="241"/>
      <c r="KZ46" s="241"/>
      <c r="LA46" s="241"/>
      <c r="LB46" s="241"/>
      <c r="LC46" s="241"/>
      <c r="LD46" s="241"/>
      <c r="LE46" s="241"/>
      <c r="LF46" s="241"/>
      <c r="LG46" s="241"/>
      <c r="LH46" s="241"/>
      <c r="LI46" s="241"/>
      <c r="LJ46" s="241"/>
      <c r="LK46" s="241"/>
      <c r="LL46" s="241"/>
      <c r="LM46" s="241"/>
      <c r="LN46" s="241"/>
      <c r="LO46" s="241"/>
      <c r="LP46" s="241"/>
      <c r="LQ46" s="241"/>
      <c r="LR46" s="241"/>
      <c r="LS46" s="241"/>
      <c r="LT46" s="241"/>
      <c r="LU46" s="241"/>
      <c r="LV46" s="241"/>
      <c r="LW46" s="241"/>
      <c r="LX46" s="241"/>
      <c r="LY46" s="241"/>
      <c r="LZ46" s="241"/>
      <c r="MA46" s="241"/>
      <c r="MB46" s="241"/>
      <c r="MC46" s="241"/>
      <c r="MD46" s="241"/>
      <c r="ME46" s="241"/>
      <c r="MF46" s="241"/>
      <c r="MG46" s="241"/>
      <c r="MH46" s="241"/>
      <c r="MI46" s="241"/>
      <c r="MJ46" s="241"/>
      <c r="MK46" s="241"/>
      <c r="ML46" s="241"/>
      <c r="MM46" s="241"/>
      <c r="MN46" s="241"/>
      <c r="MO46" s="241"/>
      <c r="MP46" s="241"/>
      <c r="MQ46" s="241"/>
      <c r="MR46" s="241"/>
      <c r="MS46" s="241"/>
      <c r="MT46" s="241"/>
      <c r="MU46" s="241"/>
      <c r="MV46" s="241"/>
      <c r="MW46" s="241"/>
      <c r="MX46" s="241"/>
      <c r="MY46" s="241"/>
      <c r="MZ46" s="241"/>
      <c r="NA46" s="241"/>
      <c r="NB46" s="241"/>
      <c r="NC46" s="241"/>
      <c r="ND46" s="241"/>
      <c r="NE46" s="241"/>
      <c r="NF46" s="241"/>
      <c r="NG46" s="241"/>
      <c r="NH46" s="241"/>
      <c r="NI46" s="241"/>
      <c r="NJ46" s="241"/>
      <c r="NK46" s="241"/>
      <c r="NL46" s="241"/>
      <c r="NM46" s="241"/>
      <c r="NN46" s="241"/>
      <c r="NO46" s="241"/>
      <c r="NP46" s="241"/>
      <c r="NQ46" s="241"/>
      <c r="NR46" s="241"/>
      <c r="NS46" s="241"/>
      <c r="NT46" s="241"/>
      <c r="NU46" s="241"/>
      <c r="NV46" s="241"/>
      <c r="NW46" s="241"/>
      <c r="NX46" s="241"/>
      <c r="NY46" s="241"/>
      <c r="NZ46" s="241"/>
      <c r="OA46" s="241"/>
      <c r="OB46" s="241"/>
    </row>
    <row r="47" spans="1:392" s="4" customFormat="1">
      <c r="A47" s="124" t="s">
        <v>404</v>
      </c>
      <c r="B47" s="156" t="s">
        <v>405</v>
      </c>
      <c r="C47" s="33">
        <f>VLOOKUP(A47,'Running Inventory count'!$A:$C,3,)</f>
        <v>10</v>
      </c>
      <c r="D47" s="21"/>
      <c r="E47" s="21"/>
      <c r="F47" s="115" t="s">
        <v>783</v>
      </c>
      <c r="G47" s="155" t="s">
        <v>781</v>
      </c>
      <c r="H47" s="19" t="s">
        <v>737</v>
      </c>
      <c r="I47" s="151"/>
      <c r="J47" s="13"/>
      <c r="K47" s="15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241"/>
      <c r="AO47" s="241"/>
      <c r="AP47" s="241"/>
      <c r="AQ47" s="241"/>
      <c r="AR47" s="241"/>
      <c r="AS47" s="241"/>
      <c r="AT47" s="241"/>
      <c r="AU47" s="241"/>
      <c r="AV47" s="241"/>
      <c r="AW47" s="241"/>
      <c r="AX47" s="241"/>
      <c r="AY47" s="241"/>
      <c r="AZ47" s="241"/>
      <c r="BA47" s="241"/>
      <c r="BB47" s="241"/>
      <c r="BC47" s="241"/>
      <c r="BD47" s="241"/>
      <c r="BE47" s="241"/>
      <c r="BF47" s="241"/>
      <c r="BG47" s="241"/>
      <c r="BH47" s="241"/>
      <c r="BI47" s="241"/>
      <c r="BJ47" s="241"/>
      <c r="BK47" s="241"/>
      <c r="BL47" s="241"/>
      <c r="BM47" s="241"/>
      <c r="BN47" s="241"/>
      <c r="BO47" s="241"/>
      <c r="BP47" s="241"/>
      <c r="BQ47" s="241"/>
      <c r="BR47" s="241"/>
      <c r="BS47" s="241"/>
      <c r="BT47" s="241"/>
      <c r="BU47" s="241"/>
      <c r="BV47" s="241"/>
      <c r="BW47" s="241"/>
      <c r="BX47" s="241"/>
      <c r="BY47" s="241"/>
      <c r="BZ47" s="241"/>
      <c r="CA47" s="241"/>
      <c r="CB47" s="241"/>
      <c r="CC47" s="241"/>
      <c r="CD47" s="241"/>
      <c r="CE47" s="241"/>
      <c r="CF47" s="241"/>
      <c r="CG47" s="241"/>
      <c r="CH47" s="241"/>
      <c r="CI47" s="241"/>
      <c r="CJ47" s="241"/>
      <c r="CK47" s="241"/>
      <c r="CL47" s="241"/>
      <c r="CM47" s="241"/>
      <c r="CN47" s="241"/>
      <c r="CO47" s="241"/>
      <c r="CP47" s="241"/>
      <c r="CQ47" s="241"/>
      <c r="CR47" s="241"/>
      <c r="CS47" s="241"/>
      <c r="CT47" s="241"/>
      <c r="CU47" s="241"/>
      <c r="CV47" s="241"/>
      <c r="CW47" s="241"/>
      <c r="CX47" s="241"/>
      <c r="CY47" s="241"/>
      <c r="CZ47" s="241"/>
      <c r="DA47" s="241"/>
      <c r="DB47" s="241"/>
      <c r="DC47" s="241"/>
      <c r="DD47" s="241"/>
      <c r="DE47" s="241"/>
      <c r="DF47" s="241"/>
      <c r="DG47" s="241"/>
      <c r="DH47" s="241"/>
      <c r="DI47" s="241"/>
      <c r="DJ47" s="241"/>
      <c r="DK47" s="241"/>
      <c r="DL47" s="241"/>
      <c r="DM47" s="241"/>
      <c r="DN47" s="241"/>
      <c r="DO47" s="241"/>
      <c r="DP47" s="241"/>
      <c r="DQ47" s="241"/>
      <c r="DR47" s="241"/>
      <c r="DS47" s="241"/>
      <c r="DT47" s="241"/>
      <c r="DU47" s="241"/>
      <c r="DV47" s="241"/>
      <c r="DW47" s="241"/>
      <c r="DX47" s="241"/>
      <c r="DY47" s="241"/>
      <c r="DZ47" s="241"/>
      <c r="EA47" s="241"/>
      <c r="EB47" s="241"/>
      <c r="EC47" s="241"/>
      <c r="ED47" s="241"/>
      <c r="EE47" s="241"/>
      <c r="EF47" s="241"/>
      <c r="EG47" s="241"/>
      <c r="EH47" s="241"/>
      <c r="EI47" s="241"/>
      <c r="EJ47" s="241"/>
      <c r="EK47" s="241"/>
      <c r="EL47" s="241"/>
      <c r="EM47" s="241"/>
      <c r="EN47" s="241"/>
      <c r="EO47" s="241"/>
      <c r="EP47" s="241"/>
      <c r="EQ47" s="241"/>
      <c r="ER47" s="241"/>
      <c r="ES47" s="241"/>
      <c r="ET47" s="241"/>
      <c r="EU47" s="241"/>
      <c r="EV47" s="241"/>
      <c r="EW47" s="241"/>
      <c r="EX47" s="241"/>
      <c r="EY47" s="241"/>
      <c r="EZ47" s="241"/>
      <c r="FA47" s="241"/>
      <c r="FB47" s="241"/>
      <c r="FC47" s="241"/>
      <c r="FD47" s="241"/>
      <c r="FE47" s="241"/>
      <c r="FF47" s="241"/>
      <c r="FG47" s="241"/>
      <c r="FH47" s="241"/>
      <c r="FI47" s="241"/>
      <c r="FJ47" s="241"/>
      <c r="FK47" s="241"/>
      <c r="FL47" s="241"/>
      <c r="FM47" s="241"/>
      <c r="FN47" s="241"/>
      <c r="FO47" s="241"/>
      <c r="FP47" s="241"/>
      <c r="FQ47" s="241"/>
      <c r="FR47" s="241"/>
      <c r="FS47" s="241"/>
      <c r="FT47" s="241"/>
      <c r="FU47" s="241"/>
      <c r="FV47" s="241"/>
      <c r="FW47" s="241"/>
      <c r="FX47" s="241"/>
      <c r="FY47" s="241"/>
      <c r="FZ47" s="241"/>
      <c r="GA47" s="241"/>
      <c r="GB47" s="241"/>
      <c r="GC47" s="241"/>
      <c r="GD47" s="241"/>
      <c r="GE47" s="241"/>
      <c r="GF47" s="241"/>
      <c r="GG47" s="241"/>
      <c r="GH47" s="241"/>
      <c r="GI47" s="241"/>
      <c r="GJ47" s="241"/>
      <c r="GK47" s="241"/>
      <c r="GL47" s="241"/>
      <c r="GM47" s="241"/>
      <c r="GN47" s="241"/>
      <c r="GO47" s="241"/>
      <c r="GP47" s="241"/>
      <c r="GQ47" s="241"/>
      <c r="GR47" s="241"/>
      <c r="GS47" s="241"/>
      <c r="GT47" s="241"/>
      <c r="GU47" s="241"/>
      <c r="GV47" s="241"/>
      <c r="GW47" s="241"/>
      <c r="GX47" s="241"/>
      <c r="GY47" s="241"/>
      <c r="GZ47" s="241"/>
      <c r="HA47" s="241"/>
      <c r="HB47" s="241"/>
      <c r="HC47" s="241"/>
      <c r="HD47" s="241"/>
      <c r="HE47" s="241"/>
      <c r="HF47" s="241"/>
      <c r="HG47" s="241"/>
      <c r="HH47" s="241"/>
      <c r="HI47" s="241"/>
      <c r="HJ47" s="241"/>
      <c r="HK47" s="241"/>
      <c r="HL47" s="241"/>
      <c r="HM47" s="241"/>
      <c r="HN47" s="241"/>
      <c r="HO47" s="241"/>
      <c r="HP47" s="241"/>
      <c r="HQ47" s="241"/>
      <c r="HR47" s="241"/>
      <c r="HS47" s="241"/>
      <c r="HT47" s="241"/>
      <c r="HU47" s="241"/>
      <c r="HV47" s="241"/>
      <c r="HW47" s="241"/>
      <c r="HX47" s="241"/>
      <c r="HY47" s="241"/>
      <c r="HZ47" s="241"/>
      <c r="IA47" s="241"/>
      <c r="IB47" s="241"/>
      <c r="IC47" s="241"/>
      <c r="ID47" s="241"/>
      <c r="IE47" s="241"/>
      <c r="IF47" s="241"/>
      <c r="IG47" s="241"/>
      <c r="IH47" s="241"/>
      <c r="II47" s="241"/>
      <c r="IJ47" s="241"/>
      <c r="IK47" s="241"/>
      <c r="IL47" s="241"/>
      <c r="IM47" s="241"/>
      <c r="IN47" s="241"/>
      <c r="IO47" s="241"/>
      <c r="IP47" s="241"/>
      <c r="IQ47" s="241"/>
      <c r="IR47" s="241"/>
      <c r="IS47" s="241"/>
      <c r="IT47" s="241"/>
      <c r="IU47" s="241"/>
      <c r="IV47" s="241"/>
      <c r="IW47" s="241"/>
      <c r="IX47" s="241"/>
      <c r="IY47" s="241"/>
      <c r="IZ47" s="241"/>
      <c r="JA47" s="241"/>
      <c r="JB47" s="241"/>
      <c r="JC47" s="241"/>
      <c r="JD47" s="241"/>
      <c r="JE47" s="241"/>
      <c r="JF47" s="241"/>
      <c r="JG47" s="241"/>
      <c r="JH47" s="241"/>
      <c r="JI47" s="241"/>
      <c r="JJ47" s="241"/>
      <c r="JK47" s="241"/>
      <c r="JL47" s="241"/>
      <c r="JM47" s="241"/>
      <c r="JN47" s="241"/>
      <c r="JO47" s="241"/>
      <c r="JP47" s="241"/>
      <c r="JQ47" s="241"/>
      <c r="JR47" s="241"/>
      <c r="JS47" s="241"/>
      <c r="JT47" s="241"/>
      <c r="JU47" s="241"/>
      <c r="JV47" s="241"/>
      <c r="JW47" s="241"/>
      <c r="JX47" s="241"/>
      <c r="JY47" s="241"/>
      <c r="JZ47" s="241"/>
      <c r="KA47" s="241"/>
      <c r="KB47" s="241"/>
      <c r="KC47" s="241"/>
      <c r="KD47" s="241"/>
      <c r="KE47" s="241"/>
      <c r="KF47" s="241"/>
      <c r="KG47" s="241"/>
      <c r="KH47" s="241"/>
      <c r="KI47" s="241"/>
      <c r="KJ47" s="241"/>
      <c r="KK47" s="241"/>
      <c r="KL47" s="241"/>
      <c r="KM47" s="241"/>
      <c r="KN47" s="241"/>
      <c r="KO47" s="241"/>
      <c r="KP47" s="241"/>
      <c r="KQ47" s="241"/>
      <c r="KR47" s="241"/>
      <c r="KS47" s="241"/>
      <c r="KT47" s="241"/>
      <c r="KU47" s="241"/>
      <c r="KV47" s="241"/>
      <c r="KW47" s="241"/>
      <c r="KX47" s="241"/>
      <c r="KY47" s="241"/>
      <c r="KZ47" s="241"/>
      <c r="LA47" s="241"/>
      <c r="LB47" s="241"/>
      <c r="LC47" s="241"/>
      <c r="LD47" s="241"/>
      <c r="LE47" s="241"/>
      <c r="LF47" s="241"/>
      <c r="LG47" s="241"/>
      <c r="LH47" s="241"/>
      <c r="LI47" s="241"/>
      <c r="LJ47" s="241"/>
      <c r="LK47" s="241"/>
      <c r="LL47" s="241"/>
      <c r="LM47" s="241"/>
      <c r="LN47" s="241"/>
      <c r="LO47" s="241"/>
      <c r="LP47" s="241"/>
      <c r="LQ47" s="241"/>
      <c r="LR47" s="241"/>
      <c r="LS47" s="241"/>
      <c r="LT47" s="241"/>
      <c r="LU47" s="241"/>
      <c r="LV47" s="241"/>
      <c r="LW47" s="241"/>
      <c r="LX47" s="241"/>
      <c r="LY47" s="241"/>
      <c r="LZ47" s="241"/>
      <c r="MA47" s="241"/>
      <c r="MB47" s="241"/>
      <c r="MC47" s="241"/>
      <c r="MD47" s="241"/>
      <c r="ME47" s="241"/>
      <c r="MF47" s="241"/>
      <c r="MG47" s="241"/>
      <c r="MH47" s="241"/>
      <c r="MI47" s="241"/>
      <c r="MJ47" s="241"/>
      <c r="MK47" s="241"/>
      <c r="ML47" s="241"/>
      <c r="MM47" s="241"/>
      <c r="MN47" s="241"/>
      <c r="MO47" s="241"/>
      <c r="MP47" s="241"/>
      <c r="MQ47" s="241"/>
      <c r="MR47" s="241"/>
      <c r="MS47" s="241"/>
      <c r="MT47" s="241"/>
      <c r="MU47" s="241"/>
      <c r="MV47" s="241"/>
      <c r="MW47" s="241"/>
      <c r="MX47" s="241"/>
      <c r="MY47" s="241"/>
      <c r="MZ47" s="241"/>
      <c r="NA47" s="241"/>
      <c r="NB47" s="241"/>
      <c r="NC47" s="241"/>
      <c r="ND47" s="241"/>
      <c r="NE47" s="241"/>
      <c r="NF47" s="241"/>
      <c r="NG47" s="241"/>
      <c r="NH47" s="241"/>
      <c r="NI47" s="241"/>
      <c r="NJ47" s="241"/>
      <c r="NK47" s="241"/>
      <c r="NL47" s="241"/>
      <c r="NM47" s="241"/>
      <c r="NN47" s="241"/>
      <c r="NO47" s="241"/>
      <c r="NP47" s="241"/>
      <c r="NQ47" s="241"/>
      <c r="NR47" s="241"/>
      <c r="NS47" s="241"/>
      <c r="NT47" s="241"/>
      <c r="NU47" s="241"/>
      <c r="NV47" s="241"/>
      <c r="NW47" s="241"/>
      <c r="NX47" s="241"/>
      <c r="NY47" s="241"/>
      <c r="NZ47" s="241"/>
      <c r="OA47" s="241"/>
      <c r="OB47" s="241"/>
    </row>
    <row r="48" spans="1:392" s="4" customFormat="1">
      <c r="A48" s="121" t="s">
        <v>396</v>
      </c>
      <c r="B48" s="157" t="s">
        <v>397</v>
      </c>
      <c r="C48" s="33">
        <f>VLOOKUP(A48,'Running Inventory count'!$A:$C,3,)</f>
        <v>0</v>
      </c>
      <c r="D48" s="21"/>
      <c r="E48" s="21"/>
      <c r="F48" s="155" t="s">
        <v>867</v>
      </c>
      <c r="G48" s="155" t="s">
        <v>868</v>
      </c>
      <c r="H48" s="19" t="s">
        <v>737</v>
      </c>
      <c r="I48" s="207"/>
      <c r="J48" s="13"/>
      <c r="K48" s="15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241"/>
      <c r="AQ48" s="241"/>
      <c r="AR48" s="241"/>
      <c r="AS48" s="241"/>
      <c r="AT48" s="241"/>
      <c r="AU48" s="241"/>
      <c r="AV48" s="241"/>
      <c r="AW48" s="241"/>
      <c r="AX48" s="241"/>
      <c r="AY48" s="241"/>
      <c r="AZ48" s="241"/>
      <c r="BA48" s="241"/>
      <c r="BB48" s="241"/>
      <c r="BC48" s="241"/>
      <c r="BD48" s="241"/>
      <c r="BE48" s="241"/>
      <c r="BF48" s="241"/>
      <c r="BG48" s="241"/>
      <c r="BH48" s="241"/>
      <c r="BI48" s="241"/>
      <c r="BJ48" s="241"/>
      <c r="BK48" s="241"/>
      <c r="BL48" s="241"/>
      <c r="BM48" s="241"/>
      <c r="BN48" s="241"/>
      <c r="BO48" s="241"/>
      <c r="BP48" s="241"/>
      <c r="BQ48" s="241"/>
      <c r="BR48" s="241"/>
      <c r="BS48" s="241"/>
      <c r="BT48" s="241"/>
      <c r="BU48" s="241"/>
      <c r="BV48" s="241"/>
      <c r="BW48" s="241"/>
      <c r="BX48" s="241"/>
      <c r="BY48" s="241"/>
      <c r="BZ48" s="241"/>
      <c r="CA48" s="241"/>
      <c r="CB48" s="241"/>
      <c r="CC48" s="241"/>
      <c r="CD48" s="241"/>
      <c r="CE48" s="241"/>
      <c r="CF48" s="241"/>
      <c r="CG48" s="241"/>
      <c r="CH48" s="241"/>
      <c r="CI48" s="241"/>
      <c r="CJ48" s="241"/>
      <c r="CK48" s="241"/>
      <c r="CL48" s="241"/>
      <c r="CM48" s="241"/>
      <c r="CN48" s="241"/>
      <c r="CO48" s="241"/>
      <c r="CP48" s="241"/>
      <c r="CQ48" s="241"/>
      <c r="CR48" s="241"/>
      <c r="CS48" s="241"/>
      <c r="CT48" s="241"/>
      <c r="CU48" s="241"/>
      <c r="CV48" s="241"/>
      <c r="CW48" s="241"/>
      <c r="CX48" s="241"/>
      <c r="CY48" s="241"/>
      <c r="CZ48" s="241"/>
      <c r="DA48" s="241"/>
      <c r="DB48" s="241"/>
      <c r="DC48" s="241"/>
      <c r="DD48" s="241"/>
      <c r="DE48" s="241"/>
      <c r="DF48" s="241"/>
      <c r="DG48" s="241"/>
      <c r="DH48" s="241"/>
      <c r="DI48" s="241"/>
      <c r="DJ48" s="241"/>
      <c r="DK48" s="241"/>
      <c r="DL48" s="241"/>
      <c r="DM48" s="241"/>
      <c r="DN48" s="241"/>
      <c r="DO48" s="241"/>
      <c r="DP48" s="241"/>
      <c r="DQ48" s="241"/>
      <c r="DR48" s="241"/>
      <c r="DS48" s="241"/>
      <c r="DT48" s="241"/>
      <c r="DU48" s="241"/>
      <c r="DV48" s="241"/>
      <c r="DW48" s="241"/>
      <c r="DX48" s="241"/>
      <c r="DY48" s="241"/>
      <c r="DZ48" s="241"/>
      <c r="EA48" s="241"/>
      <c r="EB48" s="241"/>
      <c r="EC48" s="241"/>
      <c r="ED48" s="241"/>
      <c r="EE48" s="241"/>
      <c r="EF48" s="241"/>
      <c r="EG48" s="241"/>
      <c r="EH48" s="241"/>
      <c r="EI48" s="241"/>
      <c r="EJ48" s="241"/>
      <c r="EK48" s="241"/>
      <c r="EL48" s="241"/>
      <c r="EM48" s="241"/>
      <c r="EN48" s="241"/>
      <c r="EO48" s="241"/>
      <c r="EP48" s="241"/>
      <c r="EQ48" s="241"/>
      <c r="ER48" s="241"/>
      <c r="ES48" s="241"/>
      <c r="ET48" s="241"/>
      <c r="EU48" s="241"/>
      <c r="EV48" s="241"/>
      <c r="EW48" s="241"/>
      <c r="EX48" s="241"/>
      <c r="EY48" s="241"/>
      <c r="EZ48" s="241"/>
      <c r="FA48" s="241"/>
      <c r="FB48" s="241"/>
      <c r="FC48" s="241"/>
      <c r="FD48" s="241"/>
      <c r="FE48" s="241"/>
      <c r="FF48" s="241"/>
      <c r="FG48" s="241"/>
      <c r="FH48" s="241"/>
      <c r="FI48" s="241"/>
      <c r="FJ48" s="241"/>
      <c r="FK48" s="241"/>
      <c r="FL48" s="241"/>
      <c r="FM48" s="241"/>
      <c r="FN48" s="241"/>
      <c r="FO48" s="241"/>
      <c r="FP48" s="241"/>
      <c r="FQ48" s="241"/>
      <c r="FR48" s="241"/>
      <c r="FS48" s="241"/>
      <c r="FT48" s="241"/>
      <c r="FU48" s="241"/>
      <c r="FV48" s="241"/>
      <c r="FW48" s="241"/>
      <c r="FX48" s="241"/>
      <c r="FY48" s="241"/>
      <c r="FZ48" s="241"/>
      <c r="GA48" s="241"/>
      <c r="GB48" s="241"/>
      <c r="GC48" s="241"/>
      <c r="GD48" s="241"/>
      <c r="GE48" s="241"/>
      <c r="GF48" s="241"/>
      <c r="GG48" s="241"/>
      <c r="GH48" s="241"/>
      <c r="GI48" s="241"/>
      <c r="GJ48" s="241"/>
      <c r="GK48" s="241"/>
      <c r="GL48" s="241"/>
      <c r="GM48" s="241"/>
      <c r="GN48" s="241"/>
      <c r="GO48" s="241"/>
      <c r="GP48" s="241"/>
      <c r="GQ48" s="241"/>
      <c r="GR48" s="241"/>
      <c r="GS48" s="241"/>
      <c r="GT48" s="241"/>
      <c r="GU48" s="241"/>
      <c r="GV48" s="241"/>
      <c r="GW48" s="241"/>
      <c r="GX48" s="241"/>
      <c r="GY48" s="241"/>
      <c r="GZ48" s="241"/>
      <c r="HA48" s="241"/>
      <c r="HB48" s="241"/>
      <c r="HC48" s="241"/>
      <c r="HD48" s="241"/>
      <c r="HE48" s="241"/>
      <c r="HF48" s="241"/>
      <c r="HG48" s="241"/>
      <c r="HH48" s="241"/>
      <c r="HI48" s="241"/>
      <c r="HJ48" s="241"/>
      <c r="HK48" s="241"/>
      <c r="HL48" s="241"/>
      <c r="HM48" s="241"/>
      <c r="HN48" s="241"/>
      <c r="HO48" s="241"/>
      <c r="HP48" s="241"/>
      <c r="HQ48" s="241"/>
      <c r="HR48" s="241"/>
      <c r="HS48" s="241"/>
      <c r="HT48" s="241"/>
      <c r="HU48" s="241"/>
      <c r="HV48" s="241"/>
      <c r="HW48" s="241"/>
      <c r="HX48" s="241"/>
      <c r="HY48" s="241"/>
      <c r="HZ48" s="241"/>
      <c r="IA48" s="241"/>
      <c r="IB48" s="241"/>
      <c r="IC48" s="241"/>
      <c r="ID48" s="241"/>
      <c r="IE48" s="241"/>
      <c r="IF48" s="241"/>
      <c r="IG48" s="241"/>
      <c r="IH48" s="241"/>
      <c r="II48" s="241"/>
      <c r="IJ48" s="241"/>
      <c r="IK48" s="241"/>
      <c r="IL48" s="241"/>
      <c r="IM48" s="241"/>
      <c r="IN48" s="241"/>
      <c r="IO48" s="241"/>
      <c r="IP48" s="241"/>
      <c r="IQ48" s="241"/>
      <c r="IR48" s="241"/>
      <c r="IS48" s="241"/>
      <c r="IT48" s="241"/>
      <c r="IU48" s="241"/>
      <c r="IV48" s="241"/>
      <c r="IW48" s="241"/>
      <c r="IX48" s="241"/>
      <c r="IY48" s="241"/>
      <c r="IZ48" s="241"/>
      <c r="JA48" s="241"/>
      <c r="JB48" s="241"/>
      <c r="JC48" s="241"/>
      <c r="JD48" s="241"/>
      <c r="JE48" s="241"/>
      <c r="JF48" s="241"/>
      <c r="JG48" s="241"/>
      <c r="JH48" s="241"/>
      <c r="JI48" s="241"/>
      <c r="JJ48" s="241"/>
      <c r="JK48" s="241"/>
      <c r="JL48" s="241"/>
      <c r="JM48" s="241"/>
      <c r="JN48" s="241"/>
      <c r="JO48" s="241"/>
      <c r="JP48" s="241"/>
      <c r="JQ48" s="241"/>
      <c r="JR48" s="241"/>
      <c r="JS48" s="241"/>
      <c r="JT48" s="241"/>
      <c r="JU48" s="241"/>
      <c r="JV48" s="241"/>
      <c r="JW48" s="241"/>
      <c r="JX48" s="241"/>
      <c r="JY48" s="241"/>
      <c r="JZ48" s="241"/>
      <c r="KA48" s="241"/>
      <c r="KB48" s="241"/>
      <c r="KC48" s="241"/>
      <c r="KD48" s="241"/>
      <c r="KE48" s="241"/>
      <c r="KF48" s="241"/>
      <c r="KG48" s="241"/>
      <c r="KH48" s="241"/>
      <c r="KI48" s="241"/>
      <c r="KJ48" s="241"/>
      <c r="KK48" s="241"/>
      <c r="KL48" s="241"/>
      <c r="KM48" s="241"/>
      <c r="KN48" s="241"/>
      <c r="KO48" s="241"/>
      <c r="KP48" s="241"/>
      <c r="KQ48" s="241"/>
      <c r="KR48" s="241"/>
      <c r="KS48" s="241"/>
      <c r="KT48" s="241"/>
      <c r="KU48" s="241"/>
      <c r="KV48" s="241"/>
      <c r="KW48" s="241"/>
      <c r="KX48" s="241"/>
      <c r="KY48" s="241"/>
      <c r="KZ48" s="241"/>
      <c r="LA48" s="241"/>
      <c r="LB48" s="241"/>
      <c r="LC48" s="241"/>
      <c r="LD48" s="241"/>
      <c r="LE48" s="241"/>
      <c r="LF48" s="241"/>
      <c r="LG48" s="241"/>
      <c r="LH48" s="241"/>
      <c r="LI48" s="241"/>
      <c r="LJ48" s="241"/>
      <c r="LK48" s="241"/>
      <c r="LL48" s="241"/>
      <c r="LM48" s="241"/>
      <c r="LN48" s="241"/>
      <c r="LO48" s="241"/>
      <c r="LP48" s="241"/>
      <c r="LQ48" s="241"/>
      <c r="LR48" s="241"/>
      <c r="LS48" s="241"/>
      <c r="LT48" s="241"/>
      <c r="LU48" s="241"/>
      <c r="LV48" s="241"/>
      <c r="LW48" s="241"/>
      <c r="LX48" s="241"/>
      <c r="LY48" s="241"/>
      <c r="LZ48" s="241"/>
      <c r="MA48" s="241"/>
      <c r="MB48" s="241"/>
      <c r="MC48" s="241"/>
      <c r="MD48" s="241"/>
      <c r="ME48" s="241"/>
      <c r="MF48" s="241"/>
      <c r="MG48" s="241"/>
      <c r="MH48" s="241"/>
      <c r="MI48" s="241"/>
      <c r="MJ48" s="241"/>
      <c r="MK48" s="241"/>
      <c r="ML48" s="241"/>
      <c r="MM48" s="241"/>
      <c r="MN48" s="241"/>
      <c r="MO48" s="241"/>
      <c r="MP48" s="241"/>
      <c r="MQ48" s="241"/>
      <c r="MR48" s="241"/>
      <c r="MS48" s="241"/>
      <c r="MT48" s="241"/>
      <c r="MU48" s="241"/>
      <c r="MV48" s="241"/>
      <c r="MW48" s="241"/>
      <c r="MX48" s="241"/>
      <c r="MY48" s="241"/>
      <c r="MZ48" s="241"/>
      <c r="NA48" s="241"/>
      <c r="NB48" s="241"/>
      <c r="NC48" s="241"/>
      <c r="ND48" s="241"/>
      <c r="NE48" s="241"/>
      <c r="NF48" s="241"/>
      <c r="NG48" s="241"/>
      <c r="NH48" s="241"/>
      <c r="NI48" s="241"/>
      <c r="NJ48" s="241"/>
      <c r="NK48" s="241"/>
      <c r="NL48" s="241"/>
      <c r="NM48" s="241"/>
      <c r="NN48" s="241"/>
      <c r="NO48" s="241"/>
      <c r="NP48" s="241"/>
      <c r="NQ48" s="241"/>
      <c r="NR48" s="241"/>
      <c r="NS48" s="241"/>
      <c r="NT48" s="241"/>
      <c r="NU48" s="241"/>
      <c r="NV48" s="241"/>
      <c r="NW48" s="241"/>
      <c r="NX48" s="241"/>
      <c r="NY48" s="241"/>
      <c r="NZ48" s="241"/>
      <c r="OA48" s="241"/>
      <c r="OB48" s="241"/>
    </row>
    <row r="49" spans="1:392" s="4" customFormat="1">
      <c r="A49" s="121" t="s">
        <v>394</v>
      </c>
      <c r="B49" s="157" t="s">
        <v>395</v>
      </c>
      <c r="C49" s="33">
        <f>VLOOKUP(A49,'Running Inventory count'!$A:$C,3,)</f>
        <v>0</v>
      </c>
      <c r="D49" s="21"/>
      <c r="E49" s="21"/>
      <c r="F49" s="169" t="s">
        <v>867</v>
      </c>
      <c r="G49" s="143" t="s">
        <v>868</v>
      </c>
      <c r="H49" s="19" t="s">
        <v>737</v>
      </c>
      <c r="I49" s="151"/>
      <c r="J49" s="13"/>
      <c r="K49" s="15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  <c r="AY49" s="241"/>
      <c r="AZ49" s="241"/>
      <c r="BA49" s="241"/>
      <c r="BB49" s="241"/>
      <c r="BC49" s="241"/>
      <c r="BD49" s="241"/>
      <c r="BE49" s="241"/>
      <c r="BF49" s="241"/>
      <c r="BG49" s="241"/>
      <c r="BH49" s="241"/>
      <c r="BI49" s="241"/>
      <c r="BJ49" s="241"/>
      <c r="BK49" s="241"/>
      <c r="BL49" s="241"/>
      <c r="BM49" s="241"/>
      <c r="BN49" s="241"/>
      <c r="BO49" s="241"/>
      <c r="BP49" s="241"/>
      <c r="BQ49" s="241"/>
      <c r="BR49" s="241"/>
      <c r="BS49" s="241"/>
      <c r="BT49" s="241"/>
      <c r="BU49" s="241"/>
      <c r="BV49" s="241"/>
      <c r="BW49" s="241"/>
      <c r="BX49" s="241"/>
      <c r="BY49" s="241"/>
      <c r="BZ49" s="241"/>
      <c r="CA49" s="241"/>
      <c r="CB49" s="241"/>
      <c r="CC49" s="241"/>
      <c r="CD49" s="241"/>
      <c r="CE49" s="241"/>
      <c r="CF49" s="241"/>
      <c r="CG49" s="241"/>
      <c r="CH49" s="241"/>
      <c r="CI49" s="241"/>
      <c r="CJ49" s="241"/>
      <c r="CK49" s="241"/>
      <c r="CL49" s="241"/>
      <c r="CM49" s="241"/>
      <c r="CN49" s="241"/>
      <c r="CO49" s="241"/>
      <c r="CP49" s="241"/>
      <c r="CQ49" s="241"/>
      <c r="CR49" s="241"/>
      <c r="CS49" s="241"/>
      <c r="CT49" s="241"/>
      <c r="CU49" s="241"/>
      <c r="CV49" s="241"/>
      <c r="CW49" s="241"/>
      <c r="CX49" s="241"/>
      <c r="CY49" s="241"/>
      <c r="CZ49" s="241"/>
      <c r="DA49" s="241"/>
      <c r="DB49" s="241"/>
      <c r="DC49" s="241"/>
      <c r="DD49" s="241"/>
      <c r="DE49" s="241"/>
      <c r="DF49" s="241"/>
      <c r="DG49" s="241"/>
      <c r="DH49" s="241"/>
      <c r="DI49" s="241"/>
      <c r="DJ49" s="241"/>
      <c r="DK49" s="241"/>
      <c r="DL49" s="241"/>
      <c r="DM49" s="241"/>
      <c r="DN49" s="241"/>
      <c r="DO49" s="241"/>
      <c r="DP49" s="241"/>
      <c r="DQ49" s="241"/>
      <c r="DR49" s="241"/>
      <c r="DS49" s="241"/>
      <c r="DT49" s="241"/>
      <c r="DU49" s="241"/>
      <c r="DV49" s="241"/>
      <c r="DW49" s="241"/>
      <c r="DX49" s="241"/>
      <c r="DY49" s="241"/>
      <c r="DZ49" s="241"/>
      <c r="EA49" s="241"/>
      <c r="EB49" s="241"/>
      <c r="EC49" s="241"/>
      <c r="ED49" s="241"/>
      <c r="EE49" s="241"/>
      <c r="EF49" s="241"/>
      <c r="EG49" s="241"/>
      <c r="EH49" s="241"/>
      <c r="EI49" s="241"/>
      <c r="EJ49" s="241"/>
      <c r="EK49" s="241"/>
      <c r="EL49" s="241"/>
      <c r="EM49" s="241"/>
      <c r="EN49" s="241"/>
      <c r="EO49" s="241"/>
      <c r="EP49" s="241"/>
      <c r="EQ49" s="241"/>
      <c r="ER49" s="241"/>
      <c r="ES49" s="241"/>
      <c r="ET49" s="241"/>
      <c r="EU49" s="241"/>
      <c r="EV49" s="241"/>
      <c r="EW49" s="241"/>
      <c r="EX49" s="241"/>
      <c r="EY49" s="241"/>
      <c r="EZ49" s="241"/>
      <c r="FA49" s="241"/>
      <c r="FB49" s="241"/>
      <c r="FC49" s="241"/>
      <c r="FD49" s="241"/>
      <c r="FE49" s="241"/>
      <c r="FF49" s="241"/>
      <c r="FG49" s="241"/>
      <c r="FH49" s="241"/>
      <c r="FI49" s="241"/>
      <c r="FJ49" s="241"/>
      <c r="FK49" s="241"/>
      <c r="FL49" s="241"/>
      <c r="FM49" s="241"/>
      <c r="FN49" s="241"/>
      <c r="FO49" s="241"/>
      <c r="FP49" s="241"/>
      <c r="FQ49" s="241"/>
      <c r="FR49" s="241"/>
      <c r="FS49" s="241"/>
      <c r="FT49" s="241"/>
      <c r="FU49" s="241"/>
      <c r="FV49" s="241"/>
      <c r="FW49" s="241"/>
      <c r="FX49" s="241"/>
      <c r="FY49" s="241"/>
      <c r="FZ49" s="241"/>
      <c r="GA49" s="241"/>
      <c r="GB49" s="241"/>
      <c r="GC49" s="241"/>
      <c r="GD49" s="241"/>
      <c r="GE49" s="241"/>
      <c r="GF49" s="241"/>
      <c r="GG49" s="241"/>
      <c r="GH49" s="241"/>
      <c r="GI49" s="241"/>
      <c r="GJ49" s="241"/>
      <c r="GK49" s="241"/>
      <c r="GL49" s="241"/>
      <c r="GM49" s="241"/>
      <c r="GN49" s="241"/>
      <c r="GO49" s="241"/>
      <c r="GP49" s="241"/>
      <c r="GQ49" s="241"/>
      <c r="GR49" s="241"/>
      <c r="GS49" s="241"/>
      <c r="GT49" s="241"/>
      <c r="GU49" s="241"/>
      <c r="GV49" s="241"/>
      <c r="GW49" s="241"/>
      <c r="GX49" s="241"/>
      <c r="GY49" s="241"/>
      <c r="GZ49" s="241"/>
      <c r="HA49" s="241"/>
      <c r="HB49" s="241"/>
      <c r="HC49" s="241"/>
      <c r="HD49" s="241"/>
      <c r="HE49" s="241"/>
      <c r="HF49" s="241"/>
      <c r="HG49" s="241"/>
      <c r="HH49" s="241"/>
      <c r="HI49" s="241"/>
      <c r="HJ49" s="241"/>
      <c r="HK49" s="241"/>
      <c r="HL49" s="241"/>
      <c r="HM49" s="241"/>
      <c r="HN49" s="241"/>
      <c r="HO49" s="241"/>
      <c r="HP49" s="241"/>
      <c r="HQ49" s="241"/>
      <c r="HR49" s="241"/>
      <c r="HS49" s="241"/>
      <c r="HT49" s="241"/>
      <c r="HU49" s="241"/>
      <c r="HV49" s="241"/>
      <c r="HW49" s="241"/>
      <c r="HX49" s="241"/>
      <c r="HY49" s="241"/>
      <c r="HZ49" s="241"/>
      <c r="IA49" s="241"/>
      <c r="IB49" s="241"/>
      <c r="IC49" s="241"/>
      <c r="ID49" s="241"/>
      <c r="IE49" s="241"/>
      <c r="IF49" s="241"/>
      <c r="IG49" s="241"/>
      <c r="IH49" s="241"/>
      <c r="II49" s="241"/>
      <c r="IJ49" s="241"/>
      <c r="IK49" s="241"/>
      <c r="IL49" s="241"/>
      <c r="IM49" s="241"/>
      <c r="IN49" s="241"/>
      <c r="IO49" s="241"/>
      <c r="IP49" s="241"/>
      <c r="IQ49" s="241"/>
      <c r="IR49" s="241"/>
      <c r="IS49" s="241"/>
      <c r="IT49" s="241"/>
      <c r="IU49" s="241"/>
      <c r="IV49" s="241"/>
      <c r="IW49" s="241"/>
      <c r="IX49" s="241"/>
      <c r="IY49" s="241"/>
      <c r="IZ49" s="241"/>
      <c r="JA49" s="241"/>
      <c r="JB49" s="241"/>
      <c r="JC49" s="241"/>
      <c r="JD49" s="241"/>
      <c r="JE49" s="241"/>
      <c r="JF49" s="241"/>
      <c r="JG49" s="241"/>
      <c r="JH49" s="241"/>
      <c r="JI49" s="241"/>
      <c r="JJ49" s="241"/>
      <c r="JK49" s="241"/>
      <c r="JL49" s="241"/>
      <c r="JM49" s="241"/>
      <c r="JN49" s="241"/>
      <c r="JO49" s="241"/>
      <c r="JP49" s="241"/>
      <c r="JQ49" s="241"/>
      <c r="JR49" s="241"/>
      <c r="JS49" s="241"/>
      <c r="JT49" s="241"/>
      <c r="JU49" s="241"/>
      <c r="JV49" s="241"/>
      <c r="JW49" s="241"/>
      <c r="JX49" s="241"/>
      <c r="JY49" s="241"/>
      <c r="JZ49" s="241"/>
      <c r="KA49" s="241"/>
      <c r="KB49" s="241"/>
      <c r="KC49" s="241"/>
      <c r="KD49" s="241"/>
      <c r="KE49" s="241"/>
      <c r="KF49" s="241"/>
      <c r="KG49" s="241"/>
      <c r="KH49" s="241"/>
      <c r="KI49" s="241"/>
      <c r="KJ49" s="241"/>
      <c r="KK49" s="241"/>
      <c r="KL49" s="241"/>
      <c r="KM49" s="241"/>
      <c r="KN49" s="241"/>
      <c r="KO49" s="241"/>
      <c r="KP49" s="241"/>
      <c r="KQ49" s="241"/>
      <c r="KR49" s="241"/>
      <c r="KS49" s="241"/>
      <c r="KT49" s="241"/>
      <c r="KU49" s="241"/>
      <c r="KV49" s="241"/>
      <c r="KW49" s="241"/>
      <c r="KX49" s="241"/>
      <c r="KY49" s="241"/>
      <c r="KZ49" s="241"/>
      <c r="LA49" s="241"/>
      <c r="LB49" s="241"/>
      <c r="LC49" s="241"/>
      <c r="LD49" s="241"/>
      <c r="LE49" s="241"/>
      <c r="LF49" s="241"/>
      <c r="LG49" s="241"/>
      <c r="LH49" s="241"/>
      <c r="LI49" s="241"/>
      <c r="LJ49" s="241"/>
      <c r="LK49" s="241"/>
      <c r="LL49" s="241"/>
      <c r="LM49" s="241"/>
      <c r="LN49" s="241"/>
      <c r="LO49" s="241"/>
      <c r="LP49" s="241"/>
      <c r="LQ49" s="241"/>
      <c r="LR49" s="241"/>
      <c r="LS49" s="241"/>
      <c r="LT49" s="241"/>
      <c r="LU49" s="241"/>
      <c r="LV49" s="241"/>
      <c r="LW49" s="241"/>
      <c r="LX49" s="241"/>
      <c r="LY49" s="241"/>
      <c r="LZ49" s="241"/>
      <c r="MA49" s="241"/>
      <c r="MB49" s="241"/>
      <c r="MC49" s="241"/>
      <c r="MD49" s="241"/>
      <c r="ME49" s="241"/>
      <c r="MF49" s="241"/>
      <c r="MG49" s="241"/>
      <c r="MH49" s="241"/>
      <c r="MI49" s="241"/>
      <c r="MJ49" s="241"/>
      <c r="MK49" s="241"/>
      <c r="ML49" s="241"/>
      <c r="MM49" s="241"/>
      <c r="MN49" s="241"/>
      <c r="MO49" s="241"/>
      <c r="MP49" s="241"/>
      <c r="MQ49" s="241"/>
      <c r="MR49" s="241"/>
      <c r="MS49" s="241"/>
      <c r="MT49" s="241"/>
      <c r="MU49" s="241"/>
      <c r="MV49" s="241"/>
      <c r="MW49" s="241"/>
      <c r="MX49" s="241"/>
      <c r="MY49" s="241"/>
      <c r="MZ49" s="241"/>
      <c r="NA49" s="241"/>
      <c r="NB49" s="241"/>
      <c r="NC49" s="241"/>
      <c r="ND49" s="241"/>
      <c r="NE49" s="241"/>
      <c r="NF49" s="241"/>
      <c r="NG49" s="241"/>
      <c r="NH49" s="241"/>
      <c r="NI49" s="241"/>
      <c r="NJ49" s="241"/>
      <c r="NK49" s="241"/>
      <c r="NL49" s="241"/>
      <c r="NM49" s="241"/>
      <c r="NN49" s="241"/>
      <c r="NO49" s="241"/>
      <c r="NP49" s="241"/>
      <c r="NQ49" s="241"/>
      <c r="NR49" s="241"/>
      <c r="NS49" s="241"/>
      <c r="NT49" s="241"/>
      <c r="NU49" s="241"/>
      <c r="NV49" s="241"/>
      <c r="NW49" s="241"/>
      <c r="NX49" s="241"/>
      <c r="NY49" s="241"/>
      <c r="NZ49" s="241"/>
      <c r="OA49" s="241"/>
      <c r="OB49" s="241"/>
    </row>
    <row r="50" spans="1:392" s="4" customFormat="1">
      <c r="A50" s="121" t="s">
        <v>3295</v>
      </c>
      <c r="B50" s="157" t="s">
        <v>3296</v>
      </c>
      <c r="C50" s="33">
        <f>VLOOKUP(A50,'Running Inventory count'!$A:$C,3,)</f>
        <v>0</v>
      </c>
      <c r="D50" s="21"/>
      <c r="E50" s="21"/>
      <c r="F50" s="169" t="s">
        <v>3177</v>
      </c>
      <c r="G50" s="143" t="s">
        <v>1117</v>
      </c>
      <c r="H50" s="169" t="s">
        <v>3297</v>
      </c>
      <c r="I50" s="207"/>
      <c r="J50" s="13"/>
      <c r="K50" s="15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241"/>
      <c r="AO50" s="241"/>
      <c r="AP50" s="241"/>
      <c r="AQ50" s="241"/>
      <c r="AR50" s="241"/>
      <c r="AS50" s="241"/>
      <c r="AT50" s="241"/>
      <c r="AU50" s="241"/>
      <c r="AV50" s="241"/>
      <c r="AW50" s="241"/>
      <c r="AX50" s="241"/>
      <c r="AY50" s="241"/>
      <c r="AZ50" s="241"/>
      <c r="BA50" s="241"/>
      <c r="BB50" s="241"/>
      <c r="BC50" s="241"/>
      <c r="BD50" s="241"/>
      <c r="BE50" s="241"/>
      <c r="BF50" s="241"/>
      <c r="BG50" s="241"/>
      <c r="BH50" s="241"/>
      <c r="BI50" s="241"/>
      <c r="BJ50" s="241"/>
      <c r="BK50" s="241"/>
      <c r="BL50" s="241"/>
      <c r="BM50" s="241"/>
      <c r="BN50" s="241"/>
      <c r="BO50" s="241"/>
      <c r="BP50" s="241"/>
      <c r="BQ50" s="241"/>
      <c r="BR50" s="241"/>
      <c r="BS50" s="241"/>
      <c r="BT50" s="241"/>
      <c r="BU50" s="241"/>
      <c r="BV50" s="241"/>
      <c r="BW50" s="241"/>
      <c r="BX50" s="241"/>
      <c r="BY50" s="241"/>
      <c r="BZ50" s="241"/>
      <c r="CA50" s="241"/>
      <c r="CB50" s="241"/>
      <c r="CC50" s="241"/>
      <c r="CD50" s="241"/>
      <c r="CE50" s="241"/>
      <c r="CF50" s="241"/>
      <c r="CG50" s="241"/>
      <c r="CH50" s="241"/>
      <c r="CI50" s="241"/>
      <c r="CJ50" s="241"/>
      <c r="CK50" s="241"/>
      <c r="CL50" s="241"/>
      <c r="CM50" s="241"/>
      <c r="CN50" s="241"/>
      <c r="CO50" s="241"/>
      <c r="CP50" s="241"/>
      <c r="CQ50" s="241"/>
      <c r="CR50" s="241"/>
      <c r="CS50" s="241"/>
      <c r="CT50" s="241"/>
      <c r="CU50" s="241"/>
      <c r="CV50" s="241"/>
      <c r="CW50" s="241"/>
      <c r="CX50" s="241"/>
      <c r="CY50" s="241"/>
      <c r="CZ50" s="241"/>
      <c r="DA50" s="241"/>
      <c r="DB50" s="241"/>
      <c r="DC50" s="241"/>
      <c r="DD50" s="241"/>
      <c r="DE50" s="241"/>
      <c r="DF50" s="241"/>
      <c r="DG50" s="241"/>
      <c r="DH50" s="241"/>
      <c r="DI50" s="241"/>
      <c r="DJ50" s="241"/>
      <c r="DK50" s="241"/>
      <c r="DL50" s="241"/>
      <c r="DM50" s="241"/>
      <c r="DN50" s="241"/>
      <c r="DO50" s="241"/>
      <c r="DP50" s="241"/>
      <c r="DQ50" s="241"/>
      <c r="DR50" s="241"/>
      <c r="DS50" s="241"/>
      <c r="DT50" s="241"/>
      <c r="DU50" s="241"/>
      <c r="DV50" s="241"/>
      <c r="DW50" s="241"/>
      <c r="DX50" s="241"/>
      <c r="DY50" s="241"/>
      <c r="DZ50" s="241"/>
      <c r="EA50" s="241"/>
      <c r="EB50" s="241"/>
      <c r="EC50" s="241"/>
      <c r="ED50" s="241"/>
      <c r="EE50" s="241"/>
      <c r="EF50" s="241"/>
      <c r="EG50" s="241"/>
      <c r="EH50" s="241"/>
      <c r="EI50" s="241"/>
      <c r="EJ50" s="241"/>
      <c r="EK50" s="241"/>
      <c r="EL50" s="241"/>
      <c r="EM50" s="241"/>
      <c r="EN50" s="241"/>
      <c r="EO50" s="241"/>
      <c r="EP50" s="241"/>
      <c r="EQ50" s="241"/>
      <c r="ER50" s="241"/>
      <c r="ES50" s="241"/>
      <c r="ET50" s="241"/>
      <c r="EU50" s="241"/>
      <c r="EV50" s="241"/>
      <c r="EW50" s="241"/>
      <c r="EX50" s="241"/>
      <c r="EY50" s="241"/>
      <c r="EZ50" s="241"/>
      <c r="FA50" s="241"/>
      <c r="FB50" s="241"/>
      <c r="FC50" s="241"/>
      <c r="FD50" s="241"/>
      <c r="FE50" s="241"/>
      <c r="FF50" s="241"/>
      <c r="FG50" s="241"/>
      <c r="FH50" s="241"/>
      <c r="FI50" s="241"/>
      <c r="FJ50" s="241"/>
      <c r="FK50" s="241"/>
      <c r="FL50" s="241"/>
      <c r="FM50" s="241"/>
      <c r="FN50" s="241"/>
      <c r="FO50" s="241"/>
      <c r="FP50" s="241"/>
      <c r="FQ50" s="241"/>
      <c r="FR50" s="241"/>
      <c r="FS50" s="241"/>
      <c r="FT50" s="241"/>
      <c r="FU50" s="241"/>
      <c r="FV50" s="241"/>
      <c r="FW50" s="241"/>
      <c r="FX50" s="241"/>
      <c r="FY50" s="241"/>
      <c r="FZ50" s="241"/>
      <c r="GA50" s="241"/>
      <c r="GB50" s="241"/>
      <c r="GC50" s="241"/>
      <c r="GD50" s="241"/>
      <c r="GE50" s="241"/>
      <c r="GF50" s="241"/>
      <c r="GG50" s="241"/>
      <c r="GH50" s="241"/>
      <c r="GI50" s="241"/>
      <c r="GJ50" s="241"/>
      <c r="GK50" s="241"/>
      <c r="GL50" s="241"/>
      <c r="GM50" s="241"/>
      <c r="GN50" s="241"/>
      <c r="GO50" s="241"/>
      <c r="GP50" s="241"/>
      <c r="GQ50" s="241"/>
      <c r="GR50" s="241"/>
      <c r="GS50" s="241"/>
      <c r="GT50" s="241"/>
      <c r="GU50" s="241"/>
      <c r="GV50" s="241"/>
      <c r="GW50" s="241"/>
      <c r="GX50" s="241"/>
      <c r="GY50" s="241"/>
      <c r="GZ50" s="241"/>
      <c r="HA50" s="241"/>
      <c r="HB50" s="241"/>
      <c r="HC50" s="241"/>
      <c r="HD50" s="241"/>
      <c r="HE50" s="241"/>
      <c r="HF50" s="241"/>
      <c r="HG50" s="241"/>
      <c r="HH50" s="241"/>
      <c r="HI50" s="241"/>
      <c r="HJ50" s="241"/>
      <c r="HK50" s="241"/>
      <c r="HL50" s="241"/>
      <c r="HM50" s="241"/>
      <c r="HN50" s="241"/>
      <c r="HO50" s="241"/>
      <c r="HP50" s="241"/>
      <c r="HQ50" s="241"/>
      <c r="HR50" s="241"/>
      <c r="HS50" s="241"/>
      <c r="HT50" s="241"/>
      <c r="HU50" s="241"/>
      <c r="HV50" s="241"/>
      <c r="HW50" s="241"/>
      <c r="HX50" s="241"/>
      <c r="HY50" s="241"/>
      <c r="HZ50" s="241"/>
      <c r="IA50" s="241"/>
      <c r="IB50" s="241"/>
      <c r="IC50" s="241"/>
      <c r="ID50" s="241"/>
      <c r="IE50" s="241"/>
      <c r="IF50" s="241"/>
      <c r="IG50" s="241"/>
      <c r="IH50" s="241"/>
      <c r="II50" s="241"/>
      <c r="IJ50" s="241"/>
      <c r="IK50" s="241"/>
      <c r="IL50" s="241"/>
      <c r="IM50" s="241"/>
      <c r="IN50" s="241"/>
      <c r="IO50" s="241"/>
      <c r="IP50" s="241"/>
      <c r="IQ50" s="241"/>
      <c r="IR50" s="241"/>
      <c r="IS50" s="241"/>
      <c r="IT50" s="241"/>
      <c r="IU50" s="241"/>
      <c r="IV50" s="241"/>
      <c r="IW50" s="241"/>
      <c r="IX50" s="241"/>
      <c r="IY50" s="241"/>
      <c r="IZ50" s="241"/>
      <c r="JA50" s="241"/>
      <c r="JB50" s="241"/>
      <c r="JC50" s="241"/>
      <c r="JD50" s="241"/>
      <c r="JE50" s="241"/>
      <c r="JF50" s="241"/>
      <c r="JG50" s="241"/>
      <c r="JH50" s="241"/>
      <c r="JI50" s="241"/>
      <c r="JJ50" s="241"/>
      <c r="JK50" s="241"/>
      <c r="JL50" s="241"/>
      <c r="JM50" s="241"/>
      <c r="JN50" s="241"/>
      <c r="JO50" s="241"/>
      <c r="JP50" s="241"/>
      <c r="JQ50" s="241"/>
      <c r="JR50" s="241"/>
      <c r="JS50" s="241"/>
      <c r="JT50" s="241"/>
      <c r="JU50" s="241"/>
      <c r="JV50" s="241"/>
      <c r="JW50" s="241"/>
      <c r="JX50" s="241"/>
      <c r="JY50" s="241"/>
      <c r="JZ50" s="241"/>
      <c r="KA50" s="241"/>
      <c r="KB50" s="241"/>
      <c r="KC50" s="241"/>
      <c r="KD50" s="241"/>
      <c r="KE50" s="241"/>
      <c r="KF50" s="241"/>
      <c r="KG50" s="241"/>
      <c r="KH50" s="241"/>
      <c r="KI50" s="241"/>
      <c r="KJ50" s="241"/>
      <c r="KK50" s="241"/>
      <c r="KL50" s="241"/>
      <c r="KM50" s="241"/>
      <c r="KN50" s="241"/>
      <c r="KO50" s="241"/>
      <c r="KP50" s="241"/>
      <c r="KQ50" s="241"/>
      <c r="KR50" s="241"/>
      <c r="KS50" s="241"/>
      <c r="KT50" s="241"/>
      <c r="KU50" s="241"/>
      <c r="KV50" s="241"/>
      <c r="KW50" s="241"/>
      <c r="KX50" s="241"/>
      <c r="KY50" s="241"/>
      <c r="KZ50" s="241"/>
      <c r="LA50" s="241"/>
      <c r="LB50" s="241"/>
      <c r="LC50" s="241"/>
      <c r="LD50" s="241"/>
      <c r="LE50" s="241"/>
      <c r="LF50" s="241"/>
      <c r="LG50" s="241"/>
      <c r="LH50" s="241"/>
      <c r="LI50" s="241"/>
      <c r="LJ50" s="241"/>
      <c r="LK50" s="241"/>
      <c r="LL50" s="241"/>
      <c r="LM50" s="241"/>
      <c r="LN50" s="241"/>
      <c r="LO50" s="241"/>
      <c r="LP50" s="241"/>
      <c r="LQ50" s="241"/>
      <c r="LR50" s="241"/>
      <c r="LS50" s="241"/>
      <c r="LT50" s="241"/>
      <c r="LU50" s="241"/>
      <c r="LV50" s="241"/>
      <c r="LW50" s="241"/>
      <c r="LX50" s="241"/>
      <c r="LY50" s="241"/>
      <c r="LZ50" s="241"/>
      <c r="MA50" s="241"/>
      <c r="MB50" s="241"/>
      <c r="MC50" s="241"/>
      <c r="MD50" s="241"/>
      <c r="ME50" s="241"/>
      <c r="MF50" s="241"/>
      <c r="MG50" s="241"/>
      <c r="MH50" s="241"/>
      <c r="MI50" s="241"/>
      <c r="MJ50" s="241"/>
      <c r="MK50" s="241"/>
      <c r="ML50" s="241"/>
      <c r="MM50" s="241"/>
      <c r="MN50" s="241"/>
      <c r="MO50" s="241"/>
      <c r="MP50" s="241"/>
      <c r="MQ50" s="241"/>
      <c r="MR50" s="241"/>
      <c r="MS50" s="241"/>
      <c r="MT50" s="241"/>
      <c r="MU50" s="241"/>
      <c r="MV50" s="241"/>
      <c r="MW50" s="241"/>
      <c r="MX50" s="241"/>
      <c r="MY50" s="241"/>
      <c r="MZ50" s="241"/>
      <c r="NA50" s="241"/>
      <c r="NB50" s="241"/>
      <c r="NC50" s="241"/>
      <c r="ND50" s="241"/>
      <c r="NE50" s="241"/>
      <c r="NF50" s="241"/>
      <c r="NG50" s="241"/>
      <c r="NH50" s="241"/>
      <c r="NI50" s="241"/>
      <c r="NJ50" s="241"/>
      <c r="NK50" s="241"/>
      <c r="NL50" s="241"/>
      <c r="NM50" s="241"/>
      <c r="NN50" s="241"/>
      <c r="NO50" s="241"/>
      <c r="NP50" s="241"/>
      <c r="NQ50" s="241"/>
      <c r="NR50" s="241"/>
      <c r="NS50" s="241"/>
      <c r="NT50" s="241"/>
      <c r="NU50" s="241"/>
      <c r="NV50" s="241"/>
      <c r="NW50" s="241"/>
      <c r="NX50" s="241"/>
      <c r="NY50" s="241"/>
      <c r="NZ50" s="241"/>
      <c r="OA50" s="241"/>
      <c r="OB50" s="241"/>
    </row>
    <row r="51" spans="1:392" s="4" customFormat="1">
      <c r="A51" s="160" t="s">
        <v>911</v>
      </c>
      <c r="B51" s="157" t="s">
        <v>912</v>
      </c>
      <c r="C51" s="33">
        <f>VLOOKUP(A51,'Running Inventory count'!$A:$C,3,)</f>
        <v>51</v>
      </c>
      <c r="D51" s="21"/>
      <c r="E51" s="21"/>
      <c r="F51" s="169" t="s">
        <v>870</v>
      </c>
      <c r="G51" s="143" t="s">
        <v>868</v>
      </c>
      <c r="H51" s="19" t="s">
        <v>104</v>
      </c>
      <c r="I51" s="207"/>
      <c r="J51" s="163"/>
      <c r="K51" s="15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241"/>
      <c r="AO51" s="241"/>
      <c r="AP51" s="241"/>
      <c r="AQ51" s="241"/>
      <c r="AR51" s="241"/>
      <c r="AS51" s="241"/>
      <c r="AT51" s="241"/>
      <c r="AU51" s="241"/>
      <c r="AV51" s="241"/>
      <c r="AW51" s="241"/>
      <c r="AX51" s="241"/>
      <c r="AY51" s="241"/>
      <c r="AZ51" s="241"/>
      <c r="BA51" s="241"/>
      <c r="BB51" s="241"/>
      <c r="BC51" s="241"/>
      <c r="BD51" s="241"/>
      <c r="BE51" s="241"/>
      <c r="BF51" s="241"/>
      <c r="BG51" s="241"/>
      <c r="BH51" s="241"/>
      <c r="BI51" s="241"/>
      <c r="BJ51" s="241"/>
      <c r="BK51" s="241"/>
      <c r="BL51" s="241"/>
      <c r="BM51" s="241"/>
      <c r="BN51" s="241"/>
      <c r="BO51" s="241"/>
      <c r="BP51" s="241"/>
      <c r="BQ51" s="241"/>
      <c r="BR51" s="241"/>
      <c r="BS51" s="241"/>
      <c r="BT51" s="241"/>
      <c r="BU51" s="241"/>
      <c r="BV51" s="241"/>
      <c r="BW51" s="241"/>
      <c r="BX51" s="241"/>
      <c r="BY51" s="241"/>
      <c r="BZ51" s="241"/>
      <c r="CA51" s="241"/>
      <c r="CB51" s="241"/>
      <c r="CC51" s="241"/>
      <c r="CD51" s="241"/>
      <c r="CE51" s="241"/>
      <c r="CF51" s="241"/>
      <c r="CG51" s="241"/>
      <c r="CH51" s="241"/>
      <c r="CI51" s="241"/>
      <c r="CJ51" s="241"/>
      <c r="CK51" s="241"/>
      <c r="CL51" s="241"/>
      <c r="CM51" s="241"/>
      <c r="CN51" s="241"/>
      <c r="CO51" s="241"/>
      <c r="CP51" s="241"/>
      <c r="CQ51" s="241"/>
      <c r="CR51" s="241"/>
      <c r="CS51" s="241"/>
      <c r="CT51" s="241"/>
      <c r="CU51" s="241"/>
      <c r="CV51" s="241"/>
      <c r="CW51" s="241"/>
      <c r="CX51" s="241"/>
      <c r="CY51" s="241"/>
      <c r="CZ51" s="241"/>
      <c r="DA51" s="241"/>
      <c r="DB51" s="241"/>
      <c r="DC51" s="241"/>
      <c r="DD51" s="241"/>
      <c r="DE51" s="241"/>
      <c r="DF51" s="241"/>
      <c r="DG51" s="241"/>
      <c r="DH51" s="241"/>
      <c r="DI51" s="241"/>
      <c r="DJ51" s="241"/>
      <c r="DK51" s="241"/>
      <c r="DL51" s="241"/>
      <c r="DM51" s="241"/>
      <c r="DN51" s="241"/>
      <c r="DO51" s="241"/>
      <c r="DP51" s="241"/>
      <c r="DQ51" s="241"/>
      <c r="DR51" s="241"/>
      <c r="DS51" s="241"/>
      <c r="DT51" s="241"/>
      <c r="DU51" s="241"/>
      <c r="DV51" s="241"/>
      <c r="DW51" s="241"/>
      <c r="DX51" s="241"/>
      <c r="DY51" s="241"/>
      <c r="DZ51" s="241"/>
      <c r="EA51" s="241"/>
      <c r="EB51" s="241"/>
      <c r="EC51" s="241"/>
      <c r="ED51" s="241"/>
      <c r="EE51" s="241"/>
      <c r="EF51" s="241"/>
      <c r="EG51" s="241"/>
      <c r="EH51" s="241"/>
      <c r="EI51" s="241"/>
      <c r="EJ51" s="241"/>
      <c r="EK51" s="241"/>
      <c r="EL51" s="241"/>
      <c r="EM51" s="241"/>
      <c r="EN51" s="241"/>
      <c r="EO51" s="241"/>
      <c r="EP51" s="241"/>
      <c r="EQ51" s="241"/>
      <c r="ER51" s="241"/>
      <c r="ES51" s="241"/>
      <c r="ET51" s="241"/>
      <c r="EU51" s="241"/>
      <c r="EV51" s="241"/>
      <c r="EW51" s="241"/>
      <c r="EX51" s="241"/>
      <c r="EY51" s="241"/>
      <c r="EZ51" s="241"/>
      <c r="FA51" s="241"/>
      <c r="FB51" s="241"/>
      <c r="FC51" s="241"/>
      <c r="FD51" s="241"/>
      <c r="FE51" s="241"/>
      <c r="FF51" s="241"/>
      <c r="FG51" s="241"/>
      <c r="FH51" s="241"/>
      <c r="FI51" s="241"/>
      <c r="FJ51" s="241"/>
      <c r="FK51" s="241"/>
      <c r="FL51" s="241"/>
      <c r="FM51" s="241"/>
      <c r="FN51" s="241"/>
      <c r="FO51" s="241"/>
      <c r="FP51" s="241"/>
      <c r="FQ51" s="241"/>
      <c r="FR51" s="241"/>
      <c r="FS51" s="241"/>
      <c r="FT51" s="241"/>
      <c r="FU51" s="241"/>
      <c r="FV51" s="241"/>
      <c r="FW51" s="241"/>
      <c r="FX51" s="241"/>
      <c r="FY51" s="241"/>
      <c r="FZ51" s="241"/>
      <c r="GA51" s="241"/>
      <c r="GB51" s="241"/>
      <c r="GC51" s="241"/>
      <c r="GD51" s="241"/>
      <c r="GE51" s="241"/>
      <c r="GF51" s="241"/>
      <c r="GG51" s="241"/>
      <c r="GH51" s="241"/>
      <c r="GI51" s="241"/>
      <c r="GJ51" s="241"/>
      <c r="GK51" s="241"/>
      <c r="GL51" s="241"/>
      <c r="GM51" s="241"/>
      <c r="GN51" s="241"/>
      <c r="GO51" s="241"/>
      <c r="GP51" s="241"/>
      <c r="GQ51" s="241"/>
      <c r="GR51" s="241"/>
      <c r="GS51" s="241"/>
      <c r="GT51" s="241"/>
      <c r="GU51" s="241"/>
      <c r="GV51" s="241"/>
      <c r="GW51" s="241"/>
      <c r="GX51" s="241"/>
      <c r="GY51" s="241"/>
      <c r="GZ51" s="241"/>
      <c r="HA51" s="241"/>
      <c r="HB51" s="241"/>
      <c r="HC51" s="241"/>
      <c r="HD51" s="241"/>
      <c r="HE51" s="241"/>
      <c r="HF51" s="241"/>
      <c r="HG51" s="241"/>
      <c r="HH51" s="241"/>
      <c r="HI51" s="241"/>
      <c r="HJ51" s="241"/>
      <c r="HK51" s="241"/>
      <c r="HL51" s="241"/>
      <c r="HM51" s="241"/>
      <c r="HN51" s="241"/>
      <c r="HO51" s="241"/>
      <c r="HP51" s="241"/>
      <c r="HQ51" s="241"/>
      <c r="HR51" s="241"/>
      <c r="HS51" s="241"/>
      <c r="HT51" s="241"/>
      <c r="HU51" s="241"/>
      <c r="HV51" s="241"/>
      <c r="HW51" s="241"/>
      <c r="HX51" s="241"/>
      <c r="HY51" s="241"/>
      <c r="HZ51" s="241"/>
      <c r="IA51" s="241"/>
      <c r="IB51" s="241"/>
      <c r="IC51" s="241"/>
      <c r="ID51" s="241"/>
      <c r="IE51" s="241"/>
      <c r="IF51" s="241"/>
      <c r="IG51" s="241"/>
      <c r="IH51" s="241"/>
      <c r="II51" s="241"/>
      <c r="IJ51" s="241"/>
      <c r="IK51" s="241"/>
      <c r="IL51" s="241"/>
      <c r="IM51" s="241"/>
      <c r="IN51" s="241"/>
      <c r="IO51" s="241"/>
      <c r="IP51" s="241"/>
      <c r="IQ51" s="241"/>
      <c r="IR51" s="241"/>
      <c r="IS51" s="241"/>
      <c r="IT51" s="241"/>
      <c r="IU51" s="241"/>
      <c r="IV51" s="241"/>
      <c r="IW51" s="241"/>
      <c r="IX51" s="241"/>
      <c r="IY51" s="241"/>
      <c r="IZ51" s="241"/>
      <c r="JA51" s="241"/>
      <c r="JB51" s="241"/>
      <c r="JC51" s="241"/>
      <c r="JD51" s="241"/>
      <c r="JE51" s="241"/>
      <c r="JF51" s="241"/>
      <c r="JG51" s="241"/>
      <c r="JH51" s="241"/>
      <c r="JI51" s="241"/>
      <c r="JJ51" s="241"/>
      <c r="JK51" s="241"/>
      <c r="JL51" s="241"/>
      <c r="JM51" s="241"/>
      <c r="JN51" s="241"/>
      <c r="JO51" s="241"/>
      <c r="JP51" s="241"/>
      <c r="JQ51" s="241"/>
      <c r="JR51" s="241"/>
      <c r="JS51" s="241"/>
      <c r="JT51" s="241"/>
      <c r="JU51" s="241"/>
      <c r="JV51" s="241"/>
      <c r="JW51" s="241"/>
      <c r="JX51" s="241"/>
      <c r="JY51" s="241"/>
      <c r="JZ51" s="241"/>
      <c r="KA51" s="241"/>
      <c r="KB51" s="241"/>
      <c r="KC51" s="241"/>
      <c r="KD51" s="241"/>
      <c r="KE51" s="241"/>
      <c r="KF51" s="241"/>
      <c r="KG51" s="241"/>
      <c r="KH51" s="241"/>
      <c r="KI51" s="241"/>
      <c r="KJ51" s="241"/>
      <c r="KK51" s="241"/>
      <c r="KL51" s="241"/>
      <c r="KM51" s="241"/>
      <c r="KN51" s="241"/>
      <c r="KO51" s="241"/>
      <c r="KP51" s="241"/>
      <c r="KQ51" s="241"/>
      <c r="KR51" s="241"/>
      <c r="KS51" s="241"/>
      <c r="KT51" s="241"/>
      <c r="KU51" s="241"/>
      <c r="KV51" s="241"/>
      <c r="KW51" s="241"/>
      <c r="KX51" s="241"/>
      <c r="KY51" s="241"/>
      <c r="KZ51" s="241"/>
      <c r="LA51" s="241"/>
      <c r="LB51" s="241"/>
      <c r="LC51" s="241"/>
      <c r="LD51" s="241"/>
      <c r="LE51" s="241"/>
      <c r="LF51" s="241"/>
      <c r="LG51" s="241"/>
      <c r="LH51" s="241"/>
      <c r="LI51" s="241"/>
      <c r="LJ51" s="241"/>
      <c r="LK51" s="241"/>
      <c r="LL51" s="241"/>
      <c r="LM51" s="241"/>
      <c r="LN51" s="241"/>
      <c r="LO51" s="241"/>
      <c r="LP51" s="241"/>
      <c r="LQ51" s="241"/>
      <c r="LR51" s="241"/>
      <c r="LS51" s="241"/>
      <c r="LT51" s="241"/>
      <c r="LU51" s="241"/>
      <c r="LV51" s="241"/>
      <c r="LW51" s="241"/>
      <c r="LX51" s="241"/>
      <c r="LY51" s="241"/>
      <c r="LZ51" s="241"/>
      <c r="MA51" s="241"/>
      <c r="MB51" s="241"/>
      <c r="MC51" s="241"/>
      <c r="MD51" s="241"/>
      <c r="ME51" s="241"/>
      <c r="MF51" s="241"/>
      <c r="MG51" s="241"/>
      <c r="MH51" s="241"/>
      <c r="MI51" s="241"/>
      <c r="MJ51" s="241"/>
      <c r="MK51" s="241"/>
      <c r="ML51" s="241"/>
      <c r="MM51" s="241"/>
      <c r="MN51" s="241"/>
      <c r="MO51" s="241"/>
      <c r="MP51" s="241"/>
      <c r="MQ51" s="241"/>
      <c r="MR51" s="241"/>
      <c r="MS51" s="241"/>
      <c r="MT51" s="241"/>
      <c r="MU51" s="241"/>
      <c r="MV51" s="241"/>
      <c r="MW51" s="241"/>
      <c r="MX51" s="241"/>
      <c r="MY51" s="241"/>
      <c r="MZ51" s="241"/>
      <c r="NA51" s="241"/>
      <c r="NB51" s="241"/>
      <c r="NC51" s="241"/>
      <c r="ND51" s="241"/>
      <c r="NE51" s="241"/>
      <c r="NF51" s="241"/>
      <c r="NG51" s="241"/>
      <c r="NH51" s="241"/>
      <c r="NI51" s="241"/>
      <c r="NJ51" s="241"/>
      <c r="NK51" s="241"/>
      <c r="NL51" s="241"/>
      <c r="NM51" s="241"/>
      <c r="NN51" s="241"/>
      <c r="NO51" s="241"/>
      <c r="NP51" s="241"/>
      <c r="NQ51" s="241"/>
      <c r="NR51" s="241"/>
      <c r="NS51" s="241"/>
      <c r="NT51" s="241"/>
      <c r="NU51" s="241"/>
      <c r="NV51" s="241"/>
      <c r="NW51" s="241"/>
      <c r="NX51" s="241"/>
      <c r="NY51" s="241"/>
      <c r="NZ51" s="241"/>
      <c r="OA51" s="241"/>
      <c r="OB51" s="241"/>
    </row>
    <row r="52" spans="1:392" s="4" customFormat="1">
      <c r="A52" s="124" t="s">
        <v>877</v>
      </c>
      <c r="B52" s="156" t="s">
        <v>875</v>
      </c>
      <c r="C52" s="33">
        <f>VLOOKUP(A52,'Running Inventory count'!$A:$C,3,)</f>
        <v>5</v>
      </c>
      <c r="D52" s="21"/>
      <c r="E52" s="21"/>
      <c r="F52" s="155" t="s">
        <v>870</v>
      </c>
      <c r="G52" s="155" t="s">
        <v>899</v>
      </c>
      <c r="H52" s="19" t="s">
        <v>737</v>
      </c>
      <c r="I52" s="207"/>
      <c r="J52" s="135"/>
      <c r="K52" s="8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241"/>
      <c r="AO52" s="241"/>
      <c r="AP52" s="241"/>
      <c r="AQ52" s="241"/>
      <c r="AR52" s="241"/>
      <c r="AS52" s="241"/>
      <c r="AT52" s="241"/>
      <c r="AU52" s="241"/>
      <c r="AV52" s="241"/>
      <c r="AW52" s="241"/>
      <c r="AX52" s="241"/>
      <c r="AY52" s="241"/>
      <c r="AZ52" s="241"/>
      <c r="BA52" s="241"/>
      <c r="BB52" s="241"/>
      <c r="BC52" s="241"/>
      <c r="BD52" s="241"/>
      <c r="BE52" s="241"/>
      <c r="BF52" s="241"/>
      <c r="BG52" s="241"/>
      <c r="BH52" s="241"/>
      <c r="BI52" s="241"/>
      <c r="BJ52" s="241"/>
      <c r="BK52" s="241"/>
      <c r="BL52" s="241"/>
      <c r="BM52" s="241"/>
      <c r="BN52" s="241"/>
      <c r="BO52" s="241"/>
      <c r="BP52" s="241"/>
      <c r="BQ52" s="241"/>
      <c r="BR52" s="241"/>
      <c r="BS52" s="241"/>
      <c r="BT52" s="241"/>
      <c r="BU52" s="241"/>
      <c r="BV52" s="241"/>
      <c r="BW52" s="241"/>
      <c r="BX52" s="241"/>
      <c r="BY52" s="241"/>
      <c r="BZ52" s="241"/>
      <c r="CA52" s="241"/>
      <c r="CB52" s="241"/>
      <c r="CC52" s="241"/>
      <c r="CD52" s="241"/>
      <c r="CE52" s="241"/>
      <c r="CF52" s="241"/>
      <c r="CG52" s="241"/>
      <c r="CH52" s="241"/>
      <c r="CI52" s="241"/>
      <c r="CJ52" s="241"/>
      <c r="CK52" s="241"/>
      <c r="CL52" s="241"/>
      <c r="CM52" s="241"/>
      <c r="CN52" s="241"/>
      <c r="CO52" s="241"/>
      <c r="CP52" s="241"/>
      <c r="CQ52" s="241"/>
      <c r="CR52" s="241"/>
      <c r="CS52" s="241"/>
      <c r="CT52" s="241"/>
      <c r="CU52" s="241"/>
      <c r="CV52" s="241"/>
      <c r="CW52" s="241"/>
      <c r="CX52" s="241"/>
      <c r="CY52" s="241"/>
      <c r="CZ52" s="241"/>
      <c r="DA52" s="241"/>
      <c r="DB52" s="241"/>
      <c r="DC52" s="241"/>
      <c r="DD52" s="241"/>
      <c r="DE52" s="241"/>
      <c r="DF52" s="241"/>
      <c r="DG52" s="241"/>
      <c r="DH52" s="241"/>
      <c r="DI52" s="241"/>
      <c r="DJ52" s="241"/>
      <c r="DK52" s="241"/>
      <c r="DL52" s="241"/>
      <c r="DM52" s="241"/>
      <c r="DN52" s="241"/>
      <c r="DO52" s="241"/>
      <c r="DP52" s="241"/>
      <c r="DQ52" s="241"/>
      <c r="DR52" s="241"/>
      <c r="DS52" s="241"/>
      <c r="DT52" s="241"/>
      <c r="DU52" s="241"/>
      <c r="DV52" s="241"/>
      <c r="DW52" s="241"/>
      <c r="DX52" s="241"/>
      <c r="DY52" s="241"/>
      <c r="DZ52" s="241"/>
      <c r="EA52" s="241"/>
      <c r="EB52" s="241"/>
      <c r="EC52" s="241"/>
      <c r="ED52" s="241"/>
      <c r="EE52" s="241"/>
      <c r="EF52" s="241"/>
      <c r="EG52" s="241"/>
      <c r="EH52" s="241"/>
      <c r="EI52" s="241"/>
      <c r="EJ52" s="241"/>
      <c r="EK52" s="241"/>
      <c r="EL52" s="241"/>
      <c r="EM52" s="241"/>
      <c r="EN52" s="241"/>
      <c r="EO52" s="241"/>
      <c r="EP52" s="241"/>
      <c r="EQ52" s="241"/>
      <c r="ER52" s="241"/>
      <c r="ES52" s="241"/>
      <c r="ET52" s="241"/>
      <c r="EU52" s="241"/>
      <c r="EV52" s="241"/>
      <c r="EW52" s="241"/>
      <c r="EX52" s="241"/>
      <c r="EY52" s="241"/>
      <c r="EZ52" s="241"/>
      <c r="FA52" s="241"/>
      <c r="FB52" s="241"/>
      <c r="FC52" s="241"/>
      <c r="FD52" s="241"/>
      <c r="FE52" s="241"/>
      <c r="FF52" s="241"/>
      <c r="FG52" s="241"/>
      <c r="FH52" s="241"/>
      <c r="FI52" s="241"/>
      <c r="FJ52" s="241"/>
      <c r="FK52" s="241"/>
      <c r="FL52" s="241"/>
      <c r="FM52" s="241"/>
      <c r="FN52" s="241"/>
      <c r="FO52" s="241"/>
      <c r="FP52" s="241"/>
      <c r="FQ52" s="241"/>
      <c r="FR52" s="241"/>
      <c r="FS52" s="241"/>
      <c r="FT52" s="241"/>
      <c r="FU52" s="241"/>
      <c r="FV52" s="241"/>
      <c r="FW52" s="241"/>
      <c r="FX52" s="241"/>
      <c r="FY52" s="241"/>
      <c r="FZ52" s="241"/>
      <c r="GA52" s="241"/>
      <c r="GB52" s="241"/>
      <c r="GC52" s="241"/>
      <c r="GD52" s="241"/>
      <c r="GE52" s="241"/>
      <c r="GF52" s="241"/>
      <c r="GG52" s="241"/>
      <c r="GH52" s="241"/>
      <c r="GI52" s="241"/>
      <c r="GJ52" s="241"/>
      <c r="GK52" s="241"/>
      <c r="GL52" s="241"/>
      <c r="GM52" s="241"/>
      <c r="GN52" s="241"/>
      <c r="GO52" s="241"/>
      <c r="GP52" s="241"/>
      <c r="GQ52" s="241"/>
      <c r="GR52" s="241"/>
      <c r="GS52" s="241"/>
      <c r="GT52" s="241"/>
      <c r="GU52" s="241"/>
      <c r="GV52" s="241"/>
      <c r="GW52" s="241"/>
      <c r="GX52" s="241"/>
      <c r="GY52" s="241"/>
      <c r="GZ52" s="241"/>
      <c r="HA52" s="241"/>
      <c r="HB52" s="241"/>
      <c r="HC52" s="241"/>
      <c r="HD52" s="241"/>
      <c r="HE52" s="241"/>
      <c r="HF52" s="241"/>
      <c r="HG52" s="241"/>
      <c r="HH52" s="241"/>
      <c r="HI52" s="241"/>
      <c r="HJ52" s="241"/>
      <c r="HK52" s="241"/>
      <c r="HL52" s="241"/>
      <c r="HM52" s="241"/>
      <c r="HN52" s="241"/>
      <c r="HO52" s="241"/>
      <c r="HP52" s="241"/>
      <c r="HQ52" s="241"/>
      <c r="HR52" s="241"/>
      <c r="HS52" s="241"/>
      <c r="HT52" s="241"/>
      <c r="HU52" s="241"/>
      <c r="HV52" s="241"/>
      <c r="HW52" s="241"/>
      <c r="HX52" s="241"/>
      <c r="HY52" s="241"/>
      <c r="HZ52" s="241"/>
      <c r="IA52" s="241"/>
      <c r="IB52" s="241"/>
      <c r="IC52" s="241"/>
      <c r="ID52" s="241"/>
      <c r="IE52" s="241"/>
      <c r="IF52" s="241"/>
      <c r="IG52" s="241"/>
      <c r="IH52" s="241"/>
      <c r="II52" s="241"/>
      <c r="IJ52" s="241"/>
      <c r="IK52" s="241"/>
      <c r="IL52" s="241"/>
      <c r="IM52" s="241"/>
      <c r="IN52" s="241"/>
      <c r="IO52" s="241"/>
      <c r="IP52" s="241"/>
      <c r="IQ52" s="241"/>
      <c r="IR52" s="241"/>
      <c r="IS52" s="241"/>
      <c r="IT52" s="241"/>
      <c r="IU52" s="241"/>
      <c r="IV52" s="241"/>
      <c r="IW52" s="241"/>
      <c r="IX52" s="241"/>
      <c r="IY52" s="241"/>
      <c r="IZ52" s="241"/>
      <c r="JA52" s="241"/>
      <c r="JB52" s="241"/>
      <c r="JC52" s="241"/>
      <c r="JD52" s="241"/>
      <c r="JE52" s="241"/>
      <c r="JF52" s="241"/>
      <c r="JG52" s="241"/>
      <c r="JH52" s="241"/>
      <c r="JI52" s="241"/>
      <c r="JJ52" s="241"/>
      <c r="JK52" s="241"/>
      <c r="JL52" s="241"/>
      <c r="JM52" s="241"/>
      <c r="JN52" s="241"/>
      <c r="JO52" s="241"/>
      <c r="JP52" s="241"/>
      <c r="JQ52" s="241"/>
      <c r="JR52" s="241"/>
      <c r="JS52" s="241"/>
      <c r="JT52" s="241"/>
      <c r="JU52" s="241"/>
      <c r="JV52" s="241"/>
      <c r="JW52" s="241"/>
      <c r="JX52" s="241"/>
      <c r="JY52" s="241"/>
      <c r="JZ52" s="241"/>
      <c r="KA52" s="241"/>
      <c r="KB52" s="241"/>
      <c r="KC52" s="241"/>
      <c r="KD52" s="241"/>
      <c r="KE52" s="241"/>
      <c r="KF52" s="241"/>
      <c r="KG52" s="241"/>
      <c r="KH52" s="241"/>
      <c r="KI52" s="241"/>
      <c r="KJ52" s="241"/>
      <c r="KK52" s="241"/>
      <c r="KL52" s="241"/>
      <c r="KM52" s="241"/>
      <c r="KN52" s="241"/>
      <c r="KO52" s="241"/>
      <c r="KP52" s="241"/>
      <c r="KQ52" s="241"/>
      <c r="KR52" s="241"/>
      <c r="KS52" s="241"/>
      <c r="KT52" s="241"/>
      <c r="KU52" s="241"/>
      <c r="KV52" s="241"/>
      <c r="KW52" s="241"/>
      <c r="KX52" s="241"/>
      <c r="KY52" s="241"/>
      <c r="KZ52" s="241"/>
      <c r="LA52" s="241"/>
      <c r="LB52" s="241"/>
      <c r="LC52" s="241"/>
      <c r="LD52" s="241"/>
      <c r="LE52" s="241"/>
      <c r="LF52" s="241"/>
      <c r="LG52" s="241"/>
      <c r="LH52" s="241"/>
      <c r="LI52" s="241"/>
      <c r="LJ52" s="241"/>
      <c r="LK52" s="241"/>
      <c r="LL52" s="241"/>
      <c r="LM52" s="241"/>
      <c r="LN52" s="241"/>
      <c r="LO52" s="241"/>
      <c r="LP52" s="241"/>
      <c r="LQ52" s="241"/>
      <c r="LR52" s="241"/>
      <c r="LS52" s="241"/>
      <c r="LT52" s="241"/>
      <c r="LU52" s="241"/>
      <c r="LV52" s="241"/>
      <c r="LW52" s="241"/>
      <c r="LX52" s="241"/>
      <c r="LY52" s="241"/>
      <c r="LZ52" s="241"/>
      <c r="MA52" s="241"/>
      <c r="MB52" s="241"/>
      <c r="MC52" s="241"/>
      <c r="MD52" s="241"/>
      <c r="ME52" s="241"/>
      <c r="MF52" s="241"/>
      <c r="MG52" s="241"/>
      <c r="MH52" s="241"/>
      <c r="MI52" s="241"/>
      <c r="MJ52" s="241"/>
      <c r="MK52" s="241"/>
      <c r="ML52" s="241"/>
      <c r="MM52" s="241"/>
      <c r="MN52" s="241"/>
      <c r="MO52" s="241"/>
      <c r="MP52" s="241"/>
      <c r="MQ52" s="241"/>
      <c r="MR52" s="241"/>
      <c r="MS52" s="241"/>
      <c r="MT52" s="241"/>
      <c r="MU52" s="241"/>
      <c r="MV52" s="241"/>
      <c r="MW52" s="241"/>
      <c r="MX52" s="241"/>
      <c r="MY52" s="241"/>
      <c r="MZ52" s="241"/>
      <c r="NA52" s="241"/>
      <c r="NB52" s="241"/>
      <c r="NC52" s="241"/>
      <c r="ND52" s="241"/>
      <c r="NE52" s="241"/>
      <c r="NF52" s="241"/>
      <c r="NG52" s="241"/>
      <c r="NH52" s="241"/>
      <c r="NI52" s="241"/>
      <c r="NJ52" s="241"/>
      <c r="NK52" s="241"/>
      <c r="NL52" s="241"/>
      <c r="NM52" s="241"/>
      <c r="NN52" s="241"/>
      <c r="NO52" s="241"/>
      <c r="NP52" s="241"/>
      <c r="NQ52" s="241"/>
      <c r="NR52" s="241"/>
      <c r="NS52" s="241"/>
      <c r="NT52" s="241"/>
      <c r="NU52" s="241"/>
      <c r="NV52" s="241"/>
      <c r="NW52" s="241"/>
      <c r="NX52" s="241"/>
      <c r="NY52" s="241"/>
      <c r="NZ52" s="241"/>
      <c r="OA52" s="241"/>
      <c r="OB52" s="241"/>
    </row>
    <row r="53" spans="1:392" s="150" customFormat="1">
      <c r="A53" s="124" t="s">
        <v>878</v>
      </c>
      <c r="B53" s="156" t="s">
        <v>876</v>
      </c>
      <c r="C53" s="159">
        <f>VLOOKUP(A53,'Running Inventory count'!$A:$C,3,)</f>
        <v>5</v>
      </c>
      <c r="D53" s="155"/>
      <c r="E53" s="155"/>
      <c r="F53" s="169" t="s">
        <v>870</v>
      </c>
      <c r="G53" s="155" t="s">
        <v>900</v>
      </c>
      <c r="H53" s="153" t="s">
        <v>737</v>
      </c>
      <c r="I53" s="207"/>
      <c r="J53" s="135"/>
      <c r="K53" s="8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1"/>
      <c r="AW53" s="241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241"/>
      <c r="BQ53" s="241"/>
      <c r="BR53" s="241"/>
      <c r="BS53" s="241"/>
      <c r="BT53" s="241"/>
      <c r="BU53" s="241"/>
      <c r="BV53" s="241"/>
      <c r="BW53" s="241"/>
      <c r="BX53" s="241"/>
      <c r="BY53" s="241"/>
      <c r="BZ53" s="241"/>
      <c r="CA53" s="241"/>
      <c r="CB53" s="241"/>
      <c r="CC53" s="241"/>
      <c r="CD53" s="241"/>
      <c r="CE53" s="241"/>
      <c r="CF53" s="241"/>
      <c r="CG53" s="241"/>
      <c r="CH53" s="241"/>
      <c r="CI53" s="241"/>
      <c r="CJ53" s="241"/>
      <c r="CK53" s="241"/>
      <c r="CL53" s="241"/>
      <c r="CM53" s="241"/>
      <c r="CN53" s="241"/>
      <c r="CO53" s="241"/>
      <c r="CP53" s="241"/>
      <c r="CQ53" s="241"/>
      <c r="CR53" s="241"/>
      <c r="CS53" s="241"/>
      <c r="CT53" s="241"/>
      <c r="CU53" s="241"/>
      <c r="CV53" s="241"/>
      <c r="CW53" s="241"/>
      <c r="CX53" s="241"/>
      <c r="CY53" s="241"/>
      <c r="CZ53" s="241"/>
      <c r="DA53" s="241"/>
      <c r="DB53" s="241"/>
      <c r="DC53" s="241"/>
      <c r="DD53" s="241"/>
      <c r="DE53" s="241"/>
      <c r="DF53" s="241"/>
      <c r="DG53" s="241"/>
      <c r="DH53" s="241"/>
      <c r="DI53" s="241"/>
      <c r="DJ53" s="241"/>
      <c r="DK53" s="241"/>
      <c r="DL53" s="241"/>
      <c r="DM53" s="241"/>
      <c r="DN53" s="241"/>
      <c r="DO53" s="241"/>
      <c r="DP53" s="241"/>
      <c r="DQ53" s="241"/>
      <c r="DR53" s="241"/>
      <c r="DS53" s="241"/>
      <c r="DT53" s="241"/>
      <c r="DU53" s="241"/>
      <c r="DV53" s="241"/>
      <c r="DW53" s="241"/>
      <c r="DX53" s="241"/>
      <c r="DY53" s="241"/>
      <c r="DZ53" s="241"/>
      <c r="EA53" s="241"/>
      <c r="EB53" s="241"/>
      <c r="EC53" s="241"/>
      <c r="ED53" s="241"/>
      <c r="EE53" s="241"/>
      <c r="EF53" s="241"/>
      <c r="EG53" s="241"/>
      <c r="EH53" s="241"/>
      <c r="EI53" s="241"/>
      <c r="EJ53" s="241"/>
      <c r="EK53" s="241"/>
      <c r="EL53" s="241"/>
      <c r="EM53" s="241"/>
      <c r="EN53" s="241"/>
      <c r="EO53" s="241"/>
      <c r="EP53" s="241"/>
      <c r="EQ53" s="241"/>
      <c r="ER53" s="241"/>
      <c r="ES53" s="241"/>
      <c r="ET53" s="241"/>
      <c r="EU53" s="241"/>
      <c r="EV53" s="241"/>
      <c r="EW53" s="241"/>
      <c r="EX53" s="241"/>
      <c r="EY53" s="241"/>
      <c r="EZ53" s="241"/>
      <c r="FA53" s="241"/>
      <c r="FB53" s="241"/>
      <c r="FC53" s="241"/>
      <c r="FD53" s="241"/>
      <c r="FE53" s="241"/>
      <c r="FF53" s="241"/>
      <c r="FG53" s="241"/>
      <c r="FH53" s="241"/>
      <c r="FI53" s="241"/>
      <c r="FJ53" s="241"/>
      <c r="FK53" s="241"/>
      <c r="FL53" s="241"/>
      <c r="FM53" s="241"/>
      <c r="FN53" s="241"/>
      <c r="FO53" s="241"/>
      <c r="FP53" s="241"/>
      <c r="FQ53" s="241"/>
      <c r="FR53" s="241"/>
      <c r="FS53" s="241"/>
      <c r="FT53" s="241"/>
      <c r="FU53" s="241"/>
      <c r="FV53" s="241"/>
      <c r="FW53" s="241"/>
      <c r="FX53" s="241"/>
      <c r="FY53" s="241"/>
      <c r="FZ53" s="241"/>
      <c r="GA53" s="241"/>
      <c r="GB53" s="241"/>
      <c r="GC53" s="241"/>
      <c r="GD53" s="241"/>
      <c r="GE53" s="241"/>
      <c r="GF53" s="241"/>
      <c r="GG53" s="241"/>
      <c r="GH53" s="241"/>
      <c r="GI53" s="241"/>
      <c r="GJ53" s="241"/>
      <c r="GK53" s="241"/>
      <c r="GL53" s="241"/>
      <c r="GM53" s="241"/>
      <c r="GN53" s="241"/>
      <c r="GO53" s="241"/>
      <c r="GP53" s="241"/>
      <c r="GQ53" s="241"/>
      <c r="GR53" s="241"/>
      <c r="GS53" s="241"/>
      <c r="GT53" s="241"/>
      <c r="GU53" s="241"/>
      <c r="GV53" s="241"/>
      <c r="GW53" s="241"/>
      <c r="GX53" s="241"/>
      <c r="GY53" s="241"/>
      <c r="GZ53" s="241"/>
      <c r="HA53" s="241"/>
      <c r="HB53" s="241"/>
      <c r="HC53" s="241"/>
      <c r="HD53" s="241"/>
      <c r="HE53" s="241"/>
      <c r="HF53" s="241"/>
      <c r="HG53" s="241"/>
      <c r="HH53" s="241"/>
      <c r="HI53" s="241"/>
      <c r="HJ53" s="241"/>
      <c r="HK53" s="241"/>
      <c r="HL53" s="241"/>
      <c r="HM53" s="241"/>
      <c r="HN53" s="241"/>
      <c r="HO53" s="241"/>
      <c r="HP53" s="241"/>
      <c r="HQ53" s="241"/>
      <c r="HR53" s="241"/>
      <c r="HS53" s="241"/>
      <c r="HT53" s="241"/>
      <c r="HU53" s="241"/>
      <c r="HV53" s="241"/>
      <c r="HW53" s="241"/>
      <c r="HX53" s="241"/>
      <c r="HY53" s="241"/>
      <c r="HZ53" s="241"/>
      <c r="IA53" s="241"/>
      <c r="IB53" s="241"/>
      <c r="IC53" s="241"/>
      <c r="ID53" s="241"/>
      <c r="IE53" s="241"/>
      <c r="IF53" s="241"/>
      <c r="IG53" s="241"/>
      <c r="IH53" s="241"/>
      <c r="II53" s="241"/>
      <c r="IJ53" s="241"/>
      <c r="IK53" s="241"/>
      <c r="IL53" s="241"/>
      <c r="IM53" s="241"/>
      <c r="IN53" s="241"/>
      <c r="IO53" s="241"/>
      <c r="IP53" s="241"/>
      <c r="IQ53" s="241"/>
      <c r="IR53" s="241"/>
      <c r="IS53" s="241"/>
      <c r="IT53" s="241"/>
      <c r="IU53" s="241"/>
      <c r="IV53" s="241"/>
      <c r="IW53" s="241"/>
      <c r="IX53" s="241"/>
      <c r="IY53" s="241"/>
      <c r="IZ53" s="241"/>
      <c r="JA53" s="241"/>
      <c r="JB53" s="241"/>
      <c r="JC53" s="241"/>
      <c r="JD53" s="241"/>
      <c r="JE53" s="241"/>
      <c r="JF53" s="241"/>
      <c r="JG53" s="241"/>
      <c r="JH53" s="241"/>
      <c r="JI53" s="241"/>
      <c r="JJ53" s="241"/>
      <c r="JK53" s="241"/>
      <c r="JL53" s="241"/>
      <c r="JM53" s="241"/>
      <c r="JN53" s="241"/>
      <c r="JO53" s="241"/>
      <c r="JP53" s="241"/>
      <c r="JQ53" s="241"/>
      <c r="JR53" s="241"/>
      <c r="JS53" s="241"/>
      <c r="JT53" s="241"/>
      <c r="JU53" s="241"/>
      <c r="JV53" s="241"/>
      <c r="JW53" s="241"/>
      <c r="JX53" s="241"/>
      <c r="JY53" s="241"/>
      <c r="JZ53" s="241"/>
      <c r="KA53" s="241"/>
      <c r="KB53" s="241"/>
      <c r="KC53" s="241"/>
      <c r="KD53" s="241"/>
      <c r="KE53" s="241"/>
      <c r="KF53" s="241"/>
      <c r="KG53" s="241"/>
      <c r="KH53" s="241"/>
      <c r="KI53" s="241"/>
      <c r="KJ53" s="241"/>
      <c r="KK53" s="241"/>
      <c r="KL53" s="241"/>
      <c r="KM53" s="241"/>
      <c r="KN53" s="241"/>
      <c r="KO53" s="241"/>
      <c r="KP53" s="241"/>
      <c r="KQ53" s="241"/>
      <c r="KR53" s="241"/>
      <c r="KS53" s="241"/>
      <c r="KT53" s="241"/>
      <c r="KU53" s="241"/>
      <c r="KV53" s="241"/>
      <c r="KW53" s="241"/>
      <c r="KX53" s="241"/>
      <c r="KY53" s="241"/>
      <c r="KZ53" s="241"/>
      <c r="LA53" s="241"/>
      <c r="LB53" s="241"/>
      <c r="LC53" s="241"/>
      <c r="LD53" s="241"/>
      <c r="LE53" s="241"/>
      <c r="LF53" s="241"/>
      <c r="LG53" s="241"/>
      <c r="LH53" s="241"/>
      <c r="LI53" s="241"/>
      <c r="LJ53" s="241"/>
      <c r="LK53" s="241"/>
      <c r="LL53" s="241"/>
      <c r="LM53" s="241"/>
      <c r="LN53" s="241"/>
      <c r="LO53" s="241"/>
      <c r="LP53" s="241"/>
      <c r="LQ53" s="241"/>
      <c r="LR53" s="241"/>
      <c r="LS53" s="241"/>
      <c r="LT53" s="241"/>
      <c r="LU53" s="241"/>
      <c r="LV53" s="241"/>
      <c r="LW53" s="241"/>
      <c r="LX53" s="241"/>
      <c r="LY53" s="241"/>
      <c r="LZ53" s="241"/>
      <c r="MA53" s="241"/>
      <c r="MB53" s="241"/>
      <c r="MC53" s="241"/>
      <c r="MD53" s="241"/>
      <c r="ME53" s="241"/>
      <c r="MF53" s="241"/>
      <c r="MG53" s="241"/>
      <c r="MH53" s="241"/>
      <c r="MI53" s="241"/>
      <c r="MJ53" s="241"/>
      <c r="MK53" s="241"/>
      <c r="ML53" s="241"/>
      <c r="MM53" s="241"/>
      <c r="MN53" s="241"/>
      <c r="MO53" s="241"/>
      <c r="MP53" s="241"/>
      <c r="MQ53" s="241"/>
      <c r="MR53" s="241"/>
      <c r="MS53" s="241"/>
      <c r="MT53" s="241"/>
      <c r="MU53" s="241"/>
      <c r="MV53" s="241"/>
      <c r="MW53" s="241"/>
      <c r="MX53" s="241"/>
      <c r="MY53" s="241"/>
      <c r="MZ53" s="241"/>
      <c r="NA53" s="241"/>
      <c r="NB53" s="241"/>
      <c r="NC53" s="241"/>
      <c r="ND53" s="241"/>
      <c r="NE53" s="241"/>
      <c r="NF53" s="241"/>
      <c r="NG53" s="241"/>
      <c r="NH53" s="241"/>
      <c r="NI53" s="241"/>
      <c r="NJ53" s="241"/>
      <c r="NK53" s="241"/>
      <c r="NL53" s="241"/>
      <c r="NM53" s="241"/>
      <c r="NN53" s="241"/>
      <c r="NO53" s="241"/>
      <c r="NP53" s="241"/>
      <c r="NQ53" s="241"/>
      <c r="NR53" s="241"/>
      <c r="NS53" s="241"/>
      <c r="NT53" s="241"/>
      <c r="NU53" s="241"/>
      <c r="NV53" s="241"/>
      <c r="NW53" s="241"/>
      <c r="NX53" s="241"/>
      <c r="NY53" s="241"/>
      <c r="NZ53" s="241"/>
      <c r="OA53" s="241"/>
      <c r="OB53" s="241"/>
    </row>
    <row r="54" spans="1:392" s="4" customFormat="1">
      <c r="A54" s="160" t="s">
        <v>863</v>
      </c>
      <c r="B54" s="157" t="s">
        <v>864</v>
      </c>
      <c r="C54" s="170">
        <f>VLOOKUP(A54,'Running Inventory count'!$A:$C,3,)</f>
        <v>15</v>
      </c>
      <c r="D54" s="169"/>
      <c r="E54" s="169"/>
      <c r="F54" s="115" t="s">
        <v>783</v>
      </c>
      <c r="G54" s="169" t="s">
        <v>781</v>
      </c>
      <c r="H54" s="167" t="s">
        <v>104</v>
      </c>
      <c r="I54" s="207"/>
      <c r="J54" s="163"/>
      <c r="K54" s="15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1"/>
      <c r="BQ54" s="241"/>
      <c r="BR54" s="241"/>
      <c r="BS54" s="241"/>
      <c r="BT54" s="241"/>
      <c r="BU54" s="241"/>
      <c r="BV54" s="241"/>
      <c r="BW54" s="241"/>
      <c r="BX54" s="241"/>
      <c r="BY54" s="241"/>
      <c r="BZ54" s="241"/>
      <c r="CA54" s="241"/>
      <c r="CB54" s="241"/>
      <c r="CC54" s="241"/>
      <c r="CD54" s="241"/>
      <c r="CE54" s="241"/>
      <c r="CF54" s="241"/>
      <c r="CG54" s="241"/>
      <c r="CH54" s="241"/>
      <c r="CI54" s="241"/>
      <c r="CJ54" s="241"/>
      <c r="CK54" s="241"/>
      <c r="CL54" s="241"/>
      <c r="CM54" s="241"/>
      <c r="CN54" s="241"/>
      <c r="CO54" s="241"/>
      <c r="CP54" s="241"/>
      <c r="CQ54" s="241"/>
      <c r="CR54" s="241"/>
      <c r="CS54" s="241"/>
      <c r="CT54" s="241"/>
      <c r="CU54" s="241"/>
      <c r="CV54" s="241"/>
      <c r="CW54" s="241"/>
      <c r="CX54" s="241"/>
      <c r="CY54" s="241"/>
      <c r="CZ54" s="241"/>
      <c r="DA54" s="241"/>
      <c r="DB54" s="241"/>
      <c r="DC54" s="241"/>
      <c r="DD54" s="241"/>
      <c r="DE54" s="241"/>
      <c r="DF54" s="241"/>
      <c r="DG54" s="241"/>
      <c r="DH54" s="241"/>
      <c r="DI54" s="241"/>
      <c r="DJ54" s="241"/>
      <c r="DK54" s="241"/>
      <c r="DL54" s="241"/>
      <c r="DM54" s="241"/>
      <c r="DN54" s="241"/>
      <c r="DO54" s="241"/>
      <c r="DP54" s="241"/>
      <c r="DQ54" s="241"/>
      <c r="DR54" s="241"/>
      <c r="DS54" s="241"/>
      <c r="DT54" s="241"/>
      <c r="DU54" s="241"/>
      <c r="DV54" s="241"/>
      <c r="DW54" s="241"/>
      <c r="DX54" s="241"/>
      <c r="DY54" s="241"/>
      <c r="DZ54" s="241"/>
      <c r="EA54" s="241"/>
      <c r="EB54" s="241"/>
      <c r="EC54" s="241"/>
      <c r="ED54" s="241"/>
      <c r="EE54" s="241"/>
      <c r="EF54" s="241"/>
      <c r="EG54" s="241"/>
      <c r="EH54" s="241"/>
      <c r="EI54" s="241"/>
      <c r="EJ54" s="241"/>
      <c r="EK54" s="241"/>
      <c r="EL54" s="241"/>
      <c r="EM54" s="241"/>
      <c r="EN54" s="241"/>
      <c r="EO54" s="241"/>
      <c r="EP54" s="241"/>
      <c r="EQ54" s="241"/>
      <c r="ER54" s="241"/>
      <c r="ES54" s="241"/>
      <c r="ET54" s="241"/>
      <c r="EU54" s="241"/>
      <c r="EV54" s="241"/>
      <c r="EW54" s="241"/>
      <c r="EX54" s="241"/>
      <c r="EY54" s="241"/>
      <c r="EZ54" s="241"/>
      <c r="FA54" s="241"/>
      <c r="FB54" s="241"/>
      <c r="FC54" s="241"/>
      <c r="FD54" s="241"/>
      <c r="FE54" s="241"/>
      <c r="FF54" s="241"/>
      <c r="FG54" s="241"/>
      <c r="FH54" s="241"/>
      <c r="FI54" s="241"/>
      <c r="FJ54" s="241"/>
      <c r="FK54" s="241"/>
      <c r="FL54" s="241"/>
      <c r="FM54" s="241"/>
      <c r="FN54" s="241"/>
      <c r="FO54" s="241"/>
      <c r="FP54" s="241"/>
      <c r="FQ54" s="241"/>
      <c r="FR54" s="241"/>
      <c r="FS54" s="241"/>
      <c r="FT54" s="241"/>
      <c r="FU54" s="241"/>
      <c r="FV54" s="241"/>
      <c r="FW54" s="241"/>
      <c r="FX54" s="241"/>
      <c r="FY54" s="241"/>
      <c r="FZ54" s="241"/>
      <c r="GA54" s="241"/>
      <c r="GB54" s="241"/>
      <c r="GC54" s="241"/>
      <c r="GD54" s="241"/>
      <c r="GE54" s="241"/>
      <c r="GF54" s="241"/>
      <c r="GG54" s="241"/>
      <c r="GH54" s="241"/>
      <c r="GI54" s="241"/>
      <c r="GJ54" s="241"/>
      <c r="GK54" s="241"/>
      <c r="GL54" s="241"/>
      <c r="GM54" s="241"/>
      <c r="GN54" s="241"/>
      <c r="GO54" s="241"/>
      <c r="GP54" s="241"/>
      <c r="GQ54" s="241"/>
      <c r="GR54" s="241"/>
      <c r="GS54" s="241"/>
      <c r="GT54" s="241"/>
      <c r="GU54" s="241"/>
      <c r="GV54" s="241"/>
      <c r="GW54" s="241"/>
      <c r="GX54" s="241"/>
      <c r="GY54" s="241"/>
      <c r="GZ54" s="241"/>
      <c r="HA54" s="241"/>
      <c r="HB54" s="241"/>
      <c r="HC54" s="241"/>
      <c r="HD54" s="241"/>
      <c r="HE54" s="241"/>
      <c r="HF54" s="241"/>
      <c r="HG54" s="241"/>
      <c r="HH54" s="241"/>
      <c r="HI54" s="241"/>
      <c r="HJ54" s="241"/>
      <c r="HK54" s="241"/>
      <c r="HL54" s="241"/>
      <c r="HM54" s="241"/>
      <c r="HN54" s="241"/>
      <c r="HO54" s="241"/>
      <c r="HP54" s="241"/>
      <c r="HQ54" s="241"/>
      <c r="HR54" s="241"/>
      <c r="HS54" s="241"/>
      <c r="HT54" s="241"/>
      <c r="HU54" s="241"/>
      <c r="HV54" s="241"/>
      <c r="HW54" s="241"/>
      <c r="HX54" s="241"/>
      <c r="HY54" s="241"/>
      <c r="HZ54" s="241"/>
      <c r="IA54" s="241"/>
      <c r="IB54" s="241"/>
      <c r="IC54" s="241"/>
      <c r="ID54" s="241"/>
      <c r="IE54" s="241"/>
      <c r="IF54" s="241"/>
      <c r="IG54" s="241"/>
      <c r="IH54" s="241"/>
      <c r="II54" s="241"/>
      <c r="IJ54" s="241"/>
      <c r="IK54" s="241"/>
      <c r="IL54" s="241"/>
      <c r="IM54" s="241"/>
      <c r="IN54" s="241"/>
      <c r="IO54" s="241"/>
      <c r="IP54" s="241"/>
      <c r="IQ54" s="241"/>
      <c r="IR54" s="241"/>
      <c r="IS54" s="241"/>
      <c r="IT54" s="241"/>
      <c r="IU54" s="241"/>
      <c r="IV54" s="241"/>
      <c r="IW54" s="241"/>
      <c r="IX54" s="241"/>
      <c r="IY54" s="241"/>
      <c r="IZ54" s="241"/>
      <c r="JA54" s="241"/>
      <c r="JB54" s="241"/>
      <c r="JC54" s="241"/>
      <c r="JD54" s="241"/>
      <c r="JE54" s="241"/>
      <c r="JF54" s="241"/>
      <c r="JG54" s="241"/>
      <c r="JH54" s="241"/>
      <c r="JI54" s="241"/>
      <c r="JJ54" s="241"/>
      <c r="JK54" s="241"/>
      <c r="JL54" s="241"/>
      <c r="JM54" s="241"/>
      <c r="JN54" s="241"/>
      <c r="JO54" s="241"/>
      <c r="JP54" s="241"/>
      <c r="JQ54" s="241"/>
      <c r="JR54" s="241"/>
      <c r="JS54" s="241"/>
      <c r="JT54" s="241"/>
      <c r="JU54" s="241"/>
      <c r="JV54" s="241"/>
      <c r="JW54" s="241"/>
      <c r="JX54" s="241"/>
      <c r="JY54" s="241"/>
      <c r="JZ54" s="241"/>
      <c r="KA54" s="241"/>
      <c r="KB54" s="241"/>
      <c r="KC54" s="241"/>
      <c r="KD54" s="241"/>
      <c r="KE54" s="241"/>
      <c r="KF54" s="241"/>
      <c r="KG54" s="241"/>
      <c r="KH54" s="241"/>
      <c r="KI54" s="241"/>
      <c r="KJ54" s="241"/>
      <c r="KK54" s="241"/>
      <c r="KL54" s="241"/>
      <c r="KM54" s="241"/>
      <c r="KN54" s="241"/>
      <c r="KO54" s="241"/>
      <c r="KP54" s="241"/>
      <c r="KQ54" s="241"/>
      <c r="KR54" s="241"/>
      <c r="KS54" s="241"/>
      <c r="KT54" s="241"/>
      <c r="KU54" s="241"/>
      <c r="KV54" s="241"/>
      <c r="KW54" s="241"/>
      <c r="KX54" s="241"/>
      <c r="KY54" s="241"/>
      <c r="KZ54" s="241"/>
      <c r="LA54" s="241"/>
      <c r="LB54" s="241"/>
      <c r="LC54" s="241"/>
      <c r="LD54" s="241"/>
      <c r="LE54" s="241"/>
      <c r="LF54" s="241"/>
      <c r="LG54" s="241"/>
      <c r="LH54" s="241"/>
      <c r="LI54" s="241"/>
      <c r="LJ54" s="241"/>
      <c r="LK54" s="241"/>
      <c r="LL54" s="241"/>
      <c r="LM54" s="241"/>
      <c r="LN54" s="241"/>
      <c r="LO54" s="241"/>
      <c r="LP54" s="241"/>
      <c r="LQ54" s="241"/>
      <c r="LR54" s="241"/>
      <c r="LS54" s="241"/>
      <c r="LT54" s="241"/>
      <c r="LU54" s="241"/>
      <c r="LV54" s="241"/>
      <c r="LW54" s="241"/>
      <c r="LX54" s="241"/>
      <c r="LY54" s="241"/>
      <c r="LZ54" s="241"/>
      <c r="MA54" s="241"/>
      <c r="MB54" s="241"/>
      <c r="MC54" s="241"/>
      <c r="MD54" s="241"/>
      <c r="ME54" s="241"/>
      <c r="MF54" s="241"/>
      <c r="MG54" s="241"/>
      <c r="MH54" s="241"/>
      <c r="MI54" s="241"/>
      <c r="MJ54" s="241"/>
      <c r="MK54" s="241"/>
      <c r="ML54" s="241"/>
      <c r="MM54" s="241"/>
      <c r="MN54" s="241"/>
      <c r="MO54" s="241"/>
      <c r="MP54" s="241"/>
      <c r="MQ54" s="241"/>
      <c r="MR54" s="241"/>
      <c r="MS54" s="241"/>
      <c r="MT54" s="241"/>
      <c r="MU54" s="241"/>
      <c r="MV54" s="241"/>
      <c r="MW54" s="241"/>
      <c r="MX54" s="241"/>
      <c r="MY54" s="241"/>
      <c r="MZ54" s="241"/>
      <c r="NA54" s="241"/>
      <c r="NB54" s="241"/>
      <c r="NC54" s="241"/>
      <c r="ND54" s="241"/>
      <c r="NE54" s="241"/>
      <c r="NF54" s="241"/>
      <c r="NG54" s="241"/>
      <c r="NH54" s="241"/>
      <c r="NI54" s="241"/>
      <c r="NJ54" s="241"/>
      <c r="NK54" s="241"/>
      <c r="NL54" s="241"/>
      <c r="NM54" s="241"/>
      <c r="NN54" s="241"/>
      <c r="NO54" s="241"/>
      <c r="NP54" s="241"/>
      <c r="NQ54" s="241"/>
      <c r="NR54" s="241"/>
      <c r="NS54" s="241"/>
      <c r="NT54" s="241"/>
      <c r="NU54" s="241"/>
      <c r="NV54" s="241"/>
      <c r="NW54" s="241"/>
      <c r="NX54" s="241"/>
      <c r="NY54" s="241"/>
      <c r="NZ54" s="241"/>
      <c r="OA54" s="241"/>
      <c r="OB54" s="241"/>
    </row>
    <row r="55" spans="1:392" s="162" customFormat="1">
      <c r="A55" s="123" t="s">
        <v>75</v>
      </c>
      <c r="B55" s="29" t="s">
        <v>74</v>
      </c>
      <c r="C55" s="170">
        <v>43</v>
      </c>
      <c r="D55" s="186"/>
      <c r="E55" s="186"/>
      <c r="F55" s="180" t="s">
        <v>1211</v>
      </c>
      <c r="G55" s="186" t="s">
        <v>868</v>
      </c>
      <c r="H55" s="185" t="s">
        <v>102</v>
      </c>
      <c r="I55" s="193"/>
      <c r="J55" s="24"/>
      <c r="K55" s="275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241"/>
      <c r="AQ55" s="241"/>
      <c r="AR55" s="241"/>
      <c r="AS55" s="241"/>
      <c r="AT55" s="241"/>
      <c r="AU55" s="241"/>
      <c r="AV55" s="241"/>
      <c r="AW55" s="241"/>
      <c r="AX55" s="241"/>
      <c r="AY55" s="241"/>
      <c r="AZ55" s="241"/>
      <c r="BA55" s="241"/>
      <c r="BB55" s="241"/>
      <c r="BC55" s="241"/>
      <c r="BD55" s="241"/>
      <c r="BE55" s="241"/>
      <c r="BF55" s="241"/>
      <c r="BG55" s="241"/>
      <c r="BH55" s="241"/>
      <c r="BI55" s="241"/>
      <c r="BJ55" s="241"/>
      <c r="BK55" s="241"/>
      <c r="BL55" s="241"/>
      <c r="BM55" s="241"/>
      <c r="BN55" s="241"/>
      <c r="BO55" s="241"/>
      <c r="BP55" s="241"/>
      <c r="BQ55" s="241"/>
      <c r="BR55" s="241"/>
      <c r="BS55" s="241"/>
      <c r="BT55" s="241"/>
      <c r="BU55" s="241"/>
      <c r="BV55" s="241"/>
      <c r="BW55" s="241"/>
      <c r="BX55" s="241"/>
      <c r="BY55" s="241"/>
      <c r="BZ55" s="241"/>
      <c r="CA55" s="241"/>
      <c r="CB55" s="241"/>
      <c r="CC55" s="241"/>
      <c r="CD55" s="241"/>
      <c r="CE55" s="241"/>
      <c r="CF55" s="241"/>
      <c r="CG55" s="241"/>
      <c r="CH55" s="241"/>
      <c r="CI55" s="241"/>
      <c r="CJ55" s="241"/>
      <c r="CK55" s="241"/>
      <c r="CL55" s="241"/>
      <c r="CM55" s="241"/>
      <c r="CN55" s="241"/>
      <c r="CO55" s="241"/>
      <c r="CP55" s="241"/>
      <c r="CQ55" s="241"/>
      <c r="CR55" s="241"/>
      <c r="CS55" s="241"/>
      <c r="CT55" s="241"/>
      <c r="CU55" s="241"/>
      <c r="CV55" s="241"/>
      <c r="CW55" s="241"/>
      <c r="CX55" s="241"/>
      <c r="CY55" s="241"/>
      <c r="CZ55" s="241"/>
      <c r="DA55" s="241"/>
      <c r="DB55" s="241"/>
      <c r="DC55" s="241"/>
      <c r="DD55" s="241"/>
      <c r="DE55" s="241"/>
      <c r="DF55" s="241"/>
      <c r="DG55" s="241"/>
      <c r="DH55" s="241"/>
      <c r="DI55" s="241"/>
      <c r="DJ55" s="241"/>
      <c r="DK55" s="241"/>
      <c r="DL55" s="241"/>
      <c r="DM55" s="241"/>
      <c r="DN55" s="241"/>
      <c r="DO55" s="241"/>
      <c r="DP55" s="241"/>
      <c r="DQ55" s="241"/>
      <c r="DR55" s="241"/>
      <c r="DS55" s="241"/>
      <c r="DT55" s="241"/>
      <c r="DU55" s="241"/>
      <c r="DV55" s="241"/>
      <c r="DW55" s="241"/>
      <c r="DX55" s="241"/>
      <c r="DY55" s="241"/>
      <c r="DZ55" s="241"/>
      <c r="EA55" s="241"/>
      <c r="EB55" s="241"/>
      <c r="EC55" s="241"/>
      <c r="ED55" s="241"/>
      <c r="EE55" s="241"/>
      <c r="EF55" s="241"/>
      <c r="EG55" s="241"/>
      <c r="EH55" s="241"/>
      <c r="EI55" s="241"/>
      <c r="EJ55" s="241"/>
      <c r="EK55" s="241"/>
      <c r="EL55" s="241"/>
      <c r="EM55" s="241"/>
      <c r="EN55" s="241"/>
      <c r="EO55" s="241"/>
      <c r="EP55" s="241"/>
      <c r="EQ55" s="241"/>
      <c r="ER55" s="241"/>
      <c r="ES55" s="241"/>
      <c r="ET55" s="241"/>
      <c r="EU55" s="241"/>
      <c r="EV55" s="241"/>
      <c r="EW55" s="241"/>
      <c r="EX55" s="241"/>
      <c r="EY55" s="241"/>
      <c r="EZ55" s="241"/>
      <c r="FA55" s="241"/>
      <c r="FB55" s="241"/>
      <c r="FC55" s="241"/>
      <c r="FD55" s="241"/>
      <c r="FE55" s="241"/>
      <c r="FF55" s="241"/>
      <c r="FG55" s="241"/>
      <c r="FH55" s="241"/>
      <c r="FI55" s="241"/>
      <c r="FJ55" s="241"/>
      <c r="FK55" s="241"/>
      <c r="FL55" s="241"/>
      <c r="FM55" s="241"/>
      <c r="FN55" s="241"/>
      <c r="FO55" s="241"/>
      <c r="FP55" s="241"/>
      <c r="FQ55" s="241"/>
      <c r="FR55" s="241"/>
      <c r="FS55" s="241"/>
      <c r="FT55" s="241"/>
      <c r="FU55" s="241"/>
      <c r="FV55" s="241"/>
      <c r="FW55" s="241"/>
      <c r="FX55" s="241"/>
      <c r="FY55" s="241"/>
      <c r="FZ55" s="241"/>
      <c r="GA55" s="241"/>
      <c r="GB55" s="241"/>
      <c r="GC55" s="241"/>
      <c r="GD55" s="241"/>
      <c r="GE55" s="241"/>
      <c r="GF55" s="241"/>
      <c r="GG55" s="241"/>
      <c r="GH55" s="241"/>
      <c r="GI55" s="241"/>
      <c r="GJ55" s="241"/>
      <c r="GK55" s="241"/>
      <c r="GL55" s="241"/>
      <c r="GM55" s="241"/>
      <c r="GN55" s="241"/>
      <c r="GO55" s="241"/>
      <c r="GP55" s="241"/>
      <c r="GQ55" s="241"/>
      <c r="GR55" s="241"/>
      <c r="GS55" s="241"/>
      <c r="GT55" s="241"/>
      <c r="GU55" s="241"/>
      <c r="GV55" s="241"/>
      <c r="GW55" s="241"/>
      <c r="GX55" s="241"/>
      <c r="GY55" s="241"/>
      <c r="GZ55" s="241"/>
      <c r="HA55" s="241"/>
      <c r="HB55" s="241"/>
      <c r="HC55" s="241"/>
      <c r="HD55" s="241"/>
      <c r="HE55" s="241"/>
      <c r="HF55" s="241"/>
      <c r="HG55" s="241"/>
      <c r="HH55" s="241"/>
      <c r="HI55" s="241"/>
      <c r="HJ55" s="241"/>
      <c r="HK55" s="241"/>
      <c r="HL55" s="241"/>
      <c r="HM55" s="241"/>
      <c r="HN55" s="241"/>
      <c r="HO55" s="241"/>
      <c r="HP55" s="241"/>
      <c r="HQ55" s="241"/>
      <c r="HR55" s="241"/>
      <c r="HS55" s="241"/>
      <c r="HT55" s="241"/>
      <c r="HU55" s="241"/>
      <c r="HV55" s="241"/>
      <c r="HW55" s="241"/>
      <c r="HX55" s="241"/>
      <c r="HY55" s="241"/>
      <c r="HZ55" s="241"/>
      <c r="IA55" s="241"/>
      <c r="IB55" s="241"/>
      <c r="IC55" s="241"/>
      <c r="ID55" s="241"/>
      <c r="IE55" s="241"/>
      <c r="IF55" s="241"/>
      <c r="IG55" s="241"/>
      <c r="IH55" s="241"/>
      <c r="II55" s="241"/>
      <c r="IJ55" s="241"/>
      <c r="IK55" s="241"/>
      <c r="IL55" s="241"/>
      <c r="IM55" s="241"/>
      <c r="IN55" s="241"/>
      <c r="IO55" s="241"/>
      <c r="IP55" s="241"/>
      <c r="IQ55" s="241"/>
      <c r="IR55" s="241"/>
      <c r="IS55" s="241"/>
      <c r="IT55" s="241"/>
      <c r="IU55" s="241"/>
      <c r="IV55" s="241"/>
      <c r="IW55" s="241"/>
      <c r="IX55" s="241"/>
      <c r="IY55" s="241"/>
      <c r="IZ55" s="241"/>
      <c r="JA55" s="241"/>
      <c r="JB55" s="241"/>
      <c r="JC55" s="241"/>
      <c r="JD55" s="241"/>
      <c r="JE55" s="241"/>
      <c r="JF55" s="241"/>
      <c r="JG55" s="241"/>
      <c r="JH55" s="241"/>
      <c r="JI55" s="241"/>
      <c r="JJ55" s="241"/>
      <c r="JK55" s="241"/>
      <c r="JL55" s="241"/>
      <c r="JM55" s="241"/>
      <c r="JN55" s="241"/>
      <c r="JO55" s="241"/>
      <c r="JP55" s="241"/>
      <c r="JQ55" s="241"/>
      <c r="JR55" s="241"/>
      <c r="JS55" s="241"/>
      <c r="JT55" s="241"/>
      <c r="JU55" s="241"/>
      <c r="JV55" s="241"/>
      <c r="JW55" s="241"/>
      <c r="JX55" s="241"/>
      <c r="JY55" s="241"/>
      <c r="JZ55" s="241"/>
      <c r="KA55" s="241"/>
      <c r="KB55" s="241"/>
      <c r="KC55" s="241"/>
      <c r="KD55" s="241"/>
      <c r="KE55" s="241"/>
      <c r="KF55" s="241"/>
      <c r="KG55" s="241"/>
      <c r="KH55" s="241"/>
      <c r="KI55" s="241"/>
      <c r="KJ55" s="241"/>
      <c r="KK55" s="241"/>
      <c r="KL55" s="241"/>
      <c r="KM55" s="241"/>
      <c r="KN55" s="241"/>
      <c r="KO55" s="241"/>
      <c r="KP55" s="241"/>
      <c r="KQ55" s="241"/>
      <c r="KR55" s="241"/>
      <c r="KS55" s="241"/>
      <c r="KT55" s="241"/>
      <c r="KU55" s="241"/>
      <c r="KV55" s="241"/>
      <c r="KW55" s="241"/>
      <c r="KX55" s="241"/>
      <c r="KY55" s="241"/>
      <c r="KZ55" s="241"/>
      <c r="LA55" s="241"/>
      <c r="LB55" s="241"/>
      <c r="LC55" s="241"/>
      <c r="LD55" s="241"/>
      <c r="LE55" s="241"/>
      <c r="LF55" s="241"/>
      <c r="LG55" s="241"/>
      <c r="LH55" s="241"/>
      <c r="LI55" s="241"/>
      <c r="LJ55" s="241"/>
      <c r="LK55" s="241"/>
      <c r="LL55" s="241"/>
      <c r="LM55" s="241"/>
      <c r="LN55" s="241"/>
      <c r="LO55" s="241"/>
      <c r="LP55" s="241"/>
      <c r="LQ55" s="241"/>
      <c r="LR55" s="241"/>
      <c r="LS55" s="241"/>
      <c r="LT55" s="241"/>
      <c r="LU55" s="241"/>
      <c r="LV55" s="241"/>
      <c r="LW55" s="241"/>
      <c r="LX55" s="241"/>
      <c r="LY55" s="241"/>
      <c r="LZ55" s="241"/>
      <c r="MA55" s="241"/>
      <c r="MB55" s="241"/>
      <c r="MC55" s="241"/>
      <c r="MD55" s="241"/>
      <c r="ME55" s="241"/>
      <c r="MF55" s="241"/>
      <c r="MG55" s="241"/>
      <c r="MH55" s="241"/>
      <c r="MI55" s="241"/>
      <c r="MJ55" s="241"/>
      <c r="MK55" s="241"/>
      <c r="ML55" s="241"/>
      <c r="MM55" s="241"/>
      <c r="MN55" s="241"/>
      <c r="MO55" s="241"/>
      <c r="MP55" s="241"/>
      <c r="MQ55" s="241"/>
      <c r="MR55" s="241"/>
      <c r="MS55" s="241"/>
      <c r="MT55" s="241"/>
      <c r="MU55" s="241"/>
      <c r="MV55" s="241"/>
      <c r="MW55" s="241"/>
      <c r="MX55" s="241"/>
      <c r="MY55" s="241"/>
      <c r="MZ55" s="241"/>
      <c r="NA55" s="241"/>
      <c r="NB55" s="241"/>
      <c r="NC55" s="241"/>
      <c r="ND55" s="241"/>
      <c r="NE55" s="241"/>
      <c r="NF55" s="241"/>
      <c r="NG55" s="241"/>
      <c r="NH55" s="241"/>
      <c r="NI55" s="241"/>
      <c r="NJ55" s="241"/>
      <c r="NK55" s="241"/>
      <c r="NL55" s="241"/>
      <c r="NM55" s="241"/>
      <c r="NN55" s="241"/>
      <c r="NO55" s="241"/>
      <c r="NP55" s="241"/>
      <c r="NQ55" s="241"/>
      <c r="NR55" s="241"/>
      <c r="NS55" s="241"/>
      <c r="NT55" s="241"/>
      <c r="NU55" s="241"/>
      <c r="NV55" s="241"/>
      <c r="NW55" s="241"/>
      <c r="NX55" s="241"/>
      <c r="NY55" s="241"/>
      <c r="NZ55" s="241"/>
      <c r="OA55" s="241"/>
      <c r="OB55" s="241"/>
    </row>
    <row r="56" spans="1:392" s="162" customFormat="1">
      <c r="A56" s="123" t="s">
        <v>2363</v>
      </c>
      <c r="B56" s="29" t="s">
        <v>2734</v>
      </c>
      <c r="C56" s="170">
        <f>VLOOKUP(A56,'Running Inventory count'!$A:$C,3,)</f>
        <v>4</v>
      </c>
      <c r="D56" s="289"/>
      <c r="E56" s="289"/>
      <c r="F56" s="180" t="s">
        <v>2329</v>
      </c>
      <c r="G56" s="289" t="s">
        <v>868</v>
      </c>
      <c r="H56" s="288" t="s">
        <v>102</v>
      </c>
      <c r="I56" s="275"/>
      <c r="J56" s="24"/>
      <c r="K56" s="275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241"/>
      <c r="AO56" s="241"/>
      <c r="AP56" s="241"/>
      <c r="AQ56" s="241"/>
      <c r="AR56" s="241"/>
      <c r="AS56" s="241"/>
      <c r="AT56" s="241"/>
      <c r="AU56" s="241"/>
      <c r="AV56" s="241"/>
      <c r="AW56" s="241"/>
      <c r="AX56" s="241"/>
      <c r="AY56" s="241"/>
      <c r="AZ56" s="241"/>
      <c r="BA56" s="241"/>
      <c r="BB56" s="241"/>
      <c r="BC56" s="241"/>
      <c r="BD56" s="241"/>
      <c r="BE56" s="241"/>
      <c r="BF56" s="241"/>
      <c r="BG56" s="241"/>
      <c r="BH56" s="241"/>
      <c r="BI56" s="241"/>
      <c r="BJ56" s="241"/>
      <c r="BK56" s="241"/>
      <c r="BL56" s="241"/>
      <c r="BM56" s="241"/>
      <c r="BN56" s="241"/>
      <c r="BO56" s="241"/>
      <c r="BP56" s="241"/>
      <c r="BQ56" s="241"/>
      <c r="BR56" s="241"/>
      <c r="BS56" s="241"/>
      <c r="BT56" s="241"/>
      <c r="BU56" s="241"/>
      <c r="BV56" s="241"/>
      <c r="BW56" s="241"/>
      <c r="BX56" s="241"/>
      <c r="BY56" s="241"/>
      <c r="BZ56" s="241"/>
      <c r="CA56" s="241"/>
      <c r="CB56" s="241"/>
      <c r="CC56" s="241"/>
      <c r="CD56" s="241"/>
      <c r="CE56" s="241"/>
      <c r="CF56" s="241"/>
      <c r="CG56" s="241"/>
      <c r="CH56" s="241"/>
      <c r="CI56" s="241"/>
      <c r="CJ56" s="241"/>
      <c r="CK56" s="241"/>
      <c r="CL56" s="241"/>
      <c r="CM56" s="241"/>
      <c r="CN56" s="241"/>
      <c r="CO56" s="241"/>
      <c r="CP56" s="241"/>
      <c r="CQ56" s="241"/>
      <c r="CR56" s="241"/>
      <c r="CS56" s="241"/>
      <c r="CT56" s="241"/>
      <c r="CU56" s="241"/>
      <c r="CV56" s="241"/>
      <c r="CW56" s="241"/>
      <c r="CX56" s="241"/>
      <c r="CY56" s="241"/>
      <c r="CZ56" s="241"/>
      <c r="DA56" s="241"/>
      <c r="DB56" s="241"/>
      <c r="DC56" s="241"/>
      <c r="DD56" s="241"/>
      <c r="DE56" s="241"/>
      <c r="DF56" s="241"/>
      <c r="DG56" s="241"/>
      <c r="DH56" s="241"/>
      <c r="DI56" s="241"/>
      <c r="DJ56" s="241"/>
      <c r="DK56" s="241"/>
      <c r="DL56" s="241"/>
      <c r="DM56" s="241"/>
      <c r="DN56" s="241"/>
      <c r="DO56" s="241"/>
      <c r="DP56" s="241"/>
      <c r="DQ56" s="241"/>
      <c r="DR56" s="241"/>
      <c r="DS56" s="241"/>
      <c r="DT56" s="241"/>
      <c r="DU56" s="241"/>
      <c r="DV56" s="241"/>
      <c r="DW56" s="241"/>
      <c r="DX56" s="241"/>
      <c r="DY56" s="241"/>
      <c r="DZ56" s="241"/>
      <c r="EA56" s="241"/>
      <c r="EB56" s="241"/>
      <c r="EC56" s="241"/>
      <c r="ED56" s="241"/>
      <c r="EE56" s="241"/>
      <c r="EF56" s="241"/>
      <c r="EG56" s="241"/>
      <c r="EH56" s="241"/>
      <c r="EI56" s="241"/>
      <c r="EJ56" s="241"/>
      <c r="EK56" s="241"/>
      <c r="EL56" s="241"/>
      <c r="EM56" s="241"/>
      <c r="EN56" s="241"/>
      <c r="EO56" s="241"/>
      <c r="EP56" s="241"/>
      <c r="EQ56" s="241"/>
      <c r="ER56" s="241"/>
      <c r="ES56" s="241"/>
      <c r="ET56" s="241"/>
      <c r="EU56" s="241"/>
      <c r="EV56" s="241"/>
      <c r="EW56" s="241"/>
      <c r="EX56" s="241"/>
      <c r="EY56" s="241"/>
      <c r="EZ56" s="241"/>
      <c r="FA56" s="241"/>
      <c r="FB56" s="241"/>
      <c r="FC56" s="241"/>
      <c r="FD56" s="241"/>
      <c r="FE56" s="241"/>
      <c r="FF56" s="241"/>
      <c r="FG56" s="241"/>
      <c r="FH56" s="241"/>
      <c r="FI56" s="241"/>
      <c r="FJ56" s="241"/>
      <c r="FK56" s="241"/>
      <c r="FL56" s="241"/>
      <c r="FM56" s="241"/>
      <c r="FN56" s="241"/>
      <c r="FO56" s="241"/>
      <c r="FP56" s="241"/>
      <c r="FQ56" s="241"/>
      <c r="FR56" s="241"/>
      <c r="FS56" s="241"/>
      <c r="FT56" s="241"/>
      <c r="FU56" s="241"/>
      <c r="FV56" s="241"/>
      <c r="FW56" s="241"/>
      <c r="FX56" s="241"/>
      <c r="FY56" s="241"/>
      <c r="FZ56" s="241"/>
      <c r="GA56" s="241"/>
      <c r="GB56" s="241"/>
      <c r="GC56" s="241"/>
      <c r="GD56" s="241"/>
      <c r="GE56" s="241"/>
      <c r="GF56" s="241"/>
      <c r="GG56" s="241"/>
      <c r="GH56" s="241"/>
      <c r="GI56" s="241"/>
      <c r="GJ56" s="241"/>
      <c r="GK56" s="241"/>
      <c r="GL56" s="241"/>
      <c r="GM56" s="241"/>
      <c r="GN56" s="241"/>
      <c r="GO56" s="241"/>
      <c r="GP56" s="241"/>
      <c r="GQ56" s="241"/>
      <c r="GR56" s="241"/>
      <c r="GS56" s="241"/>
      <c r="GT56" s="241"/>
      <c r="GU56" s="241"/>
      <c r="GV56" s="241"/>
      <c r="GW56" s="241"/>
      <c r="GX56" s="241"/>
      <c r="GY56" s="241"/>
      <c r="GZ56" s="241"/>
      <c r="HA56" s="241"/>
      <c r="HB56" s="241"/>
      <c r="HC56" s="241"/>
      <c r="HD56" s="241"/>
      <c r="HE56" s="241"/>
      <c r="HF56" s="241"/>
      <c r="HG56" s="241"/>
      <c r="HH56" s="241"/>
      <c r="HI56" s="241"/>
      <c r="HJ56" s="241"/>
      <c r="HK56" s="241"/>
      <c r="HL56" s="241"/>
      <c r="HM56" s="241"/>
      <c r="HN56" s="241"/>
      <c r="HO56" s="241"/>
      <c r="HP56" s="241"/>
      <c r="HQ56" s="241"/>
      <c r="HR56" s="241"/>
      <c r="HS56" s="241"/>
      <c r="HT56" s="241"/>
      <c r="HU56" s="241"/>
      <c r="HV56" s="241"/>
      <c r="HW56" s="241"/>
      <c r="HX56" s="241"/>
      <c r="HY56" s="241"/>
      <c r="HZ56" s="241"/>
      <c r="IA56" s="241"/>
      <c r="IB56" s="241"/>
      <c r="IC56" s="241"/>
      <c r="ID56" s="241"/>
      <c r="IE56" s="241"/>
      <c r="IF56" s="241"/>
      <c r="IG56" s="241"/>
      <c r="IH56" s="241"/>
      <c r="II56" s="241"/>
      <c r="IJ56" s="241"/>
      <c r="IK56" s="241"/>
      <c r="IL56" s="241"/>
      <c r="IM56" s="241"/>
      <c r="IN56" s="241"/>
      <c r="IO56" s="241"/>
      <c r="IP56" s="241"/>
      <c r="IQ56" s="241"/>
      <c r="IR56" s="241"/>
      <c r="IS56" s="241"/>
      <c r="IT56" s="241"/>
      <c r="IU56" s="241"/>
      <c r="IV56" s="241"/>
      <c r="IW56" s="241"/>
      <c r="IX56" s="241"/>
      <c r="IY56" s="241"/>
      <c r="IZ56" s="241"/>
      <c r="JA56" s="241"/>
      <c r="JB56" s="241"/>
      <c r="JC56" s="241"/>
      <c r="JD56" s="241"/>
      <c r="JE56" s="241"/>
      <c r="JF56" s="241"/>
      <c r="JG56" s="241"/>
      <c r="JH56" s="241"/>
      <c r="JI56" s="241"/>
      <c r="JJ56" s="241"/>
      <c r="JK56" s="241"/>
      <c r="JL56" s="241"/>
      <c r="JM56" s="241"/>
      <c r="JN56" s="241"/>
      <c r="JO56" s="241"/>
      <c r="JP56" s="241"/>
      <c r="JQ56" s="241"/>
      <c r="JR56" s="241"/>
      <c r="JS56" s="241"/>
      <c r="JT56" s="241"/>
      <c r="JU56" s="241"/>
      <c r="JV56" s="241"/>
      <c r="JW56" s="241"/>
      <c r="JX56" s="241"/>
      <c r="JY56" s="241"/>
      <c r="JZ56" s="241"/>
      <c r="KA56" s="241"/>
      <c r="KB56" s="241"/>
      <c r="KC56" s="241"/>
      <c r="KD56" s="241"/>
      <c r="KE56" s="241"/>
      <c r="KF56" s="241"/>
      <c r="KG56" s="241"/>
      <c r="KH56" s="241"/>
      <c r="KI56" s="241"/>
      <c r="KJ56" s="241"/>
      <c r="KK56" s="241"/>
      <c r="KL56" s="241"/>
      <c r="KM56" s="241"/>
      <c r="KN56" s="241"/>
      <c r="KO56" s="241"/>
      <c r="KP56" s="241"/>
      <c r="KQ56" s="241"/>
      <c r="KR56" s="241"/>
      <c r="KS56" s="241"/>
      <c r="KT56" s="241"/>
      <c r="KU56" s="241"/>
      <c r="KV56" s="241"/>
      <c r="KW56" s="241"/>
      <c r="KX56" s="241"/>
      <c r="KY56" s="241"/>
      <c r="KZ56" s="241"/>
      <c r="LA56" s="241"/>
      <c r="LB56" s="241"/>
      <c r="LC56" s="241"/>
      <c r="LD56" s="241"/>
      <c r="LE56" s="241"/>
      <c r="LF56" s="241"/>
      <c r="LG56" s="241"/>
      <c r="LH56" s="241"/>
      <c r="LI56" s="241"/>
      <c r="LJ56" s="241"/>
      <c r="LK56" s="241"/>
      <c r="LL56" s="241"/>
      <c r="LM56" s="241"/>
      <c r="LN56" s="241"/>
      <c r="LO56" s="241"/>
      <c r="LP56" s="241"/>
      <c r="LQ56" s="241"/>
      <c r="LR56" s="241"/>
      <c r="LS56" s="241"/>
      <c r="LT56" s="241"/>
      <c r="LU56" s="241"/>
      <c r="LV56" s="241"/>
      <c r="LW56" s="241"/>
      <c r="LX56" s="241"/>
      <c r="LY56" s="241"/>
      <c r="LZ56" s="241"/>
      <c r="MA56" s="241"/>
      <c r="MB56" s="241"/>
      <c r="MC56" s="241"/>
      <c r="MD56" s="241"/>
      <c r="ME56" s="241"/>
      <c r="MF56" s="241"/>
      <c r="MG56" s="241"/>
      <c r="MH56" s="241"/>
      <c r="MI56" s="241"/>
      <c r="MJ56" s="241"/>
      <c r="MK56" s="241"/>
      <c r="ML56" s="241"/>
      <c r="MM56" s="241"/>
      <c r="MN56" s="241"/>
      <c r="MO56" s="241"/>
      <c r="MP56" s="241"/>
      <c r="MQ56" s="241"/>
      <c r="MR56" s="241"/>
      <c r="MS56" s="241"/>
      <c r="MT56" s="241"/>
      <c r="MU56" s="241"/>
      <c r="MV56" s="241"/>
      <c r="MW56" s="241"/>
      <c r="MX56" s="241"/>
      <c r="MY56" s="241"/>
      <c r="MZ56" s="241"/>
      <c r="NA56" s="241"/>
      <c r="NB56" s="241"/>
      <c r="NC56" s="241"/>
      <c r="ND56" s="241"/>
      <c r="NE56" s="241"/>
      <c r="NF56" s="241"/>
      <c r="NG56" s="241"/>
      <c r="NH56" s="241"/>
      <c r="NI56" s="241"/>
      <c r="NJ56" s="241"/>
      <c r="NK56" s="241"/>
      <c r="NL56" s="241"/>
      <c r="NM56" s="241"/>
      <c r="NN56" s="241"/>
      <c r="NO56" s="241"/>
      <c r="NP56" s="241"/>
      <c r="NQ56" s="241"/>
      <c r="NR56" s="241"/>
      <c r="NS56" s="241"/>
      <c r="NT56" s="241"/>
      <c r="NU56" s="241"/>
      <c r="NV56" s="241"/>
      <c r="NW56" s="241"/>
      <c r="NX56" s="241"/>
      <c r="NY56" s="241"/>
      <c r="NZ56" s="241"/>
      <c r="OA56" s="241"/>
      <c r="OB56" s="241"/>
    </row>
    <row r="57" spans="1:392" s="162" customFormat="1">
      <c r="A57" s="139" t="s">
        <v>3045</v>
      </c>
      <c r="B57" s="171" t="s">
        <v>3044</v>
      </c>
      <c r="C57" s="170">
        <f>VLOOKUP(A57,'Running Inventory count'!$A:$C,3,)</f>
        <v>12</v>
      </c>
      <c r="D57" s="169"/>
      <c r="E57" s="169"/>
      <c r="F57" s="115" t="s">
        <v>3046</v>
      </c>
      <c r="G57" s="169" t="s">
        <v>1117</v>
      </c>
      <c r="H57" s="167"/>
      <c r="I57" s="151"/>
      <c r="J57" s="166"/>
      <c r="K57" s="165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  <c r="BA57" s="241"/>
      <c r="BB57" s="241"/>
      <c r="BC57" s="241"/>
      <c r="BD57" s="241"/>
      <c r="BE57" s="241"/>
      <c r="BF57" s="241"/>
      <c r="BG57" s="241"/>
      <c r="BH57" s="241"/>
      <c r="BI57" s="241"/>
      <c r="BJ57" s="241"/>
      <c r="BK57" s="241"/>
      <c r="BL57" s="241"/>
      <c r="BM57" s="241"/>
      <c r="BN57" s="241"/>
      <c r="BO57" s="241"/>
      <c r="BP57" s="241"/>
      <c r="BQ57" s="241"/>
      <c r="BR57" s="241"/>
      <c r="BS57" s="241"/>
      <c r="BT57" s="241"/>
      <c r="BU57" s="241"/>
      <c r="BV57" s="241"/>
      <c r="BW57" s="241"/>
      <c r="BX57" s="241"/>
      <c r="BY57" s="241"/>
      <c r="BZ57" s="241"/>
      <c r="CA57" s="241"/>
      <c r="CB57" s="241"/>
      <c r="CC57" s="241"/>
      <c r="CD57" s="241"/>
      <c r="CE57" s="241"/>
      <c r="CF57" s="241"/>
      <c r="CG57" s="241"/>
      <c r="CH57" s="241"/>
      <c r="CI57" s="241"/>
      <c r="CJ57" s="241"/>
      <c r="CK57" s="241"/>
      <c r="CL57" s="241"/>
      <c r="CM57" s="241"/>
      <c r="CN57" s="241"/>
      <c r="CO57" s="241"/>
      <c r="CP57" s="241"/>
      <c r="CQ57" s="241"/>
      <c r="CR57" s="241"/>
      <c r="CS57" s="241"/>
      <c r="CT57" s="241"/>
      <c r="CU57" s="241"/>
      <c r="CV57" s="241"/>
      <c r="CW57" s="241"/>
      <c r="CX57" s="241"/>
      <c r="CY57" s="241"/>
      <c r="CZ57" s="241"/>
      <c r="DA57" s="241"/>
      <c r="DB57" s="241"/>
      <c r="DC57" s="241"/>
      <c r="DD57" s="241"/>
      <c r="DE57" s="241"/>
      <c r="DF57" s="241"/>
      <c r="DG57" s="241"/>
      <c r="DH57" s="241"/>
      <c r="DI57" s="241"/>
      <c r="DJ57" s="241"/>
      <c r="DK57" s="241"/>
      <c r="DL57" s="241"/>
      <c r="DM57" s="241"/>
      <c r="DN57" s="241"/>
      <c r="DO57" s="241"/>
      <c r="DP57" s="241"/>
      <c r="DQ57" s="241"/>
      <c r="DR57" s="241"/>
      <c r="DS57" s="241"/>
      <c r="DT57" s="241"/>
      <c r="DU57" s="241"/>
      <c r="DV57" s="241"/>
      <c r="DW57" s="241"/>
      <c r="DX57" s="241"/>
      <c r="DY57" s="241"/>
      <c r="DZ57" s="241"/>
      <c r="EA57" s="241"/>
      <c r="EB57" s="241"/>
      <c r="EC57" s="241"/>
      <c r="ED57" s="241"/>
      <c r="EE57" s="241"/>
      <c r="EF57" s="241"/>
      <c r="EG57" s="241"/>
      <c r="EH57" s="241"/>
      <c r="EI57" s="241"/>
      <c r="EJ57" s="241"/>
      <c r="EK57" s="241"/>
      <c r="EL57" s="241"/>
      <c r="EM57" s="241"/>
      <c r="EN57" s="241"/>
      <c r="EO57" s="241"/>
      <c r="EP57" s="241"/>
      <c r="EQ57" s="241"/>
      <c r="ER57" s="241"/>
      <c r="ES57" s="241"/>
      <c r="ET57" s="241"/>
      <c r="EU57" s="241"/>
      <c r="EV57" s="241"/>
      <c r="EW57" s="241"/>
      <c r="EX57" s="241"/>
      <c r="EY57" s="241"/>
      <c r="EZ57" s="241"/>
      <c r="FA57" s="241"/>
      <c r="FB57" s="241"/>
      <c r="FC57" s="241"/>
      <c r="FD57" s="241"/>
      <c r="FE57" s="241"/>
      <c r="FF57" s="241"/>
      <c r="FG57" s="241"/>
      <c r="FH57" s="241"/>
      <c r="FI57" s="241"/>
      <c r="FJ57" s="241"/>
      <c r="FK57" s="241"/>
      <c r="FL57" s="241"/>
      <c r="FM57" s="241"/>
      <c r="FN57" s="241"/>
      <c r="FO57" s="241"/>
      <c r="FP57" s="241"/>
      <c r="FQ57" s="241"/>
      <c r="FR57" s="241"/>
      <c r="FS57" s="241"/>
      <c r="FT57" s="241"/>
      <c r="FU57" s="241"/>
      <c r="FV57" s="241"/>
      <c r="FW57" s="241"/>
      <c r="FX57" s="241"/>
      <c r="FY57" s="241"/>
      <c r="FZ57" s="241"/>
      <c r="GA57" s="241"/>
      <c r="GB57" s="241"/>
      <c r="GC57" s="241"/>
      <c r="GD57" s="241"/>
      <c r="GE57" s="241"/>
      <c r="GF57" s="241"/>
      <c r="GG57" s="241"/>
      <c r="GH57" s="241"/>
      <c r="GI57" s="241"/>
      <c r="GJ57" s="241"/>
      <c r="GK57" s="241"/>
      <c r="GL57" s="241"/>
      <c r="GM57" s="241"/>
      <c r="GN57" s="241"/>
      <c r="GO57" s="241"/>
      <c r="GP57" s="241"/>
      <c r="GQ57" s="241"/>
      <c r="GR57" s="241"/>
      <c r="GS57" s="241"/>
      <c r="GT57" s="241"/>
      <c r="GU57" s="241"/>
      <c r="GV57" s="241"/>
      <c r="GW57" s="241"/>
      <c r="GX57" s="241"/>
      <c r="GY57" s="241"/>
      <c r="GZ57" s="241"/>
      <c r="HA57" s="241"/>
      <c r="HB57" s="241"/>
      <c r="HC57" s="241"/>
      <c r="HD57" s="241"/>
      <c r="HE57" s="241"/>
      <c r="HF57" s="241"/>
      <c r="HG57" s="241"/>
      <c r="HH57" s="241"/>
      <c r="HI57" s="241"/>
      <c r="HJ57" s="241"/>
      <c r="HK57" s="241"/>
      <c r="HL57" s="241"/>
      <c r="HM57" s="241"/>
      <c r="HN57" s="241"/>
      <c r="HO57" s="241"/>
      <c r="HP57" s="241"/>
      <c r="HQ57" s="241"/>
      <c r="HR57" s="241"/>
      <c r="HS57" s="241"/>
      <c r="HT57" s="241"/>
      <c r="HU57" s="241"/>
      <c r="HV57" s="241"/>
      <c r="HW57" s="241"/>
      <c r="HX57" s="241"/>
      <c r="HY57" s="241"/>
      <c r="HZ57" s="241"/>
      <c r="IA57" s="241"/>
      <c r="IB57" s="241"/>
      <c r="IC57" s="241"/>
      <c r="ID57" s="241"/>
      <c r="IE57" s="241"/>
      <c r="IF57" s="241"/>
      <c r="IG57" s="241"/>
      <c r="IH57" s="241"/>
      <c r="II57" s="241"/>
      <c r="IJ57" s="241"/>
      <c r="IK57" s="241"/>
      <c r="IL57" s="241"/>
      <c r="IM57" s="241"/>
      <c r="IN57" s="241"/>
      <c r="IO57" s="241"/>
      <c r="IP57" s="241"/>
      <c r="IQ57" s="241"/>
      <c r="IR57" s="241"/>
      <c r="IS57" s="241"/>
      <c r="IT57" s="241"/>
      <c r="IU57" s="241"/>
      <c r="IV57" s="241"/>
      <c r="IW57" s="241"/>
      <c r="IX57" s="241"/>
      <c r="IY57" s="241"/>
      <c r="IZ57" s="241"/>
      <c r="JA57" s="241"/>
      <c r="JB57" s="241"/>
      <c r="JC57" s="241"/>
      <c r="JD57" s="241"/>
      <c r="JE57" s="241"/>
      <c r="JF57" s="241"/>
      <c r="JG57" s="241"/>
      <c r="JH57" s="241"/>
      <c r="JI57" s="241"/>
      <c r="JJ57" s="241"/>
      <c r="JK57" s="241"/>
      <c r="JL57" s="241"/>
      <c r="JM57" s="241"/>
      <c r="JN57" s="241"/>
      <c r="JO57" s="241"/>
      <c r="JP57" s="241"/>
      <c r="JQ57" s="241"/>
      <c r="JR57" s="241"/>
      <c r="JS57" s="241"/>
      <c r="JT57" s="241"/>
      <c r="JU57" s="241"/>
      <c r="JV57" s="241"/>
      <c r="JW57" s="241"/>
      <c r="JX57" s="241"/>
      <c r="JY57" s="241"/>
      <c r="JZ57" s="241"/>
      <c r="KA57" s="241"/>
      <c r="KB57" s="241"/>
      <c r="KC57" s="241"/>
      <c r="KD57" s="241"/>
      <c r="KE57" s="241"/>
      <c r="KF57" s="241"/>
      <c r="KG57" s="241"/>
      <c r="KH57" s="241"/>
      <c r="KI57" s="241"/>
      <c r="KJ57" s="241"/>
      <c r="KK57" s="241"/>
      <c r="KL57" s="241"/>
      <c r="KM57" s="241"/>
      <c r="KN57" s="241"/>
      <c r="KO57" s="241"/>
      <c r="KP57" s="241"/>
      <c r="KQ57" s="241"/>
      <c r="KR57" s="241"/>
      <c r="KS57" s="241"/>
      <c r="KT57" s="241"/>
      <c r="KU57" s="241"/>
      <c r="KV57" s="241"/>
      <c r="KW57" s="241"/>
      <c r="KX57" s="241"/>
      <c r="KY57" s="241"/>
      <c r="KZ57" s="241"/>
      <c r="LA57" s="241"/>
      <c r="LB57" s="241"/>
      <c r="LC57" s="241"/>
      <c r="LD57" s="241"/>
      <c r="LE57" s="241"/>
      <c r="LF57" s="241"/>
      <c r="LG57" s="241"/>
      <c r="LH57" s="241"/>
      <c r="LI57" s="241"/>
      <c r="LJ57" s="241"/>
      <c r="LK57" s="241"/>
      <c r="LL57" s="241"/>
      <c r="LM57" s="241"/>
      <c r="LN57" s="241"/>
      <c r="LO57" s="241"/>
      <c r="LP57" s="241"/>
      <c r="LQ57" s="241"/>
      <c r="LR57" s="241"/>
      <c r="LS57" s="241"/>
      <c r="LT57" s="241"/>
      <c r="LU57" s="241"/>
      <c r="LV57" s="241"/>
      <c r="LW57" s="241"/>
      <c r="LX57" s="241"/>
      <c r="LY57" s="241"/>
      <c r="LZ57" s="241"/>
      <c r="MA57" s="241"/>
      <c r="MB57" s="241"/>
      <c r="MC57" s="241"/>
      <c r="MD57" s="241"/>
      <c r="ME57" s="241"/>
      <c r="MF57" s="241"/>
      <c r="MG57" s="241"/>
      <c r="MH57" s="241"/>
      <c r="MI57" s="241"/>
      <c r="MJ57" s="241"/>
      <c r="MK57" s="241"/>
      <c r="ML57" s="241"/>
      <c r="MM57" s="241"/>
      <c r="MN57" s="241"/>
      <c r="MO57" s="241"/>
      <c r="MP57" s="241"/>
      <c r="MQ57" s="241"/>
      <c r="MR57" s="241"/>
      <c r="MS57" s="241"/>
      <c r="MT57" s="241"/>
      <c r="MU57" s="241"/>
      <c r="MV57" s="241"/>
      <c r="MW57" s="241"/>
      <c r="MX57" s="241"/>
      <c r="MY57" s="241"/>
      <c r="MZ57" s="241"/>
      <c r="NA57" s="241"/>
      <c r="NB57" s="241"/>
      <c r="NC57" s="241"/>
      <c r="ND57" s="241"/>
      <c r="NE57" s="241"/>
      <c r="NF57" s="241"/>
      <c r="NG57" s="241"/>
      <c r="NH57" s="241"/>
      <c r="NI57" s="241"/>
      <c r="NJ57" s="241"/>
      <c r="NK57" s="241"/>
      <c r="NL57" s="241"/>
      <c r="NM57" s="241"/>
      <c r="NN57" s="241"/>
      <c r="NO57" s="241"/>
      <c r="NP57" s="241"/>
      <c r="NQ57" s="241"/>
      <c r="NR57" s="241"/>
      <c r="NS57" s="241"/>
      <c r="NT57" s="241"/>
      <c r="NU57" s="241"/>
      <c r="NV57" s="241"/>
      <c r="NW57" s="241"/>
      <c r="NX57" s="241"/>
      <c r="NY57" s="241"/>
      <c r="NZ57" s="241"/>
      <c r="OA57" s="241"/>
      <c r="OB57" s="241"/>
    </row>
    <row r="58" spans="1:392" s="4" customFormat="1">
      <c r="A58" s="269" t="s">
        <v>70</v>
      </c>
      <c r="B58" s="189" t="s">
        <v>63</v>
      </c>
      <c r="C58" s="290">
        <f>VLOOKUP(A58,'Running Inventory count'!$A:$C,3,)</f>
        <v>10</v>
      </c>
      <c r="D58" s="289"/>
      <c r="E58" s="289"/>
      <c r="F58" s="180" t="s">
        <v>1547</v>
      </c>
      <c r="G58" s="289" t="s">
        <v>868</v>
      </c>
      <c r="H58" s="288" t="s">
        <v>102</v>
      </c>
      <c r="I58" s="275"/>
      <c r="J58" s="24"/>
      <c r="K58" s="275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1"/>
      <c r="AL58" s="241"/>
      <c r="AM58" s="241"/>
      <c r="AN58" s="241"/>
      <c r="AO58" s="241"/>
      <c r="AP58" s="241"/>
      <c r="AQ58" s="241"/>
      <c r="AR58" s="241"/>
      <c r="AS58" s="241"/>
      <c r="AT58" s="241"/>
      <c r="AU58" s="241"/>
      <c r="AV58" s="241"/>
      <c r="AW58" s="241"/>
      <c r="AX58" s="241"/>
      <c r="AY58" s="241"/>
      <c r="AZ58" s="241"/>
      <c r="BA58" s="241"/>
      <c r="BB58" s="241"/>
      <c r="BC58" s="241"/>
      <c r="BD58" s="241"/>
      <c r="BE58" s="241"/>
      <c r="BF58" s="241"/>
      <c r="BG58" s="241"/>
      <c r="BH58" s="241"/>
      <c r="BI58" s="241"/>
      <c r="BJ58" s="241"/>
      <c r="BK58" s="241"/>
      <c r="BL58" s="241"/>
      <c r="BM58" s="241"/>
      <c r="BN58" s="241"/>
      <c r="BO58" s="241"/>
      <c r="BP58" s="241"/>
      <c r="BQ58" s="241"/>
      <c r="BR58" s="241"/>
      <c r="BS58" s="241"/>
      <c r="BT58" s="241"/>
      <c r="BU58" s="241"/>
      <c r="BV58" s="241"/>
      <c r="BW58" s="241"/>
      <c r="BX58" s="241"/>
      <c r="BY58" s="241"/>
      <c r="BZ58" s="241"/>
      <c r="CA58" s="241"/>
      <c r="CB58" s="241"/>
      <c r="CC58" s="241"/>
      <c r="CD58" s="241"/>
      <c r="CE58" s="241"/>
      <c r="CF58" s="241"/>
      <c r="CG58" s="241"/>
      <c r="CH58" s="241"/>
      <c r="CI58" s="241"/>
      <c r="CJ58" s="241"/>
      <c r="CK58" s="241"/>
      <c r="CL58" s="241"/>
      <c r="CM58" s="241"/>
      <c r="CN58" s="241"/>
      <c r="CO58" s="241"/>
      <c r="CP58" s="241"/>
      <c r="CQ58" s="241"/>
      <c r="CR58" s="241"/>
      <c r="CS58" s="241"/>
      <c r="CT58" s="241"/>
      <c r="CU58" s="241"/>
      <c r="CV58" s="241"/>
      <c r="CW58" s="241"/>
      <c r="CX58" s="241"/>
      <c r="CY58" s="241"/>
      <c r="CZ58" s="241"/>
      <c r="DA58" s="241"/>
      <c r="DB58" s="241"/>
      <c r="DC58" s="241"/>
      <c r="DD58" s="241"/>
      <c r="DE58" s="241"/>
      <c r="DF58" s="241"/>
      <c r="DG58" s="241"/>
      <c r="DH58" s="241"/>
      <c r="DI58" s="241"/>
      <c r="DJ58" s="241"/>
      <c r="DK58" s="241"/>
      <c r="DL58" s="241"/>
      <c r="DM58" s="241"/>
      <c r="DN58" s="241"/>
      <c r="DO58" s="241"/>
      <c r="DP58" s="241"/>
      <c r="DQ58" s="241"/>
      <c r="DR58" s="241"/>
      <c r="DS58" s="241"/>
      <c r="DT58" s="241"/>
      <c r="DU58" s="241"/>
      <c r="DV58" s="241"/>
      <c r="DW58" s="241"/>
      <c r="DX58" s="241"/>
      <c r="DY58" s="241"/>
      <c r="DZ58" s="241"/>
      <c r="EA58" s="241"/>
      <c r="EB58" s="241"/>
      <c r="EC58" s="241"/>
      <c r="ED58" s="241"/>
      <c r="EE58" s="241"/>
      <c r="EF58" s="241"/>
      <c r="EG58" s="241"/>
      <c r="EH58" s="241"/>
      <c r="EI58" s="241"/>
      <c r="EJ58" s="241"/>
      <c r="EK58" s="241"/>
      <c r="EL58" s="241"/>
      <c r="EM58" s="241"/>
      <c r="EN58" s="241"/>
      <c r="EO58" s="241"/>
      <c r="EP58" s="241"/>
      <c r="EQ58" s="241"/>
      <c r="ER58" s="241"/>
      <c r="ES58" s="241"/>
      <c r="ET58" s="241"/>
      <c r="EU58" s="241"/>
      <c r="EV58" s="241"/>
      <c r="EW58" s="241"/>
      <c r="EX58" s="241"/>
      <c r="EY58" s="241"/>
      <c r="EZ58" s="241"/>
      <c r="FA58" s="241"/>
      <c r="FB58" s="241"/>
      <c r="FC58" s="241"/>
      <c r="FD58" s="241"/>
      <c r="FE58" s="241"/>
      <c r="FF58" s="241"/>
      <c r="FG58" s="241"/>
      <c r="FH58" s="241"/>
      <c r="FI58" s="241"/>
      <c r="FJ58" s="241"/>
      <c r="FK58" s="241"/>
      <c r="FL58" s="241"/>
      <c r="FM58" s="241"/>
      <c r="FN58" s="241"/>
      <c r="FO58" s="241"/>
      <c r="FP58" s="241"/>
      <c r="FQ58" s="241"/>
      <c r="FR58" s="241"/>
      <c r="FS58" s="241"/>
      <c r="FT58" s="241"/>
      <c r="FU58" s="241"/>
      <c r="FV58" s="241"/>
      <c r="FW58" s="241"/>
      <c r="FX58" s="241"/>
      <c r="FY58" s="241"/>
      <c r="FZ58" s="241"/>
      <c r="GA58" s="241"/>
      <c r="GB58" s="241"/>
      <c r="GC58" s="241"/>
      <c r="GD58" s="241"/>
      <c r="GE58" s="241"/>
      <c r="GF58" s="241"/>
      <c r="GG58" s="241"/>
      <c r="GH58" s="241"/>
      <c r="GI58" s="241"/>
      <c r="GJ58" s="241"/>
      <c r="GK58" s="241"/>
      <c r="GL58" s="241"/>
      <c r="GM58" s="241"/>
      <c r="GN58" s="241"/>
      <c r="GO58" s="241"/>
      <c r="GP58" s="241"/>
      <c r="GQ58" s="241"/>
      <c r="GR58" s="241"/>
      <c r="GS58" s="241"/>
      <c r="GT58" s="241"/>
      <c r="GU58" s="241"/>
      <c r="GV58" s="241"/>
      <c r="GW58" s="241"/>
      <c r="GX58" s="241"/>
      <c r="GY58" s="241"/>
      <c r="GZ58" s="241"/>
      <c r="HA58" s="241"/>
      <c r="HB58" s="241"/>
      <c r="HC58" s="241"/>
      <c r="HD58" s="241"/>
      <c r="HE58" s="241"/>
      <c r="HF58" s="241"/>
      <c r="HG58" s="241"/>
      <c r="HH58" s="241"/>
      <c r="HI58" s="241"/>
      <c r="HJ58" s="241"/>
      <c r="HK58" s="241"/>
      <c r="HL58" s="241"/>
      <c r="HM58" s="241"/>
      <c r="HN58" s="241"/>
      <c r="HO58" s="241"/>
      <c r="HP58" s="241"/>
      <c r="HQ58" s="241"/>
      <c r="HR58" s="241"/>
      <c r="HS58" s="241"/>
      <c r="HT58" s="241"/>
      <c r="HU58" s="241"/>
      <c r="HV58" s="241"/>
      <c r="HW58" s="241"/>
      <c r="HX58" s="241"/>
      <c r="HY58" s="241"/>
      <c r="HZ58" s="241"/>
      <c r="IA58" s="241"/>
      <c r="IB58" s="241"/>
      <c r="IC58" s="241"/>
      <c r="ID58" s="241"/>
      <c r="IE58" s="241"/>
      <c r="IF58" s="241"/>
      <c r="IG58" s="241"/>
      <c r="IH58" s="241"/>
      <c r="II58" s="241"/>
      <c r="IJ58" s="241"/>
      <c r="IK58" s="241"/>
      <c r="IL58" s="241"/>
      <c r="IM58" s="241"/>
      <c r="IN58" s="241"/>
      <c r="IO58" s="241"/>
      <c r="IP58" s="241"/>
      <c r="IQ58" s="241"/>
      <c r="IR58" s="241"/>
      <c r="IS58" s="241"/>
      <c r="IT58" s="241"/>
      <c r="IU58" s="241"/>
      <c r="IV58" s="241"/>
      <c r="IW58" s="241"/>
      <c r="IX58" s="241"/>
      <c r="IY58" s="241"/>
      <c r="IZ58" s="241"/>
      <c r="JA58" s="241"/>
      <c r="JB58" s="241"/>
      <c r="JC58" s="241"/>
      <c r="JD58" s="241"/>
      <c r="JE58" s="241"/>
      <c r="JF58" s="241"/>
      <c r="JG58" s="241"/>
      <c r="JH58" s="241"/>
      <c r="JI58" s="241"/>
      <c r="JJ58" s="241"/>
      <c r="JK58" s="241"/>
      <c r="JL58" s="241"/>
      <c r="JM58" s="241"/>
      <c r="JN58" s="241"/>
      <c r="JO58" s="241"/>
      <c r="JP58" s="241"/>
      <c r="JQ58" s="241"/>
      <c r="JR58" s="241"/>
      <c r="JS58" s="241"/>
      <c r="JT58" s="241"/>
      <c r="JU58" s="241"/>
      <c r="JV58" s="241"/>
      <c r="JW58" s="241"/>
      <c r="JX58" s="241"/>
      <c r="JY58" s="241"/>
      <c r="JZ58" s="241"/>
      <c r="KA58" s="241"/>
      <c r="KB58" s="241"/>
      <c r="KC58" s="241"/>
      <c r="KD58" s="241"/>
      <c r="KE58" s="241"/>
      <c r="KF58" s="241"/>
      <c r="KG58" s="241"/>
      <c r="KH58" s="241"/>
      <c r="KI58" s="241"/>
      <c r="KJ58" s="241"/>
      <c r="KK58" s="241"/>
      <c r="KL58" s="241"/>
      <c r="KM58" s="241"/>
      <c r="KN58" s="241"/>
      <c r="KO58" s="241"/>
      <c r="KP58" s="241"/>
      <c r="KQ58" s="241"/>
      <c r="KR58" s="241"/>
      <c r="KS58" s="241"/>
      <c r="KT58" s="241"/>
      <c r="KU58" s="241"/>
      <c r="KV58" s="241"/>
      <c r="KW58" s="241"/>
      <c r="KX58" s="241"/>
      <c r="KY58" s="241"/>
      <c r="KZ58" s="241"/>
      <c r="LA58" s="241"/>
      <c r="LB58" s="241"/>
      <c r="LC58" s="241"/>
      <c r="LD58" s="241"/>
      <c r="LE58" s="241"/>
      <c r="LF58" s="241"/>
      <c r="LG58" s="241"/>
      <c r="LH58" s="241"/>
      <c r="LI58" s="241"/>
      <c r="LJ58" s="241"/>
      <c r="LK58" s="241"/>
      <c r="LL58" s="241"/>
      <c r="LM58" s="241"/>
      <c r="LN58" s="241"/>
      <c r="LO58" s="241"/>
      <c r="LP58" s="241"/>
      <c r="LQ58" s="241"/>
      <c r="LR58" s="241"/>
      <c r="LS58" s="241"/>
      <c r="LT58" s="241"/>
      <c r="LU58" s="241"/>
      <c r="LV58" s="241"/>
      <c r="LW58" s="241"/>
      <c r="LX58" s="241"/>
      <c r="LY58" s="241"/>
      <c r="LZ58" s="241"/>
      <c r="MA58" s="241"/>
      <c r="MB58" s="241"/>
      <c r="MC58" s="241"/>
      <c r="MD58" s="241"/>
      <c r="ME58" s="241"/>
      <c r="MF58" s="241"/>
      <c r="MG58" s="241"/>
      <c r="MH58" s="241"/>
      <c r="MI58" s="241"/>
      <c r="MJ58" s="241"/>
      <c r="MK58" s="241"/>
      <c r="ML58" s="241"/>
      <c r="MM58" s="241"/>
      <c r="MN58" s="241"/>
      <c r="MO58" s="241"/>
      <c r="MP58" s="241"/>
      <c r="MQ58" s="241"/>
      <c r="MR58" s="241"/>
      <c r="MS58" s="241"/>
      <c r="MT58" s="241"/>
      <c r="MU58" s="241"/>
      <c r="MV58" s="241"/>
      <c r="MW58" s="241"/>
      <c r="MX58" s="241"/>
      <c r="MY58" s="241"/>
      <c r="MZ58" s="241"/>
      <c r="NA58" s="241"/>
      <c r="NB58" s="241"/>
      <c r="NC58" s="241"/>
      <c r="ND58" s="241"/>
      <c r="NE58" s="241"/>
      <c r="NF58" s="241"/>
      <c r="NG58" s="241"/>
      <c r="NH58" s="241"/>
      <c r="NI58" s="241"/>
      <c r="NJ58" s="241"/>
      <c r="NK58" s="241"/>
      <c r="NL58" s="241"/>
      <c r="NM58" s="241"/>
      <c r="NN58" s="241"/>
      <c r="NO58" s="241"/>
      <c r="NP58" s="241"/>
      <c r="NQ58" s="241"/>
      <c r="NR58" s="241"/>
      <c r="NS58" s="241"/>
      <c r="NT58" s="241"/>
      <c r="NU58" s="241"/>
      <c r="NV58" s="241"/>
      <c r="NW58" s="241"/>
      <c r="NX58" s="241"/>
      <c r="NY58" s="241"/>
      <c r="NZ58" s="241"/>
      <c r="OA58" s="241"/>
      <c r="OB58" s="241"/>
    </row>
    <row r="59" spans="1:392" s="4" customFormat="1">
      <c r="A59" s="123" t="s">
        <v>387</v>
      </c>
      <c r="B59" s="29" t="s">
        <v>388</v>
      </c>
      <c r="C59" s="290">
        <f>VLOOKUP(A59,'Running Inventory count'!$A:$C,3,)</f>
        <v>41</v>
      </c>
      <c r="D59" s="289"/>
      <c r="E59" s="289"/>
      <c r="F59" s="180" t="s">
        <v>1094</v>
      </c>
      <c r="G59" s="289" t="s">
        <v>868</v>
      </c>
      <c r="H59" s="288" t="s">
        <v>102</v>
      </c>
      <c r="I59" s="275"/>
      <c r="J59" s="24"/>
      <c r="K59" s="275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  <c r="AC59" s="241"/>
      <c r="AD59" s="241"/>
      <c r="AE59" s="241"/>
      <c r="AF59" s="241"/>
      <c r="AG59" s="241"/>
      <c r="AH59" s="241"/>
      <c r="AI59" s="241"/>
      <c r="AJ59" s="241"/>
      <c r="AK59" s="241"/>
      <c r="AL59" s="241"/>
      <c r="AM59" s="241"/>
      <c r="AN59" s="241"/>
      <c r="AO59" s="241"/>
      <c r="AP59" s="241"/>
      <c r="AQ59" s="241"/>
      <c r="AR59" s="241"/>
      <c r="AS59" s="241"/>
      <c r="AT59" s="241"/>
      <c r="AU59" s="241"/>
      <c r="AV59" s="241"/>
      <c r="AW59" s="241"/>
      <c r="AX59" s="241"/>
      <c r="AY59" s="241"/>
      <c r="AZ59" s="241"/>
      <c r="BA59" s="241"/>
      <c r="BB59" s="241"/>
      <c r="BC59" s="241"/>
      <c r="BD59" s="241"/>
      <c r="BE59" s="241"/>
      <c r="BF59" s="241"/>
      <c r="BG59" s="241"/>
      <c r="BH59" s="241"/>
      <c r="BI59" s="241"/>
      <c r="BJ59" s="241"/>
      <c r="BK59" s="241"/>
      <c r="BL59" s="241"/>
      <c r="BM59" s="241"/>
      <c r="BN59" s="241"/>
      <c r="BO59" s="241"/>
      <c r="BP59" s="241"/>
      <c r="BQ59" s="241"/>
      <c r="BR59" s="241"/>
      <c r="BS59" s="241"/>
      <c r="BT59" s="241"/>
      <c r="BU59" s="241"/>
      <c r="BV59" s="241"/>
      <c r="BW59" s="241"/>
      <c r="BX59" s="241"/>
      <c r="BY59" s="241"/>
      <c r="BZ59" s="241"/>
      <c r="CA59" s="241"/>
      <c r="CB59" s="241"/>
      <c r="CC59" s="241"/>
      <c r="CD59" s="241"/>
      <c r="CE59" s="241"/>
      <c r="CF59" s="241"/>
      <c r="CG59" s="241"/>
      <c r="CH59" s="241"/>
      <c r="CI59" s="241"/>
      <c r="CJ59" s="241"/>
      <c r="CK59" s="241"/>
      <c r="CL59" s="241"/>
      <c r="CM59" s="241"/>
      <c r="CN59" s="241"/>
      <c r="CO59" s="241"/>
      <c r="CP59" s="241"/>
      <c r="CQ59" s="241"/>
      <c r="CR59" s="241"/>
      <c r="CS59" s="241"/>
      <c r="CT59" s="241"/>
      <c r="CU59" s="241"/>
      <c r="CV59" s="241"/>
      <c r="CW59" s="241"/>
      <c r="CX59" s="241"/>
      <c r="CY59" s="241"/>
      <c r="CZ59" s="241"/>
      <c r="DA59" s="241"/>
      <c r="DB59" s="241"/>
      <c r="DC59" s="241"/>
      <c r="DD59" s="241"/>
      <c r="DE59" s="241"/>
      <c r="DF59" s="241"/>
      <c r="DG59" s="241"/>
      <c r="DH59" s="241"/>
      <c r="DI59" s="241"/>
      <c r="DJ59" s="241"/>
      <c r="DK59" s="241"/>
      <c r="DL59" s="241"/>
      <c r="DM59" s="241"/>
      <c r="DN59" s="241"/>
      <c r="DO59" s="241"/>
      <c r="DP59" s="241"/>
      <c r="DQ59" s="241"/>
      <c r="DR59" s="241"/>
      <c r="DS59" s="241"/>
      <c r="DT59" s="241"/>
      <c r="DU59" s="241"/>
      <c r="DV59" s="241"/>
      <c r="DW59" s="241"/>
      <c r="DX59" s="241"/>
      <c r="DY59" s="241"/>
      <c r="DZ59" s="241"/>
      <c r="EA59" s="241"/>
      <c r="EB59" s="241"/>
      <c r="EC59" s="241"/>
      <c r="ED59" s="241"/>
      <c r="EE59" s="241"/>
      <c r="EF59" s="241"/>
      <c r="EG59" s="241"/>
      <c r="EH59" s="241"/>
      <c r="EI59" s="241"/>
      <c r="EJ59" s="241"/>
      <c r="EK59" s="241"/>
      <c r="EL59" s="241"/>
      <c r="EM59" s="241"/>
      <c r="EN59" s="241"/>
      <c r="EO59" s="241"/>
      <c r="EP59" s="241"/>
      <c r="EQ59" s="241"/>
      <c r="ER59" s="241"/>
      <c r="ES59" s="241"/>
      <c r="ET59" s="241"/>
      <c r="EU59" s="241"/>
      <c r="EV59" s="241"/>
      <c r="EW59" s="241"/>
      <c r="EX59" s="241"/>
      <c r="EY59" s="241"/>
      <c r="EZ59" s="241"/>
      <c r="FA59" s="241"/>
      <c r="FB59" s="241"/>
      <c r="FC59" s="241"/>
      <c r="FD59" s="241"/>
      <c r="FE59" s="241"/>
      <c r="FF59" s="241"/>
      <c r="FG59" s="241"/>
      <c r="FH59" s="241"/>
      <c r="FI59" s="241"/>
      <c r="FJ59" s="241"/>
      <c r="FK59" s="241"/>
      <c r="FL59" s="241"/>
      <c r="FM59" s="241"/>
      <c r="FN59" s="241"/>
      <c r="FO59" s="241"/>
      <c r="FP59" s="241"/>
      <c r="FQ59" s="241"/>
      <c r="FR59" s="241"/>
      <c r="FS59" s="241"/>
      <c r="FT59" s="241"/>
      <c r="FU59" s="241"/>
      <c r="FV59" s="241"/>
      <c r="FW59" s="241"/>
      <c r="FX59" s="241"/>
      <c r="FY59" s="241"/>
      <c r="FZ59" s="241"/>
      <c r="GA59" s="241"/>
      <c r="GB59" s="241"/>
      <c r="GC59" s="241"/>
      <c r="GD59" s="241"/>
      <c r="GE59" s="241"/>
      <c r="GF59" s="241"/>
      <c r="GG59" s="241"/>
      <c r="GH59" s="241"/>
      <c r="GI59" s="241"/>
      <c r="GJ59" s="241"/>
      <c r="GK59" s="241"/>
      <c r="GL59" s="241"/>
      <c r="GM59" s="241"/>
      <c r="GN59" s="241"/>
      <c r="GO59" s="241"/>
      <c r="GP59" s="241"/>
      <c r="GQ59" s="241"/>
      <c r="GR59" s="241"/>
      <c r="GS59" s="241"/>
      <c r="GT59" s="241"/>
      <c r="GU59" s="241"/>
      <c r="GV59" s="241"/>
      <c r="GW59" s="241"/>
      <c r="GX59" s="241"/>
      <c r="GY59" s="241"/>
      <c r="GZ59" s="241"/>
      <c r="HA59" s="241"/>
      <c r="HB59" s="241"/>
      <c r="HC59" s="241"/>
      <c r="HD59" s="241"/>
      <c r="HE59" s="241"/>
      <c r="HF59" s="241"/>
      <c r="HG59" s="241"/>
      <c r="HH59" s="241"/>
      <c r="HI59" s="241"/>
      <c r="HJ59" s="241"/>
      <c r="HK59" s="241"/>
      <c r="HL59" s="241"/>
      <c r="HM59" s="241"/>
      <c r="HN59" s="241"/>
      <c r="HO59" s="241"/>
      <c r="HP59" s="241"/>
      <c r="HQ59" s="241"/>
      <c r="HR59" s="241"/>
      <c r="HS59" s="241"/>
      <c r="HT59" s="241"/>
      <c r="HU59" s="241"/>
      <c r="HV59" s="241"/>
      <c r="HW59" s="241"/>
      <c r="HX59" s="241"/>
      <c r="HY59" s="241"/>
      <c r="HZ59" s="241"/>
      <c r="IA59" s="241"/>
      <c r="IB59" s="241"/>
      <c r="IC59" s="241"/>
      <c r="ID59" s="241"/>
      <c r="IE59" s="241"/>
      <c r="IF59" s="241"/>
      <c r="IG59" s="241"/>
      <c r="IH59" s="241"/>
      <c r="II59" s="241"/>
      <c r="IJ59" s="241"/>
      <c r="IK59" s="241"/>
      <c r="IL59" s="241"/>
      <c r="IM59" s="241"/>
      <c r="IN59" s="241"/>
      <c r="IO59" s="241"/>
      <c r="IP59" s="241"/>
      <c r="IQ59" s="241"/>
      <c r="IR59" s="241"/>
      <c r="IS59" s="241"/>
      <c r="IT59" s="241"/>
      <c r="IU59" s="241"/>
      <c r="IV59" s="241"/>
      <c r="IW59" s="241"/>
      <c r="IX59" s="241"/>
      <c r="IY59" s="241"/>
      <c r="IZ59" s="241"/>
      <c r="JA59" s="241"/>
      <c r="JB59" s="241"/>
      <c r="JC59" s="241"/>
      <c r="JD59" s="241"/>
      <c r="JE59" s="241"/>
      <c r="JF59" s="241"/>
      <c r="JG59" s="241"/>
      <c r="JH59" s="241"/>
      <c r="JI59" s="241"/>
      <c r="JJ59" s="241"/>
      <c r="JK59" s="241"/>
      <c r="JL59" s="241"/>
      <c r="JM59" s="241"/>
      <c r="JN59" s="241"/>
      <c r="JO59" s="241"/>
      <c r="JP59" s="241"/>
      <c r="JQ59" s="241"/>
      <c r="JR59" s="241"/>
      <c r="JS59" s="241"/>
      <c r="JT59" s="241"/>
      <c r="JU59" s="241"/>
      <c r="JV59" s="241"/>
      <c r="JW59" s="241"/>
      <c r="JX59" s="241"/>
      <c r="JY59" s="241"/>
      <c r="JZ59" s="241"/>
      <c r="KA59" s="241"/>
      <c r="KB59" s="241"/>
      <c r="KC59" s="241"/>
      <c r="KD59" s="241"/>
      <c r="KE59" s="241"/>
      <c r="KF59" s="241"/>
      <c r="KG59" s="241"/>
      <c r="KH59" s="241"/>
      <c r="KI59" s="241"/>
      <c r="KJ59" s="241"/>
      <c r="KK59" s="241"/>
      <c r="KL59" s="241"/>
      <c r="KM59" s="241"/>
      <c r="KN59" s="241"/>
      <c r="KO59" s="241"/>
      <c r="KP59" s="241"/>
      <c r="KQ59" s="241"/>
      <c r="KR59" s="241"/>
      <c r="KS59" s="241"/>
      <c r="KT59" s="241"/>
      <c r="KU59" s="241"/>
      <c r="KV59" s="241"/>
      <c r="KW59" s="241"/>
      <c r="KX59" s="241"/>
      <c r="KY59" s="241"/>
      <c r="KZ59" s="241"/>
      <c r="LA59" s="241"/>
      <c r="LB59" s="241"/>
      <c r="LC59" s="241"/>
      <c r="LD59" s="241"/>
      <c r="LE59" s="241"/>
      <c r="LF59" s="241"/>
      <c r="LG59" s="241"/>
      <c r="LH59" s="241"/>
      <c r="LI59" s="241"/>
      <c r="LJ59" s="241"/>
      <c r="LK59" s="241"/>
      <c r="LL59" s="241"/>
      <c r="LM59" s="241"/>
      <c r="LN59" s="241"/>
      <c r="LO59" s="241"/>
      <c r="LP59" s="241"/>
      <c r="LQ59" s="241"/>
      <c r="LR59" s="241"/>
      <c r="LS59" s="241"/>
      <c r="LT59" s="241"/>
      <c r="LU59" s="241"/>
      <c r="LV59" s="241"/>
      <c r="LW59" s="241"/>
      <c r="LX59" s="241"/>
      <c r="LY59" s="241"/>
      <c r="LZ59" s="241"/>
      <c r="MA59" s="241"/>
      <c r="MB59" s="241"/>
      <c r="MC59" s="241"/>
      <c r="MD59" s="241"/>
      <c r="ME59" s="241"/>
      <c r="MF59" s="241"/>
      <c r="MG59" s="241"/>
      <c r="MH59" s="241"/>
      <c r="MI59" s="241"/>
      <c r="MJ59" s="241"/>
      <c r="MK59" s="241"/>
      <c r="ML59" s="241"/>
      <c r="MM59" s="241"/>
      <c r="MN59" s="241"/>
      <c r="MO59" s="241"/>
      <c r="MP59" s="241"/>
      <c r="MQ59" s="241"/>
      <c r="MR59" s="241"/>
      <c r="MS59" s="241"/>
      <c r="MT59" s="241"/>
      <c r="MU59" s="241"/>
      <c r="MV59" s="241"/>
      <c r="MW59" s="241"/>
      <c r="MX59" s="241"/>
      <c r="MY59" s="241"/>
      <c r="MZ59" s="241"/>
      <c r="NA59" s="241"/>
      <c r="NB59" s="241"/>
      <c r="NC59" s="241"/>
      <c r="ND59" s="241"/>
      <c r="NE59" s="241"/>
      <c r="NF59" s="241"/>
      <c r="NG59" s="241"/>
      <c r="NH59" s="241"/>
      <c r="NI59" s="241"/>
      <c r="NJ59" s="241"/>
      <c r="NK59" s="241"/>
      <c r="NL59" s="241"/>
      <c r="NM59" s="241"/>
      <c r="NN59" s="241"/>
      <c r="NO59" s="241"/>
      <c r="NP59" s="241"/>
      <c r="NQ59" s="241"/>
      <c r="NR59" s="241"/>
      <c r="NS59" s="241"/>
      <c r="NT59" s="241"/>
      <c r="NU59" s="241"/>
      <c r="NV59" s="241"/>
      <c r="NW59" s="241"/>
      <c r="NX59" s="241"/>
      <c r="NY59" s="241"/>
      <c r="NZ59" s="241"/>
      <c r="OA59" s="241"/>
      <c r="OB59" s="241"/>
    </row>
    <row r="60" spans="1:392" s="4" customFormat="1">
      <c r="A60" s="121" t="s">
        <v>208</v>
      </c>
      <c r="B60" s="30" t="s">
        <v>374</v>
      </c>
      <c r="C60" s="33">
        <f>VLOOKUP(A60,'Running Inventory count'!$A:$C,3,)</f>
        <v>3</v>
      </c>
      <c r="D60" s="21"/>
      <c r="E60" s="21"/>
      <c r="F60" s="155" t="s">
        <v>870</v>
      </c>
      <c r="G60" s="155" t="s">
        <v>781</v>
      </c>
      <c r="H60" s="19" t="s">
        <v>737</v>
      </c>
      <c r="I60" s="207"/>
      <c r="J60" s="166"/>
      <c r="K60" s="133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1"/>
      <c r="AL60" s="241"/>
      <c r="AM60" s="241"/>
      <c r="AN60" s="241"/>
      <c r="AO60" s="241"/>
      <c r="AP60" s="241"/>
      <c r="AQ60" s="241"/>
      <c r="AR60" s="241"/>
      <c r="AS60" s="241"/>
      <c r="AT60" s="241"/>
      <c r="AU60" s="241"/>
      <c r="AV60" s="241"/>
      <c r="AW60" s="241"/>
      <c r="AX60" s="241"/>
      <c r="AY60" s="241"/>
      <c r="AZ60" s="241"/>
      <c r="BA60" s="241"/>
      <c r="BB60" s="241"/>
      <c r="BC60" s="241"/>
      <c r="BD60" s="241"/>
      <c r="BE60" s="241"/>
      <c r="BF60" s="241"/>
      <c r="BG60" s="241"/>
      <c r="BH60" s="241"/>
      <c r="BI60" s="241"/>
      <c r="BJ60" s="241"/>
      <c r="BK60" s="241"/>
      <c r="BL60" s="241"/>
      <c r="BM60" s="241"/>
      <c r="BN60" s="241"/>
      <c r="BO60" s="241"/>
      <c r="BP60" s="241"/>
      <c r="BQ60" s="241"/>
      <c r="BR60" s="241"/>
      <c r="BS60" s="241"/>
      <c r="BT60" s="241"/>
      <c r="BU60" s="241"/>
      <c r="BV60" s="241"/>
      <c r="BW60" s="241"/>
      <c r="BX60" s="241"/>
      <c r="BY60" s="241"/>
      <c r="BZ60" s="241"/>
      <c r="CA60" s="241"/>
      <c r="CB60" s="241"/>
      <c r="CC60" s="241"/>
      <c r="CD60" s="241"/>
      <c r="CE60" s="241"/>
      <c r="CF60" s="241"/>
      <c r="CG60" s="241"/>
      <c r="CH60" s="241"/>
      <c r="CI60" s="241"/>
      <c r="CJ60" s="241"/>
      <c r="CK60" s="241"/>
      <c r="CL60" s="241"/>
      <c r="CM60" s="241"/>
      <c r="CN60" s="241"/>
      <c r="CO60" s="241"/>
      <c r="CP60" s="241"/>
      <c r="CQ60" s="241"/>
      <c r="CR60" s="241"/>
      <c r="CS60" s="241"/>
      <c r="CT60" s="241"/>
      <c r="CU60" s="241"/>
      <c r="CV60" s="241"/>
      <c r="CW60" s="241"/>
      <c r="CX60" s="241"/>
      <c r="CY60" s="241"/>
      <c r="CZ60" s="241"/>
      <c r="DA60" s="241"/>
      <c r="DB60" s="241"/>
      <c r="DC60" s="241"/>
      <c r="DD60" s="241"/>
      <c r="DE60" s="241"/>
      <c r="DF60" s="241"/>
      <c r="DG60" s="241"/>
      <c r="DH60" s="241"/>
      <c r="DI60" s="241"/>
      <c r="DJ60" s="241"/>
      <c r="DK60" s="241"/>
      <c r="DL60" s="241"/>
      <c r="DM60" s="241"/>
      <c r="DN60" s="241"/>
      <c r="DO60" s="241"/>
      <c r="DP60" s="241"/>
      <c r="DQ60" s="241"/>
      <c r="DR60" s="241"/>
      <c r="DS60" s="241"/>
      <c r="DT60" s="241"/>
      <c r="DU60" s="241"/>
      <c r="DV60" s="241"/>
      <c r="DW60" s="241"/>
      <c r="DX60" s="241"/>
      <c r="DY60" s="241"/>
      <c r="DZ60" s="241"/>
      <c r="EA60" s="241"/>
      <c r="EB60" s="241"/>
      <c r="EC60" s="241"/>
      <c r="ED60" s="241"/>
      <c r="EE60" s="241"/>
      <c r="EF60" s="241"/>
      <c r="EG60" s="241"/>
      <c r="EH60" s="241"/>
      <c r="EI60" s="241"/>
      <c r="EJ60" s="241"/>
      <c r="EK60" s="241"/>
      <c r="EL60" s="241"/>
      <c r="EM60" s="241"/>
      <c r="EN60" s="241"/>
      <c r="EO60" s="241"/>
      <c r="EP60" s="241"/>
      <c r="EQ60" s="241"/>
      <c r="ER60" s="241"/>
      <c r="ES60" s="241"/>
      <c r="ET60" s="241"/>
      <c r="EU60" s="241"/>
      <c r="EV60" s="241"/>
      <c r="EW60" s="241"/>
      <c r="EX60" s="241"/>
      <c r="EY60" s="241"/>
      <c r="EZ60" s="241"/>
      <c r="FA60" s="241"/>
      <c r="FB60" s="241"/>
      <c r="FC60" s="241"/>
      <c r="FD60" s="241"/>
      <c r="FE60" s="241"/>
      <c r="FF60" s="241"/>
      <c r="FG60" s="241"/>
      <c r="FH60" s="241"/>
      <c r="FI60" s="241"/>
      <c r="FJ60" s="241"/>
      <c r="FK60" s="241"/>
      <c r="FL60" s="241"/>
      <c r="FM60" s="241"/>
      <c r="FN60" s="241"/>
      <c r="FO60" s="241"/>
      <c r="FP60" s="241"/>
      <c r="FQ60" s="241"/>
      <c r="FR60" s="241"/>
      <c r="FS60" s="241"/>
      <c r="FT60" s="241"/>
      <c r="FU60" s="241"/>
      <c r="FV60" s="241"/>
      <c r="FW60" s="241"/>
      <c r="FX60" s="241"/>
      <c r="FY60" s="241"/>
      <c r="FZ60" s="241"/>
      <c r="GA60" s="241"/>
      <c r="GB60" s="241"/>
      <c r="GC60" s="241"/>
      <c r="GD60" s="241"/>
      <c r="GE60" s="241"/>
      <c r="GF60" s="241"/>
      <c r="GG60" s="241"/>
      <c r="GH60" s="241"/>
      <c r="GI60" s="241"/>
      <c r="GJ60" s="241"/>
      <c r="GK60" s="241"/>
      <c r="GL60" s="241"/>
      <c r="GM60" s="241"/>
      <c r="GN60" s="241"/>
      <c r="GO60" s="241"/>
      <c r="GP60" s="241"/>
      <c r="GQ60" s="241"/>
      <c r="GR60" s="241"/>
      <c r="GS60" s="241"/>
      <c r="GT60" s="241"/>
      <c r="GU60" s="241"/>
      <c r="GV60" s="241"/>
      <c r="GW60" s="241"/>
      <c r="GX60" s="241"/>
      <c r="GY60" s="241"/>
      <c r="GZ60" s="241"/>
      <c r="HA60" s="241"/>
      <c r="HB60" s="241"/>
      <c r="HC60" s="241"/>
      <c r="HD60" s="241"/>
      <c r="HE60" s="241"/>
      <c r="HF60" s="241"/>
      <c r="HG60" s="241"/>
      <c r="HH60" s="241"/>
      <c r="HI60" s="241"/>
      <c r="HJ60" s="241"/>
      <c r="HK60" s="241"/>
      <c r="HL60" s="241"/>
      <c r="HM60" s="241"/>
      <c r="HN60" s="241"/>
      <c r="HO60" s="241"/>
      <c r="HP60" s="241"/>
      <c r="HQ60" s="241"/>
      <c r="HR60" s="241"/>
      <c r="HS60" s="241"/>
      <c r="HT60" s="241"/>
      <c r="HU60" s="241"/>
      <c r="HV60" s="241"/>
      <c r="HW60" s="241"/>
      <c r="HX60" s="241"/>
      <c r="HY60" s="241"/>
      <c r="HZ60" s="241"/>
      <c r="IA60" s="241"/>
      <c r="IB60" s="241"/>
      <c r="IC60" s="241"/>
      <c r="ID60" s="241"/>
      <c r="IE60" s="241"/>
      <c r="IF60" s="241"/>
      <c r="IG60" s="241"/>
      <c r="IH60" s="241"/>
      <c r="II60" s="241"/>
      <c r="IJ60" s="241"/>
      <c r="IK60" s="241"/>
      <c r="IL60" s="241"/>
      <c r="IM60" s="241"/>
      <c r="IN60" s="241"/>
      <c r="IO60" s="241"/>
      <c r="IP60" s="241"/>
      <c r="IQ60" s="241"/>
      <c r="IR60" s="241"/>
      <c r="IS60" s="241"/>
      <c r="IT60" s="241"/>
      <c r="IU60" s="241"/>
      <c r="IV60" s="241"/>
      <c r="IW60" s="241"/>
      <c r="IX60" s="241"/>
      <c r="IY60" s="241"/>
      <c r="IZ60" s="241"/>
      <c r="JA60" s="241"/>
      <c r="JB60" s="241"/>
      <c r="JC60" s="241"/>
      <c r="JD60" s="241"/>
      <c r="JE60" s="241"/>
      <c r="JF60" s="241"/>
      <c r="JG60" s="241"/>
      <c r="JH60" s="241"/>
      <c r="JI60" s="241"/>
      <c r="JJ60" s="241"/>
      <c r="JK60" s="241"/>
      <c r="JL60" s="241"/>
      <c r="JM60" s="241"/>
      <c r="JN60" s="241"/>
      <c r="JO60" s="241"/>
      <c r="JP60" s="241"/>
      <c r="JQ60" s="241"/>
      <c r="JR60" s="241"/>
      <c r="JS60" s="241"/>
      <c r="JT60" s="241"/>
      <c r="JU60" s="241"/>
      <c r="JV60" s="241"/>
      <c r="JW60" s="241"/>
      <c r="JX60" s="241"/>
      <c r="JY60" s="241"/>
      <c r="JZ60" s="241"/>
      <c r="KA60" s="241"/>
      <c r="KB60" s="241"/>
      <c r="KC60" s="241"/>
      <c r="KD60" s="241"/>
      <c r="KE60" s="241"/>
      <c r="KF60" s="241"/>
      <c r="KG60" s="241"/>
      <c r="KH60" s="241"/>
      <c r="KI60" s="241"/>
      <c r="KJ60" s="241"/>
      <c r="KK60" s="241"/>
      <c r="KL60" s="241"/>
      <c r="KM60" s="241"/>
      <c r="KN60" s="241"/>
      <c r="KO60" s="241"/>
      <c r="KP60" s="241"/>
      <c r="KQ60" s="241"/>
      <c r="KR60" s="241"/>
      <c r="KS60" s="241"/>
      <c r="KT60" s="241"/>
      <c r="KU60" s="241"/>
      <c r="KV60" s="241"/>
      <c r="KW60" s="241"/>
      <c r="KX60" s="241"/>
      <c r="KY60" s="241"/>
      <c r="KZ60" s="241"/>
      <c r="LA60" s="241"/>
      <c r="LB60" s="241"/>
      <c r="LC60" s="241"/>
      <c r="LD60" s="241"/>
      <c r="LE60" s="241"/>
      <c r="LF60" s="241"/>
      <c r="LG60" s="241"/>
      <c r="LH60" s="241"/>
      <c r="LI60" s="241"/>
      <c r="LJ60" s="241"/>
      <c r="LK60" s="241"/>
      <c r="LL60" s="241"/>
      <c r="LM60" s="241"/>
      <c r="LN60" s="241"/>
      <c r="LO60" s="241"/>
      <c r="LP60" s="241"/>
      <c r="LQ60" s="241"/>
      <c r="LR60" s="241"/>
      <c r="LS60" s="241"/>
      <c r="LT60" s="241"/>
      <c r="LU60" s="241"/>
      <c r="LV60" s="241"/>
      <c r="LW60" s="241"/>
      <c r="LX60" s="241"/>
      <c r="LY60" s="241"/>
      <c r="LZ60" s="241"/>
      <c r="MA60" s="241"/>
      <c r="MB60" s="241"/>
      <c r="MC60" s="241"/>
      <c r="MD60" s="241"/>
      <c r="ME60" s="241"/>
      <c r="MF60" s="241"/>
      <c r="MG60" s="241"/>
      <c r="MH60" s="241"/>
      <c r="MI60" s="241"/>
      <c r="MJ60" s="241"/>
      <c r="MK60" s="241"/>
      <c r="ML60" s="241"/>
      <c r="MM60" s="241"/>
      <c r="MN60" s="241"/>
      <c r="MO60" s="241"/>
      <c r="MP60" s="241"/>
      <c r="MQ60" s="241"/>
      <c r="MR60" s="241"/>
      <c r="MS60" s="241"/>
      <c r="MT60" s="241"/>
      <c r="MU60" s="241"/>
      <c r="MV60" s="241"/>
      <c r="MW60" s="241"/>
      <c r="MX60" s="241"/>
      <c r="MY60" s="241"/>
      <c r="MZ60" s="241"/>
      <c r="NA60" s="241"/>
      <c r="NB60" s="241"/>
      <c r="NC60" s="241"/>
      <c r="ND60" s="241"/>
      <c r="NE60" s="241"/>
      <c r="NF60" s="241"/>
      <c r="NG60" s="241"/>
      <c r="NH60" s="241"/>
      <c r="NI60" s="241"/>
      <c r="NJ60" s="241"/>
      <c r="NK60" s="241"/>
      <c r="NL60" s="241"/>
      <c r="NM60" s="241"/>
      <c r="NN60" s="241"/>
      <c r="NO60" s="241"/>
      <c r="NP60" s="241"/>
      <c r="NQ60" s="241"/>
      <c r="NR60" s="241"/>
      <c r="NS60" s="241"/>
      <c r="NT60" s="241"/>
      <c r="NU60" s="241"/>
      <c r="NV60" s="241"/>
      <c r="NW60" s="241"/>
      <c r="NX60" s="241"/>
      <c r="NY60" s="241"/>
      <c r="NZ60" s="241"/>
      <c r="OA60" s="241"/>
      <c r="OB60" s="241"/>
    </row>
    <row r="61" spans="1:392" s="4" customFormat="1">
      <c r="A61" s="121" t="s">
        <v>209</v>
      </c>
      <c r="B61" s="157" t="s">
        <v>375</v>
      </c>
      <c r="C61" s="33">
        <f>VLOOKUP(A61,'Running Inventory count'!$A:$C,3,)</f>
        <v>5</v>
      </c>
      <c r="D61" s="21"/>
      <c r="E61" s="21"/>
      <c r="F61" s="155" t="s">
        <v>870</v>
      </c>
      <c r="G61" s="155" t="s">
        <v>781</v>
      </c>
      <c r="H61" s="19" t="s">
        <v>737</v>
      </c>
      <c r="I61" s="207"/>
      <c r="J61" s="166"/>
      <c r="K61" s="133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  <c r="AL61" s="241"/>
      <c r="AM61" s="241"/>
      <c r="AN61" s="241"/>
      <c r="AO61" s="241"/>
      <c r="AP61" s="241"/>
      <c r="AQ61" s="241"/>
      <c r="AR61" s="241"/>
      <c r="AS61" s="241"/>
      <c r="AT61" s="241"/>
      <c r="AU61" s="241"/>
      <c r="AV61" s="241"/>
      <c r="AW61" s="241"/>
      <c r="AX61" s="241"/>
      <c r="AY61" s="241"/>
      <c r="AZ61" s="241"/>
      <c r="BA61" s="241"/>
      <c r="BB61" s="241"/>
      <c r="BC61" s="241"/>
      <c r="BD61" s="241"/>
      <c r="BE61" s="241"/>
      <c r="BF61" s="241"/>
      <c r="BG61" s="241"/>
      <c r="BH61" s="241"/>
      <c r="BI61" s="241"/>
      <c r="BJ61" s="241"/>
      <c r="BK61" s="241"/>
      <c r="BL61" s="241"/>
      <c r="BM61" s="241"/>
      <c r="BN61" s="241"/>
      <c r="BO61" s="241"/>
      <c r="BP61" s="241"/>
      <c r="BQ61" s="241"/>
      <c r="BR61" s="241"/>
      <c r="BS61" s="241"/>
      <c r="BT61" s="241"/>
      <c r="BU61" s="241"/>
      <c r="BV61" s="241"/>
      <c r="BW61" s="241"/>
      <c r="BX61" s="241"/>
      <c r="BY61" s="241"/>
      <c r="BZ61" s="241"/>
      <c r="CA61" s="241"/>
      <c r="CB61" s="241"/>
      <c r="CC61" s="241"/>
      <c r="CD61" s="241"/>
      <c r="CE61" s="241"/>
      <c r="CF61" s="241"/>
      <c r="CG61" s="241"/>
      <c r="CH61" s="241"/>
      <c r="CI61" s="241"/>
      <c r="CJ61" s="241"/>
      <c r="CK61" s="241"/>
      <c r="CL61" s="241"/>
      <c r="CM61" s="241"/>
      <c r="CN61" s="241"/>
      <c r="CO61" s="241"/>
      <c r="CP61" s="241"/>
      <c r="CQ61" s="241"/>
      <c r="CR61" s="241"/>
      <c r="CS61" s="241"/>
      <c r="CT61" s="241"/>
      <c r="CU61" s="241"/>
      <c r="CV61" s="241"/>
      <c r="CW61" s="241"/>
      <c r="CX61" s="241"/>
      <c r="CY61" s="241"/>
      <c r="CZ61" s="241"/>
      <c r="DA61" s="241"/>
      <c r="DB61" s="241"/>
      <c r="DC61" s="241"/>
      <c r="DD61" s="241"/>
      <c r="DE61" s="241"/>
      <c r="DF61" s="241"/>
      <c r="DG61" s="241"/>
      <c r="DH61" s="241"/>
      <c r="DI61" s="241"/>
      <c r="DJ61" s="241"/>
      <c r="DK61" s="241"/>
      <c r="DL61" s="241"/>
      <c r="DM61" s="241"/>
      <c r="DN61" s="241"/>
      <c r="DO61" s="241"/>
      <c r="DP61" s="241"/>
      <c r="DQ61" s="241"/>
      <c r="DR61" s="241"/>
      <c r="DS61" s="241"/>
      <c r="DT61" s="241"/>
      <c r="DU61" s="241"/>
      <c r="DV61" s="241"/>
      <c r="DW61" s="241"/>
      <c r="DX61" s="241"/>
      <c r="DY61" s="241"/>
      <c r="DZ61" s="241"/>
      <c r="EA61" s="241"/>
      <c r="EB61" s="241"/>
      <c r="EC61" s="241"/>
      <c r="ED61" s="241"/>
      <c r="EE61" s="241"/>
      <c r="EF61" s="241"/>
      <c r="EG61" s="241"/>
      <c r="EH61" s="241"/>
      <c r="EI61" s="241"/>
      <c r="EJ61" s="241"/>
      <c r="EK61" s="241"/>
      <c r="EL61" s="241"/>
      <c r="EM61" s="241"/>
      <c r="EN61" s="241"/>
      <c r="EO61" s="241"/>
      <c r="EP61" s="241"/>
      <c r="EQ61" s="241"/>
      <c r="ER61" s="241"/>
      <c r="ES61" s="241"/>
      <c r="ET61" s="241"/>
      <c r="EU61" s="241"/>
      <c r="EV61" s="241"/>
      <c r="EW61" s="241"/>
      <c r="EX61" s="241"/>
      <c r="EY61" s="241"/>
      <c r="EZ61" s="241"/>
      <c r="FA61" s="241"/>
      <c r="FB61" s="241"/>
      <c r="FC61" s="241"/>
      <c r="FD61" s="241"/>
      <c r="FE61" s="241"/>
      <c r="FF61" s="241"/>
      <c r="FG61" s="241"/>
      <c r="FH61" s="241"/>
      <c r="FI61" s="241"/>
      <c r="FJ61" s="241"/>
      <c r="FK61" s="241"/>
      <c r="FL61" s="241"/>
      <c r="FM61" s="241"/>
      <c r="FN61" s="241"/>
      <c r="FO61" s="241"/>
      <c r="FP61" s="241"/>
      <c r="FQ61" s="241"/>
      <c r="FR61" s="241"/>
      <c r="FS61" s="241"/>
      <c r="FT61" s="241"/>
      <c r="FU61" s="241"/>
      <c r="FV61" s="241"/>
      <c r="FW61" s="241"/>
      <c r="FX61" s="241"/>
      <c r="FY61" s="241"/>
      <c r="FZ61" s="241"/>
      <c r="GA61" s="241"/>
      <c r="GB61" s="241"/>
      <c r="GC61" s="241"/>
      <c r="GD61" s="241"/>
      <c r="GE61" s="241"/>
      <c r="GF61" s="241"/>
      <c r="GG61" s="241"/>
      <c r="GH61" s="241"/>
      <c r="GI61" s="241"/>
      <c r="GJ61" s="241"/>
      <c r="GK61" s="241"/>
      <c r="GL61" s="241"/>
      <c r="GM61" s="241"/>
      <c r="GN61" s="241"/>
      <c r="GO61" s="241"/>
      <c r="GP61" s="241"/>
      <c r="GQ61" s="241"/>
      <c r="GR61" s="241"/>
      <c r="GS61" s="241"/>
      <c r="GT61" s="241"/>
      <c r="GU61" s="241"/>
      <c r="GV61" s="241"/>
      <c r="GW61" s="241"/>
      <c r="GX61" s="241"/>
      <c r="GY61" s="241"/>
      <c r="GZ61" s="241"/>
      <c r="HA61" s="241"/>
      <c r="HB61" s="241"/>
      <c r="HC61" s="241"/>
      <c r="HD61" s="241"/>
      <c r="HE61" s="241"/>
      <c r="HF61" s="241"/>
      <c r="HG61" s="241"/>
      <c r="HH61" s="241"/>
      <c r="HI61" s="241"/>
      <c r="HJ61" s="241"/>
      <c r="HK61" s="241"/>
      <c r="HL61" s="241"/>
      <c r="HM61" s="241"/>
      <c r="HN61" s="241"/>
      <c r="HO61" s="241"/>
      <c r="HP61" s="241"/>
      <c r="HQ61" s="241"/>
      <c r="HR61" s="241"/>
      <c r="HS61" s="241"/>
      <c r="HT61" s="241"/>
      <c r="HU61" s="241"/>
      <c r="HV61" s="241"/>
      <c r="HW61" s="241"/>
      <c r="HX61" s="241"/>
      <c r="HY61" s="241"/>
      <c r="HZ61" s="241"/>
      <c r="IA61" s="241"/>
      <c r="IB61" s="241"/>
      <c r="IC61" s="241"/>
      <c r="ID61" s="241"/>
      <c r="IE61" s="241"/>
      <c r="IF61" s="241"/>
      <c r="IG61" s="241"/>
      <c r="IH61" s="241"/>
      <c r="II61" s="241"/>
      <c r="IJ61" s="241"/>
      <c r="IK61" s="241"/>
      <c r="IL61" s="241"/>
      <c r="IM61" s="241"/>
      <c r="IN61" s="241"/>
      <c r="IO61" s="241"/>
      <c r="IP61" s="241"/>
      <c r="IQ61" s="241"/>
      <c r="IR61" s="241"/>
      <c r="IS61" s="241"/>
      <c r="IT61" s="241"/>
      <c r="IU61" s="241"/>
      <c r="IV61" s="241"/>
      <c r="IW61" s="241"/>
      <c r="IX61" s="241"/>
      <c r="IY61" s="241"/>
      <c r="IZ61" s="241"/>
      <c r="JA61" s="241"/>
      <c r="JB61" s="241"/>
      <c r="JC61" s="241"/>
      <c r="JD61" s="241"/>
      <c r="JE61" s="241"/>
      <c r="JF61" s="241"/>
      <c r="JG61" s="241"/>
      <c r="JH61" s="241"/>
      <c r="JI61" s="241"/>
      <c r="JJ61" s="241"/>
      <c r="JK61" s="241"/>
      <c r="JL61" s="241"/>
      <c r="JM61" s="241"/>
      <c r="JN61" s="241"/>
      <c r="JO61" s="241"/>
      <c r="JP61" s="241"/>
      <c r="JQ61" s="241"/>
      <c r="JR61" s="241"/>
      <c r="JS61" s="241"/>
      <c r="JT61" s="241"/>
      <c r="JU61" s="241"/>
      <c r="JV61" s="241"/>
      <c r="JW61" s="241"/>
      <c r="JX61" s="241"/>
      <c r="JY61" s="241"/>
      <c r="JZ61" s="241"/>
      <c r="KA61" s="241"/>
      <c r="KB61" s="241"/>
      <c r="KC61" s="241"/>
      <c r="KD61" s="241"/>
      <c r="KE61" s="241"/>
      <c r="KF61" s="241"/>
      <c r="KG61" s="241"/>
      <c r="KH61" s="241"/>
      <c r="KI61" s="241"/>
      <c r="KJ61" s="241"/>
      <c r="KK61" s="241"/>
      <c r="KL61" s="241"/>
      <c r="KM61" s="241"/>
      <c r="KN61" s="241"/>
      <c r="KO61" s="241"/>
      <c r="KP61" s="241"/>
      <c r="KQ61" s="241"/>
      <c r="KR61" s="241"/>
      <c r="KS61" s="241"/>
      <c r="KT61" s="241"/>
      <c r="KU61" s="241"/>
      <c r="KV61" s="241"/>
      <c r="KW61" s="241"/>
      <c r="KX61" s="241"/>
      <c r="KY61" s="241"/>
      <c r="KZ61" s="241"/>
      <c r="LA61" s="241"/>
      <c r="LB61" s="241"/>
      <c r="LC61" s="241"/>
      <c r="LD61" s="241"/>
      <c r="LE61" s="241"/>
      <c r="LF61" s="241"/>
      <c r="LG61" s="241"/>
      <c r="LH61" s="241"/>
      <c r="LI61" s="241"/>
      <c r="LJ61" s="241"/>
      <c r="LK61" s="241"/>
      <c r="LL61" s="241"/>
      <c r="LM61" s="241"/>
      <c r="LN61" s="241"/>
      <c r="LO61" s="241"/>
      <c r="LP61" s="241"/>
      <c r="LQ61" s="241"/>
      <c r="LR61" s="241"/>
      <c r="LS61" s="241"/>
      <c r="LT61" s="241"/>
      <c r="LU61" s="241"/>
      <c r="LV61" s="241"/>
      <c r="LW61" s="241"/>
      <c r="LX61" s="241"/>
      <c r="LY61" s="241"/>
      <c r="LZ61" s="241"/>
      <c r="MA61" s="241"/>
      <c r="MB61" s="241"/>
      <c r="MC61" s="241"/>
      <c r="MD61" s="241"/>
      <c r="ME61" s="241"/>
      <c r="MF61" s="241"/>
      <c r="MG61" s="241"/>
      <c r="MH61" s="241"/>
      <c r="MI61" s="241"/>
      <c r="MJ61" s="241"/>
      <c r="MK61" s="241"/>
      <c r="ML61" s="241"/>
      <c r="MM61" s="241"/>
      <c r="MN61" s="241"/>
      <c r="MO61" s="241"/>
      <c r="MP61" s="241"/>
      <c r="MQ61" s="241"/>
      <c r="MR61" s="241"/>
      <c r="MS61" s="241"/>
      <c r="MT61" s="241"/>
      <c r="MU61" s="241"/>
      <c r="MV61" s="241"/>
      <c r="MW61" s="241"/>
      <c r="MX61" s="241"/>
      <c r="MY61" s="241"/>
      <c r="MZ61" s="241"/>
      <c r="NA61" s="241"/>
      <c r="NB61" s="241"/>
      <c r="NC61" s="241"/>
      <c r="ND61" s="241"/>
      <c r="NE61" s="241"/>
      <c r="NF61" s="241"/>
      <c r="NG61" s="241"/>
      <c r="NH61" s="241"/>
      <c r="NI61" s="241"/>
      <c r="NJ61" s="241"/>
      <c r="NK61" s="241"/>
      <c r="NL61" s="241"/>
      <c r="NM61" s="241"/>
      <c r="NN61" s="241"/>
      <c r="NO61" s="241"/>
      <c r="NP61" s="241"/>
      <c r="NQ61" s="241"/>
      <c r="NR61" s="241"/>
      <c r="NS61" s="241"/>
      <c r="NT61" s="241"/>
      <c r="NU61" s="241"/>
      <c r="NV61" s="241"/>
      <c r="NW61" s="241"/>
      <c r="NX61" s="241"/>
      <c r="NY61" s="241"/>
      <c r="NZ61" s="241"/>
      <c r="OA61" s="241"/>
      <c r="OB61" s="241"/>
    </row>
    <row r="62" spans="1:392" s="284" customFormat="1">
      <c r="A62" s="121" t="s">
        <v>210</v>
      </c>
      <c r="B62" s="157" t="s">
        <v>376</v>
      </c>
      <c r="C62" s="170">
        <f>VLOOKUP(A62,'Running Inventory count'!$A:$C,3,)</f>
        <v>5</v>
      </c>
      <c r="D62" s="169"/>
      <c r="E62" s="169"/>
      <c r="F62" s="169" t="s">
        <v>870</v>
      </c>
      <c r="G62" s="169" t="s">
        <v>781</v>
      </c>
      <c r="H62" s="167" t="s">
        <v>737</v>
      </c>
      <c r="I62" s="207"/>
      <c r="J62" s="166"/>
      <c r="K62" s="133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  <c r="AJ62" s="241"/>
      <c r="AK62" s="241"/>
      <c r="AL62" s="241"/>
      <c r="AM62" s="241"/>
      <c r="AN62" s="241"/>
      <c r="AO62" s="241"/>
      <c r="AP62" s="241"/>
      <c r="AQ62" s="241"/>
      <c r="AR62" s="241"/>
      <c r="AS62" s="241"/>
      <c r="AT62" s="241"/>
      <c r="AU62" s="241"/>
      <c r="AV62" s="241"/>
      <c r="AW62" s="241"/>
      <c r="AX62" s="241"/>
      <c r="AY62" s="241"/>
      <c r="AZ62" s="241"/>
      <c r="BA62" s="241"/>
      <c r="BB62" s="241"/>
      <c r="BC62" s="241"/>
      <c r="BD62" s="241"/>
      <c r="BE62" s="241"/>
      <c r="BF62" s="241"/>
      <c r="BG62" s="241"/>
      <c r="BH62" s="241"/>
      <c r="BI62" s="241"/>
      <c r="BJ62" s="241"/>
      <c r="BK62" s="241"/>
      <c r="BL62" s="241"/>
      <c r="BM62" s="241"/>
      <c r="BN62" s="241"/>
      <c r="BO62" s="241"/>
      <c r="BP62" s="241"/>
      <c r="BQ62" s="241"/>
      <c r="BR62" s="241"/>
      <c r="BS62" s="241"/>
      <c r="BT62" s="241"/>
      <c r="BU62" s="241"/>
      <c r="BV62" s="241"/>
      <c r="BW62" s="241"/>
      <c r="BX62" s="241"/>
      <c r="BY62" s="241"/>
      <c r="BZ62" s="241"/>
      <c r="CA62" s="241"/>
      <c r="CB62" s="241"/>
      <c r="CC62" s="241"/>
      <c r="CD62" s="241"/>
      <c r="CE62" s="241"/>
      <c r="CF62" s="241"/>
      <c r="CG62" s="241"/>
      <c r="CH62" s="241"/>
      <c r="CI62" s="241"/>
      <c r="CJ62" s="241"/>
      <c r="CK62" s="241"/>
      <c r="CL62" s="241"/>
      <c r="CM62" s="241"/>
      <c r="CN62" s="241"/>
      <c r="CO62" s="241"/>
      <c r="CP62" s="241"/>
      <c r="CQ62" s="241"/>
      <c r="CR62" s="241"/>
      <c r="CS62" s="241"/>
      <c r="CT62" s="241"/>
      <c r="CU62" s="241"/>
      <c r="CV62" s="241"/>
      <c r="CW62" s="241"/>
      <c r="CX62" s="241"/>
      <c r="CY62" s="241"/>
      <c r="CZ62" s="241"/>
      <c r="DA62" s="241"/>
      <c r="DB62" s="241"/>
      <c r="DC62" s="241"/>
      <c r="DD62" s="241"/>
      <c r="DE62" s="241"/>
      <c r="DF62" s="241"/>
      <c r="DG62" s="241"/>
      <c r="DH62" s="241"/>
      <c r="DI62" s="241"/>
      <c r="DJ62" s="241"/>
      <c r="DK62" s="241"/>
      <c r="DL62" s="241"/>
      <c r="DM62" s="241"/>
      <c r="DN62" s="241"/>
      <c r="DO62" s="241"/>
      <c r="DP62" s="241"/>
      <c r="DQ62" s="241"/>
      <c r="DR62" s="241"/>
      <c r="DS62" s="241"/>
      <c r="DT62" s="241"/>
      <c r="DU62" s="241"/>
      <c r="DV62" s="241"/>
      <c r="DW62" s="241"/>
      <c r="DX62" s="241"/>
      <c r="DY62" s="241"/>
      <c r="DZ62" s="241"/>
      <c r="EA62" s="241"/>
      <c r="EB62" s="241"/>
      <c r="EC62" s="241"/>
      <c r="ED62" s="241"/>
      <c r="EE62" s="241"/>
      <c r="EF62" s="241"/>
      <c r="EG62" s="241"/>
      <c r="EH62" s="241"/>
      <c r="EI62" s="241"/>
      <c r="EJ62" s="241"/>
      <c r="EK62" s="241"/>
      <c r="EL62" s="241"/>
      <c r="EM62" s="241"/>
      <c r="EN62" s="241"/>
      <c r="EO62" s="241"/>
      <c r="EP62" s="241"/>
      <c r="EQ62" s="241"/>
      <c r="ER62" s="241"/>
      <c r="ES62" s="241"/>
      <c r="ET62" s="241"/>
      <c r="EU62" s="241"/>
      <c r="EV62" s="241"/>
      <c r="EW62" s="241"/>
      <c r="EX62" s="241"/>
      <c r="EY62" s="241"/>
      <c r="EZ62" s="241"/>
      <c r="FA62" s="241"/>
      <c r="FB62" s="241"/>
      <c r="FC62" s="241"/>
      <c r="FD62" s="241"/>
      <c r="FE62" s="241"/>
      <c r="FF62" s="241"/>
      <c r="FG62" s="241"/>
      <c r="FH62" s="241"/>
      <c r="FI62" s="241"/>
      <c r="FJ62" s="241"/>
      <c r="FK62" s="241"/>
      <c r="FL62" s="241"/>
      <c r="FM62" s="241"/>
      <c r="FN62" s="241"/>
      <c r="FO62" s="241"/>
      <c r="FP62" s="241"/>
      <c r="FQ62" s="241"/>
      <c r="FR62" s="241"/>
      <c r="FS62" s="241"/>
      <c r="FT62" s="241"/>
      <c r="FU62" s="241"/>
      <c r="FV62" s="241"/>
      <c r="FW62" s="241"/>
      <c r="FX62" s="241"/>
      <c r="FY62" s="241"/>
      <c r="FZ62" s="241"/>
      <c r="GA62" s="241"/>
      <c r="GB62" s="241"/>
      <c r="GC62" s="241"/>
      <c r="GD62" s="241"/>
      <c r="GE62" s="241"/>
      <c r="GF62" s="241"/>
      <c r="GG62" s="241"/>
      <c r="GH62" s="241"/>
      <c r="GI62" s="241"/>
      <c r="GJ62" s="241"/>
      <c r="GK62" s="241"/>
      <c r="GL62" s="241"/>
      <c r="GM62" s="241"/>
      <c r="GN62" s="241"/>
      <c r="GO62" s="241"/>
      <c r="GP62" s="241"/>
      <c r="GQ62" s="241"/>
      <c r="GR62" s="241"/>
      <c r="GS62" s="241"/>
      <c r="GT62" s="241"/>
      <c r="GU62" s="241"/>
      <c r="GV62" s="241"/>
      <c r="GW62" s="241"/>
      <c r="GX62" s="241"/>
      <c r="GY62" s="241"/>
      <c r="GZ62" s="241"/>
      <c r="HA62" s="241"/>
      <c r="HB62" s="241"/>
      <c r="HC62" s="241"/>
      <c r="HD62" s="241"/>
      <c r="HE62" s="241"/>
      <c r="HF62" s="241"/>
      <c r="HG62" s="241"/>
      <c r="HH62" s="241"/>
      <c r="HI62" s="241"/>
      <c r="HJ62" s="241"/>
      <c r="HK62" s="241"/>
      <c r="HL62" s="241"/>
      <c r="HM62" s="241"/>
      <c r="HN62" s="241"/>
      <c r="HO62" s="241"/>
      <c r="HP62" s="241"/>
      <c r="HQ62" s="241"/>
      <c r="HR62" s="241"/>
      <c r="HS62" s="241"/>
      <c r="HT62" s="241"/>
      <c r="HU62" s="241"/>
      <c r="HV62" s="241"/>
      <c r="HW62" s="241"/>
      <c r="HX62" s="241"/>
      <c r="HY62" s="241"/>
      <c r="HZ62" s="241"/>
      <c r="IA62" s="241"/>
      <c r="IB62" s="241"/>
      <c r="IC62" s="241"/>
      <c r="ID62" s="241"/>
      <c r="IE62" s="241"/>
      <c r="IF62" s="241"/>
      <c r="IG62" s="241"/>
      <c r="IH62" s="241"/>
      <c r="II62" s="241"/>
      <c r="IJ62" s="241"/>
      <c r="IK62" s="241"/>
      <c r="IL62" s="241"/>
      <c r="IM62" s="241"/>
      <c r="IN62" s="241"/>
      <c r="IO62" s="241"/>
      <c r="IP62" s="241"/>
      <c r="IQ62" s="241"/>
      <c r="IR62" s="241"/>
      <c r="IS62" s="241"/>
      <c r="IT62" s="241"/>
      <c r="IU62" s="241"/>
      <c r="IV62" s="241"/>
      <c r="IW62" s="241"/>
      <c r="IX62" s="241"/>
      <c r="IY62" s="241"/>
      <c r="IZ62" s="241"/>
      <c r="JA62" s="241"/>
      <c r="JB62" s="241"/>
      <c r="JC62" s="241"/>
      <c r="JD62" s="241"/>
      <c r="JE62" s="241"/>
      <c r="JF62" s="241"/>
      <c r="JG62" s="241"/>
      <c r="JH62" s="241"/>
      <c r="JI62" s="241"/>
      <c r="JJ62" s="241"/>
      <c r="JK62" s="241"/>
      <c r="JL62" s="241"/>
      <c r="JM62" s="241"/>
      <c r="JN62" s="241"/>
      <c r="JO62" s="241"/>
      <c r="JP62" s="241"/>
      <c r="JQ62" s="241"/>
      <c r="JR62" s="241"/>
      <c r="JS62" s="241"/>
      <c r="JT62" s="241"/>
      <c r="JU62" s="241"/>
      <c r="JV62" s="241"/>
      <c r="JW62" s="241"/>
      <c r="JX62" s="241"/>
      <c r="JY62" s="241"/>
      <c r="JZ62" s="241"/>
      <c r="KA62" s="241"/>
      <c r="KB62" s="241"/>
      <c r="KC62" s="241"/>
      <c r="KD62" s="241"/>
      <c r="KE62" s="241"/>
      <c r="KF62" s="241"/>
      <c r="KG62" s="241"/>
      <c r="KH62" s="241"/>
      <c r="KI62" s="241"/>
      <c r="KJ62" s="241"/>
      <c r="KK62" s="241"/>
      <c r="KL62" s="241"/>
      <c r="KM62" s="241"/>
      <c r="KN62" s="241"/>
      <c r="KO62" s="241"/>
      <c r="KP62" s="241"/>
      <c r="KQ62" s="241"/>
      <c r="KR62" s="241"/>
      <c r="KS62" s="241"/>
      <c r="KT62" s="241"/>
      <c r="KU62" s="241"/>
      <c r="KV62" s="241"/>
      <c r="KW62" s="241"/>
      <c r="KX62" s="241"/>
      <c r="KY62" s="241"/>
      <c r="KZ62" s="241"/>
      <c r="LA62" s="241"/>
      <c r="LB62" s="241"/>
      <c r="LC62" s="241"/>
      <c r="LD62" s="241"/>
      <c r="LE62" s="241"/>
      <c r="LF62" s="241"/>
      <c r="LG62" s="241"/>
      <c r="LH62" s="241"/>
      <c r="LI62" s="241"/>
      <c r="LJ62" s="241"/>
      <c r="LK62" s="241"/>
      <c r="LL62" s="241"/>
      <c r="LM62" s="241"/>
      <c r="LN62" s="241"/>
      <c r="LO62" s="241"/>
      <c r="LP62" s="241"/>
      <c r="LQ62" s="241"/>
      <c r="LR62" s="241"/>
      <c r="LS62" s="241"/>
      <c r="LT62" s="241"/>
      <c r="LU62" s="241"/>
      <c r="LV62" s="241"/>
      <c r="LW62" s="241"/>
      <c r="LX62" s="241"/>
      <c r="LY62" s="241"/>
      <c r="LZ62" s="241"/>
      <c r="MA62" s="241"/>
      <c r="MB62" s="241"/>
      <c r="MC62" s="241"/>
      <c r="MD62" s="241"/>
      <c r="ME62" s="241"/>
      <c r="MF62" s="241"/>
      <c r="MG62" s="241"/>
      <c r="MH62" s="241"/>
      <c r="MI62" s="241"/>
      <c r="MJ62" s="241"/>
      <c r="MK62" s="241"/>
      <c r="ML62" s="241"/>
      <c r="MM62" s="241"/>
      <c r="MN62" s="241"/>
      <c r="MO62" s="241"/>
      <c r="MP62" s="241"/>
      <c r="MQ62" s="241"/>
      <c r="MR62" s="241"/>
      <c r="MS62" s="241"/>
      <c r="MT62" s="241"/>
      <c r="MU62" s="241"/>
      <c r="MV62" s="241"/>
      <c r="MW62" s="241"/>
      <c r="MX62" s="241"/>
      <c r="MY62" s="241"/>
      <c r="MZ62" s="241"/>
      <c r="NA62" s="241"/>
      <c r="NB62" s="241"/>
      <c r="NC62" s="241"/>
      <c r="ND62" s="241"/>
      <c r="NE62" s="241"/>
      <c r="NF62" s="241"/>
      <c r="NG62" s="241"/>
      <c r="NH62" s="241"/>
      <c r="NI62" s="241"/>
      <c r="NJ62" s="241"/>
      <c r="NK62" s="241"/>
      <c r="NL62" s="241"/>
      <c r="NM62" s="241"/>
      <c r="NN62" s="241"/>
      <c r="NO62" s="241"/>
      <c r="NP62" s="241"/>
      <c r="NQ62" s="241"/>
      <c r="NR62" s="241"/>
      <c r="NS62" s="241"/>
      <c r="NT62" s="241"/>
      <c r="NU62" s="241"/>
      <c r="NV62" s="241"/>
      <c r="NW62" s="241"/>
      <c r="NX62" s="241"/>
      <c r="NY62" s="241"/>
      <c r="NZ62" s="241"/>
      <c r="OA62" s="241"/>
      <c r="OB62" s="241"/>
    </row>
    <row r="63" spans="1:392" s="4" customFormat="1">
      <c r="A63" s="121" t="s">
        <v>211</v>
      </c>
      <c r="B63" s="157" t="s">
        <v>377</v>
      </c>
      <c r="C63" s="33">
        <f>VLOOKUP(A63,'Running Inventory count'!$A:$C,3,)</f>
        <v>3</v>
      </c>
      <c r="D63" s="137"/>
      <c r="E63" s="137"/>
      <c r="F63" s="155" t="s">
        <v>870</v>
      </c>
      <c r="G63" s="155" t="s">
        <v>781</v>
      </c>
      <c r="H63" s="19" t="s">
        <v>737</v>
      </c>
      <c r="I63" s="207"/>
      <c r="J63" s="163"/>
      <c r="K63" s="15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  <c r="AC63" s="241"/>
      <c r="AD63" s="241"/>
      <c r="AE63" s="241"/>
      <c r="AF63" s="241"/>
      <c r="AG63" s="241"/>
      <c r="AH63" s="241"/>
      <c r="AI63" s="241"/>
      <c r="AJ63" s="241"/>
      <c r="AK63" s="241"/>
      <c r="AL63" s="241"/>
      <c r="AM63" s="241"/>
      <c r="AN63" s="241"/>
      <c r="AO63" s="241"/>
      <c r="AP63" s="241"/>
      <c r="AQ63" s="241"/>
      <c r="AR63" s="241"/>
      <c r="AS63" s="241"/>
      <c r="AT63" s="241"/>
      <c r="AU63" s="241"/>
      <c r="AV63" s="241"/>
      <c r="AW63" s="241"/>
      <c r="AX63" s="241"/>
      <c r="AY63" s="241"/>
      <c r="AZ63" s="241"/>
      <c r="BA63" s="241"/>
      <c r="BB63" s="241"/>
      <c r="BC63" s="241"/>
      <c r="BD63" s="241"/>
      <c r="BE63" s="241"/>
      <c r="BF63" s="241"/>
      <c r="BG63" s="241"/>
      <c r="BH63" s="241"/>
      <c r="BI63" s="241"/>
      <c r="BJ63" s="241"/>
      <c r="BK63" s="241"/>
      <c r="BL63" s="241"/>
      <c r="BM63" s="241"/>
      <c r="BN63" s="241"/>
      <c r="BO63" s="241"/>
      <c r="BP63" s="241"/>
      <c r="BQ63" s="241"/>
      <c r="BR63" s="241"/>
      <c r="BS63" s="241"/>
      <c r="BT63" s="241"/>
      <c r="BU63" s="241"/>
      <c r="BV63" s="241"/>
      <c r="BW63" s="241"/>
      <c r="BX63" s="241"/>
      <c r="BY63" s="241"/>
      <c r="BZ63" s="241"/>
      <c r="CA63" s="241"/>
      <c r="CB63" s="241"/>
      <c r="CC63" s="241"/>
      <c r="CD63" s="241"/>
      <c r="CE63" s="241"/>
      <c r="CF63" s="241"/>
      <c r="CG63" s="241"/>
      <c r="CH63" s="241"/>
      <c r="CI63" s="241"/>
      <c r="CJ63" s="241"/>
      <c r="CK63" s="241"/>
      <c r="CL63" s="241"/>
      <c r="CM63" s="241"/>
      <c r="CN63" s="241"/>
      <c r="CO63" s="241"/>
      <c r="CP63" s="241"/>
      <c r="CQ63" s="241"/>
      <c r="CR63" s="241"/>
      <c r="CS63" s="241"/>
      <c r="CT63" s="241"/>
      <c r="CU63" s="241"/>
      <c r="CV63" s="241"/>
      <c r="CW63" s="241"/>
      <c r="CX63" s="241"/>
      <c r="CY63" s="241"/>
      <c r="CZ63" s="241"/>
      <c r="DA63" s="241"/>
      <c r="DB63" s="241"/>
      <c r="DC63" s="241"/>
      <c r="DD63" s="241"/>
      <c r="DE63" s="241"/>
      <c r="DF63" s="241"/>
      <c r="DG63" s="241"/>
      <c r="DH63" s="241"/>
      <c r="DI63" s="241"/>
      <c r="DJ63" s="241"/>
      <c r="DK63" s="241"/>
      <c r="DL63" s="241"/>
      <c r="DM63" s="241"/>
      <c r="DN63" s="241"/>
      <c r="DO63" s="241"/>
      <c r="DP63" s="241"/>
      <c r="DQ63" s="241"/>
      <c r="DR63" s="241"/>
      <c r="DS63" s="241"/>
      <c r="DT63" s="241"/>
      <c r="DU63" s="241"/>
      <c r="DV63" s="241"/>
      <c r="DW63" s="241"/>
      <c r="DX63" s="241"/>
      <c r="DY63" s="241"/>
      <c r="DZ63" s="241"/>
      <c r="EA63" s="241"/>
      <c r="EB63" s="241"/>
      <c r="EC63" s="241"/>
      <c r="ED63" s="241"/>
      <c r="EE63" s="241"/>
      <c r="EF63" s="241"/>
      <c r="EG63" s="241"/>
      <c r="EH63" s="241"/>
      <c r="EI63" s="241"/>
      <c r="EJ63" s="241"/>
      <c r="EK63" s="241"/>
      <c r="EL63" s="241"/>
      <c r="EM63" s="241"/>
      <c r="EN63" s="241"/>
      <c r="EO63" s="241"/>
      <c r="EP63" s="241"/>
      <c r="EQ63" s="241"/>
      <c r="ER63" s="241"/>
      <c r="ES63" s="241"/>
      <c r="ET63" s="241"/>
      <c r="EU63" s="241"/>
      <c r="EV63" s="241"/>
      <c r="EW63" s="241"/>
      <c r="EX63" s="241"/>
      <c r="EY63" s="241"/>
      <c r="EZ63" s="241"/>
      <c r="FA63" s="241"/>
      <c r="FB63" s="241"/>
      <c r="FC63" s="241"/>
      <c r="FD63" s="241"/>
      <c r="FE63" s="241"/>
      <c r="FF63" s="241"/>
      <c r="FG63" s="241"/>
      <c r="FH63" s="241"/>
      <c r="FI63" s="241"/>
      <c r="FJ63" s="241"/>
      <c r="FK63" s="241"/>
      <c r="FL63" s="241"/>
      <c r="FM63" s="241"/>
      <c r="FN63" s="241"/>
      <c r="FO63" s="241"/>
      <c r="FP63" s="241"/>
      <c r="FQ63" s="241"/>
      <c r="FR63" s="241"/>
      <c r="FS63" s="241"/>
      <c r="FT63" s="241"/>
      <c r="FU63" s="241"/>
      <c r="FV63" s="241"/>
      <c r="FW63" s="241"/>
      <c r="FX63" s="241"/>
      <c r="FY63" s="241"/>
      <c r="FZ63" s="241"/>
      <c r="GA63" s="241"/>
      <c r="GB63" s="241"/>
      <c r="GC63" s="241"/>
      <c r="GD63" s="241"/>
      <c r="GE63" s="241"/>
      <c r="GF63" s="241"/>
      <c r="GG63" s="241"/>
      <c r="GH63" s="241"/>
      <c r="GI63" s="241"/>
      <c r="GJ63" s="241"/>
      <c r="GK63" s="241"/>
      <c r="GL63" s="241"/>
      <c r="GM63" s="241"/>
      <c r="GN63" s="241"/>
      <c r="GO63" s="241"/>
      <c r="GP63" s="241"/>
      <c r="GQ63" s="241"/>
      <c r="GR63" s="241"/>
      <c r="GS63" s="241"/>
      <c r="GT63" s="241"/>
      <c r="GU63" s="241"/>
      <c r="GV63" s="241"/>
      <c r="GW63" s="241"/>
      <c r="GX63" s="241"/>
      <c r="GY63" s="241"/>
      <c r="GZ63" s="241"/>
      <c r="HA63" s="241"/>
      <c r="HB63" s="241"/>
      <c r="HC63" s="241"/>
      <c r="HD63" s="241"/>
      <c r="HE63" s="241"/>
      <c r="HF63" s="241"/>
      <c r="HG63" s="241"/>
      <c r="HH63" s="241"/>
      <c r="HI63" s="241"/>
      <c r="HJ63" s="241"/>
      <c r="HK63" s="241"/>
      <c r="HL63" s="241"/>
      <c r="HM63" s="241"/>
      <c r="HN63" s="241"/>
      <c r="HO63" s="241"/>
      <c r="HP63" s="241"/>
      <c r="HQ63" s="241"/>
      <c r="HR63" s="241"/>
      <c r="HS63" s="241"/>
      <c r="HT63" s="241"/>
      <c r="HU63" s="241"/>
      <c r="HV63" s="241"/>
      <c r="HW63" s="241"/>
      <c r="HX63" s="241"/>
      <c r="HY63" s="241"/>
      <c r="HZ63" s="241"/>
      <c r="IA63" s="241"/>
      <c r="IB63" s="241"/>
      <c r="IC63" s="241"/>
      <c r="ID63" s="241"/>
      <c r="IE63" s="241"/>
      <c r="IF63" s="241"/>
      <c r="IG63" s="241"/>
      <c r="IH63" s="241"/>
      <c r="II63" s="241"/>
      <c r="IJ63" s="241"/>
      <c r="IK63" s="241"/>
      <c r="IL63" s="241"/>
      <c r="IM63" s="241"/>
      <c r="IN63" s="241"/>
      <c r="IO63" s="241"/>
      <c r="IP63" s="241"/>
      <c r="IQ63" s="241"/>
      <c r="IR63" s="241"/>
      <c r="IS63" s="241"/>
      <c r="IT63" s="241"/>
      <c r="IU63" s="241"/>
      <c r="IV63" s="241"/>
      <c r="IW63" s="241"/>
      <c r="IX63" s="241"/>
      <c r="IY63" s="241"/>
      <c r="IZ63" s="241"/>
      <c r="JA63" s="241"/>
      <c r="JB63" s="241"/>
      <c r="JC63" s="241"/>
      <c r="JD63" s="241"/>
      <c r="JE63" s="241"/>
      <c r="JF63" s="241"/>
      <c r="JG63" s="241"/>
      <c r="JH63" s="241"/>
      <c r="JI63" s="241"/>
      <c r="JJ63" s="241"/>
      <c r="JK63" s="241"/>
      <c r="JL63" s="241"/>
      <c r="JM63" s="241"/>
      <c r="JN63" s="241"/>
      <c r="JO63" s="241"/>
      <c r="JP63" s="241"/>
      <c r="JQ63" s="241"/>
      <c r="JR63" s="241"/>
      <c r="JS63" s="241"/>
      <c r="JT63" s="241"/>
      <c r="JU63" s="241"/>
      <c r="JV63" s="241"/>
      <c r="JW63" s="241"/>
      <c r="JX63" s="241"/>
      <c r="JY63" s="241"/>
      <c r="JZ63" s="241"/>
      <c r="KA63" s="241"/>
      <c r="KB63" s="241"/>
      <c r="KC63" s="241"/>
      <c r="KD63" s="241"/>
      <c r="KE63" s="241"/>
      <c r="KF63" s="241"/>
      <c r="KG63" s="241"/>
      <c r="KH63" s="241"/>
      <c r="KI63" s="241"/>
      <c r="KJ63" s="241"/>
      <c r="KK63" s="241"/>
      <c r="KL63" s="241"/>
      <c r="KM63" s="241"/>
      <c r="KN63" s="241"/>
      <c r="KO63" s="241"/>
      <c r="KP63" s="241"/>
      <c r="KQ63" s="241"/>
      <c r="KR63" s="241"/>
      <c r="KS63" s="241"/>
      <c r="KT63" s="241"/>
      <c r="KU63" s="241"/>
      <c r="KV63" s="241"/>
      <c r="KW63" s="241"/>
      <c r="KX63" s="241"/>
      <c r="KY63" s="241"/>
      <c r="KZ63" s="241"/>
      <c r="LA63" s="241"/>
      <c r="LB63" s="241"/>
      <c r="LC63" s="241"/>
      <c r="LD63" s="241"/>
      <c r="LE63" s="241"/>
      <c r="LF63" s="241"/>
      <c r="LG63" s="241"/>
      <c r="LH63" s="241"/>
      <c r="LI63" s="241"/>
      <c r="LJ63" s="241"/>
      <c r="LK63" s="241"/>
      <c r="LL63" s="241"/>
      <c r="LM63" s="241"/>
      <c r="LN63" s="241"/>
      <c r="LO63" s="241"/>
      <c r="LP63" s="241"/>
      <c r="LQ63" s="241"/>
      <c r="LR63" s="241"/>
      <c r="LS63" s="241"/>
      <c r="LT63" s="241"/>
      <c r="LU63" s="241"/>
      <c r="LV63" s="241"/>
      <c r="LW63" s="241"/>
      <c r="LX63" s="241"/>
      <c r="LY63" s="241"/>
      <c r="LZ63" s="241"/>
      <c r="MA63" s="241"/>
      <c r="MB63" s="241"/>
      <c r="MC63" s="241"/>
      <c r="MD63" s="241"/>
      <c r="ME63" s="241"/>
      <c r="MF63" s="241"/>
      <c r="MG63" s="241"/>
      <c r="MH63" s="241"/>
      <c r="MI63" s="241"/>
      <c r="MJ63" s="241"/>
      <c r="MK63" s="241"/>
      <c r="ML63" s="241"/>
      <c r="MM63" s="241"/>
      <c r="MN63" s="241"/>
      <c r="MO63" s="241"/>
      <c r="MP63" s="241"/>
      <c r="MQ63" s="241"/>
      <c r="MR63" s="241"/>
      <c r="MS63" s="241"/>
      <c r="MT63" s="241"/>
      <c r="MU63" s="241"/>
      <c r="MV63" s="241"/>
      <c r="MW63" s="241"/>
      <c r="MX63" s="241"/>
      <c r="MY63" s="241"/>
      <c r="MZ63" s="241"/>
      <c r="NA63" s="241"/>
      <c r="NB63" s="241"/>
      <c r="NC63" s="241"/>
      <c r="ND63" s="241"/>
      <c r="NE63" s="241"/>
      <c r="NF63" s="241"/>
      <c r="NG63" s="241"/>
      <c r="NH63" s="241"/>
      <c r="NI63" s="241"/>
      <c r="NJ63" s="241"/>
      <c r="NK63" s="241"/>
      <c r="NL63" s="241"/>
      <c r="NM63" s="241"/>
      <c r="NN63" s="241"/>
      <c r="NO63" s="241"/>
      <c r="NP63" s="241"/>
      <c r="NQ63" s="241"/>
      <c r="NR63" s="241"/>
      <c r="NS63" s="241"/>
      <c r="NT63" s="241"/>
      <c r="NU63" s="241"/>
      <c r="NV63" s="241"/>
      <c r="NW63" s="241"/>
      <c r="NX63" s="241"/>
      <c r="NY63" s="241"/>
      <c r="NZ63" s="241"/>
      <c r="OA63" s="241"/>
      <c r="OB63" s="241"/>
    </row>
    <row r="64" spans="1:392" s="4" customFormat="1">
      <c r="A64" s="121" t="s">
        <v>17</v>
      </c>
      <c r="B64" s="157" t="s">
        <v>382</v>
      </c>
      <c r="C64" s="138">
        <f>VLOOKUP(A64,'Running Inventory count'!$A:$C,3,)</f>
        <v>8</v>
      </c>
      <c r="D64" s="169"/>
      <c r="E64" s="169"/>
      <c r="F64" s="155" t="s">
        <v>870</v>
      </c>
      <c r="G64" s="155" t="s">
        <v>781</v>
      </c>
      <c r="H64" s="136" t="s">
        <v>737</v>
      </c>
      <c r="I64" s="207"/>
      <c r="J64" s="134"/>
      <c r="K64" s="15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  <c r="AC64" s="241"/>
      <c r="AD64" s="241"/>
      <c r="AE64" s="241"/>
      <c r="AF64" s="241"/>
      <c r="AG64" s="241"/>
      <c r="AH64" s="241"/>
      <c r="AI64" s="241"/>
      <c r="AJ64" s="241"/>
      <c r="AK64" s="241"/>
      <c r="AL64" s="241"/>
      <c r="AM64" s="241"/>
      <c r="AN64" s="241"/>
      <c r="AO64" s="241"/>
      <c r="AP64" s="241"/>
      <c r="AQ64" s="241"/>
      <c r="AR64" s="241"/>
      <c r="AS64" s="241"/>
      <c r="AT64" s="241"/>
      <c r="AU64" s="241"/>
      <c r="AV64" s="241"/>
      <c r="AW64" s="241"/>
      <c r="AX64" s="241"/>
      <c r="AY64" s="241"/>
      <c r="AZ64" s="241"/>
      <c r="BA64" s="241"/>
      <c r="BB64" s="241"/>
      <c r="BC64" s="241"/>
      <c r="BD64" s="241"/>
      <c r="BE64" s="241"/>
      <c r="BF64" s="241"/>
      <c r="BG64" s="241"/>
      <c r="BH64" s="241"/>
      <c r="BI64" s="241"/>
      <c r="BJ64" s="241"/>
      <c r="BK64" s="241"/>
      <c r="BL64" s="241"/>
      <c r="BM64" s="241"/>
      <c r="BN64" s="241"/>
      <c r="BO64" s="241"/>
      <c r="BP64" s="241"/>
      <c r="BQ64" s="241"/>
      <c r="BR64" s="241"/>
      <c r="BS64" s="241"/>
      <c r="BT64" s="241"/>
      <c r="BU64" s="241"/>
      <c r="BV64" s="241"/>
      <c r="BW64" s="241"/>
      <c r="BX64" s="241"/>
      <c r="BY64" s="241"/>
      <c r="BZ64" s="241"/>
      <c r="CA64" s="241"/>
      <c r="CB64" s="241"/>
      <c r="CC64" s="241"/>
      <c r="CD64" s="241"/>
      <c r="CE64" s="241"/>
      <c r="CF64" s="241"/>
      <c r="CG64" s="241"/>
      <c r="CH64" s="241"/>
      <c r="CI64" s="241"/>
      <c r="CJ64" s="241"/>
      <c r="CK64" s="241"/>
      <c r="CL64" s="241"/>
      <c r="CM64" s="241"/>
      <c r="CN64" s="241"/>
      <c r="CO64" s="241"/>
      <c r="CP64" s="241"/>
      <c r="CQ64" s="241"/>
      <c r="CR64" s="241"/>
      <c r="CS64" s="241"/>
      <c r="CT64" s="241"/>
      <c r="CU64" s="241"/>
      <c r="CV64" s="241"/>
      <c r="CW64" s="241"/>
      <c r="CX64" s="241"/>
      <c r="CY64" s="241"/>
      <c r="CZ64" s="241"/>
      <c r="DA64" s="241"/>
      <c r="DB64" s="241"/>
      <c r="DC64" s="241"/>
      <c r="DD64" s="241"/>
      <c r="DE64" s="241"/>
      <c r="DF64" s="241"/>
      <c r="DG64" s="241"/>
      <c r="DH64" s="241"/>
      <c r="DI64" s="241"/>
      <c r="DJ64" s="241"/>
      <c r="DK64" s="241"/>
      <c r="DL64" s="241"/>
      <c r="DM64" s="241"/>
      <c r="DN64" s="241"/>
      <c r="DO64" s="241"/>
      <c r="DP64" s="241"/>
      <c r="DQ64" s="241"/>
      <c r="DR64" s="241"/>
      <c r="DS64" s="241"/>
      <c r="DT64" s="241"/>
      <c r="DU64" s="241"/>
      <c r="DV64" s="241"/>
      <c r="DW64" s="241"/>
      <c r="DX64" s="241"/>
      <c r="DY64" s="241"/>
      <c r="DZ64" s="241"/>
      <c r="EA64" s="241"/>
      <c r="EB64" s="241"/>
      <c r="EC64" s="241"/>
      <c r="ED64" s="241"/>
      <c r="EE64" s="241"/>
      <c r="EF64" s="241"/>
      <c r="EG64" s="241"/>
      <c r="EH64" s="241"/>
      <c r="EI64" s="241"/>
      <c r="EJ64" s="241"/>
      <c r="EK64" s="241"/>
      <c r="EL64" s="241"/>
      <c r="EM64" s="241"/>
      <c r="EN64" s="241"/>
      <c r="EO64" s="241"/>
      <c r="EP64" s="241"/>
      <c r="EQ64" s="241"/>
      <c r="ER64" s="241"/>
      <c r="ES64" s="241"/>
      <c r="ET64" s="241"/>
      <c r="EU64" s="241"/>
      <c r="EV64" s="241"/>
      <c r="EW64" s="241"/>
      <c r="EX64" s="241"/>
      <c r="EY64" s="241"/>
      <c r="EZ64" s="241"/>
      <c r="FA64" s="241"/>
      <c r="FB64" s="241"/>
      <c r="FC64" s="241"/>
      <c r="FD64" s="241"/>
      <c r="FE64" s="241"/>
      <c r="FF64" s="241"/>
      <c r="FG64" s="241"/>
      <c r="FH64" s="241"/>
      <c r="FI64" s="241"/>
      <c r="FJ64" s="241"/>
      <c r="FK64" s="241"/>
      <c r="FL64" s="241"/>
      <c r="FM64" s="241"/>
      <c r="FN64" s="241"/>
      <c r="FO64" s="241"/>
      <c r="FP64" s="241"/>
      <c r="FQ64" s="241"/>
      <c r="FR64" s="241"/>
      <c r="FS64" s="241"/>
      <c r="FT64" s="241"/>
      <c r="FU64" s="241"/>
      <c r="FV64" s="241"/>
      <c r="FW64" s="241"/>
      <c r="FX64" s="241"/>
      <c r="FY64" s="241"/>
      <c r="FZ64" s="241"/>
      <c r="GA64" s="241"/>
      <c r="GB64" s="241"/>
      <c r="GC64" s="241"/>
      <c r="GD64" s="241"/>
      <c r="GE64" s="241"/>
      <c r="GF64" s="241"/>
      <c r="GG64" s="241"/>
      <c r="GH64" s="241"/>
      <c r="GI64" s="241"/>
      <c r="GJ64" s="241"/>
      <c r="GK64" s="241"/>
      <c r="GL64" s="241"/>
      <c r="GM64" s="241"/>
      <c r="GN64" s="241"/>
      <c r="GO64" s="241"/>
      <c r="GP64" s="241"/>
      <c r="GQ64" s="241"/>
      <c r="GR64" s="241"/>
      <c r="GS64" s="241"/>
      <c r="GT64" s="241"/>
      <c r="GU64" s="241"/>
      <c r="GV64" s="241"/>
      <c r="GW64" s="241"/>
      <c r="GX64" s="241"/>
      <c r="GY64" s="241"/>
      <c r="GZ64" s="241"/>
      <c r="HA64" s="241"/>
      <c r="HB64" s="241"/>
      <c r="HC64" s="241"/>
      <c r="HD64" s="241"/>
      <c r="HE64" s="241"/>
      <c r="HF64" s="241"/>
      <c r="HG64" s="241"/>
      <c r="HH64" s="241"/>
      <c r="HI64" s="241"/>
      <c r="HJ64" s="241"/>
      <c r="HK64" s="241"/>
      <c r="HL64" s="241"/>
      <c r="HM64" s="241"/>
      <c r="HN64" s="241"/>
      <c r="HO64" s="241"/>
      <c r="HP64" s="241"/>
      <c r="HQ64" s="241"/>
      <c r="HR64" s="241"/>
      <c r="HS64" s="241"/>
      <c r="HT64" s="241"/>
      <c r="HU64" s="241"/>
      <c r="HV64" s="241"/>
      <c r="HW64" s="241"/>
      <c r="HX64" s="241"/>
      <c r="HY64" s="241"/>
      <c r="HZ64" s="241"/>
      <c r="IA64" s="241"/>
      <c r="IB64" s="241"/>
      <c r="IC64" s="241"/>
      <c r="ID64" s="241"/>
      <c r="IE64" s="241"/>
      <c r="IF64" s="241"/>
      <c r="IG64" s="241"/>
      <c r="IH64" s="241"/>
      <c r="II64" s="241"/>
      <c r="IJ64" s="241"/>
      <c r="IK64" s="241"/>
      <c r="IL64" s="241"/>
      <c r="IM64" s="241"/>
      <c r="IN64" s="241"/>
      <c r="IO64" s="241"/>
      <c r="IP64" s="241"/>
      <c r="IQ64" s="241"/>
      <c r="IR64" s="241"/>
      <c r="IS64" s="241"/>
      <c r="IT64" s="241"/>
      <c r="IU64" s="241"/>
      <c r="IV64" s="241"/>
      <c r="IW64" s="241"/>
      <c r="IX64" s="241"/>
      <c r="IY64" s="241"/>
      <c r="IZ64" s="241"/>
      <c r="JA64" s="241"/>
      <c r="JB64" s="241"/>
      <c r="JC64" s="241"/>
      <c r="JD64" s="241"/>
      <c r="JE64" s="241"/>
      <c r="JF64" s="241"/>
      <c r="JG64" s="241"/>
      <c r="JH64" s="241"/>
      <c r="JI64" s="241"/>
      <c r="JJ64" s="241"/>
      <c r="JK64" s="241"/>
      <c r="JL64" s="241"/>
      <c r="JM64" s="241"/>
      <c r="JN64" s="241"/>
      <c r="JO64" s="241"/>
      <c r="JP64" s="241"/>
      <c r="JQ64" s="241"/>
      <c r="JR64" s="241"/>
      <c r="JS64" s="241"/>
      <c r="JT64" s="241"/>
      <c r="JU64" s="241"/>
      <c r="JV64" s="241"/>
      <c r="JW64" s="241"/>
      <c r="JX64" s="241"/>
      <c r="JY64" s="241"/>
      <c r="JZ64" s="241"/>
      <c r="KA64" s="241"/>
      <c r="KB64" s="241"/>
      <c r="KC64" s="241"/>
      <c r="KD64" s="241"/>
      <c r="KE64" s="241"/>
      <c r="KF64" s="241"/>
      <c r="KG64" s="241"/>
      <c r="KH64" s="241"/>
      <c r="KI64" s="241"/>
      <c r="KJ64" s="241"/>
      <c r="KK64" s="241"/>
      <c r="KL64" s="241"/>
      <c r="KM64" s="241"/>
      <c r="KN64" s="241"/>
      <c r="KO64" s="241"/>
      <c r="KP64" s="241"/>
      <c r="KQ64" s="241"/>
      <c r="KR64" s="241"/>
      <c r="KS64" s="241"/>
      <c r="KT64" s="241"/>
      <c r="KU64" s="241"/>
      <c r="KV64" s="241"/>
      <c r="KW64" s="241"/>
      <c r="KX64" s="241"/>
      <c r="KY64" s="241"/>
      <c r="KZ64" s="241"/>
      <c r="LA64" s="241"/>
      <c r="LB64" s="241"/>
      <c r="LC64" s="241"/>
      <c r="LD64" s="241"/>
      <c r="LE64" s="241"/>
      <c r="LF64" s="241"/>
      <c r="LG64" s="241"/>
      <c r="LH64" s="241"/>
      <c r="LI64" s="241"/>
      <c r="LJ64" s="241"/>
      <c r="LK64" s="241"/>
      <c r="LL64" s="241"/>
      <c r="LM64" s="241"/>
      <c r="LN64" s="241"/>
      <c r="LO64" s="241"/>
      <c r="LP64" s="241"/>
      <c r="LQ64" s="241"/>
      <c r="LR64" s="241"/>
      <c r="LS64" s="241"/>
      <c r="LT64" s="241"/>
      <c r="LU64" s="241"/>
      <c r="LV64" s="241"/>
      <c r="LW64" s="241"/>
      <c r="LX64" s="241"/>
      <c r="LY64" s="241"/>
      <c r="LZ64" s="241"/>
      <c r="MA64" s="241"/>
      <c r="MB64" s="241"/>
      <c r="MC64" s="241"/>
      <c r="MD64" s="241"/>
      <c r="ME64" s="241"/>
      <c r="MF64" s="241"/>
      <c r="MG64" s="241"/>
      <c r="MH64" s="241"/>
      <c r="MI64" s="241"/>
      <c r="MJ64" s="241"/>
      <c r="MK64" s="241"/>
      <c r="ML64" s="241"/>
      <c r="MM64" s="241"/>
      <c r="MN64" s="241"/>
      <c r="MO64" s="241"/>
      <c r="MP64" s="241"/>
      <c r="MQ64" s="241"/>
      <c r="MR64" s="241"/>
      <c r="MS64" s="241"/>
      <c r="MT64" s="241"/>
      <c r="MU64" s="241"/>
      <c r="MV64" s="241"/>
      <c r="MW64" s="241"/>
      <c r="MX64" s="241"/>
      <c r="MY64" s="241"/>
      <c r="MZ64" s="241"/>
      <c r="NA64" s="241"/>
      <c r="NB64" s="241"/>
      <c r="NC64" s="241"/>
      <c r="ND64" s="241"/>
      <c r="NE64" s="241"/>
      <c r="NF64" s="241"/>
      <c r="NG64" s="241"/>
      <c r="NH64" s="241"/>
      <c r="NI64" s="241"/>
      <c r="NJ64" s="241"/>
      <c r="NK64" s="241"/>
      <c r="NL64" s="241"/>
      <c r="NM64" s="241"/>
      <c r="NN64" s="241"/>
      <c r="NO64" s="241"/>
      <c r="NP64" s="241"/>
      <c r="NQ64" s="241"/>
      <c r="NR64" s="241"/>
      <c r="NS64" s="241"/>
      <c r="NT64" s="241"/>
      <c r="NU64" s="241"/>
      <c r="NV64" s="241"/>
      <c r="NW64" s="241"/>
      <c r="NX64" s="241"/>
      <c r="NY64" s="241"/>
      <c r="NZ64" s="241"/>
      <c r="OA64" s="241"/>
      <c r="OB64" s="241"/>
    </row>
    <row r="65" spans="1:392" s="4" customFormat="1">
      <c r="A65" s="122" t="s">
        <v>212</v>
      </c>
      <c r="B65" s="31" t="s">
        <v>378</v>
      </c>
      <c r="C65" s="170">
        <f>VLOOKUP(A65,'Running Inventory count'!$A:$C,3,)</f>
        <v>3</v>
      </c>
      <c r="D65" s="169"/>
      <c r="E65" s="169"/>
      <c r="F65" s="169" t="s">
        <v>870</v>
      </c>
      <c r="G65" s="169" t="s">
        <v>781</v>
      </c>
      <c r="H65" s="167" t="s">
        <v>737</v>
      </c>
      <c r="I65" s="207"/>
      <c r="J65" s="163"/>
      <c r="K65" s="15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  <c r="AC65" s="241"/>
      <c r="AD65" s="241"/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241"/>
      <c r="AQ65" s="241"/>
      <c r="AR65" s="241"/>
      <c r="AS65" s="241"/>
      <c r="AT65" s="241"/>
      <c r="AU65" s="241"/>
      <c r="AV65" s="241"/>
      <c r="AW65" s="241"/>
      <c r="AX65" s="241"/>
      <c r="AY65" s="241"/>
      <c r="AZ65" s="241"/>
      <c r="BA65" s="241"/>
      <c r="BB65" s="241"/>
      <c r="BC65" s="241"/>
      <c r="BD65" s="241"/>
      <c r="BE65" s="241"/>
      <c r="BF65" s="241"/>
      <c r="BG65" s="241"/>
      <c r="BH65" s="241"/>
      <c r="BI65" s="241"/>
      <c r="BJ65" s="241"/>
      <c r="BK65" s="241"/>
      <c r="BL65" s="241"/>
      <c r="BM65" s="241"/>
      <c r="BN65" s="241"/>
      <c r="BO65" s="241"/>
      <c r="BP65" s="241"/>
      <c r="BQ65" s="241"/>
      <c r="BR65" s="241"/>
      <c r="BS65" s="241"/>
      <c r="BT65" s="241"/>
      <c r="BU65" s="241"/>
      <c r="BV65" s="241"/>
      <c r="BW65" s="241"/>
      <c r="BX65" s="241"/>
      <c r="BY65" s="241"/>
      <c r="BZ65" s="241"/>
      <c r="CA65" s="241"/>
      <c r="CB65" s="241"/>
      <c r="CC65" s="241"/>
      <c r="CD65" s="241"/>
      <c r="CE65" s="241"/>
      <c r="CF65" s="241"/>
      <c r="CG65" s="241"/>
      <c r="CH65" s="241"/>
      <c r="CI65" s="241"/>
      <c r="CJ65" s="241"/>
      <c r="CK65" s="241"/>
      <c r="CL65" s="241"/>
      <c r="CM65" s="241"/>
      <c r="CN65" s="241"/>
      <c r="CO65" s="241"/>
      <c r="CP65" s="241"/>
      <c r="CQ65" s="241"/>
      <c r="CR65" s="241"/>
      <c r="CS65" s="241"/>
      <c r="CT65" s="241"/>
      <c r="CU65" s="241"/>
      <c r="CV65" s="241"/>
      <c r="CW65" s="241"/>
      <c r="CX65" s="241"/>
      <c r="CY65" s="241"/>
      <c r="CZ65" s="241"/>
      <c r="DA65" s="241"/>
      <c r="DB65" s="241"/>
      <c r="DC65" s="241"/>
      <c r="DD65" s="241"/>
      <c r="DE65" s="241"/>
      <c r="DF65" s="241"/>
      <c r="DG65" s="241"/>
      <c r="DH65" s="241"/>
      <c r="DI65" s="241"/>
      <c r="DJ65" s="241"/>
      <c r="DK65" s="241"/>
      <c r="DL65" s="241"/>
      <c r="DM65" s="241"/>
      <c r="DN65" s="241"/>
      <c r="DO65" s="241"/>
      <c r="DP65" s="241"/>
      <c r="DQ65" s="241"/>
      <c r="DR65" s="241"/>
      <c r="DS65" s="241"/>
      <c r="DT65" s="241"/>
      <c r="DU65" s="241"/>
      <c r="DV65" s="241"/>
      <c r="DW65" s="241"/>
      <c r="DX65" s="241"/>
      <c r="DY65" s="241"/>
      <c r="DZ65" s="241"/>
      <c r="EA65" s="241"/>
      <c r="EB65" s="241"/>
      <c r="EC65" s="241"/>
      <c r="ED65" s="241"/>
      <c r="EE65" s="241"/>
      <c r="EF65" s="241"/>
      <c r="EG65" s="241"/>
      <c r="EH65" s="241"/>
      <c r="EI65" s="241"/>
      <c r="EJ65" s="241"/>
      <c r="EK65" s="241"/>
      <c r="EL65" s="241"/>
      <c r="EM65" s="241"/>
      <c r="EN65" s="241"/>
      <c r="EO65" s="241"/>
      <c r="EP65" s="241"/>
      <c r="EQ65" s="241"/>
      <c r="ER65" s="241"/>
      <c r="ES65" s="241"/>
      <c r="ET65" s="241"/>
      <c r="EU65" s="241"/>
      <c r="EV65" s="241"/>
      <c r="EW65" s="241"/>
      <c r="EX65" s="241"/>
      <c r="EY65" s="241"/>
      <c r="EZ65" s="241"/>
      <c r="FA65" s="241"/>
      <c r="FB65" s="241"/>
      <c r="FC65" s="241"/>
      <c r="FD65" s="241"/>
      <c r="FE65" s="241"/>
      <c r="FF65" s="241"/>
      <c r="FG65" s="241"/>
      <c r="FH65" s="241"/>
      <c r="FI65" s="241"/>
      <c r="FJ65" s="241"/>
      <c r="FK65" s="241"/>
      <c r="FL65" s="241"/>
      <c r="FM65" s="241"/>
      <c r="FN65" s="241"/>
      <c r="FO65" s="241"/>
      <c r="FP65" s="241"/>
      <c r="FQ65" s="241"/>
      <c r="FR65" s="241"/>
      <c r="FS65" s="241"/>
      <c r="FT65" s="241"/>
      <c r="FU65" s="241"/>
      <c r="FV65" s="241"/>
      <c r="FW65" s="241"/>
      <c r="FX65" s="241"/>
      <c r="FY65" s="241"/>
      <c r="FZ65" s="241"/>
      <c r="GA65" s="241"/>
      <c r="GB65" s="241"/>
      <c r="GC65" s="241"/>
      <c r="GD65" s="241"/>
      <c r="GE65" s="241"/>
      <c r="GF65" s="241"/>
      <c r="GG65" s="241"/>
      <c r="GH65" s="241"/>
      <c r="GI65" s="241"/>
      <c r="GJ65" s="241"/>
      <c r="GK65" s="241"/>
      <c r="GL65" s="241"/>
      <c r="GM65" s="241"/>
      <c r="GN65" s="241"/>
      <c r="GO65" s="241"/>
      <c r="GP65" s="241"/>
      <c r="GQ65" s="241"/>
      <c r="GR65" s="241"/>
      <c r="GS65" s="241"/>
      <c r="GT65" s="241"/>
      <c r="GU65" s="241"/>
      <c r="GV65" s="241"/>
      <c r="GW65" s="241"/>
      <c r="GX65" s="241"/>
      <c r="GY65" s="241"/>
      <c r="GZ65" s="241"/>
      <c r="HA65" s="241"/>
      <c r="HB65" s="241"/>
      <c r="HC65" s="241"/>
      <c r="HD65" s="241"/>
      <c r="HE65" s="241"/>
      <c r="HF65" s="241"/>
      <c r="HG65" s="241"/>
      <c r="HH65" s="241"/>
      <c r="HI65" s="241"/>
      <c r="HJ65" s="241"/>
      <c r="HK65" s="241"/>
      <c r="HL65" s="241"/>
      <c r="HM65" s="241"/>
      <c r="HN65" s="241"/>
      <c r="HO65" s="241"/>
      <c r="HP65" s="241"/>
      <c r="HQ65" s="241"/>
      <c r="HR65" s="241"/>
      <c r="HS65" s="241"/>
      <c r="HT65" s="241"/>
      <c r="HU65" s="241"/>
      <c r="HV65" s="241"/>
      <c r="HW65" s="241"/>
      <c r="HX65" s="241"/>
      <c r="HY65" s="241"/>
      <c r="HZ65" s="241"/>
      <c r="IA65" s="241"/>
      <c r="IB65" s="241"/>
      <c r="IC65" s="241"/>
      <c r="ID65" s="241"/>
      <c r="IE65" s="241"/>
      <c r="IF65" s="241"/>
      <c r="IG65" s="241"/>
      <c r="IH65" s="241"/>
      <c r="II65" s="241"/>
      <c r="IJ65" s="241"/>
      <c r="IK65" s="241"/>
      <c r="IL65" s="241"/>
      <c r="IM65" s="241"/>
      <c r="IN65" s="241"/>
      <c r="IO65" s="241"/>
      <c r="IP65" s="241"/>
      <c r="IQ65" s="241"/>
      <c r="IR65" s="241"/>
      <c r="IS65" s="241"/>
      <c r="IT65" s="241"/>
      <c r="IU65" s="241"/>
      <c r="IV65" s="241"/>
      <c r="IW65" s="241"/>
      <c r="IX65" s="241"/>
      <c r="IY65" s="241"/>
      <c r="IZ65" s="241"/>
      <c r="JA65" s="241"/>
      <c r="JB65" s="241"/>
      <c r="JC65" s="241"/>
      <c r="JD65" s="241"/>
      <c r="JE65" s="241"/>
      <c r="JF65" s="241"/>
      <c r="JG65" s="241"/>
      <c r="JH65" s="241"/>
      <c r="JI65" s="241"/>
      <c r="JJ65" s="241"/>
      <c r="JK65" s="241"/>
      <c r="JL65" s="241"/>
      <c r="JM65" s="241"/>
      <c r="JN65" s="241"/>
      <c r="JO65" s="241"/>
      <c r="JP65" s="241"/>
      <c r="JQ65" s="241"/>
      <c r="JR65" s="241"/>
      <c r="JS65" s="241"/>
      <c r="JT65" s="241"/>
      <c r="JU65" s="241"/>
      <c r="JV65" s="241"/>
      <c r="JW65" s="241"/>
      <c r="JX65" s="241"/>
      <c r="JY65" s="241"/>
      <c r="JZ65" s="241"/>
      <c r="KA65" s="241"/>
      <c r="KB65" s="241"/>
      <c r="KC65" s="241"/>
      <c r="KD65" s="241"/>
      <c r="KE65" s="241"/>
      <c r="KF65" s="241"/>
      <c r="KG65" s="241"/>
      <c r="KH65" s="241"/>
      <c r="KI65" s="241"/>
      <c r="KJ65" s="241"/>
      <c r="KK65" s="241"/>
      <c r="KL65" s="241"/>
      <c r="KM65" s="241"/>
      <c r="KN65" s="241"/>
      <c r="KO65" s="241"/>
      <c r="KP65" s="241"/>
      <c r="KQ65" s="241"/>
      <c r="KR65" s="241"/>
      <c r="KS65" s="241"/>
      <c r="KT65" s="241"/>
      <c r="KU65" s="241"/>
      <c r="KV65" s="241"/>
      <c r="KW65" s="241"/>
      <c r="KX65" s="241"/>
      <c r="KY65" s="241"/>
      <c r="KZ65" s="241"/>
      <c r="LA65" s="241"/>
      <c r="LB65" s="241"/>
      <c r="LC65" s="241"/>
      <c r="LD65" s="241"/>
      <c r="LE65" s="241"/>
      <c r="LF65" s="241"/>
      <c r="LG65" s="241"/>
      <c r="LH65" s="241"/>
      <c r="LI65" s="241"/>
      <c r="LJ65" s="241"/>
      <c r="LK65" s="241"/>
      <c r="LL65" s="241"/>
      <c r="LM65" s="241"/>
      <c r="LN65" s="241"/>
      <c r="LO65" s="241"/>
      <c r="LP65" s="241"/>
      <c r="LQ65" s="241"/>
      <c r="LR65" s="241"/>
      <c r="LS65" s="241"/>
      <c r="LT65" s="241"/>
      <c r="LU65" s="241"/>
      <c r="LV65" s="241"/>
      <c r="LW65" s="241"/>
      <c r="LX65" s="241"/>
      <c r="LY65" s="241"/>
      <c r="LZ65" s="241"/>
      <c r="MA65" s="241"/>
      <c r="MB65" s="241"/>
      <c r="MC65" s="241"/>
      <c r="MD65" s="241"/>
      <c r="ME65" s="241"/>
      <c r="MF65" s="241"/>
      <c r="MG65" s="241"/>
      <c r="MH65" s="241"/>
      <c r="MI65" s="241"/>
      <c r="MJ65" s="241"/>
      <c r="MK65" s="241"/>
      <c r="ML65" s="241"/>
      <c r="MM65" s="241"/>
      <c r="MN65" s="241"/>
      <c r="MO65" s="241"/>
      <c r="MP65" s="241"/>
      <c r="MQ65" s="241"/>
      <c r="MR65" s="241"/>
      <c r="MS65" s="241"/>
      <c r="MT65" s="241"/>
      <c r="MU65" s="241"/>
      <c r="MV65" s="241"/>
      <c r="MW65" s="241"/>
      <c r="MX65" s="241"/>
      <c r="MY65" s="241"/>
      <c r="MZ65" s="241"/>
      <c r="NA65" s="241"/>
      <c r="NB65" s="241"/>
      <c r="NC65" s="241"/>
      <c r="ND65" s="241"/>
      <c r="NE65" s="241"/>
      <c r="NF65" s="241"/>
      <c r="NG65" s="241"/>
      <c r="NH65" s="241"/>
      <c r="NI65" s="241"/>
      <c r="NJ65" s="241"/>
      <c r="NK65" s="241"/>
      <c r="NL65" s="241"/>
      <c r="NM65" s="241"/>
      <c r="NN65" s="241"/>
      <c r="NO65" s="241"/>
      <c r="NP65" s="241"/>
      <c r="NQ65" s="241"/>
      <c r="NR65" s="241"/>
      <c r="NS65" s="241"/>
      <c r="NT65" s="241"/>
      <c r="NU65" s="241"/>
      <c r="NV65" s="241"/>
      <c r="NW65" s="241"/>
      <c r="NX65" s="241"/>
      <c r="NY65" s="241"/>
      <c r="NZ65" s="241"/>
      <c r="OA65" s="241"/>
      <c r="OB65" s="241"/>
    </row>
    <row r="66" spans="1:392" s="4" customFormat="1">
      <c r="A66" s="122" t="s">
        <v>213</v>
      </c>
      <c r="B66" s="31" t="s">
        <v>379</v>
      </c>
      <c r="C66" s="170">
        <f>VLOOKUP(A66,'Running Inventory count'!$A:$C,3,)</f>
        <v>10</v>
      </c>
      <c r="D66" s="169"/>
      <c r="E66" s="169"/>
      <c r="F66" s="169" t="s">
        <v>870</v>
      </c>
      <c r="G66" s="169" t="s">
        <v>781</v>
      </c>
      <c r="H66" s="167" t="s">
        <v>737</v>
      </c>
      <c r="I66" s="207"/>
      <c r="J66" s="163"/>
      <c r="K66" s="15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1"/>
      <c r="AF66" s="241"/>
      <c r="AG66" s="241"/>
      <c r="AH66" s="241"/>
      <c r="AI66" s="241"/>
      <c r="AJ66" s="241"/>
      <c r="AK66" s="241"/>
      <c r="AL66" s="241"/>
      <c r="AM66" s="241"/>
      <c r="AN66" s="241"/>
      <c r="AO66" s="241"/>
      <c r="AP66" s="241"/>
      <c r="AQ66" s="241"/>
      <c r="AR66" s="241"/>
      <c r="AS66" s="241"/>
      <c r="AT66" s="241"/>
      <c r="AU66" s="241"/>
      <c r="AV66" s="241"/>
      <c r="AW66" s="241"/>
      <c r="AX66" s="241"/>
      <c r="AY66" s="241"/>
      <c r="AZ66" s="241"/>
      <c r="BA66" s="241"/>
      <c r="BB66" s="241"/>
      <c r="BC66" s="241"/>
      <c r="BD66" s="241"/>
      <c r="BE66" s="241"/>
      <c r="BF66" s="241"/>
      <c r="BG66" s="241"/>
      <c r="BH66" s="241"/>
      <c r="BI66" s="241"/>
      <c r="BJ66" s="241"/>
      <c r="BK66" s="241"/>
      <c r="BL66" s="241"/>
      <c r="BM66" s="241"/>
      <c r="BN66" s="241"/>
      <c r="BO66" s="241"/>
      <c r="BP66" s="241"/>
      <c r="BQ66" s="241"/>
      <c r="BR66" s="241"/>
      <c r="BS66" s="241"/>
      <c r="BT66" s="241"/>
      <c r="BU66" s="241"/>
      <c r="BV66" s="241"/>
      <c r="BW66" s="241"/>
      <c r="BX66" s="241"/>
      <c r="BY66" s="241"/>
      <c r="BZ66" s="241"/>
      <c r="CA66" s="241"/>
      <c r="CB66" s="241"/>
      <c r="CC66" s="241"/>
      <c r="CD66" s="241"/>
      <c r="CE66" s="241"/>
      <c r="CF66" s="241"/>
      <c r="CG66" s="241"/>
      <c r="CH66" s="241"/>
      <c r="CI66" s="241"/>
      <c r="CJ66" s="241"/>
      <c r="CK66" s="241"/>
      <c r="CL66" s="241"/>
      <c r="CM66" s="241"/>
      <c r="CN66" s="241"/>
      <c r="CO66" s="241"/>
      <c r="CP66" s="241"/>
      <c r="CQ66" s="241"/>
      <c r="CR66" s="241"/>
      <c r="CS66" s="241"/>
      <c r="CT66" s="241"/>
      <c r="CU66" s="241"/>
      <c r="CV66" s="241"/>
      <c r="CW66" s="241"/>
      <c r="CX66" s="241"/>
      <c r="CY66" s="241"/>
      <c r="CZ66" s="241"/>
      <c r="DA66" s="241"/>
      <c r="DB66" s="241"/>
      <c r="DC66" s="241"/>
      <c r="DD66" s="241"/>
      <c r="DE66" s="241"/>
      <c r="DF66" s="241"/>
      <c r="DG66" s="241"/>
      <c r="DH66" s="241"/>
      <c r="DI66" s="241"/>
      <c r="DJ66" s="241"/>
      <c r="DK66" s="241"/>
      <c r="DL66" s="241"/>
      <c r="DM66" s="241"/>
      <c r="DN66" s="241"/>
      <c r="DO66" s="241"/>
      <c r="DP66" s="241"/>
      <c r="DQ66" s="241"/>
      <c r="DR66" s="241"/>
      <c r="DS66" s="241"/>
      <c r="DT66" s="241"/>
      <c r="DU66" s="241"/>
      <c r="DV66" s="241"/>
      <c r="DW66" s="241"/>
      <c r="DX66" s="241"/>
      <c r="DY66" s="241"/>
      <c r="DZ66" s="241"/>
      <c r="EA66" s="241"/>
      <c r="EB66" s="241"/>
      <c r="EC66" s="241"/>
      <c r="ED66" s="241"/>
      <c r="EE66" s="241"/>
      <c r="EF66" s="241"/>
      <c r="EG66" s="241"/>
      <c r="EH66" s="241"/>
      <c r="EI66" s="241"/>
      <c r="EJ66" s="241"/>
      <c r="EK66" s="241"/>
      <c r="EL66" s="241"/>
      <c r="EM66" s="241"/>
      <c r="EN66" s="241"/>
      <c r="EO66" s="241"/>
      <c r="EP66" s="241"/>
      <c r="EQ66" s="241"/>
      <c r="ER66" s="241"/>
      <c r="ES66" s="241"/>
      <c r="ET66" s="241"/>
      <c r="EU66" s="241"/>
      <c r="EV66" s="241"/>
      <c r="EW66" s="241"/>
      <c r="EX66" s="241"/>
      <c r="EY66" s="241"/>
      <c r="EZ66" s="241"/>
      <c r="FA66" s="241"/>
      <c r="FB66" s="241"/>
      <c r="FC66" s="241"/>
      <c r="FD66" s="241"/>
      <c r="FE66" s="241"/>
      <c r="FF66" s="241"/>
      <c r="FG66" s="241"/>
      <c r="FH66" s="241"/>
      <c r="FI66" s="241"/>
      <c r="FJ66" s="241"/>
      <c r="FK66" s="241"/>
      <c r="FL66" s="241"/>
      <c r="FM66" s="241"/>
      <c r="FN66" s="241"/>
      <c r="FO66" s="241"/>
      <c r="FP66" s="241"/>
      <c r="FQ66" s="241"/>
      <c r="FR66" s="241"/>
      <c r="FS66" s="241"/>
      <c r="FT66" s="241"/>
      <c r="FU66" s="241"/>
      <c r="FV66" s="241"/>
      <c r="FW66" s="241"/>
      <c r="FX66" s="241"/>
      <c r="FY66" s="241"/>
      <c r="FZ66" s="241"/>
      <c r="GA66" s="241"/>
      <c r="GB66" s="241"/>
      <c r="GC66" s="241"/>
      <c r="GD66" s="241"/>
      <c r="GE66" s="241"/>
      <c r="GF66" s="241"/>
      <c r="GG66" s="241"/>
      <c r="GH66" s="241"/>
      <c r="GI66" s="241"/>
      <c r="GJ66" s="241"/>
      <c r="GK66" s="241"/>
      <c r="GL66" s="241"/>
      <c r="GM66" s="241"/>
      <c r="GN66" s="241"/>
      <c r="GO66" s="241"/>
      <c r="GP66" s="241"/>
      <c r="GQ66" s="241"/>
      <c r="GR66" s="241"/>
      <c r="GS66" s="241"/>
      <c r="GT66" s="241"/>
      <c r="GU66" s="241"/>
      <c r="GV66" s="241"/>
      <c r="GW66" s="241"/>
      <c r="GX66" s="241"/>
      <c r="GY66" s="241"/>
      <c r="GZ66" s="241"/>
      <c r="HA66" s="241"/>
      <c r="HB66" s="241"/>
      <c r="HC66" s="241"/>
      <c r="HD66" s="241"/>
      <c r="HE66" s="241"/>
      <c r="HF66" s="241"/>
      <c r="HG66" s="241"/>
      <c r="HH66" s="241"/>
      <c r="HI66" s="241"/>
      <c r="HJ66" s="241"/>
      <c r="HK66" s="241"/>
      <c r="HL66" s="241"/>
      <c r="HM66" s="241"/>
      <c r="HN66" s="241"/>
      <c r="HO66" s="241"/>
      <c r="HP66" s="241"/>
      <c r="HQ66" s="241"/>
      <c r="HR66" s="241"/>
      <c r="HS66" s="241"/>
      <c r="HT66" s="241"/>
      <c r="HU66" s="241"/>
      <c r="HV66" s="241"/>
      <c r="HW66" s="241"/>
      <c r="HX66" s="241"/>
      <c r="HY66" s="241"/>
      <c r="HZ66" s="241"/>
      <c r="IA66" s="241"/>
      <c r="IB66" s="241"/>
      <c r="IC66" s="241"/>
      <c r="ID66" s="241"/>
      <c r="IE66" s="241"/>
      <c r="IF66" s="241"/>
      <c r="IG66" s="241"/>
      <c r="IH66" s="241"/>
      <c r="II66" s="241"/>
      <c r="IJ66" s="241"/>
      <c r="IK66" s="241"/>
      <c r="IL66" s="241"/>
      <c r="IM66" s="241"/>
      <c r="IN66" s="241"/>
      <c r="IO66" s="241"/>
      <c r="IP66" s="241"/>
      <c r="IQ66" s="241"/>
      <c r="IR66" s="241"/>
      <c r="IS66" s="241"/>
      <c r="IT66" s="241"/>
      <c r="IU66" s="241"/>
      <c r="IV66" s="241"/>
      <c r="IW66" s="241"/>
      <c r="IX66" s="241"/>
      <c r="IY66" s="241"/>
      <c r="IZ66" s="241"/>
      <c r="JA66" s="241"/>
      <c r="JB66" s="241"/>
      <c r="JC66" s="241"/>
      <c r="JD66" s="241"/>
      <c r="JE66" s="241"/>
      <c r="JF66" s="241"/>
      <c r="JG66" s="241"/>
      <c r="JH66" s="241"/>
      <c r="JI66" s="241"/>
      <c r="JJ66" s="241"/>
      <c r="JK66" s="241"/>
      <c r="JL66" s="241"/>
      <c r="JM66" s="241"/>
      <c r="JN66" s="241"/>
      <c r="JO66" s="241"/>
      <c r="JP66" s="241"/>
      <c r="JQ66" s="241"/>
      <c r="JR66" s="241"/>
      <c r="JS66" s="241"/>
      <c r="JT66" s="241"/>
      <c r="JU66" s="241"/>
      <c r="JV66" s="241"/>
      <c r="JW66" s="241"/>
      <c r="JX66" s="241"/>
      <c r="JY66" s="241"/>
      <c r="JZ66" s="241"/>
      <c r="KA66" s="241"/>
      <c r="KB66" s="241"/>
      <c r="KC66" s="241"/>
      <c r="KD66" s="241"/>
      <c r="KE66" s="241"/>
      <c r="KF66" s="241"/>
      <c r="KG66" s="241"/>
      <c r="KH66" s="241"/>
      <c r="KI66" s="241"/>
      <c r="KJ66" s="241"/>
      <c r="KK66" s="241"/>
      <c r="KL66" s="241"/>
      <c r="KM66" s="241"/>
      <c r="KN66" s="241"/>
      <c r="KO66" s="241"/>
      <c r="KP66" s="241"/>
      <c r="KQ66" s="241"/>
      <c r="KR66" s="241"/>
      <c r="KS66" s="241"/>
      <c r="KT66" s="241"/>
      <c r="KU66" s="241"/>
      <c r="KV66" s="241"/>
      <c r="KW66" s="241"/>
      <c r="KX66" s="241"/>
      <c r="KY66" s="241"/>
      <c r="KZ66" s="241"/>
      <c r="LA66" s="241"/>
      <c r="LB66" s="241"/>
      <c r="LC66" s="241"/>
      <c r="LD66" s="241"/>
      <c r="LE66" s="241"/>
      <c r="LF66" s="241"/>
      <c r="LG66" s="241"/>
      <c r="LH66" s="241"/>
      <c r="LI66" s="241"/>
      <c r="LJ66" s="241"/>
      <c r="LK66" s="241"/>
      <c r="LL66" s="241"/>
      <c r="LM66" s="241"/>
      <c r="LN66" s="241"/>
      <c r="LO66" s="241"/>
      <c r="LP66" s="241"/>
      <c r="LQ66" s="241"/>
      <c r="LR66" s="241"/>
      <c r="LS66" s="241"/>
      <c r="LT66" s="241"/>
      <c r="LU66" s="241"/>
      <c r="LV66" s="241"/>
      <c r="LW66" s="241"/>
      <c r="LX66" s="241"/>
      <c r="LY66" s="241"/>
      <c r="LZ66" s="241"/>
      <c r="MA66" s="241"/>
      <c r="MB66" s="241"/>
      <c r="MC66" s="241"/>
      <c r="MD66" s="241"/>
      <c r="ME66" s="241"/>
      <c r="MF66" s="241"/>
      <c r="MG66" s="241"/>
      <c r="MH66" s="241"/>
      <c r="MI66" s="241"/>
      <c r="MJ66" s="241"/>
      <c r="MK66" s="241"/>
      <c r="ML66" s="241"/>
      <c r="MM66" s="241"/>
      <c r="MN66" s="241"/>
      <c r="MO66" s="241"/>
      <c r="MP66" s="241"/>
      <c r="MQ66" s="241"/>
      <c r="MR66" s="241"/>
      <c r="MS66" s="241"/>
      <c r="MT66" s="241"/>
      <c r="MU66" s="241"/>
      <c r="MV66" s="241"/>
      <c r="MW66" s="241"/>
      <c r="MX66" s="241"/>
      <c r="MY66" s="241"/>
      <c r="MZ66" s="241"/>
      <c r="NA66" s="241"/>
      <c r="NB66" s="241"/>
      <c r="NC66" s="241"/>
      <c r="ND66" s="241"/>
      <c r="NE66" s="241"/>
      <c r="NF66" s="241"/>
      <c r="NG66" s="241"/>
      <c r="NH66" s="241"/>
      <c r="NI66" s="241"/>
      <c r="NJ66" s="241"/>
      <c r="NK66" s="241"/>
      <c r="NL66" s="241"/>
      <c r="NM66" s="241"/>
      <c r="NN66" s="241"/>
      <c r="NO66" s="241"/>
      <c r="NP66" s="241"/>
      <c r="NQ66" s="241"/>
      <c r="NR66" s="241"/>
      <c r="NS66" s="241"/>
      <c r="NT66" s="241"/>
      <c r="NU66" s="241"/>
      <c r="NV66" s="241"/>
      <c r="NW66" s="241"/>
      <c r="NX66" s="241"/>
      <c r="NY66" s="241"/>
      <c r="NZ66" s="241"/>
      <c r="OA66" s="241"/>
      <c r="OB66" s="241"/>
    </row>
    <row r="67" spans="1:392" s="3" customFormat="1">
      <c r="A67" s="121" t="s">
        <v>214</v>
      </c>
      <c r="B67" s="157" t="s">
        <v>380</v>
      </c>
      <c r="C67" s="33">
        <f>VLOOKUP(A67,'Running Inventory count'!$A:$C,3,)</f>
        <v>10</v>
      </c>
      <c r="D67" s="21"/>
      <c r="E67" s="21"/>
      <c r="F67" s="169" t="s">
        <v>870</v>
      </c>
      <c r="G67" s="144" t="s">
        <v>781</v>
      </c>
      <c r="H67" s="19" t="s">
        <v>737</v>
      </c>
      <c r="I67" s="207"/>
      <c r="J67" s="163"/>
      <c r="K67" s="151"/>
      <c r="L67" s="241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  <c r="AA67" s="242"/>
      <c r="AB67" s="242"/>
      <c r="AC67" s="242"/>
      <c r="AD67" s="242"/>
      <c r="AE67" s="242"/>
      <c r="AF67" s="242"/>
      <c r="AG67" s="242"/>
      <c r="AH67" s="242"/>
      <c r="AI67" s="242"/>
      <c r="AJ67" s="242"/>
      <c r="AK67" s="242"/>
      <c r="AL67" s="242"/>
      <c r="AM67" s="242"/>
      <c r="AN67" s="242"/>
      <c r="AO67" s="242"/>
      <c r="AP67" s="242"/>
      <c r="AQ67" s="242"/>
      <c r="AR67" s="242"/>
      <c r="AS67" s="242"/>
      <c r="AT67" s="242"/>
      <c r="AU67" s="242"/>
      <c r="AV67" s="242"/>
      <c r="AW67" s="242"/>
      <c r="AX67" s="242"/>
      <c r="AY67" s="242"/>
      <c r="AZ67" s="242"/>
      <c r="BA67" s="242"/>
      <c r="BB67" s="242"/>
      <c r="BC67" s="242"/>
      <c r="BD67" s="242"/>
      <c r="BE67" s="242"/>
      <c r="BF67" s="242"/>
      <c r="BG67" s="242"/>
      <c r="BH67" s="242"/>
      <c r="BI67" s="242"/>
      <c r="BJ67" s="242"/>
      <c r="BK67" s="242"/>
      <c r="BL67" s="242"/>
      <c r="BM67" s="242"/>
      <c r="BN67" s="242"/>
      <c r="BO67" s="242"/>
      <c r="BP67" s="242"/>
      <c r="BQ67" s="242"/>
      <c r="BR67" s="242"/>
      <c r="BS67" s="242"/>
      <c r="BT67" s="242"/>
      <c r="BU67" s="242"/>
      <c r="BV67" s="242"/>
      <c r="BW67" s="242"/>
      <c r="BX67" s="242"/>
      <c r="BY67" s="242"/>
      <c r="BZ67" s="242"/>
      <c r="CA67" s="242"/>
      <c r="CB67" s="242"/>
      <c r="CC67" s="242"/>
      <c r="CD67" s="242"/>
      <c r="CE67" s="242"/>
      <c r="CF67" s="242"/>
      <c r="CG67" s="242"/>
      <c r="CH67" s="242"/>
      <c r="CI67" s="242"/>
      <c r="CJ67" s="242"/>
      <c r="CK67" s="242"/>
      <c r="CL67" s="242"/>
      <c r="CM67" s="242"/>
      <c r="CN67" s="242"/>
      <c r="CO67" s="242"/>
      <c r="CP67" s="242"/>
      <c r="CQ67" s="242"/>
      <c r="CR67" s="242"/>
      <c r="CS67" s="242"/>
      <c r="CT67" s="242"/>
      <c r="CU67" s="242"/>
      <c r="CV67" s="242"/>
      <c r="CW67" s="242"/>
      <c r="CX67" s="242"/>
      <c r="CY67" s="242"/>
      <c r="CZ67" s="242"/>
      <c r="DA67" s="242"/>
      <c r="DB67" s="242"/>
      <c r="DC67" s="242"/>
      <c r="DD67" s="242"/>
      <c r="DE67" s="242"/>
      <c r="DF67" s="242"/>
      <c r="DG67" s="242"/>
      <c r="DH67" s="242"/>
      <c r="DI67" s="242"/>
      <c r="DJ67" s="242"/>
      <c r="DK67" s="242"/>
      <c r="DL67" s="242"/>
      <c r="DM67" s="242"/>
      <c r="DN67" s="242"/>
      <c r="DO67" s="242"/>
      <c r="DP67" s="242"/>
      <c r="DQ67" s="242"/>
      <c r="DR67" s="242"/>
      <c r="DS67" s="242"/>
      <c r="DT67" s="242"/>
      <c r="DU67" s="242"/>
      <c r="DV67" s="242"/>
      <c r="DW67" s="242"/>
      <c r="DX67" s="242"/>
      <c r="DY67" s="242"/>
      <c r="DZ67" s="242"/>
      <c r="EA67" s="242"/>
      <c r="EB67" s="242"/>
      <c r="EC67" s="242"/>
      <c r="ED67" s="242"/>
      <c r="EE67" s="242"/>
      <c r="EF67" s="242"/>
      <c r="EG67" s="242"/>
      <c r="EH67" s="242"/>
      <c r="EI67" s="242"/>
      <c r="EJ67" s="242"/>
      <c r="EK67" s="242"/>
      <c r="EL67" s="242"/>
      <c r="EM67" s="242"/>
      <c r="EN67" s="242"/>
      <c r="EO67" s="242"/>
      <c r="EP67" s="242"/>
      <c r="EQ67" s="242"/>
      <c r="ER67" s="242"/>
      <c r="ES67" s="242"/>
      <c r="ET67" s="242"/>
      <c r="EU67" s="242"/>
      <c r="EV67" s="242"/>
      <c r="EW67" s="242"/>
      <c r="EX67" s="242"/>
      <c r="EY67" s="242"/>
      <c r="EZ67" s="242"/>
      <c r="FA67" s="242"/>
      <c r="FB67" s="242"/>
      <c r="FC67" s="242"/>
      <c r="FD67" s="242"/>
      <c r="FE67" s="242"/>
      <c r="FF67" s="242"/>
      <c r="FG67" s="242"/>
      <c r="FH67" s="242"/>
      <c r="FI67" s="242"/>
      <c r="FJ67" s="242"/>
      <c r="FK67" s="242"/>
      <c r="FL67" s="242"/>
      <c r="FM67" s="242"/>
      <c r="FN67" s="242"/>
      <c r="FO67" s="242"/>
      <c r="FP67" s="242"/>
      <c r="FQ67" s="242"/>
      <c r="FR67" s="242"/>
      <c r="FS67" s="242"/>
      <c r="FT67" s="242"/>
      <c r="FU67" s="242"/>
      <c r="FV67" s="242"/>
      <c r="FW67" s="242"/>
      <c r="FX67" s="242"/>
      <c r="FY67" s="242"/>
      <c r="FZ67" s="242"/>
      <c r="GA67" s="242"/>
      <c r="GB67" s="242"/>
      <c r="GC67" s="242"/>
      <c r="GD67" s="242"/>
      <c r="GE67" s="242"/>
      <c r="GF67" s="242"/>
      <c r="GG67" s="242"/>
      <c r="GH67" s="242"/>
      <c r="GI67" s="242"/>
      <c r="GJ67" s="242"/>
      <c r="GK67" s="242"/>
      <c r="GL67" s="242"/>
      <c r="GM67" s="242"/>
      <c r="GN67" s="242"/>
      <c r="GO67" s="242"/>
      <c r="GP67" s="242"/>
      <c r="GQ67" s="242"/>
      <c r="GR67" s="242"/>
      <c r="GS67" s="242"/>
      <c r="GT67" s="242"/>
      <c r="GU67" s="242"/>
      <c r="GV67" s="242"/>
      <c r="GW67" s="242"/>
      <c r="GX67" s="242"/>
      <c r="GY67" s="242"/>
      <c r="GZ67" s="242"/>
      <c r="HA67" s="242"/>
      <c r="HB67" s="242"/>
      <c r="HC67" s="242"/>
      <c r="HD67" s="242"/>
      <c r="HE67" s="242"/>
      <c r="HF67" s="242"/>
      <c r="HG67" s="242"/>
      <c r="HH67" s="242"/>
      <c r="HI67" s="242"/>
      <c r="HJ67" s="242"/>
      <c r="HK67" s="242"/>
      <c r="HL67" s="242"/>
      <c r="HM67" s="242"/>
      <c r="HN67" s="242"/>
      <c r="HO67" s="242"/>
      <c r="HP67" s="242"/>
      <c r="HQ67" s="242"/>
      <c r="HR67" s="242"/>
      <c r="HS67" s="242"/>
      <c r="HT67" s="242"/>
      <c r="HU67" s="242"/>
      <c r="HV67" s="242"/>
      <c r="HW67" s="242"/>
      <c r="HX67" s="242"/>
      <c r="HY67" s="242"/>
      <c r="HZ67" s="242"/>
      <c r="IA67" s="242"/>
      <c r="IB67" s="242"/>
      <c r="IC67" s="242"/>
      <c r="ID67" s="242"/>
      <c r="IE67" s="242"/>
      <c r="IF67" s="242"/>
      <c r="IG67" s="242"/>
      <c r="IH67" s="242"/>
      <c r="II67" s="242"/>
      <c r="IJ67" s="242"/>
      <c r="IK67" s="242"/>
      <c r="IL67" s="242"/>
      <c r="IM67" s="242"/>
      <c r="IN67" s="242"/>
      <c r="IO67" s="242"/>
      <c r="IP67" s="242"/>
      <c r="IQ67" s="242"/>
      <c r="IR67" s="242"/>
      <c r="IS67" s="242"/>
      <c r="IT67" s="242"/>
      <c r="IU67" s="242"/>
      <c r="IV67" s="242"/>
      <c r="IW67" s="242"/>
      <c r="IX67" s="242"/>
      <c r="IY67" s="242"/>
      <c r="IZ67" s="242"/>
      <c r="JA67" s="242"/>
      <c r="JB67" s="242"/>
      <c r="JC67" s="242"/>
      <c r="JD67" s="242"/>
      <c r="JE67" s="242"/>
      <c r="JF67" s="242"/>
      <c r="JG67" s="242"/>
      <c r="JH67" s="242"/>
      <c r="JI67" s="242"/>
      <c r="JJ67" s="242"/>
      <c r="JK67" s="242"/>
      <c r="JL67" s="242"/>
      <c r="JM67" s="242"/>
      <c r="JN67" s="242"/>
      <c r="JO67" s="242"/>
      <c r="JP67" s="242"/>
      <c r="JQ67" s="242"/>
      <c r="JR67" s="242"/>
      <c r="JS67" s="242"/>
      <c r="JT67" s="242"/>
      <c r="JU67" s="242"/>
      <c r="JV67" s="242"/>
      <c r="JW67" s="242"/>
      <c r="JX67" s="242"/>
      <c r="JY67" s="242"/>
      <c r="JZ67" s="242"/>
      <c r="KA67" s="242"/>
      <c r="KB67" s="242"/>
      <c r="KC67" s="242"/>
      <c r="KD67" s="242"/>
      <c r="KE67" s="242"/>
      <c r="KF67" s="242"/>
      <c r="KG67" s="242"/>
      <c r="KH67" s="242"/>
      <c r="KI67" s="242"/>
      <c r="KJ67" s="242"/>
      <c r="KK67" s="242"/>
      <c r="KL67" s="242"/>
      <c r="KM67" s="242"/>
      <c r="KN67" s="242"/>
      <c r="KO67" s="242"/>
      <c r="KP67" s="242"/>
      <c r="KQ67" s="242"/>
      <c r="KR67" s="242"/>
      <c r="KS67" s="242"/>
      <c r="KT67" s="242"/>
      <c r="KU67" s="242"/>
      <c r="KV67" s="242"/>
      <c r="KW67" s="242"/>
      <c r="KX67" s="242"/>
      <c r="KY67" s="242"/>
      <c r="KZ67" s="242"/>
      <c r="LA67" s="242"/>
      <c r="LB67" s="242"/>
      <c r="LC67" s="242"/>
      <c r="LD67" s="242"/>
      <c r="LE67" s="242"/>
      <c r="LF67" s="242"/>
      <c r="LG67" s="242"/>
      <c r="LH67" s="242"/>
      <c r="LI67" s="242"/>
      <c r="LJ67" s="242"/>
      <c r="LK67" s="242"/>
      <c r="LL67" s="242"/>
      <c r="LM67" s="242"/>
      <c r="LN67" s="242"/>
      <c r="LO67" s="242"/>
      <c r="LP67" s="242"/>
      <c r="LQ67" s="242"/>
      <c r="LR67" s="242"/>
      <c r="LS67" s="242"/>
      <c r="LT67" s="242"/>
      <c r="LU67" s="242"/>
      <c r="LV67" s="242"/>
      <c r="LW67" s="242"/>
      <c r="LX67" s="242"/>
      <c r="LY67" s="242"/>
      <c r="LZ67" s="242"/>
      <c r="MA67" s="242"/>
      <c r="MB67" s="242"/>
      <c r="MC67" s="242"/>
      <c r="MD67" s="242"/>
      <c r="ME67" s="242"/>
      <c r="MF67" s="242"/>
      <c r="MG67" s="242"/>
      <c r="MH67" s="242"/>
      <c r="MI67" s="242"/>
      <c r="MJ67" s="242"/>
      <c r="MK67" s="242"/>
      <c r="ML67" s="242"/>
      <c r="MM67" s="242"/>
      <c r="MN67" s="242"/>
      <c r="MO67" s="242"/>
      <c r="MP67" s="242"/>
      <c r="MQ67" s="242"/>
      <c r="MR67" s="242"/>
      <c r="MS67" s="242"/>
      <c r="MT67" s="242"/>
      <c r="MU67" s="242"/>
      <c r="MV67" s="242"/>
      <c r="MW67" s="242"/>
      <c r="MX67" s="242"/>
      <c r="MY67" s="242"/>
      <c r="MZ67" s="242"/>
      <c r="NA67" s="242"/>
      <c r="NB67" s="242"/>
      <c r="NC67" s="242"/>
      <c r="ND67" s="242"/>
      <c r="NE67" s="242"/>
      <c r="NF67" s="242"/>
      <c r="NG67" s="242"/>
      <c r="NH67" s="242"/>
      <c r="NI67" s="242"/>
      <c r="NJ67" s="242"/>
      <c r="NK67" s="242"/>
      <c r="NL67" s="242"/>
      <c r="NM67" s="242"/>
      <c r="NN67" s="242"/>
      <c r="NO67" s="242"/>
      <c r="NP67" s="242"/>
      <c r="NQ67" s="242"/>
      <c r="NR67" s="242"/>
      <c r="NS67" s="242"/>
      <c r="NT67" s="242"/>
      <c r="NU67" s="242"/>
      <c r="NV67" s="242"/>
      <c r="NW67" s="242"/>
      <c r="NX67" s="242"/>
      <c r="NY67" s="242"/>
      <c r="NZ67" s="242"/>
      <c r="OA67" s="242"/>
      <c r="OB67" s="242"/>
    </row>
    <row r="68" spans="1:392" s="4" customFormat="1" ht="13.5" customHeight="1">
      <c r="A68" s="139" t="s">
        <v>799</v>
      </c>
      <c r="B68" s="171" t="s">
        <v>798</v>
      </c>
      <c r="C68" s="33">
        <f>VLOOKUP(A68,'Running Inventory count'!$A:$C,3,)</f>
        <v>1</v>
      </c>
      <c r="D68" s="137"/>
      <c r="E68" s="137"/>
      <c r="F68" s="115" t="s">
        <v>783</v>
      </c>
      <c r="G68" s="144" t="s">
        <v>781</v>
      </c>
      <c r="H68" s="19" t="s">
        <v>866</v>
      </c>
      <c r="I68" s="151"/>
      <c r="J68" s="166"/>
      <c r="K68" s="165"/>
      <c r="L68" s="242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1"/>
      <c r="AI68" s="241"/>
      <c r="AJ68" s="241"/>
      <c r="AK68" s="241"/>
      <c r="AL68" s="241"/>
      <c r="AM68" s="241"/>
      <c r="AN68" s="241"/>
      <c r="AO68" s="241"/>
      <c r="AP68" s="241"/>
      <c r="AQ68" s="241"/>
      <c r="AR68" s="241"/>
      <c r="AS68" s="241"/>
      <c r="AT68" s="241"/>
      <c r="AU68" s="241"/>
      <c r="AV68" s="241"/>
      <c r="AW68" s="241"/>
      <c r="AX68" s="241"/>
      <c r="AY68" s="241"/>
      <c r="AZ68" s="241"/>
      <c r="BA68" s="241"/>
      <c r="BB68" s="241"/>
      <c r="BC68" s="241"/>
      <c r="BD68" s="241"/>
      <c r="BE68" s="241"/>
      <c r="BF68" s="241"/>
      <c r="BG68" s="241"/>
      <c r="BH68" s="241"/>
      <c r="BI68" s="241"/>
      <c r="BJ68" s="241"/>
      <c r="BK68" s="241"/>
      <c r="BL68" s="241"/>
      <c r="BM68" s="241"/>
      <c r="BN68" s="241"/>
      <c r="BO68" s="241"/>
      <c r="BP68" s="241"/>
      <c r="BQ68" s="241"/>
      <c r="BR68" s="241"/>
      <c r="BS68" s="241"/>
      <c r="BT68" s="241"/>
      <c r="BU68" s="241"/>
      <c r="BV68" s="241"/>
      <c r="BW68" s="241"/>
      <c r="BX68" s="241"/>
      <c r="BY68" s="241"/>
      <c r="BZ68" s="241"/>
      <c r="CA68" s="241"/>
      <c r="CB68" s="241"/>
      <c r="CC68" s="241"/>
      <c r="CD68" s="241"/>
      <c r="CE68" s="241"/>
      <c r="CF68" s="241"/>
      <c r="CG68" s="241"/>
      <c r="CH68" s="241"/>
      <c r="CI68" s="241"/>
      <c r="CJ68" s="241"/>
      <c r="CK68" s="241"/>
      <c r="CL68" s="241"/>
      <c r="CM68" s="241"/>
      <c r="CN68" s="241"/>
      <c r="CO68" s="241"/>
      <c r="CP68" s="241"/>
      <c r="CQ68" s="241"/>
      <c r="CR68" s="241"/>
      <c r="CS68" s="241"/>
      <c r="CT68" s="241"/>
      <c r="CU68" s="241"/>
      <c r="CV68" s="241"/>
      <c r="CW68" s="241"/>
      <c r="CX68" s="241"/>
      <c r="CY68" s="241"/>
      <c r="CZ68" s="241"/>
      <c r="DA68" s="241"/>
      <c r="DB68" s="241"/>
      <c r="DC68" s="241"/>
      <c r="DD68" s="241"/>
      <c r="DE68" s="241"/>
      <c r="DF68" s="241"/>
      <c r="DG68" s="241"/>
      <c r="DH68" s="241"/>
      <c r="DI68" s="241"/>
      <c r="DJ68" s="241"/>
      <c r="DK68" s="241"/>
      <c r="DL68" s="241"/>
      <c r="DM68" s="241"/>
      <c r="DN68" s="241"/>
      <c r="DO68" s="241"/>
      <c r="DP68" s="241"/>
      <c r="DQ68" s="241"/>
      <c r="DR68" s="241"/>
      <c r="DS68" s="241"/>
      <c r="DT68" s="241"/>
      <c r="DU68" s="241"/>
      <c r="DV68" s="241"/>
      <c r="DW68" s="241"/>
      <c r="DX68" s="241"/>
      <c r="DY68" s="241"/>
      <c r="DZ68" s="241"/>
      <c r="EA68" s="241"/>
      <c r="EB68" s="241"/>
      <c r="EC68" s="241"/>
      <c r="ED68" s="241"/>
      <c r="EE68" s="241"/>
      <c r="EF68" s="241"/>
      <c r="EG68" s="241"/>
      <c r="EH68" s="241"/>
      <c r="EI68" s="241"/>
      <c r="EJ68" s="241"/>
      <c r="EK68" s="241"/>
      <c r="EL68" s="241"/>
      <c r="EM68" s="241"/>
      <c r="EN68" s="241"/>
      <c r="EO68" s="241"/>
      <c r="EP68" s="241"/>
      <c r="EQ68" s="241"/>
      <c r="ER68" s="241"/>
      <c r="ES68" s="241"/>
      <c r="ET68" s="241"/>
      <c r="EU68" s="241"/>
      <c r="EV68" s="241"/>
      <c r="EW68" s="241"/>
      <c r="EX68" s="241"/>
      <c r="EY68" s="241"/>
      <c r="EZ68" s="241"/>
      <c r="FA68" s="241"/>
      <c r="FB68" s="241"/>
      <c r="FC68" s="241"/>
      <c r="FD68" s="241"/>
      <c r="FE68" s="241"/>
      <c r="FF68" s="241"/>
      <c r="FG68" s="241"/>
      <c r="FH68" s="241"/>
      <c r="FI68" s="241"/>
      <c r="FJ68" s="241"/>
      <c r="FK68" s="241"/>
      <c r="FL68" s="241"/>
      <c r="FM68" s="241"/>
      <c r="FN68" s="241"/>
      <c r="FO68" s="241"/>
      <c r="FP68" s="241"/>
      <c r="FQ68" s="241"/>
      <c r="FR68" s="241"/>
      <c r="FS68" s="241"/>
      <c r="FT68" s="241"/>
      <c r="FU68" s="241"/>
      <c r="FV68" s="241"/>
      <c r="FW68" s="241"/>
      <c r="FX68" s="241"/>
      <c r="FY68" s="241"/>
      <c r="FZ68" s="241"/>
      <c r="GA68" s="241"/>
      <c r="GB68" s="241"/>
      <c r="GC68" s="241"/>
      <c r="GD68" s="241"/>
      <c r="GE68" s="241"/>
      <c r="GF68" s="241"/>
      <c r="GG68" s="241"/>
      <c r="GH68" s="241"/>
      <c r="GI68" s="241"/>
      <c r="GJ68" s="241"/>
      <c r="GK68" s="241"/>
      <c r="GL68" s="241"/>
      <c r="GM68" s="241"/>
      <c r="GN68" s="241"/>
      <c r="GO68" s="241"/>
      <c r="GP68" s="241"/>
      <c r="GQ68" s="241"/>
      <c r="GR68" s="241"/>
      <c r="GS68" s="241"/>
      <c r="GT68" s="241"/>
      <c r="GU68" s="241"/>
      <c r="GV68" s="241"/>
      <c r="GW68" s="241"/>
      <c r="GX68" s="241"/>
      <c r="GY68" s="241"/>
      <c r="GZ68" s="241"/>
      <c r="HA68" s="241"/>
      <c r="HB68" s="241"/>
      <c r="HC68" s="241"/>
      <c r="HD68" s="241"/>
      <c r="HE68" s="241"/>
      <c r="HF68" s="241"/>
      <c r="HG68" s="241"/>
      <c r="HH68" s="241"/>
      <c r="HI68" s="241"/>
      <c r="HJ68" s="241"/>
      <c r="HK68" s="241"/>
      <c r="HL68" s="241"/>
      <c r="HM68" s="241"/>
      <c r="HN68" s="241"/>
      <c r="HO68" s="241"/>
      <c r="HP68" s="241"/>
      <c r="HQ68" s="241"/>
      <c r="HR68" s="241"/>
      <c r="HS68" s="241"/>
      <c r="HT68" s="241"/>
      <c r="HU68" s="241"/>
      <c r="HV68" s="241"/>
      <c r="HW68" s="241"/>
      <c r="HX68" s="241"/>
      <c r="HY68" s="241"/>
      <c r="HZ68" s="241"/>
      <c r="IA68" s="241"/>
      <c r="IB68" s="241"/>
      <c r="IC68" s="241"/>
      <c r="ID68" s="241"/>
      <c r="IE68" s="241"/>
      <c r="IF68" s="241"/>
      <c r="IG68" s="241"/>
      <c r="IH68" s="241"/>
      <c r="II68" s="241"/>
      <c r="IJ68" s="241"/>
      <c r="IK68" s="241"/>
      <c r="IL68" s="241"/>
      <c r="IM68" s="241"/>
      <c r="IN68" s="241"/>
      <c r="IO68" s="241"/>
      <c r="IP68" s="241"/>
      <c r="IQ68" s="241"/>
      <c r="IR68" s="241"/>
      <c r="IS68" s="241"/>
      <c r="IT68" s="241"/>
      <c r="IU68" s="241"/>
      <c r="IV68" s="241"/>
      <c r="IW68" s="241"/>
      <c r="IX68" s="241"/>
      <c r="IY68" s="241"/>
      <c r="IZ68" s="241"/>
      <c r="JA68" s="241"/>
      <c r="JB68" s="241"/>
      <c r="JC68" s="241"/>
      <c r="JD68" s="241"/>
      <c r="JE68" s="241"/>
      <c r="JF68" s="241"/>
      <c r="JG68" s="241"/>
      <c r="JH68" s="241"/>
      <c r="JI68" s="241"/>
      <c r="JJ68" s="241"/>
      <c r="JK68" s="241"/>
      <c r="JL68" s="241"/>
      <c r="JM68" s="241"/>
      <c r="JN68" s="241"/>
      <c r="JO68" s="241"/>
      <c r="JP68" s="241"/>
      <c r="JQ68" s="241"/>
      <c r="JR68" s="241"/>
      <c r="JS68" s="241"/>
      <c r="JT68" s="241"/>
      <c r="JU68" s="241"/>
      <c r="JV68" s="241"/>
      <c r="JW68" s="241"/>
      <c r="JX68" s="241"/>
      <c r="JY68" s="241"/>
      <c r="JZ68" s="241"/>
      <c r="KA68" s="241"/>
      <c r="KB68" s="241"/>
      <c r="KC68" s="241"/>
      <c r="KD68" s="241"/>
      <c r="KE68" s="241"/>
      <c r="KF68" s="241"/>
      <c r="KG68" s="241"/>
      <c r="KH68" s="241"/>
      <c r="KI68" s="241"/>
      <c r="KJ68" s="241"/>
      <c r="KK68" s="241"/>
      <c r="KL68" s="241"/>
      <c r="KM68" s="241"/>
      <c r="KN68" s="241"/>
      <c r="KO68" s="241"/>
      <c r="KP68" s="241"/>
      <c r="KQ68" s="241"/>
      <c r="KR68" s="241"/>
      <c r="KS68" s="241"/>
      <c r="KT68" s="241"/>
      <c r="KU68" s="241"/>
      <c r="KV68" s="241"/>
      <c r="KW68" s="241"/>
      <c r="KX68" s="241"/>
      <c r="KY68" s="241"/>
      <c r="KZ68" s="241"/>
      <c r="LA68" s="241"/>
      <c r="LB68" s="241"/>
      <c r="LC68" s="241"/>
      <c r="LD68" s="241"/>
      <c r="LE68" s="241"/>
      <c r="LF68" s="241"/>
      <c r="LG68" s="241"/>
      <c r="LH68" s="241"/>
      <c r="LI68" s="241"/>
      <c r="LJ68" s="241"/>
      <c r="LK68" s="241"/>
      <c r="LL68" s="241"/>
      <c r="LM68" s="241"/>
      <c r="LN68" s="241"/>
      <c r="LO68" s="241"/>
      <c r="LP68" s="241"/>
      <c r="LQ68" s="241"/>
      <c r="LR68" s="241"/>
      <c r="LS68" s="241"/>
      <c r="LT68" s="241"/>
      <c r="LU68" s="241"/>
      <c r="LV68" s="241"/>
      <c r="LW68" s="241"/>
      <c r="LX68" s="241"/>
      <c r="LY68" s="241"/>
      <c r="LZ68" s="241"/>
      <c r="MA68" s="241"/>
      <c r="MB68" s="241"/>
      <c r="MC68" s="241"/>
      <c r="MD68" s="241"/>
      <c r="ME68" s="241"/>
      <c r="MF68" s="241"/>
      <c r="MG68" s="241"/>
      <c r="MH68" s="241"/>
      <c r="MI68" s="241"/>
      <c r="MJ68" s="241"/>
      <c r="MK68" s="241"/>
      <c r="ML68" s="241"/>
      <c r="MM68" s="241"/>
      <c r="MN68" s="241"/>
      <c r="MO68" s="241"/>
      <c r="MP68" s="241"/>
      <c r="MQ68" s="241"/>
      <c r="MR68" s="241"/>
      <c r="MS68" s="241"/>
      <c r="MT68" s="241"/>
      <c r="MU68" s="241"/>
      <c r="MV68" s="241"/>
      <c r="MW68" s="241"/>
      <c r="MX68" s="241"/>
      <c r="MY68" s="241"/>
      <c r="MZ68" s="241"/>
      <c r="NA68" s="241"/>
      <c r="NB68" s="241"/>
      <c r="NC68" s="241"/>
      <c r="ND68" s="241"/>
      <c r="NE68" s="241"/>
      <c r="NF68" s="241"/>
      <c r="NG68" s="241"/>
      <c r="NH68" s="241"/>
      <c r="NI68" s="241"/>
      <c r="NJ68" s="241"/>
      <c r="NK68" s="241"/>
      <c r="NL68" s="241"/>
      <c r="NM68" s="241"/>
      <c r="NN68" s="241"/>
      <c r="NO68" s="241"/>
      <c r="NP68" s="241"/>
      <c r="NQ68" s="241"/>
      <c r="NR68" s="241"/>
      <c r="NS68" s="241"/>
      <c r="NT68" s="241"/>
      <c r="NU68" s="241"/>
      <c r="NV68" s="241"/>
      <c r="NW68" s="241"/>
      <c r="NX68" s="241"/>
      <c r="NY68" s="241"/>
      <c r="NZ68" s="241"/>
      <c r="OA68" s="241"/>
      <c r="OB68" s="241"/>
    </row>
    <row r="69" spans="1:392" s="3" customFormat="1" ht="17.25" customHeight="1">
      <c r="A69" s="121" t="s">
        <v>215</v>
      </c>
      <c r="B69" s="157" t="s">
        <v>381</v>
      </c>
      <c r="C69" s="170">
        <f>VLOOKUP(A69,'Running Inventory count'!$A:$C,3,)</f>
        <v>9</v>
      </c>
      <c r="D69" s="169"/>
      <c r="E69" s="169"/>
      <c r="F69" s="169" t="s">
        <v>870</v>
      </c>
      <c r="G69" s="169" t="s">
        <v>781</v>
      </c>
      <c r="H69" s="167" t="s">
        <v>737</v>
      </c>
      <c r="I69" s="207"/>
      <c r="J69" s="163"/>
      <c r="K69" s="151"/>
      <c r="L69" s="36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  <c r="AA69" s="242"/>
      <c r="AB69" s="242"/>
      <c r="AC69" s="242"/>
      <c r="AD69" s="242"/>
      <c r="AE69" s="242"/>
      <c r="AF69" s="242"/>
      <c r="AG69" s="242"/>
      <c r="AH69" s="242"/>
      <c r="AI69" s="242"/>
      <c r="AJ69" s="242"/>
      <c r="AK69" s="242"/>
      <c r="AL69" s="242"/>
      <c r="AM69" s="242"/>
      <c r="AN69" s="242"/>
      <c r="AO69" s="242"/>
      <c r="AP69" s="242"/>
      <c r="AQ69" s="242"/>
      <c r="AR69" s="242"/>
      <c r="AS69" s="242"/>
      <c r="AT69" s="242"/>
      <c r="AU69" s="242"/>
      <c r="AV69" s="242"/>
      <c r="AW69" s="242"/>
      <c r="AX69" s="242"/>
      <c r="AY69" s="242"/>
      <c r="AZ69" s="242"/>
      <c r="BA69" s="242"/>
      <c r="BB69" s="242"/>
      <c r="BC69" s="242"/>
      <c r="BD69" s="242"/>
      <c r="BE69" s="242"/>
      <c r="BF69" s="242"/>
      <c r="BG69" s="242"/>
      <c r="BH69" s="242"/>
      <c r="BI69" s="242"/>
      <c r="BJ69" s="242"/>
      <c r="BK69" s="242"/>
      <c r="BL69" s="242"/>
      <c r="BM69" s="242"/>
      <c r="BN69" s="242"/>
      <c r="BO69" s="242"/>
      <c r="BP69" s="242"/>
      <c r="BQ69" s="242"/>
      <c r="BR69" s="242"/>
      <c r="BS69" s="242"/>
      <c r="BT69" s="242"/>
      <c r="BU69" s="242"/>
      <c r="BV69" s="242"/>
      <c r="BW69" s="242"/>
      <c r="BX69" s="242"/>
      <c r="BY69" s="242"/>
      <c r="BZ69" s="242"/>
      <c r="CA69" s="242"/>
      <c r="CB69" s="242"/>
      <c r="CC69" s="242"/>
      <c r="CD69" s="242"/>
      <c r="CE69" s="242"/>
      <c r="CF69" s="242"/>
      <c r="CG69" s="242"/>
      <c r="CH69" s="242"/>
      <c r="CI69" s="242"/>
      <c r="CJ69" s="242"/>
      <c r="CK69" s="242"/>
      <c r="CL69" s="242"/>
      <c r="CM69" s="242"/>
      <c r="CN69" s="242"/>
      <c r="CO69" s="242"/>
      <c r="CP69" s="242"/>
      <c r="CQ69" s="242"/>
      <c r="CR69" s="242"/>
      <c r="CS69" s="242"/>
      <c r="CT69" s="242"/>
      <c r="CU69" s="242"/>
      <c r="CV69" s="242"/>
      <c r="CW69" s="242"/>
      <c r="CX69" s="242"/>
      <c r="CY69" s="242"/>
      <c r="CZ69" s="242"/>
      <c r="DA69" s="242"/>
      <c r="DB69" s="242"/>
      <c r="DC69" s="242"/>
      <c r="DD69" s="242"/>
      <c r="DE69" s="242"/>
      <c r="DF69" s="242"/>
      <c r="DG69" s="242"/>
      <c r="DH69" s="242"/>
      <c r="DI69" s="242"/>
      <c r="DJ69" s="242"/>
      <c r="DK69" s="242"/>
      <c r="DL69" s="242"/>
      <c r="DM69" s="242"/>
      <c r="DN69" s="242"/>
      <c r="DO69" s="242"/>
      <c r="DP69" s="242"/>
      <c r="DQ69" s="242"/>
      <c r="DR69" s="242"/>
      <c r="DS69" s="242"/>
      <c r="DT69" s="242"/>
      <c r="DU69" s="242"/>
      <c r="DV69" s="242"/>
      <c r="DW69" s="242"/>
      <c r="DX69" s="242"/>
      <c r="DY69" s="242"/>
      <c r="DZ69" s="242"/>
      <c r="EA69" s="242"/>
      <c r="EB69" s="242"/>
      <c r="EC69" s="242"/>
      <c r="ED69" s="242"/>
      <c r="EE69" s="242"/>
      <c r="EF69" s="242"/>
      <c r="EG69" s="242"/>
      <c r="EH69" s="242"/>
      <c r="EI69" s="242"/>
      <c r="EJ69" s="242"/>
      <c r="EK69" s="242"/>
      <c r="EL69" s="242"/>
      <c r="EM69" s="242"/>
      <c r="EN69" s="242"/>
      <c r="EO69" s="242"/>
      <c r="EP69" s="242"/>
      <c r="EQ69" s="242"/>
      <c r="ER69" s="242"/>
      <c r="ES69" s="242"/>
      <c r="ET69" s="242"/>
      <c r="EU69" s="242"/>
      <c r="EV69" s="242"/>
      <c r="EW69" s="242"/>
      <c r="EX69" s="242"/>
      <c r="EY69" s="242"/>
      <c r="EZ69" s="242"/>
      <c r="FA69" s="242"/>
      <c r="FB69" s="242"/>
      <c r="FC69" s="242"/>
      <c r="FD69" s="242"/>
      <c r="FE69" s="242"/>
      <c r="FF69" s="242"/>
      <c r="FG69" s="242"/>
      <c r="FH69" s="242"/>
      <c r="FI69" s="242"/>
      <c r="FJ69" s="242"/>
      <c r="FK69" s="242"/>
      <c r="FL69" s="242"/>
      <c r="FM69" s="242"/>
      <c r="FN69" s="242"/>
      <c r="FO69" s="242"/>
      <c r="FP69" s="242"/>
      <c r="FQ69" s="242"/>
      <c r="FR69" s="242"/>
      <c r="FS69" s="242"/>
      <c r="FT69" s="242"/>
      <c r="FU69" s="242"/>
      <c r="FV69" s="242"/>
      <c r="FW69" s="242"/>
      <c r="FX69" s="242"/>
      <c r="FY69" s="242"/>
      <c r="FZ69" s="242"/>
      <c r="GA69" s="242"/>
      <c r="GB69" s="242"/>
      <c r="GC69" s="242"/>
      <c r="GD69" s="242"/>
      <c r="GE69" s="242"/>
      <c r="GF69" s="242"/>
      <c r="GG69" s="242"/>
      <c r="GH69" s="242"/>
      <c r="GI69" s="242"/>
      <c r="GJ69" s="242"/>
      <c r="GK69" s="242"/>
      <c r="GL69" s="242"/>
      <c r="GM69" s="242"/>
      <c r="GN69" s="242"/>
      <c r="GO69" s="242"/>
      <c r="GP69" s="242"/>
      <c r="GQ69" s="242"/>
      <c r="GR69" s="242"/>
      <c r="GS69" s="242"/>
      <c r="GT69" s="242"/>
      <c r="GU69" s="242"/>
      <c r="GV69" s="242"/>
      <c r="GW69" s="242"/>
      <c r="GX69" s="242"/>
      <c r="GY69" s="242"/>
      <c r="GZ69" s="242"/>
      <c r="HA69" s="242"/>
      <c r="HB69" s="242"/>
      <c r="HC69" s="242"/>
      <c r="HD69" s="242"/>
      <c r="HE69" s="242"/>
      <c r="HF69" s="242"/>
      <c r="HG69" s="242"/>
      <c r="HH69" s="242"/>
      <c r="HI69" s="242"/>
      <c r="HJ69" s="242"/>
      <c r="HK69" s="242"/>
      <c r="HL69" s="242"/>
      <c r="HM69" s="242"/>
      <c r="HN69" s="242"/>
      <c r="HO69" s="242"/>
      <c r="HP69" s="242"/>
      <c r="HQ69" s="242"/>
      <c r="HR69" s="242"/>
      <c r="HS69" s="242"/>
      <c r="HT69" s="242"/>
      <c r="HU69" s="242"/>
      <c r="HV69" s="242"/>
      <c r="HW69" s="242"/>
      <c r="HX69" s="242"/>
      <c r="HY69" s="242"/>
      <c r="HZ69" s="242"/>
      <c r="IA69" s="242"/>
      <c r="IB69" s="242"/>
      <c r="IC69" s="242"/>
      <c r="ID69" s="242"/>
      <c r="IE69" s="242"/>
      <c r="IF69" s="242"/>
      <c r="IG69" s="242"/>
      <c r="IH69" s="242"/>
      <c r="II69" s="242"/>
      <c r="IJ69" s="242"/>
      <c r="IK69" s="242"/>
      <c r="IL69" s="242"/>
      <c r="IM69" s="242"/>
      <c r="IN69" s="242"/>
      <c r="IO69" s="242"/>
      <c r="IP69" s="242"/>
      <c r="IQ69" s="242"/>
      <c r="IR69" s="242"/>
      <c r="IS69" s="242"/>
      <c r="IT69" s="242"/>
      <c r="IU69" s="242"/>
      <c r="IV69" s="242"/>
      <c r="IW69" s="242"/>
      <c r="IX69" s="242"/>
      <c r="IY69" s="242"/>
      <c r="IZ69" s="242"/>
      <c r="JA69" s="242"/>
      <c r="JB69" s="242"/>
      <c r="JC69" s="242"/>
      <c r="JD69" s="242"/>
      <c r="JE69" s="242"/>
      <c r="JF69" s="242"/>
      <c r="JG69" s="242"/>
      <c r="JH69" s="242"/>
      <c r="JI69" s="242"/>
      <c r="JJ69" s="242"/>
      <c r="JK69" s="242"/>
      <c r="JL69" s="242"/>
      <c r="JM69" s="242"/>
      <c r="JN69" s="242"/>
      <c r="JO69" s="242"/>
      <c r="JP69" s="242"/>
      <c r="JQ69" s="242"/>
      <c r="JR69" s="242"/>
      <c r="JS69" s="242"/>
      <c r="JT69" s="242"/>
      <c r="JU69" s="242"/>
      <c r="JV69" s="242"/>
      <c r="JW69" s="242"/>
      <c r="JX69" s="242"/>
      <c r="JY69" s="242"/>
      <c r="JZ69" s="242"/>
      <c r="KA69" s="242"/>
      <c r="KB69" s="242"/>
      <c r="KC69" s="242"/>
      <c r="KD69" s="242"/>
      <c r="KE69" s="242"/>
      <c r="KF69" s="242"/>
      <c r="KG69" s="242"/>
      <c r="KH69" s="242"/>
      <c r="KI69" s="242"/>
      <c r="KJ69" s="242"/>
      <c r="KK69" s="242"/>
      <c r="KL69" s="242"/>
      <c r="KM69" s="242"/>
      <c r="KN69" s="242"/>
      <c r="KO69" s="242"/>
      <c r="KP69" s="242"/>
      <c r="KQ69" s="242"/>
      <c r="KR69" s="242"/>
      <c r="KS69" s="242"/>
      <c r="KT69" s="242"/>
      <c r="KU69" s="242"/>
      <c r="KV69" s="242"/>
      <c r="KW69" s="242"/>
      <c r="KX69" s="242"/>
      <c r="KY69" s="242"/>
      <c r="KZ69" s="242"/>
      <c r="LA69" s="242"/>
      <c r="LB69" s="242"/>
      <c r="LC69" s="242"/>
      <c r="LD69" s="242"/>
      <c r="LE69" s="242"/>
      <c r="LF69" s="242"/>
      <c r="LG69" s="242"/>
      <c r="LH69" s="242"/>
      <c r="LI69" s="242"/>
      <c r="LJ69" s="242"/>
      <c r="LK69" s="242"/>
      <c r="LL69" s="242"/>
      <c r="LM69" s="242"/>
      <c r="LN69" s="242"/>
      <c r="LO69" s="242"/>
      <c r="LP69" s="242"/>
      <c r="LQ69" s="242"/>
      <c r="LR69" s="242"/>
      <c r="LS69" s="242"/>
      <c r="LT69" s="242"/>
      <c r="LU69" s="242"/>
      <c r="LV69" s="242"/>
      <c r="LW69" s="242"/>
      <c r="LX69" s="242"/>
      <c r="LY69" s="242"/>
      <c r="LZ69" s="242"/>
      <c r="MA69" s="242"/>
      <c r="MB69" s="242"/>
      <c r="MC69" s="242"/>
      <c r="MD69" s="242"/>
      <c r="ME69" s="242"/>
      <c r="MF69" s="242"/>
      <c r="MG69" s="242"/>
      <c r="MH69" s="242"/>
      <c r="MI69" s="242"/>
      <c r="MJ69" s="242"/>
      <c r="MK69" s="242"/>
      <c r="ML69" s="242"/>
      <c r="MM69" s="242"/>
      <c r="MN69" s="242"/>
      <c r="MO69" s="242"/>
      <c r="MP69" s="242"/>
      <c r="MQ69" s="242"/>
      <c r="MR69" s="242"/>
      <c r="MS69" s="242"/>
      <c r="MT69" s="242"/>
      <c r="MU69" s="242"/>
      <c r="MV69" s="242"/>
      <c r="MW69" s="242"/>
      <c r="MX69" s="242"/>
      <c r="MY69" s="242"/>
      <c r="MZ69" s="242"/>
      <c r="NA69" s="242"/>
      <c r="NB69" s="242"/>
      <c r="NC69" s="242"/>
      <c r="ND69" s="242"/>
      <c r="NE69" s="242"/>
      <c r="NF69" s="242"/>
      <c r="NG69" s="242"/>
      <c r="NH69" s="242"/>
      <c r="NI69" s="242"/>
      <c r="NJ69" s="242"/>
      <c r="NK69" s="242"/>
      <c r="NL69" s="242"/>
      <c r="NM69" s="242"/>
      <c r="NN69" s="242"/>
      <c r="NO69" s="242"/>
      <c r="NP69" s="242"/>
      <c r="NQ69" s="242"/>
      <c r="NR69" s="242"/>
      <c r="NS69" s="242"/>
      <c r="NT69" s="242"/>
      <c r="NU69" s="242"/>
      <c r="NV69" s="242"/>
      <c r="NW69" s="242"/>
      <c r="NX69" s="242"/>
      <c r="NY69" s="242"/>
      <c r="NZ69" s="242"/>
      <c r="OA69" s="242"/>
      <c r="OB69" s="242"/>
    </row>
    <row r="70" spans="1:392" s="3" customFormat="1">
      <c r="A70" s="269" t="s">
        <v>385</v>
      </c>
      <c r="B70" s="189" t="s">
        <v>386</v>
      </c>
      <c r="C70" s="290">
        <f>VLOOKUP(A70,'Running Inventory count'!$A:$C,3,)</f>
        <v>0</v>
      </c>
      <c r="D70" s="289"/>
      <c r="E70" s="289"/>
      <c r="F70" s="266" t="s">
        <v>867</v>
      </c>
      <c r="G70" s="289" t="s">
        <v>868</v>
      </c>
      <c r="H70" s="288" t="s">
        <v>102</v>
      </c>
      <c r="I70" s="275"/>
      <c r="J70" s="24"/>
      <c r="K70" s="275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2"/>
      <c r="AH70" s="242"/>
      <c r="AI70" s="242"/>
      <c r="AJ70" s="242"/>
      <c r="AK70" s="242"/>
      <c r="AL70" s="242"/>
      <c r="AM70" s="242"/>
      <c r="AN70" s="242"/>
      <c r="AO70" s="242"/>
      <c r="AP70" s="242"/>
      <c r="AQ70" s="242"/>
      <c r="AR70" s="242"/>
      <c r="AS70" s="242"/>
      <c r="AT70" s="242"/>
      <c r="AU70" s="242"/>
      <c r="AV70" s="242"/>
      <c r="AW70" s="242"/>
      <c r="AX70" s="242"/>
      <c r="AY70" s="242"/>
      <c r="AZ70" s="242"/>
      <c r="BA70" s="242"/>
      <c r="BB70" s="242"/>
      <c r="BC70" s="242"/>
      <c r="BD70" s="242"/>
      <c r="BE70" s="242"/>
      <c r="BF70" s="242"/>
      <c r="BG70" s="242"/>
      <c r="BH70" s="242"/>
      <c r="BI70" s="242"/>
      <c r="BJ70" s="242"/>
      <c r="BK70" s="242"/>
      <c r="BL70" s="242"/>
      <c r="BM70" s="242"/>
      <c r="BN70" s="242"/>
      <c r="BO70" s="242"/>
      <c r="BP70" s="242"/>
      <c r="BQ70" s="242"/>
      <c r="BR70" s="242"/>
      <c r="BS70" s="242"/>
      <c r="BT70" s="242"/>
      <c r="BU70" s="242"/>
      <c r="BV70" s="242"/>
      <c r="BW70" s="242"/>
      <c r="BX70" s="242"/>
      <c r="BY70" s="242"/>
      <c r="BZ70" s="242"/>
      <c r="CA70" s="242"/>
      <c r="CB70" s="242"/>
      <c r="CC70" s="242"/>
      <c r="CD70" s="242"/>
      <c r="CE70" s="242"/>
      <c r="CF70" s="242"/>
      <c r="CG70" s="242"/>
      <c r="CH70" s="242"/>
      <c r="CI70" s="242"/>
      <c r="CJ70" s="242"/>
      <c r="CK70" s="242"/>
      <c r="CL70" s="242"/>
      <c r="CM70" s="242"/>
      <c r="CN70" s="242"/>
      <c r="CO70" s="242"/>
      <c r="CP70" s="242"/>
      <c r="CQ70" s="242"/>
      <c r="CR70" s="242"/>
      <c r="CS70" s="242"/>
      <c r="CT70" s="242"/>
      <c r="CU70" s="242"/>
      <c r="CV70" s="242"/>
      <c r="CW70" s="242"/>
      <c r="CX70" s="242"/>
      <c r="CY70" s="242"/>
      <c r="CZ70" s="242"/>
      <c r="DA70" s="242"/>
      <c r="DB70" s="242"/>
      <c r="DC70" s="24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242"/>
      <c r="DO70" s="242"/>
      <c r="DP70" s="242"/>
      <c r="DQ70" s="242"/>
      <c r="DR70" s="242"/>
      <c r="DS70" s="242"/>
      <c r="DT70" s="242"/>
      <c r="DU70" s="242"/>
      <c r="DV70" s="242"/>
      <c r="DW70" s="242"/>
      <c r="DX70" s="242"/>
      <c r="DY70" s="242"/>
      <c r="DZ70" s="242"/>
      <c r="EA70" s="242"/>
      <c r="EB70" s="242"/>
      <c r="EC70" s="242"/>
      <c r="ED70" s="242"/>
      <c r="EE70" s="242"/>
      <c r="EF70" s="242"/>
      <c r="EG70" s="242"/>
      <c r="EH70" s="242"/>
      <c r="EI70" s="242"/>
      <c r="EJ70" s="242"/>
      <c r="EK70" s="242"/>
      <c r="EL70" s="242"/>
      <c r="EM70" s="242"/>
      <c r="EN70" s="242"/>
      <c r="EO70" s="242"/>
      <c r="EP70" s="242"/>
      <c r="EQ70" s="242"/>
      <c r="ER70" s="242"/>
      <c r="ES70" s="242"/>
      <c r="ET70" s="242"/>
      <c r="EU70" s="242"/>
      <c r="EV70" s="242"/>
      <c r="EW70" s="242"/>
      <c r="EX70" s="242"/>
      <c r="EY70" s="242"/>
      <c r="EZ70" s="242"/>
      <c r="FA70" s="242"/>
      <c r="FB70" s="242"/>
      <c r="FC70" s="242"/>
      <c r="FD70" s="242"/>
      <c r="FE70" s="242"/>
      <c r="FF70" s="242"/>
      <c r="FG70" s="242"/>
      <c r="FH70" s="242"/>
      <c r="FI70" s="242"/>
      <c r="FJ70" s="242"/>
      <c r="FK70" s="242"/>
      <c r="FL70" s="242"/>
      <c r="FM70" s="242"/>
      <c r="FN70" s="242"/>
      <c r="FO70" s="242"/>
      <c r="FP70" s="242"/>
      <c r="FQ70" s="242"/>
      <c r="FR70" s="242"/>
      <c r="FS70" s="242"/>
      <c r="FT70" s="242"/>
      <c r="FU70" s="242"/>
      <c r="FV70" s="242"/>
      <c r="FW70" s="242"/>
      <c r="FX70" s="242"/>
      <c r="FY70" s="242"/>
      <c r="FZ70" s="242"/>
      <c r="GA70" s="242"/>
      <c r="GB70" s="242"/>
      <c r="GC70" s="242"/>
      <c r="GD70" s="242"/>
      <c r="GE70" s="242"/>
      <c r="GF70" s="242"/>
      <c r="GG70" s="242"/>
      <c r="GH70" s="242"/>
      <c r="GI70" s="242"/>
      <c r="GJ70" s="242"/>
      <c r="GK70" s="242"/>
      <c r="GL70" s="242"/>
      <c r="GM70" s="242"/>
      <c r="GN70" s="242"/>
      <c r="GO70" s="242"/>
      <c r="GP70" s="242"/>
      <c r="GQ70" s="242"/>
      <c r="GR70" s="242"/>
      <c r="GS70" s="242"/>
      <c r="GT70" s="242"/>
      <c r="GU70" s="242"/>
      <c r="GV70" s="242"/>
      <c r="GW70" s="242"/>
      <c r="GX70" s="242"/>
      <c r="GY70" s="242"/>
      <c r="GZ70" s="242"/>
      <c r="HA70" s="242"/>
      <c r="HB70" s="242"/>
      <c r="HC70" s="242"/>
      <c r="HD70" s="242"/>
      <c r="HE70" s="242"/>
      <c r="HF70" s="242"/>
      <c r="HG70" s="242"/>
      <c r="HH70" s="242"/>
      <c r="HI70" s="242"/>
      <c r="HJ70" s="242"/>
      <c r="HK70" s="242"/>
      <c r="HL70" s="242"/>
      <c r="HM70" s="242"/>
      <c r="HN70" s="242"/>
      <c r="HO70" s="242"/>
      <c r="HP70" s="242"/>
      <c r="HQ70" s="242"/>
      <c r="HR70" s="242"/>
      <c r="HS70" s="242"/>
      <c r="HT70" s="242"/>
      <c r="HU70" s="242"/>
      <c r="HV70" s="242"/>
      <c r="HW70" s="242"/>
      <c r="HX70" s="242"/>
      <c r="HY70" s="242"/>
      <c r="HZ70" s="242"/>
      <c r="IA70" s="242"/>
      <c r="IB70" s="242"/>
      <c r="IC70" s="242"/>
      <c r="ID70" s="242"/>
      <c r="IE70" s="242"/>
      <c r="IF70" s="242"/>
      <c r="IG70" s="242"/>
      <c r="IH70" s="242"/>
      <c r="II70" s="242"/>
      <c r="IJ70" s="242"/>
      <c r="IK70" s="242"/>
      <c r="IL70" s="242"/>
      <c r="IM70" s="242"/>
      <c r="IN70" s="242"/>
      <c r="IO70" s="242"/>
      <c r="IP70" s="242"/>
      <c r="IQ70" s="242"/>
      <c r="IR70" s="242"/>
      <c r="IS70" s="242"/>
      <c r="IT70" s="242"/>
      <c r="IU70" s="242"/>
      <c r="IV70" s="242"/>
      <c r="IW70" s="242"/>
      <c r="IX70" s="242"/>
      <c r="IY70" s="242"/>
      <c r="IZ70" s="242"/>
      <c r="JA70" s="242"/>
      <c r="JB70" s="242"/>
      <c r="JC70" s="242"/>
      <c r="JD70" s="242"/>
      <c r="JE70" s="242"/>
      <c r="JF70" s="242"/>
      <c r="JG70" s="242"/>
      <c r="JH70" s="242"/>
      <c r="JI70" s="242"/>
      <c r="JJ70" s="242"/>
      <c r="JK70" s="242"/>
      <c r="JL70" s="242"/>
      <c r="JM70" s="242"/>
      <c r="JN70" s="242"/>
      <c r="JO70" s="242"/>
      <c r="JP70" s="242"/>
      <c r="JQ70" s="242"/>
      <c r="JR70" s="242"/>
      <c r="JS70" s="242"/>
      <c r="JT70" s="242"/>
      <c r="JU70" s="242"/>
      <c r="JV70" s="242"/>
      <c r="JW70" s="242"/>
      <c r="JX70" s="242"/>
      <c r="JY70" s="242"/>
      <c r="JZ70" s="242"/>
      <c r="KA70" s="242"/>
      <c r="KB70" s="242"/>
      <c r="KC70" s="242"/>
      <c r="KD70" s="242"/>
      <c r="KE70" s="242"/>
      <c r="KF70" s="242"/>
      <c r="KG70" s="242"/>
      <c r="KH70" s="242"/>
      <c r="KI70" s="242"/>
      <c r="KJ70" s="242"/>
      <c r="KK70" s="242"/>
      <c r="KL70" s="242"/>
      <c r="KM70" s="242"/>
      <c r="KN70" s="242"/>
      <c r="KO70" s="242"/>
      <c r="KP70" s="242"/>
      <c r="KQ70" s="242"/>
      <c r="KR70" s="242"/>
      <c r="KS70" s="242"/>
      <c r="KT70" s="242"/>
      <c r="KU70" s="242"/>
      <c r="KV70" s="242"/>
      <c r="KW70" s="242"/>
      <c r="KX70" s="242"/>
      <c r="KY70" s="242"/>
      <c r="KZ70" s="242"/>
      <c r="LA70" s="242"/>
      <c r="LB70" s="242"/>
      <c r="LC70" s="242"/>
      <c r="LD70" s="242"/>
      <c r="LE70" s="242"/>
      <c r="LF70" s="242"/>
      <c r="LG70" s="242"/>
      <c r="LH70" s="242"/>
      <c r="LI70" s="242"/>
      <c r="LJ70" s="242"/>
      <c r="LK70" s="242"/>
      <c r="LL70" s="242"/>
      <c r="LM70" s="242"/>
      <c r="LN70" s="242"/>
      <c r="LO70" s="242"/>
      <c r="LP70" s="242"/>
      <c r="LQ70" s="242"/>
      <c r="LR70" s="242"/>
      <c r="LS70" s="242"/>
      <c r="LT70" s="242"/>
      <c r="LU70" s="242"/>
      <c r="LV70" s="242"/>
      <c r="LW70" s="242"/>
      <c r="LX70" s="242"/>
      <c r="LY70" s="242"/>
      <c r="LZ70" s="242"/>
      <c r="MA70" s="242"/>
      <c r="MB70" s="242"/>
      <c r="MC70" s="242"/>
      <c r="MD70" s="242"/>
      <c r="ME70" s="242"/>
      <c r="MF70" s="242"/>
      <c r="MG70" s="242"/>
      <c r="MH70" s="242"/>
      <c r="MI70" s="242"/>
      <c r="MJ70" s="242"/>
      <c r="MK70" s="242"/>
      <c r="ML70" s="242"/>
      <c r="MM70" s="242"/>
      <c r="MN70" s="242"/>
      <c r="MO70" s="242"/>
      <c r="MP70" s="242"/>
      <c r="MQ70" s="242"/>
      <c r="MR70" s="242"/>
      <c r="MS70" s="242"/>
      <c r="MT70" s="242"/>
      <c r="MU70" s="242"/>
      <c r="MV70" s="242"/>
      <c r="MW70" s="242"/>
      <c r="MX70" s="242"/>
      <c r="MY70" s="242"/>
      <c r="MZ70" s="242"/>
      <c r="NA70" s="242"/>
      <c r="NB70" s="242"/>
      <c r="NC70" s="242"/>
      <c r="ND70" s="242"/>
      <c r="NE70" s="242"/>
      <c r="NF70" s="242"/>
      <c r="NG70" s="242"/>
      <c r="NH70" s="242"/>
      <c r="NI70" s="242"/>
      <c r="NJ70" s="242"/>
      <c r="NK70" s="242"/>
      <c r="NL70" s="242"/>
      <c r="NM70" s="242"/>
      <c r="NN70" s="242"/>
      <c r="NO70" s="242"/>
      <c r="NP70" s="242"/>
      <c r="NQ70" s="242"/>
      <c r="NR70" s="242"/>
      <c r="NS70" s="242"/>
      <c r="NT70" s="242"/>
      <c r="NU70" s="242"/>
      <c r="NV70" s="242"/>
      <c r="NW70" s="242"/>
      <c r="NX70" s="242"/>
      <c r="NY70" s="242"/>
      <c r="NZ70" s="242"/>
      <c r="OA70" s="242"/>
      <c r="OB70" s="242"/>
    </row>
    <row r="71" spans="1:392" s="3" customFormat="1">
      <c r="A71" s="123" t="s">
        <v>18</v>
      </c>
      <c r="B71" s="29" t="s">
        <v>16</v>
      </c>
      <c r="C71" s="290">
        <f>VLOOKUP(A71,'Running Inventory count'!$A:$C,3,)</f>
        <v>68</v>
      </c>
      <c r="D71" s="289"/>
      <c r="E71" s="289"/>
      <c r="F71" s="180" t="s">
        <v>1094</v>
      </c>
      <c r="G71" s="289" t="s">
        <v>868</v>
      </c>
      <c r="H71" s="288" t="s">
        <v>102</v>
      </c>
      <c r="I71" s="275"/>
      <c r="J71" s="24"/>
      <c r="K71" s="275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  <c r="AA71" s="242"/>
      <c r="AB71" s="242"/>
      <c r="AC71" s="242"/>
      <c r="AD71" s="242"/>
      <c r="AE71" s="242"/>
      <c r="AF71" s="242"/>
      <c r="AG71" s="242"/>
      <c r="AH71" s="242"/>
      <c r="AI71" s="242"/>
      <c r="AJ71" s="242"/>
      <c r="AK71" s="242"/>
      <c r="AL71" s="242"/>
      <c r="AM71" s="242"/>
      <c r="AN71" s="242"/>
      <c r="AO71" s="242"/>
      <c r="AP71" s="242"/>
      <c r="AQ71" s="242"/>
      <c r="AR71" s="242"/>
      <c r="AS71" s="242"/>
      <c r="AT71" s="242"/>
      <c r="AU71" s="242"/>
      <c r="AV71" s="242"/>
      <c r="AW71" s="242"/>
      <c r="AX71" s="242"/>
      <c r="AY71" s="242"/>
      <c r="AZ71" s="242"/>
      <c r="BA71" s="242"/>
      <c r="BB71" s="242"/>
      <c r="BC71" s="242"/>
      <c r="BD71" s="242"/>
      <c r="BE71" s="242"/>
      <c r="BF71" s="242"/>
      <c r="BG71" s="242"/>
      <c r="BH71" s="242"/>
      <c r="BI71" s="242"/>
      <c r="BJ71" s="242"/>
      <c r="BK71" s="242"/>
      <c r="BL71" s="242"/>
      <c r="BM71" s="242"/>
      <c r="BN71" s="242"/>
      <c r="BO71" s="242"/>
      <c r="BP71" s="242"/>
      <c r="BQ71" s="242"/>
      <c r="BR71" s="242"/>
      <c r="BS71" s="242"/>
      <c r="BT71" s="242"/>
      <c r="BU71" s="242"/>
      <c r="BV71" s="242"/>
      <c r="BW71" s="242"/>
      <c r="BX71" s="242"/>
      <c r="BY71" s="242"/>
      <c r="BZ71" s="242"/>
      <c r="CA71" s="242"/>
      <c r="CB71" s="242"/>
      <c r="CC71" s="242"/>
      <c r="CD71" s="242"/>
      <c r="CE71" s="242"/>
      <c r="CF71" s="242"/>
      <c r="CG71" s="242"/>
      <c r="CH71" s="242"/>
      <c r="CI71" s="242"/>
      <c r="CJ71" s="242"/>
      <c r="CK71" s="242"/>
      <c r="CL71" s="242"/>
      <c r="CM71" s="242"/>
      <c r="CN71" s="242"/>
      <c r="CO71" s="242"/>
      <c r="CP71" s="242"/>
      <c r="CQ71" s="242"/>
      <c r="CR71" s="242"/>
      <c r="CS71" s="242"/>
      <c r="CT71" s="242"/>
      <c r="CU71" s="242"/>
      <c r="CV71" s="242"/>
      <c r="CW71" s="242"/>
      <c r="CX71" s="242"/>
      <c r="CY71" s="242"/>
      <c r="CZ71" s="242"/>
      <c r="DA71" s="242"/>
      <c r="DB71" s="242"/>
      <c r="DC71" s="24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242"/>
      <c r="DO71" s="242"/>
      <c r="DP71" s="242"/>
      <c r="DQ71" s="242"/>
      <c r="DR71" s="242"/>
      <c r="DS71" s="242"/>
      <c r="DT71" s="242"/>
      <c r="DU71" s="242"/>
      <c r="DV71" s="242"/>
      <c r="DW71" s="242"/>
      <c r="DX71" s="242"/>
      <c r="DY71" s="242"/>
      <c r="DZ71" s="242"/>
      <c r="EA71" s="242"/>
      <c r="EB71" s="242"/>
      <c r="EC71" s="242"/>
      <c r="ED71" s="242"/>
      <c r="EE71" s="242"/>
      <c r="EF71" s="242"/>
      <c r="EG71" s="242"/>
      <c r="EH71" s="242"/>
      <c r="EI71" s="242"/>
      <c r="EJ71" s="242"/>
      <c r="EK71" s="242"/>
      <c r="EL71" s="242"/>
      <c r="EM71" s="242"/>
      <c r="EN71" s="242"/>
      <c r="EO71" s="242"/>
      <c r="EP71" s="242"/>
      <c r="EQ71" s="242"/>
      <c r="ER71" s="242"/>
      <c r="ES71" s="242"/>
      <c r="ET71" s="242"/>
      <c r="EU71" s="242"/>
      <c r="EV71" s="242"/>
      <c r="EW71" s="242"/>
      <c r="EX71" s="242"/>
      <c r="EY71" s="242"/>
      <c r="EZ71" s="242"/>
      <c r="FA71" s="242"/>
      <c r="FB71" s="242"/>
      <c r="FC71" s="242"/>
      <c r="FD71" s="242"/>
      <c r="FE71" s="242"/>
      <c r="FF71" s="242"/>
      <c r="FG71" s="242"/>
      <c r="FH71" s="242"/>
      <c r="FI71" s="242"/>
      <c r="FJ71" s="242"/>
      <c r="FK71" s="242"/>
      <c r="FL71" s="242"/>
      <c r="FM71" s="242"/>
      <c r="FN71" s="242"/>
      <c r="FO71" s="242"/>
      <c r="FP71" s="242"/>
      <c r="FQ71" s="242"/>
      <c r="FR71" s="242"/>
      <c r="FS71" s="242"/>
      <c r="FT71" s="242"/>
      <c r="FU71" s="242"/>
      <c r="FV71" s="242"/>
      <c r="FW71" s="242"/>
      <c r="FX71" s="242"/>
      <c r="FY71" s="242"/>
      <c r="FZ71" s="242"/>
      <c r="GA71" s="242"/>
      <c r="GB71" s="242"/>
      <c r="GC71" s="242"/>
      <c r="GD71" s="242"/>
      <c r="GE71" s="242"/>
      <c r="GF71" s="242"/>
      <c r="GG71" s="242"/>
      <c r="GH71" s="242"/>
      <c r="GI71" s="242"/>
      <c r="GJ71" s="242"/>
      <c r="GK71" s="242"/>
      <c r="GL71" s="242"/>
      <c r="GM71" s="242"/>
      <c r="GN71" s="242"/>
      <c r="GO71" s="242"/>
      <c r="GP71" s="242"/>
      <c r="GQ71" s="242"/>
      <c r="GR71" s="242"/>
      <c r="GS71" s="242"/>
      <c r="GT71" s="242"/>
      <c r="GU71" s="242"/>
      <c r="GV71" s="242"/>
      <c r="GW71" s="242"/>
      <c r="GX71" s="242"/>
      <c r="GY71" s="242"/>
      <c r="GZ71" s="242"/>
      <c r="HA71" s="242"/>
      <c r="HB71" s="242"/>
      <c r="HC71" s="242"/>
      <c r="HD71" s="242"/>
      <c r="HE71" s="242"/>
      <c r="HF71" s="242"/>
      <c r="HG71" s="242"/>
      <c r="HH71" s="242"/>
      <c r="HI71" s="242"/>
      <c r="HJ71" s="242"/>
      <c r="HK71" s="242"/>
      <c r="HL71" s="242"/>
      <c r="HM71" s="242"/>
      <c r="HN71" s="242"/>
      <c r="HO71" s="242"/>
      <c r="HP71" s="242"/>
      <c r="HQ71" s="242"/>
      <c r="HR71" s="242"/>
      <c r="HS71" s="242"/>
      <c r="HT71" s="242"/>
      <c r="HU71" s="242"/>
      <c r="HV71" s="242"/>
      <c r="HW71" s="242"/>
      <c r="HX71" s="242"/>
      <c r="HY71" s="242"/>
      <c r="HZ71" s="242"/>
      <c r="IA71" s="242"/>
      <c r="IB71" s="242"/>
      <c r="IC71" s="242"/>
      <c r="ID71" s="242"/>
      <c r="IE71" s="242"/>
      <c r="IF71" s="242"/>
      <c r="IG71" s="242"/>
      <c r="IH71" s="242"/>
      <c r="II71" s="242"/>
      <c r="IJ71" s="242"/>
      <c r="IK71" s="242"/>
      <c r="IL71" s="242"/>
      <c r="IM71" s="242"/>
      <c r="IN71" s="242"/>
      <c r="IO71" s="242"/>
      <c r="IP71" s="242"/>
      <c r="IQ71" s="242"/>
      <c r="IR71" s="242"/>
      <c r="IS71" s="242"/>
      <c r="IT71" s="242"/>
      <c r="IU71" s="242"/>
      <c r="IV71" s="242"/>
      <c r="IW71" s="242"/>
      <c r="IX71" s="242"/>
      <c r="IY71" s="242"/>
      <c r="IZ71" s="242"/>
      <c r="JA71" s="242"/>
      <c r="JB71" s="242"/>
      <c r="JC71" s="242"/>
      <c r="JD71" s="242"/>
      <c r="JE71" s="242"/>
      <c r="JF71" s="242"/>
      <c r="JG71" s="242"/>
      <c r="JH71" s="242"/>
      <c r="JI71" s="242"/>
      <c r="JJ71" s="242"/>
      <c r="JK71" s="242"/>
      <c r="JL71" s="242"/>
      <c r="JM71" s="242"/>
      <c r="JN71" s="242"/>
      <c r="JO71" s="242"/>
      <c r="JP71" s="242"/>
      <c r="JQ71" s="242"/>
      <c r="JR71" s="242"/>
      <c r="JS71" s="242"/>
      <c r="JT71" s="242"/>
      <c r="JU71" s="242"/>
      <c r="JV71" s="242"/>
      <c r="JW71" s="242"/>
      <c r="JX71" s="242"/>
      <c r="JY71" s="242"/>
      <c r="JZ71" s="242"/>
      <c r="KA71" s="242"/>
      <c r="KB71" s="242"/>
      <c r="KC71" s="242"/>
      <c r="KD71" s="242"/>
      <c r="KE71" s="242"/>
      <c r="KF71" s="242"/>
      <c r="KG71" s="242"/>
      <c r="KH71" s="242"/>
      <c r="KI71" s="242"/>
      <c r="KJ71" s="242"/>
      <c r="KK71" s="242"/>
      <c r="KL71" s="242"/>
      <c r="KM71" s="242"/>
      <c r="KN71" s="242"/>
      <c r="KO71" s="242"/>
      <c r="KP71" s="242"/>
      <c r="KQ71" s="242"/>
      <c r="KR71" s="242"/>
      <c r="KS71" s="242"/>
      <c r="KT71" s="242"/>
      <c r="KU71" s="242"/>
      <c r="KV71" s="242"/>
      <c r="KW71" s="242"/>
      <c r="KX71" s="242"/>
      <c r="KY71" s="242"/>
      <c r="KZ71" s="242"/>
      <c r="LA71" s="242"/>
      <c r="LB71" s="242"/>
      <c r="LC71" s="242"/>
      <c r="LD71" s="242"/>
      <c r="LE71" s="242"/>
      <c r="LF71" s="242"/>
      <c r="LG71" s="242"/>
      <c r="LH71" s="242"/>
      <c r="LI71" s="242"/>
      <c r="LJ71" s="242"/>
      <c r="LK71" s="242"/>
      <c r="LL71" s="242"/>
      <c r="LM71" s="242"/>
      <c r="LN71" s="242"/>
      <c r="LO71" s="242"/>
      <c r="LP71" s="242"/>
      <c r="LQ71" s="242"/>
      <c r="LR71" s="242"/>
      <c r="LS71" s="242"/>
      <c r="LT71" s="242"/>
      <c r="LU71" s="242"/>
      <c r="LV71" s="242"/>
      <c r="LW71" s="242"/>
      <c r="LX71" s="242"/>
      <c r="LY71" s="242"/>
      <c r="LZ71" s="242"/>
      <c r="MA71" s="242"/>
      <c r="MB71" s="242"/>
      <c r="MC71" s="242"/>
      <c r="MD71" s="242"/>
      <c r="ME71" s="242"/>
      <c r="MF71" s="242"/>
      <c r="MG71" s="242"/>
      <c r="MH71" s="242"/>
      <c r="MI71" s="242"/>
      <c r="MJ71" s="242"/>
      <c r="MK71" s="242"/>
      <c r="ML71" s="242"/>
      <c r="MM71" s="242"/>
      <c r="MN71" s="242"/>
      <c r="MO71" s="242"/>
      <c r="MP71" s="242"/>
      <c r="MQ71" s="242"/>
      <c r="MR71" s="242"/>
      <c r="MS71" s="242"/>
      <c r="MT71" s="242"/>
      <c r="MU71" s="242"/>
      <c r="MV71" s="242"/>
      <c r="MW71" s="242"/>
      <c r="MX71" s="242"/>
      <c r="MY71" s="242"/>
      <c r="MZ71" s="242"/>
      <c r="NA71" s="242"/>
      <c r="NB71" s="242"/>
      <c r="NC71" s="242"/>
      <c r="ND71" s="242"/>
      <c r="NE71" s="242"/>
      <c r="NF71" s="242"/>
      <c r="NG71" s="242"/>
      <c r="NH71" s="242"/>
      <c r="NI71" s="242"/>
      <c r="NJ71" s="242"/>
      <c r="NK71" s="242"/>
      <c r="NL71" s="242"/>
      <c r="NM71" s="242"/>
      <c r="NN71" s="242"/>
      <c r="NO71" s="242"/>
      <c r="NP71" s="242"/>
      <c r="NQ71" s="242"/>
      <c r="NR71" s="242"/>
      <c r="NS71" s="242"/>
      <c r="NT71" s="242"/>
      <c r="NU71" s="242"/>
      <c r="NV71" s="242"/>
      <c r="NW71" s="242"/>
      <c r="NX71" s="242"/>
      <c r="NY71" s="242"/>
      <c r="NZ71" s="242"/>
      <c r="OA71" s="242"/>
      <c r="OB71" s="242"/>
    </row>
    <row r="72" spans="1:392" s="4" customFormat="1">
      <c r="A72" s="123" t="s">
        <v>73</v>
      </c>
      <c r="B72" s="29" t="s">
        <v>72</v>
      </c>
      <c r="C72" s="290">
        <f>VLOOKUP(A72,'Running Inventory count'!$A:$C,3,)</f>
        <v>86</v>
      </c>
      <c r="D72" s="289"/>
      <c r="E72" s="289"/>
      <c r="F72" s="180" t="s">
        <v>1094</v>
      </c>
      <c r="G72" s="289" t="s">
        <v>868</v>
      </c>
      <c r="H72" s="288" t="s">
        <v>102</v>
      </c>
      <c r="I72" s="275"/>
      <c r="J72" s="24"/>
      <c r="K72" s="275"/>
      <c r="L72" s="242"/>
      <c r="M72" s="241"/>
      <c r="N72" s="241"/>
      <c r="O72" s="241"/>
      <c r="P72" s="241"/>
      <c r="Q72" s="241"/>
      <c r="R72" s="241"/>
      <c r="S72" s="241"/>
      <c r="T72" s="241"/>
      <c r="U72" s="241"/>
      <c r="V72" s="241"/>
      <c r="W72" s="241"/>
      <c r="X72" s="241"/>
      <c r="Y72" s="241"/>
      <c r="Z72" s="241"/>
      <c r="AA72" s="241"/>
      <c r="AB72" s="241"/>
      <c r="AC72" s="241"/>
      <c r="AD72" s="241"/>
      <c r="AE72" s="241"/>
      <c r="AF72" s="241"/>
      <c r="AG72" s="241"/>
      <c r="AH72" s="241"/>
      <c r="AI72" s="241"/>
      <c r="AJ72" s="241"/>
      <c r="AK72" s="241"/>
      <c r="AL72" s="241"/>
      <c r="AM72" s="241"/>
      <c r="AN72" s="241"/>
      <c r="AO72" s="241"/>
      <c r="AP72" s="241"/>
      <c r="AQ72" s="241"/>
      <c r="AR72" s="241"/>
      <c r="AS72" s="241"/>
      <c r="AT72" s="241"/>
      <c r="AU72" s="241"/>
      <c r="AV72" s="241"/>
      <c r="AW72" s="241"/>
      <c r="AX72" s="241"/>
      <c r="AY72" s="241"/>
      <c r="AZ72" s="241"/>
      <c r="BA72" s="241"/>
      <c r="BB72" s="241"/>
      <c r="BC72" s="241"/>
      <c r="BD72" s="241"/>
      <c r="BE72" s="241"/>
      <c r="BF72" s="241"/>
      <c r="BG72" s="241"/>
      <c r="BH72" s="241"/>
      <c r="BI72" s="241"/>
      <c r="BJ72" s="241"/>
      <c r="BK72" s="241"/>
      <c r="BL72" s="241"/>
      <c r="BM72" s="241"/>
      <c r="BN72" s="241"/>
      <c r="BO72" s="241"/>
      <c r="BP72" s="241"/>
      <c r="BQ72" s="241"/>
      <c r="BR72" s="241"/>
      <c r="BS72" s="241"/>
      <c r="BT72" s="241"/>
      <c r="BU72" s="241"/>
      <c r="BV72" s="241"/>
      <c r="BW72" s="241"/>
      <c r="BX72" s="241"/>
      <c r="BY72" s="241"/>
      <c r="BZ72" s="241"/>
      <c r="CA72" s="241"/>
      <c r="CB72" s="241"/>
      <c r="CC72" s="241"/>
      <c r="CD72" s="241"/>
      <c r="CE72" s="241"/>
      <c r="CF72" s="241"/>
      <c r="CG72" s="241"/>
      <c r="CH72" s="241"/>
      <c r="CI72" s="241"/>
      <c r="CJ72" s="241"/>
      <c r="CK72" s="241"/>
      <c r="CL72" s="241"/>
      <c r="CM72" s="241"/>
      <c r="CN72" s="241"/>
      <c r="CO72" s="241"/>
      <c r="CP72" s="241"/>
      <c r="CQ72" s="241"/>
      <c r="CR72" s="241"/>
      <c r="CS72" s="241"/>
      <c r="CT72" s="241"/>
      <c r="CU72" s="241"/>
      <c r="CV72" s="241"/>
      <c r="CW72" s="241"/>
      <c r="CX72" s="241"/>
      <c r="CY72" s="241"/>
      <c r="CZ72" s="241"/>
      <c r="DA72" s="241"/>
      <c r="DB72" s="241"/>
      <c r="DC72" s="241"/>
      <c r="DD72" s="241"/>
      <c r="DE72" s="241"/>
      <c r="DF72" s="241"/>
      <c r="DG72" s="241"/>
      <c r="DH72" s="241"/>
      <c r="DI72" s="241"/>
      <c r="DJ72" s="241"/>
      <c r="DK72" s="241"/>
      <c r="DL72" s="241"/>
      <c r="DM72" s="241"/>
      <c r="DN72" s="241"/>
      <c r="DO72" s="241"/>
      <c r="DP72" s="241"/>
      <c r="DQ72" s="241"/>
      <c r="DR72" s="241"/>
      <c r="DS72" s="241"/>
      <c r="DT72" s="241"/>
      <c r="DU72" s="241"/>
      <c r="DV72" s="241"/>
      <c r="DW72" s="241"/>
      <c r="DX72" s="241"/>
      <c r="DY72" s="241"/>
      <c r="DZ72" s="241"/>
      <c r="EA72" s="241"/>
      <c r="EB72" s="241"/>
      <c r="EC72" s="241"/>
      <c r="ED72" s="241"/>
      <c r="EE72" s="241"/>
      <c r="EF72" s="241"/>
      <c r="EG72" s="241"/>
      <c r="EH72" s="241"/>
      <c r="EI72" s="241"/>
      <c r="EJ72" s="241"/>
      <c r="EK72" s="241"/>
      <c r="EL72" s="241"/>
      <c r="EM72" s="241"/>
      <c r="EN72" s="241"/>
      <c r="EO72" s="241"/>
      <c r="EP72" s="241"/>
      <c r="EQ72" s="241"/>
      <c r="ER72" s="241"/>
      <c r="ES72" s="241"/>
      <c r="ET72" s="241"/>
      <c r="EU72" s="241"/>
      <c r="EV72" s="241"/>
      <c r="EW72" s="241"/>
      <c r="EX72" s="241"/>
      <c r="EY72" s="241"/>
      <c r="EZ72" s="241"/>
      <c r="FA72" s="241"/>
      <c r="FB72" s="241"/>
      <c r="FC72" s="241"/>
      <c r="FD72" s="241"/>
      <c r="FE72" s="241"/>
      <c r="FF72" s="241"/>
      <c r="FG72" s="241"/>
      <c r="FH72" s="241"/>
      <c r="FI72" s="241"/>
      <c r="FJ72" s="241"/>
      <c r="FK72" s="241"/>
      <c r="FL72" s="241"/>
      <c r="FM72" s="241"/>
      <c r="FN72" s="241"/>
      <c r="FO72" s="241"/>
      <c r="FP72" s="241"/>
      <c r="FQ72" s="241"/>
      <c r="FR72" s="241"/>
      <c r="FS72" s="241"/>
      <c r="FT72" s="241"/>
      <c r="FU72" s="241"/>
      <c r="FV72" s="241"/>
      <c r="FW72" s="241"/>
      <c r="FX72" s="241"/>
      <c r="FY72" s="241"/>
      <c r="FZ72" s="241"/>
      <c r="GA72" s="241"/>
      <c r="GB72" s="241"/>
      <c r="GC72" s="241"/>
      <c r="GD72" s="241"/>
      <c r="GE72" s="241"/>
      <c r="GF72" s="241"/>
      <c r="GG72" s="241"/>
      <c r="GH72" s="241"/>
      <c r="GI72" s="241"/>
      <c r="GJ72" s="241"/>
      <c r="GK72" s="241"/>
      <c r="GL72" s="241"/>
      <c r="GM72" s="241"/>
      <c r="GN72" s="241"/>
      <c r="GO72" s="241"/>
      <c r="GP72" s="241"/>
      <c r="GQ72" s="241"/>
      <c r="GR72" s="241"/>
      <c r="GS72" s="241"/>
      <c r="GT72" s="241"/>
      <c r="GU72" s="241"/>
      <c r="GV72" s="241"/>
      <c r="GW72" s="241"/>
      <c r="GX72" s="241"/>
      <c r="GY72" s="241"/>
      <c r="GZ72" s="241"/>
      <c r="HA72" s="241"/>
      <c r="HB72" s="241"/>
      <c r="HC72" s="241"/>
      <c r="HD72" s="241"/>
      <c r="HE72" s="241"/>
      <c r="HF72" s="241"/>
      <c r="HG72" s="241"/>
      <c r="HH72" s="241"/>
      <c r="HI72" s="241"/>
      <c r="HJ72" s="241"/>
      <c r="HK72" s="241"/>
      <c r="HL72" s="241"/>
      <c r="HM72" s="241"/>
      <c r="HN72" s="241"/>
      <c r="HO72" s="241"/>
      <c r="HP72" s="241"/>
      <c r="HQ72" s="241"/>
      <c r="HR72" s="241"/>
      <c r="HS72" s="241"/>
      <c r="HT72" s="241"/>
      <c r="HU72" s="241"/>
      <c r="HV72" s="241"/>
      <c r="HW72" s="241"/>
      <c r="HX72" s="241"/>
      <c r="HY72" s="241"/>
      <c r="HZ72" s="241"/>
      <c r="IA72" s="241"/>
      <c r="IB72" s="241"/>
      <c r="IC72" s="241"/>
      <c r="ID72" s="241"/>
      <c r="IE72" s="241"/>
      <c r="IF72" s="241"/>
      <c r="IG72" s="241"/>
      <c r="IH72" s="241"/>
      <c r="II72" s="241"/>
      <c r="IJ72" s="241"/>
      <c r="IK72" s="241"/>
      <c r="IL72" s="241"/>
      <c r="IM72" s="241"/>
      <c r="IN72" s="241"/>
      <c r="IO72" s="241"/>
      <c r="IP72" s="241"/>
      <c r="IQ72" s="241"/>
      <c r="IR72" s="241"/>
      <c r="IS72" s="241"/>
      <c r="IT72" s="241"/>
      <c r="IU72" s="241"/>
      <c r="IV72" s="241"/>
      <c r="IW72" s="241"/>
      <c r="IX72" s="241"/>
      <c r="IY72" s="241"/>
      <c r="IZ72" s="241"/>
      <c r="JA72" s="241"/>
      <c r="JB72" s="241"/>
      <c r="JC72" s="241"/>
      <c r="JD72" s="241"/>
      <c r="JE72" s="241"/>
      <c r="JF72" s="241"/>
      <c r="JG72" s="241"/>
      <c r="JH72" s="241"/>
      <c r="JI72" s="241"/>
      <c r="JJ72" s="241"/>
      <c r="JK72" s="241"/>
      <c r="JL72" s="241"/>
      <c r="JM72" s="241"/>
      <c r="JN72" s="241"/>
      <c r="JO72" s="241"/>
      <c r="JP72" s="241"/>
      <c r="JQ72" s="241"/>
      <c r="JR72" s="241"/>
      <c r="JS72" s="241"/>
      <c r="JT72" s="241"/>
      <c r="JU72" s="241"/>
      <c r="JV72" s="241"/>
      <c r="JW72" s="241"/>
      <c r="JX72" s="241"/>
      <c r="JY72" s="241"/>
      <c r="JZ72" s="241"/>
      <c r="KA72" s="241"/>
      <c r="KB72" s="241"/>
      <c r="KC72" s="241"/>
      <c r="KD72" s="241"/>
      <c r="KE72" s="241"/>
      <c r="KF72" s="241"/>
      <c r="KG72" s="241"/>
      <c r="KH72" s="241"/>
      <c r="KI72" s="241"/>
      <c r="KJ72" s="241"/>
      <c r="KK72" s="241"/>
      <c r="KL72" s="241"/>
      <c r="KM72" s="241"/>
      <c r="KN72" s="241"/>
      <c r="KO72" s="241"/>
      <c r="KP72" s="241"/>
      <c r="KQ72" s="241"/>
      <c r="KR72" s="241"/>
      <c r="KS72" s="241"/>
      <c r="KT72" s="241"/>
      <c r="KU72" s="241"/>
      <c r="KV72" s="241"/>
      <c r="KW72" s="241"/>
      <c r="KX72" s="241"/>
      <c r="KY72" s="241"/>
      <c r="KZ72" s="241"/>
      <c r="LA72" s="241"/>
      <c r="LB72" s="241"/>
      <c r="LC72" s="241"/>
      <c r="LD72" s="241"/>
      <c r="LE72" s="241"/>
      <c r="LF72" s="241"/>
      <c r="LG72" s="241"/>
      <c r="LH72" s="241"/>
      <c r="LI72" s="241"/>
      <c r="LJ72" s="241"/>
      <c r="LK72" s="241"/>
      <c r="LL72" s="241"/>
      <c r="LM72" s="241"/>
      <c r="LN72" s="241"/>
      <c r="LO72" s="241"/>
      <c r="LP72" s="241"/>
      <c r="LQ72" s="241"/>
      <c r="LR72" s="241"/>
      <c r="LS72" s="241"/>
      <c r="LT72" s="241"/>
      <c r="LU72" s="241"/>
      <c r="LV72" s="241"/>
      <c r="LW72" s="241"/>
      <c r="LX72" s="241"/>
      <c r="LY72" s="241"/>
      <c r="LZ72" s="241"/>
      <c r="MA72" s="241"/>
      <c r="MB72" s="241"/>
      <c r="MC72" s="241"/>
      <c r="MD72" s="241"/>
      <c r="ME72" s="241"/>
      <c r="MF72" s="241"/>
      <c r="MG72" s="241"/>
      <c r="MH72" s="241"/>
      <c r="MI72" s="241"/>
      <c r="MJ72" s="241"/>
      <c r="MK72" s="241"/>
      <c r="ML72" s="241"/>
      <c r="MM72" s="241"/>
      <c r="MN72" s="241"/>
      <c r="MO72" s="241"/>
      <c r="MP72" s="241"/>
      <c r="MQ72" s="241"/>
      <c r="MR72" s="241"/>
      <c r="MS72" s="241"/>
      <c r="MT72" s="241"/>
      <c r="MU72" s="241"/>
      <c r="MV72" s="241"/>
      <c r="MW72" s="241"/>
      <c r="MX72" s="241"/>
      <c r="MY72" s="241"/>
      <c r="MZ72" s="241"/>
      <c r="NA72" s="241"/>
      <c r="NB72" s="241"/>
      <c r="NC72" s="241"/>
      <c r="ND72" s="241"/>
      <c r="NE72" s="241"/>
      <c r="NF72" s="241"/>
      <c r="NG72" s="241"/>
      <c r="NH72" s="241"/>
      <c r="NI72" s="241"/>
      <c r="NJ72" s="241"/>
      <c r="NK72" s="241"/>
      <c r="NL72" s="241"/>
      <c r="NM72" s="241"/>
      <c r="NN72" s="241"/>
      <c r="NO72" s="241"/>
      <c r="NP72" s="241"/>
      <c r="NQ72" s="241"/>
      <c r="NR72" s="241"/>
      <c r="NS72" s="241"/>
      <c r="NT72" s="241"/>
      <c r="NU72" s="241"/>
      <c r="NV72" s="241"/>
      <c r="NW72" s="241"/>
      <c r="NX72" s="241"/>
      <c r="NY72" s="241"/>
      <c r="NZ72" s="241"/>
      <c r="OA72" s="241"/>
      <c r="OB72" s="241"/>
    </row>
    <row r="73" spans="1:392" s="4" customFormat="1">
      <c r="A73" s="121" t="s">
        <v>342</v>
      </c>
      <c r="B73" s="157" t="s">
        <v>343</v>
      </c>
      <c r="C73" s="170">
        <f>VLOOKUP(A73,'Running Inventory count'!$A:$C,3,)</f>
        <v>0</v>
      </c>
      <c r="D73" s="169"/>
      <c r="E73" s="169"/>
      <c r="F73" s="169" t="s">
        <v>867</v>
      </c>
      <c r="G73" s="169" t="s">
        <v>868</v>
      </c>
      <c r="H73" s="167" t="s">
        <v>104</v>
      </c>
      <c r="I73" s="207"/>
      <c r="J73" s="163"/>
      <c r="K73" s="151"/>
      <c r="L73" s="241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241"/>
      <c r="Y73" s="241"/>
      <c r="Z73" s="241"/>
      <c r="AA73" s="241"/>
      <c r="AB73" s="241"/>
      <c r="AC73" s="241"/>
      <c r="AD73" s="241"/>
      <c r="AE73" s="241"/>
      <c r="AF73" s="241"/>
      <c r="AG73" s="241"/>
      <c r="AH73" s="241"/>
      <c r="AI73" s="241"/>
      <c r="AJ73" s="241"/>
      <c r="AK73" s="241"/>
      <c r="AL73" s="241"/>
      <c r="AM73" s="241"/>
      <c r="AN73" s="241"/>
      <c r="AO73" s="241"/>
      <c r="AP73" s="241"/>
      <c r="AQ73" s="241"/>
      <c r="AR73" s="241"/>
      <c r="AS73" s="241"/>
      <c r="AT73" s="241"/>
      <c r="AU73" s="241"/>
      <c r="AV73" s="241"/>
      <c r="AW73" s="241"/>
      <c r="AX73" s="241"/>
      <c r="AY73" s="241"/>
      <c r="AZ73" s="241"/>
      <c r="BA73" s="241"/>
      <c r="BB73" s="241"/>
      <c r="BC73" s="241"/>
      <c r="BD73" s="241"/>
      <c r="BE73" s="241"/>
      <c r="BF73" s="241"/>
      <c r="BG73" s="241"/>
      <c r="BH73" s="241"/>
      <c r="BI73" s="241"/>
      <c r="BJ73" s="241"/>
      <c r="BK73" s="241"/>
      <c r="BL73" s="241"/>
      <c r="BM73" s="241"/>
      <c r="BN73" s="241"/>
      <c r="BO73" s="241"/>
      <c r="BP73" s="241"/>
      <c r="BQ73" s="241"/>
      <c r="BR73" s="241"/>
      <c r="BS73" s="241"/>
      <c r="BT73" s="241"/>
      <c r="BU73" s="241"/>
      <c r="BV73" s="241"/>
      <c r="BW73" s="241"/>
      <c r="BX73" s="241"/>
      <c r="BY73" s="241"/>
      <c r="BZ73" s="241"/>
      <c r="CA73" s="241"/>
      <c r="CB73" s="241"/>
      <c r="CC73" s="241"/>
      <c r="CD73" s="241"/>
      <c r="CE73" s="241"/>
      <c r="CF73" s="241"/>
      <c r="CG73" s="241"/>
      <c r="CH73" s="241"/>
      <c r="CI73" s="241"/>
      <c r="CJ73" s="241"/>
      <c r="CK73" s="241"/>
      <c r="CL73" s="241"/>
      <c r="CM73" s="241"/>
      <c r="CN73" s="241"/>
      <c r="CO73" s="241"/>
      <c r="CP73" s="241"/>
      <c r="CQ73" s="241"/>
      <c r="CR73" s="241"/>
      <c r="CS73" s="241"/>
      <c r="CT73" s="241"/>
      <c r="CU73" s="241"/>
      <c r="CV73" s="241"/>
      <c r="CW73" s="241"/>
      <c r="CX73" s="241"/>
      <c r="CY73" s="241"/>
      <c r="CZ73" s="241"/>
      <c r="DA73" s="241"/>
      <c r="DB73" s="241"/>
      <c r="DC73" s="241"/>
      <c r="DD73" s="241"/>
      <c r="DE73" s="241"/>
      <c r="DF73" s="241"/>
      <c r="DG73" s="241"/>
      <c r="DH73" s="241"/>
      <c r="DI73" s="241"/>
      <c r="DJ73" s="241"/>
      <c r="DK73" s="241"/>
      <c r="DL73" s="241"/>
      <c r="DM73" s="241"/>
      <c r="DN73" s="241"/>
      <c r="DO73" s="241"/>
      <c r="DP73" s="241"/>
      <c r="DQ73" s="241"/>
      <c r="DR73" s="241"/>
      <c r="DS73" s="241"/>
      <c r="DT73" s="241"/>
      <c r="DU73" s="241"/>
      <c r="DV73" s="241"/>
      <c r="DW73" s="241"/>
      <c r="DX73" s="241"/>
      <c r="DY73" s="241"/>
      <c r="DZ73" s="241"/>
      <c r="EA73" s="241"/>
      <c r="EB73" s="241"/>
      <c r="EC73" s="241"/>
      <c r="ED73" s="241"/>
      <c r="EE73" s="241"/>
      <c r="EF73" s="241"/>
      <c r="EG73" s="241"/>
      <c r="EH73" s="241"/>
      <c r="EI73" s="241"/>
      <c r="EJ73" s="241"/>
      <c r="EK73" s="241"/>
      <c r="EL73" s="241"/>
      <c r="EM73" s="241"/>
      <c r="EN73" s="241"/>
      <c r="EO73" s="241"/>
      <c r="EP73" s="241"/>
      <c r="EQ73" s="241"/>
      <c r="ER73" s="241"/>
      <c r="ES73" s="241"/>
      <c r="ET73" s="241"/>
      <c r="EU73" s="241"/>
      <c r="EV73" s="241"/>
      <c r="EW73" s="241"/>
      <c r="EX73" s="241"/>
      <c r="EY73" s="241"/>
      <c r="EZ73" s="241"/>
      <c r="FA73" s="241"/>
      <c r="FB73" s="241"/>
      <c r="FC73" s="241"/>
      <c r="FD73" s="241"/>
      <c r="FE73" s="241"/>
      <c r="FF73" s="241"/>
      <c r="FG73" s="241"/>
      <c r="FH73" s="241"/>
      <c r="FI73" s="241"/>
      <c r="FJ73" s="241"/>
      <c r="FK73" s="241"/>
      <c r="FL73" s="241"/>
      <c r="FM73" s="241"/>
      <c r="FN73" s="241"/>
      <c r="FO73" s="241"/>
      <c r="FP73" s="241"/>
      <c r="FQ73" s="241"/>
      <c r="FR73" s="241"/>
      <c r="FS73" s="241"/>
      <c r="FT73" s="241"/>
      <c r="FU73" s="241"/>
      <c r="FV73" s="241"/>
      <c r="FW73" s="241"/>
      <c r="FX73" s="241"/>
      <c r="FY73" s="241"/>
      <c r="FZ73" s="241"/>
      <c r="GA73" s="241"/>
      <c r="GB73" s="241"/>
      <c r="GC73" s="241"/>
      <c r="GD73" s="241"/>
      <c r="GE73" s="241"/>
      <c r="GF73" s="241"/>
      <c r="GG73" s="241"/>
      <c r="GH73" s="241"/>
      <c r="GI73" s="241"/>
      <c r="GJ73" s="241"/>
      <c r="GK73" s="241"/>
      <c r="GL73" s="241"/>
      <c r="GM73" s="241"/>
      <c r="GN73" s="241"/>
      <c r="GO73" s="241"/>
      <c r="GP73" s="241"/>
      <c r="GQ73" s="241"/>
      <c r="GR73" s="241"/>
      <c r="GS73" s="241"/>
      <c r="GT73" s="241"/>
      <c r="GU73" s="241"/>
      <c r="GV73" s="241"/>
      <c r="GW73" s="241"/>
      <c r="GX73" s="241"/>
      <c r="GY73" s="241"/>
      <c r="GZ73" s="241"/>
      <c r="HA73" s="241"/>
      <c r="HB73" s="241"/>
      <c r="HC73" s="241"/>
      <c r="HD73" s="241"/>
      <c r="HE73" s="241"/>
      <c r="HF73" s="241"/>
      <c r="HG73" s="241"/>
      <c r="HH73" s="241"/>
      <c r="HI73" s="241"/>
      <c r="HJ73" s="241"/>
      <c r="HK73" s="241"/>
      <c r="HL73" s="241"/>
      <c r="HM73" s="241"/>
      <c r="HN73" s="241"/>
      <c r="HO73" s="241"/>
      <c r="HP73" s="241"/>
      <c r="HQ73" s="241"/>
      <c r="HR73" s="241"/>
      <c r="HS73" s="241"/>
      <c r="HT73" s="241"/>
      <c r="HU73" s="241"/>
      <c r="HV73" s="241"/>
      <c r="HW73" s="241"/>
      <c r="HX73" s="241"/>
      <c r="HY73" s="241"/>
      <c r="HZ73" s="241"/>
      <c r="IA73" s="241"/>
      <c r="IB73" s="241"/>
      <c r="IC73" s="241"/>
      <c r="ID73" s="241"/>
      <c r="IE73" s="241"/>
      <c r="IF73" s="241"/>
      <c r="IG73" s="241"/>
      <c r="IH73" s="241"/>
      <c r="II73" s="241"/>
      <c r="IJ73" s="241"/>
      <c r="IK73" s="241"/>
      <c r="IL73" s="241"/>
      <c r="IM73" s="241"/>
      <c r="IN73" s="241"/>
      <c r="IO73" s="241"/>
      <c r="IP73" s="241"/>
      <c r="IQ73" s="241"/>
      <c r="IR73" s="241"/>
      <c r="IS73" s="241"/>
      <c r="IT73" s="241"/>
      <c r="IU73" s="241"/>
      <c r="IV73" s="241"/>
      <c r="IW73" s="241"/>
      <c r="IX73" s="241"/>
      <c r="IY73" s="241"/>
      <c r="IZ73" s="241"/>
      <c r="JA73" s="241"/>
      <c r="JB73" s="241"/>
      <c r="JC73" s="241"/>
      <c r="JD73" s="241"/>
      <c r="JE73" s="241"/>
      <c r="JF73" s="241"/>
      <c r="JG73" s="241"/>
      <c r="JH73" s="241"/>
      <c r="JI73" s="241"/>
      <c r="JJ73" s="241"/>
      <c r="JK73" s="241"/>
      <c r="JL73" s="241"/>
      <c r="JM73" s="241"/>
      <c r="JN73" s="241"/>
      <c r="JO73" s="241"/>
      <c r="JP73" s="241"/>
      <c r="JQ73" s="241"/>
      <c r="JR73" s="241"/>
      <c r="JS73" s="241"/>
      <c r="JT73" s="241"/>
      <c r="JU73" s="241"/>
      <c r="JV73" s="241"/>
      <c r="JW73" s="241"/>
      <c r="JX73" s="241"/>
      <c r="JY73" s="241"/>
      <c r="JZ73" s="241"/>
      <c r="KA73" s="241"/>
      <c r="KB73" s="241"/>
      <c r="KC73" s="241"/>
      <c r="KD73" s="241"/>
      <c r="KE73" s="241"/>
      <c r="KF73" s="241"/>
      <c r="KG73" s="241"/>
      <c r="KH73" s="241"/>
      <c r="KI73" s="241"/>
      <c r="KJ73" s="241"/>
      <c r="KK73" s="241"/>
      <c r="KL73" s="241"/>
      <c r="KM73" s="241"/>
      <c r="KN73" s="241"/>
      <c r="KO73" s="241"/>
      <c r="KP73" s="241"/>
      <c r="KQ73" s="241"/>
      <c r="KR73" s="241"/>
      <c r="KS73" s="241"/>
      <c r="KT73" s="241"/>
      <c r="KU73" s="241"/>
      <c r="KV73" s="241"/>
      <c r="KW73" s="241"/>
      <c r="KX73" s="241"/>
      <c r="KY73" s="241"/>
      <c r="KZ73" s="241"/>
      <c r="LA73" s="241"/>
      <c r="LB73" s="241"/>
      <c r="LC73" s="241"/>
      <c r="LD73" s="241"/>
      <c r="LE73" s="241"/>
      <c r="LF73" s="241"/>
      <c r="LG73" s="241"/>
      <c r="LH73" s="241"/>
      <c r="LI73" s="241"/>
      <c r="LJ73" s="241"/>
      <c r="LK73" s="241"/>
      <c r="LL73" s="241"/>
      <c r="LM73" s="241"/>
      <c r="LN73" s="241"/>
      <c r="LO73" s="241"/>
      <c r="LP73" s="241"/>
      <c r="LQ73" s="241"/>
      <c r="LR73" s="241"/>
      <c r="LS73" s="241"/>
      <c r="LT73" s="241"/>
      <c r="LU73" s="241"/>
      <c r="LV73" s="241"/>
      <c r="LW73" s="241"/>
      <c r="LX73" s="241"/>
      <c r="LY73" s="241"/>
      <c r="LZ73" s="241"/>
      <c r="MA73" s="241"/>
      <c r="MB73" s="241"/>
      <c r="MC73" s="241"/>
      <c r="MD73" s="241"/>
      <c r="ME73" s="241"/>
      <c r="MF73" s="241"/>
      <c r="MG73" s="241"/>
      <c r="MH73" s="241"/>
      <c r="MI73" s="241"/>
      <c r="MJ73" s="241"/>
      <c r="MK73" s="241"/>
      <c r="ML73" s="241"/>
      <c r="MM73" s="241"/>
      <c r="MN73" s="241"/>
      <c r="MO73" s="241"/>
      <c r="MP73" s="241"/>
      <c r="MQ73" s="241"/>
      <c r="MR73" s="241"/>
      <c r="MS73" s="241"/>
      <c r="MT73" s="241"/>
      <c r="MU73" s="241"/>
      <c r="MV73" s="241"/>
      <c r="MW73" s="241"/>
      <c r="MX73" s="241"/>
      <c r="MY73" s="241"/>
      <c r="MZ73" s="241"/>
      <c r="NA73" s="241"/>
      <c r="NB73" s="241"/>
      <c r="NC73" s="241"/>
      <c r="ND73" s="241"/>
      <c r="NE73" s="241"/>
      <c r="NF73" s="241"/>
      <c r="NG73" s="241"/>
      <c r="NH73" s="241"/>
      <c r="NI73" s="241"/>
      <c r="NJ73" s="241"/>
      <c r="NK73" s="241"/>
      <c r="NL73" s="241"/>
      <c r="NM73" s="241"/>
      <c r="NN73" s="241"/>
      <c r="NO73" s="241"/>
      <c r="NP73" s="241"/>
      <c r="NQ73" s="241"/>
      <c r="NR73" s="241"/>
      <c r="NS73" s="241"/>
      <c r="NT73" s="241"/>
      <c r="NU73" s="241"/>
      <c r="NV73" s="241"/>
      <c r="NW73" s="241"/>
      <c r="NX73" s="241"/>
      <c r="NY73" s="241"/>
      <c r="NZ73" s="241"/>
      <c r="OA73" s="241"/>
      <c r="OB73" s="241"/>
    </row>
    <row r="74" spans="1:392" s="36" customFormat="1">
      <c r="A74" s="293" t="s">
        <v>2188</v>
      </c>
      <c r="B74" s="387" t="s">
        <v>2187</v>
      </c>
      <c r="C74" s="290">
        <f>VLOOKUP(A74,'Running Inventory count'!$A:$C,3,)</f>
        <v>3</v>
      </c>
      <c r="D74" s="289"/>
      <c r="E74" s="289"/>
      <c r="F74" s="291" t="s">
        <v>2054</v>
      </c>
      <c r="G74" s="289" t="s">
        <v>868</v>
      </c>
      <c r="H74" s="288" t="s">
        <v>102</v>
      </c>
      <c r="I74" s="287"/>
      <c r="J74" s="285"/>
      <c r="K74" s="287"/>
      <c r="L74" s="241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  <c r="AR74" s="183"/>
      <c r="AS74" s="183"/>
      <c r="AT74" s="183"/>
      <c r="AU74" s="183"/>
      <c r="AV74" s="183"/>
      <c r="AW74" s="183"/>
      <c r="AX74" s="183"/>
      <c r="AY74" s="183"/>
      <c r="AZ74" s="183"/>
      <c r="BA74" s="183"/>
      <c r="BB74" s="183"/>
      <c r="BC74" s="183"/>
      <c r="BD74" s="183"/>
      <c r="BE74" s="183"/>
      <c r="BF74" s="183"/>
      <c r="BG74" s="183"/>
      <c r="BH74" s="183"/>
      <c r="BI74" s="183"/>
      <c r="BJ74" s="183"/>
      <c r="BK74" s="183"/>
      <c r="BL74" s="183"/>
      <c r="BM74" s="183"/>
      <c r="BN74" s="183"/>
      <c r="BO74" s="183"/>
      <c r="BP74" s="183"/>
      <c r="BQ74" s="183"/>
      <c r="BR74" s="183"/>
      <c r="BS74" s="183"/>
      <c r="BT74" s="183"/>
      <c r="BU74" s="183"/>
      <c r="BV74" s="183"/>
      <c r="BW74" s="183"/>
      <c r="BX74" s="183"/>
      <c r="BY74" s="183"/>
      <c r="BZ74" s="183"/>
      <c r="CA74" s="183"/>
      <c r="CB74" s="183"/>
      <c r="CC74" s="183"/>
      <c r="CD74" s="183"/>
      <c r="CE74" s="183"/>
      <c r="CF74" s="183"/>
      <c r="CG74" s="183"/>
      <c r="CH74" s="183"/>
      <c r="CI74" s="183"/>
      <c r="CJ74" s="183"/>
      <c r="CK74" s="183"/>
      <c r="CL74" s="183"/>
      <c r="CM74" s="183"/>
      <c r="CN74" s="183"/>
      <c r="CO74" s="183"/>
      <c r="CP74" s="183"/>
      <c r="CQ74" s="183"/>
      <c r="CR74" s="183"/>
      <c r="CS74" s="183"/>
      <c r="CT74" s="183"/>
      <c r="CU74" s="183"/>
      <c r="CV74" s="183"/>
      <c r="CW74" s="183"/>
      <c r="CX74" s="183"/>
      <c r="CY74" s="183"/>
      <c r="CZ74" s="183"/>
      <c r="DA74" s="183"/>
      <c r="DB74" s="183"/>
      <c r="DC74" s="183"/>
      <c r="DD74" s="183"/>
      <c r="DE74" s="183"/>
      <c r="DF74" s="183"/>
      <c r="DG74" s="183"/>
      <c r="DH74" s="183"/>
      <c r="DI74" s="183"/>
      <c r="DJ74" s="183"/>
      <c r="DK74" s="183"/>
      <c r="DL74" s="183"/>
      <c r="DM74" s="183"/>
      <c r="DN74" s="183"/>
      <c r="DO74" s="183"/>
      <c r="DP74" s="183"/>
      <c r="DQ74" s="183"/>
      <c r="DR74" s="183"/>
      <c r="DS74" s="183"/>
      <c r="DT74" s="183"/>
      <c r="DU74" s="183"/>
      <c r="DV74" s="183"/>
      <c r="DW74" s="183"/>
      <c r="DX74" s="183"/>
      <c r="DY74" s="183"/>
      <c r="DZ74" s="183"/>
      <c r="EA74" s="183"/>
      <c r="EB74" s="183"/>
      <c r="EC74" s="183"/>
      <c r="ED74" s="183"/>
      <c r="EE74" s="183"/>
      <c r="EF74" s="183"/>
      <c r="EG74" s="183"/>
      <c r="EH74" s="183"/>
      <c r="EI74" s="183"/>
      <c r="EJ74" s="183"/>
      <c r="EK74" s="183"/>
      <c r="EL74" s="183"/>
      <c r="EM74" s="183"/>
      <c r="EN74" s="183"/>
      <c r="EO74" s="183"/>
      <c r="EP74" s="183"/>
      <c r="EQ74" s="183"/>
      <c r="ER74" s="183"/>
      <c r="ES74" s="183"/>
      <c r="ET74" s="183"/>
      <c r="EU74" s="183"/>
      <c r="EV74" s="183"/>
      <c r="EW74" s="183"/>
      <c r="EX74" s="183"/>
      <c r="EY74" s="183"/>
      <c r="EZ74" s="183"/>
      <c r="FA74" s="183"/>
      <c r="FB74" s="183"/>
      <c r="FC74" s="183"/>
      <c r="FD74" s="183"/>
      <c r="FE74" s="183"/>
      <c r="FF74" s="183"/>
      <c r="FG74" s="183"/>
      <c r="FH74" s="183"/>
      <c r="FI74" s="183"/>
      <c r="FJ74" s="183"/>
      <c r="FK74" s="183"/>
      <c r="FL74" s="183"/>
      <c r="FM74" s="183"/>
      <c r="FN74" s="183"/>
      <c r="FO74" s="183"/>
      <c r="FP74" s="183"/>
      <c r="FQ74" s="183"/>
      <c r="FR74" s="183"/>
      <c r="FS74" s="183"/>
      <c r="FT74" s="183"/>
      <c r="FU74" s="183"/>
      <c r="FV74" s="183"/>
      <c r="FW74" s="183"/>
      <c r="FX74" s="183"/>
      <c r="FY74" s="183"/>
      <c r="FZ74" s="183"/>
      <c r="GA74" s="183"/>
      <c r="GB74" s="183"/>
      <c r="GC74" s="183"/>
      <c r="GD74" s="183"/>
      <c r="GE74" s="183"/>
      <c r="GF74" s="183"/>
      <c r="GG74" s="183"/>
      <c r="GH74" s="183"/>
      <c r="GI74" s="183"/>
      <c r="GJ74" s="183"/>
      <c r="GK74" s="183"/>
      <c r="GL74" s="183"/>
      <c r="GM74" s="183"/>
      <c r="GN74" s="183"/>
      <c r="GO74" s="183"/>
      <c r="GP74" s="183"/>
      <c r="GQ74" s="183"/>
      <c r="GR74" s="183"/>
      <c r="GS74" s="183"/>
      <c r="GT74" s="183"/>
      <c r="GU74" s="183"/>
      <c r="GV74" s="183"/>
      <c r="GW74" s="183"/>
      <c r="GX74" s="183"/>
      <c r="GY74" s="183"/>
      <c r="GZ74" s="183"/>
      <c r="HA74" s="183"/>
      <c r="HB74" s="183"/>
      <c r="HC74" s="183"/>
      <c r="HD74" s="183"/>
      <c r="HE74" s="183"/>
      <c r="HF74" s="183"/>
      <c r="HG74" s="183"/>
      <c r="HH74" s="183"/>
      <c r="HI74" s="183"/>
      <c r="HJ74" s="183"/>
      <c r="HK74" s="183"/>
      <c r="HL74" s="183"/>
      <c r="HM74" s="183"/>
      <c r="HN74" s="183"/>
      <c r="HO74" s="183"/>
      <c r="HP74" s="183"/>
      <c r="HQ74" s="183"/>
      <c r="HR74" s="183"/>
      <c r="HS74" s="183"/>
      <c r="HT74" s="183"/>
      <c r="HU74" s="183"/>
      <c r="HV74" s="183"/>
      <c r="HW74" s="183"/>
      <c r="HX74" s="183"/>
      <c r="HY74" s="183"/>
      <c r="HZ74" s="183"/>
      <c r="IA74" s="183"/>
      <c r="IB74" s="183"/>
      <c r="IC74" s="183"/>
      <c r="ID74" s="183"/>
      <c r="IE74" s="183"/>
      <c r="IF74" s="183"/>
      <c r="IG74" s="183"/>
      <c r="IH74" s="183"/>
      <c r="II74" s="183"/>
      <c r="IJ74" s="183"/>
      <c r="IK74" s="183"/>
      <c r="IL74" s="183"/>
      <c r="IM74" s="183"/>
      <c r="IN74" s="183"/>
      <c r="IO74" s="183"/>
      <c r="IP74" s="183"/>
      <c r="IQ74" s="183"/>
      <c r="IR74" s="183"/>
      <c r="IS74" s="183"/>
      <c r="IT74" s="183"/>
      <c r="IU74" s="183"/>
      <c r="IV74" s="183"/>
      <c r="IW74" s="183"/>
      <c r="IX74" s="183"/>
      <c r="IY74" s="183"/>
      <c r="IZ74" s="183"/>
      <c r="JA74" s="183"/>
      <c r="JB74" s="183"/>
      <c r="JC74" s="183"/>
      <c r="JD74" s="183"/>
      <c r="JE74" s="183"/>
      <c r="JF74" s="183"/>
      <c r="JG74" s="183"/>
      <c r="JH74" s="183"/>
      <c r="JI74" s="183"/>
      <c r="JJ74" s="183"/>
      <c r="JK74" s="183"/>
      <c r="JL74" s="183"/>
      <c r="JM74" s="183"/>
      <c r="JN74" s="183"/>
      <c r="JO74" s="183"/>
      <c r="JP74" s="183"/>
      <c r="JQ74" s="183"/>
      <c r="JR74" s="183"/>
      <c r="JS74" s="183"/>
      <c r="JT74" s="183"/>
      <c r="JU74" s="183"/>
      <c r="JV74" s="183"/>
      <c r="JW74" s="183"/>
      <c r="JX74" s="183"/>
      <c r="JY74" s="183"/>
      <c r="JZ74" s="183"/>
      <c r="KA74" s="183"/>
      <c r="KB74" s="183"/>
      <c r="KC74" s="183"/>
      <c r="KD74" s="183"/>
      <c r="KE74" s="183"/>
      <c r="KF74" s="183"/>
      <c r="KG74" s="183"/>
      <c r="KH74" s="183"/>
      <c r="KI74" s="183"/>
      <c r="KJ74" s="183"/>
      <c r="KK74" s="183"/>
      <c r="KL74" s="183"/>
      <c r="KM74" s="183"/>
      <c r="KN74" s="183"/>
      <c r="KO74" s="183"/>
      <c r="KP74" s="183"/>
      <c r="KQ74" s="183"/>
      <c r="KR74" s="183"/>
      <c r="KS74" s="183"/>
      <c r="KT74" s="183"/>
      <c r="KU74" s="183"/>
      <c r="KV74" s="183"/>
      <c r="KW74" s="183"/>
      <c r="KX74" s="183"/>
      <c r="KY74" s="183"/>
      <c r="KZ74" s="183"/>
      <c r="LA74" s="183"/>
      <c r="LB74" s="183"/>
      <c r="LC74" s="183"/>
      <c r="LD74" s="183"/>
      <c r="LE74" s="183"/>
      <c r="LF74" s="183"/>
      <c r="LG74" s="183"/>
      <c r="LH74" s="183"/>
      <c r="LI74" s="183"/>
      <c r="LJ74" s="183"/>
      <c r="LK74" s="183"/>
      <c r="LL74" s="183"/>
      <c r="LM74" s="183"/>
      <c r="LN74" s="183"/>
      <c r="LO74" s="183"/>
      <c r="LP74" s="183"/>
      <c r="LQ74" s="183"/>
      <c r="LR74" s="183"/>
      <c r="LS74" s="183"/>
      <c r="LT74" s="183"/>
      <c r="LU74" s="183"/>
      <c r="LV74" s="183"/>
      <c r="LW74" s="183"/>
      <c r="LX74" s="183"/>
      <c r="LY74" s="183"/>
      <c r="LZ74" s="183"/>
      <c r="MA74" s="183"/>
      <c r="MB74" s="183"/>
      <c r="MC74" s="183"/>
      <c r="MD74" s="183"/>
      <c r="ME74" s="183"/>
      <c r="MF74" s="183"/>
      <c r="MG74" s="183"/>
      <c r="MH74" s="183"/>
      <c r="MI74" s="183"/>
      <c r="MJ74" s="183"/>
      <c r="MK74" s="183"/>
      <c r="ML74" s="183"/>
      <c r="MM74" s="183"/>
      <c r="MN74" s="183"/>
      <c r="MO74" s="183"/>
      <c r="MP74" s="183"/>
      <c r="MQ74" s="183"/>
      <c r="MR74" s="183"/>
      <c r="MS74" s="183"/>
      <c r="MT74" s="183"/>
      <c r="MU74" s="183"/>
      <c r="MV74" s="183"/>
      <c r="MW74" s="183"/>
      <c r="MX74" s="183"/>
      <c r="MY74" s="183"/>
      <c r="MZ74" s="183"/>
      <c r="NA74" s="183"/>
      <c r="NB74" s="183"/>
      <c r="NC74" s="183"/>
      <c r="ND74" s="183"/>
      <c r="NE74" s="183"/>
      <c r="NF74" s="183"/>
      <c r="NG74" s="183"/>
      <c r="NH74" s="183"/>
      <c r="NI74" s="183"/>
      <c r="NJ74" s="183"/>
      <c r="NK74" s="183"/>
      <c r="NL74" s="183"/>
      <c r="NM74" s="183"/>
      <c r="NN74" s="183"/>
      <c r="NO74" s="183"/>
      <c r="NP74" s="183"/>
      <c r="NQ74" s="183"/>
      <c r="NR74" s="183"/>
      <c r="NS74" s="183"/>
      <c r="NT74" s="183"/>
      <c r="NU74" s="183"/>
      <c r="NV74" s="183"/>
      <c r="NW74" s="183"/>
      <c r="NX74" s="183"/>
      <c r="NY74" s="183"/>
      <c r="NZ74" s="183"/>
      <c r="OA74" s="183"/>
      <c r="OB74" s="183"/>
    </row>
    <row r="75" spans="1:392" s="36" customFormat="1">
      <c r="A75" s="294" t="s">
        <v>2281</v>
      </c>
      <c r="B75" s="295" t="s">
        <v>2280</v>
      </c>
      <c r="C75" s="32">
        <f>VLOOKUP(A75,'Running Inventory count'!$A:$C,3,)</f>
        <v>2</v>
      </c>
      <c r="D75" s="289"/>
      <c r="E75" s="289"/>
      <c r="F75" s="291" t="s">
        <v>2054</v>
      </c>
      <c r="G75" s="154" t="s">
        <v>868</v>
      </c>
      <c r="H75" s="17" t="s">
        <v>102</v>
      </c>
      <c r="I75" s="184"/>
      <c r="J75" s="25"/>
      <c r="K75" s="184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183"/>
      <c r="AT75" s="183"/>
      <c r="AU75" s="183"/>
      <c r="AV75" s="183"/>
      <c r="AW75" s="183"/>
      <c r="AX75" s="183"/>
      <c r="AY75" s="183"/>
      <c r="AZ75" s="183"/>
      <c r="BA75" s="183"/>
      <c r="BB75" s="183"/>
      <c r="BC75" s="183"/>
      <c r="BD75" s="183"/>
      <c r="BE75" s="183"/>
      <c r="BF75" s="183"/>
      <c r="BG75" s="183"/>
      <c r="BH75" s="183"/>
      <c r="BI75" s="183"/>
      <c r="BJ75" s="183"/>
      <c r="BK75" s="183"/>
      <c r="BL75" s="183"/>
      <c r="BM75" s="183"/>
      <c r="BN75" s="183"/>
      <c r="BO75" s="183"/>
      <c r="BP75" s="183"/>
      <c r="BQ75" s="183"/>
      <c r="BR75" s="183"/>
      <c r="BS75" s="183"/>
      <c r="BT75" s="183"/>
      <c r="BU75" s="183"/>
      <c r="BV75" s="183"/>
      <c r="BW75" s="183"/>
      <c r="BX75" s="183"/>
      <c r="BY75" s="183"/>
      <c r="BZ75" s="183"/>
      <c r="CA75" s="183"/>
      <c r="CB75" s="183"/>
      <c r="CC75" s="183"/>
      <c r="CD75" s="183"/>
      <c r="CE75" s="183"/>
      <c r="CF75" s="183"/>
      <c r="CG75" s="183"/>
      <c r="CH75" s="183"/>
      <c r="CI75" s="183"/>
      <c r="CJ75" s="183"/>
      <c r="CK75" s="183"/>
      <c r="CL75" s="183"/>
      <c r="CM75" s="183"/>
      <c r="CN75" s="183"/>
      <c r="CO75" s="183"/>
      <c r="CP75" s="183"/>
      <c r="CQ75" s="183"/>
      <c r="CR75" s="183"/>
      <c r="CS75" s="183"/>
      <c r="CT75" s="183"/>
      <c r="CU75" s="183"/>
      <c r="CV75" s="183"/>
      <c r="CW75" s="183"/>
      <c r="CX75" s="183"/>
      <c r="CY75" s="183"/>
      <c r="CZ75" s="183"/>
      <c r="DA75" s="183"/>
      <c r="DB75" s="183"/>
      <c r="DC75" s="183"/>
      <c r="DD75" s="183"/>
      <c r="DE75" s="183"/>
      <c r="DF75" s="183"/>
      <c r="DG75" s="183"/>
      <c r="DH75" s="183"/>
      <c r="DI75" s="183"/>
      <c r="DJ75" s="183"/>
      <c r="DK75" s="183"/>
      <c r="DL75" s="183"/>
      <c r="DM75" s="183"/>
      <c r="DN75" s="183"/>
      <c r="DO75" s="183"/>
      <c r="DP75" s="183"/>
      <c r="DQ75" s="183"/>
      <c r="DR75" s="183"/>
      <c r="DS75" s="183"/>
      <c r="DT75" s="183"/>
      <c r="DU75" s="183"/>
      <c r="DV75" s="183"/>
      <c r="DW75" s="183"/>
      <c r="DX75" s="183"/>
      <c r="DY75" s="183"/>
      <c r="DZ75" s="183"/>
      <c r="EA75" s="183"/>
      <c r="EB75" s="183"/>
      <c r="EC75" s="183"/>
      <c r="ED75" s="183"/>
      <c r="EE75" s="183"/>
      <c r="EF75" s="183"/>
      <c r="EG75" s="183"/>
      <c r="EH75" s="183"/>
      <c r="EI75" s="183"/>
      <c r="EJ75" s="183"/>
      <c r="EK75" s="183"/>
      <c r="EL75" s="183"/>
      <c r="EM75" s="183"/>
      <c r="EN75" s="183"/>
      <c r="EO75" s="183"/>
      <c r="EP75" s="183"/>
      <c r="EQ75" s="183"/>
      <c r="ER75" s="183"/>
      <c r="ES75" s="183"/>
      <c r="ET75" s="183"/>
      <c r="EU75" s="183"/>
      <c r="EV75" s="183"/>
      <c r="EW75" s="183"/>
      <c r="EX75" s="183"/>
      <c r="EY75" s="183"/>
      <c r="EZ75" s="183"/>
      <c r="FA75" s="183"/>
      <c r="FB75" s="183"/>
      <c r="FC75" s="183"/>
      <c r="FD75" s="183"/>
      <c r="FE75" s="183"/>
      <c r="FF75" s="183"/>
      <c r="FG75" s="183"/>
      <c r="FH75" s="183"/>
      <c r="FI75" s="183"/>
      <c r="FJ75" s="183"/>
      <c r="FK75" s="183"/>
      <c r="FL75" s="183"/>
      <c r="FM75" s="183"/>
      <c r="FN75" s="183"/>
      <c r="FO75" s="183"/>
      <c r="FP75" s="183"/>
      <c r="FQ75" s="183"/>
      <c r="FR75" s="183"/>
      <c r="FS75" s="183"/>
      <c r="FT75" s="183"/>
      <c r="FU75" s="183"/>
      <c r="FV75" s="183"/>
      <c r="FW75" s="183"/>
      <c r="FX75" s="183"/>
      <c r="FY75" s="183"/>
      <c r="FZ75" s="183"/>
      <c r="GA75" s="183"/>
      <c r="GB75" s="183"/>
      <c r="GC75" s="183"/>
      <c r="GD75" s="183"/>
      <c r="GE75" s="183"/>
      <c r="GF75" s="183"/>
      <c r="GG75" s="183"/>
      <c r="GH75" s="183"/>
      <c r="GI75" s="183"/>
      <c r="GJ75" s="183"/>
      <c r="GK75" s="183"/>
      <c r="GL75" s="183"/>
      <c r="GM75" s="183"/>
      <c r="GN75" s="183"/>
      <c r="GO75" s="183"/>
      <c r="GP75" s="183"/>
      <c r="GQ75" s="183"/>
      <c r="GR75" s="183"/>
      <c r="GS75" s="183"/>
      <c r="GT75" s="183"/>
      <c r="GU75" s="183"/>
      <c r="GV75" s="183"/>
      <c r="GW75" s="183"/>
      <c r="GX75" s="183"/>
      <c r="GY75" s="183"/>
      <c r="GZ75" s="183"/>
      <c r="HA75" s="183"/>
      <c r="HB75" s="183"/>
      <c r="HC75" s="183"/>
      <c r="HD75" s="183"/>
      <c r="HE75" s="183"/>
      <c r="HF75" s="183"/>
      <c r="HG75" s="183"/>
      <c r="HH75" s="183"/>
      <c r="HI75" s="183"/>
      <c r="HJ75" s="183"/>
      <c r="HK75" s="183"/>
      <c r="HL75" s="183"/>
      <c r="HM75" s="183"/>
      <c r="HN75" s="183"/>
      <c r="HO75" s="183"/>
      <c r="HP75" s="183"/>
      <c r="HQ75" s="183"/>
      <c r="HR75" s="183"/>
      <c r="HS75" s="183"/>
      <c r="HT75" s="183"/>
      <c r="HU75" s="183"/>
      <c r="HV75" s="183"/>
      <c r="HW75" s="183"/>
      <c r="HX75" s="183"/>
      <c r="HY75" s="183"/>
      <c r="HZ75" s="183"/>
      <c r="IA75" s="183"/>
      <c r="IB75" s="183"/>
      <c r="IC75" s="183"/>
      <c r="ID75" s="183"/>
      <c r="IE75" s="183"/>
      <c r="IF75" s="183"/>
      <c r="IG75" s="183"/>
      <c r="IH75" s="183"/>
      <c r="II75" s="183"/>
      <c r="IJ75" s="183"/>
      <c r="IK75" s="183"/>
      <c r="IL75" s="183"/>
      <c r="IM75" s="183"/>
      <c r="IN75" s="183"/>
      <c r="IO75" s="183"/>
      <c r="IP75" s="183"/>
      <c r="IQ75" s="183"/>
      <c r="IR75" s="183"/>
      <c r="IS75" s="183"/>
      <c r="IT75" s="183"/>
      <c r="IU75" s="183"/>
      <c r="IV75" s="183"/>
      <c r="IW75" s="183"/>
      <c r="IX75" s="183"/>
      <c r="IY75" s="183"/>
      <c r="IZ75" s="183"/>
      <c r="JA75" s="183"/>
      <c r="JB75" s="183"/>
      <c r="JC75" s="183"/>
      <c r="JD75" s="183"/>
      <c r="JE75" s="183"/>
      <c r="JF75" s="183"/>
      <c r="JG75" s="183"/>
      <c r="JH75" s="183"/>
      <c r="JI75" s="183"/>
      <c r="JJ75" s="183"/>
      <c r="JK75" s="183"/>
      <c r="JL75" s="183"/>
      <c r="JM75" s="183"/>
      <c r="JN75" s="183"/>
      <c r="JO75" s="183"/>
      <c r="JP75" s="183"/>
      <c r="JQ75" s="183"/>
      <c r="JR75" s="183"/>
      <c r="JS75" s="183"/>
      <c r="JT75" s="183"/>
      <c r="JU75" s="183"/>
      <c r="JV75" s="183"/>
      <c r="JW75" s="183"/>
      <c r="JX75" s="183"/>
      <c r="JY75" s="183"/>
      <c r="JZ75" s="183"/>
      <c r="KA75" s="183"/>
      <c r="KB75" s="183"/>
      <c r="KC75" s="183"/>
      <c r="KD75" s="183"/>
      <c r="KE75" s="183"/>
      <c r="KF75" s="183"/>
      <c r="KG75" s="183"/>
      <c r="KH75" s="183"/>
      <c r="KI75" s="183"/>
      <c r="KJ75" s="183"/>
      <c r="KK75" s="183"/>
      <c r="KL75" s="183"/>
      <c r="KM75" s="183"/>
      <c r="KN75" s="183"/>
      <c r="KO75" s="183"/>
      <c r="KP75" s="183"/>
      <c r="KQ75" s="183"/>
      <c r="KR75" s="183"/>
      <c r="KS75" s="183"/>
      <c r="KT75" s="183"/>
      <c r="KU75" s="183"/>
      <c r="KV75" s="183"/>
      <c r="KW75" s="183"/>
      <c r="KX75" s="183"/>
      <c r="KY75" s="183"/>
      <c r="KZ75" s="183"/>
      <c r="LA75" s="183"/>
      <c r="LB75" s="183"/>
      <c r="LC75" s="183"/>
      <c r="LD75" s="183"/>
      <c r="LE75" s="183"/>
      <c r="LF75" s="183"/>
      <c r="LG75" s="183"/>
      <c r="LH75" s="183"/>
      <c r="LI75" s="183"/>
      <c r="LJ75" s="183"/>
      <c r="LK75" s="183"/>
      <c r="LL75" s="183"/>
      <c r="LM75" s="183"/>
      <c r="LN75" s="183"/>
      <c r="LO75" s="183"/>
      <c r="LP75" s="183"/>
      <c r="LQ75" s="183"/>
      <c r="LR75" s="183"/>
      <c r="LS75" s="183"/>
      <c r="LT75" s="183"/>
      <c r="LU75" s="183"/>
      <c r="LV75" s="183"/>
      <c r="LW75" s="183"/>
      <c r="LX75" s="183"/>
      <c r="LY75" s="183"/>
      <c r="LZ75" s="183"/>
      <c r="MA75" s="183"/>
      <c r="MB75" s="183"/>
      <c r="MC75" s="183"/>
      <c r="MD75" s="183"/>
      <c r="ME75" s="183"/>
      <c r="MF75" s="183"/>
      <c r="MG75" s="183"/>
      <c r="MH75" s="183"/>
      <c r="MI75" s="183"/>
      <c r="MJ75" s="183"/>
      <c r="MK75" s="183"/>
      <c r="ML75" s="183"/>
      <c r="MM75" s="183"/>
      <c r="MN75" s="183"/>
      <c r="MO75" s="183"/>
      <c r="MP75" s="183"/>
      <c r="MQ75" s="183"/>
      <c r="MR75" s="183"/>
      <c r="MS75" s="183"/>
      <c r="MT75" s="183"/>
      <c r="MU75" s="183"/>
      <c r="MV75" s="183"/>
      <c r="MW75" s="183"/>
      <c r="MX75" s="183"/>
      <c r="MY75" s="183"/>
      <c r="MZ75" s="183"/>
      <c r="NA75" s="183"/>
      <c r="NB75" s="183"/>
      <c r="NC75" s="183"/>
      <c r="ND75" s="183"/>
      <c r="NE75" s="183"/>
      <c r="NF75" s="183"/>
      <c r="NG75" s="183"/>
      <c r="NH75" s="183"/>
      <c r="NI75" s="183"/>
      <c r="NJ75" s="183"/>
      <c r="NK75" s="183"/>
      <c r="NL75" s="183"/>
      <c r="NM75" s="183"/>
      <c r="NN75" s="183"/>
      <c r="NO75" s="183"/>
      <c r="NP75" s="183"/>
      <c r="NQ75" s="183"/>
      <c r="NR75" s="183"/>
      <c r="NS75" s="183"/>
      <c r="NT75" s="183"/>
      <c r="NU75" s="183"/>
      <c r="NV75" s="183"/>
      <c r="NW75" s="183"/>
      <c r="NX75" s="183"/>
      <c r="NY75" s="183"/>
      <c r="NZ75" s="183"/>
      <c r="OA75" s="183"/>
      <c r="OB75" s="183"/>
    </row>
    <row r="76" spans="1:392" s="36" customFormat="1">
      <c r="A76" s="293" t="s">
        <v>2197</v>
      </c>
      <c r="B76" s="387" t="s">
        <v>2189</v>
      </c>
      <c r="C76" s="32">
        <f>VLOOKUP(A76,'Running Inventory count'!$A:$C,3,)</f>
        <v>6</v>
      </c>
      <c r="D76" s="289"/>
      <c r="E76" s="289"/>
      <c r="F76" s="291" t="s">
        <v>2054</v>
      </c>
      <c r="G76" s="154" t="s">
        <v>868</v>
      </c>
      <c r="H76" s="17" t="s">
        <v>102</v>
      </c>
      <c r="I76" s="184"/>
      <c r="J76" s="25"/>
      <c r="K76" s="184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  <c r="AA76" s="183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3"/>
      <c r="AW76" s="183"/>
      <c r="AX76" s="183"/>
      <c r="AY76" s="183"/>
      <c r="AZ76" s="183"/>
      <c r="BA76" s="183"/>
      <c r="BB76" s="183"/>
      <c r="BC76" s="183"/>
      <c r="BD76" s="183"/>
      <c r="BE76" s="183"/>
      <c r="BF76" s="183"/>
      <c r="BG76" s="183"/>
      <c r="BH76" s="183"/>
      <c r="BI76" s="183"/>
      <c r="BJ76" s="183"/>
      <c r="BK76" s="183"/>
      <c r="BL76" s="183"/>
      <c r="BM76" s="183"/>
      <c r="BN76" s="183"/>
      <c r="BO76" s="183"/>
      <c r="BP76" s="183"/>
      <c r="BQ76" s="183"/>
      <c r="BR76" s="183"/>
      <c r="BS76" s="183"/>
      <c r="BT76" s="183"/>
      <c r="BU76" s="183"/>
      <c r="BV76" s="183"/>
      <c r="BW76" s="183"/>
      <c r="BX76" s="183"/>
      <c r="BY76" s="183"/>
      <c r="BZ76" s="183"/>
      <c r="CA76" s="183"/>
      <c r="CB76" s="183"/>
      <c r="CC76" s="183"/>
      <c r="CD76" s="183"/>
      <c r="CE76" s="183"/>
      <c r="CF76" s="183"/>
      <c r="CG76" s="183"/>
      <c r="CH76" s="183"/>
      <c r="CI76" s="183"/>
      <c r="CJ76" s="183"/>
      <c r="CK76" s="183"/>
      <c r="CL76" s="183"/>
      <c r="CM76" s="183"/>
      <c r="CN76" s="183"/>
      <c r="CO76" s="183"/>
      <c r="CP76" s="183"/>
      <c r="CQ76" s="183"/>
      <c r="CR76" s="183"/>
      <c r="CS76" s="183"/>
      <c r="CT76" s="183"/>
      <c r="CU76" s="183"/>
      <c r="CV76" s="183"/>
      <c r="CW76" s="183"/>
      <c r="CX76" s="183"/>
      <c r="CY76" s="183"/>
      <c r="CZ76" s="183"/>
      <c r="DA76" s="183"/>
      <c r="DB76" s="183"/>
      <c r="DC76" s="183"/>
      <c r="DD76" s="183"/>
      <c r="DE76" s="183"/>
      <c r="DF76" s="183"/>
      <c r="DG76" s="183"/>
      <c r="DH76" s="183"/>
      <c r="DI76" s="183"/>
      <c r="DJ76" s="183"/>
      <c r="DK76" s="183"/>
      <c r="DL76" s="183"/>
      <c r="DM76" s="183"/>
      <c r="DN76" s="183"/>
      <c r="DO76" s="183"/>
      <c r="DP76" s="183"/>
      <c r="DQ76" s="183"/>
      <c r="DR76" s="183"/>
      <c r="DS76" s="183"/>
      <c r="DT76" s="183"/>
      <c r="DU76" s="183"/>
      <c r="DV76" s="183"/>
      <c r="DW76" s="183"/>
      <c r="DX76" s="183"/>
      <c r="DY76" s="183"/>
      <c r="DZ76" s="183"/>
      <c r="EA76" s="183"/>
      <c r="EB76" s="183"/>
      <c r="EC76" s="183"/>
      <c r="ED76" s="183"/>
      <c r="EE76" s="183"/>
      <c r="EF76" s="183"/>
      <c r="EG76" s="183"/>
      <c r="EH76" s="183"/>
      <c r="EI76" s="183"/>
      <c r="EJ76" s="183"/>
      <c r="EK76" s="183"/>
      <c r="EL76" s="183"/>
      <c r="EM76" s="183"/>
      <c r="EN76" s="183"/>
      <c r="EO76" s="183"/>
      <c r="EP76" s="183"/>
      <c r="EQ76" s="183"/>
      <c r="ER76" s="183"/>
      <c r="ES76" s="183"/>
      <c r="ET76" s="183"/>
      <c r="EU76" s="183"/>
      <c r="EV76" s="183"/>
      <c r="EW76" s="183"/>
      <c r="EX76" s="183"/>
      <c r="EY76" s="183"/>
      <c r="EZ76" s="183"/>
      <c r="FA76" s="183"/>
      <c r="FB76" s="183"/>
      <c r="FC76" s="183"/>
      <c r="FD76" s="183"/>
      <c r="FE76" s="183"/>
      <c r="FF76" s="183"/>
      <c r="FG76" s="183"/>
      <c r="FH76" s="183"/>
      <c r="FI76" s="183"/>
      <c r="FJ76" s="183"/>
      <c r="FK76" s="183"/>
      <c r="FL76" s="183"/>
      <c r="FM76" s="183"/>
      <c r="FN76" s="183"/>
      <c r="FO76" s="183"/>
      <c r="FP76" s="183"/>
      <c r="FQ76" s="183"/>
      <c r="FR76" s="183"/>
      <c r="FS76" s="183"/>
      <c r="FT76" s="183"/>
      <c r="FU76" s="183"/>
      <c r="FV76" s="183"/>
      <c r="FW76" s="183"/>
      <c r="FX76" s="183"/>
      <c r="FY76" s="183"/>
      <c r="FZ76" s="183"/>
      <c r="GA76" s="183"/>
      <c r="GB76" s="183"/>
      <c r="GC76" s="183"/>
      <c r="GD76" s="183"/>
      <c r="GE76" s="183"/>
      <c r="GF76" s="183"/>
      <c r="GG76" s="183"/>
      <c r="GH76" s="183"/>
      <c r="GI76" s="183"/>
      <c r="GJ76" s="183"/>
      <c r="GK76" s="183"/>
      <c r="GL76" s="183"/>
      <c r="GM76" s="183"/>
      <c r="GN76" s="183"/>
      <c r="GO76" s="183"/>
      <c r="GP76" s="183"/>
      <c r="GQ76" s="183"/>
      <c r="GR76" s="183"/>
      <c r="GS76" s="183"/>
      <c r="GT76" s="183"/>
      <c r="GU76" s="183"/>
      <c r="GV76" s="183"/>
      <c r="GW76" s="183"/>
      <c r="GX76" s="183"/>
      <c r="GY76" s="183"/>
      <c r="GZ76" s="183"/>
      <c r="HA76" s="183"/>
      <c r="HB76" s="183"/>
      <c r="HC76" s="183"/>
      <c r="HD76" s="183"/>
      <c r="HE76" s="183"/>
      <c r="HF76" s="183"/>
      <c r="HG76" s="183"/>
      <c r="HH76" s="183"/>
      <c r="HI76" s="183"/>
      <c r="HJ76" s="183"/>
      <c r="HK76" s="183"/>
      <c r="HL76" s="183"/>
      <c r="HM76" s="183"/>
      <c r="HN76" s="183"/>
      <c r="HO76" s="183"/>
      <c r="HP76" s="183"/>
      <c r="HQ76" s="183"/>
      <c r="HR76" s="183"/>
      <c r="HS76" s="183"/>
      <c r="HT76" s="183"/>
      <c r="HU76" s="183"/>
      <c r="HV76" s="183"/>
      <c r="HW76" s="183"/>
      <c r="HX76" s="183"/>
      <c r="HY76" s="183"/>
      <c r="HZ76" s="183"/>
      <c r="IA76" s="183"/>
      <c r="IB76" s="183"/>
      <c r="IC76" s="183"/>
      <c r="ID76" s="183"/>
      <c r="IE76" s="183"/>
      <c r="IF76" s="183"/>
      <c r="IG76" s="183"/>
      <c r="IH76" s="183"/>
      <c r="II76" s="183"/>
      <c r="IJ76" s="183"/>
      <c r="IK76" s="183"/>
      <c r="IL76" s="183"/>
      <c r="IM76" s="183"/>
      <c r="IN76" s="183"/>
      <c r="IO76" s="183"/>
      <c r="IP76" s="183"/>
      <c r="IQ76" s="183"/>
      <c r="IR76" s="183"/>
      <c r="IS76" s="183"/>
      <c r="IT76" s="183"/>
      <c r="IU76" s="183"/>
      <c r="IV76" s="183"/>
      <c r="IW76" s="183"/>
      <c r="IX76" s="183"/>
      <c r="IY76" s="183"/>
      <c r="IZ76" s="183"/>
      <c r="JA76" s="183"/>
      <c r="JB76" s="183"/>
      <c r="JC76" s="183"/>
      <c r="JD76" s="183"/>
      <c r="JE76" s="183"/>
      <c r="JF76" s="183"/>
      <c r="JG76" s="183"/>
      <c r="JH76" s="183"/>
      <c r="JI76" s="183"/>
      <c r="JJ76" s="183"/>
      <c r="JK76" s="183"/>
      <c r="JL76" s="183"/>
      <c r="JM76" s="183"/>
      <c r="JN76" s="183"/>
      <c r="JO76" s="183"/>
      <c r="JP76" s="183"/>
      <c r="JQ76" s="183"/>
      <c r="JR76" s="183"/>
      <c r="JS76" s="183"/>
      <c r="JT76" s="183"/>
      <c r="JU76" s="183"/>
      <c r="JV76" s="183"/>
      <c r="JW76" s="183"/>
      <c r="JX76" s="183"/>
      <c r="JY76" s="183"/>
      <c r="JZ76" s="183"/>
      <c r="KA76" s="183"/>
      <c r="KB76" s="183"/>
      <c r="KC76" s="183"/>
      <c r="KD76" s="183"/>
      <c r="KE76" s="183"/>
      <c r="KF76" s="183"/>
      <c r="KG76" s="183"/>
      <c r="KH76" s="183"/>
      <c r="KI76" s="183"/>
      <c r="KJ76" s="183"/>
      <c r="KK76" s="183"/>
      <c r="KL76" s="183"/>
      <c r="KM76" s="183"/>
      <c r="KN76" s="183"/>
      <c r="KO76" s="183"/>
      <c r="KP76" s="183"/>
      <c r="KQ76" s="183"/>
      <c r="KR76" s="183"/>
      <c r="KS76" s="183"/>
      <c r="KT76" s="183"/>
      <c r="KU76" s="183"/>
      <c r="KV76" s="183"/>
      <c r="KW76" s="183"/>
      <c r="KX76" s="183"/>
      <c r="KY76" s="183"/>
      <c r="KZ76" s="183"/>
      <c r="LA76" s="183"/>
      <c r="LB76" s="183"/>
      <c r="LC76" s="183"/>
      <c r="LD76" s="183"/>
      <c r="LE76" s="183"/>
      <c r="LF76" s="183"/>
      <c r="LG76" s="183"/>
      <c r="LH76" s="183"/>
      <c r="LI76" s="183"/>
      <c r="LJ76" s="183"/>
      <c r="LK76" s="183"/>
      <c r="LL76" s="183"/>
      <c r="LM76" s="183"/>
      <c r="LN76" s="183"/>
      <c r="LO76" s="183"/>
      <c r="LP76" s="183"/>
      <c r="LQ76" s="183"/>
      <c r="LR76" s="183"/>
      <c r="LS76" s="183"/>
      <c r="LT76" s="183"/>
      <c r="LU76" s="183"/>
      <c r="LV76" s="183"/>
      <c r="LW76" s="183"/>
      <c r="LX76" s="183"/>
      <c r="LY76" s="183"/>
      <c r="LZ76" s="183"/>
      <c r="MA76" s="183"/>
      <c r="MB76" s="183"/>
      <c r="MC76" s="183"/>
      <c r="MD76" s="183"/>
      <c r="ME76" s="183"/>
      <c r="MF76" s="183"/>
      <c r="MG76" s="183"/>
      <c r="MH76" s="183"/>
      <c r="MI76" s="183"/>
      <c r="MJ76" s="183"/>
      <c r="MK76" s="183"/>
      <c r="ML76" s="183"/>
      <c r="MM76" s="183"/>
      <c r="MN76" s="183"/>
      <c r="MO76" s="183"/>
      <c r="MP76" s="183"/>
      <c r="MQ76" s="183"/>
      <c r="MR76" s="183"/>
      <c r="MS76" s="183"/>
      <c r="MT76" s="183"/>
      <c r="MU76" s="183"/>
      <c r="MV76" s="183"/>
      <c r="MW76" s="183"/>
      <c r="MX76" s="183"/>
      <c r="MY76" s="183"/>
      <c r="MZ76" s="183"/>
      <c r="NA76" s="183"/>
      <c r="NB76" s="183"/>
      <c r="NC76" s="183"/>
      <c r="ND76" s="183"/>
      <c r="NE76" s="183"/>
      <c r="NF76" s="183"/>
      <c r="NG76" s="183"/>
      <c r="NH76" s="183"/>
      <c r="NI76" s="183"/>
      <c r="NJ76" s="183"/>
      <c r="NK76" s="183"/>
      <c r="NL76" s="183"/>
      <c r="NM76" s="183"/>
      <c r="NN76" s="183"/>
      <c r="NO76" s="183"/>
      <c r="NP76" s="183"/>
      <c r="NQ76" s="183"/>
      <c r="NR76" s="183"/>
      <c r="NS76" s="183"/>
      <c r="NT76" s="183"/>
      <c r="NU76" s="183"/>
      <c r="NV76" s="183"/>
      <c r="NW76" s="183"/>
      <c r="NX76" s="183"/>
      <c r="NY76" s="183"/>
      <c r="NZ76" s="183"/>
      <c r="OA76" s="183"/>
      <c r="OB76" s="183"/>
    </row>
    <row r="77" spans="1:392" s="36" customFormat="1">
      <c r="A77" s="294" t="s">
        <v>2319</v>
      </c>
      <c r="B77" s="295" t="s">
        <v>2328</v>
      </c>
      <c r="C77" s="32">
        <f>VLOOKUP(A77,'Running Inventory count'!$A:$C,3,)</f>
        <v>1</v>
      </c>
      <c r="D77" s="289"/>
      <c r="E77" s="289"/>
      <c r="F77" s="291" t="s">
        <v>2329</v>
      </c>
      <c r="G77" s="154" t="s">
        <v>868</v>
      </c>
      <c r="H77" s="17" t="s">
        <v>102</v>
      </c>
      <c r="I77" s="184"/>
      <c r="J77" s="25"/>
      <c r="K77" s="184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183"/>
      <c r="AT77" s="183"/>
      <c r="AU77" s="183"/>
      <c r="AV77" s="183"/>
      <c r="AW77" s="183"/>
      <c r="AX77" s="183"/>
      <c r="AY77" s="183"/>
      <c r="AZ77" s="183"/>
      <c r="BA77" s="183"/>
      <c r="BB77" s="183"/>
      <c r="BC77" s="183"/>
      <c r="BD77" s="183"/>
      <c r="BE77" s="183"/>
      <c r="BF77" s="183"/>
      <c r="BG77" s="183"/>
      <c r="BH77" s="183"/>
      <c r="BI77" s="183"/>
      <c r="BJ77" s="183"/>
      <c r="BK77" s="183"/>
      <c r="BL77" s="183"/>
      <c r="BM77" s="183"/>
      <c r="BN77" s="183"/>
      <c r="BO77" s="183"/>
      <c r="BP77" s="183"/>
      <c r="BQ77" s="183"/>
      <c r="BR77" s="183"/>
      <c r="BS77" s="183"/>
      <c r="BT77" s="183"/>
      <c r="BU77" s="183"/>
      <c r="BV77" s="183"/>
      <c r="BW77" s="183"/>
      <c r="BX77" s="183"/>
      <c r="BY77" s="183"/>
      <c r="BZ77" s="183"/>
      <c r="CA77" s="183"/>
      <c r="CB77" s="183"/>
      <c r="CC77" s="183"/>
      <c r="CD77" s="183"/>
      <c r="CE77" s="183"/>
      <c r="CF77" s="183"/>
      <c r="CG77" s="183"/>
      <c r="CH77" s="183"/>
      <c r="CI77" s="183"/>
      <c r="CJ77" s="183"/>
      <c r="CK77" s="183"/>
      <c r="CL77" s="183"/>
      <c r="CM77" s="183"/>
      <c r="CN77" s="183"/>
      <c r="CO77" s="183"/>
      <c r="CP77" s="183"/>
      <c r="CQ77" s="183"/>
      <c r="CR77" s="183"/>
      <c r="CS77" s="183"/>
      <c r="CT77" s="183"/>
      <c r="CU77" s="183"/>
      <c r="CV77" s="183"/>
      <c r="CW77" s="183"/>
      <c r="CX77" s="183"/>
      <c r="CY77" s="183"/>
      <c r="CZ77" s="183"/>
      <c r="DA77" s="183"/>
      <c r="DB77" s="183"/>
      <c r="DC77" s="183"/>
      <c r="DD77" s="183"/>
      <c r="DE77" s="183"/>
      <c r="DF77" s="183"/>
      <c r="DG77" s="183"/>
      <c r="DH77" s="183"/>
      <c r="DI77" s="183"/>
      <c r="DJ77" s="183"/>
      <c r="DK77" s="183"/>
      <c r="DL77" s="183"/>
      <c r="DM77" s="183"/>
      <c r="DN77" s="183"/>
      <c r="DO77" s="183"/>
      <c r="DP77" s="183"/>
      <c r="DQ77" s="183"/>
      <c r="DR77" s="183"/>
      <c r="DS77" s="183"/>
      <c r="DT77" s="183"/>
      <c r="DU77" s="183"/>
      <c r="DV77" s="183"/>
      <c r="DW77" s="183"/>
      <c r="DX77" s="183"/>
      <c r="DY77" s="183"/>
      <c r="DZ77" s="183"/>
      <c r="EA77" s="183"/>
      <c r="EB77" s="183"/>
      <c r="EC77" s="183"/>
      <c r="ED77" s="183"/>
      <c r="EE77" s="183"/>
      <c r="EF77" s="183"/>
      <c r="EG77" s="183"/>
      <c r="EH77" s="183"/>
      <c r="EI77" s="183"/>
      <c r="EJ77" s="183"/>
      <c r="EK77" s="183"/>
      <c r="EL77" s="183"/>
      <c r="EM77" s="183"/>
      <c r="EN77" s="183"/>
      <c r="EO77" s="183"/>
      <c r="EP77" s="183"/>
      <c r="EQ77" s="183"/>
      <c r="ER77" s="183"/>
      <c r="ES77" s="183"/>
      <c r="ET77" s="183"/>
      <c r="EU77" s="183"/>
      <c r="EV77" s="183"/>
      <c r="EW77" s="183"/>
      <c r="EX77" s="183"/>
      <c r="EY77" s="183"/>
      <c r="EZ77" s="183"/>
      <c r="FA77" s="183"/>
      <c r="FB77" s="183"/>
      <c r="FC77" s="183"/>
      <c r="FD77" s="183"/>
      <c r="FE77" s="183"/>
      <c r="FF77" s="183"/>
      <c r="FG77" s="183"/>
      <c r="FH77" s="183"/>
      <c r="FI77" s="183"/>
      <c r="FJ77" s="183"/>
      <c r="FK77" s="183"/>
      <c r="FL77" s="183"/>
      <c r="FM77" s="183"/>
      <c r="FN77" s="183"/>
      <c r="FO77" s="183"/>
      <c r="FP77" s="183"/>
      <c r="FQ77" s="183"/>
      <c r="FR77" s="183"/>
      <c r="FS77" s="183"/>
      <c r="FT77" s="183"/>
      <c r="FU77" s="183"/>
      <c r="FV77" s="183"/>
      <c r="FW77" s="183"/>
      <c r="FX77" s="183"/>
      <c r="FY77" s="183"/>
      <c r="FZ77" s="183"/>
      <c r="GA77" s="183"/>
      <c r="GB77" s="183"/>
      <c r="GC77" s="183"/>
      <c r="GD77" s="183"/>
      <c r="GE77" s="183"/>
      <c r="GF77" s="183"/>
      <c r="GG77" s="183"/>
      <c r="GH77" s="183"/>
      <c r="GI77" s="183"/>
      <c r="GJ77" s="183"/>
      <c r="GK77" s="183"/>
      <c r="GL77" s="183"/>
      <c r="GM77" s="183"/>
      <c r="GN77" s="183"/>
      <c r="GO77" s="183"/>
      <c r="GP77" s="183"/>
      <c r="GQ77" s="183"/>
      <c r="GR77" s="183"/>
      <c r="GS77" s="183"/>
      <c r="GT77" s="183"/>
      <c r="GU77" s="183"/>
      <c r="GV77" s="183"/>
      <c r="GW77" s="183"/>
      <c r="GX77" s="183"/>
      <c r="GY77" s="183"/>
      <c r="GZ77" s="183"/>
      <c r="HA77" s="183"/>
      <c r="HB77" s="183"/>
      <c r="HC77" s="183"/>
      <c r="HD77" s="183"/>
      <c r="HE77" s="183"/>
      <c r="HF77" s="183"/>
      <c r="HG77" s="183"/>
      <c r="HH77" s="183"/>
      <c r="HI77" s="183"/>
      <c r="HJ77" s="183"/>
      <c r="HK77" s="183"/>
      <c r="HL77" s="183"/>
      <c r="HM77" s="183"/>
      <c r="HN77" s="183"/>
      <c r="HO77" s="183"/>
      <c r="HP77" s="183"/>
      <c r="HQ77" s="183"/>
      <c r="HR77" s="183"/>
      <c r="HS77" s="183"/>
      <c r="HT77" s="183"/>
      <c r="HU77" s="183"/>
      <c r="HV77" s="183"/>
      <c r="HW77" s="183"/>
      <c r="HX77" s="183"/>
      <c r="HY77" s="183"/>
      <c r="HZ77" s="183"/>
      <c r="IA77" s="183"/>
      <c r="IB77" s="183"/>
      <c r="IC77" s="183"/>
      <c r="ID77" s="183"/>
      <c r="IE77" s="183"/>
      <c r="IF77" s="183"/>
      <c r="IG77" s="183"/>
      <c r="IH77" s="183"/>
      <c r="II77" s="183"/>
      <c r="IJ77" s="183"/>
      <c r="IK77" s="183"/>
      <c r="IL77" s="183"/>
      <c r="IM77" s="183"/>
      <c r="IN77" s="183"/>
      <c r="IO77" s="183"/>
      <c r="IP77" s="183"/>
      <c r="IQ77" s="183"/>
      <c r="IR77" s="183"/>
      <c r="IS77" s="183"/>
      <c r="IT77" s="183"/>
      <c r="IU77" s="183"/>
      <c r="IV77" s="183"/>
      <c r="IW77" s="183"/>
      <c r="IX77" s="183"/>
      <c r="IY77" s="183"/>
      <c r="IZ77" s="183"/>
      <c r="JA77" s="183"/>
      <c r="JB77" s="183"/>
      <c r="JC77" s="183"/>
      <c r="JD77" s="183"/>
      <c r="JE77" s="183"/>
      <c r="JF77" s="183"/>
      <c r="JG77" s="183"/>
      <c r="JH77" s="183"/>
      <c r="JI77" s="183"/>
      <c r="JJ77" s="183"/>
      <c r="JK77" s="183"/>
      <c r="JL77" s="183"/>
      <c r="JM77" s="183"/>
      <c r="JN77" s="183"/>
      <c r="JO77" s="183"/>
      <c r="JP77" s="183"/>
      <c r="JQ77" s="183"/>
      <c r="JR77" s="183"/>
      <c r="JS77" s="183"/>
      <c r="JT77" s="183"/>
      <c r="JU77" s="183"/>
      <c r="JV77" s="183"/>
      <c r="JW77" s="183"/>
      <c r="JX77" s="183"/>
      <c r="JY77" s="183"/>
      <c r="JZ77" s="183"/>
      <c r="KA77" s="183"/>
      <c r="KB77" s="183"/>
      <c r="KC77" s="183"/>
      <c r="KD77" s="183"/>
      <c r="KE77" s="183"/>
      <c r="KF77" s="183"/>
      <c r="KG77" s="183"/>
      <c r="KH77" s="183"/>
      <c r="KI77" s="183"/>
      <c r="KJ77" s="183"/>
      <c r="KK77" s="183"/>
      <c r="KL77" s="183"/>
      <c r="KM77" s="183"/>
      <c r="KN77" s="183"/>
      <c r="KO77" s="183"/>
      <c r="KP77" s="183"/>
      <c r="KQ77" s="183"/>
      <c r="KR77" s="183"/>
      <c r="KS77" s="183"/>
      <c r="KT77" s="183"/>
      <c r="KU77" s="183"/>
      <c r="KV77" s="183"/>
      <c r="KW77" s="183"/>
      <c r="KX77" s="183"/>
      <c r="KY77" s="183"/>
      <c r="KZ77" s="183"/>
      <c r="LA77" s="183"/>
      <c r="LB77" s="183"/>
      <c r="LC77" s="183"/>
      <c r="LD77" s="183"/>
      <c r="LE77" s="183"/>
      <c r="LF77" s="183"/>
      <c r="LG77" s="183"/>
      <c r="LH77" s="183"/>
      <c r="LI77" s="183"/>
      <c r="LJ77" s="183"/>
      <c r="LK77" s="183"/>
      <c r="LL77" s="183"/>
      <c r="LM77" s="183"/>
      <c r="LN77" s="183"/>
      <c r="LO77" s="183"/>
      <c r="LP77" s="183"/>
      <c r="LQ77" s="183"/>
      <c r="LR77" s="183"/>
      <c r="LS77" s="183"/>
      <c r="LT77" s="183"/>
      <c r="LU77" s="183"/>
      <c r="LV77" s="183"/>
      <c r="LW77" s="183"/>
      <c r="LX77" s="183"/>
      <c r="LY77" s="183"/>
      <c r="LZ77" s="183"/>
      <c r="MA77" s="183"/>
      <c r="MB77" s="183"/>
      <c r="MC77" s="183"/>
      <c r="MD77" s="183"/>
      <c r="ME77" s="183"/>
      <c r="MF77" s="183"/>
      <c r="MG77" s="183"/>
      <c r="MH77" s="183"/>
      <c r="MI77" s="183"/>
      <c r="MJ77" s="183"/>
      <c r="MK77" s="183"/>
      <c r="ML77" s="183"/>
      <c r="MM77" s="183"/>
      <c r="MN77" s="183"/>
      <c r="MO77" s="183"/>
      <c r="MP77" s="183"/>
      <c r="MQ77" s="183"/>
      <c r="MR77" s="183"/>
      <c r="MS77" s="183"/>
      <c r="MT77" s="183"/>
      <c r="MU77" s="183"/>
      <c r="MV77" s="183"/>
      <c r="MW77" s="183"/>
      <c r="MX77" s="183"/>
      <c r="MY77" s="183"/>
      <c r="MZ77" s="183"/>
      <c r="NA77" s="183"/>
      <c r="NB77" s="183"/>
      <c r="NC77" s="183"/>
      <c r="ND77" s="183"/>
      <c r="NE77" s="183"/>
      <c r="NF77" s="183"/>
      <c r="NG77" s="183"/>
      <c r="NH77" s="183"/>
      <c r="NI77" s="183"/>
      <c r="NJ77" s="183"/>
      <c r="NK77" s="183"/>
      <c r="NL77" s="183"/>
      <c r="NM77" s="183"/>
      <c r="NN77" s="183"/>
      <c r="NO77" s="183"/>
      <c r="NP77" s="183"/>
      <c r="NQ77" s="183"/>
      <c r="NR77" s="183"/>
      <c r="NS77" s="183"/>
      <c r="NT77" s="183"/>
      <c r="NU77" s="183"/>
      <c r="NV77" s="183"/>
      <c r="NW77" s="183"/>
      <c r="NX77" s="183"/>
      <c r="NY77" s="183"/>
      <c r="NZ77" s="183"/>
      <c r="OA77" s="183"/>
      <c r="OB77" s="183"/>
    </row>
    <row r="78" spans="1:392" s="183" customFormat="1">
      <c r="A78" s="293" t="s">
        <v>2198</v>
      </c>
      <c r="B78" s="387" t="s">
        <v>2190</v>
      </c>
      <c r="C78" s="290">
        <f>VLOOKUP(A78,'Running Inventory count'!$A:$C,3,)</f>
        <v>3</v>
      </c>
      <c r="D78" s="289"/>
      <c r="E78" s="289"/>
      <c r="F78" s="291" t="s">
        <v>2054</v>
      </c>
      <c r="G78" s="289" t="s">
        <v>868</v>
      </c>
      <c r="H78" s="288" t="s">
        <v>102</v>
      </c>
      <c r="I78" s="287"/>
      <c r="J78" s="285"/>
      <c r="K78" s="287"/>
    </row>
    <row r="79" spans="1:392" s="183" customFormat="1">
      <c r="A79" s="294" t="s">
        <v>2283</v>
      </c>
      <c r="B79" s="295" t="s">
        <v>2282</v>
      </c>
      <c r="C79" s="290">
        <f>VLOOKUP(A79,'Running Inventory count'!$A:$C,3,)</f>
        <v>3</v>
      </c>
      <c r="D79" s="289"/>
      <c r="E79" s="289"/>
      <c r="F79" s="291" t="s">
        <v>2054</v>
      </c>
      <c r="G79" s="289" t="s">
        <v>868</v>
      </c>
      <c r="H79" s="288" t="s">
        <v>102</v>
      </c>
      <c r="I79" s="287"/>
      <c r="J79" s="285"/>
      <c r="K79" s="287"/>
    </row>
    <row r="80" spans="1:392" s="183" customFormat="1">
      <c r="A80" s="293" t="s">
        <v>2199</v>
      </c>
      <c r="B80" s="387" t="s">
        <v>2191</v>
      </c>
      <c r="C80" s="290">
        <f>VLOOKUP(A80,'Running Inventory count'!$A:$C,3,)</f>
        <v>4</v>
      </c>
      <c r="D80" s="289"/>
      <c r="E80" s="289"/>
      <c r="F80" s="291" t="s">
        <v>2054</v>
      </c>
      <c r="G80" s="289" t="s">
        <v>868</v>
      </c>
      <c r="H80" s="288" t="s">
        <v>102</v>
      </c>
      <c r="I80" s="287"/>
      <c r="J80" s="285"/>
      <c r="K80" s="287"/>
    </row>
    <row r="81" spans="1:392" s="36" customFormat="1">
      <c r="A81" s="294" t="s">
        <v>2285</v>
      </c>
      <c r="B81" s="295" t="s">
        <v>2284</v>
      </c>
      <c r="C81" s="32">
        <f>VLOOKUP(A81,'Running Inventory count'!$A:$C,3,)</f>
        <v>3</v>
      </c>
      <c r="D81" s="289"/>
      <c r="E81" s="289"/>
      <c r="F81" s="291" t="s">
        <v>2054</v>
      </c>
      <c r="G81" s="154" t="s">
        <v>868</v>
      </c>
      <c r="H81" s="17" t="s">
        <v>102</v>
      </c>
      <c r="I81" s="184"/>
      <c r="J81" s="25"/>
      <c r="K81" s="184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  <c r="AA81" s="183"/>
      <c r="AB81" s="183"/>
      <c r="AC81" s="183"/>
      <c r="AD81" s="183"/>
      <c r="AE81" s="183"/>
      <c r="AF81" s="183"/>
      <c r="AG81" s="183"/>
      <c r="AH81" s="183"/>
      <c r="AI81" s="183"/>
      <c r="AJ81" s="183"/>
      <c r="AK81" s="183"/>
      <c r="AL81" s="183"/>
      <c r="AM81" s="183"/>
      <c r="AN81" s="183"/>
      <c r="AO81" s="183"/>
      <c r="AP81" s="183"/>
      <c r="AQ81" s="183"/>
      <c r="AR81" s="183"/>
      <c r="AS81" s="183"/>
      <c r="AT81" s="183"/>
      <c r="AU81" s="183"/>
      <c r="AV81" s="183"/>
      <c r="AW81" s="183"/>
      <c r="AX81" s="183"/>
      <c r="AY81" s="183"/>
      <c r="AZ81" s="183"/>
      <c r="BA81" s="183"/>
      <c r="BB81" s="183"/>
      <c r="BC81" s="183"/>
      <c r="BD81" s="183"/>
      <c r="BE81" s="183"/>
      <c r="BF81" s="183"/>
      <c r="BG81" s="183"/>
      <c r="BH81" s="183"/>
      <c r="BI81" s="183"/>
      <c r="BJ81" s="183"/>
      <c r="BK81" s="183"/>
      <c r="BL81" s="183"/>
      <c r="BM81" s="183"/>
      <c r="BN81" s="183"/>
      <c r="BO81" s="183"/>
      <c r="BP81" s="183"/>
      <c r="BQ81" s="183"/>
      <c r="BR81" s="183"/>
      <c r="BS81" s="183"/>
      <c r="BT81" s="183"/>
      <c r="BU81" s="183"/>
      <c r="BV81" s="183"/>
      <c r="BW81" s="183"/>
      <c r="BX81" s="183"/>
      <c r="BY81" s="183"/>
      <c r="BZ81" s="183"/>
      <c r="CA81" s="183"/>
      <c r="CB81" s="183"/>
      <c r="CC81" s="183"/>
      <c r="CD81" s="183"/>
      <c r="CE81" s="183"/>
      <c r="CF81" s="183"/>
      <c r="CG81" s="183"/>
      <c r="CH81" s="183"/>
      <c r="CI81" s="183"/>
      <c r="CJ81" s="183"/>
      <c r="CK81" s="183"/>
      <c r="CL81" s="183"/>
      <c r="CM81" s="183"/>
      <c r="CN81" s="183"/>
      <c r="CO81" s="183"/>
      <c r="CP81" s="183"/>
      <c r="CQ81" s="183"/>
      <c r="CR81" s="183"/>
      <c r="CS81" s="183"/>
      <c r="CT81" s="183"/>
      <c r="CU81" s="183"/>
      <c r="CV81" s="183"/>
      <c r="CW81" s="183"/>
      <c r="CX81" s="183"/>
      <c r="CY81" s="183"/>
      <c r="CZ81" s="183"/>
      <c r="DA81" s="183"/>
      <c r="DB81" s="183"/>
      <c r="DC81" s="183"/>
      <c r="DD81" s="183"/>
      <c r="DE81" s="183"/>
      <c r="DF81" s="183"/>
      <c r="DG81" s="183"/>
      <c r="DH81" s="183"/>
      <c r="DI81" s="183"/>
      <c r="DJ81" s="183"/>
      <c r="DK81" s="183"/>
      <c r="DL81" s="183"/>
      <c r="DM81" s="183"/>
      <c r="DN81" s="183"/>
      <c r="DO81" s="183"/>
      <c r="DP81" s="183"/>
      <c r="DQ81" s="183"/>
      <c r="DR81" s="183"/>
      <c r="DS81" s="183"/>
      <c r="DT81" s="183"/>
      <c r="DU81" s="183"/>
      <c r="DV81" s="183"/>
      <c r="DW81" s="183"/>
      <c r="DX81" s="183"/>
      <c r="DY81" s="183"/>
      <c r="DZ81" s="183"/>
      <c r="EA81" s="183"/>
      <c r="EB81" s="183"/>
      <c r="EC81" s="183"/>
      <c r="ED81" s="183"/>
      <c r="EE81" s="183"/>
      <c r="EF81" s="183"/>
      <c r="EG81" s="183"/>
      <c r="EH81" s="183"/>
      <c r="EI81" s="183"/>
      <c r="EJ81" s="183"/>
      <c r="EK81" s="183"/>
      <c r="EL81" s="183"/>
      <c r="EM81" s="183"/>
      <c r="EN81" s="183"/>
      <c r="EO81" s="183"/>
      <c r="EP81" s="183"/>
      <c r="EQ81" s="183"/>
      <c r="ER81" s="183"/>
      <c r="ES81" s="183"/>
      <c r="ET81" s="183"/>
      <c r="EU81" s="183"/>
      <c r="EV81" s="183"/>
      <c r="EW81" s="183"/>
      <c r="EX81" s="183"/>
      <c r="EY81" s="183"/>
      <c r="EZ81" s="183"/>
      <c r="FA81" s="183"/>
      <c r="FB81" s="183"/>
      <c r="FC81" s="183"/>
      <c r="FD81" s="183"/>
      <c r="FE81" s="183"/>
      <c r="FF81" s="183"/>
      <c r="FG81" s="183"/>
      <c r="FH81" s="183"/>
      <c r="FI81" s="183"/>
      <c r="FJ81" s="183"/>
      <c r="FK81" s="183"/>
      <c r="FL81" s="183"/>
      <c r="FM81" s="183"/>
      <c r="FN81" s="183"/>
      <c r="FO81" s="183"/>
      <c r="FP81" s="183"/>
      <c r="FQ81" s="183"/>
      <c r="FR81" s="183"/>
      <c r="FS81" s="183"/>
      <c r="FT81" s="183"/>
      <c r="FU81" s="183"/>
      <c r="FV81" s="183"/>
      <c r="FW81" s="183"/>
      <c r="FX81" s="183"/>
      <c r="FY81" s="183"/>
      <c r="FZ81" s="183"/>
      <c r="GA81" s="183"/>
      <c r="GB81" s="183"/>
      <c r="GC81" s="183"/>
      <c r="GD81" s="183"/>
      <c r="GE81" s="183"/>
      <c r="GF81" s="183"/>
      <c r="GG81" s="183"/>
      <c r="GH81" s="183"/>
      <c r="GI81" s="183"/>
      <c r="GJ81" s="183"/>
      <c r="GK81" s="183"/>
      <c r="GL81" s="183"/>
      <c r="GM81" s="183"/>
      <c r="GN81" s="183"/>
      <c r="GO81" s="183"/>
      <c r="GP81" s="183"/>
      <c r="GQ81" s="183"/>
      <c r="GR81" s="183"/>
      <c r="GS81" s="183"/>
      <c r="GT81" s="183"/>
      <c r="GU81" s="183"/>
      <c r="GV81" s="183"/>
      <c r="GW81" s="183"/>
      <c r="GX81" s="183"/>
      <c r="GY81" s="183"/>
      <c r="GZ81" s="183"/>
      <c r="HA81" s="183"/>
      <c r="HB81" s="183"/>
      <c r="HC81" s="183"/>
      <c r="HD81" s="183"/>
      <c r="HE81" s="183"/>
      <c r="HF81" s="183"/>
      <c r="HG81" s="183"/>
      <c r="HH81" s="183"/>
      <c r="HI81" s="183"/>
      <c r="HJ81" s="183"/>
      <c r="HK81" s="183"/>
      <c r="HL81" s="183"/>
      <c r="HM81" s="183"/>
      <c r="HN81" s="183"/>
      <c r="HO81" s="183"/>
      <c r="HP81" s="183"/>
      <c r="HQ81" s="183"/>
      <c r="HR81" s="183"/>
      <c r="HS81" s="183"/>
      <c r="HT81" s="183"/>
      <c r="HU81" s="183"/>
      <c r="HV81" s="183"/>
      <c r="HW81" s="183"/>
      <c r="HX81" s="183"/>
      <c r="HY81" s="183"/>
      <c r="HZ81" s="183"/>
      <c r="IA81" s="183"/>
      <c r="IB81" s="183"/>
      <c r="IC81" s="183"/>
      <c r="ID81" s="183"/>
      <c r="IE81" s="183"/>
      <c r="IF81" s="183"/>
      <c r="IG81" s="183"/>
      <c r="IH81" s="183"/>
      <c r="II81" s="183"/>
      <c r="IJ81" s="183"/>
      <c r="IK81" s="183"/>
      <c r="IL81" s="183"/>
      <c r="IM81" s="183"/>
      <c r="IN81" s="183"/>
      <c r="IO81" s="183"/>
      <c r="IP81" s="183"/>
      <c r="IQ81" s="183"/>
      <c r="IR81" s="183"/>
      <c r="IS81" s="183"/>
      <c r="IT81" s="183"/>
      <c r="IU81" s="183"/>
      <c r="IV81" s="183"/>
      <c r="IW81" s="183"/>
      <c r="IX81" s="183"/>
      <c r="IY81" s="183"/>
      <c r="IZ81" s="183"/>
      <c r="JA81" s="183"/>
      <c r="JB81" s="183"/>
      <c r="JC81" s="183"/>
      <c r="JD81" s="183"/>
      <c r="JE81" s="183"/>
      <c r="JF81" s="183"/>
      <c r="JG81" s="183"/>
      <c r="JH81" s="183"/>
      <c r="JI81" s="183"/>
      <c r="JJ81" s="183"/>
      <c r="JK81" s="183"/>
      <c r="JL81" s="183"/>
      <c r="JM81" s="183"/>
      <c r="JN81" s="183"/>
      <c r="JO81" s="183"/>
      <c r="JP81" s="183"/>
      <c r="JQ81" s="183"/>
      <c r="JR81" s="183"/>
      <c r="JS81" s="183"/>
      <c r="JT81" s="183"/>
      <c r="JU81" s="183"/>
      <c r="JV81" s="183"/>
      <c r="JW81" s="183"/>
      <c r="JX81" s="183"/>
      <c r="JY81" s="183"/>
      <c r="JZ81" s="183"/>
      <c r="KA81" s="183"/>
      <c r="KB81" s="183"/>
      <c r="KC81" s="183"/>
      <c r="KD81" s="183"/>
      <c r="KE81" s="183"/>
      <c r="KF81" s="183"/>
      <c r="KG81" s="183"/>
      <c r="KH81" s="183"/>
      <c r="KI81" s="183"/>
      <c r="KJ81" s="183"/>
      <c r="KK81" s="183"/>
      <c r="KL81" s="183"/>
      <c r="KM81" s="183"/>
      <c r="KN81" s="183"/>
      <c r="KO81" s="183"/>
      <c r="KP81" s="183"/>
      <c r="KQ81" s="183"/>
      <c r="KR81" s="183"/>
      <c r="KS81" s="183"/>
      <c r="KT81" s="183"/>
      <c r="KU81" s="183"/>
      <c r="KV81" s="183"/>
      <c r="KW81" s="183"/>
      <c r="KX81" s="183"/>
      <c r="KY81" s="183"/>
      <c r="KZ81" s="183"/>
      <c r="LA81" s="183"/>
      <c r="LB81" s="183"/>
      <c r="LC81" s="183"/>
      <c r="LD81" s="183"/>
      <c r="LE81" s="183"/>
      <c r="LF81" s="183"/>
      <c r="LG81" s="183"/>
      <c r="LH81" s="183"/>
      <c r="LI81" s="183"/>
      <c r="LJ81" s="183"/>
      <c r="LK81" s="183"/>
      <c r="LL81" s="183"/>
      <c r="LM81" s="183"/>
      <c r="LN81" s="183"/>
      <c r="LO81" s="183"/>
      <c r="LP81" s="183"/>
      <c r="LQ81" s="183"/>
      <c r="LR81" s="183"/>
      <c r="LS81" s="183"/>
      <c r="LT81" s="183"/>
      <c r="LU81" s="183"/>
      <c r="LV81" s="183"/>
      <c r="LW81" s="183"/>
      <c r="LX81" s="183"/>
      <c r="LY81" s="183"/>
      <c r="LZ81" s="183"/>
      <c r="MA81" s="183"/>
      <c r="MB81" s="183"/>
      <c r="MC81" s="183"/>
      <c r="MD81" s="183"/>
      <c r="ME81" s="183"/>
      <c r="MF81" s="183"/>
      <c r="MG81" s="183"/>
      <c r="MH81" s="183"/>
      <c r="MI81" s="183"/>
      <c r="MJ81" s="183"/>
      <c r="MK81" s="183"/>
      <c r="ML81" s="183"/>
      <c r="MM81" s="183"/>
      <c r="MN81" s="183"/>
      <c r="MO81" s="183"/>
      <c r="MP81" s="183"/>
      <c r="MQ81" s="183"/>
      <c r="MR81" s="183"/>
      <c r="MS81" s="183"/>
      <c r="MT81" s="183"/>
      <c r="MU81" s="183"/>
      <c r="MV81" s="183"/>
      <c r="MW81" s="183"/>
      <c r="MX81" s="183"/>
      <c r="MY81" s="183"/>
      <c r="MZ81" s="183"/>
      <c r="NA81" s="183"/>
      <c r="NB81" s="183"/>
      <c r="NC81" s="183"/>
      <c r="ND81" s="183"/>
      <c r="NE81" s="183"/>
      <c r="NF81" s="183"/>
      <c r="NG81" s="183"/>
      <c r="NH81" s="183"/>
      <c r="NI81" s="183"/>
      <c r="NJ81" s="183"/>
      <c r="NK81" s="183"/>
      <c r="NL81" s="183"/>
      <c r="NM81" s="183"/>
      <c r="NN81" s="183"/>
      <c r="NO81" s="183"/>
      <c r="NP81" s="183"/>
      <c r="NQ81" s="183"/>
      <c r="NR81" s="183"/>
      <c r="NS81" s="183"/>
      <c r="NT81" s="183"/>
      <c r="NU81" s="183"/>
      <c r="NV81" s="183"/>
      <c r="NW81" s="183"/>
      <c r="NX81" s="183"/>
      <c r="NY81" s="183"/>
      <c r="NZ81" s="183"/>
      <c r="OA81" s="183"/>
      <c r="OB81" s="183"/>
    </row>
    <row r="82" spans="1:392" s="36" customFormat="1">
      <c r="A82" s="293" t="s">
        <v>2200</v>
      </c>
      <c r="B82" s="387" t="s">
        <v>2192</v>
      </c>
      <c r="C82" s="32">
        <f>VLOOKUP(A82,'Running Inventory count'!$A:$C,3,)</f>
        <v>3</v>
      </c>
      <c r="D82" s="289"/>
      <c r="E82" s="289"/>
      <c r="F82" s="291" t="s">
        <v>2054</v>
      </c>
      <c r="G82" s="154" t="s">
        <v>868</v>
      </c>
      <c r="H82" s="17" t="s">
        <v>102</v>
      </c>
      <c r="I82" s="184"/>
      <c r="J82" s="25"/>
      <c r="K82" s="184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183"/>
      <c r="AF82" s="183"/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3"/>
      <c r="BN82" s="183"/>
      <c r="BO82" s="183"/>
      <c r="BP82" s="183"/>
      <c r="BQ82" s="183"/>
      <c r="BR82" s="183"/>
      <c r="BS82" s="183"/>
      <c r="BT82" s="183"/>
      <c r="BU82" s="183"/>
      <c r="BV82" s="183"/>
      <c r="BW82" s="183"/>
      <c r="BX82" s="183"/>
      <c r="BY82" s="183"/>
      <c r="BZ82" s="183"/>
      <c r="CA82" s="183"/>
      <c r="CB82" s="183"/>
      <c r="CC82" s="183"/>
      <c r="CD82" s="183"/>
      <c r="CE82" s="183"/>
      <c r="CF82" s="183"/>
      <c r="CG82" s="183"/>
      <c r="CH82" s="183"/>
      <c r="CI82" s="183"/>
      <c r="CJ82" s="183"/>
      <c r="CK82" s="183"/>
      <c r="CL82" s="183"/>
      <c r="CM82" s="183"/>
      <c r="CN82" s="183"/>
      <c r="CO82" s="183"/>
      <c r="CP82" s="183"/>
      <c r="CQ82" s="183"/>
      <c r="CR82" s="183"/>
      <c r="CS82" s="183"/>
      <c r="CT82" s="183"/>
      <c r="CU82" s="183"/>
      <c r="CV82" s="183"/>
      <c r="CW82" s="183"/>
      <c r="CX82" s="183"/>
      <c r="CY82" s="183"/>
      <c r="CZ82" s="183"/>
      <c r="DA82" s="183"/>
      <c r="DB82" s="183"/>
      <c r="DC82" s="183"/>
      <c r="DD82" s="183"/>
      <c r="DE82" s="183"/>
      <c r="DF82" s="183"/>
      <c r="DG82" s="183"/>
      <c r="DH82" s="183"/>
      <c r="DI82" s="183"/>
      <c r="DJ82" s="183"/>
      <c r="DK82" s="183"/>
      <c r="DL82" s="183"/>
      <c r="DM82" s="183"/>
      <c r="DN82" s="183"/>
      <c r="DO82" s="183"/>
      <c r="DP82" s="183"/>
      <c r="DQ82" s="183"/>
      <c r="DR82" s="183"/>
      <c r="DS82" s="183"/>
      <c r="DT82" s="183"/>
      <c r="DU82" s="183"/>
      <c r="DV82" s="183"/>
      <c r="DW82" s="183"/>
      <c r="DX82" s="183"/>
      <c r="DY82" s="183"/>
      <c r="DZ82" s="183"/>
      <c r="EA82" s="183"/>
      <c r="EB82" s="183"/>
      <c r="EC82" s="183"/>
      <c r="ED82" s="183"/>
      <c r="EE82" s="183"/>
      <c r="EF82" s="183"/>
      <c r="EG82" s="183"/>
      <c r="EH82" s="183"/>
      <c r="EI82" s="183"/>
      <c r="EJ82" s="183"/>
      <c r="EK82" s="183"/>
      <c r="EL82" s="183"/>
      <c r="EM82" s="183"/>
      <c r="EN82" s="183"/>
      <c r="EO82" s="183"/>
      <c r="EP82" s="183"/>
      <c r="EQ82" s="183"/>
      <c r="ER82" s="183"/>
      <c r="ES82" s="183"/>
      <c r="ET82" s="183"/>
      <c r="EU82" s="183"/>
      <c r="EV82" s="183"/>
      <c r="EW82" s="183"/>
      <c r="EX82" s="183"/>
      <c r="EY82" s="183"/>
      <c r="EZ82" s="183"/>
      <c r="FA82" s="183"/>
      <c r="FB82" s="183"/>
      <c r="FC82" s="183"/>
      <c r="FD82" s="183"/>
      <c r="FE82" s="183"/>
      <c r="FF82" s="183"/>
      <c r="FG82" s="183"/>
      <c r="FH82" s="183"/>
      <c r="FI82" s="183"/>
      <c r="FJ82" s="183"/>
      <c r="FK82" s="183"/>
      <c r="FL82" s="183"/>
      <c r="FM82" s="183"/>
      <c r="FN82" s="183"/>
      <c r="FO82" s="183"/>
      <c r="FP82" s="183"/>
      <c r="FQ82" s="183"/>
      <c r="FR82" s="183"/>
      <c r="FS82" s="183"/>
      <c r="FT82" s="183"/>
      <c r="FU82" s="183"/>
      <c r="FV82" s="183"/>
      <c r="FW82" s="183"/>
      <c r="FX82" s="183"/>
      <c r="FY82" s="183"/>
      <c r="FZ82" s="183"/>
      <c r="GA82" s="183"/>
      <c r="GB82" s="183"/>
      <c r="GC82" s="183"/>
      <c r="GD82" s="183"/>
      <c r="GE82" s="183"/>
      <c r="GF82" s="183"/>
      <c r="GG82" s="183"/>
      <c r="GH82" s="183"/>
      <c r="GI82" s="183"/>
      <c r="GJ82" s="183"/>
      <c r="GK82" s="183"/>
      <c r="GL82" s="183"/>
      <c r="GM82" s="183"/>
      <c r="GN82" s="183"/>
      <c r="GO82" s="183"/>
      <c r="GP82" s="183"/>
      <c r="GQ82" s="183"/>
      <c r="GR82" s="183"/>
      <c r="GS82" s="183"/>
      <c r="GT82" s="183"/>
      <c r="GU82" s="183"/>
      <c r="GV82" s="183"/>
      <c r="GW82" s="183"/>
      <c r="GX82" s="183"/>
      <c r="GY82" s="183"/>
      <c r="GZ82" s="183"/>
      <c r="HA82" s="183"/>
      <c r="HB82" s="183"/>
      <c r="HC82" s="183"/>
      <c r="HD82" s="183"/>
      <c r="HE82" s="183"/>
      <c r="HF82" s="183"/>
      <c r="HG82" s="183"/>
      <c r="HH82" s="183"/>
      <c r="HI82" s="183"/>
      <c r="HJ82" s="183"/>
      <c r="HK82" s="183"/>
      <c r="HL82" s="183"/>
      <c r="HM82" s="183"/>
      <c r="HN82" s="183"/>
      <c r="HO82" s="183"/>
      <c r="HP82" s="183"/>
      <c r="HQ82" s="183"/>
      <c r="HR82" s="183"/>
      <c r="HS82" s="183"/>
      <c r="HT82" s="183"/>
      <c r="HU82" s="183"/>
      <c r="HV82" s="183"/>
      <c r="HW82" s="183"/>
      <c r="HX82" s="183"/>
      <c r="HY82" s="183"/>
      <c r="HZ82" s="183"/>
      <c r="IA82" s="183"/>
      <c r="IB82" s="183"/>
      <c r="IC82" s="183"/>
      <c r="ID82" s="183"/>
      <c r="IE82" s="183"/>
      <c r="IF82" s="183"/>
      <c r="IG82" s="183"/>
      <c r="IH82" s="183"/>
      <c r="II82" s="183"/>
      <c r="IJ82" s="183"/>
      <c r="IK82" s="183"/>
      <c r="IL82" s="183"/>
      <c r="IM82" s="183"/>
      <c r="IN82" s="183"/>
      <c r="IO82" s="183"/>
      <c r="IP82" s="183"/>
      <c r="IQ82" s="183"/>
      <c r="IR82" s="183"/>
      <c r="IS82" s="183"/>
      <c r="IT82" s="183"/>
      <c r="IU82" s="183"/>
      <c r="IV82" s="183"/>
      <c r="IW82" s="183"/>
      <c r="IX82" s="183"/>
      <c r="IY82" s="183"/>
      <c r="IZ82" s="183"/>
      <c r="JA82" s="183"/>
      <c r="JB82" s="183"/>
      <c r="JC82" s="183"/>
      <c r="JD82" s="183"/>
      <c r="JE82" s="183"/>
      <c r="JF82" s="183"/>
      <c r="JG82" s="183"/>
      <c r="JH82" s="183"/>
      <c r="JI82" s="183"/>
      <c r="JJ82" s="183"/>
      <c r="JK82" s="183"/>
      <c r="JL82" s="183"/>
      <c r="JM82" s="183"/>
      <c r="JN82" s="183"/>
      <c r="JO82" s="183"/>
      <c r="JP82" s="183"/>
      <c r="JQ82" s="183"/>
      <c r="JR82" s="183"/>
      <c r="JS82" s="183"/>
      <c r="JT82" s="183"/>
      <c r="JU82" s="183"/>
      <c r="JV82" s="183"/>
      <c r="JW82" s="183"/>
      <c r="JX82" s="183"/>
      <c r="JY82" s="183"/>
      <c r="JZ82" s="183"/>
      <c r="KA82" s="183"/>
      <c r="KB82" s="183"/>
      <c r="KC82" s="183"/>
      <c r="KD82" s="183"/>
      <c r="KE82" s="183"/>
      <c r="KF82" s="183"/>
      <c r="KG82" s="183"/>
      <c r="KH82" s="183"/>
      <c r="KI82" s="183"/>
      <c r="KJ82" s="183"/>
      <c r="KK82" s="183"/>
      <c r="KL82" s="183"/>
      <c r="KM82" s="183"/>
      <c r="KN82" s="183"/>
      <c r="KO82" s="183"/>
      <c r="KP82" s="183"/>
      <c r="KQ82" s="183"/>
      <c r="KR82" s="183"/>
      <c r="KS82" s="183"/>
      <c r="KT82" s="183"/>
      <c r="KU82" s="183"/>
      <c r="KV82" s="183"/>
      <c r="KW82" s="183"/>
      <c r="KX82" s="183"/>
      <c r="KY82" s="183"/>
      <c r="KZ82" s="183"/>
      <c r="LA82" s="183"/>
      <c r="LB82" s="183"/>
      <c r="LC82" s="183"/>
      <c r="LD82" s="183"/>
      <c r="LE82" s="183"/>
      <c r="LF82" s="183"/>
      <c r="LG82" s="183"/>
      <c r="LH82" s="183"/>
      <c r="LI82" s="183"/>
      <c r="LJ82" s="183"/>
      <c r="LK82" s="183"/>
      <c r="LL82" s="183"/>
      <c r="LM82" s="183"/>
      <c r="LN82" s="183"/>
      <c r="LO82" s="183"/>
      <c r="LP82" s="183"/>
      <c r="LQ82" s="183"/>
      <c r="LR82" s="183"/>
      <c r="LS82" s="183"/>
      <c r="LT82" s="183"/>
      <c r="LU82" s="183"/>
      <c r="LV82" s="183"/>
      <c r="LW82" s="183"/>
      <c r="LX82" s="183"/>
      <c r="LY82" s="183"/>
      <c r="LZ82" s="183"/>
      <c r="MA82" s="183"/>
      <c r="MB82" s="183"/>
      <c r="MC82" s="183"/>
      <c r="MD82" s="183"/>
      <c r="ME82" s="183"/>
      <c r="MF82" s="183"/>
      <c r="MG82" s="183"/>
      <c r="MH82" s="183"/>
      <c r="MI82" s="183"/>
      <c r="MJ82" s="183"/>
      <c r="MK82" s="183"/>
      <c r="ML82" s="183"/>
      <c r="MM82" s="183"/>
      <c r="MN82" s="183"/>
      <c r="MO82" s="183"/>
      <c r="MP82" s="183"/>
      <c r="MQ82" s="183"/>
      <c r="MR82" s="183"/>
      <c r="MS82" s="183"/>
      <c r="MT82" s="183"/>
      <c r="MU82" s="183"/>
      <c r="MV82" s="183"/>
      <c r="MW82" s="183"/>
      <c r="MX82" s="183"/>
      <c r="MY82" s="183"/>
      <c r="MZ82" s="183"/>
      <c r="NA82" s="183"/>
      <c r="NB82" s="183"/>
      <c r="NC82" s="183"/>
      <c r="ND82" s="183"/>
      <c r="NE82" s="183"/>
      <c r="NF82" s="183"/>
      <c r="NG82" s="183"/>
      <c r="NH82" s="183"/>
      <c r="NI82" s="183"/>
      <c r="NJ82" s="183"/>
      <c r="NK82" s="183"/>
      <c r="NL82" s="183"/>
      <c r="NM82" s="183"/>
      <c r="NN82" s="183"/>
      <c r="NO82" s="183"/>
      <c r="NP82" s="183"/>
      <c r="NQ82" s="183"/>
      <c r="NR82" s="183"/>
      <c r="NS82" s="183"/>
      <c r="NT82" s="183"/>
      <c r="NU82" s="183"/>
      <c r="NV82" s="183"/>
      <c r="NW82" s="183"/>
      <c r="NX82" s="183"/>
      <c r="NY82" s="183"/>
      <c r="NZ82" s="183"/>
      <c r="OA82" s="183"/>
      <c r="OB82" s="183"/>
    </row>
    <row r="83" spans="1:392" s="36" customFormat="1">
      <c r="A83" s="299" t="s">
        <v>2320</v>
      </c>
      <c r="B83" s="298" t="s">
        <v>2330</v>
      </c>
      <c r="C83" s="32">
        <f>VLOOKUP(A83,'Running Inventory count'!$A:$C,3,)</f>
        <v>1</v>
      </c>
      <c r="D83" s="289"/>
      <c r="E83" s="289"/>
      <c r="F83" s="291" t="s">
        <v>2329</v>
      </c>
      <c r="G83" s="154" t="s">
        <v>868</v>
      </c>
      <c r="H83" s="17" t="s">
        <v>102</v>
      </c>
      <c r="I83" s="184"/>
      <c r="J83" s="25"/>
      <c r="K83" s="184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  <c r="AK83" s="183"/>
      <c r="AL83" s="183"/>
      <c r="AM83" s="183"/>
      <c r="AN83" s="183"/>
      <c r="AO83" s="183"/>
      <c r="AP83" s="183"/>
      <c r="AQ83" s="183"/>
      <c r="AR83" s="183"/>
      <c r="AS83" s="183"/>
      <c r="AT83" s="183"/>
      <c r="AU83" s="183"/>
      <c r="AV83" s="183"/>
      <c r="AW83" s="183"/>
      <c r="AX83" s="183"/>
      <c r="AY83" s="183"/>
      <c r="AZ83" s="183"/>
      <c r="BA83" s="183"/>
      <c r="BB83" s="183"/>
      <c r="BC83" s="183"/>
      <c r="BD83" s="183"/>
      <c r="BE83" s="183"/>
      <c r="BF83" s="183"/>
      <c r="BG83" s="183"/>
      <c r="BH83" s="183"/>
      <c r="BI83" s="183"/>
      <c r="BJ83" s="183"/>
      <c r="BK83" s="183"/>
      <c r="BL83" s="183"/>
      <c r="BM83" s="183"/>
      <c r="BN83" s="183"/>
      <c r="BO83" s="183"/>
      <c r="BP83" s="183"/>
      <c r="BQ83" s="183"/>
      <c r="BR83" s="183"/>
      <c r="BS83" s="183"/>
      <c r="BT83" s="183"/>
      <c r="BU83" s="183"/>
      <c r="BV83" s="183"/>
      <c r="BW83" s="183"/>
      <c r="BX83" s="183"/>
      <c r="BY83" s="183"/>
      <c r="BZ83" s="183"/>
      <c r="CA83" s="183"/>
      <c r="CB83" s="183"/>
      <c r="CC83" s="183"/>
      <c r="CD83" s="183"/>
      <c r="CE83" s="183"/>
      <c r="CF83" s="183"/>
      <c r="CG83" s="183"/>
      <c r="CH83" s="183"/>
      <c r="CI83" s="183"/>
      <c r="CJ83" s="183"/>
      <c r="CK83" s="183"/>
      <c r="CL83" s="183"/>
      <c r="CM83" s="183"/>
      <c r="CN83" s="183"/>
      <c r="CO83" s="183"/>
      <c r="CP83" s="183"/>
      <c r="CQ83" s="183"/>
      <c r="CR83" s="183"/>
      <c r="CS83" s="183"/>
      <c r="CT83" s="183"/>
      <c r="CU83" s="183"/>
      <c r="CV83" s="183"/>
      <c r="CW83" s="183"/>
      <c r="CX83" s="183"/>
      <c r="CY83" s="183"/>
      <c r="CZ83" s="183"/>
      <c r="DA83" s="183"/>
      <c r="DB83" s="183"/>
      <c r="DC83" s="183"/>
      <c r="DD83" s="183"/>
      <c r="DE83" s="183"/>
      <c r="DF83" s="183"/>
      <c r="DG83" s="183"/>
      <c r="DH83" s="183"/>
      <c r="DI83" s="183"/>
      <c r="DJ83" s="183"/>
      <c r="DK83" s="183"/>
      <c r="DL83" s="183"/>
      <c r="DM83" s="183"/>
      <c r="DN83" s="183"/>
      <c r="DO83" s="183"/>
      <c r="DP83" s="183"/>
      <c r="DQ83" s="183"/>
      <c r="DR83" s="183"/>
      <c r="DS83" s="183"/>
      <c r="DT83" s="183"/>
      <c r="DU83" s="183"/>
      <c r="DV83" s="183"/>
      <c r="DW83" s="183"/>
      <c r="DX83" s="183"/>
      <c r="DY83" s="183"/>
      <c r="DZ83" s="183"/>
      <c r="EA83" s="183"/>
      <c r="EB83" s="183"/>
      <c r="EC83" s="183"/>
      <c r="ED83" s="183"/>
      <c r="EE83" s="183"/>
      <c r="EF83" s="183"/>
      <c r="EG83" s="183"/>
      <c r="EH83" s="183"/>
      <c r="EI83" s="183"/>
      <c r="EJ83" s="183"/>
      <c r="EK83" s="183"/>
      <c r="EL83" s="183"/>
      <c r="EM83" s="183"/>
      <c r="EN83" s="183"/>
      <c r="EO83" s="183"/>
      <c r="EP83" s="183"/>
      <c r="EQ83" s="183"/>
      <c r="ER83" s="183"/>
      <c r="ES83" s="183"/>
      <c r="ET83" s="183"/>
      <c r="EU83" s="183"/>
      <c r="EV83" s="183"/>
      <c r="EW83" s="183"/>
      <c r="EX83" s="183"/>
      <c r="EY83" s="183"/>
      <c r="EZ83" s="183"/>
      <c r="FA83" s="183"/>
      <c r="FB83" s="183"/>
      <c r="FC83" s="183"/>
      <c r="FD83" s="183"/>
      <c r="FE83" s="183"/>
      <c r="FF83" s="183"/>
      <c r="FG83" s="183"/>
      <c r="FH83" s="183"/>
      <c r="FI83" s="183"/>
      <c r="FJ83" s="183"/>
      <c r="FK83" s="183"/>
      <c r="FL83" s="183"/>
      <c r="FM83" s="183"/>
      <c r="FN83" s="183"/>
      <c r="FO83" s="183"/>
      <c r="FP83" s="183"/>
      <c r="FQ83" s="183"/>
      <c r="FR83" s="183"/>
      <c r="FS83" s="183"/>
      <c r="FT83" s="183"/>
      <c r="FU83" s="183"/>
      <c r="FV83" s="183"/>
      <c r="FW83" s="183"/>
      <c r="FX83" s="183"/>
      <c r="FY83" s="183"/>
      <c r="FZ83" s="183"/>
      <c r="GA83" s="183"/>
      <c r="GB83" s="183"/>
      <c r="GC83" s="183"/>
      <c r="GD83" s="183"/>
      <c r="GE83" s="183"/>
      <c r="GF83" s="183"/>
      <c r="GG83" s="183"/>
      <c r="GH83" s="183"/>
      <c r="GI83" s="183"/>
      <c r="GJ83" s="183"/>
      <c r="GK83" s="183"/>
      <c r="GL83" s="183"/>
      <c r="GM83" s="183"/>
      <c r="GN83" s="183"/>
      <c r="GO83" s="183"/>
      <c r="GP83" s="183"/>
      <c r="GQ83" s="183"/>
      <c r="GR83" s="183"/>
      <c r="GS83" s="183"/>
      <c r="GT83" s="183"/>
      <c r="GU83" s="183"/>
      <c r="GV83" s="183"/>
      <c r="GW83" s="183"/>
      <c r="GX83" s="183"/>
      <c r="GY83" s="183"/>
      <c r="GZ83" s="183"/>
      <c r="HA83" s="183"/>
      <c r="HB83" s="183"/>
      <c r="HC83" s="183"/>
      <c r="HD83" s="183"/>
      <c r="HE83" s="183"/>
      <c r="HF83" s="183"/>
      <c r="HG83" s="183"/>
      <c r="HH83" s="183"/>
      <c r="HI83" s="183"/>
      <c r="HJ83" s="183"/>
      <c r="HK83" s="183"/>
      <c r="HL83" s="183"/>
      <c r="HM83" s="183"/>
      <c r="HN83" s="183"/>
      <c r="HO83" s="183"/>
      <c r="HP83" s="183"/>
      <c r="HQ83" s="183"/>
      <c r="HR83" s="183"/>
      <c r="HS83" s="183"/>
      <c r="HT83" s="183"/>
      <c r="HU83" s="183"/>
      <c r="HV83" s="183"/>
      <c r="HW83" s="183"/>
      <c r="HX83" s="183"/>
      <c r="HY83" s="183"/>
      <c r="HZ83" s="183"/>
      <c r="IA83" s="183"/>
      <c r="IB83" s="183"/>
      <c r="IC83" s="183"/>
      <c r="ID83" s="183"/>
      <c r="IE83" s="183"/>
      <c r="IF83" s="183"/>
      <c r="IG83" s="183"/>
      <c r="IH83" s="183"/>
      <c r="II83" s="183"/>
      <c r="IJ83" s="183"/>
      <c r="IK83" s="183"/>
      <c r="IL83" s="183"/>
      <c r="IM83" s="183"/>
      <c r="IN83" s="183"/>
      <c r="IO83" s="183"/>
      <c r="IP83" s="183"/>
      <c r="IQ83" s="183"/>
      <c r="IR83" s="183"/>
      <c r="IS83" s="183"/>
      <c r="IT83" s="183"/>
      <c r="IU83" s="183"/>
      <c r="IV83" s="183"/>
      <c r="IW83" s="183"/>
      <c r="IX83" s="183"/>
      <c r="IY83" s="183"/>
      <c r="IZ83" s="183"/>
      <c r="JA83" s="183"/>
      <c r="JB83" s="183"/>
      <c r="JC83" s="183"/>
      <c r="JD83" s="183"/>
      <c r="JE83" s="183"/>
      <c r="JF83" s="183"/>
      <c r="JG83" s="183"/>
      <c r="JH83" s="183"/>
      <c r="JI83" s="183"/>
      <c r="JJ83" s="183"/>
      <c r="JK83" s="183"/>
      <c r="JL83" s="183"/>
      <c r="JM83" s="183"/>
      <c r="JN83" s="183"/>
      <c r="JO83" s="183"/>
      <c r="JP83" s="183"/>
      <c r="JQ83" s="183"/>
      <c r="JR83" s="183"/>
      <c r="JS83" s="183"/>
      <c r="JT83" s="183"/>
      <c r="JU83" s="183"/>
      <c r="JV83" s="183"/>
      <c r="JW83" s="183"/>
      <c r="JX83" s="183"/>
      <c r="JY83" s="183"/>
      <c r="JZ83" s="183"/>
      <c r="KA83" s="183"/>
      <c r="KB83" s="183"/>
      <c r="KC83" s="183"/>
      <c r="KD83" s="183"/>
      <c r="KE83" s="183"/>
      <c r="KF83" s="183"/>
      <c r="KG83" s="183"/>
      <c r="KH83" s="183"/>
      <c r="KI83" s="183"/>
      <c r="KJ83" s="183"/>
      <c r="KK83" s="183"/>
      <c r="KL83" s="183"/>
      <c r="KM83" s="183"/>
      <c r="KN83" s="183"/>
      <c r="KO83" s="183"/>
      <c r="KP83" s="183"/>
      <c r="KQ83" s="183"/>
      <c r="KR83" s="183"/>
      <c r="KS83" s="183"/>
      <c r="KT83" s="183"/>
      <c r="KU83" s="183"/>
      <c r="KV83" s="183"/>
      <c r="KW83" s="183"/>
      <c r="KX83" s="183"/>
      <c r="KY83" s="183"/>
      <c r="KZ83" s="183"/>
      <c r="LA83" s="183"/>
      <c r="LB83" s="183"/>
      <c r="LC83" s="183"/>
      <c r="LD83" s="183"/>
      <c r="LE83" s="183"/>
      <c r="LF83" s="183"/>
      <c r="LG83" s="183"/>
      <c r="LH83" s="183"/>
      <c r="LI83" s="183"/>
      <c r="LJ83" s="183"/>
      <c r="LK83" s="183"/>
      <c r="LL83" s="183"/>
      <c r="LM83" s="183"/>
      <c r="LN83" s="183"/>
      <c r="LO83" s="183"/>
      <c r="LP83" s="183"/>
      <c r="LQ83" s="183"/>
      <c r="LR83" s="183"/>
      <c r="LS83" s="183"/>
      <c r="LT83" s="183"/>
      <c r="LU83" s="183"/>
      <c r="LV83" s="183"/>
      <c r="LW83" s="183"/>
      <c r="LX83" s="183"/>
      <c r="LY83" s="183"/>
      <c r="LZ83" s="183"/>
      <c r="MA83" s="183"/>
      <c r="MB83" s="183"/>
      <c r="MC83" s="183"/>
      <c r="MD83" s="183"/>
      <c r="ME83" s="183"/>
      <c r="MF83" s="183"/>
      <c r="MG83" s="183"/>
      <c r="MH83" s="183"/>
      <c r="MI83" s="183"/>
      <c r="MJ83" s="183"/>
      <c r="MK83" s="183"/>
      <c r="ML83" s="183"/>
      <c r="MM83" s="183"/>
      <c r="MN83" s="183"/>
      <c r="MO83" s="183"/>
      <c r="MP83" s="183"/>
      <c r="MQ83" s="183"/>
      <c r="MR83" s="183"/>
      <c r="MS83" s="183"/>
      <c r="MT83" s="183"/>
      <c r="MU83" s="183"/>
      <c r="MV83" s="183"/>
      <c r="MW83" s="183"/>
      <c r="MX83" s="183"/>
      <c r="MY83" s="183"/>
      <c r="MZ83" s="183"/>
      <c r="NA83" s="183"/>
      <c r="NB83" s="183"/>
      <c r="NC83" s="183"/>
      <c r="ND83" s="183"/>
      <c r="NE83" s="183"/>
      <c r="NF83" s="183"/>
      <c r="NG83" s="183"/>
      <c r="NH83" s="183"/>
      <c r="NI83" s="183"/>
      <c r="NJ83" s="183"/>
      <c r="NK83" s="183"/>
      <c r="NL83" s="183"/>
      <c r="NM83" s="183"/>
      <c r="NN83" s="183"/>
      <c r="NO83" s="183"/>
      <c r="NP83" s="183"/>
      <c r="NQ83" s="183"/>
      <c r="NR83" s="183"/>
      <c r="NS83" s="183"/>
      <c r="NT83" s="183"/>
      <c r="NU83" s="183"/>
      <c r="NV83" s="183"/>
      <c r="NW83" s="183"/>
      <c r="NX83" s="183"/>
      <c r="NY83" s="183"/>
      <c r="NZ83" s="183"/>
      <c r="OA83" s="183"/>
      <c r="OB83" s="183"/>
    </row>
    <row r="84" spans="1:392" s="191" customFormat="1">
      <c r="A84" s="293" t="s">
        <v>2201</v>
      </c>
      <c r="B84" s="387" t="s">
        <v>2193</v>
      </c>
      <c r="C84" s="190">
        <f>VLOOKUP(A84,'Running Inventory count'!$A:$C,3,)</f>
        <v>3</v>
      </c>
      <c r="D84" s="289"/>
      <c r="E84" s="289"/>
      <c r="F84" s="291" t="s">
        <v>2054</v>
      </c>
      <c r="G84" s="186" t="s">
        <v>868</v>
      </c>
      <c r="H84" s="185" t="s">
        <v>102</v>
      </c>
      <c r="I84" s="184"/>
      <c r="J84" s="187"/>
      <c r="K84" s="184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  <c r="AA84" s="183"/>
      <c r="AB84" s="183"/>
      <c r="AC84" s="183"/>
      <c r="AD84" s="183"/>
      <c r="AE84" s="183"/>
      <c r="AF84" s="183"/>
      <c r="AG84" s="183"/>
      <c r="AH84" s="183"/>
      <c r="AI84" s="183"/>
      <c r="AJ84" s="183"/>
      <c r="AK84" s="183"/>
      <c r="AL84" s="183"/>
      <c r="AM84" s="183"/>
      <c r="AN84" s="183"/>
      <c r="AO84" s="183"/>
      <c r="AP84" s="183"/>
      <c r="AQ84" s="183"/>
      <c r="AR84" s="183"/>
      <c r="AS84" s="183"/>
      <c r="AT84" s="183"/>
      <c r="AU84" s="183"/>
      <c r="AV84" s="183"/>
      <c r="AW84" s="183"/>
      <c r="AX84" s="183"/>
      <c r="AY84" s="183"/>
      <c r="AZ84" s="183"/>
      <c r="BA84" s="183"/>
      <c r="BB84" s="183"/>
      <c r="BC84" s="183"/>
      <c r="BD84" s="183"/>
      <c r="BE84" s="183"/>
      <c r="BF84" s="183"/>
      <c r="BG84" s="183"/>
      <c r="BH84" s="183"/>
      <c r="BI84" s="183"/>
      <c r="BJ84" s="183"/>
      <c r="BK84" s="183"/>
      <c r="BL84" s="183"/>
      <c r="BM84" s="183"/>
      <c r="BN84" s="183"/>
      <c r="BO84" s="183"/>
      <c r="BP84" s="183"/>
      <c r="BQ84" s="183"/>
      <c r="BR84" s="183"/>
      <c r="BS84" s="183"/>
      <c r="BT84" s="183"/>
      <c r="BU84" s="183"/>
      <c r="BV84" s="183"/>
      <c r="BW84" s="183"/>
      <c r="BX84" s="183"/>
      <c r="BY84" s="183"/>
      <c r="BZ84" s="183"/>
      <c r="CA84" s="183"/>
      <c r="CB84" s="183"/>
      <c r="CC84" s="183"/>
      <c r="CD84" s="183"/>
      <c r="CE84" s="183"/>
      <c r="CF84" s="183"/>
      <c r="CG84" s="183"/>
      <c r="CH84" s="183"/>
      <c r="CI84" s="183"/>
      <c r="CJ84" s="183"/>
      <c r="CK84" s="183"/>
      <c r="CL84" s="183"/>
      <c r="CM84" s="183"/>
      <c r="CN84" s="183"/>
      <c r="CO84" s="183"/>
      <c r="CP84" s="183"/>
      <c r="CQ84" s="183"/>
      <c r="CR84" s="183"/>
      <c r="CS84" s="183"/>
      <c r="CT84" s="183"/>
      <c r="CU84" s="183"/>
      <c r="CV84" s="183"/>
      <c r="CW84" s="183"/>
      <c r="CX84" s="183"/>
      <c r="CY84" s="183"/>
      <c r="CZ84" s="183"/>
      <c r="DA84" s="183"/>
      <c r="DB84" s="183"/>
      <c r="DC84" s="183"/>
      <c r="DD84" s="183"/>
      <c r="DE84" s="183"/>
      <c r="DF84" s="183"/>
      <c r="DG84" s="183"/>
      <c r="DH84" s="183"/>
      <c r="DI84" s="183"/>
      <c r="DJ84" s="183"/>
      <c r="DK84" s="183"/>
      <c r="DL84" s="183"/>
      <c r="DM84" s="183"/>
      <c r="DN84" s="183"/>
      <c r="DO84" s="183"/>
      <c r="DP84" s="183"/>
      <c r="DQ84" s="183"/>
      <c r="DR84" s="183"/>
      <c r="DS84" s="183"/>
      <c r="DT84" s="183"/>
      <c r="DU84" s="183"/>
      <c r="DV84" s="183"/>
      <c r="DW84" s="183"/>
      <c r="DX84" s="183"/>
      <c r="DY84" s="183"/>
      <c r="DZ84" s="183"/>
      <c r="EA84" s="183"/>
      <c r="EB84" s="183"/>
      <c r="EC84" s="183"/>
      <c r="ED84" s="183"/>
      <c r="EE84" s="183"/>
      <c r="EF84" s="183"/>
      <c r="EG84" s="183"/>
      <c r="EH84" s="183"/>
      <c r="EI84" s="183"/>
      <c r="EJ84" s="183"/>
      <c r="EK84" s="183"/>
      <c r="EL84" s="183"/>
      <c r="EM84" s="183"/>
      <c r="EN84" s="183"/>
      <c r="EO84" s="183"/>
      <c r="EP84" s="183"/>
      <c r="EQ84" s="183"/>
      <c r="ER84" s="183"/>
      <c r="ES84" s="183"/>
      <c r="ET84" s="183"/>
      <c r="EU84" s="183"/>
      <c r="EV84" s="183"/>
      <c r="EW84" s="183"/>
      <c r="EX84" s="183"/>
      <c r="EY84" s="183"/>
      <c r="EZ84" s="183"/>
      <c r="FA84" s="183"/>
      <c r="FB84" s="183"/>
      <c r="FC84" s="183"/>
      <c r="FD84" s="183"/>
      <c r="FE84" s="183"/>
      <c r="FF84" s="183"/>
      <c r="FG84" s="183"/>
      <c r="FH84" s="183"/>
      <c r="FI84" s="183"/>
      <c r="FJ84" s="183"/>
      <c r="FK84" s="183"/>
      <c r="FL84" s="183"/>
      <c r="FM84" s="183"/>
      <c r="FN84" s="183"/>
      <c r="FO84" s="183"/>
      <c r="FP84" s="183"/>
      <c r="FQ84" s="183"/>
      <c r="FR84" s="183"/>
      <c r="FS84" s="183"/>
      <c r="FT84" s="183"/>
      <c r="FU84" s="183"/>
      <c r="FV84" s="183"/>
      <c r="FW84" s="183"/>
      <c r="FX84" s="183"/>
      <c r="FY84" s="183"/>
      <c r="FZ84" s="183"/>
      <c r="GA84" s="183"/>
      <c r="GB84" s="183"/>
      <c r="GC84" s="183"/>
      <c r="GD84" s="183"/>
      <c r="GE84" s="183"/>
      <c r="GF84" s="183"/>
      <c r="GG84" s="183"/>
      <c r="GH84" s="183"/>
      <c r="GI84" s="183"/>
      <c r="GJ84" s="183"/>
      <c r="GK84" s="183"/>
      <c r="GL84" s="183"/>
      <c r="GM84" s="183"/>
      <c r="GN84" s="183"/>
      <c r="GO84" s="183"/>
      <c r="GP84" s="183"/>
      <c r="GQ84" s="183"/>
      <c r="GR84" s="183"/>
      <c r="GS84" s="183"/>
      <c r="GT84" s="183"/>
      <c r="GU84" s="183"/>
      <c r="GV84" s="183"/>
      <c r="GW84" s="183"/>
      <c r="GX84" s="183"/>
      <c r="GY84" s="183"/>
      <c r="GZ84" s="183"/>
      <c r="HA84" s="183"/>
      <c r="HB84" s="183"/>
      <c r="HC84" s="183"/>
      <c r="HD84" s="183"/>
      <c r="HE84" s="183"/>
      <c r="HF84" s="183"/>
      <c r="HG84" s="183"/>
      <c r="HH84" s="183"/>
      <c r="HI84" s="183"/>
      <c r="HJ84" s="183"/>
      <c r="HK84" s="183"/>
      <c r="HL84" s="183"/>
      <c r="HM84" s="183"/>
      <c r="HN84" s="183"/>
      <c r="HO84" s="183"/>
      <c r="HP84" s="183"/>
      <c r="HQ84" s="183"/>
      <c r="HR84" s="183"/>
      <c r="HS84" s="183"/>
      <c r="HT84" s="183"/>
      <c r="HU84" s="183"/>
      <c r="HV84" s="183"/>
      <c r="HW84" s="183"/>
      <c r="HX84" s="183"/>
      <c r="HY84" s="183"/>
      <c r="HZ84" s="183"/>
      <c r="IA84" s="183"/>
      <c r="IB84" s="183"/>
      <c r="IC84" s="183"/>
      <c r="ID84" s="183"/>
      <c r="IE84" s="183"/>
      <c r="IF84" s="183"/>
      <c r="IG84" s="183"/>
      <c r="IH84" s="183"/>
      <c r="II84" s="183"/>
      <c r="IJ84" s="183"/>
      <c r="IK84" s="183"/>
      <c r="IL84" s="183"/>
      <c r="IM84" s="183"/>
      <c r="IN84" s="183"/>
      <c r="IO84" s="183"/>
      <c r="IP84" s="183"/>
      <c r="IQ84" s="183"/>
      <c r="IR84" s="183"/>
      <c r="IS84" s="183"/>
      <c r="IT84" s="183"/>
      <c r="IU84" s="183"/>
      <c r="IV84" s="183"/>
      <c r="IW84" s="183"/>
      <c r="IX84" s="183"/>
      <c r="IY84" s="183"/>
      <c r="IZ84" s="183"/>
      <c r="JA84" s="183"/>
      <c r="JB84" s="183"/>
      <c r="JC84" s="183"/>
      <c r="JD84" s="183"/>
      <c r="JE84" s="183"/>
      <c r="JF84" s="183"/>
      <c r="JG84" s="183"/>
      <c r="JH84" s="183"/>
      <c r="JI84" s="183"/>
      <c r="JJ84" s="183"/>
      <c r="JK84" s="183"/>
      <c r="JL84" s="183"/>
      <c r="JM84" s="183"/>
      <c r="JN84" s="183"/>
      <c r="JO84" s="183"/>
      <c r="JP84" s="183"/>
      <c r="JQ84" s="183"/>
      <c r="JR84" s="183"/>
      <c r="JS84" s="183"/>
      <c r="JT84" s="183"/>
      <c r="JU84" s="183"/>
      <c r="JV84" s="183"/>
      <c r="JW84" s="183"/>
      <c r="JX84" s="183"/>
      <c r="JY84" s="183"/>
      <c r="JZ84" s="183"/>
      <c r="KA84" s="183"/>
      <c r="KB84" s="183"/>
      <c r="KC84" s="183"/>
      <c r="KD84" s="183"/>
      <c r="KE84" s="183"/>
      <c r="KF84" s="183"/>
      <c r="KG84" s="183"/>
      <c r="KH84" s="183"/>
      <c r="KI84" s="183"/>
      <c r="KJ84" s="183"/>
      <c r="KK84" s="183"/>
      <c r="KL84" s="183"/>
      <c r="KM84" s="183"/>
      <c r="KN84" s="183"/>
      <c r="KO84" s="183"/>
      <c r="KP84" s="183"/>
      <c r="KQ84" s="183"/>
      <c r="KR84" s="183"/>
      <c r="KS84" s="183"/>
      <c r="KT84" s="183"/>
      <c r="KU84" s="183"/>
      <c r="KV84" s="183"/>
      <c r="KW84" s="183"/>
      <c r="KX84" s="183"/>
      <c r="KY84" s="183"/>
      <c r="KZ84" s="183"/>
      <c r="LA84" s="183"/>
      <c r="LB84" s="183"/>
      <c r="LC84" s="183"/>
      <c r="LD84" s="183"/>
      <c r="LE84" s="183"/>
      <c r="LF84" s="183"/>
      <c r="LG84" s="183"/>
      <c r="LH84" s="183"/>
      <c r="LI84" s="183"/>
      <c r="LJ84" s="183"/>
      <c r="LK84" s="183"/>
      <c r="LL84" s="183"/>
      <c r="LM84" s="183"/>
      <c r="LN84" s="183"/>
      <c r="LO84" s="183"/>
      <c r="LP84" s="183"/>
      <c r="LQ84" s="183"/>
      <c r="LR84" s="183"/>
      <c r="LS84" s="183"/>
      <c r="LT84" s="183"/>
      <c r="LU84" s="183"/>
      <c r="LV84" s="183"/>
      <c r="LW84" s="183"/>
      <c r="LX84" s="183"/>
      <c r="LY84" s="183"/>
      <c r="LZ84" s="183"/>
      <c r="MA84" s="183"/>
      <c r="MB84" s="183"/>
      <c r="MC84" s="183"/>
      <c r="MD84" s="183"/>
      <c r="ME84" s="183"/>
      <c r="MF84" s="183"/>
      <c r="MG84" s="183"/>
      <c r="MH84" s="183"/>
      <c r="MI84" s="183"/>
      <c r="MJ84" s="183"/>
      <c r="MK84" s="183"/>
      <c r="ML84" s="183"/>
      <c r="MM84" s="183"/>
      <c r="MN84" s="183"/>
      <c r="MO84" s="183"/>
      <c r="MP84" s="183"/>
      <c r="MQ84" s="183"/>
      <c r="MR84" s="183"/>
      <c r="MS84" s="183"/>
      <c r="MT84" s="183"/>
      <c r="MU84" s="183"/>
      <c r="MV84" s="183"/>
      <c r="MW84" s="183"/>
      <c r="MX84" s="183"/>
      <c r="MY84" s="183"/>
      <c r="MZ84" s="183"/>
      <c r="NA84" s="183"/>
      <c r="NB84" s="183"/>
      <c r="NC84" s="183"/>
      <c r="ND84" s="183"/>
      <c r="NE84" s="183"/>
      <c r="NF84" s="183"/>
      <c r="NG84" s="183"/>
      <c r="NH84" s="183"/>
      <c r="NI84" s="183"/>
      <c r="NJ84" s="183"/>
      <c r="NK84" s="183"/>
      <c r="NL84" s="183"/>
      <c r="NM84" s="183"/>
      <c r="NN84" s="183"/>
      <c r="NO84" s="183"/>
      <c r="NP84" s="183"/>
      <c r="NQ84" s="183"/>
      <c r="NR84" s="183"/>
      <c r="NS84" s="183"/>
      <c r="NT84" s="183"/>
      <c r="NU84" s="183"/>
      <c r="NV84" s="183"/>
      <c r="NW84" s="183"/>
      <c r="NX84" s="183"/>
      <c r="NY84" s="183"/>
      <c r="NZ84" s="183"/>
      <c r="OA84" s="183"/>
      <c r="OB84" s="183"/>
    </row>
    <row r="85" spans="1:392" s="36" customFormat="1">
      <c r="A85" s="299" t="s">
        <v>2321</v>
      </c>
      <c r="B85" s="298" t="s">
        <v>2331</v>
      </c>
      <c r="C85" s="32">
        <f>VLOOKUP(A85,'Running Inventory count'!$A:$C,3,)</f>
        <v>3</v>
      </c>
      <c r="D85" s="289"/>
      <c r="E85" s="289"/>
      <c r="F85" s="291" t="s">
        <v>2329</v>
      </c>
      <c r="G85" s="154" t="s">
        <v>868</v>
      </c>
      <c r="H85" s="17" t="s">
        <v>102</v>
      </c>
      <c r="I85" s="184"/>
      <c r="J85" s="25"/>
      <c r="K85" s="184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183"/>
      <c r="CY85" s="183"/>
      <c r="CZ85" s="183"/>
      <c r="DA85" s="183"/>
      <c r="DB85" s="183"/>
      <c r="DC85" s="183"/>
      <c r="DD85" s="183"/>
      <c r="DE85" s="183"/>
      <c r="DF85" s="183"/>
      <c r="DG85" s="183"/>
      <c r="DH85" s="183"/>
      <c r="DI85" s="183"/>
      <c r="DJ85" s="183"/>
      <c r="DK85" s="183"/>
      <c r="DL85" s="183"/>
      <c r="DM85" s="183"/>
      <c r="DN85" s="183"/>
      <c r="DO85" s="183"/>
      <c r="DP85" s="183"/>
      <c r="DQ85" s="183"/>
      <c r="DR85" s="183"/>
      <c r="DS85" s="183"/>
      <c r="DT85" s="183"/>
      <c r="DU85" s="183"/>
      <c r="DV85" s="183"/>
      <c r="DW85" s="183"/>
      <c r="DX85" s="183"/>
      <c r="DY85" s="183"/>
      <c r="DZ85" s="183"/>
      <c r="EA85" s="183"/>
      <c r="EB85" s="183"/>
      <c r="EC85" s="183"/>
      <c r="ED85" s="183"/>
      <c r="EE85" s="183"/>
      <c r="EF85" s="183"/>
      <c r="EG85" s="183"/>
      <c r="EH85" s="183"/>
      <c r="EI85" s="183"/>
      <c r="EJ85" s="183"/>
      <c r="EK85" s="183"/>
      <c r="EL85" s="183"/>
      <c r="EM85" s="183"/>
      <c r="EN85" s="183"/>
      <c r="EO85" s="183"/>
      <c r="EP85" s="183"/>
      <c r="EQ85" s="183"/>
      <c r="ER85" s="183"/>
      <c r="ES85" s="183"/>
      <c r="ET85" s="183"/>
      <c r="EU85" s="183"/>
      <c r="EV85" s="183"/>
      <c r="EW85" s="183"/>
      <c r="EX85" s="183"/>
      <c r="EY85" s="183"/>
      <c r="EZ85" s="183"/>
      <c r="FA85" s="183"/>
      <c r="FB85" s="183"/>
      <c r="FC85" s="183"/>
      <c r="FD85" s="183"/>
      <c r="FE85" s="183"/>
      <c r="FF85" s="183"/>
      <c r="FG85" s="183"/>
      <c r="FH85" s="183"/>
      <c r="FI85" s="183"/>
      <c r="FJ85" s="183"/>
      <c r="FK85" s="183"/>
      <c r="FL85" s="183"/>
      <c r="FM85" s="183"/>
      <c r="FN85" s="183"/>
      <c r="FO85" s="183"/>
      <c r="FP85" s="183"/>
      <c r="FQ85" s="183"/>
      <c r="FR85" s="183"/>
      <c r="FS85" s="183"/>
      <c r="FT85" s="183"/>
      <c r="FU85" s="183"/>
      <c r="FV85" s="183"/>
      <c r="FW85" s="183"/>
      <c r="FX85" s="183"/>
      <c r="FY85" s="183"/>
      <c r="FZ85" s="183"/>
      <c r="GA85" s="183"/>
      <c r="GB85" s="183"/>
      <c r="GC85" s="183"/>
      <c r="GD85" s="183"/>
      <c r="GE85" s="183"/>
      <c r="GF85" s="183"/>
      <c r="GG85" s="183"/>
      <c r="GH85" s="183"/>
      <c r="GI85" s="183"/>
      <c r="GJ85" s="183"/>
      <c r="GK85" s="183"/>
      <c r="GL85" s="183"/>
      <c r="GM85" s="183"/>
      <c r="GN85" s="183"/>
      <c r="GO85" s="183"/>
      <c r="GP85" s="183"/>
      <c r="GQ85" s="183"/>
      <c r="GR85" s="183"/>
      <c r="GS85" s="183"/>
      <c r="GT85" s="183"/>
      <c r="GU85" s="183"/>
      <c r="GV85" s="183"/>
      <c r="GW85" s="183"/>
      <c r="GX85" s="183"/>
      <c r="GY85" s="183"/>
      <c r="GZ85" s="183"/>
      <c r="HA85" s="183"/>
      <c r="HB85" s="183"/>
      <c r="HC85" s="183"/>
      <c r="HD85" s="183"/>
      <c r="HE85" s="183"/>
      <c r="HF85" s="183"/>
      <c r="HG85" s="183"/>
      <c r="HH85" s="183"/>
      <c r="HI85" s="183"/>
      <c r="HJ85" s="183"/>
      <c r="HK85" s="183"/>
      <c r="HL85" s="183"/>
      <c r="HM85" s="183"/>
      <c r="HN85" s="183"/>
      <c r="HO85" s="183"/>
      <c r="HP85" s="183"/>
      <c r="HQ85" s="183"/>
      <c r="HR85" s="183"/>
      <c r="HS85" s="183"/>
      <c r="HT85" s="183"/>
      <c r="HU85" s="183"/>
      <c r="HV85" s="183"/>
      <c r="HW85" s="183"/>
      <c r="HX85" s="183"/>
      <c r="HY85" s="183"/>
      <c r="HZ85" s="183"/>
      <c r="IA85" s="183"/>
      <c r="IB85" s="183"/>
      <c r="IC85" s="183"/>
      <c r="ID85" s="183"/>
      <c r="IE85" s="183"/>
      <c r="IF85" s="183"/>
      <c r="IG85" s="183"/>
      <c r="IH85" s="183"/>
      <c r="II85" s="183"/>
      <c r="IJ85" s="183"/>
      <c r="IK85" s="183"/>
      <c r="IL85" s="183"/>
      <c r="IM85" s="183"/>
      <c r="IN85" s="183"/>
      <c r="IO85" s="183"/>
      <c r="IP85" s="183"/>
      <c r="IQ85" s="183"/>
      <c r="IR85" s="183"/>
      <c r="IS85" s="183"/>
      <c r="IT85" s="183"/>
      <c r="IU85" s="183"/>
      <c r="IV85" s="183"/>
      <c r="IW85" s="183"/>
      <c r="IX85" s="183"/>
      <c r="IY85" s="183"/>
      <c r="IZ85" s="183"/>
      <c r="JA85" s="183"/>
      <c r="JB85" s="183"/>
      <c r="JC85" s="183"/>
      <c r="JD85" s="183"/>
      <c r="JE85" s="183"/>
      <c r="JF85" s="183"/>
      <c r="JG85" s="183"/>
      <c r="JH85" s="183"/>
      <c r="JI85" s="183"/>
      <c r="JJ85" s="183"/>
      <c r="JK85" s="183"/>
      <c r="JL85" s="183"/>
      <c r="JM85" s="183"/>
      <c r="JN85" s="183"/>
      <c r="JO85" s="183"/>
      <c r="JP85" s="183"/>
      <c r="JQ85" s="183"/>
      <c r="JR85" s="183"/>
      <c r="JS85" s="183"/>
      <c r="JT85" s="183"/>
      <c r="JU85" s="183"/>
      <c r="JV85" s="183"/>
      <c r="JW85" s="183"/>
      <c r="JX85" s="183"/>
      <c r="JY85" s="183"/>
      <c r="JZ85" s="183"/>
      <c r="KA85" s="183"/>
      <c r="KB85" s="183"/>
      <c r="KC85" s="183"/>
      <c r="KD85" s="183"/>
      <c r="KE85" s="183"/>
      <c r="KF85" s="183"/>
      <c r="KG85" s="183"/>
      <c r="KH85" s="183"/>
      <c r="KI85" s="183"/>
      <c r="KJ85" s="183"/>
      <c r="KK85" s="183"/>
      <c r="KL85" s="183"/>
      <c r="KM85" s="183"/>
      <c r="KN85" s="183"/>
      <c r="KO85" s="183"/>
      <c r="KP85" s="183"/>
      <c r="KQ85" s="183"/>
      <c r="KR85" s="183"/>
      <c r="KS85" s="183"/>
      <c r="KT85" s="183"/>
      <c r="KU85" s="183"/>
      <c r="KV85" s="183"/>
      <c r="KW85" s="183"/>
      <c r="KX85" s="183"/>
      <c r="KY85" s="183"/>
      <c r="KZ85" s="183"/>
      <c r="LA85" s="183"/>
      <c r="LB85" s="183"/>
      <c r="LC85" s="183"/>
      <c r="LD85" s="183"/>
      <c r="LE85" s="183"/>
      <c r="LF85" s="183"/>
      <c r="LG85" s="183"/>
      <c r="LH85" s="183"/>
      <c r="LI85" s="183"/>
      <c r="LJ85" s="183"/>
      <c r="LK85" s="183"/>
      <c r="LL85" s="183"/>
      <c r="LM85" s="183"/>
      <c r="LN85" s="183"/>
      <c r="LO85" s="183"/>
      <c r="LP85" s="183"/>
      <c r="LQ85" s="183"/>
      <c r="LR85" s="183"/>
      <c r="LS85" s="183"/>
      <c r="LT85" s="183"/>
      <c r="LU85" s="183"/>
      <c r="LV85" s="183"/>
      <c r="LW85" s="183"/>
      <c r="LX85" s="183"/>
      <c r="LY85" s="183"/>
      <c r="LZ85" s="183"/>
      <c r="MA85" s="183"/>
      <c r="MB85" s="183"/>
      <c r="MC85" s="183"/>
      <c r="MD85" s="183"/>
      <c r="ME85" s="183"/>
      <c r="MF85" s="183"/>
      <c r="MG85" s="183"/>
      <c r="MH85" s="183"/>
      <c r="MI85" s="183"/>
      <c r="MJ85" s="183"/>
      <c r="MK85" s="183"/>
      <c r="ML85" s="183"/>
      <c r="MM85" s="183"/>
      <c r="MN85" s="183"/>
      <c r="MO85" s="183"/>
      <c r="MP85" s="183"/>
      <c r="MQ85" s="183"/>
      <c r="MR85" s="183"/>
      <c r="MS85" s="183"/>
      <c r="MT85" s="183"/>
      <c r="MU85" s="183"/>
      <c r="MV85" s="183"/>
      <c r="MW85" s="183"/>
      <c r="MX85" s="183"/>
      <c r="MY85" s="183"/>
      <c r="MZ85" s="183"/>
      <c r="NA85" s="183"/>
      <c r="NB85" s="183"/>
      <c r="NC85" s="183"/>
      <c r="ND85" s="183"/>
      <c r="NE85" s="183"/>
      <c r="NF85" s="183"/>
      <c r="NG85" s="183"/>
      <c r="NH85" s="183"/>
      <c r="NI85" s="183"/>
      <c r="NJ85" s="183"/>
      <c r="NK85" s="183"/>
      <c r="NL85" s="183"/>
      <c r="NM85" s="183"/>
      <c r="NN85" s="183"/>
      <c r="NO85" s="183"/>
      <c r="NP85" s="183"/>
      <c r="NQ85" s="183"/>
      <c r="NR85" s="183"/>
      <c r="NS85" s="183"/>
      <c r="NT85" s="183"/>
      <c r="NU85" s="183"/>
      <c r="NV85" s="183"/>
      <c r="NW85" s="183"/>
      <c r="NX85" s="183"/>
      <c r="NY85" s="183"/>
      <c r="NZ85" s="183"/>
      <c r="OA85" s="183"/>
      <c r="OB85" s="183"/>
    </row>
    <row r="86" spans="1:392" s="191" customFormat="1">
      <c r="A86" s="293" t="s">
        <v>2202</v>
      </c>
      <c r="B86" s="387" t="s">
        <v>2194</v>
      </c>
      <c r="C86" s="190">
        <f>VLOOKUP(A86,'Running Inventory count'!$A:$C,3,)</f>
        <v>5</v>
      </c>
      <c r="D86" s="289"/>
      <c r="E86" s="289"/>
      <c r="F86" s="291" t="s">
        <v>2054</v>
      </c>
      <c r="G86" s="186" t="s">
        <v>868</v>
      </c>
      <c r="H86" s="185" t="s">
        <v>102</v>
      </c>
      <c r="I86" s="184"/>
      <c r="J86" s="187"/>
      <c r="K86" s="184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3"/>
      <c r="BN86" s="183"/>
      <c r="BO86" s="183"/>
      <c r="BP86" s="183"/>
      <c r="BQ86" s="183"/>
      <c r="BR86" s="183"/>
      <c r="BS86" s="183"/>
      <c r="BT86" s="183"/>
      <c r="BU86" s="183"/>
      <c r="BV86" s="183"/>
      <c r="BW86" s="183"/>
      <c r="BX86" s="183"/>
      <c r="BY86" s="183"/>
      <c r="BZ86" s="183"/>
      <c r="CA86" s="183"/>
      <c r="CB86" s="183"/>
      <c r="CC86" s="183"/>
      <c r="CD86" s="183"/>
      <c r="CE86" s="183"/>
      <c r="CF86" s="183"/>
      <c r="CG86" s="183"/>
      <c r="CH86" s="183"/>
      <c r="CI86" s="183"/>
      <c r="CJ86" s="183"/>
      <c r="CK86" s="183"/>
      <c r="CL86" s="183"/>
      <c r="CM86" s="183"/>
      <c r="CN86" s="183"/>
      <c r="CO86" s="183"/>
      <c r="CP86" s="183"/>
      <c r="CQ86" s="183"/>
      <c r="CR86" s="183"/>
      <c r="CS86" s="183"/>
      <c r="CT86" s="183"/>
      <c r="CU86" s="183"/>
      <c r="CV86" s="183"/>
      <c r="CW86" s="183"/>
      <c r="CX86" s="183"/>
      <c r="CY86" s="183"/>
      <c r="CZ86" s="183"/>
      <c r="DA86" s="183"/>
      <c r="DB86" s="183"/>
      <c r="DC86" s="183"/>
      <c r="DD86" s="183"/>
      <c r="DE86" s="183"/>
      <c r="DF86" s="183"/>
      <c r="DG86" s="183"/>
      <c r="DH86" s="183"/>
      <c r="DI86" s="183"/>
      <c r="DJ86" s="183"/>
      <c r="DK86" s="183"/>
      <c r="DL86" s="183"/>
      <c r="DM86" s="183"/>
      <c r="DN86" s="183"/>
      <c r="DO86" s="183"/>
      <c r="DP86" s="183"/>
      <c r="DQ86" s="183"/>
      <c r="DR86" s="183"/>
      <c r="DS86" s="183"/>
      <c r="DT86" s="183"/>
      <c r="DU86" s="183"/>
      <c r="DV86" s="183"/>
      <c r="DW86" s="183"/>
      <c r="DX86" s="183"/>
      <c r="DY86" s="183"/>
      <c r="DZ86" s="183"/>
      <c r="EA86" s="183"/>
      <c r="EB86" s="183"/>
      <c r="EC86" s="183"/>
      <c r="ED86" s="183"/>
      <c r="EE86" s="183"/>
      <c r="EF86" s="183"/>
      <c r="EG86" s="183"/>
      <c r="EH86" s="183"/>
      <c r="EI86" s="183"/>
      <c r="EJ86" s="183"/>
      <c r="EK86" s="183"/>
      <c r="EL86" s="183"/>
      <c r="EM86" s="183"/>
      <c r="EN86" s="183"/>
      <c r="EO86" s="183"/>
      <c r="EP86" s="183"/>
      <c r="EQ86" s="183"/>
      <c r="ER86" s="183"/>
      <c r="ES86" s="183"/>
      <c r="ET86" s="183"/>
      <c r="EU86" s="183"/>
      <c r="EV86" s="183"/>
      <c r="EW86" s="183"/>
      <c r="EX86" s="183"/>
      <c r="EY86" s="183"/>
      <c r="EZ86" s="183"/>
      <c r="FA86" s="183"/>
      <c r="FB86" s="183"/>
      <c r="FC86" s="183"/>
      <c r="FD86" s="183"/>
      <c r="FE86" s="183"/>
      <c r="FF86" s="183"/>
      <c r="FG86" s="183"/>
      <c r="FH86" s="183"/>
      <c r="FI86" s="183"/>
      <c r="FJ86" s="183"/>
      <c r="FK86" s="183"/>
      <c r="FL86" s="183"/>
      <c r="FM86" s="183"/>
      <c r="FN86" s="183"/>
      <c r="FO86" s="183"/>
      <c r="FP86" s="183"/>
      <c r="FQ86" s="183"/>
      <c r="FR86" s="183"/>
      <c r="FS86" s="183"/>
      <c r="FT86" s="183"/>
      <c r="FU86" s="183"/>
      <c r="FV86" s="183"/>
      <c r="FW86" s="183"/>
      <c r="FX86" s="183"/>
      <c r="FY86" s="183"/>
      <c r="FZ86" s="183"/>
      <c r="GA86" s="183"/>
      <c r="GB86" s="183"/>
      <c r="GC86" s="183"/>
      <c r="GD86" s="183"/>
      <c r="GE86" s="183"/>
      <c r="GF86" s="183"/>
      <c r="GG86" s="183"/>
      <c r="GH86" s="183"/>
      <c r="GI86" s="183"/>
      <c r="GJ86" s="183"/>
      <c r="GK86" s="183"/>
      <c r="GL86" s="183"/>
      <c r="GM86" s="183"/>
      <c r="GN86" s="183"/>
      <c r="GO86" s="183"/>
      <c r="GP86" s="183"/>
      <c r="GQ86" s="183"/>
      <c r="GR86" s="183"/>
      <c r="GS86" s="183"/>
      <c r="GT86" s="183"/>
      <c r="GU86" s="183"/>
      <c r="GV86" s="183"/>
      <c r="GW86" s="183"/>
      <c r="GX86" s="183"/>
      <c r="GY86" s="183"/>
      <c r="GZ86" s="183"/>
      <c r="HA86" s="183"/>
      <c r="HB86" s="183"/>
      <c r="HC86" s="183"/>
      <c r="HD86" s="183"/>
      <c r="HE86" s="183"/>
      <c r="HF86" s="183"/>
      <c r="HG86" s="183"/>
      <c r="HH86" s="183"/>
      <c r="HI86" s="183"/>
      <c r="HJ86" s="183"/>
      <c r="HK86" s="183"/>
      <c r="HL86" s="183"/>
      <c r="HM86" s="183"/>
      <c r="HN86" s="183"/>
      <c r="HO86" s="183"/>
      <c r="HP86" s="183"/>
      <c r="HQ86" s="183"/>
      <c r="HR86" s="183"/>
      <c r="HS86" s="183"/>
      <c r="HT86" s="183"/>
      <c r="HU86" s="183"/>
      <c r="HV86" s="183"/>
      <c r="HW86" s="183"/>
      <c r="HX86" s="183"/>
      <c r="HY86" s="183"/>
      <c r="HZ86" s="183"/>
      <c r="IA86" s="183"/>
      <c r="IB86" s="183"/>
      <c r="IC86" s="183"/>
      <c r="ID86" s="183"/>
      <c r="IE86" s="183"/>
      <c r="IF86" s="183"/>
      <c r="IG86" s="183"/>
      <c r="IH86" s="183"/>
      <c r="II86" s="183"/>
      <c r="IJ86" s="183"/>
      <c r="IK86" s="183"/>
      <c r="IL86" s="183"/>
      <c r="IM86" s="183"/>
      <c r="IN86" s="183"/>
      <c r="IO86" s="183"/>
      <c r="IP86" s="183"/>
      <c r="IQ86" s="183"/>
      <c r="IR86" s="183"/>
      <c r="IS86" s="183"/>
      <c r="IT86" s="183"/>
      <c r="IU86" s="183"/>
      <c r="IV86" s="183"/>
      <c r="IW86" s="183"/>
      <c r="IX86" s="183"/>
      <c r="IY86" s="183"/>
      <c r="IZ86" s="183"/>
      <c r="JA86" s="183"/>
      <c r="JB86" s="183"/>
      <c r="JC86" s="183"/>
      <c r="JD86" s="183"/>
      <c r="JE86" s="183"/>
      <c r="JF86" s="183"/>
      <c r="JG86" s="183"/>
      <c r="JH86" s="183"/>
      <c r="JI86" s="183"/>
      <c r="JJ86" s="183"/>
      <c r="JK86" s="183"/>
      <c r="JL86" s="183"/>
      <c r="JM86" s="183"/>
      <c r="JN86" s="183"/>
      <c r="JO86" s="183"/>
      <c r="JP86" s="183"/>
      <c r="JQ86" s="183"/>
      <c r="JR86" s="183"/>
      <c r="JS86" s="183"/>
      <c r="JT86" s="183"/>
      <c r="JU86" s="183"/>
      <c r="JV86" s="183"/>
      <c r="JW86" s="183"/>
      <c r="JX86" s="183"/>
      <c r="JY86" s="183"/>
      <c r="JZ86" s="183"/>
      <c r="KA86" s="183"/>
      <c r="KB86" s="183"/>
      <c r="KC86" s="183"/>
      <c r="KD86" s="183"/>
      <c r="KE86" s="183"/>
      <c r="KF86" s="183"/>
      <c r="KG86" s="183"/>
      <c r="KH86" s="183"/>
      <c r="KI86" s="183"/>
      <c r="KJ86" s="183"/>
      <c r="KK86" s="183"/>
      <c r="KL86" s="183"/>
      <c r="KM86" s="183"/>
      <c r="KN86" s="183"/>
      <c r="KO86" s="183"/>
      <c r="KP86" s="183"/>
      <c r="KQ86" s="183"/>
      <c r="KR86" s="183"/>
      <c r="KS86" s="183"/>
      <c r="KT86" s="183"/>
      <c r="KU86" s="183"/>
      <c r="KV86" s="183"/>
      <c r="KW86" s="183"/>
      <c r="KX86" s="183"/>
      <c r="KY86" s="183"/>
      <c r="KZ86" s="183"/>
      <c r="LA86" s="183"/>
      <c r="LB86" s="183"/>
      <c r="LC86" s="183"/>
      <c r="LD86" s="183"/>
      <c r="LE86" s="183"/>
      <c r="LF86" s="183"/>
      <c r="LG86" s="183"/>
      <c r="LH86" s="183"/>
      <c r="LI86" s="183"/>
      <c r="LJ86" s="183"/>
      <c r="LK86" s="183"/>
      <c r="LL86" s="183"/>
      <c r="LM86" s="183"/>
      <c r="LN86" s="183"/>
      <c r="LO86" s="183"/>
      <c r="LP86" s="183"/>
      <c r="LQ86" s="183"/>
      <c r="LR86" s="183"/>
      <c r="LS86" s="183"/>
      <c r="LT86" s="183"/>
      <c r="LU86" s="183"/>
      <c r="LV86" s="183"/>
      <c r="LW86" s="183"/>
      <c r="LX86" s="183"/>
      <c r="LY86" s="183"/>
      <c r="LZ86" s="183"/>
      <c r="MA86" s="183"/>
      <c r="MB86" s="183"/>
      <c r="MC86" s="183"/>
      <c r="MD86" s="183"/>
      <c r="ME86" s="183"/>
      <c r="MF86" s="183"/>
      <c r="MG86" s="183"/>
      <c r="MH86" s="183"/>
      <c r="MI86" s="183"/>
      <c r="MJ86" s="183"/>
      <c r="MK86" s="183"/>
      <c r="ML86" s="183"/>
      <c r="MM86" s="183"/>
      <c r="MN86" s="183"/>
      <c r="MO86" s="183"/>
      <c r="MP86" s="183"/>
      <c r="MQ86" s="183"/>
      <c r="MR86" s="183"/>
      <c r="MS86" s="183"/>
      <c r="MT86" s="183"/>
      <c r="MU86" s="183"/>
      <c r="MV86" s="183"/>
      <c r="MW86" s="183"/>
      <c r="MX86" s="183"/>
      <c r="MY86" s="183"/>
      <c r="MZ86" s="183"/>
      <c r="NA86" s="183"/>
      <c r="NB86" s="183"/>
      <c r="NC86" s="183"/>
      <c r="ND86" s="183"/>
      <c r="NE86" s="183"/>
      <c r="NF86" s="183"/>
      <c r="NG86" s="183"/>
      <c r="NH86" s="183"/>
      <c r="NI86" s="183"/>
      <c r="NJ86" s="183"/>
      <c r="NK86" s="183"/>
      <c r="NL86" s="183"/>
      <c r="NM86" s="183"/>
      <c r="NN86" s="183"/>
      <c r="NO86" s="183"/>
      <c r="NP86" s="183"/>
      <c r="NQ86" s="183"/>
      <c r="NR86" s="183"/>
      <c r="NS86" s="183"/>
      <c r="NT86" s="183"/>
      <c r="NU86" s="183"/>
      <c r="NV86" s="183"/>
      <c r="NW86" s="183"/>
      <c r="NX86" s="183"/>
      <c r="NY86" s="183"/>
      <c r="NZ86" s="183"/>
      <c r="OA86" s="183"/>
      <c r="OB86" s="183"/>
    </row>
    <row r="87" spans="1:392" s="268" customFormat="1">
      <c r="A87" s="299" t="s">
        <v>2322</v>
      </c>
      <c r="B87" s="398" t="s">
        <v>2332</v>
      </c>
      <c r="C87" s="267">
        <f>VLOOKUP(A87,'Running Inventory count'!$A:$C,3,)</f>
        <v>1</v>
      </c>
      <c r="D87" s="289"/>
      <c r="E87" s="289"/>
      <c r="F87" s="291" t="s">
        <v>2329</v>
      </c>
      <c r="G87" s="263" t="s">
        <v>868</v>
      </c>
      <c r="H87" s="262" t="s">
        <v>102</v>
      </c>
      <c r="I87" s="270"/>
      <c r="J87" s="265"/>
      <c r="K87" s="270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  <c r="BC87" s="183"/>
      <c r="BD87" s="183"/>
      <c r="BE87" s="183"/>
      <c r="BF87" s="183"/>
      <c r="BG87" s="183"/>
      <c r="BH87" s="183"/>
      <c r="BI87" s="183"/>
      <c r="BJ87" s="183"/>
      <c r="BK87" s="183"/>
      <c r="BL87" s="183"/>
      <c r="BM87" s="183"/>
      <c r="BN87" s="183"/>
      <c r="BO87" s="183"/>
      <c r="BP87" s="183"/>
      <c r="BQ87" s="183"/>
      <c r="BR87" s="183"/>
      <c r="BS87" s="183"/>
      <c r="BT87" s="183"/>
      <c r="BU87" s="183"/>
      <c r="BV87" s="183"/>
      <c r="BW87" s="183"/>
      <c r="BX87" s="183"/>
      <c r="BY87" s="183"/>
      <c r="BZ87" s="183"/>
      <c r="CA87" s="183"/>
      <c r="CB87" s="183"/>
      <c r="CC87" s="183"/>
      <c r="CD87" s="183"/>
      <c r="CE87" s="183"/>
      <c r="CF87" s="183"/>
      <c r="CG87" s="183"/>
      <c r="CH87" s="183"/>
      <c r="CI87" s="183"/>
      <c r="CJ87" s="183"/>
      <c r="CK87" s="183"/>
      <c r="CL87" s="183"/>
      <c r="CM87" s="183"/>
      <c r="CN87" s="183"/>
      <c r="CO87" s="183"/>
      <c r="CP87" s="183"/>
      <c r="CQ87" s="183"/>
      <c r="CR87" s="183"/>
      <c r="CS87" s="183"/>
      <c r="CT87" s="183"/>
      <c r="CU87" s="183"/>
      <c r="CV87" s="183"/>
      <c r="CW87" s="183"/>
      <c r="CX87" s="183"/>
      <c r="CY87" s="183"/>
      <c r="CZ87" s="183"/>
      <c r="DA87" s="183"/>
      <c r="DB87" s="183"/>
      <c r="DC87" s="183"/>
      <c r="DD87" s="183"/>
      <c r="DE87" s="183"/>
      <c r="DF87" s="183"/>
      <c r="DG87" s="183"/>
      <c r="DH87" s="183"/>
      <c r="DI87" s="183"/>
      <c r="DJ87" s="183"/>
      <c r="DK87" s="183"/>
      <c r="DL87" s="183"/>
      <c r="DM87" s="183"/>
      <c r="DN87" s="183"/>
      <c r="DO87" s="183"/>
      <c r="DP87" s="183"/>
      <c r="DQ87" s="183"/>
      <c r="DR87" s="183"/>
      <c r="DS87" s="183"/>
      <c r="DT87" s="183"/>
      <c r="DU87" s="183"/>
      <c r="DV87" s="183"/>
      <c r="DW87" s="183"/>
      <c r="DX87" s="183"/>
      <c r="DY87" s="183"/>
      <c r="DZ87" s="183"/>
      <c r="EA87" s="183"/>
      <c r="EB87" s="183"/>
      <c r="EC87" s="183"/>
      <c r="ED87" s="183"/>
      <c r="EE87" s="183"/>
      <c r="EF87" s="183"/>
      <c r="EG87" s="183"/>
      <c r="EH87" s="183"/>
      <c r="EI87" s="183"/>
      <c r="EJ87" s="183"/>
      <c r="EK87" s="183"/>
      <c r="EL87" s="183"/>
      <c r="EM87" s="183"/>
      <c r="EN87" s="183"/>
      <c r="EO87" s="183"/>
      <c r="EP87" s="183"/>
      <c r="EQ87" s="183"/>
      <c r="ER87" s="183"/>
      <c r="ES87" s="183"/>
      <c r="ET87" s="183"/>
      <c r="EU87" s="183"/>
      <c r="EV87" s="183"/>
      <c r="EW87" s="183"/>
      <c r="EX87" s="183"/>
      <c r="EY87" s="183"/>
      <c r="EZ87" s="183"/>
      <c r="FA87" s="183"/>
      <c r="FB87" s="183"/>
      <c r="FC87" s="183"/>
      <c r="FD87" s="183"/>
      <c r="FE87" s="183"/>
      <c r="FF87" s="183"/>
      <c r="FG87" s="183"/>
      <c r="FH87" s="183"/>
      <c r="FI87" s="183"/>
      <c r="FJ87" s="183"/>
      <c r="FK87" s="183"/>
      <c r="FL87" s="183"/>
      <c r="FM87" s="183"/>
      <c r="FN87" s="183"/>
      <c r="FO87" s="183"/>
      <c r="FP87" s="183"/>
      <c r="FQ87" s="183"/>
      <c r="FR87" s="183"/>
      <c r="FS87" s="183"/>
      <c r="FT87" s="183"/>
      <c r="FU87" s="183"/>
      <c r="FV87" s="183"/>
      <c r="FW87" s="183"/>
      <c r="FX87" s="183"/>
      <c r="FY87" s="183"/>
      <c r="FZ87" s="183"/>
      <c r="GA87" s="183"/>
      <c r="GB87" s="183"/>
      <c r="GC87" s="183"/>
      <c r="GD87" s="183"/>
      <c r="GE87" s="183"/>
      <c r="GF87" s="183"/>
      <c r="GG87" s="183"/>
      <c r="GH87" s="183"/>
      <c r="GI87" s="183"/>
      <c r="GJ87" s="183"/>
      <c r="GK87" s="183"/>
      <c r="GL87" s="183"/>
      <c r="GM87" s="183"/>
      <c r="GN87" s="183"/>
      <c r="GO87" s="183"/>
      <c r="GP87" s="183"/>
      <c r="GQ87" s="183"/>
      <c r="GR87" s="183"/>
      <c r="GS87" s="183"/>
      <c r="GT87" s="183"/>
      <c r="GU87" s="183"/>
      <c r="GV87" s="183"/>
      <c r="GW87" s="183"/>
      <c r="GX87" s="183"/>
      <c r="GY87" s="183"/>
      <c r="GZ87" s="183"/>
      <c r="HA87" s="183"/>
      <c r="HB87" s="183"/>
      <c r="HC87" s="183"/>
      <c r="HD87" s="183"/>
      <c r="HE87" s="183"/>
      <c r="HF87" s="183"/>
      <c r="HG87" s="183"/>
      <c r="HH87" s="183"/>
      <c r="HI87" s="183"/>
      <c r="HJ87" s="183"/>
      <c r="HK87" s="183"/>
      <c r="HL87" s="183"/>
      <c r="HM87" s="183"/>
      <c r="HN87" s="183"/>
      <c r="HO87" s="183"/>
      <c r="HP87" s="183"/>
      <c r="HQ87" s="183"/>
      <c r="HR87" s="183"/>
      <c r="HS87" s="183"/>
      <c r="HT87" s="183"/>
      <c r="HU87" s="183"/>
      <c r="HV87" s="183"/>
      <c r="HW87" s="183"/>
      <c r="HX87" s="183"/>
      <c r="HY87" s="183"/>
      <c r="HZ87" s="183"/>
      <c r="IA87" s="183"/>
      <c r="IB87" s="183"/>
      <c r="IC87" s="183"/>
      <c r="ID87" s="183"/>
      <c r="IE87" s="183"/>
      <c r="IF87" s="183"/>
      <c r="IG87" s="183"/>
      <c r="IH87" s="183"/>
      <c r="II87" s="183"/>
      <c r="IJ87" s="183"/>
      <c r="IK87" s="183"/>
      <c r="IL87" s="183"/>
      <c r="IM87" s="183"/>
      <c r="IN87" s="183"/>
      <c r="IO87" s="183"/>
      <c r="IP87" s="183"/>
      <c r="IQ87" s="183"/>
      <c r="IR87" s="183"/>
      <c r="IS87" s="183"/>
      <c r="IT87" s="183"/>
      <c r="IU87" s="183"/>
      <c r="IV87" s="183"/>
      <c r="IW87" s="183"/>
      <c r="IX87" s="183"/>
      <c r="IY87" s="183"/>
      <c r="IZ87" s="183"/>
      <c r="JA87" s="183"/>
      <c r="JB87" s="183"/>
      <c r="JC87" s="183"/>
      <c r="JD87" s="183"/>
      <c r="JE87" s="183"/>
      <c r="JF87" s="183"/>
      <c r="JG87" s="183"/>
      <c r="JH87" s="183"/>
      <c r="JI87" s="183"/>
      <c r="JJ87" s="183"/>
      <c r="JK87" s="183"/>
      <c r="JL87" s="183"/>
      <c r="JM87" s="183"/>
      <c r="JN87" s="183"/>
      <c r="JO87" s="183"/>
      <c r="JP87" s="183"/>
      <c r="JQ87" s="183"/>
      <c r="JR87" s="183"/>
      <c r="JS87" s="183"/>
      <c r="JT87" s="183"/>
      <c r="JU87" s="183"/>
      <c r="JV87" s="183"/>
      <c r="JW87" s="183"/>
      <c r="JX87" s="183"/>
      <c r="JY87" s="183"/>
      <c r="JZ87" s="183"/>
      <c r="KA87" s="183"/>
      <c r="KB87" s="183"/>
      <c r="KC87" s="183"/>
      <c r="KD87" s="183"/>
      <c r="KE87" s="183"/>
      <c r="KF87" s="183"/>
      <c r="KG87" s="183"/>
      <c r="KH87" s="183"/>
      <c r="KI87" s="183"/>
      <c r="KJ87" s="183"/>
      <c r="KK87" s="183"/>
      <c r="KL87" s="183"/>
      <c r="KM87" s="183"/>
      <c r="KN87" s="183"/>
      <c r="KO87" s="183"/>
      <c r="KP87" s="183"/>
      <c r="KQ87" s="183"/>
      <c r="KR87" s="183"/>
      <c r="KS87" s="183"/>
      <c r="KT87" s="183"/>
      <c r="KU87" s="183"/>
      <c r="KV87" s="183"/>
      <c r="KW87" s="183"/>
      <c r="KX87" s="183"/>
      <c r="KY87" s="183"/>
      <c r="KZ87" s="183"/>
      <c r="LA87" s="183"/>
      <c r="LB87" s="183"/>
      <c r="LC87" s="183"/>
      <c r="LD87" s="183"/>
      <c r="LE87" s="183"/>
      <c r="LF87" s="183"/>
      <c r="LG87" s="183"/>
      <c r="LH87" s="183"/>
      <c r="LI87" s="183"/>
      <c r="LJ87" s="183"/>
      <c r="LK87" s="183"/>
      <c r="LL87" s="183"/>
      <c r="LM87" s="183"/>
      <c r="LN87" s="183"/>
      <c r="LO87" s="183"/>
      <c r="LP87" s="183"/>
      <c r="LQ87" s="183"/>
      <c r="LR87" s="183"/>
      <c r="LS87" s="183"/>
      <c r="LT87" s="183"/>
      <c r="LU87" s="183"/>
      <c r="LV87" s="183"/>
      <c r="LW87" s="183"/>
      <c r="LX87" s="183"/>
      <c r="LY87" s="183"/>
      <c r="LZ87" s="183"/>
      <c r="MA87" s="183"/>
      <c r="MB87" s="183"/>
      <c r="MC87" s="183"/>
      <c r="MD87" s="183"/>
      <c r="ME87" s="183"/>
      <c r="MF87" s="183"/>
      <c r="MG87" s="183"/>
      <c r="MH87" s="183"/>
      <c r="MI87" s="183"/>
      <c r="MJ87" s="183"/>
      <c r="MK87" s="183"/>
      <c r="ML87" s="183"/>
      <c r="MM87" s="183"/>
      <c r="MN87" s="183"/>
      <c r="MO87" s="183"/>
      <c r="MP87" s="183"/>
      <c r="MQ87" s="183"/>
      <c r="MR87" s="183"/>
      <c r="MS87" s="183"/>
      <c r="MT87" s="183"/>
      <c r="MU87" s="183"/>
      <c r="MV87" s="183"/>
      <c r="MW87" s="183"/>
      <c r="MX87" s="183"/>
      <c r="MY87" s="183"/>
      <c r="MZ87" s="183"/>
      <c r="NA87" s="183"/>
      <c r="NB87" s="183"/>
      <c r="NC87" s="183"/>
      <c r="ND87" s="183"/>
      <c r="NE87" s="183"/>
      <c r="NF87" s="183"/>
      <c r="NG87" s="183"/>
      <c r="NH87" s="183"/>
      <c r="NI87" s="183"/>
      <c r="NJ87" s="183"/>
      <c r="NK87" s="183"/>
      <c r="NL87" s="183"/>
      <c r="NM87" s="183"/>
      <c r="NN87" s="183"/>
      <c r="NO87" s="183"/>
      <c r="NP87" s="183"/>
      <c r="NQ87" s="183"/>
      <c r="NR87" s="183"/>
      <c r="NS87" s="183"/>
      <c r="NT87" s="183"/>
      <c r="NU87" s="183"/>
      <c r="NV87" s="183"/>
      <c r="NW87" s="183"/>
      <c r="NX87" s="183"/>
      <c r="NY87" s="183"/>
      <c r="NZ87" s="183"/>
      <c r="OA87" s="183"/>
      <c r="OB87" s="183"/>
    </row>
    <row r="88" spans="1:392" s="268" customFormat="1">
      <c r="A88" s="293" t="s">
        <v>2203</v>
      </c>
      <c r="B88" s="292" t="s">
        <v>2195</v>
      </c>
      <c r="C88" s="267">
        <f>VLOOKUP(A88,'Running Inventory count'!$A:$C,3,)</f>
        <v>4</v>
      </c>
      <c r="D88" s="289"/>
      <c r="E88" s="289"/>
      <c r="F88" s="291" t="s">
        <v>2054</v>
      </c>
      <c r="G88" s="263" t="s">
        <v>868</v>
      </c>
      <c r="H88" s="262" t="s">
        <v>102</v>
      </c>
      <c r="I88" s="270"/>
      <c r="J88" s="265"/>
      <c r="K88" s="270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3"/>
      <c r="BS88" s="183"/>
      <c r="BT88" s="183"/>
      <c r="BU88" s="183"/>
      <c r="BV88" s="183"/>
      <c r="BW88" s="183"/>
      <c r="BX88" s="183"/>
      <c r="BY88" s="183"/>
      <c r="BZ88" s="183"/>
      <c r="CA88" s="183"/>
      <c r="CB88" s="183"/>
      <c r="CC88" s="183"/>
      <c r="CD88" s="183"/>
      <c r="CE88" s="183"/>
      <c r="CF88" s="183"/>
      <c r="CG88" s="183"/>
      <c r="CH88" s="183"/>
      <c r="CI88" s="183"/>
      <c r="CJ88" s="183"/>
      <c r="CK88" s="183"/>
      <c r="CL88" s="183"/>
      <c r="CM88" s="183"/>
      <c r="CN88" s="183"/>
      <c r="CO88" s="183"/>
      <c r="CP88" s="183"/>
      <c r="CQ88" s="183"/>
      <c r="CR88" s="183"/>
      <c r="CS88" s="183"/>
      <c r="CT88" s="183"/>
      <c r="CU88" s="183"/>
      <c r="CV88" s="183"/>
      <c r="CW88" s="183"/>
      <c r="CX88" s="183"/>
      <c r="CY88" s="183"/>
      <c r="CZ88" s="183"/>
      <c r="DA88" s="183"/>
      <c r="DB88" s="183"/>
      <c r="DC88" s="183"/>
      <c r="DD88" s="183"/>
      <c r="DE88" s="183"/>
      <c r="DF88" s="183"/>
      <c r="DG88" s="183"/>
      <c r="DH88" s="183"/>
      <c r="DI88" s="183"/>
      <c r="DJ88" s="183"/>
      <c r="DK88" s="183"/>
      <c r="DL88" s="183"/>
      <c r="DM88" s="183"/>
      <c r="DN88" s="183"/>
      <c r="DO88" s="183"/>
      <c r="DP88" s="183"/>
      <c r="DQ88" s="183"/>
      <c r="DR88" s="183"/>
      <c r="DS88" s="183"/>
      <c r="DT88" s="183"/>
      <c r="DU88" s="183"/>
      <c r="DV88" s="183"/>
      <c r="DW88" s="183"/>
      <c r="DX88" s="183"/>
      <c r="DY88" s="183"/>
      <c r="DZ88" s="183"/>
      <c r="EA88" s="183"/>
      <c r="EB88" s="183"/>
      <c r="EC88" s="183"/>
      <c r="ED88" s="183"/>
      <c r="EE88" s="183"/>
      <c r="EF88" s="183"/>
      <c r="EG88" s="183"/>
      <c r="EH88" s="183"/>
      <c r="EI88" s="183"/>
      <c r="EJ88" s="183"/>
      <c r="EK88" s="183"/>
      <c r="EL88" s="183"/>
      <c r="EM88" s="183"/>
      <c r="EN88" s="183"/>
      <c r="EO88" s="183"/>
      <c r="EP88" s="183"/>
      <c r="EQ88" s="183"/>
      <c r="ER88" s="183"/>
      <c r="ES88" s="183"/>
      <c r="ET88" s="183"/>
      <c r="EU88" s="183"/>
      <c r="EV88" s="183"/>
      <c r="EW88" s="183"/>
      <c r="EX88" s="183"/>
      <c r="EY88" s="183"/>
      <c r="EZ88" s="183"/>
      <c r="FA88" s="183"/>
      <c r="FB88" s="183"/>
      <c r="FC88" s="183"/>
      <c r="FD88" s="183"/>
      <c r="FE88" s="183"/>
      <c r="FF88" s="183"/>
      <c r="FG88" s="183"/>
      <c r="FH88" s="183"/>
      <c r="FI88" s="183"/>
      <c r="FJ88" s="183"/>
      <c r="FK88" s="183"/>
      <c r="FL88" s="183"/>
      <c r="FM88" s="183"/>
      <c r="FN88" s="183"/>
      <c r="FO88" s="183"/>
      <c r="FP88" s="183"/>
      <c r="FQ88" s="183"/>
      <c r="FR88" s="183"/>
      <c r="FS88" s="183"/>
      <c r="FT88" s="183"/>
      <c r="FU88" s="183"/>
      <c r="FV88" s="183"/>
      <c r="FW88" s="183"/>
      <c r="FX88" s="183"/>
      <c r="FY88" s="183"/>
      <c r="FZ88" s="183"/>
      <c r="GA88" s="183"/>
      <c r="GB88" s="183"/>
      <c r="GC88" s="183"/>
      <c r="GD88" s="183"/>
      <c r="GE88" s="183"/>
      <c r="GF88" s="183"/>
      <c r="GG88" s="183"/>
      <c r="GH88" s="183"/>
      <c r="GI88" s="183"/>
      <c r="GJ88" s="183"/>
      <c r="GK88" s="183"/>
      <c r="GL88" s="183"/>
      <c r="GM88" s="183"/>
      <c r="GN88" s="183"/>
      <c r="GO88" s="183"/>
      <c r="GP88" s="183"/>
      <c r="GQ88" s="183"/>
      <c r="GR88" s="183"/>
      <c r="GS88" s="183"/>
      <c r="GT88" s="183"/>
      <c r="GU88" s="183"/>
      <c r="GV88" s="183"/>
      <c r="GW88" s="183"/>
      <c r="GX88" s="183"/>
      <c r="GY88" s="183"/>
      <c r="GZ88" s="183"/>
      <c r="HA88" s="183"/>
      <c r="HB88" s="183"/>
      <c r="HC88" s="183"/>
      <c r="HD88" s="183"/>
      <c r="HE88" s="183"/>
      <c r="HF88" s="183"/>
      <c r="HG88" s="183"/>
      <c r="HH88" s="183"/>
      <c r="HI88" s="183"/>
      <c r="HJ88" s="183"/>
      <c r="HK88" s="183"/>
      <c r="HL88" s="183"/>
      <c r="HM88" s="183"/>
      <c r="HN88" s="183"/>
      <c r="HO88" s="183"/>
      <c r="HP88" s="183"/>
      <c r="HQ88" s="183"/>
      <c r="HR88" s="183"/>
      <c r="HS88" s="183"/>
      <c r="HT88" s="183"/>
      <c r="HU88" s="183"/>
      <c r="HV88" s="183"/>
      <c r="HW88" s="183"/>
      <c r="HX88" s="183"/>
      <c r="HY88" s="183"/>
      <c r="HZ88" s="183"/>
      <c r="IA88" s="183"/>
      <c r="IB88" s="183"/>
      <c r="IC88" s="183"/>
      <c r="ID88" s="183"/>
      <c r="IE88" s="183"/>
      <c r="IF88" s="183"/>
      <c r="IG88" s="183"/>
      <c r="IH88" s="183"/>
      <c r="II88" s="183"/>
      <c r="IJ88" s="183"/>
      <c r="IK88" s="183"/>
      <c r="IL88" s="183"/>
      <c r="IM88" s="183"/>
      <c r="IN88" s="183"/>
      <c r="IO88" s="183"/>
      <c r="IP88" s="183"/>
      <c r="IQ88" s="183"/>
      <c r="IR88" s="183"/>
      <c r="IS88" s="183"/>
      <c r="IT88" s="183"/>
      <c r="IU88" s="183"/>
      <c r="IV88" s="183"/>
      <c r="IW88" s="183"/>
      <c r="IX88" s="183"/>
      <c r="IY88" s="183"/>
      <c r="IZ88" s="183"/>
      <c r="JA88" s="183"/>
      <c r="JB88" s="183"/>
      <c r="JC88" s="183"/>
      <c r="JD88" s="183"/>
      <c r="JE88" s="183"/>
      <c r="JF88" s="183"/>
      <c r="JG88" s="183"/>
      <c r="JH88" s="183"/>
      <c r="JI88" s="183"/>
      <c r="JJ88" s="183"/>
      <c r="JK88" s="183"/>
      <c r="JL88" s="183"/>
      <c r="JM88" s="183"/>
      <c r="JN88" s="183"/>
      <c r="JO88" s="183"/>
      <c r="JP88" s="183"/>
      <c r="JQ88" s="183"/>
      <c r="JR88" s="183"/>
      <c r="JS88" s="183"/>
      <c r="JT88" s="183"/>
      <c r="JU88" s="183"/>
      <c r="JV88" s="183"/>
      <c r="JW88" s="183"/>
      <c r="JX88" s="183"/>
      <c r="JY88" s="183"/>
      <c r="JZ88" s="183"/>
      <c r="KA88" s="183"/>
      <c r="KB88" s="183"/>
      <c r="KC88" s="183"/>
      <c r="KD88" s="183"/>
      <c r="KE88" s="183"/>
      <c r="KF88" s="183"/>
      <c r="KG88" s="183"/>
      <c r="KH88" s="183"/>
      <c r="KI88" s="183"/>
      <c r="KJ88" s="183"/>
      <c r="KK88" s="183"/>
      <c r="KL88" s="183"/>
      <c r="KM88" s="183"/>
      <c r="KN88" s="183"/>
      <c r="KO88" s="183"/>
      <c r="KP88" s="183"/>
      <c r="KQ88" s="183"/>
      <c r="KR88" s="183"/>
      <c r="KS88" s="183"/>
      <c r="KT88" s="183"/>
      <c r="KU88" s="183"/>
      <c r="KV88" s="183"/>
      <c r="KW88" s="183"/>
      <c r="KX88" s="183"/>
      <c r="KY88" s="183"/>
      <c r="KZ88" s="183"/>
      <c r="LA88" s="183"/>
      <c r="LB88" s="183"/>
      <c r="LC88" s="183"/>
      <c r="LD88" s="183"/>
      <c r="LE88" s="183"/>
      <c r="LF88" s="183"/>
      <c r="LG88" s="183"/>
      <c r="LH88" s="183"/>
      <c r="LI88" s="183"/>
      <c r="LJ88" s="183"/>
      <c r="LK88" s="183"/>
      <c r="LL88" s="183"/>
      <c r="LM88" s="183"/>
      <c r="LN88" s="183"/>
      <c r="LO88" s="183"/>
      <c r="LP88" s="183"/>
      <c r="LQ88" s="183"/>
      <c r="LR88" s="183"/>
      <c r="LS88" s="183"/>
      <c r="LT88" s="183"/>
      <c r="LU88" s="183"/>
      <c r="LV88" s="183"/>
      <c r="LW88" s="183"/>
      <c r="LX88" s="183"/>
      <c r="LY88" s="183"/>
      <c r="LZ88" s="183"/>
      <c r="MA88" s="183"/>
      <c r="MB88" s="183"/>
      <c r="MC88" s="183"/>
      <c r="MD88" s="183"/>
      <c r="ME88" s="183"/>
      <c r="MF88" s="183"/>
      <c r="MG88" s="183"/>
      <c r="MH88" s="183"/>
      <c r="MI88" s="183"/>
      <c r="MJ88" s="183"/>
      <c r="MK88" s="183"/>
      <c r="ML88" s="183"/>
      <c r="MM88" s="183"/>
      <c r="MN88" s="183"/>
      <c r="MO88" s="183"/>
      <c r="MP88" s="183"/>
      <c r="MQ88" s="183"/>
      <c r="MR88" s="183"/>
      <c r="MS88" s="183"/>
      <c r="MT88" s="183"/>
      <c r="MU88" s="183"/>
      <c r="MV88" s="183"/>
      <c r="MW88" s="183"/>
      <c r="MX88" s="183"/>
      <c r="MY88" s="183"/>
      <c r="MZ88" s="183"/>
      <c r="NA88" s="183"/>
      <c r="NB88" s="183"/>
      <c r="NC88" s="183"/>
      <c r="ND88" s="183"/>
      <c r="NE88" s="183"/>
      <c r="NF88" s="183"/>
      <c r="NG88" s="183"/>
      <c r="NH88" s="183"/>
      <c r="NI88" s="183"/>
      <c r="NJ88" s="183"/>
      <c r="NK88" s="183"/>
      <c r="NL88" s="183"/>
      <c r="NM88" s="183"/>
      <c r="NN88" s="183"/>
      <c r="NO88" s="183"/>
      <c r="NP88" s="183"/>
      <c r="NQ88" s="183"/>
      <c r="NR88" s="183"/>
      <c r="NS88" s="183"/>
      <c r="NT88" s="183"/>
      <c r="NU88" s="183"/>
      <c r="NV88" s="183"/>
      <c r="NW88" s="183"/>
      <c r="NX88" s="183"/>
      <c r="NY88" s="183"/>
      <c r="NZ88" s="183"/>
      <c r="OA88" s="183"/>
      <c r="OB88" s="183"/>
    </row>
    <row r="89" spans="1:392" s="268" customFormat="1">
      <c r="A89" s="299" t="s">
        <v>2287</v>
      </c>
      <c r="B89" s="398" t="s">
        <v>2333</v>
      </c>
      <c r="C89" s="267">
        <f>VLOOKUP(A89,'Running Inventory count'!$A:$C,3,)</f>
        <v>2</v>
      </c>
      <c r="D89" s="289"/>
      <c r="E89" s="289"/>
      <c r="F89" s="291" t="s">
        <v>2329</v>
      </c>
      <c r="G89" s="263" t="s">
        <v>868</v>
      </c>
      <c r="H89" s="262" t="s">
        <v>102</v>
      </c>
      <c r="I89" s="270"/>
      <c r="J89" s="265"/>
      <c r="K89" s="270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  <c r="AN89" s="183"/>
      <c r="AO89" s="183"/>
      <c r="AP89" s="183"/>
      <c r="AQ89" s="183"/>
      <c r="AR89" s="183"/>
      <c r="AS89" s="183"/>
      <c r="AT89" s="183"/>
      <c r="AU89" s="183"/>
      <c r="AV89" s="183"/>
      <c r="AW89" s="183"/>
      <c r="AX89" s="183"/>
      <c r="AY89" s="183"/>
      <c r="AZ89" s="183"/>
      <c r="BA89" s="183"/>
      <c r="BB89" s="183"/>
      <c r="BC89" s="183"/>
      <c r="BD89" s="183"/>
      <c r="BE89" s="183"/>
      <c r="BF89" s="183"/>
      <c r="BG89" s="183"/>
      <c r="BH89" s="183"/>
      <c r="BI89" s="183"/>
      <c r="BJ89" s="183"/>
      <c r="BK89" s="183"/>
      <c r="BL89" s="183"/>
      <c r="BM89" s="183"/>
      <c r="BN89" s="183"/>
      <c r="BO89" s="183"/>
      <c r="BP89" s="183"/>
      <c r="BQ89" s="183"/>
      <c r="BR89" s="183"/>
      <c r="BS89" s="183"/>
      <c r="BT89" s="183"/>
      <c r="BU89" s="183"/>
      <c r="BV89" s="183"/>
      <c r="BW89" s="183"/>
      <c r="BX89" s="183"/>
      <c r="BY89" s="183"/>
      <c r="BZ89" s="183"/>
      <c r="CA89" s="183"/>
      <c r="CB89" s="183"/>
      <c r="CC89" s="183"/>
      <c r="CD89" s="183"/>
      <c r="CE89" s="183"/>
      <c r="CF89" s="183"/>
      <c r="CG89" s="183"/>
      <c r="CH89" s="183"/>
      <c r="CI89" s="183"/>
      <c r="CJ89" s="183"/>
      <c r="CK89" s="183"/>
      <c r="CL89" s="183"/>
      <c r="CM89" s="183"/>
      <c r="CN89" s="183"/>
      <c r="CO89" s="183"/>
      <c r="CP89" s="183"/>
      <c r="CQ89" s="183"/>
      <c r="CR89" s="183"/>
      <c r="CS89" s="183"/>
      <c r="CT89" s="183"/>
      <c r="CU89" s="183"/>
      <c r="CV89" s="183"/>
      <c r="CW89" s="183"/>
      <c r="CX89" s="183"/>
      <c r="CY89" s="183"/>
      <c r="CZ89" s="183"/>
      <c r="DA89" s="183"/>
      <c r="DB89" s="183"/>
      <c r="DC89" s="183"/>
      <c r="DD89" s="183"/>
      <c r="DE89" s="183"/>
      <c r="DF89" s="183"/>
      <c r="DG89" s="183"/>
      <c r="DH89" s="183"/>
      <c r="DI89" s="183"/>
      <c r="DJ89" s="183"/>
      <c r="DK89" s="183"/>
      <c r="DL89" s="183"/>
      <c r="DM89" s="183"/>
      <c r="DN89" s="183"/>
      <c r="DO89" s="183"/>
      <c r="DP89" s="183"/>
      <c r="DQ89" s="183"/>
      <c r="DR89" s="183"/>
      <c r="DS89" s="183"/>
      <c r="DT89" s="183"/>
      <c r="DU89" s="183"/>
      <c r="DV89" s="183"/>
      <c r="DW89" s="183"/>
      <c r="DX89" s="183"/>
      <c r="DY89" s="183"/>
      <c r="DZ89" s="183"/>
      <c r="EA89" s="183"/>
      <c r="EB89" s="183"/>
      <c r="EC89" s="183"/>
      <c r="ED89" s="183"/>
      <c r="EE89" s="183"/>
      <c r="EF89" s="183"/>
      <c r="EG89" s="183"/>
      <c r="EH89" s="183"/>
      <c r="EI89" s="183"/>
      <c r="EJ89" s="183"/>
      <c r="EK89" s="183"/>
      <c r="EL89" s="183"/>
      <c r="EM89" s="183"/>
      <c r="EN89" s="183"/>
      <c r="EO89" s="183"/>
      <c r="EP89" s="183"/>
      <c r="EQ89" s="183"/>
      <c r="ER89" s="183"/>
      <c r="ES89" s="183"/>
      <c r="ET89" s="183"/>
      <c r="EU89" s="183"/>
      <c r="EV89" s="183"/>
      <c r="EW89" s="183"/>
      <c r="EX89" s="183"/>
      <c r="EY89" s="183"/>
      <c r="EZ89" s="183"/>
      <c r="FA89" s="183"/>
      <c r="FB89" s="183"/>
      <c r="FC89" s="183"/>
      <c r="FD89" s="183"/>
      <c r="FE89" s="183"/>
      <c r="FF89" s="183"/>
      <c r="FG89" s="183"/>
      <c r="FH89" s="183"/>
      <c r="FI89" s="183"/>
      <c r="FJ89" s="183"/>
      <c r="FK89" s="183"/>
      <c r="FL89" s="183"/>
      <c r="FM89" s="183"/>
      <c r="FN89" s="183"/>
      <c r="FO89" s="183"/>
      <c r="FP89" s="183"/>
      <c r="FQ89" s="183"/>
      <c r="FR89" s="183"/>
      <c r="FS89" s="183"/>
      <c r="FT89" s="183"/>
      <c r="FU89" s="183"/>
      <c r="FV89" s="183"/>
      <c r="FW89" s="183"/>
      <c r="FX89" s="183"/>
      <c r="FY89" s="183"/>
      <c r="FZ89" s="183"/>
      <c r="GA89" s="183"/>
      <c r="GB89" s="183"/>
      <c r="GC89" s="183"/>
      <c r="GD89" s="183"/>
      <c r="GE89" s="183"/>
      <c r="GF89" s="183"/>
      <c r="GG89" s="183"/>
      <c r="GH89" s="183"/>
      <c r="GI89" s="183"/>
      <c r="GJ89" s="183"/>
      <c r="GK89" s="183"/>
      <c r="GL89" s="183"/>
      <c r="GM89" s="183"/>
      <c r="GN89" s="183"/>
      <c r="GO89" s="183"/>
      <c r="GP89" s="183"/>
      <c r="GQ89" s="183"/>
      <c r="GR89" s="183"/>
      <c r="GS89" s="183"/>
      <c r="GT89" s="183"/>
      <c r="GU89" s="183"/>
      <c r="GV89" s="183"/>
      <c r="GW89" s="183"/>
      <c r="GX89" s="183"/>
      <c r="GY89" s="183"/>
      <c r="GZ89" s="183"/>
      <c r="HA89" s="183"/>
      <c r="HB89" s="183"/>
      <c r="HC89" s="183"/>
      <c r="HD89" s="183"/>
      <c r="HE89" s="183"/>
      <c r="HF89" s="183"/>
      <c r="HG89" s="183"/>
      <c r="HH89" s="183"/>
      <c r="HI89" s="183"/>
      <c r="HJ89" s="183"/>
      <c r="HK89" s="183"/>
      <c r="HL89" s="183"/>
      <c r="HM89" s="183"/>
      <c r="HN89" s="183"/>
      <c r="HO89" s="183"/>
      <c r="HP89" s="183"/>
      <c r="HQ89" s="183"/>
      <c r="HR89" s="183"/>
      <c r="HS89" s="183"/>
      <c r="HT89" s="183"/>
      <c r="HU89" s="183"/>
      <c r="HV89" s="183"/>
      <c r="HW89" s="183"/>
      <c r="HX89" s="183"/>
      <c r="HY89" s="183"/>
      <c r="HZ89" s="183"/>
      <c r="IA89" s="183"/>
      <c r="IB89" s="183"/>
      <c r="IC89" s="183"/>
      <c r="ID89" s="183"/>
      <c r="IE89" s="183"/>
      <c r="IF89" s="183"/>
      <c r="IG89" s="183"/>
      <c r="IH89" s="183"/>
      <c r="II89" s="183"/>
      <c r="IJ89" s="183"/>
      <c r="IK89" s="183"/>
      <c r="IL89" s="183"/>
      <c r="IM89" s="183"/>
      <c r="IN89" s="183"/>
      <c r="IO89" s="183"/>
      <c r="IP89" s="183"/>
      <c r="IQ89" s="183"/>
      <c r="IR89" s="183"/>
      <c r="IS89" s="183"/>
      <c r="IT89" s="183"/>
      <c r="IU89" s="183"/>
      <c r="IV89" s="183"/>
      <c r="IW89" s="183"/>
      <c r="IX89" s="183"/>
      <c r="IY89" s="183"/>
      <c r="IZ89" s="183"/>
      <c r="JA89" s="183"/>
      <c r="JB89" s="183"/>
      <c r="JC89" s="183"/>
      <c r="JD89" s="183"/>
      <c r="JE89" s="183"/>
      <c r="JF89" s="183"/>
      <c r="JG89" s="183"/>
      <c r="JH89" s="183"/>
      <c r="JI89" s="183"/>
      <c r="JJ89" s="183"/>
      <c r="JK89" s="183"/>
      <c r="JL89" s="183"/>
      <c r="JM89" s="183"/>
      <c r="JN89" s="183"/>
      <c r="JO89" s="183"/>
      <c r="JP89" s="183"/>
      <c r="JQ89" s="183"/>
      <c r="JR89" s="183"/>
      <c r="JS89" s="183"/>
      <c r="JT89" s="183"/>
      <c r="JU89" s="183"/>
      <c r="JV89" s="183"/>
      <c r="JW89" s="183"/>
      <c r="JX89" s="183"/>
      <c r="JY89" s="183"/>
      <c r="JZ89" s="183"/>
      <c r="KA89" s="183"/>
      <c r="KB89" s="183"/>
      <c r="KC89" s="183"/>
      <c r="KD89" s="183"/>
      <c r="KE89" s="183"/>
      <c r="KF89" s="183"/>
      <c r="KG89" s="183"/>
      <c r="KH89" s="183"/>
      <c r="KI89" s="183"/>
      <c r="KJ89" s="183"/>
      <c r="KK89" s="183"/>
      <c r="KL89" s="183"/>
      <c r="KM89" s="183"/>
      <c r="KN89" s="183"/>
      <c r="KO89" s="183"/>
      <c r="KP89" s="183"/>
      <c r="KQ89" s="183"/>
      <c r="KR89" s="183"/>
      <c r="KS89" s="183"/>
      <c r="KT89" s="183"/>
      <c r="KU89" s="183"/>
      <c r="KV89" s="183"/>
      <c r="KW89" s="183"/>
      <c r="KX89" s="183"/>
      <c r="KY89" s="183"/>
      <c r="KZ89" s="183"/>
      <c r="LA89" s="183"/>
      <c r="LB89" s="183"/>
      <c r="LC89" s="183"/>
      <c r="LD89" s="183"/>
      <c r="LE89" s="183"/>
      <c r="LF89" s="183"/>
      <c r="LG89" s="183"/>
      <c r="LH89" s="183"/>
      <c r="LI89" s="183"/>
      <c r="LJ89" s="183"/>
      <c r="LK89" s="183"/>
      <c r="LL89" s="183"/>
      <c r="LM89" s="183"/>
      <c r="LN89" s="183"/>
      <c r="LO89" s="183"/>
      <c r="LP89" s="183"/>
      <c r="LQ89" s="183"/>
      <c r="LR89" s="183"/>
      <c r="LS89" s="183"/>
      <c r="LT89" s="183"/>
      <c r="LU89" s="183"/>
      <c r="LV89" s="183"/>
      <c r="LW89" s="183"/>
      <c r="LX89" s="183"/>
      <c r="LY89" s="183"/>
      <c r="LZ89" s="183"/>
      <c r="MA89" s="183"/>
      <c r="MB89" s="183"/>
      <c r="MC89" s="183"/>
      <c r="MD89" s="183"/>
      <c r="ME89" s="183"/>
      <c r="MF89" s="183"/>
      <c r="MG89" s="183"/>
      <c r="MH89" s="183"/>
      <c r="MI89" s="183"/>
      <c r="MJ89" s="183"/>
      <c r="MK89" s="183"/>
      <c r="ML89" s="183"/>
      <c r="MM89" s="183"/>
      <c r="MN89" s="183"/>
      <c r="MO89" s="183"/>
      <c r="MP89" s="183"/>
      <c r="MQ89" s="183"/>
      <c r="MR89" s="183"/>
      <c r="MS89" s="183"/>
      <c r="MT89" s="183"/>
      <c r="MU89" s="183"/>
      <c r="MV89" s="183"/>
      <c r="MW89" s="183"/>
      <c r="MX89" s="183"/>
      <c r="MY89" s="183"/>
      <c r="MZ89" s="183"/>
      <c r="NA89" s="183"/>
      <c r="NB89" s="183"/>
      <c r="NC89" s="183"/>
      <c r="ND89" s="183"/>
      <c r="NE89" s="183"/>
      <c r="NF89" s="183"/>
      <c r="NG89" s="183"/>
      <c r="NH89" s="183"/>
      <c r="NI89" s="183"/>
      <c r="NJ89" s="183"/>
      <c r="NK89" s="183"/>
      <c r="NL89" s="183"/>
      <c r="NM89" s="183"/>
      <c r="NN89" s="183"/>
      <c r="NO89" s="183"/>
      <c r="NP89" s="183"/>
      <c r="NQ89" s="183"/>
      <c r="NR89" s="183"/>
      <c r="NS89" s="183"/>
      <c r="NT89" s="183"/>
      <c r="NU89" s="183"/>
      <c r="NV89" s="183"/>
      <c r="NW89" s="183"/>
      <c r="NX89" s="183"/>
      <c r="NY89" s="183"/>
      <c r="NZ89" s="183"/>
      <c r="OA89" s="183"/>
      <c r="OB89" s="183"/>
    </row>
    <row r="90" spans="1:392" s="268" customFormat="1">
      <c r="A90" s="293" t="s">
        <v>2204</v>
      </c>
      <c r="B90" s="292" t="s">
        <v>2196</v>
      </c>
      <c r="C90" s="267">
        <f>VLOOKUP(A90,'Running Inventory count'!$A:$C,3,)</f>
        <v>4</v>
      </c>
      <c r="D90" s="289"/>
      <c r="E90" s="289"/>
      <c r="F90" s="291" t="s">
        <v>2054</v>
      </c>
      <c r="G90" s="263" t="s">
        <v>868</v>
      </c>
      <c r="H90" s="262" t="s">
        <v>102</v>
      </c>
      <c r="I90" s="270"/>
      <c r="J90" s="265"/>
      <c r="K90" s="270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  <c r="AC90" s="183"/>
      <c r="AD90" s="183"/>
      <c r="AE90" s="183"/>
      <c r="AF90" s="183"/>
      <c r="AG90" s="183"/>
      <c r="AH90" s="183"/>
      <c r="AI90" s="183"/>
      <c r="AJ90" s="183"/>
      <c r="AK90" s="183"/>
      <c r="AL90" s="183"/>
      <c r="AM90" s="183"/>
      <c r="AN90" s="183"/>
      <c r="AO90" s="183"/>
      <c r="AP90" s="183"/>
      <c r="AQ90" s="183"/>
      <c r="AR90" s="183"/>
      <c r="AS90" s="183"/>
      <c r="AT90" s="183"/>
      <c r="AU90" s="183"/>
      <c r="AV90" s="183"/>
      <c r="AW90" s="183"/>
      <c r="AX90" s="183"/>
      <c r="AY90" s="183"/>
      <c r="AZ90" s="183"/>
      <c r="BA90" s="183"/>
      <c r="BB90" s="183"/>
      <c r="BC90" s="183"/>
      <c r="BD90" s="183"/>
      <c r="BE90" s="183"/>
      <c r="BF90" s="183"/>
      <c r="BG90" s="183"/>
      <c r="BH90" s="183"/>
      <c r="BI90" s="183"/>
      <c r="BJ90" s="183"/>
      <c r="BK90" s="183"/>
      <c r="BL90" s="183"/>
      <c r="BM90" s="183"/>
      <c r="BN90" s="183"/>
      <c r="BO90" s="183"/>
      <c r="BP90" s="183"/>
      <c r="BQ90" s="183"/>
      <c r="BR90" s="183"/>
      <c r="BS90" s="183"/>
      <c r="BT90" s="183"/>
      <c r="BU90" s="183"/>
      <c r="BV90" s="183"/>
      <c r="BW90" s="183"/>
      <c r="BX90" s="183"/>
      <c r="BY90" s="183"/>
      <c r="BZ90" s="183"/>
      <c r="CA90" s="183"/>
      <c r="CB90" s="183"/>
      <c r="CC90" s="183"/>
      <c r="CD90" s="183"/>
      <c r="CE90" s="183"/>
      <c r="CF90" s="183"/>
      <c r="CG90" s="183"/>
      <c r="CH90" s="183"/>
      <c r="CI90" s="183"/>
      <c r="CJ90" s="183"/>
      <c r="CK90" s="183"/>
      <c r="CL90" s="183"/>
      <c r="CM90" s="183"/>
      <c r="CN90" s="183"/>
      <c r="CO90" s="183"/>
      <c r="CP90" s="183"/>
      <c r="CQ90" s="183"/>
      <c r="CR90" s="183"/>
      <c r="CS90" s="183"/>
      <c r="CT90" s="183"/>
      <c r="CU90" s="183"/>
      <c r="CV90" s="183"/>
      <c r="CW90" s="183"/>
      <c r="CX90" s="183"/>
      <c r="CY90" s="183"/>
      <c r="CZ90" s="183"/>
      <c r="DA90" s="183"/>
      <c r="DB90" s="183"/>
      <c r="DC90" s="183"/>
      <c r="DD90" s="183"/>
      <c r="DE90" s="183"/>
      <c r="DF90" s="183"/>
      <c r="DG90" s="183"/>
      <c r="DH90" s="183"/>
      <c r="DI90" s="183"/>
      <c r="DJ90" s="183"/>
      <c r="DK90" s="183"/>
      <c r="DL90" s="183"/>
      <c r="DM90" s="183"/>
      <c r="DN90" s="183"/>
      <c r="DO90" s="183"/>
      <c r="DP90" s="183"/>
      <c r="DQ90" s="183"/>
      <c r="DR90" s="183"/>
      <c r="DS90" s="183"/>
      <c r="DT90" s="183"/>
      <c r="DU90" s="183"/>
      <c r="DV90" s="183"/>
      <c r="DW90" s="183"/>
      <c r="DX90" s="183"/>
      <c r="DY90" s="183"/>
      <c r="DZ90" s="183"/>
      <c r="EA90" s="183"/>
      <c r="EB90" s="183"/>
      <c r="EC90" s="183"/>
      <c r="ED90" s="183"/>
      <c r="EE90" s="183"/>
      <c r="EF90" s="183"/>
      <c r="EG90" s="183"/>
      <c r="EH90" s="183"/>
      <c r="EI90" s="183"/>
      <c r="EJ90" s="183"/>
      <c r="EK90" s="183"/>
      <c r="EL90" s="183"/>
      <c r="EM90" s="183"/>
      <c r="EN90" s="183"/>
      <c r="EO90" s="183"/>
      <c r="EP90" s="183"/>
      <c r="EQ90" s="183"/>
      <c r="ER90" s="183"/>
      <c r="ES90" s="183"/>
      <c r="ET90" s="183"/>
      <c r="EU90" s="183"/>
      <c r="EV90" s="183"/>
      <c r="EW90" s="183"/>
      <c r="EX90" s="183"/>
      <c r="EY90" s="183"/>
      <c r="EZ90" s="183"/>
      <c r="FA90" s="183"/>
      <c r="FB90" s="183"/>
      <c r="FC90" s="183"/>
      <c r="FD90" s="183"/>
      <c r="FE90" s="183"/>
      <c r="FF90" s="183"/>
      <c r="FG90" s="183"/>
      <c r="FH90" s="183"/>
      <c r="FI90" s="183"/>
      <c r="FJ90" s="183"/>
      <c r="FK90" s="183"/>
      <c r="FL90" s="183"/>
      <c r="FM90" s="183"/>
      <c r="FN90" s="183"/>
      <c r="FO90" s="183"/>
      <c r="FP90" s="183"/>
      <c r="FQ90" s="183"/>
      <c r="FR90" s="183"/>
      <c r="FS90" s="183"/>
      <c r="FT90" s="183"/>
      <c r="FU90" s="183"/>
      <c r="FV90" s="183"/>
      <c r="FW90" s="183"/>
      <c r="FX90" s="183"/>
      <c r="FY90" s="183"/>
      <c r="FZ90" s="183"/>
      <c r="GA90" s="183"/>
      <c r="GB90" s="183"/>
      <c r="GC90" s="183"/>
      <c r="GD90" s="183"/>
      <c r="GE90" s="183"/>
      <c r="GF90" s="183"/>
      <c r="GG90" s="183"/>
      <c r="GH90" s="183"/>
      <c r="GI90" s="183"/>
      <c r="GJ90" s="183"/>
      <c r="GK90" s="183"/>
      <c r="GL90" s="183"/>
      <c r="GM90" s="183"/>
      <c r="GN90" s="183"/>
      <c r="GO90" s="183"/>
      <c r="GP90" s="183"/>
      <c r="GQ90" s="183"/>
      <c r="GR90" s="183"/>
      <c r="GS90" s="183"/>
      <c r="GT90" s="183"/>
      <c r="GU90" s="183"/>
      <c r="GV90" s="183"/>
      <c r="GW90" s="183"/>
      <c r="GX90" s="183"/>
      <c r="GY90" s="183"/>
      <c r="GZ90" s="183"/>
      <c r="HA90" s="183"/>
      <c r="HB90" s="183"/>
      <c r="HC90" s="183"/>
      <c r="HD90" s="183"/>
      <c r="HE90" s="183"/>
      <c r="HF90" s="183"/>
      <c r="HG90" s="183"/>
      <c r="HH90" s="183"/>
      <c r="HI90" s="183"/>
      <c r="HJ90" s="183"/>
      <c r="HK90" s="183"/>
      <c r="HL90" s="183"/>
      <c r="HM90" s="183"/>
      <c r="HN90" s="183"/>
      <c r="HO90" s="183"/>
      <c r="HP90" s="183"/>
      <c r="HQ90" s="183"/>
      <c r="HR90" s="183"/>
      <c r="HS90" s="183"/>
      <c r="HT90" s="183"/>
      <c r="HU90" s="183"/>
      <c r="HV90" s="183"/>
      <c r="HW90" s="183"/>
      <c r="HX90" s="183"/>
      <c r="HY90" s="183"/>
      <c r="HZ90" s="183"/>
      <c r="IA90" s="183"/>
      <c r="IB90" s="183"/>
      <c r="IC90" s="183"/>
      <c r="ID90" s="183"/>
      <c r="IE90" s="183"/>
      <c r="IF90" s="183"/>
      <c r="IG90" s="183"/>
      <c r="IH90" s="183"/>
      <c r="II90" s="183"/>
      <c r="IJ90" s="183"/>
      <c r="IK90" s="183"/>
      <c r="IL90" s="183"/>
      <c r="IM90" s="183"/>
      <c r="IN90" s="183"/>
      <c r="IO90" s="183"/>
      <c r="IP90" s="183"/>
      <c r="IQ90" s="183"/>
      <c r="IR90" s="183"/>
      <c r="IS90" s="183"/>
      <c r="IT90" s="183"/>
      <c r="IU90" s="183"/>
      <c r="IV90" s="183"/>
      <c r="IW90" s="183"/>
      <c r="IX90" s="183"/>
      <c r="IY90" s="183"/>
      <c r="IZ90" s="183"/>
      <c r="JA90" s="183"/>
      <c r="JB90" s="183"/>
      <c r="JC90" s="183"/>
      <c r="JD90" s="183"/>
      <c r="JE90" s="183"/>
      <c r="JF90" s="183"/>
      <c r="JG90" s="183"/>
      <c r="JH90" s="183"/>
      <c r="JI90" s="183"/>
      <c r="JJ90" s="183"/>
      <c r="JK90" s="183"/>
      <c r="JL90" s="183"/>
      <c r="JM90" s="183"/>
      <c r="JN90" s="183"/>
      <c r="JO90" s="183"/>
      <c r="JP90" s="183"/>
      <c r="JQ90" s="183"/>
      <c r="JR90" s="183"/>
      <c r="JS90" s="183"/>
      <c r="JT90" s="183"/>
      <c r="JU90" s="183"/>
      <c r="JV90" s="183"/>
      <c r="JW90" s="183"/>
      <c r="JX90" s="183"/>
      <c r="JY90" s="183"/>
      <c r="JZ90" s="183"/>
      <c r="KA90" s="183"/>
      <c r="KB90" s="183"/>
      <c r="KC90" s="183"/>
      <c r="KD90" s="183"/>
      <c r="KE90" s="183"/>
      <c r="KF90" s="183"/>
      <c r="KG90" s="183"/>
      <c r="KH90" s="183"/>
      <c r="KI90" s="183"/>
      <c r="KJ90" s="183"/>
      <c r="KK90" s="183"/>
      <c r="KL90" s="183"/>
      <c r="KM90" s="183"/>
      <c r="KN90" s="183"/>
      <c r="KO90" s="183"/>
      <c r="KP90" s="183"/>
      <c r="KQ90" s="183"/>
      <c r="KR90" s="183"/>
      <c r="KS90" s="183"/>
      <c r="KT90" s="183"/>
      <c r="KU90" s="183"/>
      <c r="KV90" s="183"/>
      <c r="KW90" s="183"/>
      <c r="KX90" s="183"/>
      <c r="KY90" s="183"/>
      <c r="KZ90" s="183"/>
      <c r="LA90" s="183"/>
      <c r="LB90" s="183"/>
      <c r="LC90" s="183"/>
      <c r="LD90" s="183"/>
      <c r="LE90" s="183"/>
      <c r="LF90" s="183"/>
      <c r="LG90" s="183"/>
      <c r="LH90" s="183"/>
      <c r="LI90" s="183"/>
      <c r="LJ90" s="183"/>
      <c r="LK90" s="183"/>
      <c r="LL90" s="183"/>
      <c r="LM90" s="183"/>
      <c r="LN90" s="183"/>
      <c r="LO90" s="183"/>
      <c r="LP90" s="183"/>
      <c r="LQ90" s="183"/>
      <c r="LR90" s="183"/>
      <c r="LS90" s="183"/>
      <c r="LT90" s="183"/>
      <c r="LU90" s="183"/>
      <c r="LV90" s="183"/>
      <c r="LW90" s="183"/>
      <c r="LX90" s="183"/>
      <c r="LY90" s="183"/>
      <c r="LZ90" s="183"/>
      <c r="MA90" s="183"/>
      <c r="MB90" s="183"/>
      <c r="MC90" s="183"/>
      <c r="MD90" s="183"/>
      <c r="ME90" s="183"/>
      <c r="MF90" s="183"/>
      <c r="MG90" s="183"/>
      <c r="MH90" s="183"/>
      <c r="MI90" s="183"/>
      <c r="MJ90" s="183"/>
      <c r="MK90" s="183"/>
      <c r="ML90" s="183"/>
      <c r="MM90" s="183"/>
      <c r="MN90" s="183"/>
      <c r="MO90" s="183"/>
      <c r="MP90" s="183"/>
      <c r="MQ90" s="183"/>
      <c r="MR90" s="183"/>
      <c r="MS90" s="183"/>
      <c r="MT90" s="183"/>
      <c r="MU90" s="183"/>
      <c r="MV90" s="183"/>
      <c r="MW90" s="183"/>
      <c r="MX90" s="183"/>
      <c r="MY90" s="183"/>
      <c r="MZ90" s="183"/>
      <c r="NA90" s="183"/>
      <c r="NB90" s="183"/>
      <c r="NC90" s="183"/>
      <c r="ND90" s="183"/>
      <c r="NE90" s="183"/>
      <c r="NF90" s="183"/>
      <c r="NG90" s="183"/>
      <c r="NH90" s="183"/>
      <c r="NI90" s="183"/>
      <c r="NJ90" s="183"/>
      <c r="NK90" s="183"/>
      <c r="NL90" s="183"/>
      <c r="NM90" s="183"/>
      <c r="NN90" s="183"/>
      <c r="NO90" s="183"/>
      <c r="NP90" s="183"/>
      <c r="NQ90" s="183"/>
      <c r="NR90" s="183"/>
      <c r="NS90" s="183"/>
      <c r="NT90" s="183"/>
      <c r="NU90" s="183"/>
      <c r="NV90" s="183"/>
      <c r="NW90" s="183"/>
      <c r="NX90" s="183"/>
      <c r="NY90" s="183"/>
      <c r="NZ90" s="183"/>
      <c r="OA90" s="183"/>
      <c r="OB90" s="183"/>
    </row>
    <row r="91" spans="1:392" s="268" customFormat="1">
      <c r="A91" s="299" t="s">
        <v>2327</v>
      </c>
      <c r="B91" s="398" t="s">
        <v>2334</v>
      </c>
      <c r="C91" s="267">
        <f>VLOOKUP(A91,'Running Inventory count'!$A:$C,3,)</f>
        <v>1</v>
      </c>
      <c r="D91" s="289"/>
      <c r="E91" s="289"/>
      <c r="F91" s="291" t="s">
        <v>2054</v>
      </c>
      <c r="G91" s="263" t="s">
        <v>868</v>
      </c>
      <c r="H91" s="262" t="s">
        <v>102</v>
      </c>
      <c r="I91" s="270"/>
      <c r="J91" s="265"/>
      <c r="K91" s="270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3"/>
      <c r="AO91" s="183"/>
      <c r="AP91" s="183"/>
      <c r="AQ91" s="183"/>
      <c r="AR91" s="183"/>
      <c r="AS91" s="183"/>
      <c r="AT91" s="183"/>
      <c r="AU91" s="183"/>
      <c r="AV91" s="183"/>
      <c r="AW91" s="183"/>
      <c r="AX91" s="183"/>
      <c r="AY91" s="183"/>
      <c r="AZ91" s="183"/>
      <c r="BA91" s="183"/>
      <c r="BB91" s="183"/>
      <c r="BC91" s="183"/>
      <c r="BD91" s="183"/>
      <c r="BE91" s="183"/>
      <c r="BF91" s="183"/>
      <c r="BG91" s="183"/>
      <c r="BH91" s="183"/>
      <c r="BI91" s="183"/>
      <c r="BJ91" s="183"/>
      <c r="BK91" s="183"/>
      <c r="BL91" s="183"/>
      <c r="BM91" s="183"/>
      <c r="BN91" s="183"/>
      <c r="BO91" s="183"/>
      <c r="BP91" s="183"/>
      <c r="BQ91" s="183"/>
      <c r="BR91" s="183"/>
      <c r="BS91" s="183"/>
      <c r="BT91" s="183"/>
      <c r="BU91" s="183"/>
      <c r="BV91" s="183"/>
      <c r="BW91" s="183"/>
      <c r="BX91" s="183"/>
      <c r="BY91" s="183"/>
      <c r="BZ91" s="183"/>
      <c r="CA91" s="183"/>
      <c r="CB91" s="183"/>
      <c r="CC91" s="183"/>
      <c r="CD91" s="183"/>
      <c r="CE91" s="183"/>
      <c r="CF91" s="183"/>
      <c r="CG91" s="183"/>
      <c r="CH91" s="183"/>
      <c r="CI91" s="183"/>
      <c r="CJ91" s="183"/>
      <c r="CK91" s="183"/>
      <c r="CL91" s="183"/>
      <c r="CM91" s="183"/>
      <c r="CN91" s="183"/>
      <c r="CO91" s="183"/>
      <c r="CP91" s="183"/>
      <c r="CQ91" s="183"/>
      <c r="CR91" s="183"/>
      <c r="CS91" s="183"/>
      <c r="CT91" s="183"/>
      <c r="CU91" s="183"/>
      <c r="CV91" s="183"/>
      <c r="CW91" s="183"/>
      <c r="CX91" s="183"/>
      <c r="CY91" s="183"/>
      <c r="CZ91" s="183"/>
      <c r="DA91" s="183"/>
      <c r="DB91" s="183"/>
      <c r="DC91" s="183"/>
      <c r="DD91" s="183"/>
      <c r="DE91" s="183"/>
      <c r="DF91" s="183"/>
      <c r="DG91" s="183"/>
      <c r="DH91" s="183"/>
      <c r="DI91" s="183"/>
      <c r="DJ91" s="183"/>
      <c r="DK91" s="183"/>
      <c r="DL91" s="183"/>
      <c r="DM91" s="183"/>
      <c r="DN91" s="183"/>
      <c r="DO91" s="183"/>
      <c r="DP91" s="183"/>
      <c r="DQ91" s="183"/>
      <c r="DR91" s="183"/>
      <c r="DS91" s="183"/>
      <c r="DT91" s="183"/>
      <c r="DU91" s="183"/>
      <c r="DV91" s="183"/>
      <c r="DW91" s="183"/>
      <c r="DX91" s="183"/>
      <c r="DY91" s="183"/>
      <c r="DZ91" s="183"/>
      <c r="EA91" s="183"/>
      <c r="EB91" s="183"/>
      <c r="EC91" s="183"/>
      <c r="ED91" s="183"/>
      <c r="EE91" s="183"/>
      <c r="EF91" s="183"/>
      <c r="EG91" s="183"/>
      <c r="EH91" s="183"/>
      <c r="EI91" s="183"/>
      <c r="EJ91" s="183"/>
      <c r="EK91" s="183"/>
      <c r="EL91" s="183"/>
      <c r="EM91" s="183"/>
      <c r="EN91" s="183"/>
      <c r="EO91" s="183"/>
      <c r="EP91" s="183"/>
      <c r="EQ91" s="183"/>
      <c r="ER91" s="183"/>
      <c r="ES91" s="183"/>
      <c r="ET91" s="183"/>
      <c r="EU91" s="183"/>
      <c r="EV91" s="183"/>
      <c r="EW91" s="183"/>
      <c r="EX91" s="183"/>
      <c r="EY91" s="183"/>
      <c r="EZ91" s="183"/>
      <c r="FA91" s="183"/>
      <c r="FB91" s="183"/>
      <c r="FC91" s="183"/>
      <c r="FD91" s="183"/>
      <c r="FE91" s="183"/>
      <c r="FF91" s="183"/>
      <c r="FG91" s="183"/>
      <c r="FH91" s="183"/>
      <c r="FI91" s="183"/>
      <c r="FJ91" s="183"/>
      <c r="FK91" s="183"/>
      <c r="FL91" s="183"/>
      <c r="FM91" s="183"/>
      <c r="FN91" s="183"/>
      <c r="FO91" s="183"/>
      <c r="FP91" s="183"/>
      <c r="FQ91" s="183"/>
      <c r="FR91" s="183"/>
      <c r="FS91" s="183"/>
      <c r="FT91" s="183"/>
      <c r="FU91" s="183"/>
      <c r="FV91" s="183"/>
      <c r="FW91" s="183"/>
      <c r="FX91" s="183"/>
      <c r="FY91" s="183"/>
      <c r="FZ91" s="183"/>
      <c r="GA91" s="183"/>
      <c r="GB91" s="183"/>
      <c r="GC91" s="183"/>
      <c r="GD91" s="183"/>
      <c r="GE91" s="183"/>
      <c r="GF91" s="183"/>
      <c r="GG91" s="183"/>
      <c r="GH91" s="183"/>
      <c r="GI91" s="183"/>
      <c r="GJ91" s="183"/>
      <c r="GK91" s="183"/>
      <c r="GL91" s="183"/>
      <c r="GM91" s="183"/>
      <c r="GN91" s="183"/>
      <c r="GO91" s="183"/>
      <c r="GP91" s="183"/>
      <c r="GQ91" s="183"/>
      <c r="GR91" s="183"/>
      <c r="GS91" s="183"/>
      <c r="GT91" s="183"/>
      <c r="GU91" s="183"/>
      <c r="GV91" s="183"/>
      <c r="GW91" s="183"/>
      <c r="GX91" s="183"/>
      <c r="GY91" s="183"/>
      <c r="GZ91" s="183"/>
      <c r="HA91" s="183"/>
      <c r="HB91" s="183"/>
      <c r="HC91" s="183"/>
      <c r="HD91" s="183"/>
      <c r="HE91" s="183"/>
      <c r="HF91" s="183"/>
      <c r="HG91" s="183"/>
      <c r="HH91" s="183"/>
      <c r="HI91" s="183"/>
      <c r="HJ91" s="183"/>
      <c r="HK91" s="183"/>
      <c r="HL91" s="183"/>
      <c r="HM91" s="183"/>
      <c r="HN91" s="183"/>
      <c r="HO91" s="183"/>
      <c r="HP91" s="183"/>
      <c r="HQ91" s="183"/>
      <c r="HR91" s="183"/>
      <c r="HS91" s="183"/>
      <c r="HT91" s="183"/>
      <c r="HU91" s="183"/>
      <c r="HV91" s="183"/>
      <c r="HW91" s="183"/>
      <c r="HX91" s="183"/>
      <c r="HY91" s="183"/>
      <c r="HZ91" s="183"/>
      <c r="IA91" s="183"/>
      <c r="IB91" s="183"/>
      <c r="IC91" s="183"/>
      <c r="ID91" s="183"/>
      <c r="IE91" s="183"/>
      <c r="IF91" s="183"/>
      <c r="IG91" s="183"/>
      <c r="IH91" s="183"/>
      <c r="II91" s="183"/>
      <c r="IJ91" s="183"/>
      <c r="IK91" s="183"/>
      <c r="IL91" s="183"/>
      <c r="IM91" s="183"/>
      <c r="IN91" s="183"/>
      <c r="IO91" s="183"/>
      <c r="IP91" s="183"/>
      <c r="IQ91" s="183"/>
      <c r="IR91" s="183"/>
      <c r="IS91" s="183"/>
      <c r="IT91" s="183"/>
      <c r="IU91" s="183"/>
      <c r="IV91" s="183"/>
      <c r="IW91" s="183"/>
      <c r="IX91" s="183"/>
      <c r="IY91" s="183"/>
      <c r="IZ91" s="183"/>
      <c r="JA91" s="183"/>
      <c r="JB91" s="183"/>
      <c r="JC91" s="183"/>
      <c r="JD91" s="183"/>
      <c r="JE91" s="183"/>
      <c r="JF91" s="183"/>
      <c r="JG91" s="183"/>
      <c r="JH91" s="183"/>
      <c r="JI91" s="183"/>
      <c r="JJ91" s="183"/>
      <c r="JK91" s="183"/>
      <c r="JL91" s="183"/>
      <c r="JM91" s="183"/>
      <c r="JN91" s="183"/>
      <c r="JO91" s="183"/>
      <c r="JP91" s="183"/>
      <c r="JQ91" s="183"/>
      <c r="JR91" s="183"/>
      <c r="JS91" s="183"/>
      <c r="JT91" s="183"/>
      <c r="JU91" s="183"/>
      <c r="JV91" s="183"/>
      <c r="JW91" s="183"/>
      <c r="JX91" s="183"/>
      <c r="JY91" s="183"/>
      <c r="JZ91" s="183"/>
      <c r="KA91" s="183"/>
      <c r="KB91" s="183"/>
      <c r="KC91" s="183"/>
      <c r="KD91" s="183"/>
      <c r="KE91" s="183"/>
      <c r="KF91" s="183"/>
      <c r="KG91" s="183"/>
      <c r="KH91" s="183"/>
      <c r="KI91" s="183"/>
      <c r="KJ91" s="183"/>
      <c r="KK91" s="183"/>
      <c r="KL91" s="183"/>
      <c r="KM91" s="183"/>
      <c r="KN91" s="183"/>
      <c r="KO91" s="183"/>
      <c r="KP91" s="183"/>
      <c r="KQ91" s="183"/>
      <c r="KR91" s="183"/>
      <c r="KS91" s="183"/>
      <c r="KT91" s="183"/>
      <c r="KU91" s="183"/>
      <c r="KV91" s="183"/>
      <c r="KW91" s="183"/>
      <c r="KX91" s="183"/>
      <c r="KY91" s="183"/>
      <c r="KZ91" s="183"/>
      <c r="LA91" s="183"/>
      <c r="LB91" s="183"/>
      <c r="LC91" s="183"/>
      <c r="LD91" s="183"/>
      <c r="LE91" s="183"/>
      <c r="LF91" s="183"/>
      <c r="LG91" s="183"/>
      <c r="LH91" s="183"/>
      <c r="LI91" s="183"/>
      <c r="LJ91" s="183"/>
      <c r="LK91" s="183"/>
      <c r="LL91" s="183"/>
      <c r="LM91" s="183"/>
      <c r="LN91" s="183"/>
      <c r="LO91" s="183"/>
      <c r="LP91" s="183"/>
      <c r="LQ91" s="183"/>
      <c r="LR91" s="183"/>
      <c r="LS91" s="183"/>
      <c r="LT91" s="183"/>
      <c r="LU91" s="183"/>
      <c r="LV91" s="183"/>
      <c r="LW91" s="183"/>
      <c r="LX91" s="183"/>
      <c r="LY91" s="183"/>
      <c r="LZ91" s="183"/>
      <c r="MA91" s="183"/>
      <c r="MB91" s="183"/>
      <c r="MC91" s="183"/>
      <c r="MD91" s="183"/>
      <c r="ME91" s="183"/>
      <c r="MF91" s="183"/>
      <c r="MG91" s="183"/>
      <c r="MH91" s="183"/>
      <c r="MI91" s="183"/>
      <c r="MJ91" s="183"/>
      <c r="MK91" s="183"/>
      <c r="ML91" s="183"/>
      <c r="MM91" s="183"/>
      <c r="MN91" s="183"/>
      <c r="MO91" s="183"/>
      <c r="MP91" s="183"/>
      <c r="MQ91" s="183"/>
      <c r="MR91" s="183"/>
      <c r="MS91" s="183"/>
      <c r="MT91" s="183"/>
      <c r="MU91" s="183"/>
      <c r="MV91" s="183"/>
      <c r="MW91" s="183"/>
      <c r="MX91" s="183"/>
      <c r="MY91" s="183"/>
      <c r="MZ91" s="183"/>
      <c r="NA91" s="183"/>
      <c r="NB91" s="183"/>
      <c r="NC91" s="183"/>
      <c r="ND91" s="183"/>
      <c r="NE91" s="183"/>
      <c r="NF91" s="183"/>
      <c r="NG91" s="183"/>
      <c r="NH91" s="183"/>
      <c r="NI91" s="183"/>
      <c r="NJ91" s="183"/>
      <c r="NK91" s="183"/>
      <c r="NL91" s="183"/>
      <c r="NM91" s="183"/>
      <c r="NN91" s="183"/>
      <c r="NO91" s="183"/>
      <c r="NP91" s="183"/>
      <c r="NQ91" s="183"/>
      <c r="NR91" s="183"/>
      <c r="NS91" s="183"/>
      <c r="NT91" s="183"/>
      <c r="NU91" s="183"/>
      <c r="NV91" s="183"/>
      <c r="NW91" s="183"/>
      <c r="NX91" s="183"/>
      <c r="NY91" s="183"/>
      <c r="NZ91" s="183"/>
      <c r="OA91" s="183"/>
      <c r="OB91" s="183"/>
    </row>
    <row r="92" spans="1:392" s="268" customFormat="1">
      <c r="A92" s="234" t="s">
        <v>2072</v>
      </c>
      <c r="B92" s="237" t="s">
        <v>2071</v>
      </c>
      <c r="C92" s="267">
        <f>VLOOKUP(A92,'Running Inventory count'!$A:$C,3,)</f>
        <v>24</v>
      </c>
      <c r="D92" s="289"/>
      <c r="E92" s="289"/>
      <c r="F92" s="266" t="s">
        <v>2054</v>
      </c>
      <c r="G92" s="263" t="s">
        <v>868</v>
      </c>
      <c r="H92" s="262" t="s">
        <v>102</v>
      </c>
      <c r="I92" s="270"/>
      <c r="J92" s="265"/>
      <c r="K92" s="270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183"/>
      <c r="CY92" s="183"/>
      <c r="CZ92" s="183"/>
      <c r="DA92" s="183"/>
      <c r="DB92" s="183"/>
      <c r="DC92" s="183"/>
      <c r="DD92" s="183"/>
      <c r="DE92" s="183"/>
      <c r="DF92" s="183"/>
      <c r="DG92" s="183"/>
      <c r="DH92" s="183"/>
      <c r="DI92" s="183"/>
      <c r="DJ92" s="183"/>
      <c r="DK92" s="183"/>
      <c r="DL92" s="183"/>
      <c r="DM92" s="183"/>
      <c r="DN92" s="183"/>
      <c r="DO92" s="183"/>
      <c r="DP92" s="183"/>
      <c r="DQ92" s="183"/>
      <c r="DR92" s="183"/>
      <c r="DS92" s="183"/>
      <c r="DT92" s="183"/>
      <c r="DU92" s="183"/>
      <c r="DV92" s="183"/>
      <c r="DW92" s="183"/>
      <c r="DX92" s="183"/>
      <c r="DY92" s="183"/>
      <c r="DZ92" s="183"/>
      <c r="EA92" s="183"/>
      <c r="EB92" s="183"/>
      <c r="EC92" s="183"/>
      <c r="ED92" s="183"/>
      <c r="EE92" s="183"/>
      <c r="EF92" s="183"/>
      <c r="EG92" s="183"/>
      <c r="EH92" s="183"/>
      <c r="EI92" s="183"/>
      <c r="EJ92" s="183"/>
      <c r="EK92" s="183"/>
      <c r="EL92" s="183"/>
      <c r="EM92" s="183"/>
      <c r="EN92" s="183"/>
      <c r="EO92" s="183"/>
      <c r="EP92" s="183"/>
      <c r="EQ92" s="183"/>
      <c r="ER92" s="183"/>
      <c r="ES92" s="183"/>
      <c r="ET92" s="183"/>
      <c r="EU92" s="183"/>
      <c r="EV92" s="183"/>
      <c r="EW92" s="183"/>
      <c r="EX92" s="183"/>
      <c r="EY92" s="183"/>
      <c r="EZ92" s="183"/>
      <c r="FA92" s="183"/>
      <c r="FB92" s="183"/>
      <c r="FC92" s="183"/>
      <c r="FD92" s="183"/>
      <c r="FE92" s="183"/>
      <c r="FF92" s="183"/>
      <c r="FG92" s="183"/>
      <c r="FH92" s="183"/>
      <c r="FI92" s="183"/>
      <c r="FJ92" s="183"/>
      <c r="FK92" s="183"/>
      <c r="FL92" s="183"/>
      <c r="FM92" s="183"/>
      <c r="FN92" s="183"/>
      <c r="FO92" s="183"/>
      <c r="FP92" s="183"/>
      <c r="FQ92" s="183"/>
      <c r="FR92" s="183"/>
      <c r="FS92" s="183"/>
      <c r="FT92" s="183"/>
      <c r="FU92" s="183"/>
      <c r="FV92" s="183"/>
      <c r="FW92" s="183"/>
      <c r="FX92" s="183"/>
      <c r="FY92" s="183"/>
      <c r="FZ92" s="183"/>
      <c r="GA92" s="183"/>
      <c r="GB92" s="183"/>
      <c r="GC92" s="183"/>
      <c r="GD92" s="183"/>
      <c r="GE92" s="183"/>
      <c r="GF92" s="183"/>
      <c r="GG92" s="183"/>
      <c r="GH92" s="183"/>
      <c r="GI92" s="183"/>
      <c r="GJ92" s="183"/>
      <c r="GK92" s="183"/>
      <c r="GL92" s="183"/>
      <c r="GM92" s="183"/>
      <c r="GN92" s="183"/>
      <c r="GO92" s="183"/>
      <c r="GP92" s="183"/>
      <c r="GQ92" s="183"/>
      <c r="GR92" s="183"/>
      <c r="GS92" s="183"/>
      <c r="GT92" s="183"/>
      <c r="GU92" s="183"/>
      <c r="GV92" s="183"/>
      <c r="GW92" s="183"/>
      <c r="GX92" s="183"/>
      <c r="GY92" s="183"/>
      <c r="GZ92" s="183"/>
      <c r="HA92" s="183"/>
      <c r="HB92" s="183"/>
      <c r="HC92" s="183"/>
      <c r="HD92" s="183"/>
      <c r="HE92" s="183"/>
      <c r="HF92" s="183"/>
      <c r="HG92" s="183"/>
      <c r="HH92" s="183"/>
      <c r="HI92" s="183"/>
      <c r="HJ92" s="183"/>
      <c r="HK92" s="183"/>
      <c r="HL92" s="183"/>
      <c r="HM92" s="183"/>
      <c r="HN92" s="183"/>
      <c r="HO92" s="183"/>
      <c r="HP92" s="183"/>
      <c r="HQ92" s="183"/>
      <c r="HR92" s="183"/>
      <c r="HS92" s="183"/>
      <c r="HT92" s="183"/>
      <c r="HU92" s="183"/>
      <c r="HV92" s="183"/>
      <c r="HW92" s="183"/>
      <c r="HX92" s="183"/>
      <c r="HY92" s="183"/>
      <c r="HZ92" s="183"/>
      <c r="IA92" s="183"/>
      <c r="IB92" s="183"/>
      <c r="IC92" s="183"/>
      <c r="ID92" s="183"/>
      <c r="IE92" s="183"/>
      <c r="IF92" s="183"/>
      <c r="IG92" s="183"/>
      <c r="IH92" s="183"/>
      <c r="II92" s="183"/>
      <c r="IJ92" s="183"/>
      <c r="IK92" s="183"/>
      <c r="IL92" s="183"/>
      <c r="IM92" s="183"/>
      <c r="IN92" s="183"/>
      <c r="IO92" s="183"/>
      <c r="IP92" s="183"/>
      <c r="IQ92" s="183"/>
      <c r="IR92" s="183"/>
      <c r="IS92" s="183"/>
      <c r="IT92" s="183"/>
      <c r="IU92" s="183"/>
      <c r="IV92" s="183"/>
      <c r="IW92" s="183"/>
      <c r="IX92" s="183"/>
      <c r="IY92" s="183"/>
      <c r="IZ92" s="183"/>
      <c r="JA92" s="183"/>
      <c r="JB92" s="183"/>
      <c r="JC92" s="183"/>
      <c r="JD92" s="183"/>
      <c r="JE92" s="183"/>
      <c r="JF92" s="183"/>
      <c r="JG92" s="183"/>
      <c r="JH92" s="183"/>
      <c r="JI92" s="183"/>
      <c r="JJ92" s="183"/>
      <c r="JK92" s="183"/>
      <c r="JL92" s="183"/>
      <c r="JM92" s="183"/>
      <c r="JN92" s="183"/>
      <c r="JO92" s="183"/>
      <c r="JP92" s="183"/>
      <c r="JQ92" s="183"/>
      <c r="JR92" s="183"/>
      <c r="JS92" s="183"/>
      <c r="JT92" s="183"/>
      <c r="JU92" s="183"/>
      <c r="JV92" s="183"/>
      <c r="JW92" s="183"/>
      <c r="JX92" s="183"/>
      <c r="JY92" s="183"/>
      <c r="JZ92" s="183"/>
      <c r="KA92" s="183"/>
      <c r="KB92" s="183"/>
      <c r="KC92" s="183"/>
      <c r="KD92" s="183"/>
      <c r="KE92" s="183"/>
      <c r="KF92" s="183"/>
      <c r="KG92" s="183"/>
      <c r="KH92" s="183"/>
      <c r="KI92" s="183"/>
      <c r="KJ92" s="183"/>
      <c r="KK92" s="183"/>
      <c r="KL92" s="183"/>
      <c r="KM92" s="183"/>
      <c r="KN92" s="183"/>
      <c r="KO92" s="183"/>
      <c r="KP92" s="183"/>
      <c r="KQ92" s="183"/>
      <c r="KR92" s="183"/>
      <c r="KS92" s="183"/>
      <c r="KT92" s="183"/>
      <c r="KU92" s="183"/>
      <c r="KV92" s="183"/>
      <c r="KW92" s="183"/>
      <c r="KX92" s="183"/>
      <c r="KY92" s="183"/>
      <c r="KZ92" s="183"/>
      <c r="LA92" s="183"/>
      <c r="LB92" s="183"/>
      <c r="LC92" s="183"/>
      <c r="LD92" s="183"/>
      <c r="LE92" s="183"/>
      <c r="LF92" s="183"/>
      <c r="LG92" s="183"/>
      <c r="LH92" s="183"/>
      <c r="LI92" s="183"/>
      <c r="LJ92" s="183"/>
      <c r="LK92" s="183"/>
      <c r="LL92" s="183"/>
      <c r="LM92" s="183"/>
      <c r="LN92" s="183"/>
      <c r="LO92" s="183"/>
      <c r="LP92" s="183"/>
      <c r="LQ92" s="183"/>
      <c r="LR92" s="183"/>
      <c r="LS92" s="183"/>
      <c r="LT92" s="183"/>
      <c r="LU92" s="183"/>
      <c r="LV92" s="183"/>
      <c r="LW92" s="183"/>
      <c r="LX92" s="183"/>
      <c r="LY92" s="183"/>
      <c r="LZ92" s="183"/>
      <c r="MA92" s="183"/>
      <c r="MB92" s="183"/>
      <c r="MC92" s="183"/>
      <c r="MD92" s="183"/>
      <c r="ME92" s="183"/>
      <c r="MF92" s="183"/>
      <c r="MG92" s="183"/>
      <c r="MH92" s="183"/>
      <c r="MI92" s="183"/>
      <c r="MJ92" s="183"/>
      <c r="MK92" s="183"/>
      <c r="ML92" s="183"/>
      <c r="MM92" s="183"/>
      <c r="MN92" s="183"/>
      <c r="MO92" s="183"/>
      <c r="MP92" s="183"/>
      <c r="MQ92" s="183"/>
      <c r="MR92" s="183"/>
      <c r="MS92" s="183"/>
      <c r="MT92" s="183"/>
      <c r="MU92" s="183"/>
      <c r="MV92" s="183"/>
      <c r="MW92" s="183"/>
      <c r="MX92" s="183"/>
      <c r="MY92" s="183"/>
      <c r="MZ92" s="183"/>
      <c r="NA92" s="183"/>
      <c r="NB92" s="183"/>
      <c r="NC92" s="183"/>
      <c r="ND92" s="183"/>
      <c r="NE92" s="183"/>
      <c r="NF92" s="183"/>
      <c r="NG92" s="183"/>
      <c r="NH92" s="183"/>
      <c r="NI92" s="183"/>
      <c r="NJ92" s="183"/>
      <c r="NK92" s="183"/>
      <c r="NL92" s="183"/>
      <c r="NM92" s="183"/>
      <c r="NN92" s="183"/>
      <c r="NO92" s="183"/>
      <c r="NP92" s="183"/>
      <c r="NQ92" s="183"/>
      <c r="NR92" s="183"/>
      <c r="NS92" s="183"/>
      <c r="NT92" s="183"/>
      <c r="NU92" s="183"/>
      <c r="NV92" s="183"/>
      <c r="NW92" s="183"/>
      <c r="NX92" s="183"/>
      <c r="NY92" s="183"/>
      <c r="NZ92" s="183"/>
      <c r="OA92" s="183"/>
      <c r="OB92" s="183"/>
    </row>
    <row r="93" spans="1:392" s="268" customFormat="1">
      <c r="A93" s="234" t="s">
        <v>2348</v>
      </c>
      <c r="B93" s="237" t="s">
        <v>2347</v>
      </c>
      <c r="C93" s="267">
        <f>VLOOKUP(A93,'Running Inventory count'!$A:$C,3,)</f>
        <v>12</v>
      </c>
      <c r="D93" s="289"/>
      <c r="E93" s="289"/>
      <c r="F93" s="266" t="s">
        <v>2329</v>
      </c>
      <c r="G93" s="263" t="s">
        <v>868</v>
      </c>
      <c r="H93" s="262" t="s">
        <v>102</v>
      </c>
      <c r="I93" s="270"/>
      <c r="J93" s="265"/>
      <c r="K93" s="270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/>
      <c r="AE93" s="183"/>
      <c r="AF93" s="183"/>
      <c r="AG93" s="183"/>
      <c r="AH93" s="183"/>
      <c r="AI93" s="183"/>
      <c r="AJ93" s="183"/>
      <c r="AK93" s="183"/>
      <c r="AL93" s="183"/>
      <c r="AM93" s="183"/>
      <c r="AN93" s="183"/>
      <c r="AO93" s="183"/>
      <c r="AP93" s="183"/>
      <c r="AQ93" s="183"/>
      <c r="AR93" s="183"/>
      <c r="AS93" s="183"/>
      <c r="AT93" s="183"/>
      <c r="AU93" s="183"/>
      <c r="AV93" s="183"/>
      <c r="AW93" s="183"/>
      <c r="AX93" s="183"/>
      <c r="AY93" s="183"/>
      <c r="AZ93" s="183"/>
      <c r="BA93" s="183"/>
      <c r="BB93" s="183"/>
      <c r="BC93" s="183"/>
      <c r="BD93" s="183"/>
      <c r="BE93" s="183"/>
      <c r="BF93" s="183"/>
      <c r="BG93" s="183"/>
      <c r="BH93" s="183"/>
      <c r="BI93" s="183"/>
      <c r="BJ93" s="183"/>
      <c r="BK93" s="183"/>
      <c r="BL93" s="183"/>
      <c r="BM93" s="183"/>
      <c r="BN93" s="183"/>
      <c r="BO93" s="183"/>
      <c r="BP93" s="183"/>
      <c r="BQ93" s="183"/>
      <c r="BR93" s="183"/>
      <c r="BS93" s="183"/>
      <c r="BT93" s="183"/>
      <c r="BU93" s="183"/>
      <c r="BV93" s="183"/>
      <c r="BW93" s="183"/>
      <c r="BX93" s="183"/>
      <c r="BY93" s="183"/>
      <c r="BZ93" s="183"/>
      <c r="CA93" s="183"/>
      <c r="CB93" s="183"/>
      <c r="CC93" s="183"/>
      <c r="CD93" s="183"/>
      <c r="CE93" s="183"/>
      <c r="CF93" s="183"/>
      <c r="CG93" s="183"/>
      <c r="CH93" s="183"/>
      <c r="CI93" s="183"/>
      <c r="CJ93" s="183"/>
      <c r="CK93" s="183"/>
      <c r="CL93" s="183"/>
      <c r="CM93" s="183"/>
      <c r="CN93" s="183"/>
      <c r="CO93" s="183"/>
      <c r="CP93" s="183"/>
      <c r="CQ93" s="183"/>
      <c r="CR93" s="183"/>
      <c r="CS93" s="183"/>
      <c r="CT93" s="183"/>
      <c r="CU93" s="183"/>
      <c r="CV93" s="183"/>
      <c r="CW93" s="183"/>
      <c r="CX93" s="183"/>
      <c r="CY93" s="183"/>
      <c r="CZ93" s="183"/>
      <c r="DA93" s="183"/>
      <c r="DB93" s="183"/>
      <c r="DC93" s="183"/>
      <c r="DD93" s="183"/>
      <c r="DE93" s="183"/>
      <c r="DF93" s="183"/>
      <c r="DG93" s="183"/>
      <c r="DH93" s="183"/>
      <c r="DI93" s="183"/>
      <c r="DJ93" s="183"/>
      <c r="DK93" s="183"/>
      <c r="DL93" s="183"/>
      <c r="DM93" s="183"/>
      <c r="DN93" s="183"/>
      <c r="DO93" s="183"/>
      <c r="DP93" s="183"/>
      <c r="DQ93" s="183"/>
      <c r="DR93" s="183"/>
      <c r="DS93" s="183"/>
      <c r="DT93" s="183"/>
      <c r="DU93" s="183"/>
      <c r="DV93" s="183"/>
      <c r="DW93" s="183"/>
      <c r="DX93" s="183"/>
      <c r="DY93" s="183"/>
      <c r="DZ93" s="183"/>
      <c r="EA93" s="183"/>
      <c r="EB93" s="183"/>
      <c r="EC93" s="183"/>
      <c r="ED93" s="183"/>
      <c r="EE93" s="183"/>
      <c r="EF93" s="183"/>
      <c r="EG93" s="183"/>
      <c r="EH93" s="183"/>
      <c r="EI93" s="183"/>
      <c r="EJ93" s="183"/>
      <c r="EK93" s="183"/>
      <c r="EL93" s="183"/>
      <c r="EM93" s="183"/>
      <c r="EN93" s="183"/>
      <c r="EO93" s="183"/>
      <c r="EP93" s="183"/>
      <c r="EQ93" s="183"/>
      <c r="ER93" s="183"/>
      <c r="ES93" s="183"/>
      <c r="ET93" s="183"/>
      <c r="EU93" s="183"/>
      <c r="EV93" s="183"/>
      <c r="EW93" s="183"/>
      <c r="EX93" s="183"/>
      <c r="EY93" s="183"/>
      <c r="EZ93" s="183"/>
      <c r="FA93" s="183"/>
      <c r="FB93" s="183"/>
      <c r="FC93" s="183"/>
      <c r="FD93" s="183"/>
      <c r="FE93" s="183"/>
      <c r="FF93" s="183"/>
      <c r="FG93" s="183"/>
      <c r="FH93" s="183"/>
      <c r="FI93" s="183"/>
      <c r="FJ93" s="183"/>
      <c r="FK93" s="183"/>
      <c r="FL93" s="183"/>
      <c r="FM93" s="183"/>
      <c r="FN93" s="183"/>
      <c r="FO93" s="183"/>
      <c r="FP93" s="183"/>
      <c r="FQ93" s="183"/>
      <c r="FR93" s="183"/>
      <c r="FS93" s="183"/>
      <c r="FT93" s="183"/>
      <c r="FU93" s="183"/>
      <c r="FV93" s="183"/>
      <c r="FW93" s="183"/>
      <c r="FX93" s="183"/>
      <c r="FY93" s="183"/>
      <c r="FZ93" s="183"/>
      <c r="GA93" s="183"/>
      <c r="GB93" s="183"/>
      <c r="GC93" s="183"/>
      <c r="GD93" s="183"/>
      <c r="GE93" s="183"/>
      <c r="GF93" s="183"/>
      <c r="GG93" s="183"/>
      <c r="GH93" s="183"/>
      <c r="GI93" s="183"/>
      <c r="GJ93" s="183"/>
      <c r="GK93" s="183"/>
      <c r="GL93" s="183"/>
      <c r="GM93" s="183"/>
      <c r="GN93" s="183"/>
      <c r="GO93" s="183"/>
      <c r="GP93" s="183"/>
      <c r="GQ93" s="183"/>
      <c r="GR93" s="183"/>
      <c r="GS93" s="183"/>
      <c r="GT93" s="183"/>
      <c r="GU93" s="183"/>
      <c r="GV93" s="183"/>
      <c r="GW93" s="183"/>
      <c r="GX93" s="183"/>
      <c r="GY93" s="183"/>
      <c r="GZ93" s="183"/>
      <c r="HA93" s="183"/>
      <c r="HB93" s="183"/>
      <c r="HC93" s="183"/>
      <c r="HD93" s="183"/>
      <c r="HE93" s="183"/>
      <c r="HF93" s="183"/>
      <c r="HG93" s="183"/>
      <c r="HH93" s="183"/>
      <c r="HI93" s="183"/>
      <c r="HJ93" s="183"/>
      <c r="HK93" s="183"/>
      <c r="HL93" s="183"/>
      <c r="HM93" s="183"/>
      <c r="HN93" s="183"/>
      <c r="HO93" s="183"/>
      <c r="HP93" s="183"/>
      <c r="HQ93" s="183"/>
      <c r="HR93" s="183"/>
      <c r="HS93" s="183"/>
      <c r="HT93" s="183"/>
      <c r="HU93" s="183"/>
      <c r="HV93" s="183"/>
      <c r="HW93" s="183"/>
      <c r="HX93" s="183"/>
      <c r="HY93" s="183"/>
      <c r="HZ93" s="183"/>
      <c r="IA93" s="183"/>
      <c r="IB93" s="183"/>
      <c r="IC93" s="183"/>
      <c r="ID93" s="183"/>
      <c r="IE93" s="183"/>
      <c r="IF93" s="183"/>
      <c r="IG93" s="183"/>
      <c r="IH93" s="183"/>
      <c r="II93" s="183"/>
      <c r="IJ93" s="183"/>
      <c r="IK93" s="183"/>
      <c r="IL93" s="183"/>
      <c r="IM93" s="183"/>
      <c r="IN93" s="183"/>
      <c r="IO93" s="183"/>
      <c r="IP93" s="183"/>
      <c r="IQ93" s="183"/>
      <c r="IR93" s="183"/>
      <c r="IS93" s="183"/>
      <c r="IT93" s="183"/>
      <c r="IU93" s="183"/>
      <c r="IV93" s="183"/>
      <c r="IW93" s="183"/>
      <c r="IX93" s="183"/>
      <c r="IY93" s="183"/>
      <c r="IZ93" s="183"/>
      <c r="JA93" s="183"/>
      <c r="JB93" s="183"/>
      <c r="JC93" s="183"/>
      <c r="JD93" s="183"/>
      <c r="JE93" s="183"/>
      <c r="JF93" s="183"/>
      <c r="JG93" s="183"/>
      <c r="JH93" s="183"/>
      <c r="JI93" s="183"/>
      <c r="JJ93" s="183"/>
      <c r="JK93" s="183"/>
      <c r="JL93" s="183"/>
      <c r="JM93" s="183"/>
      <c r="JN93" s="183"/>
      <c r="JO93" s="183"/>
      <c r="JP93" s="183"/>
      <c r="JQ93" s="183"/>
      <c r="JR93" s="183"/>
      <c r="JS93" s="183"/>
      <c r="JT93" s="183"/>
      <c r="JU93" s="183"/>
      <c r="JV93" s="183"/>
      <c r="JW93" s="183"/>
      <c r="JX93" s="183"/>
      <c r="JY93" s="183"/>
      <c r="JZ93" s="183"/>
      <c r="KA93" s="183"/>
      <c r="KB93" s="183"/>
      <c r="KC93" s="183"/>
      <c r="KD93" s="183"/>
      <c r="KE93" s="183"/>
      <c r="KF93" s="183"/>
      <c r="KG93" s="183"/>
      <c r="KH93" s="183"/>
      <c r="KI93" s="183"/>
      <c r="KJ93" s="183"/>
      <c r="KK93" s="183"/>
      <c r="KL93" s="183"/>
      <c r="KM93" s="183"/>
      <c r="KN93" s="183"/>
      <c r="KO93" s="183"/>
      <c r="KP93" s="183"/>
      <c r="KQ93" s="183"/>
      <c r="KR93" s="183"/>
      <c r="KS93" s="183"/>
      <c r="KT93" s="183"/>
      <c r="KU93" s="183"/>
      <c r="KV93" s="183"/>
      <c r="KW93" s="183"/>
      <c r="KX93" s="183"/>
      <c r="KY93" s="183"/>
      <c r="KZ93" s="183"/>
      <c r="LA93" s="183"/>
      <c r="LB93" s="183"/>
      <c r="LC93" s="183"/>
      <c r="LD93" s="183"/>
      <c r="LE93" s="183"/>
      <c r="LF93" s="183"/>
      <c r="LG93" s="183"/>
      <c r="LH93" s="183"/>
      <c r="LI93" s="183"/>
      <c r="LJ93" s="183"/>
      <c r="LK93" s="183"/>
      <c r="LL93" s="183"/>
      <c r="LM93" s="183"/>
      <c r="LN93" s="183"/>
      <c r="LO93" s="183"/>
      <c r="LP93" s="183"/>
      <c r="LQ93" s="183"/>
      <c r="LR93" s="183"/>
      <c r="LS93" s="183"/>
      <c r="LT93" s="183"/>
      <c r="LU93" s="183"/>
      <c r="LV93" s="183"/>
      <c r="LW93" s="183"/>
      <c r="LX93" s="183"/>
      <c r="LY93" s="183"/>
      <c r="LZ93" s="183"/>
      <c r="MA93" s="183"/>
      <c r="MB93" s="183"/>
      <c r="MC93" s="183"/>
      <c r="MD93" s="183"/>
      <c r="ME93" s="183"/>
      <c r="MF93" s="183"/>
      <c r="MG93" s="183"/>
      <c r="MH93" s="183"/>
      <c r="MI93" s="183"/>
      <c r="MJ93" s="183"/>
      <c r="MK93" s="183"/>
      <c r="ML93" s="183"/>
      <c r="MM93" s="183"/>
      <c r="MN93" s="183"/>
      <c r="MO93" s="183"/>
      <c r="MP93" s="183"/>
      <c r="MQ93" s="183"/>
      <c r="MR93" s="183"/>
      <c r="MS93" s="183"/>
      <c r="MT93" s="183"/>
      <c r="MU93" s="183"/>
      <c r="MV93" s="183"/>
      <c r="MW93" s="183"/>
      <c r="MX93" s="183"/>
      <c r="MY93" s="183"/>
      <c r="MZ93" s="183"/>
      <c r="NA93" s="183"/>
      <c r="NB93" s="183"/>
      <c r="NC93" s="183"/>
      <c r="ND93" s="183"/>
      <c r="NE93" s="183"/>
      <c r="NF93" s="183"/>
      <c r="NG93" s="183"/>
      <c r="NH93" s="183"/>
      <c r="NI93" s="183"/>
      <c r="NJ93" s="183"/>
      <c r="NK93" s="183"/>
      <c r="NL93" s="183"/>
      <c r="NM93" s="183"/>
      <c r="NN93" s="183"/>
      <c r="NO93" s="183"/>
      <c r="NP93" s="183"/>
      <c r="NQ93" s="183"/>
      <c r="NR93" s="183"/>
      <c r="NS93" s="183"/>
      <c r="NT93" s="183"/>
      <c r="NU93" s="183"/>
      <c r="NV93" s="183"/>
      <c r="NW93" s="183"/>
      <c r="NX93" s="183"/>
      <c r="NY93" s="183"/>
      <c r="NZ93" s="183"/>
      <c r="OA93" s="183"/>
      <c r="OB93" s="183"/>
    </row>
    <row r="94" spans="1:392" s="268" customFormat="1">
      <c r="A94" s="234" t="s">
        <v>1896</v>
      </c>
      <c r="B94" s="237" t="s">
        <v>1895</v>
      </c>
      <c r="C94" s="267">
        <f>VLOOKUP(A94,'Running Inventory count'!$A:$C,3,)</f>
        <v>33</v>
      </c>
      <c r="D94" s="289"/>
      <c r="E94" s="289"/>
      <c r="F94" s="266" t="s">
        <v>1890</v>
      </c>
      <c r="G94" s="263" t="s">
        <v>868</v>
      </c>
      <c r="H94" s="262" t="s">
        <v>102</v>
      </c>
      <c r="I94" s="270"/>
      <c r="J94" s="265"/>
      <c r="K94" s="270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3"/>
      <c r="AC94" s="183"/>
      <c r="AD94" s="183"/>
      <c r="AE94" s="183"/>
      <c r="AF94" s="183"/>
      <c r="AG94" s="183"/>
      <c r="AH94" s="183"/>
      <c r="AI94" s="183"/>
      <c r="AJ94" s="183"/>
      <c r="AK94" s="183"/>
      <c r="AL94" s="183"/>
      <c r="AM94" s="183"/>
      <c r="AN94" s="183"/>
      <c r="AO94" s="183"/>
      <c r="AP94" s="183"/>
      <c r="AQ94" s="183"/>
      <c r="AR94" s="183"/>
      <c r="AS94" s="183"/>
      <c r="AT94" s="183"/>
      <c r="AU94" s="183"/>
      <c r="AV94" s="183"/>
      <c r="AW94" s="183"/>
      <c r="AX94" s="183"/>
      <c r="AY94" s="183"/>
      <c r="AZ94" s="183"/>
      <c r="BA94" s="183"/>
      <c r="BB94" s="183"/>
      <c r="BC94" s="183"/>
      <c r="BD94" s="183"/>
      <c r="BE94" s="183"/>
      <c r="BF94" s="183"/>
      <c r="BG94" s="183"/>
      <c r="BH94" s="183"/>
      <c r="BI94" s="183"/>
      <c r="BJ94" s="183"/>
      <c r="BK94" s="183"/>
      <c r="BL94" s="183"/>
      <c r="BM94" s="183"/>
      <c r="BN94" s="183"/>
      <c r="BO94" s="183"/>
      <c r="BP94" s="183"/>
      <c r="BQ94" s="183"/>
      <c r="BR94" s="183"/>
      <c r="BS94" s="183"/>
      <c r="BT94" s="183"/>
      <c r="BU94" s="183"/>
      <c r="BV94" s="183"/>
      <c r="BW94" s="183"/>
      <c r="BX94" s="183"/>
      <c r="BY94" s="183"/>
      <c r="BZ94" s="183"/>
      <c r="CA94" s="183"/>
      <c r="CB94" s="183"/>
      <c r="CC94" s="183"/>
      <c r="CD94" s="183"/>
      <c r="CE94" s="183"/>
      <c r="CF94" s="183"/>
      <c r="CG94" s="183"/>
      <c r="CH94" s="183"/>
      <c r="CI94" s="183"/>
      <c r="CJ94" s="183"/>
      <c r="CK94" s="183"/>
      <c r="CL94" s="183"/>
      <c r="CM94" s="183"/>
      <c r="CN94" s="183"/>
      <c r="CO94" s="183"/>
      <c r="CP94" s="183"/>
      <c r="CQ94" s="183"/>
      <c r="CR94" s="183"/>
      <c r="CS94" s="183"/>
      <c r="CT94" s="183"/>
      <c r="CU94" s="183"/>
      <c r="CV94" s="183"/>
      <c r="CW94" s="183"/>
      <c r="CX94" s="183"/>
      <c r="CY94" s="183"/>
      <c r="CZ94" s="183"/>
      <c r="DA94" s="183"/>
      <c r="DB94" s="183"/>
      <c r="DC94" s="183"/>
      <c r="DD94" s="183"/>
      <c r="DE94" s="183"/>
      <c r="DF94" s="183"/>
      <c r="DG94" s="183"/>
      <c r="DH94" s="183"/>
      <c r="DI94" s="183"/>
      <c r="DJ94" s="183"/>
      <c r="DK94" s="183"/>
      <c r="DL94" s="183"/>
      <c r="DM94" s="183"/>
      <c r="DN94" s="183"/>
      <c r="DO94" s="183"/>
      <c r="DP94" s="183"/>
      <c r="DQ94" s="183"/>
      <c r="DR94" s="183"/>
      <c r="DS94" s="183"/>
      <c r="DT94" s="183"/>
      <c r="DU94" s="183"/>
      <c r="DV94" s="183"/>
      <c r="DW94" s="183"/>
      <c r="DX94" s="183"/>
      <c r="DY94" s="183"/>
      <c r="DZ94" s="183"/>
      <c r="EA94" s="183"/>
      <c r="EB94" s="183"/>
      <c r="EC94" s="183"/>
      <c r="ED94" s="183"/>
      <c r="EE94" s="183"/>
      <c r="EF94" s="183"/>
      <c r="EG94" s="183"/>
      <c r="EH94" s="183"/>
      <c r="EI94" s="183"/>
      <c r="EJ94" s="183"/>
      <c r="EK94" s="183"/>
      <c r="EL94" s="183"/>
      <c r="EM94" s="183"/>
      <c r="EN94" s="183"/>
      <c r="EO94" s="183"/>
      <c r="EP94" s="183"/>
      <c r="EQ94" s="183"/>
      <c r="ER94" s="183"/>
      <c r="ES94" s="183"/>
      <c r="ET94" s="183"/>
      <c r="EU94" s="183"/>
      <c r="EV94" s="183"/>
      <c r="EW94" s="183"/>
      <c r="EX94" s="183"/>
      <c r="EY94" s="183"/>
      <c r="EZ94" s="183"/>
      <c r="FA94" s="183"/>
      <c r="FB94" s="183"/>
      <c r="FC94" s="183"/>
      <c r="FD94" s="183"/>
      <c r="FE94" s="183"/>
      <c r="FF94" s="183"/>
      <c r="FG94" s="183"/>
      <c r="FH94" s="183"/>
      <c r="FI94" s="183"/>
      <c r="FJ94" s="183"/>
      <c r="FK94" s="183"/>
      <c r="FL94" s="183"/>
      <c r="FM94" s="183"/>
      <c r="FN94" s="183"/>
      <c r="FO94" s="183"/>
      <c r="FP94" s="183"/>
      <c r="FQ94" s="183"/>
      <c r="FR94" s="183"/>
      <c r="FS94" s="183"/>
      <c r="FT94" s="183"/>
      <c r="FU94" s="183"/>
      <c r="FV94" s="183"/>
      <c r="FW94" s="183"/>
      <c r="FX94" s="183"/>
      <c r="FY94" s="183"/>
      <c r="FZ94" s="183"/>
      <c r="GA94" s="183"/>
      <c r="GB94" s="183"/>
      <c r="GC94" s="183"/>
      <c r="GD94" s="183"/>
      <c r="GE94" s="183"/>
      <c r="GF94" s="183"/>
      <c r="GG94" s="183"/>
      <c r="GH94" s="183"/>
      <c r="GI94" s="183"/>
      <c r="GJ94" s="183"/>
      <c r="GK94" s="183"/>
      <c r="GL94" s="183"/>
      <c r="GM94" s="183"/>
      <c r="GN94" s="183"/>
      <c r="GO94" s="183"/>
      <c r="GP94" s="183"/>
      <c r="GQ94" s="183"/>
      <c r="GR94" s="183"/>
      <c r="GS94" s="183"/>
      <c r="GT94" s="183"/>
      <c r="GU94" s="183"/>
      <c r="GV94" s="183"/>
      <c r="GW94" s="183"/>
      <c r="GX94" s="183"/>
      <c r="GY94" s="183"/>
      <c r="GZ94" s="183"/>
      <c r="HA94" s="183"/>
      <c r="HB94" s="183"/>
      <c r="HC94" s="183"/>
      <c r="HD94" s="183"/>
      <c r="HE94" s="183"/>
      <c r="HF94" s="183"/>
      <c r="HG94" s="183"/>
      <c r="HH94" s="183"/>
      <c r="HI94" s="183"/>
      <c r="HJ94" s="183"/>
      <c r="HK94" s="183"/>
      <c r="HL94" s="183"/>
      <c r="HM94" s="183"/>
      <c r="HN94" s="183"/>
      <c r="HO94" s="183"/>
      <c r="HP94" s="183"/>
      <c r="HQ94" s="183"/>
      <c r="HR94" s="183"/>
      <c r="HS94" s="183"/>
      <c r="HT94" s="183"/>
      <c r="HU94" s="183"/>
      <c r="HV94" s="183"/>
      <c r="HW94" s="183"/>
      <c r="HX94" s="183"/>
      <c r="HY94" s="183"/>
      <c r="HZ94" s="183"/>
      <c r="IA94" s="183"/>
      <c r="IB94" s="183"/>
      <c r="IC94" s="183"/>
      <c r="ID94" s="183"/>
      <c r="IE94" s="183"/>
      <c r="IF94" s="183"/>
      <c r="IG94" s="183"/>
      <c r="IH94" s="183"/>
      <c r="II94" s="183"/>
      <c r="IJ94" s="183"/>
      <c r="IK94" s="183"/>
      <c r="IL94" s="183"/>
      <c r="IM94" s="183"/>
      <c r="IN94" s="183"/>
      <c r="IO94" s="183"/>
      <c r="IP94" s="183"/>
      <c r="IQ94" s="183"/>
      <c r="IR94" s="183"/>
      <c r="IS94" s="183"/>
      <c r="IT94" s="183"/>
      <c r="IU94" s="183"/>
      <c r="IV94" s="183"/>
      <c r="IW94" s="183"/>
      <c r="IX94" s="183"/>
      <c r="IY94" s="183"/>
      <c r="IZ94" s="183"/>
      <c r="JA94" s="183"/>
      <c r="JB94" s="183"/>
      <c r="JC94" s="183"/>
      <c r="JD94" s="183"/>
      <c r="JE94" s="183"/>
      <c r="JF94" s="183"/>
      <c r="JG94" s="183"/>
      <c r="JH94" s="183"/>
      <c r="JI94" s="183"/>
      <c r="JJ94" s="183"/>
      <c r="JK94" s="183"/>
      <c r="JL94" s="183"/>
      <c r="JM94" s="183"/>
      <c r="JN94" s="183"/>
      <c r="JO94" s="183"/>
      <c r="JP94" s="183"/>
      <c r="JQ94" s="183"/>
      <c r="JR94" s="183"/>
      <c r="JS94" s="183"/>
      <c r="JT94" s="183"/>
      <c r="JU94" s="183"/>
      <c r="JV94" s="183"/>
      <c r="JW94" s="183"/>
      <c r="JX94" s="183"/>
      <c r="JY94" s="183"/>
      <c r="JZ94" s="183"/>
      <c r="KA94" s="183"/>
      <c r="KB94" s="183"/>
      <c r="KC94" s="183"/>
      <c r="KD94" s="183"/>
      <c r="KE94" s="183"/>
      <c r="KF94" s="183"/>
      <c r="KG94" s="183"/>
      <c r="KH94" s="183"/>
      <c r="KI94" s="183"/>
      <c r="KJ94" s="183"/>
      <c r="KK94" s="183"/>
      <c r="KL94" s="183"/>
      <c r="KM94" s="183"/>
      <c r="KN94" s="183"/>
      <c r="KO94" s="183"/>
      <c r="KP94" s="183"/>
      <c r="KQ94" s="183"/>
      <c r="KR94" s="183"/>
      <c r="KS94" s="183"/>
      <c r="KT94" s="183"/>
      <c r="KU94" s="183"/>
      <c r="KV94" s="183"/>
      <c r="KW94" s="183"/>
      <c r="KX94" s="183"/>
      <c r="KY94" s="183"/>
      <c r="KZ94" s="183"/>
      <c r="LA94" s="183"/>
      <c r="LB94" s="183"/>
      <c r="LC94" s="183"/>
      <c r="LD94" s="183"/>
      <c r="LE94" s="183"/>
      <c r="LF94" s="183"/>
      <c r="LG94" s="183"/>
      <c r="LH94" s="183"/>
      <c r="LI94" s="183"/>
      <c r="LJ94" s="183"/>
      <c r="LK94" s="183"/>
      <c r="LL94" s="183"/>
      <c r="LM94" s="183"/>
      <c r="LN94" s="183"/>
      <c r="LO94" s="183"/>
      <c r="LP94" s="183"/>
      <c r="LQ94" s="183"/>
      <c r="LR94" s="183"/>
      <c r="LS94" s="183"/>
      <c r="LT94" s="183"/>
      <c r="LU94" s="183"/>
      <c r="LV94" s="183"/>
      <c r="LW94" s="183"/>
      <c r="LX94" s="183"/>
      <c r="LY94" s="183"/>
      <c r="LZ94" s="183"/>
      <c r="MA94" s="183"/>
      <c r="MB94" s="183"/>
      <c r="MC94" s="183"/>
      <c r="MD94" s="183"/>
      <c r="ME94" s="183"/>
      <c r="MF94" s="183"/>
      <c r="MG94" s="183"/>
      <c r="MH94" s="183"/>
      <c r="MI94" s="183"/>
      <c r="MJ94" s="183"/>
      <c r="MK94" s="183"/>
      <c r="ML94" s="183"/>
      <c r="MM94" s="183"/>
      <c r="MN94" s="183"/>
      <c r="MO94" s="183"/>
      <c r="MP94" s="183"/>
      <c r="MQ94" s="183"/>
      <c r="MR94" s="183"/>
      <c r="MS94" s="183"/>
      <c r="MT94" s="183"/>
      <c r="MU94" s="183"/>
      <c r="MV94" s="183"/>
      <c r="MW94" s="183"/>
      <c r="MX94" s="183"/>
      <c r="MY94" s="183"/>
      <c r="MZ94" s="183"/>
      <c r="NA94" s="183"/>
      <c r="NB94" s="183"/>
      <c r="NC94" s="183"/>
      <c r="ND94" s="183"/>
      <c r="NE94" s="183"/>
      <c r="NF94" s="183"/>
      <c r="NG94" s="183"/>
      <c r="NH94" s="183"/>
      <c r="NI94" s="183"/>
      <c r="NJ94" s="183"/>
      <c r="NK94" s="183"/>
      <c r="NL94" s="183"/>
      <c r="NM94" s="183"/>
      <c r="NN94" s="183"/>
      <c r="NO94" s="183"/>
      <c r="NP94" s="183"/>
      <c r="NQ94" s="183"/>
      <c r="NR94" s="183"/>
      <c r="NS94" s="183"/>
      <c r="NT94" s="183"/>
      <c r="NU94" s="183"/>
      <c r="NV94" s="183"/>
      <c r="NW94" s="183"/>
      <c r="NX94" s="183"/>
      <c r="NY94" s="183"/>
      <c r="NZ94" s="183"/>
      <c r="OA94" s="183"/>
      <c r="OB94" s="183"/>
    </row>
    <row r="95" spans="1:392" s="268" customFormat="1">
      <c r="A95" s="234" t="s">
        <v>1993</v>
      </c>
      <c r="B95" s="237" t="s">
        <v>2003</v>
      </c>
      <c r="C95" s="267">
        <f>VLOOKUP(A95,'Running Inventory count'!$A:$C,3,)</f>
        <v>25</v>
      </c>
      <c r="D95" s="289"/>
      <c r="E95" s="289"/>
      <c r="F95" s="266" t="s">
        <v>1890</v>
      </c>
      <c r="G95" s="263" t="s">
        <v>868</v>
      </c>
      <c r="H95" s="262" t="s">
        <v>102</v>
      </c>
      <c r="I95" s="270"/>
      <c r="J95" s="265"/>
      <c r="K95" s="270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3"/>
      <c r="AC95" s="183"/>
      <c r="AD95" s="183"/>
      <c r="AE95" s="183"/>
      <c r="AF95" s="183"/>
      <c r="AG95" s="183"/>
      <c r="AH95" s="183"/>
      <c r="AI95" s="183"/>
      <c r="AJ95" s="183"/>
      <c r="AK95" s="183"/>
      <c r="AL95" s="183"/>
      <c r="AM95" s="183"/>
      <c r="AN95" s="183"/>
      <c r="AO95" s="183"/>
      <c r="AP95" s="183"/>
      <c r="AQ95" s="183"/>
      <c r="AR95" s="183"/>
      <c r="AS95" s="183"/>
      <c r="AT95" s="183"/>
      <c r="AU95" s="183"/>
      <c r="AV95" s="183"/>
      <c r="AW95" s="183"/>
      <c r="AX95" s="183"/>
      <c r="AY95" s="183"/>
      <c r="AZ95" s="183"/>
      <c r="BA95" s="183"/>
      <c r="BB95" s="183"/>
      <c r="BC95" s="183"/>
      <c r="BD95" s="183"/>
      <c r="BE95" s="183"/>
      <c r="BF95" s="183"/>
      <c r="BG95" s="183"/>
      <c r="BH95" s="183"/>
      <c r="BI95" s="183"/>
      <c r="BJ95" s="183"/>
      <c r="BK95" s="183"/>
      <c r="BL95" s="183"/>
      <c r="BM95" s="183"/>
      <c r="BN95" s="183"/>
      <c r="BO95" s="183"/>
      <c r="BP95" s="183"/>
      <c r="BQ95" s="183"/>
      <c r="BR95" s="183"/>
      <c r="BS95" s="183"/>
      <c r="BT95" s="183"/>
      <c r="BU95" s="183"/>
      <c r="BV95" s="183"/>
      <c r="BW95" s="183"/>
      <c r="BX95" s="183"/>
      <c r="BY95" s="183"/>
      <c r="BZ95" s="183"/>
      <c r="CA95" s="183"/>
      <c r="CB95" s="183"/>
      <c r="CC95" s="183"/>
      <c r="CD95" s="183"/>
      <c r="CE95" s="183"/>
      <c r="CF95" s="183"/>
      <c r="CG95" s="183"/>
      <c r="CH95" s="183"/>
      <c r="CI95" s="183"/>
      <c r="CJ95" s="183"/>
      <c r="CK95" s="183"/>
      <c r="CL95" s="183"/>
      <c r="CM95" s="183"/>
      <c r="CN95" s="183"/>
      <c r="CO95" s="183"/>
      <c r="CP95" s="183"/>
      <c r="CQ95" s="183"/>
      <c r="CR95" s="183"/>
      <c r="CS95" s="183"/>
      <c r="CT95" s="183"/>
      <c r="CU95" s="183"/>
      <c r="CV95" s="183"/>
      <c r="CW95" s="183"/>
      <c r="CX95" s="183"/>
      <c r="CY95" s="183"/>
      <c r="CZ95" s="183"/>
      <c r="DA95" s="183"/>
      <c r="DB95" s="183"/>
      <c r="DC95" s="183"/>
      <c r="DD95" s="183"/>
      <c r="DE95" s="183"/>
      <c r="DF95" s="183"/>
      <c r="DG95" s="183"/>
      <c r="DH95" s="183"/>
      <c r="DI95" s="183"/>
      <c r="DJ95" s="183"/>
      <c r="DK95" s="183"/>
      <c r="DL95" s="183"/>
      <c r="DM95" s="183"/>
      <c r="DN95" s="183"/>
      <c r="DO95" s="183"/>
      <c r="DP95" s="183"/>
      <c r="DQ95" s="183"/>
      <c r="DR95" s="183"/>
      <c r="DS95" s="183"/>
      <c r="DT95" s="183"/>
      <c r="DU95" s="183"/>
      <c r="DV95" s="183"/>
      <c r="DW95" s="183"/>
      <c r="DX95" s="183"/>
      <c r="DY95" s="183"/>
      <c r="DZ95" s="183"/>
      <c r="EA95" s="183"/>
      <c r="EB95" s="183"/>
      <c r="EC95" s="183"/>
      <c r="ED95" s="183"/>
      <c r="EE95" s="183"/>
      <c r="EF95" s="183"/>
      <c r="EG95" s="183"/>
      <c r="EH95" s="183"/>
      <c r="EI95" s="183"/>
      <c r="EJ95" s="183"/>
      <c r="EK95" s="183"/>
      <c r="EL95" s="183"/>
      <c r="EM95" s="183"/>
      <c r="EN95" s="183"/>
      <c r="EO95" s="183"/>
      <c r="EP95" s="183"/>
      <c r="EQ95" s="183"/>
      <c r="ER95" s="183"/>
      <c r="ES95" s="183"/>
      <c r="ET95" s="183"/>
      <c r="EU95" s="183"/>
      <c r="EV95" s="183"/>
      <c r="EW95" s="183"/>
      <c r="EX95" s="183"/>
      <c r="EY95" s="183"/>
      <c r="EZ95" s="183"/>
      <c r="FA95" s="183"/>
      <c r="FB95" s="183"/>
      <c r="FC95" s="183"/>
      <c r="FD95" s="183"/>
      <c r="FE95" s="183"/>
      <c r="FF95" s="183"/>
      <c r="FG95" s="183"/>
      <c r="FH95" s="183"/>
      <c r="FI95" s="183"/>
      <c r="FJ95" s="183"/>
      <c r="FK95" s="183"/>
      <c r="FL95" s="183"/>
      <c r="FM95" s="183"/>
      <c r="FN95" s="183"/>
      <c r="FO95" s="183"/>
      <c r="FP95" s="183"/>
      <c r="FQ95" s="183"/>
      <c r="FR95" s="183"/>
      <c r="FS95" s="183"/>
      <c r="FT95" s="183"/>
      <c r="FU95" s="183"/>
      <c r="FV95" s="183"/>
      <c r="FW95" s="183"/>
      <c r="FX95" s="183"/>
      <c r="FY95" s="183"/>
      <c r="FZ95" s="183"/>
      <c r="GA95" s="183"/>
      <c r="GB95" s="183"/>
      <c r="GC95" s="183"/>
      <c r="GD95" s="183"/>
      <c r="GE95" s="183"/>
      <c r="GF95" s="183"/>
      <c r="GG95" s="183"/>
      <c r="GH95" s="183"/>
      <c r="GI95" s="183"/>
      <c r="GJ95" s="183"/>
      <c r="GK95" s="183"/>
      <c r="GL95" s="183"/>
      <c r="GM95" s="183"/>
      <c r="GN95" s="183"/>
      <c r="GO95" s="183"/>
      <c r="GP95" s="183"/>
      <c r="GQ95" s="183"/>
      <c r="GR95" s="183"/>
      <c r="GS95" s="183"/>
      <c r="GT95" s="183"/>
      <c r="GU95" s="183"/>
      <c r="GV95" s="183"/>
      <c r="GW95" s="183"/>
      <c r="GX95" s="183"/>
      <c r="GY95" s="183"/>
      <c r="GZ95" s="183"/>
      <c r="HA95" s="183"/>
      <c r="HB95" s="183"/>
      <c r="HC95" s="183"/>
      <c r="HD95" s="183"/>
      <c r="HE95" s="183"/>
      <c r="HF95" s="183"/>
      <c r="HG95" s="183"/>
      <c r="HH95" s="183"/>
      <c r="HI95" s="183"/>
      <c r="HJ95" s="183"/>
      <c r="HK95" s="183"/>
      <c r="HL95" s="183"/>
      <c r="HM95" s="183"/>
      <c r="HN95" s="183"/>
      <c r="HO95" s="183"/>
      <c r="HP95" s="183"/>
      <c r="HQ95" s="183"/>
      <c r="HR95" s="183"/>
      <c r="HS95" s="183"/>
      <c r="HT95" s="183"/>
      <c r="HU95" s="183"/>
      <c r="HV95" s="183"/>
      <c r="HW95" s="183"/>
      <c r="HX95" s="183"/>
      <c r="HY95" s="183"/>
      <c r="HZ95" s="183"/>
      <c r="IA95" s="183"/>
      <c r="IB95" s="183"/>
      <c r="IC95" s="183"/>
      <c r="ID95" s="183"/>
      <c r="IE95" s="183"/>
      <c r="IF95" s="183"/>
      <c r="IG95" s="183"/>
      <c r="IH95" s="183"/>
      <c r="II95" s="183"/>
      <c r="IJ95" s="183"/>
      <c r="IK95" s="183"/>
      <c r="IL95" s="183"/>
      <c r="IM95" s="183"/>
      <c r="IN95" s="183"/>
      <c r="IO95" s="183"/>
      <c r="IP95" s="183"/>
      <c r="IQ95" s="183"/>
      <c r="IR95" s="183"/>
      <c r="IS95" s="183"/>
      <c r="IT95" s="183"/>
      <c r="IU95" s="183"/>
      <c r="IV95" s="183"/>
      <c r="IW95" s="183"/>
      <c r="IX95" s="183"/>
      <c r="IY95" s="183"/>
      <c r="IZ95" s="183"/>
      <c r="JA95" s="183"/>
      <c r="JB95" s="183"/>
      <c r="JC95" s="183"/>
      <c r="JD95" s="183"/>
      <c r="JE95" s="183"/>
      <c r="JF95" s="183"/>
      <c r="JG95" s="183"/>
      <c r="JH95" s="183"/>
      <c r="JI95" s="183"/>
      <c r="JJ95" s="183"/>
      <c r="JK95" s="183"/>
      <c r="JL95" s="183"/>
      <c r="JM95" s="183"/>
      <c r="JN95" s="183"/>
      <c r="JO95" s="183"/>
      <c r="JP95" s="183"/>
      <c r="JQ95" s="183"/>
      <c r="JR95" s="183"/>
      <c r="JS95" s="183"/>
      <c r="JT95" s="183"/>
      <c r="JU95" s="183"/>
      <c r="JV95" s="183"/>
      <c r="JW95" s="183"/>
      <c r="JX95" s="183"/>
      <c r="JY95" s="183"/>
      <c r="JZ95" s="183"/>
      <c r="KA95" s="183"/>
      <c r="KB95" s="183"/>
      <c r="KC95" s="183"/>
      <c r="KD95" s="183"/>
      <c r="KE95" s="183"/>
      <c r="KF95" s="183"/>
      <c r="KG95" s="183"/>
      <c r="KH95" s="183"/>
      <c r="KI95" s="183"/>
      <c r="KJ95" s="183"/>
      <c r="KK95" s="183"/>
      <c r="KL95" s="183"/>
      <c r="KM95" s="183"/>
      <c r="KN95" s="183"/>
      <c r="KO95" s="183"/>
      <c r="KP95" s="183"/>
      <c r="KQ95" s="183"/>
      <c r="KR95" s="183"/>
      <c r="KS95" s="183"/>
      <c r="KT95" s="183"/>
      <c r="KU95" s="183"/>
      <c r="KV95" s="183"/>
      <c r="KW95" s="183"/>
      <c r="KX95" s="183"/>
      <c r="KY95" s="183"/>
      <c r="KZ95" s="183"/>
      <c r="LA95" s="183"/>
      <c r="LB95" s="183"/>
      <c r="LC95" s="183"/>
      <c r="LD95" s="183"/>
      <c r="LE95" s="183"/>
      <c r="LF95" s="183"/>
      <c r="LG95" s="183"/>
      <c r="LH95" s="183"/>
      <c r="LI95" s="183"/>
      <c r="LJ95" s="183"/>
      <c r="LK95" s="183"/>
      <c r="LL95" s="183"/>
      <c r="LM95" s="183"/>
      <c r="LN95" s="183"/>
      <c r="LO95" s="183"/>
      <c r="LP95" s="183"/>
      <c r="LQ95" s="183"/>
      <c r="LR95" s="183"/>
      <c r="LS95" s="183"/>
      <c r="LT95" s="183"/>
      <c r="LU95" s="183"/>
      <c r="LV95" s="183"/>
      <c r="LW95" s="183"/>
      <c r="LX95" s="183"/>
      <c r="LY95" s="183"/>
      <c r="LZ95" s="183"/>
      <c r="MA95" s="183"/>
      <c r="MB95" s="183"/>
      <c r="MC95" s="183"/>
      <c r="MD95" s="183"/>
      <c r="ME95" s="183"/>
      <c r="MF95" s="183"/>
      <c r="MG95" s="183"/>
      <c r="MH95" s="183"/>
      <c r="MI95" s="183"/>
      <c r="MJ95" s="183"/>
      <c r="MK95" s="183"/>
      <c r="ML95" s="183"/>
      <c r="MM95" s="183"/>
      <c r="MN95" s="183"/>
      <c r="MO95" s="183"/>
      <c r="MP95" s="183"/>
      <c r="MQ95" s="183"/>
      <c r="MR95" s="183"/>
      <c r="MS95" s="183"/>
      <c r="MT95" s="183"/>
      <c r="MU95" s="183"/>
      <c r="MV95" s="183"/>
      <c r="MW95" s="183"/>
      <c r="MX95" s="183"/>
      <c r="MY95" s="183"/>
      <c r="MZ95" s="183"/>
      <c r="NA95" s="183"/>
      <c r="NB95" s="183"/>
      <c r="NC95" s="183"/>
      <c r="ND95" s="183"/>
      <c r="NE95" s="183"/>
      <c r="NF95" s="183"/>
      <c r="NG95" s="183"/>
      <c r="NH95" s="183"/>
      <c r="NI95" s="183"/>
      <c r="NJ95" s="183"/>
      <c r="NK95" s="183"/>
      <c r="NL95" s="183"/>
      <c r="NM95" s="183"/>
      <c r="NN95" s="183"/>
      <c r="NO95" s="183"/>
      <c r="NP95" s="183"/>
      <c r="NQ95" s="183"/>
      <c r="NR95" s="183"/>
      <c r="NS95" s="183"/>
      <c r="NT95" s="183"/>
      <c r="NU95" s="183"/>
      <c r="NV95" s="183"/>
      <c r="NW95" s="183"/>
      <c r="NX95" s="183"/>
      <c r="NY95" s="183"/>
      <c r="NZ95" s="183"/>
      <c r="OA95" s="183"/>
      <c r="OB95" s="183"/>
    </row>
    <row r="96" spans="1:392" s="250" customFormat="1">
      <c r="A96" s="234" t="s">
        <v>1699</v>
      </c>
      <c r="B96" s="237" t="s">
        <v>1692</v>
      </c>
      <c r="C96" s="249">
        <f>VLOOKUP(A96,'Running Inventory count'!$A:$C,3,)</f>
        <v>13</v>
      </c>
      <c r="D96" s="289"/>
      <c r="E96" s="289"/>
      <c r="F96" s="248" t="s">
        <v>1890</v>
      </c>
      <c r="G96" s="246" t="s">
        <v>868</v>
      </c>
      <c r="H96" s="245" t="s">
        <v>102</v>
      </c>
      <c r="I96" s="253"/>
      <c r="J96" s="247"/>
      <c r="K96" s="25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3"/>
      <c r="AC96" s="183"/>
      <c r="AD96" s="183"/>
      <c r="AE96" s="183"/>
      <c r="AF96" s="183"/>
      <c r="AG96" s="183"/>
      <c r="AH96" s="183"/>
      <c r="AI96" s="183"/>
      <c r="AJ96" s="183"/>
      <c r="AK96" s="183"/>
      <c r="AL96" s="183"/>
      <c r="AM96" s="183"/>
      <c r="AN96" s="183"/>
      <c r="AO96" s="183"/>
      <c r="AP96" s="183"/>
      <c r="AQ96" s="183"/>
      <c r="AR96" s="183"/>
      <c r="AS96" s="183"/>
      <c r="AT96" s="183"/>
      <c r="AU96" s="183"/>
      <c r="AV96" s="183"/>
      <c r="AW96" s="183"/>
      <c r="AX96" s="183"/>
      <c r="AY96" s="183"/>
      <c r="AZ96" s="183"/>
      <c r="BA96" s="183"/>
      <c r="BB96" s="183"/>
      <c r="BC96" s="183"/>
      <c r="BD96" s="183"/>
      <c r="BE96" s="183"/>
      <c r="BF96" s="183"/>
      <c r="BG96" s="183"/>
      <c r="BH96" s="183"/>
      <c r="BI96" s="183"/>
      <c r="BJ96" s="183"/>
      <c r="BK96" s="183"/>
      <c r="BL96" s="183"/>
      <c r="BM96" s="183"/>
      <c r="BN96" s="183"/>
      <c r="BO96" s="183"/>
      <c r="BP96" s="183"/>
      <c r="BQ96" s="183"/>
      <c r="BR96" s="183"/>
      <c r="BS96" s="183"/>
      <c r="BT96" s="183"/>
      <c r="BU96" s="183"/>
      <c r="BV96" s="183"/>
      <c r="BW96" s="183"/>
      <c r="BX96" s="183"/>
      <c r="BY96" s="183"/>
      <c r="BZ96" s="183"/>
      <c r="CA96" s="183"/>
      <c r="CB96" s="183"/>
      <c r="CC96" s="183"/>
      <c r="CD96" s="183"/>
      <c r="CE96" s="183"/>
      <c r="CF96" s="183"/>
      <c r="CG96" s="183"/>
      <c r="CH96" s="183"/>
      <c r="CI96" s="183"/>
      <c r="CJ96" s="183"/>
      <c r="CK96" s="183"/>
      <c r="CL96" s="183"/>
      <c r="CM96" s="183"/>
      <c r="CN96" s="183"/>
      <c r="CO96" s="183"/>
      <c r="CP96" s="183"/>
      <c r="CQ96" s="183"/>
      <c r="CR96" s="183"/>
      <c r="CS96" s="183"/>
      <c r="CT96" s="183"/>
      <c r="CU96" s="183"/>
      <c r="CV96" s="183"/>
      <c r="CW96" s="183"/>
      <c r="CX96" s="183"/>
      <c r="CY96" s="183"/>
      <c r="CZ96" s="183"/>
      <c r="DA96" s="183"/>
      <c r="DB96" s="183"/>
      <c r="DC96" s="183"/>
      <c r="DD96" s="183"/>
      <c r="DE96" s="183"/>
      <c r="DF96" s="183"/>
      <c r="DG96" s="183"/>
      <c r="DH96" s="183"/>
      <c r="DI96" s="183"/>
      <c r="DJ96" s="183"/>
      <c r="DK96" s="183"/>
      <c r="DL96" s="183"/>
      <c r="DM96" s="183"/>
      <c r="DN96" s="183"/>
      <c r="DO96" s="183"/>
      <c r="DP96" s="183"/>
      <c r="DQ96" s="183"/>
      <c r="DR96" s="183"/>
      <c r="DS96" s="183"/>
      <c r="DT96" s="183"/>
      <c r="DU96" s="183"/>
      <c r="DV96" s="183"/>
      <c r="DW96" s="183"/>
      <c r="DX96" s="183"/>
      <c r="DY96" s="183"/>
      <c r="DZ96" s="183"/>
      <c r="EA96" s="183"/>
      <c r="EB96" s="183"/>
      <c r="EC96" s="183"/>
      <c r="ED96" s="183"/>
      <c r="EE96" s="183"/>
      <c r="EF96" s="183"/>
      <c r="EG96" s="183"/>
      <c r="EH96" s="183"/>
      <c r="EI96" s="183"/>
      <c r="EJ96" s="183"/>
      <c r="EK96" s="183"/>
      <c r="EL96" s="183"/>
      <c r="EM96" s="183"/>
      <c r="EN96" s="183"/>
      <c r="EO96" s="183"/>
      <c r="EP96" s="183"/>
      <c r="EQ96" s="183"/>
      <c r="ER96" s="183"/>
      <c r="ES96" s="183"/>
      <c r="ET96" s="183"/>
      <c r="EU96" s="183"/>
      <c r="EV96" s="183"/>
      <c r="EW96" s="183"/>
      <c r="EX96" s="183"/>
      <c r="EY96" s="183"/>
      <c r="EZ96" s="183"/>
      <c r="FA96" s="183"/>
      <c r="FB96" s="183"/>
      <c r="FC96" s="183"/>
      <c r="FD96" s="183"/>
      <c r="FE96" s="183"/>
      <c r="FF96" s="183"/>
      <c r="FG96" s="183"/>
      <c r="FH96" s="183"/>
      <c r="FI96" s="183"/>
      <c r="FJ96" s="183"/>
      <c r="FK96" s="183"/>
      <c r="FL96" s="183"/>
      <c r="FM96" s="183"/>
      <c r="FN96" s="183"/>
      <c r="FO96" s="183"/>
      <c r="FP96" s="183"/>
      <c r="FQ96" s="183"/>
      <c r="FR96" s="183"/>
      <c r="FS96" s="183"/>
      <c r="FT96" s="183"/>
      <c r="FU96" s="183"/>
      <c r="FV96" s="183"/>
      <c r="FW96" s="183"/>
      <c r="FX96" s="183"/>
      <c r="FY96" s="183"/>
      <c r="FZ96" s="183"/>
      <c r="GA96" s="183"/>
      <c r="GB96" s="183"/>
      <c r="GC96" s="183"/>
      <c r="GD96" s="183"/>
      <c r="GE96" s="183"/>
      <c r="GF96" s="183"/>
      <c r="GG96" s="183"/>
      <c r="GH96" s="183"/>
      <c r="GI96" s="183"/>
      <c r="GJ96" s="183"/>
      <c r="GK96" s="183"/>
      <c r="GL96" s="183"/>
      <c r="GM96" s="183"/>
      <c r="GN96" s="183"/>
      <c r="GO96" s="183"/>
      <c r="GP96" s="183"/>
      <c r="GQ96" s="183"/>
      <c r="GR96" s="183"/>
      <c r="GS96" s="183"/>
      <c r="GT96" s="183"/>
      <c r="GU96" s="183"/>
      <c r="GV96" s="183"/>
      <c r="GW96" s="183"/>
      <c r="GX96" s="183"/>
      <c r="GY96" s="183"/>
      <c r="GZ96" s="183"/>
      <c r="HA96" s="183"/>
      <c r="HB96" s="183"/>
      <c r="HC96" s="183"/>
      <c r="HD96" s="183"/>
      <c r="HE96" s="183"/>
      <c r="HF96" s="183"/>
      <c r="HG96" s="183"/>
      <c r="HH96" s="183"/>
      <c r="HI96" s="183"/>
      <c r="HJ96" s="183"/>
      <c r="HK96" s="183"/>
      <c r="HL96" s="183"/>
      <c r="HM96" s="183"/>
      <c r="HN96" s="183"/>
      <c r="HO96" s="183"/>
      <c r="HP96" s="183"/>
      <c r="HQ96" s="183"/>
      <c r="HR96" s="183"/>
      <c r="HS96" s="183"/>
      <c r="HT96" s="183"/>
      <c r="HU96" s="183"/>
      <c r="HV96" s="183"/>
      <c r="HW96" s="183"/>
      <c r="HX96" s="183"/>
      <c r="HY96" s="183"/>
      <c r="HZ96" s="183"/>
      <c r="IA96" s="183"/>
      <c r="IB96" s="183"/>
      <c r="IC96" s="183"/>
      <c r="ID96" s="183"/>
      <c r="IE96" s="183"/>
      <c r="IF96" s="183"/>
      <c r="IG96" s="183"/>
      <c r="IH96" s="183"/>
      <c r="II96" s="183"/>
      <c r="IJ96" s="183"/>
      <c r="IK96" s="183"/>
      <c r="IL96" s="183"/>
      <c r="IM96" s="183"/>
      <c r="IN96" s="183"/>
      <c r="IO96" s="183"/>
      <c r="IP96" s="183"/>
      <c r="IQ96" s="183"/>
      <c r="IR96" s="183"/>
      <c r="IS96" s="183"/>
      <c r="IT96" s="183"/>
      <c r="IU96" s="183"/>
      <c r="IV96" s="183"/>
      <c r="IW96" s="183"/>
      <c r="IX96" s="183"/>
      <c r="IY96" s="183"/>
      <c r="IZ96" s="183"/>
      <c r="JA96" s="183"/>
      <c r="JB96" s="183"/>
      <c r="JC96" s="183"/>
      <c r="JD96" s="183"/>
      <c r="JE96" s="183"/>
      <c r="JF96" s="183"/>
      <c r="JG96" s="183"/>
      <c r="JH96" s="183"/>
      <c r="JI96" s="183"/>
      <c r="JJ96" s="183"/>
      <c r="JK96" s="183"/>
      <c r="JL96" s="183"/>
      <c r="JM96" s="183"/>
      <c r="JN96" s="183"/>
      <c r="JO96" s="183"/>
      <c r="JP96" s="183"/>
      <c r="JQ96" s="183"/>
      <c r="JR96" s="183"/>
      <c r="JS96" s="183"/>
      <c r="JT96" s="183"/>
      <c r="JU96" s="183"/>
      <c r="JV96" s="183"/>
      <c r="JW96" s="183"/>
      <c r="JX96" s="183"/>
      <c r="JY96" s="183"/>
      <c r="JZ96" s="183"/>
      <c r="KA96" s="183"/>
      <c r="KB96" s="183"/>
      <c r="KC96" s="183"/>
      <c r="KD96" s="183"/>
      <c r="KE96" s="183"/>
      <c r="KF96" s="183"/>
      <c r="KG96" s="183"/>
      <c r="KH96" s="183"/>
      <c r="KI96" s="183"/>
      <c r="KJ96" s="183"/>
      <c r="KK96" s="183"/>
      <c r="KL96" s="183"/>
      <c r="KM96" s="183"/>
      <c r="KN96" s="183"/>
      <c r="KO96" s="183"/>
      <c r="KP96" s="183"/>
      <c r="KQ96" s="183"/>
      <c r="KR96" s="183"/>
      <c r="KS96" s="183"/>
      <c r="KT96" s="183"/>
      <c r="KU96" s="183"/>
      <c r="KV96" s="183"/>
      <c r="KW96" s="183"/>
      <c r="KX96" s="183"/>
      <c r="KY96" s="183"/>
      <c r="KZ96" s="183"/>
      <c r="LA96" s="183"/>
      <c r="LB96" s="183"/>
      <c r="LC96" s="183"/>
      <c r="LD96" s="183"/>
      <c r="LE96" s="183"/>
      <c r="LF96" s="183"/>
      <c r="LG96" s="183"/>
      <c r="LH96" s="183"/>
      <c r="LI96" s="183"/>
      <c r="LJ96" s="183"/>
      <c r="LK96" s="183"/>
      <c r="LL96" s="183"/>
      <c r="LM96" s="183"/>
      <c r="LN96" s="183"/>
      <c r="LO96" s="183"/>
      <c r="LP96" s="183"/>
      <c r="LQ96" s="183"/>
      <c r="LR96" s="183"/>
      <c r="LS96" s="183"/>
      <c r="LT96" s="183"/>
      <c r="LU96" s="183"/>
      <c r="LV96" s="183"/>
      <c r="LW96" s="183"/>
      <c r="LX96" s="183"/>
      <c r="LY96" s="183"/>
      <c r="LZ96" s="183"/>
      <c r="MA96" s="183"/>
      <c r="MB96" s="183"/>
      <c r="MC96" s="183"/>
      <c r="MD96" s="183"/>
      <c r="ME96" s="183"/>
      <c r="MF96" s="183"/>
      <c r="MG96" s="183"/>
      <c r="MH96" s="183"/>
      <c r="MI96" s="183"/>
      <c r="MJ96" s="183"/>
      <c r="MK96" s="183"/>
      <c r="ML96" s="183"/>
      <c r="MM96" s="183"/>
      <c r="MN96" s="183"/>
      <c r="MO96" s="183"/>
      <c r="MP96" s="183"/>
      <c r="MQ96" s="183"/>
      <c r="MR96" s="183"/>
      <c r="MS96" s="183"/>
      <c r="MT96" s="183"/>
      <c r="MU96" s="183"/>
      <c r="MV96" s="183"/>
      <c r="MW96" s="183"/>
      <c r="MX96" s="183"/>
      <c r="MY96" s="183"/>
      <c r="MZ96" s="183"/>
      <c r="NA96" s="183"/>
      <c r="NB96" s="183"/>
      <c r="NC96" s="183"/>
      <c r="ND96" s="183"/>
      <c r="NE96" s="183"/>
      <c r="NF96" s="183"/>
      <c r="NG96" s="183"/>
      <c r="NH96" s="183"/>
      <c r="NI96" s="183"/>
      <c r="NJ96" s="183"/>
      <c r="NK96" s="183"/>
      <c r="NL96" s="183"/>
      <c r="NM96" s="183"/>
      <c r="NN96" s="183"/>
      <c r="NO96" s="183"/>
      <c r="NP96" s="183"/>
      <c r="NQ96" s="183"/>
      <c r="NR96" s="183"/>
      <c r="NS96" s="183"/>
      <c r="NT96" s="183"/>
      <c r="NU96" s="183"/>
      <c r="NV96" s="183"/>
      <c r="NW96" s="183"/>
      <c r="NX96" s="183"/>
      <c r="NY96" s="183"/>
      <c r="NZ96" s="183"/>
      <c r="OA96" s="183"/>
      <c r="OB96" s="183"/>
    </row>
    <row r="97" spans="1:392" s="250" customFormat="1">
      <c r="A97" s="234" t="s">
        <v>1897</v>
      </c>
      <c r="B97" s="237" t="s">
        <v>1900</v>
      </c>
      <c r="C97" s="249">
        <f>VLOOKUP(A97,'Running Inventory count'!$A:$C,3,)</f>
        <v>0</v>
      </c>
      <c r="D97" s="289"/>
      <c r="E97" s="289"/>
      <c r="F97" s="248" t="s">
        <v>1890</v>
      </c>
      <c r="G97" s="246" t="s">
        <v>868</v>
      </c>
      <c r="H97" s="245" t="s">
        <v>102</v>
      </c>
      <c r="I97" s="253"/>
      <c r="J97" s="247"/>
      <c r="K97" s="25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  <c r="AK97" s="183"/>
      <c r="AL97" s="183"/>
      <c r="AM97" s="183"/>
      <c r="AN97" s="183"/>
      <c r="AO97" s="183"/>
      <c r="AP97" s="183"/>
      <c r="AQ97" s="183"/>
      <c r="AR97" s="183"/>
      <c r="AS97" s="183"/>
      <c r="AT97" s="183"/>
      <c r="AU97" s="183"/>
      <c r="AV97" s="183"/>
      <c r="AW97" s="183"/>
      <c r="AX97" s="183"/>
      <c r="AY97" s="183"/>
      <c r="AZ97" s="183"/>
      <c r="BA97" s="183"/>
      <c r="BB97" s="183"/>
      <c r="BC97" s="183"/>
      <c r="BD97" s="183"/>
      <c r="BE97" s="183"/>
      <c r="BF97" s="183"/>
      <c r="BG97" s="183"/>
      <c r="BH97" s="183"/>
      <c r="BI97" s="183"/>
      <c r="BJ97" s="183"/>
      <c r="BK97" s="183"/>
      <c r="BL97" s="183"/>
      <c r="BM97" s="183"/>
      <c r="BN97" s="183"/>
      <c r="BO97" s="183"/>
      <c r="BP97" s="183"/>
      <c r="BQ97" s="183"/>
      <c r="BR97" s="183"/>
      <c r="BS97" s="183"/>
      <c r="BT97" s="183"/>
      <c r="BU97" s="183"/>
      <c r="BV97" s="183"/>
      <c r="BW97" s="183"/>
      <c r="BX97" s="183"/>
      <c r="BY97" s="183"/>
      <c r="BZ97" s="183"/>
      <c r="CA97" s="183"/>
      <c r="CB97" s="183"/>
      <c r="CC97" s="183"/>
      <c r="CD97" s="183"/>
      <c r="CE97" s="183"/>
      <c r="CF97" s="183"/>
      <c r="CG97" s="183"/>
      <c r="CH97" s="183"/>
      <c r="CI97" s="183"/>
      <c r="CJ97" s="183"/>
      <c r="CK97" s="183"/>
      <c r="CL97" s="183"/>
      <c r="CM97" s="183"/>
      <c r="CN97" s="183"/>
      <c r="CO97" s="183"/>
      <c r="CP97" s="183"/>
      <c r="CQ97" s="183"/>
      <c r="CR97" s="183"/>
      <c r="CS97" s="183"/>
      <c r="CT97" s="183"/>
      <c r="CU97" s="183"/>
      <c r="CV97" s="183"/>
      <c r="CW97" s="183"/>
      <c r="CX97" s="183"/>
      <c r="CY97" s="183"/>
      <c r="CZ97" s="183"/>
      <c r="DA97" s="183"/>
      <c r="DB97" s="183"/>
      <c r="DC97" s="183"/>
      <c r="DD97" s="183"/>
      <c r="DE97" s="183"/>
      <c r="DF97" s="183"/>
      <c r="DG97" s="183"/>
      <c r="DH97" s="183"/>
      <c r="DI97" s="183"/>
      <c r="DJ97" s="183"/>
      <c r="DK97" s="183"/>
      <c r="DL97" s="183"/>
      <c r="DM97" s="183"/>
      <c r="DN97" s="183"/>
      <c r="DO97" s="183"/>
      <c r="DP97" s="183"/>
      <c r="DQ97" s="183"/>
      <c r="DR97" s="183"/>
      <c r="DS97" s="183"/>
      <c r="DT97" s="183"/>
      <c r="DU97" s="183"/>
      <c r="DV97" s="183"/>
      <c r="DW97" s="183"/>
      <c r="DX97" s="183"/>
      <c r="DY97" s="183"/>
      <c r="DZ97" s="183"/>
      <c r="EA97" s="183"/>
      <c r="EB97" s="183"/>
      <c r="EC97" s="183"/>
      <c r="ED97" s="183"/>
      <c r="EE97" s="183"/>
      <c r="EF97" s="183"/>
      <c r="EG97" s="183"/>
      <c r="EH97" s="183"/>
      <c r="EI97" s="183"/>
      <c r="EJ97" s="183"/>
      <c r="EK97" s="183"/>
      <c r="EL97" s="183"/>
      <c r="EM97" s="183"/>
      <c r="EN97" s="183"/>
      <c r="EO97" s="183"/>
      <c r="EP97" s="183"/>
      <c r="EQ97" s="183"/>
      <c r="ER97" s="183"/>
      <c r="ES97" s="183"/>
      <c r="ET97" s="183"/>
      <c r="EU97" s="183"/>
      <c r="EV97" s="183"/>
      <c r="EW97" s="183"/>
      <c r="EX97" s="183"/>
      <c r="EY97" s="183"/>
      <c r="EZ97" s="183"/>
      <c r="FA97" s="183"/>
      <c r="FB97" s="183"/>
      <c r="FC97" s="183"/>
      <c r="FD97" s="183"/>
      <c r="FE97" s="183"/>
      <c r="FF97" s="183"/>
      <c r="FG97" s="183"/>
      <c r="FH97" s="183"/>
      <c r="FI97" s="183"/>
      <c r="FJ97" s="183"/>
      <c r="FK97" s="183"/>
      <c r="FL97" s="183"/>
      <c r="FM97" s="183"/>
      <c r="FN97" s="183"/>
      <c r="FO97" s="183"/>
      <c r="FP97" s="183"/>
      <c r="FQ97" s="183"/>
      <c r="FR97" s="183"/>
      <c r="FS97" s="183"/>
      <c r="FT97" s="183"/>
      <c r="FU97" s="183"/>
      <c r="FV97" s="183"/>
      <c r="FW97" s="183"/>
      <c r="FX97" s="183"/>
      <c r="FY97" s="183"/>
      <c r="FZ97" s="183"/>
      <c r="GA97" s="183"/>
      <c r="GB97" s="183"/>
      <c r="GC97" s="183"/>
      <c r="GD97" s="183"/>
      <c r="GE97" s="183"/>
      <c r="GF97" s="183"/>
      <c r="GG97" s="183"/>
      <c r="GH97" s="183"/>
      <c r="GI97" s="183"/>
      <c r="GJ97" s="183"/>
      <c r="GK97" s="183"/>
      <c r="GL97" s="183"/>
      <c r="GM97" s="183"/>
      <c r="GN97" s="183"/>
      <c r="GO97" s="183"/>
      <c r="GP97" s="183"/>
      <c r="GQ97" s="183"/>
      <c r="GR97" s="183"/>
      <c r="GS97" s="183"/>
      <c r="GT97" s="183"/>
      <c r="GU97" s="183"/>
      <c r="GV97" s="183"/>
      <c r="GW97" s="183"/>
      <c r="GX97" s="183"/>
      <c r="GY97" s="183"/>
      <c r="GZ97" s="183"/>
      <c r="HA97" s="183"/>
      <c r="HB97" s="183"/>
      <c r="HC97" s="183"/>
      <c r="HD97" s="183"/>
      <c r="HE97" s="183"/>
      <c r="HF97" s="183"/>
      <c r="HG97" s="183"/>
      <c r="HH97" s="183"/>
      <c r="HI97" s="183"/>
      <c r="HJ97" s="183"/>
      <c r="HK97" s="183"/>
      <c r="HL97" s="183"/>
      <c r="HM97" s="183"/>
      <c r="HN97" s="183"/>
      <c r="HO97" s="183"/>
      <c r="HP97" s="183"/>
      <c r="HQ97" s="183"/>
      <c r="HR97" s="183"/>
      <c r="HS97" s="183"/>
      <c r="HT97" s="183"/>
      <c r="HU97" s="183"/>
      <c r="HV97" s="183"/>
      <c r="HW97" s="183"/>
      <c r="HX97" s="183"/>
      <c r="HY97" s="183"/>
      <c r="HZ97" s="183"/>
      <c r="IA97" s="183"/>
      <c r="IB97" s="183"/>
      <c r="IC97" s="183"/>
      <c r="ID97" s="183"/>
      <c r="IE97" s="183"/>
      <c r="IF97" s="183"/>
      <c r="IG97" s="183"/>
      <c r="IH97" s="183"/>
      <c r="II97" s="183"/>
      <c r="IJ97" s="183"/>
      <c r="IK97" s="183"/>
      <c r="IL97" s="183"/>
      <c r="IM97" s="183"/>
      <c r="IN97" s="183"/>
      <c r="IO97" s="183"/>
      <c r="IP97" s="183"/>
      <c r="IQ97" s="183"/>
      <c r="IR97" s="183"/>
      <c r="IS97" s="183"/>
      <c r="IT97" s="183"/>
      <c r="IU97" s="183"/>
      <c r="IV97" s="183"/>
      <c r="IW97" s="183"/>
      <c r="IX97" s="183"/>
      <c r="IY97" s="183"/>
      <c r="IZ97" s="183"/>
      <c r="JA97" s="183"/>
      <c r="JB97" s="183"/>
      <c r="JC97" s="183"/>
      <c r="JD97" s="183"/>
      <c r="JE97" s="183"/>
      <c r="JF97" s="183"/>
      <c r="JG97" s="183"/>
      <c r="JH97" s="183"/>
      <c r="JI97" s="183"/>
      <c r="JJ97" s="183"/>
      <c r="JK97" s="183"/>
      <c r="JL97" s="183"/>
      <c r="JM97" s="183"/>
      <c r="JN97" s="183"/>
      <c r="JO97" s="183"/>
      <c r="JP97" s="183"/>
      <c r="JQ97" s="183"/>
      <c r="JR97" s="183"/>
      <c r="JS97" s="183"/>
      <c r="JT97" s="183"/>
      <c r="JU97" s="183"/>
      <c r="JV97" s="183"/>
      <c r="JW97" s="183"/>
      <c r="JX97" s="183"/>
      <c r="JY97" s="183"/>
      <c r="JZ97" s="183"/>
      <c r="KA97" s="183"/>
      <c r="KB97" s="183"/>
      <c r="KC97" s="183"/>
      <c r="KD97" s="183"/>
      <c r="KE97" s="183"/>
      <c r="KF97" s="183"/>
      <c r="KG97" s="183"/>
      <c r="KH97" s="183"/>
      <c r="KI97" s="183"/>
      <c r="KJ97" s="183"/>
      <c r="KK97" s="183"/>
      <c r="KL97" s="183"/>
      <c r="KM97" s="183"/>
      <c r="KN97" s="183"/>
      <c r="KO97" s="183"/>
      <c r="KP97" s="183"/>
      <c r="KQ97" s="183"/>
      <c r="KR97" s="183"/>
      <c r="KS97" s="183"/>
      <c r="KT97" s="183"/>
      <c r="KU97" s="183"/>
      <c r="KV97" s="183"/>
      <c r="KW97" s="183"/>
      <c r="KX97" s="183"/>
      <c r="KY97" s="183"/>
      <c r="KZ97" s="183"/>
      <c r="LA97" s="183"/>
      <c r="LB97" s="183"/>
      <c r="LC97" s="183"/>
      <c r="LD97" s="183"/>
      <c r="LE97" s="183"/>
      <c r="LF97" s="183"/>
      <c r="LG97" s="183"/>
      <c r="LH97" s="183"/>
      <c r="LI97" s="183"/>
      <c r="LJ97" s="183"/>
      <c r="LK97" s="183"/>
      <c r="LL97" s="183"/>
      <c r="LM97" s="183"/>
      <c r="LN97" s="183"/>
      <c r="LO97" s="183"/>
      <c r="LP97" s="183"/>
      <c r="LQ97" s="183"/>
      <c r="LR97" s="183"/>
      <c r="LS97" s="183"/>
      <c r="LT97" s="183"/>
      <c r="LU97" s="183"/>
      <c r="LV97" s="183"/>
      <c r="LW97" s="183"/>
      <c r="LX97" s="183"/>
      <c r="LY97" s="183"/>
      <c r="LZ97" s="183"/>
      <c r="MA97" s="183"/>
      <c r="MB97" s="183"/>
      <c r="MC97" s="183"/>
      <c r="MD97" s="183"/>
      <c r="ME97" s="183"/>
      <c r="MF97" s="183"/>
      <c r="MG97" s="183"/>
      <c r="MH97" s="183"/>
      <c r="MI97" s="183"/>
      <c r="MJ97" s="183"/>
      <c r="MK97" s="183"/>
      <c r="ML97" s="183"/>
      <c r="MM97" s="183"/>
      <c r="MN97" s="183"/>
      <c r="MO97" s="183"/>
      <c r="MP97" s="183"/>
      <c r="MQ97" s="183"/>
      <c r="MR97" s="183"/>
      <c r="MS97" s="183"/>
      <c r="MT97" s="183"/>
      <c r="MU97" s="183"/>
      <c r="MV97" s="183"/>
      <c r="MW97" s="183"/>
      <c r="MX97" s="183"/>
      <c r="MY97" s="183"/>
      <c r="MZ97" s="183"/>
      <c r="NA97" s="183"/>
      <c r="NB97" s="183"/>
      <c r="NC97" s="183"/>
      <c r="ND97" s="183"/>
      <c r="NE97" s="183"/>
      <c r="NF97" s="183"/>
      <c r="NG97" s="183"/>
      <c r="NH97" s="183"/>
      <c r="NI97" s="183"/>
      <c r="NJ97" s="183"/>
      <c r="NK97" s="183"/>
      <c r="NL97" s="183"/>
      <c r="NM97" s="183"/>
      <c r="NN97" s="183"/>
      <c r="NO97" s="183"/>
      <c r="NP97" s="183"/>
      <c r="NQ97" s="183"/>
      <c r="NR97" s="183"/>
      <c r="NS97" s="183"/>
      <c r="NT97" s="183"/>
      <c r="NU97" s="183"/>
      <c r="NV97" s="183"/>
      <c r="NW97" s="183"/>
      <c r="NX97" s="183"/>
      <c r="NY97" s="183"/>
      <c r="NZ97" s="183"/>
      <c r="OA97" s="183"/>
      <c r="OB97" s="183"/>
    </row>
    <row r="98" spans="1:392" s="250" customFormat="1">
      <c r="A98" s="234" t="s">
        <v>1994</v>
      </c>
      <c r="B98" s="237" t="s">
        <v>2004</v>
      </c>
      <c r="C98" s="249">
        <f>VLOOKUP(A98,'Running Inventory count'!$A:$C,3,)</f>
        <v>15</v>
      </c>
      <c r="D98" s="289"/>
      <c r="E98" s="289"/>
      <c r="F98" s="248" t="s">
        <v>1890</v>
      </c>
      <c r="G98" s="246" t="s">
        <v>868</v>
      </c>
      <c r="H98" s="245" t="s">
        <v>102</v>
      </c>
      <c r="I98" s="253"/>
      <c r="J98" s="247"/>
      <c r="K98" s="25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183"/>
      <c r="AF98" s="183"/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3"/>
      <c r="BN98" s="183"/>
      <c r="BO98" s="183"/>
      <c r="BP98" s="183"/>
      <c r="BQ98" s="183"/>
      <c r="BR98" s="183"/>
      <c r="BS98" s="183"/>
      <c r="BT98" s="183"/>
      <c r="BU98" s="183"/>
      <c r="BV98" s="183"/>
      <c r="BW98" s="183"/>
      <c r="BX98" s="183"/>
      <c r="BY98" s="183"/>
      <c r="BZ98" s="183"/>
      <c r="CA98" s="183"/>
      <c r="CB98" s="183"/>
      <c r="CC98" s="183"/>
      <c r="CD98" s="183"/>
      <c r="CE98" s="183"/>
      <c r="CF98" s="183"/>
      <c r="CG98" s="183"/>
      <c r="CH98" s="183"/>
      <c r="CI98" s="183"/>
      <c r="CJ98" s="183"/>
      <c r="CK98" s="183"/>
      <c r="CL98" s="183"/>
      <c r="CM98" s="183"/>
      <c r="CN98" s="183"/>
      <c r="CO98" s="183"/>
      <c r="CP98" s="183"/>
      <c r="CQ98" s="183"/>
      <c r="CR98" s="183"/>
      <c r="CS98" s="183"/>
      <c r="CT98" s="183"/>
      <c r="CU98" s="183"/>
      <c r="CV98" s="183"/>
      <c r="CW98" s="183"/>
      <c r="CX98" s="183"/>
      <c r="CY98" s="183"/>
      <c r="CZ98" s="183"/>
      <c r="DA98" s="183"/>
      <c r="DB98" s="183"/>
      <c r="DC98" s="183"/>
      <c r="DD98" s="183"/>
      <c r="DE98" s="183"/>
      <c r="DF98" s="183"/>
      <c r="DG98" s="183"/>
      <c r="DH98" s="183"/>
      <c r="DI98" s="183"/>
      <c r="DJ98" s="183"/>
      <c r="DK98" s="183"/>
      <c r="DL98" s="183"/>
      <c r="DM98" s="183"/>
      <c r="DN98" s="183"/>
      <c r="DO98" s="183"/>
      <c r="DP98" s="183"/>
      <c r="DQ98" s="183"/>
      <c r="DR98" s="183"/>
      <c r="DS98" s="183"/>
      <c r="DT98" s="183"/>
      <c r="DU98" s="183"/>
      <c r="DV98" s="183"/>
      <c r="DW98" s="183"/>
      <c r="DX98" s="183"/>
      <c r="DY98" s="183"/>
      <c r="DZ98" s="183"/>
      <c r="EA98" s="183"/>
      <c r="EB98" s="183"/>
      <c r="EC98" s="183"/>
      <c r="ED98" s="183"/>
      <c r="EE98" s="183"/>
      <c r="EF98" s="183"/>
      <c r="EG98" s="183"/>
      <c r="EH98" s="183"/>
      <c r="EI98" s="183"/>
      <c r="EJ98" s="183"/>
      <c r="EK98" s="183"/>
      <c r="EL98" s="183"/>
      <c r="EM98" s="183"/>
      <c r="EN98" s="183"/>
      <c r="EO98" s="183"/>
      <c r="EP98" s="183"/>
      <c r="EQ98" s="183"/>
      <c r="ER98" s="183"/>
      <c r="ES98" s="183"/>
      <c r="ET98" s="183"/>
      <c r="EU98" s="183"/>
      <c r="EV98" s="183"/>
      <c r="EW98" s="183"/>
      <c r="EX98" s="183"/>
      <c r="EY98" s="183"/>
      <c r="EZ98" s="183"/>
      <c r="FA98" s="183"/>
      <c r="FB98" s="183"/>
      <c r="FC98" s="183"/>
      <c r="FD98" s="183"/>
      <c r="FE98" s="183"/>
      <c r="FF98" s="183"/>
      <c r="FG98" s="183"/>
      <c r="FH98" s="183"/>
      <c r="FI98" s="183"/>
      <c r="FJ98" s="183"/>
      <c r="FK98" s="183"/>
      <c r="FL98" s="183"/>
      <c r="FM98" s="183"/>
      <c r="FN98" s="183"/>
      <c r="FO98" s="183"/>
      <c r="FP98" s="183"/>
      <c r="FQ98" s="183"/>
      <c r="FR98" s="183"/>
      <c r="FS98" s="183"/>
      <c r="FT98" s="183"/>
      <c r="FU98" s="183"/>
      <c r="FV98" s="183"/>
      <c r="FW98" s="183"/>
      <c r="FX98" s="183"/>
      <c r="FY98" s="183"/>
      <c r="FZ98" s="183"/>
      <c r="GA98" s="183"/>
      <c r="GB98" s="183"/>
      <c r="GC98" s="183"/>
      <c r="GD98" s="183"/>
      <c r="GE98" s="183"/>
      <c r="GF98" s="183"/>
      <c r="GG98" s="183"/>
      <c r="GH98" s="183"/>
      <c r="GI98" s="183"/>
      <c r="GJ98" s="183"/>
      <c r="GK98" s="183"/>
      <c r="GL98" s="183"/>
      <c r="GM98" s="183"/>
      <c r="GN98" s="183"/>
      <c r="GO98" s="183"/>
      <c r="GP98" s="183"/>
      <c r="GQ98" s="183"/>
      <c r="GR98" s="183"/>
      <c r="GS98" s="183"/>
      <c r="GT98" s="183"/>
      <c r="GU98" s="183"/>
      <c r="GV98" s="183"/>
      <c r="GW98" s="183"/>
      <c r="GX98" s="183"/>
      <c r="GY98" s="183"/>
      <c r="GZ98" s="183"/>
      <c r="HA98" s="183"/>
      <c r="HB98" s="183"/>
      <c r="HC98" s="183"/>
      <c r="HD98" s="183"/>
      <c r="HE98" s="183"/>
      <c r="HF98" s="183"/>
      <c r="HG98" s="183"/>
      <c r="HH98" s="183"/>
      <c r="HI98" s="183"/>
      <c r="HJ98" s="183"/>
      <c r="HK98" s="183"/>
      <c r="HL98" s="183"/>
      <c r="HM98" s="183"/>
      <c r="HN98" s="183"/>
      <c r="HO98" s="183"/>
      <c r="HP98" s="183"/>
      <c r="HQ98" s="183"/>
      <c r="HR98" s="183"/>
      <c r="HS98" s="183"/>
      <c r="HT98" s="183"/>
      <c r="HU98" s="183"/>
      <c r="HV98" s="183"/>
      <c r="HW98" s="183"/>
      <c r="HX98" s="183"/>
      <c r="HY98" s="183"/>
      <c r="HZ98" s="183"/>
      <c r="IA98" s="183"/>
      <c r="IB98" s="183"/>
      <c r="IC98" s="183"/>
      <c r="ID98" s="183"/>
      <c r="IE98" s="183"/>
      <c r="IF98" s="183"/>
      <c r="IG98" s="183"/>
      <c r="IH98" s="183"/>
      <c r="II98" s="183"/>
      <c r="IJ98" s="183"/>
      <c r="IK98" s="183"/>
      <c r="IL98" s="183"/>
      <c r="IM98" s="183"/>
      <c r="IN98" s="183"/>
      <c r="IO98" s="183"/>
      <c r="IP98" s="183"/>
      <c r="IQ98" s="183"/>
      <c r="IR98" s="183"/>
      <c r="IS98" s="183"/>
      <c r="IT98" s="183"/>
      <c r="IU98" s="183"/>
      <c r="IV98" s="183"/>
      <c r="IW98" s="183"/>
      <c r="IX98" s="183"/>
      <c r="IY98" s="183"/>
      <c r="IZ98" s="183"/>
      <c r="JA98" s="183"/>
      <c r="JB98" s="183"/>
      <c r="JC98" s="183"/>
      <c r="JD98" s="183"/>
      <c r="JE98" s="183"/>
      <c r="JF98" s="183"/>
      <c r="JG98" s="183"/>
      <c r="JH98" s="183"/>
      <c r="JI98" s="183"/>
      <c r="JJ98" s="183"/>
      <c r="JK98" s="183"/>
      <c r="JL98" s="183"/>
      <c r="JM98" s="183"/>
      <c r="JN98" s="183"/>
      <c r="JO98" s="183"/>
      <c r="JP98" s="183"/>
      <c r="JQ98" s="183"/>
      <c r="JR98" s="183"/>
      <c r="JS98" s="183"/>
      <c r="JT98" s="183"/>
      <c r="JU98" s="183"/>
      <c r="JV98" s="183"/>
      <c r="JW98" s="183"/>
      <c r="JX98" s="183"/>
      <c r="JY98" s="183"/>
      <c r="JZ98" s="183"/>
      <c r="KA98" s="183"/>
      <c r="KB98" s="183"/>
      <c r="KC98" s="183"/>
      <c r="KD98" s="183"/>
      <c r="KE98" s="183"/>
      <c r="KF98" s="183"/>
      <c r="KG98" s="183"/>
      <c r="KH98" s="183"/>
      <c r="KI98" s="183"/>
      <c r="KJ98" s="183"/>
      <c r="KK98" s="183"/>
      <c r="KL98" s="183"/>
      <c r="KM98" s="183"/>
      <c r="KN98" s="183"/>
      <c r="KO98" s="183"/>
      <c r="KP98" s="183"/>
      <c r="KQ98" s="183"/>
      <c r="KR98" s="183"/>
      <c r="KS98" s="183"/>
      <c r="KT98" s="183"/>
      <c r="KU98" s="183"/>
      <c r="KV98" s="183"/>
      <c r="KW98" s="183"/>
      <c r="KX98" s="183"/>
      <c r="KY98" s="183"/>
      <c r="KZ98" s="183"/>
      <c r="LA98" s="183"/>
      <c r="LB98" s="183"/>
      <c r="LC98" s="183"/>
      <c r="LD98" s="183"/>
      <c r="LE98" s="183"/>
      <c r="LF98" s="183"/>
      <c r="LG98" s="183"/>
      <c r="LH98" s="183"/>
      <c r="LI98" s="183"/>
      <c r="LJ98" s="183"/>
      <c r="LK98" s="183"/>
      <c r="LL98" s="183"/>
      <c r="LM98" s="183"/>
      <c r="LN98" s="183"/>
      <c r="LO98" s="183"/>
      <c r="LP98" s="183"/>
      <c r="LQ98" s="183"/>
      <c r="LR98" s="183"/>
      <c r="LS98" s="183"/>
      <c r="LT98" s="183"/>
      <c r="LU98" s="183"/>
      <c r="LV98" s="183"/>
      <c r="LW98" s="183"/>
      <c r="LX98" s="183"/>
      <c r="LY98" s="183"/>
      <c r="LZ98" s="183"/>
      <c r="MA98" s="183"/>
      <c r="MB98" s="183"/>
      <c r="MC98" s="183"/>
      <c r="MD98" s="183"/>
      <c r="ME98" s="183"/>
      <c r="MF98" s="183"/>
      <c r="MG98" s="183"/>
      <c r="MH98" s="183"/>
      <c r="MI98" s="183"/>
      <c r="MJ98" s="183"/>
      <c r="MK98" s="183"/>
      <c r="ML98" s="183"/>
      <c r="MM98" s="183"/>
      <c r="MN98" s="183"/>
      <c r="MO98" s="183"/>
      <c r="MP98" s="183"/>
      <c r="MQ98" s="183"/>
      <c r="MR98" s="183"/>
      <c r="MS98" s="183"/>
      <c r="MT98" s="183"/>
      <c r="MU98" s="183"/>
      <c r="MV98" s="183"/>
      <c r="MW98" s="183"/>
      <c r="MX98" s="183"/>
      <c r="MY98" s="183"/>
      <c r="MZ98" s="183"/>
      <c r="NA98" s="183"/>
      <c r="NB98" s="183"/>
      <c r="NC98" s="183"/>
      <c r="ND98" s="183"/>
      <c r="NE98" s="183"/>
      <c r="NF98" s="183"/>
      <c r="NG98" s="183"/>
      <c r="NH98" s="183"/>
      <c r="NI98" s="183"/>
      <c r="NJ98" s="183"/>
      <c r="NK98" s="183"/>
      <c r="NL98" s="183"/>
      <c r="NM98" s="183"/>
      <c r="NN98" s="183"/>
      <c r="NO98" s="183"/>
      <c r="NP98" s="183"/>
      <c r="NQ98" s="183"/>
      <c r="NR98" s="183"/>
      <c r="NS98" s="183"/>
      <c r="NT98" s="183"/>
      <c r="NU98" s="183"/>
      <c r="NV98" s="183"/>
      <c r="NW98" s="183"/>
      <c r="NX98" s="183"/>
      <c r="NY98" s="183"/>
      <c r="NZ98" s="183"/>
      <c r="OA98" s="183"/>
      <c r="OB98" s="183"/>
    </row>
    <row r="99" spans="1:392" s="268" customFormat="1">
      <c r="A99" s="234" t="s">
        <v>1990</v>
      </c>
      <c r="B99" s="237" t="s">
        <v>2000</v>
      </c>
      <c r="C99" s="267">
        <f>VLOOKUP(A99,'Running Inventory count'!$A:$C,3,)</f>
        <v>10</v>
      </c>
      <c r="D99" s="289"/>
      <c r="E99" s="289"/>
      <c r="F99" s="266" t="s">
        <v>1890</v>
      </c>
      <c r="G99" s="263" t="s">
        <v>868</v>
      </c>
      <c r="H99" s="262" t="s">
        <v>102</v>
      </c>
      <c r="I99" s="270"/>
      <c r="J99" s="265"/>
      <c r="K99" s="270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  <c r="AK99" s="183"/>
      <c r="AL99" s="183"/>
      <c r="AM99" s="183"/>
      <c r="AN99" s="183"/>
      <c r="AO99" s="183"/>
      <c r="AP99" s="183"/>
      <c r="AQ99" s="183"/>
      <c r="AR99" s="183"/>
      <c r="AS99" s="183"/>
      <c r="AT99" s="183"/>
      <c r="AU99" s="183"/>
      <c r="AV99" s="183"/>
      <c r="AW99" s="183"/>
      <c r="AX99" s="183"/>
      <c r="AY99" s="183"/>
      <c r="AZ99" s="183"/>
      <c r="BA99" s="183"/>
      <c r="BB99" s="183"/>
      <c r="BC99" s="183"/>
      <c r="BD99" s="183"/>
      <c r="BE99" s="183"/>
      <c r="BF99" s="183"/>
      <c r="BG99" s="183"/>
      <c r="BH99" s="183"/>
      <c r="BI99" s="183"/>
      <c r="BJ99" s="183"/>
      <c r="BK99" s="183"/>
      <c r="BL99" s="183"/>
      <c r="BM99" s="183"/>
      <c r="BN99" s="183"/>
      <c r="BO99" s="183"/>
      <c r="BP99" s="183"/>
      <c r="BQ99" s="183"/>
      <c r="BR99" s="183"/>
      <c r="BS99" s="183"/>
      <c r="BT99" s="183"/>
      <c r="BU99" s="183"/>
      <c r="BV99" s="183"/>
      <c r="BW99" s="183"/>
      <c r="BX99" s="183"/>
      <c r="BY99" s="183"/>
      <c r="BZ99" s="183"/>
      <c r="CA99" s="183"/>
      <c r="CB99" s="183"/>
      <c r="CC99" s="183"/>
      <c r="CD99" s="183"/>
      <c r="CE99" s="183"/>
      <c r="CF99" s="183"/>
      <c r="CG99" s="183"/>
      <c r="CH99" s="183"/>
      <c r="CI99" s="183"/>
      <c r="CJ99" s="183"/>
      <c r="CK99" s="183"/>
      <c r="CL99" s="183"/>
      <c r="CM99" s="183"/>
      <c r="CN99" s="183"/>
      <c r="CO99" s="183"/>
      <c r="CP99" s="183"/>
      <c r="CQ99" s="183"/>
      <c r="CR99" s="183"/>
      <c r="CS99" s="183"/>
      <c r="CT99" s="183"/>
      <c r="CU99" s="183"/>
      <c r="CV99" s="183"/>
      <c r="CW99" s="183"/>
      <c r="CX99" s="183"/>
      <c r="CY99" s="183"/>
      <c r="CZ99" s="183"/>
      <c r="DA99" s="183"/>
      <c r="DB99" s="183"/>
      <c r="DC99" s="183"/>
      <c r="DD99" s="183"/>
      <c r="DE99" s="183"/>
      <c r="DF99" s="183"/>
      <c r="DG99" s="183"/>
      <c r="DH99" s="183"/>
      <c r="DI99" s="183"/>
      <c r="DJ99" s="183"/>
      <c r="DK99" s="183"/>
      <c r="DL99" s="183"/>
      <c r="DM99" s="183"/>
      <c r="DN99" s="183"/>
      <c r="DO99" s="183"/>
      <c r="DP99" s="183"/>
      <c r="DQ99" s="183"/>
      <c r="DR99" s="183"/>
      <c r="DS99" s="183"/>
      <c r="DT99" s="183"/>
      <c r="DU99" s="183"/>
      <c r="DV99" s="183"/>
      <c r="DW99" s="183"/>
      <c r="DX99" s="183"/>
      <c r="DY99" s="183"/>
      <c r="DZ99" s="183"/>
      <c r="EA99" s="183"/>
      <c r="EB99" s="183"/>
      <c r="EC99" s="183"/>
      <c r="ED99" s="183"/>
      <c r="EE99" s="183"/>
      <c r="EF99" s="183"/>
      <c r="EG99" s="183"/>
      <c r="EH99" s="183"/>
      <c r="EI99" s="183"/>
      <c r="EJ99" s="183"/>
      <c r="EK99" s="183"/>
      <c r="EL99" s="183"/>
      <c r="EM99" s="183"/>
      <c r="EN99" s="183"/>
      <c r="EO99" s="183"/>
      <c r="EP99" s="183"/>
      <c r="EQ99" s="183"/>
      <c r="ER99" s="183"/>
      <c r="ES99" s="183"/>
      <c r="ET99" s="183"/>
      <c r="EU99" s="183"/>
      <c r="EV99" s="183"/>
      <c r="EW99" s="183"/>
      <c r="EX99" s="183"/>
      <c r="EY99" s="183"/>
      <c r="EZ99" s="183"/>
      <c r="FA99" s="183"/>
      <c r="FB99" s="183"/>
      <c r="FC99" s="183"/>
      <c r="FD99" s="183"/>
      <c r="FE99" s="183"/>
      <c r="FF99" s="183"/>
      <c r="FG99" s="183"/>
      <c r="FH99" s="183"/>
      <c r="FI99" s="183"/>
      <c r="FJ99" s="183"/>
      <c r="FK99" s="183"/>
      <c r="FL99" s="183"/>
      <c r="FM99" s="183"/>
      <c r="FN99" s="183"/>
      <c r="FO99" s="183"/>
      <c r="FP99" s="183"/>
      <c r="FQ99" s="183"/>
      <c r="FR99" s="183"/>
      <c r="FS99" s="183"/>
      <c r="FT99" s="183"/>
      <c r="FU99" s="183"/>
      <c r="FV99" s="183"/>
      <c r="FW99" s="183"/>
      <c r="FX99" s="183"/>
      <c r="FY99" s="183"/>
      <c r="FZ99" s="183"/>
      <c r="GA99" s="183"/>
      <c r="GB99" s="183"/>
      <c r="GC99" s="183"/>
      <c r="GD99" s="183"/>
      <c r="GE99" s="183"/>
      <c r="GF99" s="183"/>
      <c r="GG99" s="183"/>
      <c r="GH99" s="183"/>
      <c r="GI99" s="183"/>
      <c r="GJ99" s="183"/>
      <c r="GK99" s="183"/>
      <c r="GL99" s="183"/>
      <c r="GM99" s="183"/>
      <c r="GN99" s="183"/>
      <c r="GO99" s="183"/>
      <c r="GP99" s="183"/>
      <c r="GQ99" s="183"/>
      <c r="GR99" s="183"/>
      <c r="GS99" s="183"/>
      <c r="GT99" s="183"/>
      <c r="GU99" s="183"/>
      <c r="GV99" s="183"/>
      <c r="GW99" s="183"/>
      <c r="GX99" s="183"/>
      <c r="GY99" s="183"/>
      <c r="GZ99" s="183"/>
      <c r="HA99" s="183"/>
      <c r="HB99" s="183"/>
      <c r="HC99" s="183"/>
      <c r="HD99" s="183"/>
      <c r="HE99" s="183"/>
      <c r="HF99" s="183"/>
      <c r="HG99" s="183"/>
      <c r="HH99" s="183"/>
      <c r="HI99" s="183"/>
      <c r="HJ99" s="183"/>
      <c r="HK99" s="183"/>
      <c r="HL99" s="183"/>
      <c r="HM99" s="183"/>
      <c r="HN99" s="183"/>
      <c r="HO99" s="183"/>
      <c r="HP99" s="183"/>
      <c r="HQ99" s="183"/>
      <c r="HR99" s="183"/>
      <c r="HS99" s="183"/>
      <c r="HT99" s="183"/>
      <c r="HU99" s="183"/>
      <c r="HV99" s="183"/>
      <c r="HW99" s="183"/>
      <c r="HX99" s="183"/>
      <c r="HY99" s="183"/>
      <c r="HZ99" s="183"/>
      <c r="IA99" s="183"/>
      <c r="IB99" s="183"/>
      <c r="IC99" s="183"/>
      <c r="ID99" s="183"/>
      <c r="IE99" s="183"/>
      <c r="IF99" s="183"/>
      <c r="IG99" s="183"/>
      <c r="IH99" s="183"/>
      <c r="II99" s="183"/>
      <c r="IJ99" s="183"/>
      <c r="IK99" s="183"/>
      <c r="IL99" s="183"/>
      <c r="IM99" s="183"/>
      <c r="IN99" s="183"/>
      <c r="IO99" s="183"/>
      <c r="IP99" s="183"/>
      <c r="IQ99" s="183"/>
      <c r="IR99" s="183"/>
      <c r="IS99" s="183"/>
      <c r="IT99" s="183"/>
      <c r="IU99" s="183"/>
      <c r="IV99" s="183"/>
      <c r="IW99" s="183"/>
      <c r="IX99" s="183"/>
      <c r="IY99" s="183"/>
      <c r="IZ99" s="183"/>
      <c r="JA99" s="183"/>
      <c r="JB99" s="183"/>
      <c r="JC99" s="183"/>
      <c r="JD99" s="183"/>
      <c r="JE99" s="183"/>
      <c r="JF99" s="183"/>
      <c r="JG99" s="183"/>
      <c r="JH99" s="183"/>
      <c r="JI99" s="183"/>
      <c r="JJ99" s="183"/>
      <c r="JK99" s="183"/>
      <c r="JL99" s="183"/>
      <c r="JM99" s="183"/>
      <c r="JN99" s="183"/>
      <c r="JO99" s="183"/>
      <c r="JP99" s="183"/>
      <c r="JQ99" s="183"/>
      <c r="JR99" s="183"/>
      <c r="JS99" s="183"/>
      <c r="JT99" s="183"/>
      <c r="JU99" s="183"/>
      <c r="JV99" s="183"/>
      <c r="JW99" s="183"/>
      <c r="JX99" s="183"/>
      <c r="JY99" s="183"/>
      <c r="JZ99" s="183"/>
      <c r="KA99" s="183"/>
      <c r="KB99" s="183"/>
      <c r="KC99" s="183"/>
      <c r="KD99" s="183"/>
      <c r="KE99" s="183"/>
      <c r="KF99" s="183"/>
      <c r="KG99" s="183"/>
      <c r="KH99" s="183"/>
      <c r="KI99" s="183"/>
      <c r="KJ99" s="183"/>
      <c r="KK99" s="183"/>
      <c r="KL99" s="183"/>
      <c r="KM99" s="183"/>
      <c r="KN99" s="183"/>
      <c r="KO99" s="183"/>
      <c r="KP99" s="183"/>
      <c r="KQ99" s="183"/>
      <c r="KR99" s="183"/>
      <c r="KS99" s="183"/>
      <c r="KT99" s="183"/>
      <c r="KU99" s="183"/>
      <c r="KV99" s="183"/>
      <c r="KW99" s="183"/>
      <c r="KX99" s="183"/>
      <c r="KY99" s="183"/>
      <c r="KZ99" s="183"/>
      <c r="LA99" s="183"/>
      <c r="LB99" s="183"/>
      <c r="LC99" s="183"/>
      <c r="LD99" s="183"/>
      <c r="LE99" s="183"/>
      <c r="LF99" s="183"/>
      <c r="LG99" s="183"/>
      <c r="LH99" s="183"/>
      <c r="LI99" s="183"/>
      <c r="LJ99" s="183"/>
      <c r="LK99" s="183"/>
      <c r="LL99" s="183"/>
      <c r="LM99" s="183"/>
      <c r="LN99" s="183"/>
      <c r="LO99" s="183"/>
      <c r="LP99" s="183"/>
      <c r="LQ99" s="183"/>
      <c r="LR99" s="183"/>
      <c r="LS99" s="183"/>
      <c r="LT99" s="183"/>
      <c r="LU99" s="183"/>
      <c r="LV99" s="183"/>
      <c r="LW99" s="183"/>
      <c r="LX99" s="183"/>
      <c r="LY99" s="183"/>
      <c r="LZ99" s="183"/>
      <c r="MA99" s="183"/>
      <c r="MB99" s="183"/>
      <c r="MC99" s="183"/>
      <c r="MD99" s="183"/>
      <c r="ME99" s="183"/>
      <c r="MF99" s="183"/>
      <c r="MG99" s="183"/>
      <c r="MH99" s="183"/>
      <c r="MI99" s="183"/>
      <c r="MJ99" s="183"/>
      <c r="MK99" s="183"/>
      <c r="ML99" s="183"/>
      <c r="MM99" s="183"/>
      <c r="MN99" s="183"/>
      <c r="MO99" s="183"/>
      <c r="MP99" s="183"/>
      <c r="MQ99" s="183"/>
      <c r="MR99" s="183"/>
      <c r="MS99" s="183"/>
      <c r="MT99" s="183"/>
      <c r="MU99" s="183"/>
      <c r="MV99" s="183"/>
      <c r="MW99" s="183"/>
      <c r="MX99" s="183"/>
      <c r="MY99" s="183"/>
      <c r="MZ99" s="183"/>
      <c r="NA99" s="183"/>
      <c r="NB99" s="183"/>
      <c r="NC99" s="183"/>
      <c r="ND99" s="183"/>
      <c r="NE99" s="183"/>
      <c r="NF99" s="183"/>
      <c r="NG99" s="183"/>
      <c r="NH99" s="183"/>
      <c r="NI99" s="183"/>
      <c r="NJ99" s="183"/>
      <c r="NK99" s="183"/>
      <c r="NL99" s="183"/>
      <c r="NM99" s="183"/>
      <c r="NN99" s="183"/>
      <c r="NO99" s="183"/>
      <c r="NP99" s="183"/>
      <c r="NQ99" s="183"/>
      <c r="NR99" s="183"/>
      <c r="NS99" s="183"/>
      <c r="NT99" s="183"/>
      <c r="NU99" s="183"/>
      <c r="NV99" s="183"/>
      <c r="NW99" s="183"/>
      <c r="NX99" s="183"/>
      <c r="NY99" s="183"/>
      <c r="NZ99" s="183"/>
      <c r="OA99" s="183"/>
      <c r="OB99" s="183"/>
    </row>
    <row r="100" spans="1:392" s="268" customFormat="1">
      <c r="A100" s="234" t="s">
        <v>1943</v>
      </c>
      <c r="B100" s="237" t="s">
        <v>1939</v>
      </c>
      <c r="C100" s="267">
        <f>VLOOKUP(A100,'Running Inventory count'!$A:$C,3,)</f>
        <v>15</v>
      </c>
      <c r="D100" s="289"/>
      <c r="E100" s="289"/>
      <c r="F100" s="266" t="s">
        <v>1890</v>
      </c>
      <c r="G100" s="263" t="s">
        <v>868</v>
      </c>
      <c r="H100" s="262" t="s">
        <v>102</v>
      </c>
      <c r="I100" s="270"/>
      <c r="J100" s="265"/>
      <c r="K100" s="270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  <c r="AA100" s="183"/>
      <c r="AB100" s="183"/>
      <c r="AC100" s="183"/>
      <c r="AD100" s="183"/>
      <c r="AE100" s="183"/>
      <c r="AF100" s="183"/>
      <c r="AG100" s="183"/>
      <c r="AH100" s="183"/>
      <c r="AI100" s="183"/>
      <c r="AJ100" s="183"/>
      <c r="AK100" s="183"/>
      <c r="AL100" s="183"/>
      <c r="AM100" s="183"/>
      <c r="AN100" s="183"/>
      <c r="AO100" s="183"/>
      <c r="AP100" s="183"/>
      <c r="AQ100" s="183"/>
      <c r="AR100" s="183"/>
      <c r="AS100" s="183"/>
      <c r="AT100" s="183"/>
      <c r="AU100" s="183"/>
      <c r="AV100" s="183"/>
      <c r="AW100" s="183"/>
      <c r="AX100" s="183"/>
      <c r="AY100" s="183"/>
      <c r="AZ100" s="183"/>
      <c r="BA100" s="183"/>
      <c r="BB100" s="183"/>
      <c r="BC100" s="183"/>
      <c r="BD100" s="183"/>
      <c r="BE100" s="183"/>
      <c r="BF100" s="183"/>
      <c r="BG100" s="183"/>
      <c r="BH100" s="183"/>
      <c r="BI100" s="183"/>
      <c r="BJ100" s="183"/>
      <c r="BK100" s="183"/>
      <c r="BL100" s="183"/>
      <c r="BM100" s="183"/>
      <c r="BN100" s="183"/>
      <c r="BO100" s="183"/>
      <c r="BP100" s="183"/>
      <c r="BQ100" s="183"/>
      <c r="BR100" s="183"/>
      <c r="BS100" s="183"/>
      <c r="BT100" s="183"/>
      <c r="BU100" s="183"/>
      <c r="BV100" s="183"/>
      <c r="BW100" s="183"/>
      <c r="BX100" s="183"/>
      <c r="BY100" s="183"/>
      <c r="BZ100" s="183"/>
      <c r="CA100" s="183"/>
      <c r="CB100" s="183"/>
      <c r="CC100" s="183"/>
      <c r="CD100" s="183"/>
      <c r="CE100" s="183"/>
      <c r="CF100" s="183"/>
      <c r="CG100" s="183"/>
      <c r="CH100" s="183"/>
      <c r="CI100" s="183"/>
      <c r="CJ100" s="183"/>
      <c r="CK100" s="183"/>
      <c r="CL100" s="183"/>
      <c r="CM100" s="183"/>
      <c r="CN100" s="183"/>
      <c r="CO100" s="183"/>
      <c r="CP100" s="183"/>
      <c r="CQ100" s="183"/>
      <c r="CR100" s="183"/>
      <c r="CS100" s="183"/>
      <c r="CT100" s="183"/>
      <c r="CU100" s="183"/>
      <c r="CV100" s="183"/>
      <c r="CW100" s="183"/>
      <c r="CX100" s="183"/>
      <c r="CY100" s="183"/>
      <c r="CZ100" s="183"/>
      <c r="DA100" s="183"/>
      <c r="DB100" s="183"/>
      <c r="DC100" s="183"/>
      <c r="DD100" s="183"/>
      <c r="DE100" s="183"/>
      <c r="DF100" s="183"/>
      <c r="DG100" s="183"/>
      <c r="DH100" s="183"/>
      <c r="DI100" s="183"/>
      <c r="DJ100" s="183"/>
      <c r="DK100" s="183"/>
      <c r="DL100" s="183"/>
      <c r="DM100" s="183"/>
      <c r="DN100" s="183"/>
      <c r="DO100" s="183"/>
      <c r="DP100" s="183"/>
      <c r="DQ100" s="183"/>
      <c r="DR100" s="183"/>
      <c r="DS100" s="183"/>
      <c r="DT100" s="183"/>
      <c r="DU100" s="183"/>
      <c r="DV100" s="183"/>
      <c r="DW100" s="183"/>
      <c r="DX100" s="183"/>
      <c r="DY100" s="183"/>
      <c r="DZ100" s="183"/>
      <c r="EA100" s="183"/>
      <c r="EB100" s="183"/>
      <c r="EC100" s="183"/>
      <c r="ED100" s="183"/>
      <c r="EE100" s="183"/>
      <c r="EF100" s="183"/>
      <c r="EG100" s="183"/>
      <c r="EH100" s="183"/>
      <c r="EI100" s="183"/>
      <c r="EJ100" s="183"/>
      <c r="EK100" s="183"/>
      <c r="EL100" s="183"/>
      <c r="EM100" s="183"/>
      <c r="EN100" s="183"/>
      <c r="EO100" s="183"/>
      <c r="EP100" s="183"/>
      <c r="EQ100" s="183"/>
      <c r="ER100" s="183"/>
      <c r="ES100" s="183"/>
      <c r="ET100" s="183"/>
      <c r="EU100" s="183"/>
      <c r="EV100" s="183"/>
      <c r="EW100" s="183"/>
      <c r="EX100" s="183"/>
      <c r="EY100" s="183"/>
      <c r="EZ100" s="183"/>
      <c r="FA100" s="183"/>
      <c r="FB100" s="183"/>
      <c r="FC100" s="183"/>
      <c r="FD100" s="183"/>
      <c r="FE100" s="183"/>
      <c r="FF100" s="183"/>
      <c r="FG100" s="183"/>
      <c r="FH100" s="183"/>
      <c r="FI100" s="183"/>
      <c r="FJ100" s="183"/>
      <c r="FK100" s="183"/>
      <c r="FL100" s="183"/>
      <c r="FM100" s="183"/>
      <c r="FN100" s="183"/>
      <c r="FO100" s="183"/>
      <c r="FP100" s="183"/>
      <c r="FQ100" s="183"/>
      <c r="FR100" s="183"/>
      <c r="FS100" s="183"/>
      <c r="FT100" s="183"/>
      <c r="FU100" s="183"/>
      <c r="FV100" s="183"/>
      <c r="FW100" s="183"/>
      <c r="FX100" s="183"/>
      <c r="FY100" s="183"/>
      <c r="FZ100" s="183"/>
      <c r="GA100" s="183"/>
      <c r="GB100" s="183"/>
      <c r="GC100" s="183"/>
      <c r="GD100" s="183"/>
      <c r="GE100" s="183"/>
      <c r="GF100" s="183"/>
      <c r="GG100" s="183"/>
      <c r="GH100" s="183"/>
      <c r="GI100" s="183"/>
      <c r="GJ100" s="183"/>
      <c r="GK100" s="183"/>
      <c r="GL100" s="183"/>
      <c r="GM100" s="183"/>
      <c r="GN100" s="183"/>
      <c r="GO100" s="183"/>
      <c r="GP100" s="183"/>
      <c r="GQ100" s="183"/>
      <c r="GR100" s="183"/>
      <c r="GS100" s="183"/>
      <c r="GT100" s="183"/>
      <c r="GU100" s="183"/>
      <c r="GV100" s="183"/>
      <c r="GW100" s="183"/>
      <c r="GX100" s="183"/>
      <c r="GY100" s="183"/>
      <c r="GZ100" s="183"/>
      <c r="HA100" s="183"/>
      <c r="HB100" s="183"/>
      <c r="HC100" s="183"/>
      <c r="HD100" s="183"/>
      <c r="HE100" s="183"/>
      <c r="HF100" s="183"/>
      <c r="HG100" s="183"/>
      <c r="HH100" s="183"/>
      <c r="HI100" s="183"/>
      <c r="HJ100" s="183"/>
      <c r="HK100" s="183"/>
      <c r="HL100" s="183"/>
      <c r="HM100" s="183"/>
      <c r="HN100" s="183"/>
      <c r="HO100" s="183"/>
      <c r="HP100" s="183"/>
      <c r="HQ100" s="183"/>
      <c r="HR100" s="183"/>
      <c r="HS100" s="183"/>
      <c r="HT100" s="183"/>
      <c r="HU100" s="183"/>
      <c r="HV100" s="183"/>
      <c r="HW100" s="183"/>
      <c r="HX100" s="183"/>
      <c r="HY100" s="183"/>
      <c r="HZ100" s="183"/>
      <c r="IA100" s="183"/>
      <c r="IB100" s="183"/>
      <c r="IC100" s="183"/>
      <c r="ID100" s="183"/>
      <c r="IE100" s="183"/>
      <c r="IF100" s="183"/>
      <c r="IG100" s="183"/>
      <c r="IH100" s="183"/>
      <c r="II100" s="183"/>
      <c r="IJ100" s="183"/>
      <c r="IK100" s="183"/>
      <c r="IL100" s="183"/>
      <c r="IM100" s="183"/>
      <c r="IN100" s="183"/>
      <c r="IO100" s="183"/>
      <c r="IP100" s="183"/>
      <c r="IQ100" s="183"/>
      <c r="IR100" s="183"/>
      <c r="IS100" s="183"/>
      <c r="IT100" s="183"/>
      <c r="IU100" s="183"/>
      <c r="IV100" s="183"/>
      <c r="IW100" s="183"/>
      <c r="IX100" s="183"/>
      <c r="IY100" s="183"/>
      <c r="IZ100" s="183"/>
      <c r="JA100" s="183"/>
      <c r="JB100" s="183"/>
      <c r="JC100" s="183"/>
      <c r="JD100" s="183"/>
      <c r="JE100" s="183"/>
      <c r="JF100" s="183"/>
      <c r="JG100" s="183"/>
      <c r="JH100" s="183"/>
      <c r="JI100" s="183"/>
      <c r="JJ100" s="183"/>
      <c r="JK100" s="183"/>
      <c r="JL100" s="183"/>
      <c r="JM100" s="183"/>
      <c r="JN100" s="183"/>
      <c r="JO100" s="183"/>
      <c r="JP100" s="183"/>
      <c r="JQ100" s="183"/>
      <c r="JR100" s="183"/>
      <c r="JS100" s="183"/>
      <c r="JT100" s="183"/>
      <c r="JU100" s="183"/>
      <c r="JV100" s="183"/>
      <c r="JW100" s="183"/>
      <c r="JX100" s="183"/>
      <c r="JY100" s="183"/>
      <c r="JZ100" s="183"/>
      <c r="KA100" s="183"/>
      <c r="KB100" s="183"/>
      <c r="KC100" s="183"/>
      <c r="KD100" s="183"/>
      <c r="KE100" s="183"/>
      <c r="KF100" s="183"/>
      <c r="KG100" s="183"/>
      <c r="KH100" s="183"/>
      <c r="KI100" s="183"/>
      <c r="KJ100" s="183"/>
      <c r="KK100" s="183"/>
      <c r="KL100" s="183"/>
      <c r="KM100" s="183"/>
      <c r="KN100" s="183"/>
      <c r="KO100" s="183"/>
      <c r="KP100" s="183"/>
      <c r="KQ100" s="183"/>
      <c r="KR100" s="183"/>
      <c r="KS100" s="183"/>
      <c r="KT100" s="183"/>
      <c r="KU100" s="183"/>
      <c r="KV100" s="183"/>
      <c r="KW100" s="183"/>
      <c r="KX100" s="183"/>
      <c r="KY100" s="183"/>
      <c r="KZ100" s="183"/>
      <c r="LA100" s="183"/>
      <c r="LB100" s="183"/>
      <c r="LC100" s="183"/>
      <c r="LD100" s="183"/>
      <c r="LE100" s="183"/>
      <c r="LF100" s="183"/>
      <c r="LG100" s="183"/>
      <c r="LH100" s="183"/>
      <c r="LI100" s="183"/>
      <c r="LJ100" s="183"/>
      <c r="LK100" s="183"/>
      <c r="LL100" s="183"/>
      <c r="LM100" s="183"/>
      <c r="LN100" s="183"/>
      <c r="LO100" s="183"/>
      <c r="LP100" s="183"/>
      <c r="LQ100" s="183"/>
      <c r="LR100" s="183"/>
      <c r="LS100" s="183"/>
      <c r="LT100" s="183"/>
      <c r="LU100" s="183"/>
      <c r="LV100" s="183"/>
      <c r="LW100" s="183"/>
      <c r="LX100" s="183"/>
      <c r="LY100" s="183"/>
      <c r="LZ100" s="183"/>
      <c r="MA100" s="183"/>
      <c r="MB100" s="183"/>
      <c r="MC100" s="183"/>
      <c r="MD100" s="183"/>
      <c r="ME100" s="183"/>
      <c r="MF100" s="183"/>
      <c r="MG100" s="183"/>
      <c r="MH100" s="183"/>
      <c r="MI100" s="183"/>
      <c r="MJ100" s="183"/>
      <c r="MK100" s="183"/>
      <c r="ML100" s="183"/>
      <c r="MM100" s="183"/>
      <c r="MN100" s="183"/>
      <c r="MO100" s="183"/>
      <c r="MP100" s="183"/>
      <c r="MQ100" s="183"/>
      <c r="MR100" s="183"/>
      <c r="MS100" s="183"/>
      <c r="MT100" s="183"/>
      <c r="MU100" s="183"/>
      <c r="MV100" s="183"/>
      <c r="MW100" s="183"/>
      <c r="MX100" s="183"/>
      <c r="MY100" s="183"/>
      <c r="MZ100" s="183"/>
      <c r="NA100" s="183"/>
      <c r="NB100" s="183"/>
      <c r="NC100" s="183"/>
      <c r="ND100" s="183"/>
      <c r="NE100" s="183"/>
      <c r="NF100" s="183"/>
      <c r="NG100" s="183"/>
      <c r="NH100" s="183"/>
      <c r="NI100" s="183"/>
      <c r="NJ100" s="183"/>
      <c r="NK100" s="183"/>
      <c r="NL100" s="183"/>
      <c r="NM100" s="183"/>
      <c r="NN100" s="183"/>
      <c r="NO100" s="183"/>
      <c r="NP100" s="183"/>
      <c r="NQ100" s="183"/>
      <c r="NR100" s="183"/>
      <c r="NS100" s="183"/>
      <c r="NT100" s="183"/>
      <c r="NU100" s="183"/>
      <c r="NV100" s="183"/>
      <c r="NW100" s="183"/>
      <c r="NX100" s="183"/>
      <c r="NY100" s="183"/>
      <c r="NZ100" s="183"/>
      <c r="OA100" s="183"/>
      <c r="OB100" s="183"/>
    </row>
    <row r="101" spans="1:392" s="268" customFormat="1">
      <c r="A101" s="234" t="s">
        <v>1995</v>
      </c>
      <c r="B101" s="237" t="s">
        <v>2005</v>
      </c>
      <c r="C101" s="267">
        <f>VLOOKUP(A101,'Running Inventory count'!$A:$C,3,)</f>
        <v>15</v>
      </c>
      <c r="D101" s="289"/>
      <c r="E101" s="289"/>
      <c r="F101" s="266" t="s">
        <v>1890</v>
      </c>
      <c r="G101" s="263" t="s">
        <v>868</v>
      </c>
      <c r="H101" s="262" t="s">
        <v>102</v>
      </c>
      <c r="I101" s="270"/>
      <c r="J101" s="265"/>
      <c r="K101" s="270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  <c r="BE101" s="183"/>
      <c r="BF101" s="183"/>
      <c r="BG101" s="183"/>
      <c r="BH101" s="183"/>
      <c r="BI101" s="183"/>
      <c r="BJ101" s="183"/>
      <c r="BK101" s="183"/>
      <c r="BL101" s="183"/>
      <c r="BM101" s="183"/>
      <c r="BN101" s="183"/>
      <c r="BO101" s="183"/>
      <c r="BP101" s="183"/>
      <c r="BQ101" s="183"/>
      <c r="BR101" s="183"/>
      <c r="BS101" s="183"/>
      <c r="BT101" s="183"/>
      <c r="BU101" s="183"/>
      <c r="BV101" s="183"/>
      <c r="BW101" s="183"/>
      <c r="BX101" s="183"/>
      <c r="BY101" s="183"/>
      <c r="BZ101" s="183"/>
      <c r="CA101" s="183"/>
      <c r="CB101" s="183"/>
      <c r="CC101" s="183"/>
      <c r="CD101" s="183"/>
      <c r="CE101" s="183"/>
      <c r="CF101" s="183"/>
      <c r="CG101" s="183"/>
      <c r="CH101" s="183"/>
      <c r="CI101" s="183"/>
      <c r="CJ101" s="183"/>
      <c r="CK101" s="183"/>
      <c r="CL101" s="183"/>
      <c r="CM101" s="183"/>
      <c r="CN101" s="183"/>
      <c r="CO101" s="183"/>
      <c r="CP101" s="183"/>
      <c r="CQ101" s="183"/>
      <c r="CR101" s="183"/>
      <c r="CS101" s="183"/>
      <c r="CT101" s="183"/>
      <c r="CU101" s="183"/>
      <c r="CV101" s="183"/>
      <c r="CW101" s="183"/>
      <c r="CX101" s="183"/>
      <c r="CY101" s="183"/>
      <c r="CZ101" s="183"/>
      <c r="DA101" s="183"/>
      <c r="DB101" s="183"/>
      <c r="DC101" s="183"/>
      <c r="DD101" s="183"/>
      <c r="DE101" s="183"/>
      <c r="DF101" s="183"/>
      <c r="DG101" s="183"/>
      <c r="DH101" s="183"/>
      <c r="DI101" s="183"/>
      <c r="DJ101" s="183"/>
      <c r="DK101" s="183"/>
      <c r="DL101" s="183"/>
      <c r="DM101" s="183"/>
      <c r="DN101" s="183"/>
      <c r="DO101" s="183"/>
      <c r="DP101" s="183"/>
      <c r="DQ101" s="183"/>
      <c r="DR101" s="183"/>
      <c r="DS101" s="183"/>
      <c r="DT101" s="183"/>
      <c r="DU101" s="183"/>
      <c r="DV101" s="183"/>
      <c r="DW101" s="183"/>
      <c r="DX101" s="183"/>
      <c r="DY101" s="183"/>
      <c r="DZ101" s="183"/>
      <c r="EA101" s="183"/>
      <c r="EB101" s="183"/>
      <c r="EC101" s="183"/>
      <c r="ED101" s="183"/>
      <c r="EE101" s="183"/>
      <c r="EF101" s="183"/>
      <c r="EG101" s="183"/>
      <c r="EH101" s="183"/>
      <c r="EI101" s="183"/>
      <c r="EJ101" s="183"/>
      <c r="EK101" s="183"/>
      <c r="EL101" s="183"/>
      <c r="EM101" s="183"/>
      <c r="EN101" s="183"/>
      <c r="EO101" s="183"/>
      <c r="EP101" s="183"/>
      <c r="EQ101" s="183"/>
      <c r="ER101" s="183"/>
      <c r="ES101" s="183"/>
      <c r="ET101" s="183"/>
      <c r="EU101" s="183"/>
      <c r="EV101" s="183"/>
      <c r="EW101" s="183"/>
      <c r="EX101" s="183"/>
      <c r="EY101" s="183"/>
      <c r="EZ101" s="183"/>
      <c r="FA101" s="183"/>
      <c r="FB101" s="183"/>
      <c r="FC101" s="183"/>
      <c r="FD101" s="183"/>
      <c r="FE101" s="183"/>
      <c r="FF101" s="183"/>
      <c r="FG101" s="183"/>
      <c r="FH101" s="183"/>
      <c r="FI101" s="183"/>
      <c r="FJ101" s="183"/>
      <c r="FK101" s="183"/>
      <c r="FL101" s="183"/>
      <c r="FM101" s="183"/>
      <c r="FN101" s="183"/>
      <c r="FO101" s="183"/>
      <c r="FP101" s="183"/>
      <c r="FQ101" s="183"/>
      <c r="FR101" s="183"/>
      <c r="FS101" s="183"/>
      <c r="FT101" s="183"/>
      <c r="FU101" s="183"/>
      <c r="FV101" s="183"/>
      <c r="FW101" s="183"/>
      <c r="FX101" s="183"/>
      <c r="FY101" s="183"/>
      <c r="FZ101" s="183"/>
      <c r="GA101" s="183"/>
      <c r="GB101" s="183"/>
      <c r="GC101" s="183"/>
      <c r="GD101" s="183"/>
      <c r="GE101" s="183"/>
      <c r="GF101" s="183"/>
      <c r="GG101" s="183"/>
      <c r="GH101" s="183"/>
      <c r="GI101" s="183"/>
      <c r="GJ101" s="183"/>
      <c r="GK101" s="183"/>
      <c r="GL101" s="183"/>
      <c r="GM101" s="183"/>
      <c r="GN101" s="183"/>
      <c r="GO101" s="183"/>
      <c r="GP101" s="183"/>
      <c r="GQ101" s="183"/>
      <c r="GR101" s="183"/>
      <c r="GS101" s="183"/>
      <c r="GT101" s="183"/>
      <c r="GU101" s="183"/>
      <c r="GV101" s="183"/>
      <c r="GW101" s="183"/>
      <c r="GX101" s="183"/>
      <c r="GY101" s="183"/>
      <c r="GZ101" s="183"/>
      <c r="HA101" s="183"/>
      <c r="HB101" s="183"/>
      <c r="HC101" s="183"/>
      <c r="HD101" s="183"/>
      <c r="HE101" s="183"/>
      <c r="HF101" s="183"/>
      <c r="HG101" s="183"/>
      <c r="HH101" s="183"/>
      <c r="HI101" s="183"/>
      <c r="HJ101" s="183"/>
      <c r="HK101" s="183"/>
      <c r="HL101" s="183"/>
      <c r="HM101" s="183"/>
      <c r="HN101" s="183"/>
      <c r="HO101" s="183"/>
      <c r="HP101" s="183"/>
      <c r="HQ101" s="183"/>
      <c r="HR101" s="183"/>
      <c r="HS101" s="183"/>
      <c r="HT101" s="183"/>
      <c r="HU101" s="183"/>
      <c r="HV101" s="183"/>
      <c r="HW101" s="183"/>
      <c r="HX101" s="183"/>
      <c r="HY101" s="183"/>
      <c r="HZ101" s="183"/>
      <c r="IA101" s="183"/>
      <c r="IB101" s="183"/>
      <c r="IC101" s="183"/>
      <c r="ID101" s="183"/>
      <c r="IE101" s="183"/>
      <c r="IF101" s="183"/>
      <c r="IG101" s="183"/>
      <c r="IH101" s="183"/>
      <c r="II101" s="183"/>
      <c r="IJ101" s="183"/>
      <c r="IK101" s="183"/>
      <c r="IL101" s="183"/>
      <c r="IM101" s="183"/>
      <c r="IN101" s="183"/>
      <c r="IO101" s="183"/>
      <c r="IP101" s="183"/>
      <c r="IQ101" s="183"/>
      <c r="IR101" s="183"/>
      <c r="IS101" s="183"/>
      <c r="IT101" s="183"/>
      <c r="IU101" s="183"/>
      <c r="IV101" s="183"/>
      <c r="IW101" s="183"/>
      <c r="IX101" s="183"/>
      <c r="IY101" s="183"/>
      <c r="IZ101" s="183"/>
      <c r="JA101" s="183"/>
      <c r="JB101" s="183"/>
      <c r="JC101" s="183"/>
      <c r="JD101" s="183"/>
      <c r="JE101" s="183"/>
      <c r="JF101" s="183"/>
      <c r="JG101" s="183"/>
      <c r="JH101" s="183"/>
      <c r="JI101" s="183"/>
      <c r="JJ101" s="183"/>
      <c r="JK101" s="183"/>
      <c r="JL101" s="183"/>
      <c r="JM101" s="183"/>
      <c r="JN101" s="183"/>
      <c r="JO101" s="183"/>
      <c r="JP101" s="183"/>
      <c r="JQ101" s="183"/>
      <c r="JR101" s="183"/>
      <c r="JS101" s="183"/>
      <c r="JT101" s="183"/>
      <c r="JU101" s="183"/>
      <c r="JV101" s="183"/>
      <c r="JW101" s="183"/>
      <c r="JX101" s="183"/>
      <c r="JY101" s="183"/>
      <c r="JZ101" s="183"/>
      <c r="KA101" s="183"/>
      <c r="KB101" s="183"/>
      <c r="KC101" s="183"/>
      <c r="KD101" s="183"/>
      <c r="KE101" s="183"/>
      <c r="KF101" s="183"/>
      <c r="KG101" s="183"/>
      <c r="KH101" s="183"/>
      <c r="KI101" s="183"/>
      <c r="KJ101" s="183"/>
      <c r="KK101" s="183"/>
      <c r="KL101" s="183"/>
      <c r="KM101" s="183"/>
      <c r="KN101" s="183"/>
      <c r="KO101" s="183"/>
      <c r="KP101" s="183"/>
      <c r="KQ101" s="183"/>
      <c r="KR101" s="183"/>
      <c r="KS101" s="183"/>
      <c r="KT101" s="183"/>
      <c r="KU101" s="183"/>
      <c r="KV101" s="183"/>
      <c r="KW101" s="183"/>
      <c r="KX101" s="183"/>
      <c r="KY101" s="183"/>
      <c r="KZ101" s="183"/>
      <c r="LA101" s="183"/>
      <c r="LB101" s="183"/>
      <c r="LC101" s="183"/>
      <c r="LD101" s="183"/>
      <c r="LE101" s="183"/>
      <c r="LF101" s="183"/>
      <c r="LG101" s="183"/>
      <c r="LH101" s="183"/>
      <c r="LI101" s="183"/>
      <c r="LJ101" s="183"/>
      <c r="LK101" s="183"/>
      <c r="LL101" s="183"/>
      <c r="LM101" s="183"/>
      <c r="LN101" s="183"/>
      <c r="LO101" s="183"/>
      <c r="LP101" s="183"/>
      <c r="LQ101" s="183"/>
      <c r="LR101" s="183"/>
      <c r="LS101" s="183"/>
      <c r="LT101" s="183"/>
      <c r="LU101" s="183"/>
      <c r="LV101" s="183"/>
      <c r="LW101" s="183"/>
      <c r="LX101" s="183"/>
      <c r="LY101" s="183"/>
      <c r="LZ101" s="183"/>
      <c r="MA101" s="183"/>
      <c r="MB101" s="183"/>
      <c r="MC101" s="183"/>
      <c r="MD101" s="183"/>
      <c r="ME101" s="183"/>
      <c r="MF101" s="183"/>
      <c r="MG101" s="183"/>
      <c r="MH101" s="183"/>
      <c r="MI101" s="183"/>
      <c r="MJ101" s="183"/>
      <c r="MK101" s="183"/>
      <c r="ML101" s="183"/>
      <c r="MM101" s="183"/>
      <c r="MN101" s="183"/>
      <c r="MO101" s="183"/>
      <c r="MP101" s="183"/>
      <c r="MQ101" s="183"/>
      <c r="MR101" s="183"/>
      <c r="MS101" s="183"/>
      <c r="MT101" s="183"/>
      <c r="MU101" s="183"/>
      <c r="MV101" s="183"/>
      <c r="MW101" s="183"/>
      <c r="MX101" s="183"/>
      <c r="MY101" s="183"/>
      <c r="MZ101" s="183"/>
      <c r="NA101" s="183"/>
      <c r="NB101" s="183"/>
      <c r="NC101" s="183"/>
      <c r="ND101" s="183"/>
      <c r="NE101" s="183"/>
      <c r="NF101" s="183"/>
      <c r="NG101" s="183"/>
      <c r="NH101" s="183"/>
      <c r="NI101" s="183"/>
      <c r="NJ101" s="183"/>
      <c r="NK101" s="183"/>
      <c r="NL101" s="183"/>
      <c r="NM101" s="183"/>
      <c r="NN101" s="183"/>
      <c r="NO101" s="183"/>
      <c r="NP101" s="183"/>
      <c r="NQ101" s="183"/>
      <c r="NR101" s="183"/>
      <c r="NS101" s="183"/>
      <c r="NT101" s="183"/>
      <c r="NU101" s="183"/>
      <c r="NV101" s="183"/>
      <c r="NW101" s="183"/>
      <c r="NX101" s="183"/>
      <c r="NY101" s="183"/>
      <c r="NZ101" s="183"/>
      <c r="OA101" s="183"/>
      <c r="OB101" s="183"/>
    </row>
    <row r="102" spans="1:392" s="250" customFormat="1">
      <c r="A102" s="234" t="s">
        <v>1991</v>
      </c>
      <c r="B102" s="237" t="s">
        <v>2001</v>
      </c>
      <c r="C102" s="249">
        <f>VLOOKUP(A102,'Running Inventory count'!$A:$C,3,)</f>
        <v>9</v>
      </c>
      <c r="D102" s="289"/>
      <c r="E102" s="289"/>
      <c r="F102" s="248" t="s">
        <v>1890</v>
      </c>
      <c r="G102" s="246" t="s">
        <v>868</v>
      </c>
      <c r="H102" s="245" t="s">
        <v>102</v>
      </c>
      <c r="I102" s="253"/>
      <c r="J102" s="247"/>
      <c r="K102" s="25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  <c r="AA102" s="183"/>
      <c r="AB102" s="183"/>
      <c r="AC102" s="183"/>
      <c r="AD102" s="183"/>
      <c r="AE102" s="183"/>
      <c r="AF102" s="183"/>
      <c r="AG102" s="183"/>
      <c r="AH102" s="183"/>
      <c r="AI102" s="183"/>
      <c r="AJ102" s="183"/>
      <c r="AK102" s="183"/>
      <c r="AL102" s="183"/>
      <c r="AM102" s="183"/>
      <c r="AN102" s="183"/>
      <c r="AO102" s="183"/>
      <c r="AP102" s="183"/>
      <c r="AQ102" s="183"/>
      <c r="AR102" s="183"/>
      <c r="AS102" s="183"/>
      <c r="AT102" s="183"/>
      <c r="AU102" s="183"/>
      <c r="AV102" s="183"/>
      <c r="AW102" s="183"/>
      <c r="AX102" s="183"/>
      <c r="AY102" s="183"/>
      <c r="AZ102" s="183"/>
      <c r="BA102" s="183"/>
      <c r="BB102" s="183"/>
      <c r="BC102" s="183"/>
      <c r="BD102" s="183"/>
      <c r="BE102" s="183"/>
      <c r="BF102" s="183"/>
      <c r="BG102" s="183"/>
      <c r="BH102" s="183"/>
      <c r="BI102" s="183"/>
      <c r="BJ102" s="183"/>
      <c r="BK102" s="183"/>
      <c r="BL102" s="183"/>
      <c r="BM102" s="183"/>
      <c r="BN102" s="183"/>
      <c r="BO102" s="183"/>
      <c r="BP102" s="183"/>
      <c r="BQ102" s="183"/>
      <c r="BR102" s="183"/>
      <c r="BS102" s="183"/>
      <c r="BT102" s="183"/>
      <c r="BU102" s="183"/>
      <c r="BV102" s="183"/>
      <c r="BW102" s="183"/>
      <c r="BX102" s="183"/>
      <c r="BY102" s="183"/>
      <c r="BZ102" s="183"/>
      <c r="CA102" s="183"/>
      <c r="CB102" s="183"/>
      <c r="CC102" s="183"/>
      <c r="CD102" s="183"/>
      <c r="CE102" s="183"/>
      <c r="CF102" s="183"/>
      <c r="CG102" s="183"/>
      <c r="CH102" s="183"/>
      <c r="CI102" s="183"/>
      <c r="CJ102" s="183"/>
      <c r="CK102" s="183"/>
      <c r="CL102" s="183"/>
      <c r="CM102" s="183"/>
      <c r="CN102" s="183"/>
      <c r="CO102" s="183"/>
      <c r="CP102" s="183"/>
      <c r="CQ102" s="183"/>
      <c r="CR102" s="183"/>
      <c r="CS102" s="183"/>
      <c r="CT102" s="183"/>
      <c r="CU102" s="183"/>
      <c r="CV102" s="183"/>
      <c r="CW102" s="183"/>
      <c r="CX102" s="183"/>
      <c r="CY102" s="183"/>
      <c r="CZ102" s="183"/>
      <c r="DA102" s="183"/>
      <c r="DB102" s="183"/>
      <c r="DC102" s="183"/>
      <c r="DD102" s="183"/>
      <c r="DE102" s="183"/>
      <c r="DF102" s="183"/>
      <c r="DG102" s="183"/>
      <c r="DH102" s="183"/>
      <c r="DI102" s="183"/>
      <c r="DJ102" s="183"/>
      <c r="DK102" s="183"/>
      <c r="DL102" s="183"/>
      <c r="DM102" s="183"/>
      <c r="DN102" s="183"/>
      <c r="DO102" s="183"/>
      <c r="DP102" s="183"/>
      <c r="DQ102" s="183"/>
      <c r="DR102" s="183"/>
      <c r="DS102" s="183"/>
      <c r="DT102" s="183"/>
      <c r="DU102" s="183"/>
      <c r="DV102" s="183"/>
      <c r="DW102" s="183"/>
      <c r="DX102" s="183"/>
      <c r="DY102" s="183"/>
      <c r="DZ102" s="183"/>
      <c r="EA102" s="183"/>
      <c r="EB102" s="183"/>
      <c r="EC102" s="183"/>
      <c r="ED102" s="183"/>
      <c r="EE102" s="183"/>
      <c r="EF102" s="183"/>
      <c r="EG102" s="183"/>
      <c r="EH102" s="183"/>
      <c r="EI102" s="183"/>
      <c r="EJ102" s="183"/>
      <c r="EK102" s="183"/>
      <c r="EL102" s="183"/>
      <c r="EM102" s="183"/>
      <c r="EN102" s="183"/>
      <c r="EO102" s="183"/>
      <c r="EP102" s="183"/>
      <c r="EQ102" s="183"/>
      <c r="ER102" s="183"/>
      <c r="ES102" s="183"/>
      <c r="ET102" s="183"/>
      <c r="EU102" s="183"/>
      <c r="EV102" s="183"/>
      <c r="EW102" s="183"/>
      <c r="EX102" s="183"/>
      <c r="EY102" s="183"/>
      <c r="EZ102" s="183"/>
      <c r="FA102" s="183"/>
      <c r="FB102" s="183"/>
      <c r="FC102" s="183"/>
      <c r="FD102" s="183"/>
      <c r="FE102" s="183"/>
      <c r="FF102" s="183"/>
      <c r="FG102" s="183"/>
      <c r="FH102" s="183"/>
      <c r="FI102" s="183"/>
      <c r="FJ102" s="183"/>
      <c r="FK102" s="183"/>
      <c r="FL102" s="183"/>
      <c r="FM102" s="183"/>
      <c r="FN102" s="183"/>
      <c r="FO102" s="183"/>
      <c r="FP102" s="183"/>
      <c r="FQ102" s="183"/>
      <c r="FR102" s="183"/>
      <c r="FS102" s="183"/>
      <c r="FT102" s="183"/>
      <c r="FU102" s="183"/>
      <c r="FV102" s="183"/>
      <c r="FW102" s="183"/>
      <c r="FX102" s="183"/>
      <c r="FY102" s="183"/>
      <c r="FZ102" s="183"/>
      <c r="GA102" s="183"/>
      <c r="GB102" s="183"/>
      <c r="GC102" s="183"/>
      <c r="GD102" s="183"/>
      <c r="GE102" s="183"/>
      <c r="GF102" s="183"/>
      <c r="GG102" s="183"/>
      <c r="GH102" s="183"/>
      <c r="GI102" s="183"/>
      <c r="GJ102" s="183"/>
      <c r="GK102" s="183"/>
      <c r="GL102" s="183"/>
      <c r="GM102" s="183"/>
      <c r="GN102" s="183"/>
      <c r="GO102" s="183"/>
      <c r="GP102" s="183"/>
      <c r="GQ102" s="183"/>
      <c r="GR102" s="183"/>
      <c r="GS102" s="183"/>
      <c r="GT102" s="183"/>
      <c r="GU102" s="183"/>
      <c r="GV102" s="183"/>
      <c r="GW102" s="183"/>
      <c r="GX102" s="183"/>
      <c r="GY102" s="183"/>
      <c r="GZ102" s="183"/>
      <c r="HA102" s="183"/>
      <c r="HB102" s="183"/>
      <c r="HC102" s="183"/>
      <c r="HD102" s="183"/>
      <c r="HE102" s="183"/>
      <c r="HF102" s="183"/>
      <c r="HG102" s="183"/>
      <c r="HH102" s="183"/>
      <c r="HI102" s="183"/>
      <c r="HJ102" s="183"/>
      <c r="HK102" s="183"/>
      <c r="HL102" s="183"/>
      <c r="HM102" s="183"/>
      <c r="HN102" s="183"/>
      <c r="HO102" s="183"/>
      <c r="HP102" s="183"/>
      <c r="HQ102" s="183"/>
      <c r="HR102" s="183"/>
      <c r="HS102" s="183"/>
      <c r="HT102" s="183"/>
      <c r="HU102" s="183"/>
      <c r="HV102" s="183"/>
      <c r="HW102" s="183"/>
      <c r="HX102" s="183"/>
      <c r="HY102" s="183"/>
      <c r="HZ102" s="183"/>
      <c r="IA102" s="183"/>
      <c r="IB102" s="183"/>
      <c r="IC102" s="183"/>
      <c r="ID102" s="183"/>
      <c r="IE102" s="183"/>
      <c r="IF102" s="183"/>
      <c r="IG102" s="183"/>
      <c r="IH102" s="183"/>
      <c r="II102" s="183"/>
      <c r="IJ102" s="183"/>
      <c r="IK102" s="183"/>
      <c r="IL102" s="183"/>
      <c r="IM102" s="183"/>
      <c r="IN102" s="183"/>
      <c r="IO102" s="183"/>
      <c r="IP102" s="183"/>
      <c r="IQ102" s="183"/>
      <c r="IR102" s="183"/>
      <c r="IS102" s="183"/>
      <c r="IT102" s="183"/>
      <c r="IU102" s="183"/>
      <c r="IV102" s="183"/>
      <c r="IW102" s="183"/>
      <c r="IX102" s="183"/>
      <c r="IY102" s="183"/>
      <c r="IZ102" s="183"/>
      <c r="JA102" s="183"/>
      <c r="JB102" s="183"/>
      <c r="JC102" s="183"/>
      <c r="JD102" s="183"/>
      <c r="JE102" s="183"/>
      <c r="JF102" s="183"/>
      <c r="JG102" s="183"/>
      <c r="JH102" s="183"/>
      <c r="JI102" s="183"/>
      <c r="JJ102" s="183"/>
      <c r="JK102" s="183"/>
      <c r="JL102" s="183"/>
      <c r="JM102" s="183"/>
      <c r="JN102" s="183"/>
      <c r="JO102" s="183"/>
      <c r="JP102" s="183"/>
      <c r="JQ102" s="183"/>
      <c r="JR102" s="183"/>
      <c r="JS102" s="183"/>
      <c r="JT102" s="183"/>
      <c r="JU102" s="183"/>
      <c r="JV102" s="183"/>
      <c r="JW102" s="183"/>
      <c r="JX102" s="183"/>
      <c r="JY102" s="183"/>
      <c r="JZ102" s="183"/>
      <c r="KA102" s="183"/>
      <c r="KB102" s="183"/>
      <c r="KC102" s="183"/>
      <c r="KD102" s="183"/>
      <c r="KE102" s="183"/>
      <c r="KF102" s="183"/>
      <c r="KG102" s="183"/>
      <c r="KH102" s="183"/>
      <c r="KI102" s="183"/>
      <c r="KJ102" s="183"/>
      <c r="KK102" s="183"/>
      <c r="KL102" s="183"/>
      <c r="KM102" s="183"/>
      <c r="KN102" s="183"/>
      <c r="KO102" s="183"/>
      <c r="KP102" s="183"/>
      <c r="KQ102" s="183"/>
      <c r="KR102" s="183"/>
      <c r="KS102" s="183"/>
      <c r="KT102" s="183"/>
      <c r="KU102" s="183"/>
      <c r="KV102" s="183"/>
      <c r="KW102" s="183"/>
      <c r="KX102" s="183"/>
      <c r="KY102" s="183"/>
      <c r="KZ102" s="183"/>
      <c r="LA102" s="183"/>
      <c r="LB102" s="183"/>
      <c r="LC102" s="183"/>
      <c r="LD102" s="183"/>
      <c r="LE102" s="183"/>
      <c r="LF102" s="183"/>
      <c r="LG102" s="183"/>
      <c r="LH102" s="183"/>
      <c r="LI102" s="183"/>
      <c r="LJ102" s="183"/>
      <c r="LK102" s="183"/>
      <c r="LL102" s="183"/>
      <c r="LM102" s="183"/>
      <c r="LN102" s="183"/>
      <c r="LO102" s="183"/>
      <c r="LP102" s="183"/>
      <c r="LQ102" s="183"/>
      <c r="LR102" s="183"/>
      <c r="LS102" s="183"/>
      <c r="LT102" s="183"/>
      <c r="LU102" s="183"/>
      <c r="LV102" s="183"/>
      <c r="LW102" s="183"/>
      <c r="LX102" s="183"/>
      <c r="LY102" s="183"/>
      <c r="LZ102" s="183"/>
      <c r="MA102" s="183"/>
      <c r="MB102" s="183"/>
      <c r="MC102" s="183"/>
      <c r="MD102" s="183"/>
      <c r="ME102" s="183"/>
      <c r="MF102" s="183"/>
      <c r="MG102" s="183"/>
      <c r="MH102" s="183"/>
      <c r="MI102" s="183"/>
      <c r="MJ102" s="183"/>
      <c r="MK102" s="183"/>
      <c r="ML102" s="183"/>
      <c r="MM102" s="183"/>
      <c r="MN102" s="183"/>
      <c r="MO102" s="183"/>
      <c r="MP102" s="183"/>
      <c r="MQ102" s="183"/>
      <c r="MR102" s="183"/>
      <c r="MS102" s="183"/>
      <c r="MT102" s="183"/>
      <c r="MU102" s="183"/>
      <c r="MV102" s="183"/>
      <c r="MW102" s="183"/>
      <c r="MX102" s="183"/>
      <c r="MY102" s="183"/>
      <c r="MZ102" s="183"/>
      <c r="NA102" s="183"/>
      <c r="NB102" s="183"/>
      <c r="NC102" s="183"/>
      <c r="ND102" s="183"/>
      <c r="NE102" s="183"/>
      <c r="NF102" s="183"/>
      <c r="NG102" s="183"/>
      <c r="NH102" s="183"/>
      <c r="NI102" s="183"/>
      <c r="NJ102" s="183"/>
      <c r="NK102" s="183"/>
      <c r="NL102" s="183"/>
      <c r="NM102" s="183"/>
      <c r="NN102" s="183"/>
      <c r="NO102" s="183"/>
      <c r="NP102" s="183"/>
      <c r="NQ102" s="183"/>
      <c r="NR102" s="183"/>
      <c r="NS102" s="183"/>
      <c r="NT102" s="183"/>
      <c r="NU102" s="183"/>
      <c r="NV102" s="183"/>
      <c r="NW102" s="183"/>
      <c r="NX102" s="183"/>
      <c r="NY102" s="183"/>
      <c r="NZ102" s="183"/>
      <c r="OA102" s="183"/>
      <c r="OB102" s="183"/>
    </row>
    <row r="103" spans="1:392" s="250" customFormat="1">
      <c r="A103" s="121" t="s">
        <v>1944</v>
      </c>
      <c r="B103" s="385" t="s">
        <v>3276</v>
      </c>
      <c r="C103" s="170">
        <f>VLOOKUP(A103,'Running Inventory count'!$A:$C,3,)</f>
        <v>14</v>
      </c>
      <c r="D103" s="169"/>
      <c r="E103" s="169"/>
      <c r="F103" s="169"/>
      <c r="G103" s="169"/>
      <c r="H103" s="167"/>
      <c r="I103" s="207"/>
      <c r="J103" s="163"/>
      <c r="K103" s="151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3"/>
      <c r="BN103" s="183"/>
      <c r="BO103" s="183"/>
      <c r="BP103" s="183"/>
      <c r="BQ103" s="183"/>
      <c r="BR103" s="183"/>
      <c r="BS103" s="183"/>
      <c r="BT103" s="183"/>
      <c r="BU103" s="183"/>
      <c r="BV103" s="183"/>
      <c r="BW103" s="183"/>
      <c r="BX103" s="183"/>
      <c r="BY103" s="183"/>
      <c r="BZ103" s="183"/>
      <c r="CA103" s="183"/>
      <c r="CB103" s="183"/>
      <c r="CC103" s="183"/>
      <c r="CD103" s="183"/>
      <c r="CE103" s="183"/>
      <c r="CF103" s="183"/>
      <c r="CG103" s="183"/>
      <c r="CH103" s="183"/>
      <c r="CI103" s="183"/>
      <c r="CJ103" s="183"/>
      <c r="CK103" s="183"/>
      <c r="CL103" s="183"/>
      <c r="CM103" s="183"/>
      <c r="CN103" s="183"/>
      <c r="CO103" s="183"/>
      <c r="CP103" s="183"/>
      <c r="CQ103" s="183"/>
      <c r="CR103" s="183"/>
      <c r="CS103" s="183"/>
      <c r="CT103" s="183"/>
      <c r="CU103" s="183"/>
      <c r="CV103" s="183"/>
      <c r="CW103" s="183"/>
      <c r="CX103" s="183"/>
      <c r="CY103" s="183"/>
      <c r="CZ103" s="183"/>
      <c r="DA103" s="183"/>
      <c r="DB103" s="183"/>
      <c r="DC103" s="183"/>
      <c r="DD103" s="183"/>
      <c r="DE103" s="183"/>
      <c r="DF103" s="183"/>
      <c r="DG103" s="183"/>
      <c r="DH103" s="183"/>
      <c r="DI103" s="183"/>
      <c r="DJ103" s="183"/>
      <c r="DK103" s="183"/>
      <c r="DL103" s="183"/>
      <c r="DM103" s="183"/>
      <c r="DN103" s="183"/>
      <c r="DO103" s="183"/>
      <c r="DP103" s="183"/>
      <c r="DQ103" s="183"/>
      <c r="DR103" s="183"/>
      <c r="DS103" s="183"/>
      <c r="DT103" s="183"/>
      <c r="DU103" s="183"/>
      <c r="DV103" s="183"/>
      <c r="DW103" s="183"/>
      <c r="DX103" s="183"/>
      <c r="DY103" s="183"/>
      <c r="DZ103" s="183"/>
      <c r="EA103" s="183"/>
      <c r="EB103" s="183"/>
      <c r="EC103" s="183"/>
      <c r="ED103" s="183"/>
      <c r="EE103" s="183"/>
      <c r="EF103" s="183"/>
      <c r="EG103" s="183"/>
      <c r="EH103" s="183"/>
      <c r="EI103" s="183"/>
      <c r="EJ103" s="183"/>
      <c r="EK103" s="183"/>
      <c r="EL103" s="183"/>
      <c r="EM103" s="183"/>
      <c r="EN103" s="183"/>
      <c r="EO103" s="183"/>
      <c r="EP103" s="183"/>
      <c r="EQ103" s="183"/>
      <c r="ER103" s="183"/>
      <c r="ES103" s="183"/>
      <c r="ET103" s="183"/>
      <c r="EU103" s="183"/>
      <c r="EV103" s="183"/>
      <c r="EW103" s="183"/>
      <c r="EX103" s="183"/>
      <c r="EY103" s="183"/>
      <c r="EZ103" s="183"/>
      <c r="FA103" s="183"/>
      <c r="FB103" s="183"/>
      <c r="FC103" s="183"/>
      <c r="FD103" s="183"/>
      <c r="FE103" s="183"/>
      <c r="FF103" s="183"/>
      <c r="FG103" s="183"/>
      <c r="FH103" s="183"/>
      <c r="FI103" s="183"/>
      <c r="FJ103" s="183"/>
      <c r="FK103" s="183"/>
      <c r="FL103" s="183"/>
      <c r="FM103" s="183"/>
      <c r="FN103" s="183"/>
      <c r="FO103" s="183"/>
      <c r="FP103" s="183"/>
      <c r="FQ103" s="183"/>
      <c r="FR103" s="183"/>
      <c r="FS103" s="183"/>
      <c r="FT103" s="183"/>
      <c r="FU103" s="183"/>
      <c r="FV103" s="183"/>
      <c r="FW103" s="183"/>
      <c r="FX103" s="183"/>
      <c r="FY103" s="183"/>
      <c r="FZ103" s="183"/>
      <c r="GA103" s="183"/>
      <c r="GB103" s="183"/>
      <c r="GC103" s="183"/>
      <c r="GD103" s="183"/>
      <c r="GE103" s="183"/>
      <c r="GF103" s="183"/>
      <c r="GG103" s="183"/>
      <c r="GH103" s="183"/>
      <c r="GI103" s="183"/>
      <c r="GJ103" s="183"/>
      <c r="GK103" s="183"/>
      <c r="GL103" s="183"/>
      <c r="GM103" s="183"/>
      <c r="GN103" s="183"/>
      <c r="GO103" s="183"/>
      <c r="GP103" s="183"/>
      <c r="GQ103" s="183"/>
      <c r="GR103" s="183"/>
      <c r="GS103" s="183"/>
      <c r="GT103" s="183"/>
      <c r="GU103" s="183"/>
      <c r="GV103" s="183"/>
      <c r="GW103" s="183"/>
      <c r="GX103" s="183"/>
      <c r="GY103" s="183"/>
      <c r="GZ103" s="183"/>
      <c r="HA103" s="183"/>
      <c r="HB103" s="183"/>
      <c r="HC103" s="183"/>
      <c r="HD103" s="183"/>
      <c r="HE103" s="183"/>
      <c r="HF103" s="183"/>
      <c r="HG103" s="183"/>
      <c r="HH103" s="183"/>
      <c r="HI103" s="183"/>
      <c r="HJ103" s="183"/>
      <c r="HK103" s="183"/>
      <c r="HL103" s="183"/>
      <c r="HM103" s="183"/>
      <c r="HN103" s="183"/>
      <c r="HO103" s="183"/>
      <c r="HP103" s="183"/>
      <c r="HQ103" s="183"/>
      <c r="HR103" s="183"/>
      <c r="HS103" s="183"/>
      <c r="HT103" s="183"/>
      <c r="HU103" s="183"/>
      <c r="HV103" s="183"/>
      <c r="HW103" s="183"/>
      <c r="HX103" s="183"/>
      <c r="HY103" s="183"/>
      <c r="HZ103" s="183"/>
      <c r="IA103" s="183"/>
      <c r="IB103" s="183"/>
      <c r="IC103" s="183"/>
      <c r="ID103" s="183"/>
      <c r="IE103" s="183"/>
      <c r="IF103" s="183"/>
      <c r="IG103" s="183"/>
      <c r="IH103" s="183"/>
      <c r="II103" s="183"/>
      <c r="IJ103" s="183"/>
      <c r="IK103" s="183"/>
      <c r="IL103" s="183"/>
      <c r="IM103" s="183"/>
      <c r="IN103" s="183"/>
      <c r="IO103" s="183"/>
      <c r="IP103" s="183"/>
      <c r="IQ103" s="183"/>
      <c r="IR103" s="183"/>
      <c r="IS103" s="183"/>
      <c r="IT103" s="183"/>
      <c r="IU103" s="183"/>
      <c r="IV103" s="183"/>
      <c r="IW103" s="183"/>
      <c r="IX103" s="183"/>
      <c r="IY103" s="183"/>
      <c r="IZ103" s="183"/>
      <c r="JA103" s="183"/>
      <c r="JB103" s="183"/>
      <c r="JC103" s="183"/>
      <c r="JD103" s="183"/>
      <c r="JE103" s="183"/>
      <c r="JF103" s="183"/>
      <c r="JG103" s="183"/>
      <c r="JH103" s="183"/>
      <c r="JI103" s="183"/>
      <c r="JJ103" s="183"/>
      <c r="JK103" s="183"/>
      <c r="JL103" s="183"/>
      <c r="JM103" s="183"/>
      <c r="JN103" s="183"/>
      <c r="JO103" s="183"/>
      <c r="JP103" s="183"/>
      <c r="JQ103" s="183"/>
      <c r="JR103" s="183"/>
      <c r="JS103" s="183"/>
      <c r="JT103" s="183"/>
      <c r="JU103" s="183"/>
      <c r="JV103" s="183"/>
      <c r="JW103" s="183"/>
      <c r="JX103" s="183"/>
      <c r="JY103" s="183"/>
      <c r="JZ103" s="183"/>
      <c r="KA103" s="183"/>
      <c r="KB103" s="183"/>
      <c r="KC103" s="183"/>
      <c r="KD103" s="183"/>
      <c r="KE103" s="183"/>
      <c r="KF103" s="183"/>
      <c r="KG103" s="183"/>
      <c r="KH103" s="183"/>
      <c r="KI103" s="183"/>
      <c r="KJ103" s="183"/>
      <c r="KK103" s="183"/>
      <c r="KL103" s="183"/>
      <c r="KM103" s="183"/>
      <c r="KN103" s="183"/>
      <c r="KO103" s="183"/>
      <c r="KP103" s="183"/>
      <c r="KQ103" s="183"/>
      <c r="KR103" s="183"/>
      <c r="KS103" s="183"/>
      <c r="KT103" s="183"/>
      <c r="KU103" s="183"/>
      <c r="KV103" s="183"/>
      <c r="KW103" s="183"/>
      <c r="KX103" s="183"/>
      <c r="KY103" s="183"/>
      <c r="KZ103" s="183"/>
      <c r="LA103" s="183"/>
      <c r="LB103" s="183"/>
      <c r="LC103" s="183"/>
      <c r="LD103" s="183"/>
      <c r="LE103" s="183"/>
      <c r="LF103" s="183"/>
      <c r="LG103" s="183"/>
      <c r="LH103" s="183"/>
      <c r="LI103" s="183"/>
      <c r="LJ103" s="183"/>
      <c r="LK103" s="183"/>
      <c r="LL103" s="183"/>
      <c r="LM103" s="183"/>
      <c r="LN103" s="183"/>
      <c r="LO103" s="183"/>
      <c r="LP103" s="183"/>
      <c r="LQ103" s="183"/>
      <c r="LR103" s="183"/>
      <c r="LS103" s="183"/>
      <c r="LT103" s="183"/>
      <c r="LU103" s="183"/>
      <c r="LV103" s="183"/>
      <c r="LW103" s="183"/>
      <c r="LX103" s="183"/>
      <c r="LY103" s="183"/>
      <c r="LZ103" s="183"/>
      <c r="MA103" s="183"/>
      <c r="MB103" s="183"/>
      <c r="MC103" s="183"/>
      <c r="MD103" s="183"/>
      <c r="ME103" s="183"/>
      <c r="MF103" s="183"/>
      <c r="MG103" s="183"/>
      <c r="MH103" s="183"/>
      <c r="MI103" s="183"/>
      <c r="MJ103" s="183"/>
      <c r="MK103" s="183"/>
      <c r="ML103" s="183"/>
      <c r="MM103" s="183"/>
      <c r="MN103" s="183"/>
      <c r="MO103" s="183"/>
      <c r="MP103" s="183"/>
      <c r="MQ103" s="183"/>
      <c r="MR103" s="183"/>
      <c r="MS103" s="183"/>
      <c r="MT103" s="183"/>
      <c r="MU103" s="183"/>
      <c r="MV103" s="183"/>
      <c r="MW103" s="183"/>
      <c r="MX103" s="183"/>
      <c r="MY103" s="183"/>
      <c r="MZ103" s="183"/>
      <c r="NA103" s="183"/>
      <c r="NB103" s="183"/>
      <c r="NC103" s="183"/>
      <c r="ND103" s="183"/>
      <c r="NE103" s="183"/>
      <c r="NF103" s="183"/>
      <c r="NG103" s="183"/>
      <c r="NH103" s="183"/>
      <c r="NI103" s="183"/>
      <c r="NJ103" s="183"/>
      <c r="NK103" s="183"/>
      <c r="NL103" s="183"/>
      <c r="NM103" s="183"/>
      <c r="NN103" s="183"/>
      <c r="NO103" s="183"/>
      <c r="NP103" s="183"/>
      <c r="NQ103" s="183"/>
      <c r="NR103" s="183"/>
      <c r="NS103" s="183"/>
      <c r="NT103" s="183"/>
      <c r="NU103" s="183"/>
      <c r="NV103" s="183"/>
      <c r="NW103" s="183"/>
      <c r="NX103" s="183"/>
      <c r="NY103" s="183"/>
      <c r="NZ103" s="183"/>
      <c r="OA103" s="183"/>
      <c r="OB103" s="183"/>
    </row>
    <row r="104" spans="1:392" s="250" customFormat="1">
      <c r="A104" s="234" t="s">
        <v>1996</v>
      </c>
      <c r="B104" s="237" t="s">
        <v>2006</v>
      </c>
      <c r="C104" s="290">
        <f>VLOOKUP(A104,'Running Inventory count'!$A:$C,3,)</f>
        <v>25</v>
      </c>
      <c r="D104" s="289"/>
      <c r="E104" s="289"/>
      <c r="F104" s="266" t="s">
        <v>1890</v>
      </c>
      <c r="G104" s="289" t="s">
        <v>868</v>
      </c>
      <c r="H104" s="288" t="s">
        <v>102</v>
      </c>
      <c r="I104" s="287"/>
      <c r="J104" s="285"/>
      <c r="K104" s="287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  <c r="AA104" s="183"/>
      <c r="AB104" s="183"/>
      <c r="AC104" s="183"/>
      <c r="AD104" s="183"/>
      <c r="AE104" s="183"/>
      <c r="AF104" s="183"/>
      <c r="AG104" s="183"/>
      <c r="AH104" s="183"/>
      <c r="AI104" s="183"/>
      <c r="AJ104" s="183"/>
      <c r="AK104" s="183"/>
      <c r="AL104" s="183"/>
      <c r="AM104" s="183"/>
      <c r="AN104" s="183"/>
      <c r="AO104" s="183"/>
      <c r="AP104" s="183"/>
      <c r="AQ104" s="183"/>
      <c r="AR104" s="183"/>
      <c r="AS104" s="183"/>
      <c r="AT104" s="183"/>
      <c r="AU104" s="183"/>
      <c r="AV104" s="183"/>
      <c r="AW104" s="183"/>
      <c r="AX104" s="183"/>
      <c r="AY104" s="183"/>
      <c r="AZ104" s="183"/>
      <c r="BA104" s="183"/>
      <c r="BB104" s="183"/>
      <c r="BC104" s="183"/>
      <c r="BD104" s="183"/>
      <c r="BE104" s="183"/>
      <c r="BF104" s="183"/>
      <c r="BG104" s="183"/>
      <c r="BH104" s="183"/>
      <c r="BI104" s="183"/>
      <c r="BJ104" s="183"/>
      <c r="BK104" s="183"/>
      <c r="BL104" s="183"/>
      <c r="BM104" s="183"/>
      <c r="BN104" s="183"/>
      <c r="BO104" s="183"/>
      <c r="BP104" s="183"/>
      <c r="BQ104" s="183"/>
      <c r="BR104" s="183"/>
      <c r="BS104" s="183"/>
      <c r="BT104" s="183"/>
      <c r="BU104" s="183"/>
      <c r="BV104" s="183"/>
      <c r="BW104" s="183"/>
      <c r="BX104" s="183"/>
      <c r="BY104" s="183"/>
      <c r="BZ104" s="183"/>
      <c r="CA104" s="183"/>
      <c r="CB104" s="183"/>
      <c r="CC104" s="183"/>
      <c r="CD104" s="183"/>
      <c r="CE104" s="183"/>
      <c r="CF104" s="183"/>
      <c r="CG104" s="183"/>
      <c r="CH104" s="183"/>
      <c r="CI104" s="183"/>
      <c r="CJ104" s="183"/>
      <c r="CK104" s="183"/>
      <c r="CL104" s="183"/>
      <c r="CM104" s="183"/>
      <c r="CN104" s="183"/>
      <c r="CO104" s="183"/>
      <c r="CP104" s="183"/>
      <c r="CQ104" s="183"/>
      <c r="CR104" s="183"/>
      <c r="CS104" s="183"/>
      <c r="CT104" s="183"/>
      <c r="CU104" s="183"/>
      <c r="CV104" s="183"/>
      <c r="CW104" s="183"/>
      <c r="CX104" s="183"/>
      <c r="CY104" s="183"/>
      <c r="CZ104" s="183"/>
      <c r="DA104" s="183"/>
      <c r="DB104" s="183"/>
      <c r="DC104" s="183"/>
      <c r="DD104" s="183"/>
      <c r="DE104" s="183"/>
      <c r="DF104" s="183"/>
      <c r="DG104" s="183"/>
      <c r="DH104" s="183"/>
      <c r="DI104" s="183"/>
      <c r="DJ104" s="183"/>
      <c r="DK104" s="183"/>
      <c r="DL104" s="183"/>
      <c r="DM104" s="183"/>
      <c r="DN104" s="183"/>
      <c r="DO104" s="183"/>
      <c r="DP104" s="183"/>
      <c r="DQ104" s="183"/>
      <c r="DR104" s="183"/>
      <c r="DS104" s="183"/>
      <c r="DT104" s="183"/>
      <c r="DU104" s="183"/>
      <c r="DV104" s="183"/>
      <c r="DW104" s="183"/>
      <c r="DX104" s="183"/>
      <c r="DY104" s="183"/>
      <c r="DZ104" s="183"/>
      <c r="EA104" s="183"/>
      <c r="EB104" s="183"/>
      <c r="EC104" s="183"/>
      <c r="ED104" s="183"/>
      <c r="EE104" s="183"/>
      <c r="EF104" s="183"/>
      <c r="EG104" s="183"/>
      <c r="EH104" s="183"/>
      <c r="EI104" s="183"/>
      <c r="EJ104" s="183"/>
      <c r="EK104" s="183"/>
      <c r="EL104" s="183"/>
      <c r="EM104" s="183"/>
      <c r="EN104" s="183"/>
      <c r="EO104" s="183"/>
      <c r="EP104" s="183"/>
      <c r="EQ104" s="183"/>
      <c r="ER104" s="183"/>
      <c r="ES104" s="183"/>
      <c r="ET104" s="183"/>
      <c r="EU104" s="183"/>
      <c r="EV104" s="183"/>
      <c r="EW104" s="183"/>
      <c r="EX104" s="183"/>
      <c r="EY104" s="183"/>
      <c r="EZ104" s="183"/>
      <c r="FA104" s="183"/>
      <c r="FB104" s="183"/>
      <c r="FC104" s="183"/>
      <c r="FD104" s="183"/>
      <c r="FE104" s="183"/>
      <c r="FF104" s="183"/>
      <c r="FG104" s="183"/>
      <c r="FH104" s="183"/>
      <c r="FI104" s="183"/>
      <c r="FJ104" s="183"/>
      <c r="FK104" s="183"/>
      <c r="FL104" s="183"/>
      <c r="FM104" s="183"/>
      <c r="FN104" s="183"/>
      <c r="FO104" s="183"/>
      <c r="FP104" s="183"/>
      <c r="FQ104" s="183"/>
      <c r="FR104" s="183"/>
      <c r="FS104" s="183"/>
      <c r="FT104" s="183"/>
      <c r="FU104" s="183"/>
      <c r="FV104" s="183"/>
      <c r="FW104" s="183"/>
      <c r="FX104" s="183"/>
      <c r="FY104" s="183"/>
      <c r="FZ104" s="183"/>
      <c r="GA104" s="183"/>
      <c r="GB104" s="183"/>
      <c r="GC104" s="183"/>
      <c r="GD104" s="183"/>
      <c r="GE104" s="183"/>
      <c r="GF104" s="183"/>
      <c r="GG104" s="183"/>
      <c r="GH104" s="183"/>
      <c r="GI104" s="183"/>
      <c r="GJ104" s="183"/>
      <c r="GK104" s="183"/>
      <c r="GL104" s="183"/>
      <c r="GM104" s="183"/>
      <c r="GN104" s="183"/>
      <c r="GO104" s="183"/>
      <c r="GP104" s="183"/>
      <c r="GQ104" s="183"/>
      <c r="GR104" s="183"/>
      <c r="GS104" s="183"/>
      <c r="GT104" s="183"/>
      <c r="GU104" s="183"/>
      <c r="GV104" s="183"/>
      <c r="GW104" s="183"/>
      <c r="GX104" s="183"/>
      <c r="GY104" s="183"/>
      <c r="GZ104" s="183"/>
      <c r="HA104" s="183"/>
      <c r="HB104" s="183"/>
      <c r="HC104" s="183"/>
      <c r="HD104" s="183"/>
      <c r="HE104" s="183"/>
      <c r="HF104" s="183"/>
      <c r="HG104" s="183"/>
      <c r="HH104" s="183"/>
      <c r="HI104" s="183"/>
      <c r="HJ104" s="183"/>
      <c r="HK104" s="183"/>
      <c r="HL104" s="183"/>
      <c r="HM104" s="183"/>
      <c r="HN104" s="183"/>
      <c r="HO104" s="183"/>
      <c r="HP104" s="183"/>
      <c r="HQ104" s="183"/>
      <c r="HR104" s="183"/>
      <c r="HS104" s="183"/>
      <c r="HT104" s="183"/>
      <c r="HU104" s="183"/>
      <c r="HV104" s="183"/>
      <c r="HW104" s="183"/>
      <c r="HX104" s="183"/>
      <c r="HY104" s="183"/>
      <c r="HZ104" s="183"/>
      <c r="IA104" s="183"/>
      <c r="IB104" s="183"/>
      <c r="IC104" s="183"/>
      <c r="ID104" s="183"/>
      <c r="IE104" s="183"/>
      <c r="IF104" s="183"/>
      <c r="IG104" s="183"/>
      <c r="IH104" s="183"/>
      <c r="II104" s="183"/>
      <c r="IJ104" s="183"/>
      <c r="IK104" s="183"/>
      <c r="IL104" s="183"/>
      <c r="IM104" s="183"/>
      <c r="IN104" s="183"/>
      <c r="IO104" s="183"/>
      <c r="IP104" s="183"/>
      <c r="IQ104" s="183"/>
      <c r="IR104" s="183"/>
      <c r="IS104" s="183"/>
      <c r="IT104" s="183"/>
      <c r="IU104" s="183"/>
      <c r="IV104" s="183"/>
      <c r="IW104" s="183"/>
      <c r="IX104" s="183"/>
      <c r="IY104" s="183"/>
      <c r="IZ104" s="183"/>
      <c r="JA104" s="183"/>
      <c r="JB104" s="183"/>
      <c r="JC104" s="183"/>
      <c r="JD104" s="183"/>
      <c r="JE104" s="183"/>
      <c r="JF104" s="183"/>
      <c r="JG104" s="183"/>
      <c r="JH104" s="183"/>
      <c r="JI104" s="183"/>
      <c r="JJ104" s="183"/>
      <c r="JK104" s="183"/>
      <c r="JL104" s="183"/>
      <c r="JM104" s="183"/>
      <c r="JN104" s="183"/>
      <c r="JO104" s="183"/>
      <c r="JP104" s="183"/>
      <c r="JQ104" s="183"/>
      <c r="JR104" s="183"/>
      <c r="JS104" s="183"/>
      <c r="JT104" s="183"/>
      <c r="JU104" s="183"/>
      <c r="JV104" s="183"/>
      <c r="JW104" s="183"/>
      <c r="JX104" s="183"/>
      <c r="JY104" s="183"/>
      <c r="JZ104" s="183"/>
      <c r="KA104" s="183"/>
      <c r="KB104" s="183"/>
      <c r="KC104" s="183"/>
      <c r="KD104" s="183"/>
      <c r="KE104" s="183"/>
      <c r="KF104" s="183"/>
      <c r="KG104" s="183"/>
      <c r="KH104" s="183"/>
      <c r="KI104" s="183"/>
      <c r="KJ104" s="183"/>
      <c r="KK104" s="183"/>
      <c r="KL104" s="183"/>
      <c r="KM104" s="183"/>
      <c r="KN104" s="183"/>
      <c r="KO104" s="183"/>
      <c r="KP104" s="183"/>
      <c r="KQ104" s="183"/>
      <c r="KR104" s="183"/>
      <c r="KS104" s="183"/>
      <c r="KT104" s="183"/>
      <c r="KU104" s="183"/>
      <c r="KV104" s="183"/>
      <c r="KW104" s="183"/>
      <c r="KX104" s="183"/>
      <c r="KY104" s="183"/>
      <c r="KZ104" s="183"/>
      <c r="LA104" s="183"/>
      <c r="LB104" s="183"/>
      <c r="LC104" s="183"/>
      <c r="LD104" s="183"/>
      <c r="LE104" s="183"/>
      <c r="LF104" s="183"/>
      <c r="LG104" s="183"/>
      <c r="LH104" s="183"/>
      <c r="LI104" s="183"/>
      <c r="LJ104" s="183"/>
      <c r="LK104" s="183"/>
      <c r="LL104" s="183"/>
      <c r="LM104" s="183"/>
      <c r="LN104" s="183"/>
      <c r="LO104" s="183"/>
      <c r="LP104" s="183"/>
      <c r="LQ104" s="183"/>
      <c r="LR104" s="183"/>
      <c r="LS104" s="183"/>
      <c r="LT104" s="183"/>
      <c r="LU104" s="183"/>
      <c r="LV104" s="183"/>
      <c r="LW104" s="183"/>
      <c r="LX104" s="183"/>
      <c r="LY104" s="183"/>
      <c r="LZ104" s="183"/>
      <c r="MA104" s="183"/>
      <c r="MB104" s="183"/>
      <c r="MC104" s="183"/>
      <c r="MD104" s="183"/>
      <c r="ME104" s="183"/>
      <c r="MF104" s="183"/>
      <c r="MG104" s="183"/>
      <c r="MH104" s="183"/>
      <c r="MI104" s="183"/>
      <c r="MJ104" s="183"/>
      <c r="MK104" s="183"/>
      <c r="ML104" s="183"/>
      <c r="MM104" s="183"/>
      <c r="MN104" s="183"/>
      <c r="MO104" s="183"/>
      <c r="MP104" s="183"/>
      <c r="MQ104" s="183"/>
      <c r="MR104" s="183"/>
      <c r="MS104" s="183"/>
      <c r="MT104" s="183"/>
      <c r="MU104" s="183"/>
      <c r="MV104" s="183"/>
      <c r="MW104" s="183"/>
      <c r="MX104" s="183"/>
      <c r="MY104" s="183"/>
      <c r="MZ104" s="183"/>
      <c r="NA104" s="183"/>
      <c r="NB104" s="183"/>
      <c r="NC104" s="183"/>
      <c r="ND104" s="183"/>
      <c r="NE104" s="183"/>
      <c r="NF104" s="183"/>
      <c r="NG104" s="183"/>
      <c r="NH104" s="183"/>
      <c r="NI104" s="183"/>
      <c r="NJ104" s="183"/>
      <c r="NK104" s="183"/>
      <c r="NL104" s="183"/>
      <c r="NM104" s="183"/>
      <c r="NN104" s="183"/>
      <c r="NO104" s="183"/>
      <c r="NP104" s="183"/>
      <c r="NQ104" s="183"/>
      <c r="NR104" s="183"/>
      <c r="NS104" s="183"/>
      <c r="NT104" s="183"/>
      <c r="NU104" s="183"/>
      <c r="NV104" s="183"/>
      <c r="NW104" s="183"/>
      <c r="NX104" s="183"/>
      <c r="NY104" s="183"/>
      <c r="NZ104" s="183"/>
      <c r="OA104" s="183"/>
      <c r="OB104" s="183"/>
    </row>
    <row r="105" spans="1:392" s="268" customFormat="1">
      <c r="A105" s="234" t="s">
        <v>1696</v>
      </c>
      <c r="B105" s="237" t="s">
        <v>1693</v>
      </c>
      <c r="C105" s="267">
        <f>VLOOKUP(A105,'Running Inventory count'!$A:$C,3,)</f>
        <v>12</v>
      </c>
      <c r="D105" s="289"/>
      <c r="E105" s="289"/>
      <c r="F105" s="266" t="s">
        <v>1890</v>
      </c>
      <c r="G105" s="263" t="s">
        <v>868</v>
      </c>
      <c r="H105" s="262" t="s">
        <v>102</v>
      </c>
      <c r="I105" s="270"/>
      <c r="J105" s="265"/>
      <c r="K105" s="270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  <c r="AK105" s="183"/>
      <c r="AL105" s="183"/>
      <c r="AM105" s="183"/>
      <c r="AN105" s="183"/>
      <c r="AO105" s="183"/>
      <c r="AP105" s="183"/>
      <c r="AQ105" s="183"/>
      <c r="AR105" s="183"/>
      <c r="AS105" s="183"/>
      <c r="AT105" s="183"/>
      <c r="AU105" s="183"/>
      <c r="AV105" s="183"/>
      <c r="AW105" s="183"/>
      <c r="AX105" s="183"/>
      <c r="AY105" s="183"/>
      <c r="AZ105" s="183"/>
      <c r="BA105" s="183"/>
      <c r="BB105" s="183"/>
      <c r="BC105" s="183"/>
      <c r="BD105" s="183"/>
      <c r="BE105" s="183"/>
      <c r="BF105" s="183"/>
      <c r="BG105" s="183"/>
      <c r="BH105" s="183"/>
      <c r="BI105" s="183"/>
      <c r="BJ105" s="183"/>
      <c r="BK105" s="183"/>
      <c r="BL105" s="183"/>
      <c r="BM105" s="183"/>
      <c r="BN105" s="183"/>
      <c r="BO105" s="183"/>
      <c r="BP105" s="183"/>
      <c r="BQ105" s="183"/>
      <c r="BR105" s="183"/>
      <c r="BS105" s="183"/>
      <c r="BT105" s="183"/>
      <c r="BU105" s="183"/>
      <c r="BV105" s="183"/>
      <c r="BW105" s="183"/>
      <c r="BX105" s="183"/>
      <c r="BY105" s="183"/>
      <c r="BZ105" s="183"/>
      <c r="CA105" s="183"/>
      <c r="CB105" s="183"/>
      <c r="CC105" s="183"/>
      <c r="CD105" s="183"/>
      <c r="CE105" s="183"/>
      <c r="CF105" s="183"/>
      <c r="CG105" s="183"/>
      <c r="CH105" s="183"/>
      <c r="CI105" s="183"/>
      <c r="CJ105" s="183"/>
      <c r="CK105" s="183"/>
      <c r="CL105" s="183"/>
      <c r="CM105" s="183"/>
      <c r="CN105" s="183"/>
      <c r="CO105" s="183"/>
      <c r="CP105" s="183"/>
      <c r="CQ105" s="183"/>
      <c r="CR105" s="183"/>
      <c r="CS105" s="183"/>
      <c r="CT105" s="183"/>
      <c r="CU105" s="183"/>
      <c r="CV105" s="183"/>
      <c r="CW105" s="183"/>
      <c r="CX105" s="183"/>
      <c r="CY105" s="183"/>
      <c r="CZ105" s="183"/>
      <c r="DA105" s="183"/>
      <c r="DB105" s="183"/>
      <c r="DC105" s="183"/>
      <c r="DD105" s="183"/>
      <c r="DE105" s="183"/>
      <c r="DF105" s="183"/>
      <c r="DG105" s="183"/>
      <c r="DH105" s="183"/>
      <c r="DI105" s="183"/>
      <c r="DJ105" s="183"/>
      <c r="DK105" s="183"/>
      <c r="DL105" s="183"/>
      <c r="DM105" s="183"/>
      <c r="DN105" s="183"/>
      <c r="DO105" s="183"/>
      <c r="DP105" s="183"/>
      <c r="DQ105" s="183"/>
      <c r="DR105" s="183"/>
      <c r="DS105" s="183"/>
      <c r="DT105" s="183"/>
      <c r="DU105" s="183"/>
      <c r="DV105" s="183"/>
      <c r="DW105" s="183"/>
      <c r="DX105" s="183"/>
      <c r="DY105" s="183"/>
      <c r="DZ105" s="183"/>
      <c r="EA105" s="183"/>
      <c r="EB105" s="183"/>
      <c r="EC105" s="183"/>
      <c r="ED105" s="183"/>
      <c r="EE105" s="183"/>
      <c r="EF105" s="183"/>
      <c r="EG105" s="183"/>
      <c r="EH105" s="183"/>
      <c r="EI105" s="183"/>
      <c r="EJ105" s="183"/>
      <c r="EK105" s="183"/>
      <c r="EL105" s="183"/>
      <c r="EM105" s="183"/>
      <c r="EN105" s="183"/>
      <c r="EO105" s="183"/>
      <c r="EP105" s="183"/>
      <c r="EQ105" s="183"/>
      <c r="ER105" s="183"/>
      <c r="ES105" s="183"/>
      <c r="ET105" s="183"/>
      <c r="EU105" s="183"/>
      <c r="EV105" s="183"/>
      <c r="EW105" s="183"/>
      <c r="EX105" s="183"/>
      <c r="EY105" s="183"/>
      <c r="EZ105" s="183"/>
      <c r="FA105" s="183"/>
      <c r="FB105" s="183"/>
      <c r="FC105" s="183"/>
      <c r="FD105" s="183"/>
      <c r="FE105" s="183"/>
      <c r="FF105" s="183"/>
      <c r="FG105" s="183"/>
      <c r="FH105" s="183"/>
      <c r="FI105" s="183"/>
      <c r="FJ105" s="183"/>
      <c r="FK105" s="183"/>
      <c r="FL105" s="183"/>
      <c r="FM105" s="183"/>
      <c r="FN105" s="183"/>
      <c r="FO105" s="183"/>
      <c r="FP105" s="183"/>
      <c r="FQ105" s="183"/>
      <c r="FR105" s="183"/>
      <c r="FS105" s="183"/>
      <c r="FT105" s="183"/>
      <c r="FU105" s="183"/>
      <c r="FV105" s="183"/>
      <c r="FW105" s="183"/>
      <c r="FX105" s="183"/>
      <c r="FY105" s="183"/>
      <c r="FZ105" s="183"/>
      <c r="GA105" s="183"/>
      <c r="GB105" s="183"/>
      <c r="GC105" s="183"/>
      <c r="GD105" s="183"/>
      <c r="GE105" s="183"/>
      <c r="GF105" s="183"/>
      <c r="GG105" s="183"/>
      <c r="GH105" s="183"/>
      <c r="GI105" s="183"/>
      <c r="GJ105" s="183"/>
      <c r="GK105" s="183"/>
      <c r="GL105" s="183"/>
      <c r="GM105" s="183"/>
      <c r="GN105" s="183"/>
      <c r="GO105" s="183"/>
      <c r="GP105" s="183"/>
      <c r="GQ105" s="183"/>
      <c r="GR105" s="183"/>
      <c r="GS105" s="183"/>
      <c r="GT105" s="183"/>
      <c r="GU105" s="183"/>
      <c r="GV105" s="183"/>
      <c r="GW105" s="183"/>
      <c r="GX105" s="183"/>
      <c r="GY105" s="183"/>
      <c r="GZ105" s="183"/>
      <c r="HA105" s="183"/>
      <c r="HB105" s="183"/>
      <c r="HC105" s="183"/>
      <c r="HD105" s="183"/>
      <c r="HE105" s="183"/>
      <c r="HF105" s="183"/>
      <c r="HG105" s="183"/>
      <c r="HH105" s="183"/>
      <c r="HI105" s="183"/>
      <c r="HJ105" s="183"/>
      <c r="HK105" s="183"/>
      <c r="HL105" s="183"/>
      <c r="HM105" s="183"/>
      <c r="HN105" s="183"/>
      <c r="HO105" s="183"/>
      <c r="HP105" s="183"/>
      <c r="HQ105" s="183"/>
      <c r="HR105" s="183"/>
      <c r="HS105" s="183"/>
      <c r="HT105" s="183"/>
      <c r="HU105" s="183"/>
      <c r="HV105" s="183"/>
      <c r="HW105" s="183"/>
      <c r="HX105" s="183"/>
      <c r="HY105" s="183"/>
      <c r="HZ105" s="183"/>
      <c r="IA105" s="183"/>
      <c r="IB105" s="183"/>
      <c r="IC105" s="183"/>
      <c r="ID105" s="183"/>
      <c r="IE105" s="183"/>
      <c r="IF105" s="183"/>
      <c r="IG105" s="183"/>
      <c r="IH105" s="183"/>
      <c r="II105" s="183"/>
      <c r="IJ105" s="183"/>
      <c r="IK105" s="183"/>
      <c r="IL105" s="183"/>
      <c r="IM105" s="183"/>
      <c r="IN105" s="183"/>
      <c r="IO105" s="183"/>
      <c r="IP105" s="183"/>
      <c r="IQ105" s="183"/>
      <c r="IR105" s="183"/>
      <c r="IS105" s="183"/>
      <c r="IT105" s="183"/>
      <c r="IU105" s="183"/>
      <c r="IV105" s="183"/>
      <c r="IW105" s="183"/>
      <c r="IX105" s="183"/>
      <c r="IY105" s="183"/>
      <c r="IZ105" s="183"/>
      <c r="JA105" s="183"/>
      <c r="JB105" s="183"/>
      <c r="JC105" s="183"/>
      <c r="JD105" s="183"/>
      <c r="JE105" s="183"/>
      <c r="JF105" s="183"/>
      <c r="JG105" s="183"/>
      <c r="JH105" s="183"/>
      <c r="JI105" s="183"/>
      <c r="JJ105" s="183"/>
      <c r="JK105" s="183"/>
      <c r="JL105" s="183"/>
      <c r="JM105" s="183"/>
      <c r="JN105" s="183"/>
      <c r="JO105" s="183"/>
      <c r="JP105" s="183"/>
      <c r="JQ105" s="183"/>
      <c r="JR105" s="183"/>
      <c r="JS105" s="183"/>
      <c r="JT105" s="183"/>
      <c r="JU105" s="183"/>
      <c r="JV105" s="183"/>
      <c r="JW105" s="183"/>
      <c r="JX105" s="183"/>
      <c r="JY105" s="183"/>
      <c r="JZ105" s="183"/>
      <c r="KA105" s="183"/>
      <c r="KB105" s="183"/>
      <c r="KC105" s="183"/>
      <c r="KD105" s="183"/>
      <c r="KE105" s="183"/>
      <c r="KF105" s="183"/>
      <c r="KG105" s="183"/>
      <c r="KH105" s="183"/>
      <c r="KI105" s="183"/>
      <c r="KJ105" s="183"/>
      <c r="KK105" s="183"/>
      <c r="KL105" s="183"/>
      <c r="KM105" s="183"/>
      <c r="KN105" s="183"/>
      <c r="KO105" s="183"/>
      <c r="KP105" s="183"/>
      <c r="KQ105" s="183"/>
      <c r="KR105" s="183"/>
      <c r="KS105" s="183"/>
      <c r="KT105" s="183"/>
      <c r="KU105" s="183"/>
      <c r="KV105" s="183"/>
      <c r="KW105" s="183"/>
      <c r="KX105" s="183"/>
      <c r="KY105" s="183"/>
      <c r="KZ105" s="183"/>
      <c r="LA105" s="183"/>
      <c r="LB105" s="183"/>
      <c r="LC105" s="183"/>
      <c r="LD105" s="183"/>
      <c r="LE105" s="183"/>
      <c r="LF105" s="183"/>
      <c r="LG105" s="183"/>
      <c r="LH105" s="183"/>
      <c r="LI105" s="183"/>
      <c r="LJ105" s="183"/>
      <c r="LK105" s="183"/>
      <c r="LL105" s="183"/>
      <c r="LM105" s="183"/>
      <c r="LN105" s="183"/>
      <c r="LO105" s="183"/>
      <c r="LP105" s="183"/>
      <c r="LQ105" s="183"/>
      <c r="LR105" s="183"/>
      <c r="LS105" s="183"/>
      <c r="LT105" s="183"/>
      <c r="LU105" s="183"/>
      <c r="LV105" s="183"/>
      <c r="LW105" s="183"/>
      <c r="LX105" s="183"/>
      <c r="LY105" s="183"/>
      <c r="LZ105" s="183"/>
      <c r="MA105" s="183"/>
      <c r="MB105" s="183"/>
      <c r="MC105" s="183"/>
      <c r="MD105" s="183"/>
      <c r="ME105" s="183"/>
      <c r="MF105" s="183"/>
      <c r="MG105" s="183"/>
      <c r="MH105" s="183"/>
      <c r="MI105" s="183"/>
      <c r="MJ105" s="183"/>
      <c r="MK105" s="183"/>
      <c r="ML105" s="183"/>
      <c r="MM105" s="183"/>
      <c r="MN105" s="183"/>
      <c r="MO105" s="183"/>
      <c r="MP105" s="183"/>
      <c r="MQ105" s="183"/>
      <c r="MR105" s="183"/>
      <c r="MS105" s="183"/>
      <c r="MT105" s="183"/>
      <c r="MU105" s="183"/>
      <c r="MV105" s="183"/>
      <c r="MW105" s="183"/>
      <c r="MX105" s="183"/>
      <c r="MY105" s="183"/>
      <c r="MZ105" s="183"/>
      <c r="NA105" s="183"/>
      <c r="NB105" s="183"/>
      <c r="NC105" s="183"/>
      <c r="ND105" s="183"/>
      <c r="NE105" s="183"/>
      <c r="NF105" s="183"/>
      <c r="NG105" s="183"/>
      <c r="NH105" s="183"/>
      <c r="NI105" s="183"/>
      <c r="NJ105" s="183"/>
      <c r="NK105" s="183"/>
      <c r="NL105" s="183"/>
      <c r="NM105" s="183"/>
      <c r="NN105" s="183"/>
      <c r="NO105" s="183"/>
      <c r="NP105" s="183"/>
      <c r="NQ105" s="183"/>
      <c r="NR105" s="183"/>
      <c r="NS105" s="183"/>
      <c r="NT105" s="183"/>
      <c r="NU105" s="183"/>
      <c r="NV105" s="183"/>
      <c r="NW105" s="183"/>
      <c r="NX105" s="183"/>
      <c r="NY105" s="183"/>
      <c r="NZ105" s="183"/>
      <c r="OA105" s="183"/>
      <c r="OB105" s="183"/>
    </row>
    <row r="106" spans="1:392" s="268" customFormat="1">
      <c r="A106" s="378" t="s">
        <v>1898</v>
      </c>
      <c r="B106" s="235" t="s">
        <v>1901</v>
      </c>
      <c r="C106" s="290">
        <f>VLOOKUP(A106,'Running Inventory count'!$A:$C,3,)</f>
        <v>10</v>
      </c>
      <c r="D106" s="289"/>
      <c r="E106" s="289"/>
      <c r="F106" s="266" t="s">
        <v>1890</v>
      </c>
      <c r="G106" s="289" t="s">
        <v>868</v>
      </c>
      <c r="H106" s="288" t="s">
        <v>102</v>
      </c>
      <c r="I106" s="287"/>
      <c r="J106" s="285"/>
      <c r="K106" s="287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  <c r="AC106" s="183"/>
      <c r="AD106" s="183"/>
      <c r="AE106" s="183"/>
      <c r="AF106" s="183"/>
      <c r="AG106" s="183"/>
      <c r="AH106" s="183"/>
      <c r="AI106" s="183"/>
      <c r="AJ106" s="183"/>
      <c r="AK106" s="183"/>
      <c r="AL106" s="183"/>
      <c r="AM106" s="183"/>
      <c r="AN106" s="183"/>
      <c r="AO106" s="183"/>
      <c r="AP106" s="183"/>
      <c r="AQ106" s="183"/>
      <c r="AR106" s="183"/>
      <c r="AS106" s="183"/>
      <c r="AT106" s="183"/>
      <c r="AU106" s="183"/>
      <c r="AV106" s="183"/>
      <c r="AW106" s="183"/>
      <c r="AX106" s="183"/>
      <c r="AY106" s="183"/>
      <c r="AZ106" s="183"/>
      <c r="BA106" s="183"/>
      <c r="BB106" s="183"/>
      <c r="BC106" s="183"/>
      <c r="BD106" s="183"/>
      <c r="BE106" s="183"/>
      <c r="BF106" s="183"/>
      <c r="BG106" s="183"/>
      <c r="BH106" s="183"/>
      <c r="BI106" s="183"/>
      <c r="BJ106" s="183"/>
      <c r="BK106" s="183"/>
      <c r="BL106" s="183"/>
      <c r="BM106" s="183"/>
      <c r="BN106" s="183"/>
      <c r="BO106" s="183"/>
      <c r="BP106" s="183"/>
      <c r="BQ106" s="183"/>
      <c r="BR106" s="183"/>
      <c r="BS106" s="183"/>
      <c r="BT106" s="183"/>
      <c r="BU106" s="183"/>
      <c r="BV106" s="183"/>
      <c r="BW106" s="183"/>
      <c r="BX106" s="183"/>
      <c r="BY106" s="183"/>
      <c r="BZ106" s="183"/>
      <c r="CA106" s="183"/>
      <c r="CB106" s="183"/>
      <c r="CC106" s="183"/>
      <c r="CD106" s="183"/>
      <c r="CE106" s="183"/>
      <c r="CF106" s="183"/>
      <c r="CG106" s="183"/>
      <c r="CH106" s="183"/>
      <c r="CI106" s="183"/>
      <c r="CJ106" s="183"/>
      <c r="CK106" s="183"/>
      <c r="CL106" s="183"/>
      <c r="CM106" s="183"/>
      <c r="CN106" s="183"/>
      <c r="CO106" s="183"/>
      <c r="CP106" s="183"/>
      <c r="CQ106" s="183"/>
      <c r="CR106" s="183"/>
      <c r="CS106" s="183"/>
      <c r="CT106" s="183"/>
      <c r="CU106" s="183"/>
      <c r="CV106" s="183"/>
      <c r="CW106" s="183"/>
      <c r="CX106" s="183"/>
      <c r="CY106" s="183"/>
      <c r="CZ106" s="183"/>
      <c r="DA106" s="183"/>
      <c r="DB106" s="183"/>
      <c r="DC106" s="183"/>
      <c r="DD106" s="183"/>
      <c r="DE106" s="183"/>
      <c r="DF106" s="183"/>
      <c r="DG106" s="183"/>
      <c r="DH106" s="183"/>
      <c r="DI106" s="183"/>
      <c r="DJ106" s="183"/>
      <c r="DK106" s="183"/>
      <c r="DL106" s="183"/>
      <c r="DM106" s="183"/>
      <c r="DN106" s="183"/>
      <c r="DO106" s="183"/>
      <c r="DP106" s="183"/>
      <c r="DQ106" s="183"/>
      <c r="DR106" s="183"/>
      <c r="DS106" s="183"/>
      <c r="DT106" s="183"/>
      <c r="DU106" s="183"/>
      <c r="DV106" s="183"/>
      <c r="DW106" s="183"/>
      <c r="DX106" s="183"/>
      <c r="DY106" s="183"/>
      <c r="DZ106" s="183"/>
      <c r="EA106" s="183"/>
      <c r="EB106" s="183"/>
      <c r="EC106" s="183"/>
      <c r="ED106" s="183"/>
      <c r="EE106" s="183"/>
      <c r="EF106" s="183"/>
      <c r="EG106" s="183"/>
      <c r="EH106" s="183"/>
      <c r="EI106" s="183"/>
      <c r="EJ106" s="183"/>
      <c r="EK106" s="183"/>
      <c r="EL106" s="183"/>
      <c r="EM106" s="183"/>
      <c r="EN106" s="183"/>
      <c r="EO106" s="183"/>
      <c r="EP106" s="183"/>
      <c r="EQ106" s="183"/>
      <c r="ER106" s="183"/>
      <c r="ES106" s="183"/>
      <c r="ET106" s="183"/>
      <c r="EU106" s="183"/>
      <c r="EV106" s="183"/>
      <c r="EW106" s="183"/>
      <c r="EX106" s="183"/>
      <c r="EY106" s="183"/>
      <c r="EZ106" s="183"/>
      <c r="FA106" s="183"/>
      <c r="FB106" s="183"/>
      <c r="FC106" s="183"/>
      <c r="FD106" s="183"/>
      <c r="FE106" s="183"/>
      <c r="FF106" s="183"/>
      <c r="FG106" s="183"/>
      <c r="FH106" s="183"/>
      <c r="FI106" s="183"/>
      <c r="FJ106" s="183"/>
      <c r="FK106" s="183"/>
      <c r="FL106" s="183"/>
      <c r="FM106" s="183"/>
      <c r="FN106" s="183"/>
      <c r="FO106" s="183"/>
      <c r="FP106" s="183"/>
      <c r="FQ106" s="183"/>
      <c r="FR106" s="183"/>
      <c r="FS106" s="183"/>
      <c r="FT106" s="183"/>
      <c r="FU106" s="183"/>
      <c r="FV106" s="183"/>
      <c r="FW106" s="183"/>
      <c r="FX106" s="183"/>
      <c r="FY106" s="183"/>
      <c r="FZ106" s="183"/>
      <c r="GA106" s="183"/>
      <c r="GB106" s="183"/>
      <c r="GC106" s="183"/>
      <c r="GD106" s="183"/>
      <c r="GE106" s="183"/>
      <c r="GF106" s="183"/>
      <c r="GG106" s="183"/>
      <c r="GH106" s="183"/>
      <c r="GI106" s="183"/>
      <c r="GJ106" s="183"/>
      <c r="GK106" s="183"/>
      <c r="GL106" s="183"/>
      <c r="GM106" s="183"/>
      <c r="GN106" s="183"/>
      <c r="GO106" s="183"/>
      <c r="GP106" s="183"/>
      <c r="GQ106" s="183"/>
      <c r="GR106" s="183"/>
      <c r="GS106" s="183"/>
      <c r="GT106" s="183"/>
      <c r="GU106" s="183"/>
      <c r="GV106" s="183"/>
      <c r="GW106" s="183"/>
      <c r="GX106" s="183"/>
      <c r="GY106" s="183"/>
      <c r="GZ106" s="183"/>
      <c r="HA106" s="183"/>
      <c r="HB106" s="183"/>
      <c r="HC106" s="183"/>
      <c r="HD106" s="183"/>
      <c r="HE106" s="183"/>
      <c r="HF106" s="183"/>
      <c r="HG106" s="183"/>
      <c r="HH106" s="183"/>
      <c r="HI106" s="183"/>
      <c r="HJ106" s="183"/>
      <c r="HK106" s="183"/>
      <c r="HL106" s="183"/>
      <c r="HM106" s="183"/>
      <c r="HN106" s="183"/>
      <c r="HO106" s="183"/>
      <c r="HP106" s="183"/>
      <c r="HQ106" s="183"/>
      <c r="HR106" s="183"/>
      <c r="HS106" s="183"/>
      <c r="HT106" s="183"/>
      <c r="HU106" s="183"/>
      <c r="HV106" s="183"/>
      <c r="HW106" s="183"/>
      <c r="HX106" s="183"/>
      <c r="HY106" s="183"/>
      <c r="HZ106" s="183"/>
      <c r="IA106" s="183"/>
      <c r="IB106" s="183"/>
      <c r="IC106" s="183"/>
      <c r="ID106" s="183"/>
      <c r="IE106" s="183"/>
      <c r="IF106" s="183"/>
      <c r="IG106" s="183"/>
      <c r="IH106" s="183"/>
      <c r="II106" s="183"/>
      <c r="IJ106" s="183"/>
      <c r="IK106" s="183"/>
      <c r="IL106" s="183"/>
      <c r="IM106" s="183"/>
      <c r="IN106" s="183"/>
      <c r="IO106" s="183"/>
      <c r="IP106" s="183"/>
      <c r="IQ106" s="183"/>
      <c r="IR106" s="183"/>
      <c r="IS106" s="183"/>
      <c r="IT106" s="183"/>
      <c r="IU106" s="183"/>
      <c r="IV106" s="183"/>
      <c r="IW106" s="183"/>
      <c r="IX106" s="183"/>
      <c r="IY106" s="183"/>
      <c r="IZ106" s="183"/>
      <c r="JA106" s="183"/>
      <c r="JB106" s="183"/>
      <c r="JC106" s="183"/>
      <c r="JD106" s="183"/>
      <c r="JE106" s="183"/>
      <c r="JF106" s="183"/>
      <c r="JG106" s="183"/>
      <c r="JH106" s="183"/>
      <c r="JI106" s="183"/>
      <c r="JJ106" s="183"/>
      <c r="JK106" s="183"/>
      <c r="JL106" s="183"/>
      <c r="JM106" s="183"/>
      <c r="JN106" s="183"/>
      <c r="JO106" s="183"/>
      <c r="JP106" s="183"/>
      <c r="JQ106" s="183"/>
      <c r="JR106" s="183"/>
      <c r="JS106" s="183"/>
      <c r="JT106" s="183"/>
      <c r="JU106" s="183"/>
      <c r="JV106" s="183"/>
      <c r="JW106" s="183"/>
      <c r="JX106" s="183"/>
      <c r="JY106" s="183"/>
      <c r="JZ106" s="183"/>
      <c r="KA106" s="183"/>
      <c r="KB106" s="183"/>
      <c r="KC106" s="183"/>
      <c r="KD106" s="183"/>
      <c r="KE106" s="183"/>
      <c r="KF106" s="183"/>
      <c r="KG106" s="183"/>
      <c r="KH106" s="183"/>
      <c r="KI106" s="183"/>
      <c r="KJ106" s="183"/>
      <c r="KK106" s="183"/>
      <c r="KL106" s="183"/>
      <c r="KM106" s="183"/>
      <c r="KN106" s="183"/>
      <c r="KO106" s="183"/>
      <c r="KP106" s="183"/>
      <c r="KQ106" s="183"/>
      <c r="KR106" s="183"/>
      <c r="KS106" s="183"/>
      <c r="KT106" s="183"/>
      <c r="KU106" s="183"/>
      <c r="KV106" s="183"/>
      <c r="KW106" s="183"/>
      <c r="KX106" s="183"/>
      <c r="KY106" s="183"/>
      <c r="KZ106" s="183"/>
      <c r="LA106" s="183"/>
      <c r="LB106" s="183"/>
      <c r="LC106" s="183"/>
      <c r="LD106" s="183"/>
      <c r="LE106" s="183"/>
      <c r="LF106" s="183"/>
      <c r="LG106" s="183"/>
      <c r="LH106" s="183"/>
      <c r="LI106" s="183"/>
      <c r="LJ106" s="183"/>
      <c r="LK106" s="183"/>
      <c r="LL106" s="183"/>
      <c r="LM106" s="183"/>
      <c r="LN106" s="183"/>
      <c r="LO106" s="183"/>
      <c r="LP106" s="183"/>
      <c r="LQ106" s="183"/>
      <c r="LR106" s="183"/>
      <c r="LS106" s="183"/>
      <c r="LT106" s="183"/>
      <c r="LU106" s="183"/>
      <c r="LV106" s="183"/>
      <c r="LW106" s="183"/>
      <c r="LX106" s="183"/>
      <c r="LY106" s="183"/>
      <c r="LZ106" s="183"/>
      <c r="MA106" s="183"/>
      <c r="MB106" s="183"/>
      <c r="MC106" s="183"/>
      <c r="MD106" s="183"/>
      <c r="ME106" s="183"/>
      <c r="MF106" s="183"/>
      <c r="MG106" s="183"/>
      <c r="MH106" s="183"/>
      <c r="MI106" s="183"/>
      <c r="MJ106" s="183"/>
      <c r="MK106" s="183"/>
      <c r="ML106" s="183"/>
      <c r="MM106" s="183"/>
      <c r="MN106" s="183"/>
      <c r="MO106" s="183"/>
      <c r="MP106" s="183"/>
      <c r="MQ106" s="183"/>
      <c r="MR106" s="183"/>
      <c r="MS106" s="183"/>
      <c r="MT106" s="183"/>
      <c r="MU106" s="183"/>
      <c r="MV106" s="183"/>
      <c r="MW106" s="183"/>
      <c r="MX106" s="183"/>
      <c r="MY106" s="183"/>
      <c r="MZ106" s="183"/>
      <c r="NA106" s="183"/>
      <c r="NB106" s="183"/>
      <c r="NC106" s="183"/>
      <c r="ND106" s="183"/>
      <c r="NE106" s="183"/>
      <c r="NF106" s="183"/>
      <c r="NG106" s="183"/>
      <c r="NH106" s="183"/>
      <c r="NI106" s="183"/>
      <c r="NJ106" s="183"/>
      <c r="NK106" s="183"/>
      <c r="NL106" s="183"/>
      <c r="NM106" s="183"/>
      <c r="NN106" s="183"/>
      <c r="NO106" s="183"/>
      <c r="NP106" s="183"/>
      <c r="NQ106" s="183"/>
      <c r="NR106" s="183"/>
      <c r="NS106" s="183"/>
      <c r="NT106" s="183"/>
      <c r="NU106" s="183"/>
      <c r="NV106" s="183"/>
      <c r="NW106" s="183"/>
      <c r="NX106" s="183"/>
      <c r="NY106" s="183"/>
      <c r="NZ106" s="183"/>
      <c r="OA106" s="183"/>
      <c r="OB106" s="183"/>
    </row>
    <row r="107" spans="1:392" s="268" customFormat="1">
      <c r="A107" s="378" t="s">
        <v>1997</v>
      </c>
      <c r="B107" s="235" t="s">
        <v>2007</v>
      </c>
      <c r="C107" s="290">
        <f>VLOOKUP(A107,'Running Inventory count'!$A:$C,3,)</f>
        <v>25</v>
      </c>
      <c r="D107" s="289"/>
      <c r="E107" s="289"/>
      <c r="F107" s="266" t="s">
        <v>1890</v>
      </c>
      <c r="G107" s="289" t="s">
        <v>868</v>
      </c>
      <c r="H107" s="288" t="s">
        <v>102</v>
      </c>
      <c r="I107" s="287"/>
      <c r="J107" s="285"/>
      <c r="K107" s="287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3"/>
      <c r="AO107" s="183"/>
      <c r="AP107" s="183"/>
      <c r="AQ107" s="183"/>
      <c r="AR107" s="183"/>
      <c r="AS107" s="183"/>
      <c r="AT107" s="183"/>
      <c r="AU107" s="183"/>
      <c r="AV107" s="183"/>
      <c r="AW107" s="183"/>
      <c r="AX107" s="183"/>
      <c r="AY107" s="183"/>
      <c r="AZ107" s="183"/>
      <c r="BA107" s="183"/>
      <c r="BB107" s="183"/>
      <c r="BC107" s="183"/>
      <c r="BD107" s="183"/>
      <c r="BE107" s="183"/>
      <c r="BF107" s="183"/>
      <c r="BG107" s="183"/>
      <c r="BH107" s="183"/>
      <c r="BI107" s="183"/>
      <c r="BJ107" s="183"/>
      <c r="BK107" s="183"/>
      <c r="BL107" s="183"/>
      <c r="BM107" s="183"/>
      <c r="BN107" s="183"/>
      <c r="BO107" s="183"/>
      <c r="BP107" s="183"/>
      <c r="BQ107" s="183"/>
      <c r="BR107" s="183"/>
      <c r="BS107" s="183"/>
      <c r="BT107" s="183"/>
      <c r="BU107" s="183"/>
      <c r="BV107" s="183"/>
      <c r="BW107" s="183"/>
      <c r="BX107" s="183"/>
      <c r="BY107" s="183"/>
      <c r="BZ107" s="183"/>
      <c r="CA107" s="183"/>
      <c r="CB107" s="183"/>
      <c r="CC107" s="183"/>
      <c r="CD107" s="183"/>
      <c r="CE107" s="183"/>
      <c r="CF107" s="183"/>
      <c r="CG107" s="183"/>
      <c r="CH107" s="183"/>
      <c r="CI107" s="183"/>
      <c r="CJ107" s="183"/>
      <c r="CK107" s="183"/>
      <c r="CL107" s="183"/>
      <c r="CM107" s="183"/>
      <c r="CN107" s="183"/>
      <c r="CO107" s="183"/>
      <c r="CP107" s="183"/>
      <c r="CQ107" s="183"/>
      <c r="CR107" s="183"/>
      <c r="CS107" s="183"/>
      <c r="CT107" s="183"/>
      <c r="CU107" s="183"/>
      <c r="CV107" s="183"/>
      <c r="CW107" s="183"/>
      <c r="CX107" s="183"/>
      <c r="CY107" s="183"/>
      <c r="CZ107" s="183"/>
      <c r="DA107" s="183"/>
      <c r="DB107" s="183"/>
      <c r="DC107" s="183"/>
      <c r="DD107" s="183"/>
      <c r="DE107" s="183"/>
      <c r="DF107" s="183"/>
      <c r="DG107" s="183"/>
      <c r="DH107" s="183"/>
      <c r="DI107" s="183"/>
      <c r="DJ107" s="183"/>
      <c r="DK107" s="183"/>
      <c r="DL107" s="183"/>
      <c r="DM107" s="183"/>
      <c r="DN107" s="183"/>
      <c r="DO107" s="183"/>
      <c r="DP107" s="183"/>
      <c r="DQ107" s="183"/>
      <c r="DR107" s="183"/>
      <c r="DS107" s="183"/>
      <c r="DT107" s="183"/>
      <c r="DU107" s="183"/>
      <c r="DV107" s="183"/>
      <c r="DW107" s="183"/>
      <c r="DX107" s="183"/>
      <c r="DY107" s="183"/>
      <c r="DZ107" s="183"/>
      <c r="EA107" s="183"/>
      <c r="EB107" s="183"/>
      <c r="EC107" s="183"/>
      <c r="ED107" s="183"/>
      <c r="EE107" s="183"/>
      <c r="EF107" s="183"/>
      <c r="EG107" s="183"/>
      <c r="EH107" s="183"/>
      <c r="EI107" s="183"/>
      <c r="EJ107" s="183"/>
      <c r="EK107" s="183"/>
      <c r="EL107" s="183"/>
      <c r="EM107" s="183"/>
      <c r="EN107" s="183"/>
      <c r="EO107" s="183"/>
      <c r="EP107" s="183"/>
      <c r="EQ107" s="183"/>
      <c r="ER107" s="183"/>
      <c r="ES107" s="183"/>
      <c r="ET107" s="183"/>
      <c r="EU107" s="183"/>
      <c r="EV107" s="183"/>
      <c r="EW107" s="183"/>
      <c r="EX107" s="183"/>
      <c r="EY107" s="183"/>
      <c r="EZ107" s="183"/>
      <c r="FA107" s="183"/>
      <c r="FB107" s="183"/>
      <c r="FC107" s="183"/>
      <c r="FD107" s="183"/>
      <c r="FE107" s="183"/>
      <c r="FF107" s="183"/>
      <c r="FG107" s="183"/>
      <c r="FH107" s="183"/>
      <c r="FI107" s="183"/>
      <c r="FJ107" s="183"/>
      <c r="FK107" s="183"/>
      <c r="FL107" s="183"/>
      <c r="FM107" s="183"/>
      <c r="FN107" s="183"/>
      <c r="FO107" s="183"/>
      <c r="FP107" s="183"/>
      <c r="FQ107" s="183"/>
      <c r="FR107" s="183"/>
      <c r="FS107" s="183"/>
      <c r="FT107" s="183"/>
      <c r="FU107" s="183"/>
      <c r="FV107" s="183"/>
      <c r="FW107" s="183"/>
      <c r="FX107" s="183"/>
      <c r="FY107" s="183"/>
      <c r="FZ107" s="183"/>
      <c r="GA107" s="183"/>
      <c r="GB107" s="183"/>
      <c r="GC107" s="183"/>
      <c r="GD107" s="183"/>
      <c r="GE107" s="183"/>
      <c r="GF107" s="183"/>
      <c r="GG107" s="183"/>
      <c r="GH107" s="183"/>
      <c r="GI107" s="183"/>
      <c r="GJ107" s="183"/>
      <c r="GK107" s="183"/>
      <c r="GL107" s="183"/>
      <c r="GM107" s="183"/>
      <c r="GN107" s="183"/>
      <c r="GO107" s="183"/>
      <c r="GP107" s="183"/>
      <c r="GQ107" s="183"/>
      <c r="GR107" s="183"/>
      <c r="GS107" s="183"/>
      <c r="GT107" s="183"/>
      <c r="GU107" s="183"/>
      <c r="GV107" s="183"/>
      <c r="GW107" s="183"/>
      <c r="GX107" s="183"/>
      <c r="GY107" s="183"/>
      <c r="GZ107" s="183"/>
      <c r="HA107" s="183"/>
      <c r="HB107" s="183"/>
      <c r="HC107" s="183"/>
      <c r="HD107" s="183"/>
      <c r="HE107" s="183"/>
      <c r="HF107" s="183"/>
      <c r="HG107" s="183"/>
      <c r="HH107" s="183"/>
      <c r="HI107" s="183"/>
      <c r="HJ107" s="183"/>
      <c r="HK107" s="183"/>
      <c r="HL107" s="183"/>
      <c r="HM107" s="183"/>
      <c r="HN107" s="183"/>
      <c r="HO107" s="183"/>
      <c r="HP107" s="183"/>
      <c r="HQ107" s="183"/>
      <c r="HR107" s="183"/>
      <c r="HS107" s="183"/>
      <c r="HT107" s="183"/>
      <c r="HU107" s="183"/>
      <c r="HV107" s="183"/>
      <c r="HW107" s="183"/>
      <c r="HX107" s="183"/>
      <c r="HY107" s="183"/>
      <c r="HZ107" s="183"/>
      <c r="IA107" s="183"/>
      <c r="IB107" s="183"/>
      <c r="IC107" s="183"/>
      <c r="ID107" s="183"/>
      <c r="IE107" s="183"/>
      <c r="IF107" s="183"/>
      <c r="IG107" s="183"/>
      <c r="IH107" s="183"/>
      <c r="II107" s="183"/>
      <c r="IJ107" s="183"/>
      <c r="IK107" s="183"/>
      <c r="IL107" s="183"/>
      <c r="IM107" s="183"/>
      <c r="IN107" s="183"/>
      <c r="IO107" s="183"/>
      <c r="IP107" s="183"/>
      <c r="IQ107" s="183"/>
      <c r="IR107" s="183"/>
      <c r="IS107" s="183"/>
      <c r="IT107" s="183"/>
      <c r="IU107" s="183"/>
      <c r="IV107" s="183"/>
      <c r="IW107" s="183"/>
      <c r="IX107" s="183"/>
      <c r="IY107" s="183"/>
      <c r="IZ107" s="183"/>
      <c r="JA107" s="183"/>
      <c r="JB107" s="183"/>
      <c r="JC107" s="183"/>
      <c r="JD107" s="183"/>
      <c r="JE107" s="183"/>
      <c r="JF107" s="183"/>
      <c r="JG107" s="183"/>
      <c r="JH107" s="183"/>
      <c r="JI107" s="183"/>
      <c r="JJ107" s="183"/>
      <c r="JK107" s="183"/>
      <c r="JL107" s="183"/>
      <c r="JM107" s="183"/>
      <c r="JN107" s="183"/>
      <c r="JO107" s="183"/>
      <c r="JP107" s="183"/>
      <c r="JQ107" s="183"/>
      <c r="JR107" s="183"/>
      <c r="JS107" s="183"/>
      <c r="JT107" s="183"/>
      <c r="JU107" s="183"/>
      <c r="JV107" s="183"/>
      <c r="JW107" s="183"/>
      <c r="JX107" s="183"/>
      <c r="JY107" s="183"/>
      <c r="JZ107" s="183"/>
      <c r="KA107" s="183"/>
      <c r="KB107" s="183"/>
      <c r="KC107" s="183"/>
      <c r="KD107" s="183"/>
      <c r="KE107" s="183"/>
      <c r="KF107" s="183"/>
      <c r="KG107" s="183"/>
      <c r="KH107" s="183"/>
      <c r="KI107" s="183"/>
      <c r="KJ107" s="183"/>
      <c r="KK107" s="183"/>
      <c r="KL107" s="183"/>
      <c r="KM107" s="183"/>
      <c r="KN107" s="183"/>
      <c r="KO107" s="183"/>
      <c r="KP107" s="183"/>
      <c r="KQ107" s="183"/>
      <c r="KR107" s="183"/>
      <c r="KS107" s="183"/>
      <c r="KT107" s="183"/>
      <c r="KU107" s="183"/>
      <c r="KV107" s="183"/>
      <c r="KW107" s="183"/>
      <c r="KX107" s="183"/>
      <c r="KY107" s="183"/>
      <c r="KZ107" s="183"/>
      <c r="LA107" s="183"/>
      <c r="LB107" s="183"/>
      <c r="LC107" s="183"/>
      <c r="LD107" s="183"/>
      <c r="LE107" s="183"/>
      <c r="LF107" s="183"/>
      <c r="LG107" s="183"/>
      <c r="LH107" s="183"/>
      <c r="LI107" s="183"/>
      <c r="LJ107" s="183"/>
      <c r="LK107" s="183"/>
      <c r="LL107" s="183"/>
      <c r="LM107" s="183"/>
      <c r="LN107" s="183"/>
      <c r="LO107" s="183"/>
      <c r="LP107" s="183"/>
      <c r="LQ107" s="183"/>
      <c r="LR107" s="183"/>
      <c r="LS107" s="183"/>
      <c r="LT107" s="183"/>
      <c r="LU107" s="183"/>
      <c r="LV107" s="183"/>
      <c r="LW107" s="183"/>
      <c r="LX107" s="183"/>
      <c r="LY107" s="183"/>
      <c r="LZ107" s="183"/>
      <c r="MA107" s="183"/>
      <c r="MB107" s="183"/>
      <c r="MC107" s="183"/>
      <c r="MD107" s="183"/>
      <c r="ME107" s="183"/>
      <c r="MF107" s="183"/>
      <c r="MG107" s="183"/>
      <c r="MH107" s="183"/>
      <c r="MI107" s="183"/>
      <c r="MJ107" s="183"/>
      <c r="MK107" s="183"/>
      <c r="ML107" s="183"/>
      <c r="MM107" s="183"/>
      <c r="MN107" s="183"/>
      <c r="MO107" s="183"/>
      <c r="MP107" s="183"/>
      <c r="MQ107" s="183"/>
      <c r="MR107" s="183"/>
      <c r="MS107" s="183"/>
      <c r="MT107" s="183"/>
      <c r="MU107" s="183"/>
      <c r="MV107" s="183"/>
      <c r="MW107" s="183"/>
      <c r="MX107" s="183"/>
      <c r="MY107" s="183"/>
      <c r="MZ107" s="183"/>
      <c r="NA107" s="183"/>
      <c r="NB107" s="183"/>
      <c r="NC107" s="183"/>
      <c r="ND107" s="183"/>
      <c r="NE107" s="183"/>
      <c r="NF107" s="183"/>
      <c r="NG107" s="183"/>
      <c r="NH107" s="183"/>
      <c r="NI107" s="183"/>
      <c r="NJ107" s="183"/>
      <c r="NK107" s="183"/>
      <c r="NL107" s="183"/>
      <c r="NM107" s="183"/>
      <c r="NN107" s="183"/>
      <c r="NO107" s="183"/>
      <c r="NP107" s="183"/>
      <c r="NQ107" s="183"/>
      <c r="NR107" s="183"/>
      <c r="NS107" s="183"/>
      <c r="NT107" s="183"/>
      <c r="NU107" s="183"/>
      <c r="NV107" s="183"/>
      <c r="NW107" s="183"/>
      <c r="NX107" s="183"/>
      <c r="NY107" s="183"/>
      <c r="NZ107" s="183"/>
      <c r="OA107" s="183"/>
      <c r="OB107" s="183"/>
    </row>
    <row r="108" spans="1:392" s="268" customFormat="1">
      <c r="A108" s="378" t="s">
        <v>1992</v>
      </c>
      <c r="B108" s="235" t="s">
        <v>2002</v>
      </c>
      <c r="C108" s="290">
        <f>VLOOKUP(A108,'Running Inventory count'!$A:$C,3,)</f>
        <v>10</v>
      </c>
      <c r="D108" s="289"/>
      <c r="E108" s="289"/>
      <c r="F108" s="266" t="s">
        <v>1890</v>
      </c>
      <c r="G108" s="289" t="s">
        <v>868</v>
      </c>
      <c r="H108" s="288" t="s">
        <v>102</v>
      </c>
      <c r="I108" s="287"/>
      <c r="J108" s="285"/>
      <c r="K108" s="287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  <c r="AA108" s="183"/>
      <c r="AB108" s="183"/>
      <c r="AC108" s="183"/>
      <c r="AD108" s="183"/>
      <c r="AE108" s="183"/>
      <c r="AF108" s="183"/>
      <c r="AG108" s="183"/>
      <c r="AH108" s="183"/>
      <c r="AI108" s="183"/>
      <c r="AJ108" s="183"/>
      <c r="AK108" s="183"/>
      <c r="AL108" s="183"/>
      <c r="AM108" s="183"/>
      <c r="AN108" s="183"/>
      <c r="AO108" s="183"/>
      <c r="AP108" s="183"/>
      <c r="AQ108" s="183"/>
      <c r="AR108" s="183"/>
      <c r="AS108" s="183"/>
      <c r="AT108" s="183"/>
      <c r="AU108" s="183"/>
      <c r="AV108" s="183"/>
      <c r="AW108" s="183"/>
      <c r="AX108" s="183"/>
      <c r="AY108" s="183"/>
      <c r="AZ108" s="183"/>
      <c r="BA108" s="183"/>
      <c r="BB108" s="183"/>
      <c r="BC108" s="183"/>
      <c r="BD108" s="183"/>
      <c r="BE108" s="183"/>
      <c r="BF108" s="183"/>
      <c r="BG108" s="183"/>
      <c r="BH108" s="183"/>
      <c r="BI108" s="183"/>
      <c r="BJ108" s="183"/>
      <c r="BK108" s="183"/>
      <c r="BL108" s="183"/>
      <c r="BM108" s="183"/>
      <c r="BN108" s="183"/>
      <c r="BO108" s="183"/>
      <c r="BP108" s="183"/>
      <c r="BQ108" s="183"/>
      <c r="BR108" s="183"/>
      <c r="BS108" s="183"/>
      <c r="BT108" s="183"/>
      <c r="BU108" s="183"/>
      <c r="BV108" s="183"/>
      <c r="BW108" s="183"/>
      <c r="BX108" s="183"/>
      <c r="BY108" s="183"/>
      <c r="BZ108" s="183"/>
      <c r="CA108" s="183"/>
      <c r="CB108" s="183"/>
      <c r="CC108" s="183"/>
      <c r="CD108" s="183"/>
      <c r="CE108" s="183"/>
      <c r="CF108" s="183"/>
      <c r="CG108" s="183"/>
      <c r="CH108" s="183"/>
      <c r="CI108" s="183"/>
      <c r="CJ108" s="183"/>
      <c r="CK108" s="183"/>
      <c r="CL108" s="183"/>
      <c r="CM108" s="183"/>
      <c r="CN108" s="183"/>
      <c r="CO108" s="183"/>
      <c r="CP108" s="183"/>
      <c r="CQ108" s="183"/>
      <c r="CR108" s="183"/>
      <c r="CS108" s="183"/>
      <c r="CT108" s="183"/>
      <c r="CU108" s="183"/>
      <c r="CV108" s="183"/>
      <c r="CW108" s="183"/>
      <c r="CX108" s="183"/>
      <c r="CY108" s="183"/>
      <c r="CZ108" s="183"/>
      <c r="DA108" s="183"/>
      <c r="DB108" s="183"/>
      <c r="DC108" s="183"/>
      <c r="DD108" s="183"/>
      <c r="DE108" s="183"/>
      <c r="DF108" s="183"/>
      <c r="DG108" s="183"/>
      <c r="DH108" s="183"/>
      <c r="DI108" s="183"/>
      <c r="DJ108" s="183"/>
      <c r="DK108" s="183"/>
      <c r="DL108" s="183"/>
      <c r="DM108" s="183"/>
      <c r="DN108" s="183"/>
      <c r="DO108" s="183"/>
      <c r="DP108" s="183"/>
      <c r="DQ108" s="183"/>
      <c r="DR108" s="183"/>
      <c r="DS108" s="183"/>
      <c r="DT108" s="183"/>
      <c r="DU108" s="183"/>
      <c r="DV108" s="183"/>
      <c r="DW108" s="183"/>
      <c r="DX108" s="183"/>
      <c r="DY108" s="183"/>
      <c r="DZ108" s="183"/>
      <c r="EA108" s="183"/>
      <c r="EB108" s="183"/>
      <c r="EC108" s="183"/>
      <c r="ED108" s="183"/>
      <c r="EE108" s="183"/>
      <c r="EF108" s="183"/>
      <c r="EG108" s="183"/>
      <c r="EH108" s="183"/>
      <c r="EI108" s="183"/>
      <c r="EJ108" s="183"/>
      <c r="EK108" s="183"/>
      <c r="EL108" s="183"/>
      <c r="EM108" s="183"/>
      <c r="EN108" s="183"/>
      <c r="EO108" s="183"/>
      <c r="EP108" s="183"/>
      <c r="EQ108" s="183"/>
      <c r="ER108" s="183"/>
      <c r="ES108" s="183"/>
      <c r="ET108" s="183"/>
      <c r="EU108" s="183"/>
      <c r="EV108" s="183"/>
      <c r="EW108" s="183"/>
      <c r="EX108" s="183"/>
      <c r="EY108" s="183"/>
      <c r="EZ108" s="183"/>
      <c r="FA108" s="183"/>
      <c r="FB108" s="183"/>
      <c r="FC108" s="183"/>
      <c r="FD108" s="183"/>
      <c r="FE108" s="183"/>
      <c r="FF108" s="183"/>
      <c r="FG108" s="183"/>
      <c r="FH108" s="183"/>
      <c r="FI108" s="183"/>
      <c r="FJ108" s="183"/>
      <c r="FK108" s="183"/>
      <c r="FL108" s="183"/>
      <c r="FM108" s="183"/>
      <c r="FN108" s="183"/>
      <c r="FO108" s="183"/>
      <c r="FP108" s="183"/>
      <c r="FQ108" s="183"/>
      <c r="FR108" s="183"/>
      <c r="FS108" s="183"/>
      <c r="FT108" s="183"/>
      <c r="FU108" s="183"/>
      <c r="FV108" s="183"/>
      <c r="FW108" s="183"/>
      <c r="FX108" s="183"/>
      <c r="FY108" s="183"/>
      <c r="FZ108" s="183"/>
      <c r="GA108" s="183"/>
      <c r="GB108" s="183"/>
      <c r="GC108" s="183"/>
      <c r="GD108" s="183"/>
      <c r="GE108" s="183"/>
      <c r="GF108" s="183"/>
      <c r="GG108" s="183"/>
      <c r="GH108" s="183"/>
      <c r="GI108" s="183"/>
      <c r="GJ108" s="183"/>
      <c r="GK108" s="183"/>
      <c r="GL108" s="183"/>
      <c r="GM108" s="183"/>
      <c r="GN108" s="183"/>
      <c r="GO108" s="183"/>
      <c r="GP108" s="183"/>
      <c r="GQ108" s="183"/>
      <c r="GR108" s="183"/>
      <c r="GS108" s="183"/>
      <c r="GT108" s="183"/>
      <c r="GU108" s="183"/>
      <c r="GV108" s="183"/>
      <c r="GW108" s="183"/>
      <c r="GX108" s="183"/>
      <c r="GY108" s="183"/>
      <c r="GZ108" s="183"/>
      <c r="HA108" s="183"/>
      <c r="HB108" s="183"/>
      <c r="HC108" s="183"/>
      <c r="HD108" s="183"/>
      <c r="HE108" s="183"/>
      <c r="HF108" s="183"/>
      <c r="HG108" s="183"/>
      <c r="HH108" s="183"/>
      <c r="HI108" s="183"/>
      <c r="HJ108" s="183"/>
      <c r="HK108" s="183"/>
      <c r="HL108" s="183"/>
      <c r="HM108" s="183"/>
      <c r="HN108" s="183"/>
      <c r="HO108" s="183"/>
      <c r="HP108" s="183"/>
      <c r="HQ108" s="183"/>
      <c r="HR108" s="183"/>
      <c r="HS108" s="183"/>
      <c r="HT108" s="183"/>
      <c r="HU108" s="183"/>
      <c r="HV108" s="183"/>
      <c r="HW108" s="183"/>
      <c r="HX108" s="183"/>
      <c r="HY108" s="183"/>
      <c r="HZ108" s="183"/>
      <c r="IA108" s="183"/>
      <c r="IB108" s="183"/>
      <c r="IC108" s="183"/>
      <c r="ID108" s="183"/>
      <c r="IE108" s="183"/>
      <c r="IF108" s="183"/>
      <c r="IG108" s="183"/>
      <c r="IH108" s="183"/>
      <c r="II108" s="183"/>
      <c r="IJ108" s="183"/>
      <c r="IK108" s="183"/>
      <c r="IL108" s="183"/>
      <c r="IM108" s="183"/>
      <c r="IN108" s="183"/>
      <c r="IO108" s="183"/>
      <c r="IP108" s="183"/>
      <c r="IQ108" s="183"/>
      <c r="IR108" s="183"/>
      <c r="IS108" s="183"/>
      <c r="IT108" s="183"/>
      <c r="IU108" s="183"/>
      <c r="IV108" s="183"/>
      <c r="IW108" s="183"/>
      <c r="IX108" s="183"/>
      <c r="IY108" s="183"/>
      <c r="IZ108" s="183"/>
      <c r="JA108" s="183"/>
      <c r="JB108" s="183"/>
      <c r="JC108" s="183"/>
      <c r="JD108" s="183"/>
      <c r="JE108" s="183"/>
      <c r="JF108" s="183"/>
      <c r="JG108" s="183"/>
      <c r="JH108" s="183"/>
      <c r="JI108" s="183"/>
      <c r="JJ108" s="183"/>
      <c r="JK108" s="183"/>
      <c r="JL108" s="183"/>
      <c r="JM108" s="183"/>
      <c r="JN108" s="183"/>
      <c r="JO108" s="183"/>
      <c r="JP108" s="183"/>
      <c r="JQ108" s="183"/>
      <c r="JR108" s="183"/>
      <c r="JS108" s="183"/>
      <c r="JT108" s="183"/>
      <c r="JU108" s="183"/>
      <c r="JV108" s="183"/>
      <c r="JW108" s="183"/>
      <c r="JX108" s="183"/>
      <c r="JY108" s="183"/>
      <c r="JZ108" s="183"/>
      <c r="KA108" s="183"/>
      <c r="KB108" s="183"/>
      <c r="KC108" s="183"/>
      <c r="KD108" s="183"/>
      <c r="KE108" s="183"/>
      <c r="KF108" s="183"/>
      <c r="KG108" s="183"/>
      <c r="KH108" s="183"/>
      <c r="KI108" s="183"/>
      <c r="KJ108" s="183"/>
      <c r="KK108" s="183"/>
      <c r="KL108" s="183"/>
      <c r="KM108" s="183"/>
      <c r="KN108" s="183"/>
      <c r="KO108" s="183"/>
      <c r="KP108" s="183"/>
      <c r="KQ108" s="183"/>
      <c r="KR108" s="183"/>
      <c r="KS108" s="183"/>
      <c r="KT108" s="183"/>
      <c r="KU108" s="183"/>
      <c r="KV108" s="183"/>
      <c r="KW108" s="183"/>
      <c r="KX108" s="183"/>
      <c r="KY108" s="183"/>
      <c r="KZ108" s="183"/>
      <c r="LA108" s="183"/>
      <c r="LB108" s="183"/>
      <c r="LC108" s="183"/>
      <c r="LD108" s="183"/>
      <c r="LE108" s="183"/>
      <c r="LF108" s="183"/>
      <c r="LG108" s="183"/>
      <c r="LH108" s="183"/>
      <c r="LI108" s="183"/>
      <c r="LJ108" s="183"/>
      <c r="LK108" s="183"/>
      <c r="LL108" s="183"/>
      <c r="LM108" s="183"/>
      <c r="LN108" s="183"/>
      <c r="LO108" s="183"/>
      <c r="LP108" s="183"/>
      <c r="LQ108" s="183"/>
      <c r="LR108" s="183"/>
      <c r="LS108" s="183"/>
      <c r="LT108" s="183"/>
      <c r="LU108" s="183"/>
      <c r="LV108" s="183"/>
      <c r="LW108" s="183"/>
      <c r="LX108" s="183"/>
      <c r="LY108" s="183"/>
      <c r="LZ108" s="183"/>
      <c r="MA108" s="183"/>
      <c r="MB108" s="183"/>
      <c r="MC108" s="183"/>
      <c r="MD108" s="183"/>
      <c r="ME108" s="183"/>
      <c r="MF108" s="183"/>
      <c r="MG108" s="183"/>
      <c r="MH108" s="183"/>
      <c r="MI108" s="183"/>
      <c r="MJ108" s="183"/>
      <c r="MK108" s="183"/>
      <c r="ML108" s="183"/>
      <c r="MM108" s="183"/>
      <c r="MN108" s="183"/>
      <c r="MO108" s="183"/>
      <c r="MP108" s="183"/>
      <c r="MQ108" s="183"/>
      <c r="MR108" s="183"/>
      <c r="MS108" s="183"/>
      <c r="MT108" s="183"/>
      <c r="MU108" s="183"/>
      <c r="MV108" s="183"/>
      <c r="MW108" s="183"/>
      <c r="MX108" s="183"/>
      <c r="MY108" s="183"/>
      <c r="MZ108" s="183"/>
      <c r="NA108" s="183"/>
      <c r="NB108" s="183"/>
      <c r="NC108" s="183"/>
      <c r="ND108" s="183"/>
      <c r="NE108" s="183"/>
      <c r="NF108" s="183"/>
      <c r="NG108" s="183"/>
      <c r="NH108" s="183"/>
      <c r="NI108" s="183"/>
      <c r="NJ108" s="183"/>
      <c r="NK108" s="183"/>
      <c r="NL108" s="183"/>
      <c r="NM108" s="183"/>
      <c r="NN108" s="183"/>
      <c r="NO108" s="183"/>
      <c r="NP108" s="183"/>
      <c r="NQ108" s="183"/>
      <c r="NR108" s="183"/>
      <c r="NS108" s="183"/>
      <c r="NT108" s="183"/>
      <c r="NU108" s="183"/>
      <c r="NV108" s="183"/>
      <c r="NW108" s="183"/>
      <c r="NX108" s="183"/>
      <c r="NY108" s="183"/>
      <c r="NZ108" s="183"/>
      <c r="OA108" s="183"/>
      <c r="OB108" s="183"/>
    </row>
    <row r="109" spans="1:392" s="268" customFormat="1">
      <c r="A109" s="234" t="s">
        <v>1899</v>
      </c>
      <c r="B109" s="386" t="s">
        <v>1902</v>
      </c>
      <c r="C109" s="267">
        <f>VLOOKUP(A109,'Running Inventory count'!$A:$C,3,)</f>
        <v>25</v>
      </c>
      <c r="D109" s="289"/>
      <c r="E109" s="289"/>
      <c r="F109" s="266" t="s">
        <v>1890</v>
      </c>
      <c r="G109" s="263" t="s">
        <v>868</v>
      </c>
      <c r="H109" s="262" t="s">
        <v>102</v>
      </c>
      <c r="I109" s="270"/>
      <c r="J109" s="265"/>
      <c r="K109" s="270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  <c r="AC109" s="183"/>
      <c r="AD109" s="183"/>
      <c r="AE109" s="183"/>
      <c r="AF109" s="183"/>
      <c r="AG109" s="183"/>
      <c r="AH109" s="183"/>
      <c r="AI109" s="183"/>
      <c r="AJ109" s="183"/>
      <c r="AK109" s="183"/>
      <c r="AL109" s="183"/>
      <c r="AM109" s="183"/>
      <c r="AN109" s="183"/>
      <c r="AO109" s="183"/>
      <c r="AP109" s="183"/>
      <c r="AQ109" s="183"/>
      <c r="AR109" s="183"/>
      <c r="AS109" s="183"/>
      <c r="AT109" s="183"/>
      <c r="AU109" s="183"/>
      <c r="AV109" s="183"/>
      <c r="AW109" s="183"/>
      <c r="AX109" s="183"/>
      <c r="AY109" s="183"/>
      <c r="AZ109" s="183"/>
      <c r="BA109" s="183"/>
      <c r="BB109" s="183"/>
      <c r="BC109" s="183"/>
      <c r="BD109" s="183"/>
      <c r="BE109" s="183"/>
      <c r="BF109" s="183"/>
      <c r="BG109" s="183"/>
      <c r="BH109" s="183"/>
      <c r="BI109" s="183"/>
      <c r="BJ109" s="183"/>
      <c r="BK109" s="183"/>
      <c r="BL109" s="183"/>
      <c r="BM109" s="183"/>
      <c r="BN109" s="183"/>
      <c r="BO109" s="183"/>
      <c r="BP109" s="183"/>
      <c r="BQ109" s="183"/>
      <c r="BR109" s="183"/>
      <c r="BS109" s="183"/>
      <c r="BT109" s="183"/>
      <c r="BU109" s="183"/>
      <c r="BV109" s="183"/>
      <c r="BW109" s="183"/>
      <c r="BX109" s="183"/>
      <c r="BY109" s="183"/>
      <c r="BZ109" s="183"/>
      <c r="CA109" s="183"/>
      <c r="CB109" s="183"/>
      <c r="CC109" s="183"/>
      <c r="CD109" s="183"/>
      <c r="CE109" s="183"/>
      <c r="CF109" s="183"/>
      <c r="CG109" s="183"/>
      <c r="CH109" s="183"/>
      <c r="CI109" s="183"/>
      <c r="CJ109" s="183"/>
      <c r="CK109" s="183"/>
      <c r="CL109" s="183"/>
      <c r="CM109" s="183"/>
      <c r="CN109" s="183"/>
      <c r="CO109" s="183"/>
      <c r="CP109" s="183"/>
      <c r="CQ109" s="183"/>
      <c r="CR109" s="183"/>
      <c r="CS109" s="183"/>
      <c r="CT109" s="183"/>
      <c r="CU109" s="183"/>
      <c r="CV109" s="183"/>
      <c r="CW109" s="183"/>
      <c r="CX109" s="183"/>
      <c r="CY109" s="183"/>
      <c r="CZ109" s="183"/>
      <c r="DA109" s="183"/>
      <c r="DB109" s="183"/>
      <c r="DC109" s="183"/>
      <c r="DD109" s="183"/>
      <c r="DE109" s="183"/>
      <c r="DF109" s="183"/>
      <c r="DG109" s="183"/>
      <c r="DH109" s="183"/>
      <c r="DI109" s="183"/>
      <c r="DJ109" s="183"/>
      <c r="DK109" s="183"/>
      <c r="DL109" s="183"/>
      <c r="DM109" s="183"/>
      <c r="DN109" s="183"/>
      <c r="DO109" s="183"/>
      <c r="DP109" s="183"/>
      <c r="DQ109" s="183"/>
      <c r="DR109" s="183"/>
      <c r="DS109" s="183"/>
      <c r="DT109" s="183"/>
      <c r="DU109" s="183"/>
      <c r="DV109" s="183"/>
      <c r="DW109" s="183"/>
      <c r="DX109" s="183"/>
      <c r="DY109" s="183"/>
      <c r="DZ109" s="183"/>
      <c r="EA109" s="183"/>
      <c r="EB109" s="183"/>
      <c r="EC109" s="183"/>
      <c r="ED109" s="183"/>
      <c r="EE109" s="183"/>
      <c r="EF109" s="183"/>
      <c r="EG109" s="183"/>
      <c r="EH109" s="183"/>
      <c r="EI109" s="183"/>
      <c r="EJ109" s="183"/>
      <c r="EK109" s="183"/>
      <c r="EL109" s="183"/>
      <c r="EM109" s="183"/>
      <c r="EN109" s="183"/>
      <c r="EO109" s="183"/>
      <c r="EP109" s="183"/>
      <c r="EQ109" s="183"/>
      <c r="ER109" s="183"/>
      <c r="ES109" s="183"/>
      <c r="ET109" s="183"/>
      <c r="EU109" s="183"/>
      <c r="EV109" s="183"/>
      <c r="EW109" s="183"/>
      <c r="EX109" s="183"/>
      <c r="EY109" s="183"/>
      <c r="EZ109" s="183"/>
      <c r="FA109" s="183"/>
      <c r="FB109" s="183"/>
      <c r="FC109" s="183"/>
      <c r="FD109" s="183"/>
      <c r="FE109" s="183"/>
      <c r="FF109" s="183"/>
      <c r="FG109" s="183"/>
      <c r="FH109" s="183"/>
      <c r="FI109" s="183"/>
      <c r="FJ109" s="183"/>
      <c r="FK109" s="183"/>
      <c r="FL109" s="183"/>
      <c r="FM109" s="183"/>
      <c r="FN109" s="183"/>
      <c r="FO109" s="183"/>
      <c r="FP109" s="183"/>
      <c r="FQ109" s="183"/>
      <c r="FR109" s="183"/>
      <c r="FS109" s="183"/>
      <c r="FT109" s="183"/>
      <c r="FU109" s="183"/>
      <c r="FV109" s="183"/>
      <c r="FW109" s="183"/>
      <c r="FX109" s="183"/>
      <c r="FY109" s="183"/>
      <c r="FZ109" s="183"/>
      <c r="GA109" s="183"/>
      <c r="GB109" s="183"/>
      <c r="GC109" s="183"/>
      <c r="GD109" s="183"/>
      <c r="GE109" s="183"/>
      <c r="GF109" s="183"/>
      <c r="GG109" s="183"/>
      <c r="GH109" s="183"/>
      <c r="GI109" s="183"/>
      <c r="GJ109" s="183"/>
      <c r="GK109" s="183"/>
      <c r="GL109" s="183"/>
      <c r="GM109" s="183"/>
      <c r="GN109" s="183"/>
      <c r="GO109" s="183"/>
      <c r="GP109" s="183"/>
      <c r="GQ109" s="183"/>
      <c r="GR109" s="183"/>
      <c r="GS109" s="183"/>
      <c r="GT109" s="183"/>
      <c r="GU109" s="183"/>
      <c r="GV109" s="183"/>
      <c r="GW109" s="183"/>
      <c r="GX109" s="183"/>
      <c r="GY109" s="183"/>
      <c r="GZ109" s="183"/>
      <c r="HA109" s="183"/>
      <c r="HB109" s="183"/>
      <c r="HC109" s="183"/>
      <c r="HD109" s="183"/>
      <c r="HE109" s="183"/>
      <c r="HF109" s="183"/>
      <c r="HG109" s="183"/>
      <c r="HH109" s="183"/>
      <c r="HI109" s="183"/>
      <c r="HJ109" s="183"/>
      <c r="HK109" s="183"/>
      <c r="HL109" s="183"/>
      <c r="HM109" s="183"/>
      <c r="HN109" s="183"/>
      <c r="HO109" s="183"/>
      <c r="HP109" s="183"/>
      <c r="HQ109" s="183"/>
      <c r="HR109" s="183"/>
      <c r="HS109" s="183"/>
      <c r="HT109" s="183"/>
      <c r="HU109" s="183"/>
      <c r="HV109" s="183"/>
      <c r="HW109" s="183"/>
      <c r="HX109" s="183"/>
      <c r="HY109" s="183"/>
      <c r="HZ109" s="183"/>
      <c r="IA109" s="183"/>
      <c r="IB109" s="183"/>
      <c r="IC109" s="183"/>
      <c r="ID109" s="183"/>
      <c r="IE109" s="183"/>
      <c r="IF109" s="183"/>
      <c r="IG109" s="183"/>
      <c r="IH109" s="183"/>
      <c r="II109" s="183"/>
      <c r="IJ109" s="183"/>
      <c r="IK109" s="183"/>
      <c r="IL109" s="183"/>
      <c r="IM109" s="183"/>
      <c r="IN109" s="183"/>
      <c r="IO109" s="183"/>
      <c r="IP109" s="183"/>
      <c r="IQ109" s="183"/>
      <c r="IR109" s="183"/>
      <c r="IS109" s="183"/>
      <c r="IT109" s="183"/>
      <c r="IU109" s="183"/>
      <c r="IV109" s="183"/>
      <c r="IW109" s="183"/>
      <c r="IX109" s="183"/>
      <c r="IY109" s="183"/>
      <c r="IZ109" s="183"/>
      <c r="JA109" s="183"/>
      <c r="JB109" s="183"/>
      <c r="JC109" s="183"/>
      <c r="JD109" s="183"/>
      <c r="JE109" s="183"/>
      <c r="JF109" s="183"/>
      <c r="JG109" s="183"/>
      <c r="JH109" s="183"/>
      <c r="JI109" s="183"/>
      <c r="JJ109" s="183"/>
      <c r="JK109" s="183"/>
      <c r="JL109" s="183"/>
      <c r="JM109" s="183"/>
      <c r="JN109" s="183"/>
      <c r="JO109" s="183"/>
      <c r="JP109" s="183"/>
      <c r="JQ109" s="183"/>
      <c r="JR109" s="183"/>
      <c r="JS109" s="183"/>
      <c r="JT109" s="183"/>
      <c r="JU109" s="183"/>
      <c r="JV109" s="183"/>
      <c r="JW109" s="183"/>
      <c r="JX109" s="183"/>
      <c r="JY109" s="183"/>
      <c r="JZ109" s="183"/>
      <c r="KA109" s="183"/>
      <c r="KB109" s="183"/>
      <c r="KC109" s="183"/>
      <c r="KD109" s="183"/>
      <c r="KE109" s="183"/>
      <c r="KF109" s="183"/>
      <c r="KG109" s="183"/>
      <c r="KH109" s="183"/>
      <c r="KI109" s="183"/>
      <c r="KJ109" s="183"/>
      <c r="KK109" s="183"/>
      <c r="KL109" s="183"/>
      <c r="KM109" s="183"/>
      <c r="KN109" s="183"/>
      <c r="KO109" s="183"/>
      <c r="KP109" s="183"/>
      <c r="KQ109" s="183"/>
      <c r="KR109" s="183"/>
      <c r="KS109" s="183"/>
      <c r="KT109" s="183"/>
      <c r="KU109" s="183"/>
      <c r="KV109" s="183"/>
      <c r="KW109" s="183"/>
      <c r="KX109" s="183"/>
      <c r="KY109" s="183"/>
      <c r="KZ109" s="183"/>
      <c r="LA109" s="183"/>
      <c r="LB109" s="183"/>
      <c r="LC109" s="183"/>
      <c r="LD109" s="183"/>
      <c r="LE109" s="183"/>
      <c r="LF109" s="183"/>
      <c r="LG109" s="183"/>
      <c r="LH109" s="183"/>
      <c r="LI109" s="183"/>
      <c r="LJ109" s="183"/>
      <c r="LK109" s="183"/>
      <c r="LL109" s="183"/>
      <c r="LM109" s="183"/>
      <c r="LN109" s="183"/>
      <c r="LO109" s="183"/>
      <c r="LP109" s="183"/>
      <c r="LQ109" s="183"/>
      <c r="LR109" s="183"/>
      <c r="LS109" s="183"/>
      <c r="LT109" s="183"/>
      <c r="LU109" s="183"/>
      <c r="LV109" s="183"/>
      <c r="LW109" s="183"/>
      <c r="LX109" s="183"/>
      <c r="LY109" s="183"/>
      <c r="LZ109" s="183"/>
      <c r="MA109" s="183"/>
      <c r="MB109" s="183"/>
      <c r="MC109" s="183"/>
      <c r="MD109" s="183"/>
      <c r="ME109" s="183"/>
      <c r="MF109" s="183"/>
      <c r="MG109" s="183"/>
      <c r="MH109" s="183"/>
      <c r="MI109" s="183"/>
      <c r="MJ109" s="183"/>
      <c r="MK109" s="183"/>
      <c r="ML109" s="183"/>
      <c r="MM109" s="183"/>
      <c r="MN109" s="183"/>
      <c r="MO109" s="183"/>
      <c r="MP109" s="183"/>
      <c r="MQ109" s="183"/>
      <c r="MR109" s="183"/>
      <c r="MS109" s="183"/>
      <c r="MT109" s="183"/>
      <c r="MU109" s="183"/>
      <c r="MV109" s="183"/>
      <c r="MW109" s="183"/>
      <c r="MX109" s="183"/>
      <c r="MY109" s="183"/>
      <c r="MZ109" s="183"/>
      <c r="NA109" s="183"/>
      <c r="NB109" s="183"/>
      <c r="NC109" s="183"/>
      <c r="ND109" s="183"/>
      <c r="NE109" s="183"/>
      <c r="NF109" s="183"/>
      <c r="NG109" s="183"/>
      <c r="NH109" s="183"/>
      <c r="NI109" s="183"/>
      <c r="NJ109" s="183"/>
      <c r="NK109" s="183"/>
      <c r="NL109" s="183"/>
      <c r="NM109" s="183"/>
      <c r="NN109" s="183"/>
      <c r="NO109" s="183"/>
      <c r="NP109" s="183"/>
      <c r="NQ109" s="183"/>
      <c r="NR109" s="183"/>
      <c r="NS109" s="183"/>
      <c r="NT109" s="183"/>
      <c r="NU109" s="183"/>
      <c r="NV109" s="183"/>
      <c r="NW109" s="183"/>
      <c r="NX109" s="183"/>
      <c r="NY109" s="183"/>
      <c r="NZ109" s="183"/>
      <c r="OA109" s="183"/>
      <c r="OB109" s="183"/>
    </row>
    <row r="110" spans="1:392" s="268" customFormat="1">
      <c r="A110" s="234" t="s">
        <v>1998</v>
      </c>
      <c r="B110" s="386" t="s">
        <v>2008</v>
      </c>
      <c r="C110" s="267">
        <f>VLOOKUP(A110,'Running Inventory count'!$A:$C,3,)</f>
        <v>15</v>
      </c>
      <c r="D110" s="289"/>
      <c r="E110" s="289"/>
      <c r="F110" s="266" t="s">
        <v>1890</v>
      </c>
      <c r="G110" s="263" t="s">
        <v>868</v>
      </c>
      <c r="H110" s="262" t="s">
        <v>102</v>
      </c>
      <c r="I110" s="270"/>
      <c r="J110" s="265"/>
      <c r="K110" s="270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3"/>
      <c r="AD110" s="183"/>
      <c r="AE110" s="183"/>
      <c r="AF110" s="183"/>
      <c r="AG110" s="183"/>
      <c r="AH110" s="183"/>
      <c r="AI110" s="183"/>
      <c r="AJ110" s="183"/>
      <c r="AK110" s="183"/>
      <c r="AL110" s="183"/>
      <c r="AM110" s="183"/>
      <c r="AN110" s="183"/>
      <c r="AO110" s="183"/>
      <c r="AP110" s="183"/>
      <c r="AQ110" s="183"/>
      <c r="AR110" s="183"/>
      <c r="AS110" s="183"/>
      <c r="AT110" s="183"/>
      <c r="AU110" s="183"/>
      <c r="AV110" s="183"/>
      <c r="AW110" s="183"/>
      <c r="AX110" s="183"/>
      <c r="AY110" s="183"/>
      <c r="AZ110" s="183"/>
      <c r="BA110" s="183"/>
      <c r="BB110" s="183"/>
      <c r="BC110" s="183"/>
      <c r="BD110" s="183"/>
      <c r="BE110" s="183"/>
      <c r="BF110" s="183"/>
      <c r="BG110" s="183"/>
      <c r="BH110" s="183"/>
      <c r="BI110" s="183"/>
      <c r="BJ110" s="183"/>
      <c r="BK110" s="183"/>
      <c r="BL110" s="183"/>
      <c r="BM110" s="183"/>
      <c r="BN110" s="183"/>
      <c r="BO110" s="183"/>
      <c r="BP110" s="183"/>
      <c r="BQ110" s="183"/>
      <c r="BR110" s="183"/>
      <c r="BS110" s="183"/>
      <c r="BT110" s="183"/>
      <c r="BU110" s="183"/>
      <c r="BV110" s="183"/>
      <c r="BW110" s="183"/>
      <c r="BX110" s="183"/>
      <c r="BY110" s="183"/>
      <c r="BZ110" s="183"/>
      <c r="CA110" s="183"/>
      <c r="CB110" s="183"/>
      <c r="CC110" s="183"/>
      <c r="CD110" s="183"/>
      <c r="CE110" s="183"/>
      <c r="CF110" s="183"/>
      <c r="CG110" s="183"/>
      <c r="CH110" s="183"/>
      <c r="CI110" s="183"/>
      <c r="CJ110" s="183"/>
      <c r="CK110" s="183"/>
      <c r="CL110" s="183"/>
      <c r="CM110" s="183"/>
      <c r="CN110" s="183"/>
      <c r="CO110" s="183"/>
      <c r="CP110" s="183"/>
      <c r="CQ110" s="183"/>
      <c r="CR110" s="183"/>
      <c r="CS110" s="183"/>
      <c r="CT110" s="183"/>
      <c r="CU110" s="183"/>
      <c r="CV110" s="183"/>
      <c r="CW110" s="183"/>
      <c r="CX110" s="183"/>
      <c r="CY110" s="183"/>
      <c r="CZ110" s="183"/>
      <c r="DA110" s="183"/>
      <c r="DB110" s="183"/>
      <c r="DC110" s="183"/>
      <c r="DD110" s="183"/>
      <c r="DE110" s="183"/>
      <c r="DF110" s="183"/>
      <c r="DG110" s="183"/>
      <c r="DH110" s="183"/>
      <c r="DI110" s="183"/>
      <c r="DJ110" s="183"/>
      <c r="DK110" s="183"/>
      <c r="DL110" s="183"/>
      <c r="DM110" s="183"/>
      <c r="DN110" s="183"/>
      <c r="DO110" s="183"/>
      <c r="DP110" s="183"/>
      <c r="DQ110" s="183"/>
      <c r="DR110" s="183"/>
      <c r="DS110" s="183"/>
      <c r="DT110" s="183"/>
      <c r="DU110" s="183"/>
      <c r="DV110" s="183"/>
      <c r="DW110" s="183"/>
      <c r="DX110" s="183"/>
      <c r="DY110" s="183"/>
      <c r="DZ110" s="183"/>
      <c r="EA110" s="183"/>
      <c r="EB110" s="183"/>
      <c r="EC110" s="183"/>
      <c r="ED110" s="183"/>
      <c r="EE110" s="183"/>
      <c r="EF110" s="183"/>
      <c r="EG110" s="183"/>
      <c r="EH110" s="183"/>
      <c r="EI110" s="183"/>
      <c r="EJ110" s="183"/>
      <c r="EK110" s="183"/>
      <c r="EL110" s="183"/>
      <c r="EM110" s="183"/>
      <c r="EN110" s="183"/>
      <c r="EO110" s="183"/>
      <c r="EP110" s="183"/>
      <c r="EQ110" s="183"/>
      <c r="ER110" s="183"/>
      <c r="ES110" s="183"/>
      <c r="ET110" s="183"/>
      <c r="EU110" s="183"/>
      <c r="EV110" s="183"/>
      <c r="EW110" s="183"/>
      <c r="EX110" s="183"/>
      <c r="EY110" s="183"/>
      <c r="EZ110" s="183"/>
      <c r="FA110" s="183"/>
      <c r="FB110" s="183"/>
      <c r="FC110" s="183"/>
      <c r="FD110" s="183"/>
      <c r="FE110" s="183"/>
      <c r="FF110" s="183"/>
      <c r="FG110" s="183"/>
      <c r="FH110" s="183"/>
      <c r="FI110" s="183"/>
      <c r="FJ110" s="183"/>
      <c r="FK110" s="183"/>
      <c r="FL110" s="183"/>
      <c r="FM110" s="183"/>
      <c r="FN110" s="183"/>
      <c r="FO110" s="183"/>
      <c r="FP110" s="183"/>
      <c r="FQ110" s="183"/>
      <c r="FR110" s="183"/>
      <c r="FS110" s="183"/>
      <c r="FT110" s="183"/>
      <c r="FU110" s="183"/>
      <c r="FV110" s="183"/>
      <c r="FW110" s="183"/>
      <c r="FX110" s="183"/>
      <c r="FY110" s="183"/>
      <c r="FZ110" s="183"/>
      <c r="GA110" s="183"/>
      <c r="GB110" s="183"/>
      <c r="GC110" s="183"/>
      <c r="GD110" s="183"/>
      <c r="GE110" s="183"/>
      <c r="GF110" s="183"/>
      <c r="GG110" s="183"/>
      <c r="GH110" s="183"/>
      <c r="GI110" s="183"/>
      <c r="GJ110" s="183"/>
      <c r="GK110" s="183"/>
      <c r="GL110" s="183"/>
      <c r="GM110" s="183"/>
      <c r="GN110" s="183"/>
      <c r="GO110" s="183"/>
      <c r="GP110" s="183"/>
      <c r="GQ110" s="183"/>
      <c r="GR110" s="183"/>
      <c r="GS110" s="183"/>
      <c r="GT110" s="183"/>
      <c r="GU110" s="183"/>
      <c r="GV110" s="183"/>
      <c r="GW110" s="183"/>
      <c r="GX110" s="183"/>
      <c r="GY110" s="183"/>
      <c r="GZ110" s="183"/>
      <c r="HA110" s="183"/>
      <c r="HB110" s="183"/>
      <c r="HC110" s="183"/>
      <c r="HD110" s="183"/>
      <c r="HE110" s="183"/>
      <c r="HF110" s="183"/>
      <c r="HG110" s="183"/>
      <c r="HH110" s="183"/>
      <c r="HI110" s="183"/>
      <c r="HJ110" s="183"/>
      <c r="HK110" s="183"/>
      <c r="HL110" s="183"/>
      <c r="HM110" s="183"/>
      <c r="HN110" s="183"/>
      <c r="HO110" s="183"/>
      <c r="HP110" s="183"/>
      <c r="HQ110" s="183"/>
      <c r="HR110" s="183"/>
      <c r="HS110" s="183"/>
      <c r="HT110" s="183"/>
      <c r="HU110" s="183"/>
      <c r="HV110" s="183"/>
      <c r="HW110" s="183"/>
      <c r="HX110" s="183"/>
      <c r="HY110" s="183"/>
      <c r="HZ110" s="183"/>
      <c r="IA110" s="183"/>
      <c r="IB110" s="183"/>
      <c r="IC110" s="183"/>
      <c r="ID110" s="183"/>
      <c r="IE110" s="183"/>
      <c r="IF110" s="183"/>
      <c r="IG110" s="183"/>
      <c r="IH110" s="183"/>
      <c r="II110" s="183"/>
      <c r="IJ110" s="183"/>
      <c r="IK110" s="183"/>
      <c r="IL110" s="183"/>
      <c r="IM110" s="183"/>
      <c r="IN110" s="183"/>
      <c r="IO110" s="183"/>
      <c r="IP110" s="183"/>
      <c r="IQ110" s="183"/>
      <c r="IR110" s="183"/>
      <c r="IS110" s="183"/>
      <c r="IT110" s="183"/>
      <c r="IU110" s="183"/>
      <c r="IV110" s="183"/>
      <c r="IW110" s="183"/>
      <c r="IX110" s="183"/>
      <c r="IY110" s="183"/>
      <c r="IZ110" s="183"/>
      <c r="JA110" s="183"/>
      <c r="JB110" s="183"/>
      <c r="JC110" s="183"/>
      <c r="JD110" s="183"/>
      <c r="JE110" s="183"/>
      <c r="JF110" s="183"/>
      <c r="JG110" s="183"/>
      <c r="JH110" s="183"/>
      <c r="JI110" s="183"/>
      <c r="JJ110" s="183"/>
      <c r="JK110" s="183"/>
      <c r="JL110" s="183"/>
      <c r="JM110" s="183"/>
      <c r="JN110" s="183"/>
      <c r="JO110" s="183"/>
      <c r="JP110" s="183"/>
      <c r="JQ110" s="183"/>
      <c r="JR110" s="183"/>
      <c r="JS110" s="183"/>
      <c r="JT110" s="183"/>
      <c r="JU110" s="183"/>
      <c r="JV110" s="183"/>
      <c r="JW110" s="183"/>
      <c r="JX110" s="183"/>
      <c r="JY110" s="183"/>
      <c r="JZ110" s="183"/>
      <c r="KA110" s="183"/>
      <c r="KB110" s="183"/>
      <c r="KC110" s="183"/>
      <c r="KD110" s="183"/>
      <c r="KE110" s="183"/>
      <c r="KF110" s="183"/>
      <c r="KG110" s="183"/>
      <c r="KH110" s="183"/>
      <c r="KI110" s="183"/>
      <c r="KJ110" s="183"/>
      <c r="KK110" s="183"/>
      <c r="KL110" s="183"/>
      <c r="KM110" s="183"/>
      <c r="KN110" s="183"/>
      <c r="KO110" s="183"/>
      <c r="KP110" s="183"/>
      <c r="KQ110" s="183"/>
      <c r="KR110" s="183"/>
      <c r="KS110" s="183"/>
      <c r="KT110" s="183"/>
      <c r="KU110" s="183"/>
      <c r="KV110" s="183"/>
      <c r="KW110" s="183"/>
      <c r="KX110" s="183"/>
      <c r="KY110" s="183"/>
      <c r="KZ110" s="183"/>
      <c r="LA110" s="183"/>
      <c r="LB110" s="183"/>
      <c r="LC110" s="183"/>
      <c r="LD110" s="183"/>
      <c r="LE110" s="183"/>
      <c r="LF110" s="183"/>
      <c r="LG110" s="183"/>
      <c r="LH110" s="183"/>
      <c r="LI110" s="183"/>
      <c r="LJ110" s="183"/>
      <c r="LK110" s="183"/>
      <c r="LL110" s="183"/>
      <c r="LM110" s="183"/>
      <c r="LN110" s="183"/>
      <c r="LO110" s="183"/>
      <c r="LP110" s="183"/>
      <c r="LQ110" s="183"/>
      <c r="LR110" s="183"/>
      <c r="LS110" s="183"/>
      <c r="LT110" s="183"/>
      <c r="LU110" s="183"/>
      <c r="LV110" s="183"/>
      <c r="LW110" s="183"/>
      <c r="LX110" s="183"/>
      <c r="LY110" s="183"/>
      <c r="LZ110" s="183"/>
      <c r="MA110" s="183"/>
      <c r="MB110" s="183"/>
      <c r="MC110" s="183"/>
      <c r="MD110" s="183"/>
      <c r="ME110" s="183"/>
      <c r="MF110" s="183"/>
      <c r="MG110" s="183"/>
      <c r="MH110" s="183"/>
      <c r="MI110" s="183"/>
      <c r="MJ110" s="183"/>
      <c r="MK110" s="183"/>
      <c r="ML110" s="183"/>
      <c r="MM110" s="183"/>
      <c r="MN110" s="183"/>
      <c r="MO110" s="183"/>
      <c r="MP110" s="183"/>
      <c r="MQ110" s="183"/>
      <c r="MR110" s="183"/>
      <c r="MS110" s="183"/>
      <c r="MT110" s="183"/>
      <c r="MU110" s="183"/>
      <c r="MV110" s="183"/>
      <c r="MW110" s="183"/>
      <c r="MX110" s="183"/>
      <c r="MY110" s="183"/>
      <c r="MZ110" s="183"/>
      <c r="NA110" s="183"/>
      <c r="NB110" s="183"/>
      <c r="NC110" s="183"/>
      <c r="ND110" s="183"/>
      <c r="NE110" s="183"/>
      <c r="NF110" s="183"/>
      <c r="NG110" s="183"/>
      <c r="NH110" s="183"/>
      <c r="NI110" s="183"/>
      <c r="NJ110" s="183"/>
      <c r="NK110" s="183"/>
      <c r="NL110" s="183"/>
      <c r="NM110" s="183"/>
      <c r="NN110" s="183"/>
      <c r="NO110" s="183"/>
      <c r="NP110" s="183"/>
      <c r="NQ110" s="183"/>
      <c r="NR110" s="183"/>
      <c r="NS110" s="183"/>
      <c r="NT110" s="183"/>
      <c r="NU110" s="183"/>
      <c r="NV110" s="183"/>
      <c r="NW110" s="183"/>
      <c r="NX110" s="183"/>
      <c r="NY110" s="183"/>
      <c r="NZ110" s="183"/>
      <c r="OA110" s="183"/>
      <c r="OB110" s="183"/>
    </row>
    <row r="111" spans="1:392" s="268" customFormat="1">
      <c r="A111" s="234" t="s">
        <v>1698</v>
      </c>
      <c r="B111" s="237" t="s">
        <v>1694</v>
      </c>
      <c r="C111" s="267">
        <f>VLOOKUP(A111,'Running Inventory count'!$A:$C,3,)</f>
        <v>15</v>
      </c>
      <c r="D111" s="289"/>
      <c r="E111" s="289"/>
      <c r="F111" s="266" t="s">
        <v>1890</v>
      </c>
      <c r="G111" s="263" t="s">
        <v>868</v>
      </c>
      <c r="H111" s="262" t="s">
        <v>102</v>
      </c>
      <c r="I111" s="270"/>
      <c r="J111" s="265"/>
      <c r="K111" s="270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183"/>
      <c r="AE111" s="183"/>
      <c r="AF111" s="183"/>
      <c r="AG111" s="183"/>
      <c r="AH111" s="183"/>
      <c r="AI111" s="183"/>
      <c r="AJ111" s="183"/>
      <c r="AK111" s="183"/>
      <c r="AL111" s="183"/>
      <c r="AM111" s="183"/>
      <c r="AN111" s="183"/>
      <c r="AO111" s="183"/>
      <c r="AP111" s="183"/>
      <c r="AQ111" s="183"/>
      <c r="AR111" s="183"/>
      <c r="AS111" s="183"/>
      <c r="AT111" s="183"/>
      <c r="AU111" s="183"/>
      <c r="AV111" s="183"/>
      <c r="AW111" s="183"/>
      <c r="AX111" s="183"/>
      <c r="AY111" s="183"/>
      <c r="AZ111" s="183"/>
      <c r="BA111" s="183"/>
      <c r="BB111" s="183"/>
      <c r="BC111" s="183"/>
      <c r="BD111" s="183"/>
      <c r="BE111" s="183"/>
      <c r="BF111" s="183"/>
      <c r="BG111" s="183"/>
      <c r="BH111" s="183"/>
      <c r="BI111" s="183"/>
      <c r="BJ111" s="183"/>
      <c r="BK111" s="183"/>
      <c r="BL111" s="183"/>
      <c r="BM111" s="183"/>
      <c r="BN111" s="183"/>
      <c r="BO111" s="183"/>
      <c r="BP111" s="183"/>
      <c r="BQ111" s="183"/>
      <c r="BR111" s="183"/>
      <c r="BS111" s="183"/>
      <c r="BT111" s="183"/>
      <c r="BU111" s="183"/>
      <c r="BV111" s="183"/>
      <c r="BW111" s="183"/>
      <c r="BX111" s="183"/>
      <c r="BY111" s="183"/>
      <c r="BZ111" s="183"/>
      <c r="CA111" s="183"/>
      <c r="CB111" s="183"/>
      <c r="CC111" s="183"/>
      <c r="CD111" s="183"/>
      <c r="CE111" s="183"/>
      <c r="CF111" s="183"/>
      <c r="CG111" s="183"/>
      <c r="CH111" s="183"/>
      <c r="CI111" s="183"/>
      <c r="CJ111" s="183"/>
      <c r="CK111" s="183"/>
      <c r="CL111" s="183"/>
      <c r="CM111" s="183"/>
      <c r="CN111" s="183"/>
      <c r="CO111" s="183"/>
      <c r="CP111" s="183"/>
      <c r="CQ111" s="183"/>
      <c r="CR111" s="183"/>
      <c r="CS111" s="183"/>
      <c r="CT111" s="183"/>
      <c r="CU111" s="183"/>
      <c r="CV111" s="183"/>
      <c r="CW111" s="183"/>
      <c r="CX111" s="183"/>
      <c r="CY111" s="183"/>
      <c r="CZ111" s="183"/>
      <c r="DA111" s="183"/>
      <c r="DB111" s="183"/>
      <c r="DC111" s="183"/>
      <c r="DD111" s="183"/>
      <c r="DE111" s="183"/>
      <c r="DF111" s="183"/>
      <c r="DG111" s="183"/>
      <c r="DH111" s="183"/>
      <c r="DI111" s="183"/>
      <c r="DJ111" s="183"/>
      <c r="DK111" s="183"/>
      <c r="DL111" s="183"/>
      <c r="DM111" s="183"/>
      <c r="DN111" s="183"/>
      <c r="DO111" s="183"/>
      <c r="DP111" s="183"/>
      <c r="DQ111" s="183"/>
      <c r="DR111" s="183"/>
      <c r="DS111" s="183"/>
      <c r="DT111" s="183"/>
      <c r="DU111" s="183"/>
      <c r="DV111" s="183"/>
      <c r="DW111" s="183"/>
      <c r="DX111" s="183"/>
      <c r="DY111" s="183"/>
      <c r="DZ111" s="183"/>
      <c r="EA111" s="183"/>
      <c r="EB111" s="183"/>
      <c r="EC111" s="183"/>
      <c r="ED111" s="183"/>
      <c r="EE111" s="183"/>
      <c r="EF111" s="183"/>
      <c r="EG111" s="183"/>
      <c r="EH111" s="183"/>
      <c r="EI111" s="183"/>
      <c r="EJ111" s="183"/>
      <c r="EK111" s="183"/>
      <c r="EL111" s="183"/>
      <c r="EM111" s="183"/>
      <c r="EN111" s="183"/>
      <c r="EO111" s="183"/>
      <c r="EP111" s="183"/>
      <c r="EQ111" s="183"/>
      <c r="ER111" s="183"/>
      <c r="ES111" s="183"/>
      <c r="ET111" s="183"/>
      <c r="EU111" s="183"/>
      <c r="EV111" s="183"/>
      <c r="EW111" s="183"/>
      <c r="EX111" s="183"/>
      <c r="EY111" s="183"/>
      <c r="EZ111" s="183"/>
      <c r="FA111" s="183"/>
      <c r="FB111" s="183"/>
      <c r="FC111" s="183"/>
      <c r="FD111" s="183"/>
      <c r="FE111" s="183"/>
      <c r="FF111" s="183"/>
      <c r="FG111" s="183"/>
      <c r="FH111" s="183"/>
      <c r="FI111" s="183"/>
      <c r="FJ111" s="183"/>
      <c r="FK111" s="183"/>
      <c r="FL111" s="183"/>
      <c r="FM111" s="183"/>
      <c r="FN111" s="183"/>
      <c r="FO111" s="183"/>
      <c r="FP111" s="183"/>
      <c r="FQ111" s="183"/>
      <c r="FR111" s="183"/>
      <c r="FS111" s="183"/>
      <c r="FT111" s="183"/>
      <c r="FU111" s="183"/>
      <c r="FV111" s="183"/>
      <c r="FW111" s="183"/>
      <c r="FX111" s="183"/>
      <c r="FY111" s="183"/>
      <c r="FZ111" s="183"/>
      <c r="GA111" s="183"/>
      <c r="GB111" s="183"/>
      <c r="GC111" s="183"/>
      <c r="GD111" s="183"/>
      <c r="GE111" s="183"/>
      <c r="GF111" s="183"/>
      <c r="GG111" s="183"/>
      <c r="GH111" s="183"/>
      <c r="GI111" s="183"/>
      <c r="GJ111" s="183"/>
      <c r="GK111" s="183"/>
      <c r="GL111" s="183"/>
      <c r="GM111" s="183"/>
      <c r="GN111" s="183"/>
      <c r="GO111" s="183"/>
      <c r="GP111" s="183"/>
      <c r="GQ111" s="183"/>
      <c r="GR111" s="183"/>
      <c r="GS111" s="183"/>
      <c r="GT111" s="183"/>
      <c r="GU111" s="183"/>
      <c r="GV111" s="183"/>
      <c r="GW111" s="183"/>
      <c r="GX111" s="183"/>
      <c r="GY111" s="183"/>
      <c r="GZ111" s="183"/>
      <c r="HA111" s="183"/>
      <c r="HB111" s="183"/>
      <c r="HC111" s="183"/>
      <c r="HD111" s="183"/>
      <c r="HE111" s="183"/>
      <c r="HF111" s="183"/>
      <c r="HG111" s="183"/>
      <c r="HH111" s="183"/>
      <c r="HI111" s="183"/>
      <c r="HJ111" s="183"/>
      <c r="HK111" s="183"/>
      <c r="HL111" s="183"/>
      <c r="HM111" s="183"/>
      <c r="HN111" s="183"/>
      <c r="HO111" s="183"/>
      <c r="HP111" s="183"/>
      <c r="HQ111" s="183"/>
      <c r="HR111" s="183"/>
      <c r="HS111" s="183"/>
      <c r="HT111" s="183"/>
      <c r="HU111" s="183"/>
      <c r="HV111" s="183"/>
      <c r="HW111" s="183"/>
      <c r="HX111" s="183"/>
      <c r="HY111" s="183"/>
      <c r="HZ111" s="183"/>
      <c r="IA111" s="183"/>
      <c r="IB111" s="183"/>
      <c r="IC111" s="183"/>
      <c r="ID111" s="183"/>
      <c r="IE111" s="183"/>
      <c r="IF111" s="183"/>
      <c r="IG111" s="183"/>
      <c r="IH111" s="183"/>
      <c r="II111" s="183"/>
      <c r="IJ111" s="183"/>
      <c r="IK111" s="183"/>
      <c r="IL111" s="183"/>
      <c r="IM111" s="183"/>
      <c r="IN111" s="183"/>
      <c r="IO111" s="183"/>
      <c r="IP111" s="183"/>
      <c r="IQ111" s="183"/>
      <c r="IR111" s="183"/>
      <c r="IS111" s="183"/>
      <c r="IT111" s="183"/>
      <c r="IU111" s="183"/>
      <c r="IV111" s="183"/>
      <c r="IW111" s="183"/>
      <c r="IX111" s="183"/>
      <c r="IY111" s="183"/>
      <c r="IZ111" s="183"/>
      <c r="JA111" s="183"/>
      <c r="JB111" s="183"/>
      <c r="JC111" s="183"/>
      <c r="JD111" s="183"/>
      <c r="JE111" s="183"/>
      <c r="JF111" s="183"/>
      <c r="JG111" s="183"/>
      <c r="JH111" s="183"/>
      <c r="JI111" s="183"/>
      <c r="JJ111" s="183"/>
      <c r="JK111" s="183"/>
      <c r="JL111" s="183"/>
      <c r="JM111" s="183"/>
      <c r="JN111" s="183"/>
      <c r="JO111" s="183"/>
      <c r="JP111" s="183"/>
      <c r="JQ111" s="183"/>
      <c r="JR111" s="183"/>
      <c r="JS111" s="183"/>
      <c r="JT111" s="183"/>
      <c r="JU111" s="183"/>
      <c r="JV111" s="183"/>
      <c r="JW111" s="183"/>
      <c r="JX111" s="183"/>
      <c r="JY111" s="183"/>
      <c r="JZ111" s="183"/>
      <c r="KA111" s="183"/>
      <c r="KB111" s="183"/>
      <c r="KC111" s="183"/>
      <c r="KD111" s="183"/>
      <c r="KE111" s="183"/>
      <c r="KF111" s="183"/>
      <c r="KG111" s="183"/>
      <c r="KH111" s="183"/>
      <c r="KI111" s="183"/>
      <c r="KJ111" s="183"/>
      <c r="KK111" s="183"/>
      <c r="KL111" s="183"/>
      <c r="KM111" s="183"/>
      <c r="KN111" s="183"/>
      <c r="KO111" s="183"/>
      <c r="KP111" s="183"/>
      <c r="KQ111" s="183"/>
      <c r="KR111" s="183"/>
      <c r="KS111" s="183"/>
      <c r="KT111" s="183"/>
      <c r="KU111" s="183"/>
      <c r="KV111" s="183"/>
      <c r="KW111" s="183"/>
      <c r="KX111" s="183"/>
      <c r="KY111" s="183"/>
      <c r="KZ111" s="183"/>
      <c r="LA111" s="183"/>
      <c r="LB111" s="183"/>
      <c r="LC111" s="183"/>
      <c r="LD111" s="183"/>
      <c r="LE111" s="183"/>
      <c r="LF111" s="183"/>
      <c r="LG111" s="183"/>
      <c r="LH111" s="183"/>
      <c r="LI111" s="183"/>
      <c r="LJ111" s="183"/>
      <c r="LK111" s="183"/>
      <c r="LL111" s="183"/>
      <c r="LM111" s="183"/>
      <c r="LN111" s="183"/>
      <c r="LO111" s="183"/>
      <c r="LP111" s="183"/>
      <c r="LQ111" s="183"/>
      <c r="LR111" s="183"/>
      <c r="LS111" s="183"/>
      <c r="LT111" s="183"/>
      <c r="LU111" s="183"/>
      <c r="LV111" s="183"/>
      <c r="LW111" s="183"/>
      <c r="LX111" s="183"/>
      <c r="LY111" s="183"/>
      <c r="LZ111" s="183"/>
      <c r="MA111" s="183"/>
      <c r="MB111" s="183"/>
      <c r="MC111" s="183"/>
      <c r="MD111" s="183"/>
      <c r="ME111" s="183"/>
      <c r="MF111" s="183"/>
      <c r="MG111" s="183"/>
      <c r="MH111" s="183"/>
      <c r="MI111" s="183"/>
      <c r="MJ111" s="183"/>
      <c r="MK111" s="183"/>
      <c r="ML111" s="183"/>
      <c r="MM111" s="183"/>
      <c r="MN111" s="183"/>
      <c r="MO111" s="183"/>
      <c r="MP111" s="183"/>
      <c r="MQ111" s="183"/>
      <c r="MR111" s="183"/>
      <c r="MS111" s="183"/>
      <c r="MT111" s="183"/>
      <c r="MU111" s="183"/>
      <c r="MV111" s="183"/>
      <c r="MW111" s="183"/>
      <c r="MX111" s="183"/>
      <c r="MY111" s="183"/>
      <c r="MZ111" s="183"/>
      <c r="NA111" s="183"/>
      <c r="NB111" s="183"/>
      <c r="NC111" s="183"/>
      <c r="ND111" s="183"/>
      <c r="NE111" s="183"/>
      <c r="NF111" s="183"/>
      <c r="NG111" s="183"/>
      <c r="NH111" s="183"/>
      <c r="NI111" s="183"/>
      <c r="NJ111" s="183"/>
      <c r="NK111" s="183"/>
      <c r="NL111" s="183"/>
      <c r="NM111" s="183"/>
      <c r="NN111" s="183"/>
      <c r="NO111" s="183"/>
      <c r="NP111" s="183"/>
      <c r="NQ111" s="183"/>
      <c r="NR111" s="183"/>
      <c r="NS111" s="183"/>
      <c r="NT111" s="183"/>
      <c r="NU111" s="183"/>
      <c r="NV111" s="183"/>
      <c r="NW111" s="183"/>
      <c r="NX111" s="183"/>
      <c r="NY111" s="183"/>
      <c r="NZ111" s="183"/>
      <c r="OA111" s="183"/>
      <c r="OB111" s="183"/>
    </row>
    <row r="112" spans="1:392" s="268" customFormat="1">
      <c r="A112" s="234" t="s">
        <v>1945</v>
      </c>
      <c r="B112" s="237" t="s">
        <v>1941</v>
      </c>
      <c r="C112" s="267">
        <f>VLOOKUP(A112,'Running Inventory count'!$A:$C,3,)</f>
        <v>15</v>
      </c>
      <c r="D112" s="289"/>
      <c r="E112" s="289"/>
      <c r="F112" s="266" t="s">
        <v>1890</v>
      </c>
      <c r="G112" s="263" t="s">
        <v>868</v>
      </c>
      <c r="H112" s="262" t="s">
        <v>102</v>
      </c>
      <c r="I112" s="270"/>
      <c r="J112" s="265"/>
      <c r="K112" s="270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3"/>
      <c r="BN112" s="183"/>
      <c r="BO112" s="183"/>
      <c r="BP112" s="183"/>
      <c r="BQ112" s="183"/>
      <c r="BR112" s="183"/>
      <c r="BS112" s="183"/>
      <c r="BT112" s="183"/>
      <c r="BU112" s="183"/>
      <c r="BV112" s="183"/>
      <c r="BW112" s="183"/>
      <c r="BX112" s="183"/>
      <c r="BY112" s="183"/>
      <c r="BZ112" s="183"/>
      <c r="CA112" s="183"/>
      <c r="CB112" s="183"/>
      <c r="CC112" s="183"/>
      <c r="CD112" s="183"/>
      <c r="CE112" s="183"/>
      <c r="CF112" s="183"/>
      <c r="CG112" s="183"/>
      <c r="CH112" s="183"/>
      <c r="CI112" s="183"/>
      <c r="CJ112" s="183"/>
      <c r="CK112" s="183"/>
      <c r="CL112" s="183"/>
      <c r="CM112" s="183"/>
      <c r="CN112" s="183"/>
      <c r="CO112" s="183"/>
      <c r="CP112" s="183"/>
      <c r="CQ112" s="183"/>
      <c r="CR112" s="183"/>
      <c r="CS112" s="183"/>
      <c r="CT112" s="183"/>
      <c r="CU112" s="183"/>
      <c r="CV112" s="183"/>
      <c r="CW112" s="183"/>
      <c r="CX112" s="183"/>
      <c r="CY112" s="183"/>
      <c r="CZ112" s="183"/>
      <c r="DA112" s="183"/>
      <c r="DB112" s="183"/>
      <c r="DC112" s="183"/>
      <c r="DD112" s="183"/>
      <c r="DE112" s="183"/>
      <c r="DF112" s="183"/>
      <c r="DG112" s="183"/>
      <c r="DH112" s="183"/>
      <c r="DI112" s="183"/>
      <c r="DJ112" s="183"/>
      <c r="DK112" s="183"/>
      <c r="DL112" s="183"/>
      <c r="DM112" s="183"/>
      <c r="DN112" s="183"/>
      <c r="DO112" s="183"/>
      <c r="DP112" s="183"/>
      <c r="DQ112" s="183"/>
      <c r="DR112" s="183"/>
      <c r="DS112" s="183"/>
      <c r="DT112" s="183"/>
      <c r="DU112" s="183"/>
      <c r="DV112" s="183"/>
      <c r="DW112" s="183"/>
      <c r="DX112" s="183"/>
      <c r="DY112" s="183"/>
      <c r="DZ112" s="183"/>
      <c r="EA112" s="183"/>
      <c r="EB112" s="183"/>
      <c r="EC112" s="183"/>
      <c r="ED112" s="183"/>
      <c r="EE112" s="183"/>
      <c r="EF112" s="183"/>
      <c r="EG112" s="183"/>
      <c r="EH112" s="183"/>
      <c r="EI112" s="183"/>
      <c r="EJ112" s="183"/>
      <c r="EK112" s="183"/>
      <c r="EL112" s="183"/>
      <c r="EM112" s="183"/>
      <c r="EN112" s="183"/>
      <c r="EO112" s="183"/>
      <c r="EP112" s="183"/>
      <c r="EQ112" s="183"/>
      <c r="ER112" s="183"/>
      <c r="ES112" s="183"/>
      <c r="ET112" s="183"/>
      <c r="EU112" s="183"/>
      <c r="EV112" s="183"/>
      <c r="EW112" s="183"/>
      <c r="EX112" s="183"/>
      <c r="EY112" s="183"/>
      <c r="EZ112" s="183"/>
      <c r="FA112" s="183"/>
      <c r="FB112" s="183"/>
      <c r="FC112" s="183"/>
      <c r="FD112" s="183"/>
      <c r="FE112" s="183"/>
      <c r="FF112" s="183"/>
      <c r="FG112" s="183"/>
      <c r="FH112" s="183"/>
      <c r="FI112" s="183"/>
      <c r="FJ112" s="183"/>
      <c r="FK112" s="183"/>
      <c r="FL112" s="183"/>
      <c r="FM112" s="183"/>
      <c r="FN112" s="183"/>
      <c r="FO112" s="183"/>
      <c r="FP112" s="183"/>
      <c r="FQ112" s="183"/>
      <c r="FR112" s="183"/>
      <c r="FS112" s="183"/>
      <c r="FT112" s="183"/>
      <c r="FU112" s="183"/>
      <c r="FV112" s="183"/>
      <c r="FW112" s="183"/>
      <c r="FX112" s="183"/>
      <c r="FY112" s="183"/>
      <c r="FZ112" s="183"/>
      <c r="GA112" s="183"/>
      <c r="GB112" s="183"/>
      <c r="GC112" s="183"/>
      <c r="GD112" s="183"/>
      <c r="GE112" s="183"/>
      <c r="GF112" s="183"/>
      <c r="GG112" s="183"/>
      <c r="GH112" s="183"/>
      <c r="GI112" s="183"/>
      <c r="GJ112" s="183"/>
      <c r="GK112" s="183"/>
      <c r="GL112" s="183"/>
      <c r="GM112" s="183"/>
      <c r="GN112" s="183"/>
      <c r="GO112" s="183"/>
      <c r="GP112" s="183"/>
      <c r="GQ112" s="183"/>
      <c r="GR112" s="183"/>
      <c r="GS112" s="183"/>
      <c r="GT112" s="183"/>
      <c r="GU112" s="183"/>
      <c r="GV112" s="183"/>
      <c r="GW112" s="183"/>
      <c r="GX112" s="183"/>
      <c r="GY112" s="183"/>
      <c r="GZ112" s="183"/>
      <c r="HA112" s="183"/>
      <c r="HB112" s="183"/>
      <c r="HC112" s="183"/>
      <c r="HD112" s="183"/>
      <c r="HE112" s="183"/>
      <c r="HF112" s="183"/>
      <c r="HG112" s="183"/>
      <c r="HH112" s="183"/>
      <c r="HI112" s="183"/>
      <c r="HJ112" s="183"/>
      <c r="HK112" s="183"/>
      <c r="HL112" s="183"/>
      <c r="HM112" s="183"/>
      <c r="HN112" s="183"/>
      <c r="HO112" s="183"/>
      <c r="HP112" s="183"/>
      <c r="HQ112" s="183"/>
      <c r="HR112" s="183"/>
      <c r="HS112" s="183"/>
      <c r="HT112" s="183"/>
      <c r="HU112" s="183"/>
      <c r="HV112" s="183"/>
      <c r="HW112" s="183"/>
      <c r="HX112" s="183"/>
      <c r="HY112" s="183"/>
      <c r="HZ112" s="183"/>
      <c r="IA112" s="183"/>
      <c r="IB112" s="183"/>
      <c r="IC112" s="183"/>
      <c r="ID112" s="183"/>
      <c r="IE112" s="183"/>
      <c r="IF112" s="183"/>
      <c r="IG112" s="183"/>
      <c r="IH112" s="183"/>
      <c r="II112" s="183"/>
      <c r="IJ112" s="183"/>
      <c r="IK112" s="183"/>
      <c r="IL112" s="183"/>
      <c r="IM112" s="183"/>
      <c r="IN112" s="183"/>
      <c r="IO112" s="183"/>
      <c r="IP112" s="183"/>
      <c r="IQ112" s="183"/>
      <c r="IR112" s="183"/>
      <c r="IS112" s="183"/>
      <c r="IT112" s="183"/>
      <c r="IU112" s="183"/>
      <c r="IV112" s="183"/>
      <c r="IW112" s="183"/>
      <c r="IX112" s="183"/>
      <c r="IY112" s="183"/>
      <c r="IZ112" s="183"/>
      <c r="JA112" s="183"/>
      <c r="JB112" s="183"/>
      <c r="JC112" s="183"/>
      <c r="JD112" s="183"/>
      <c r="JE112" s="183"/>
      <c r="JF112" s="183"/>
      <c r="JG112" s="183"/>
      <c r="JH112" s="183"/>
      <c r="JI112" s="183"/>
      <c r="JJ112" s="183"/>
      <c r="JK112" s="183"/>
      <c r="JL112" s="183"/>
      <c r="JM112" s="183"/>
      <c r="JN112" s="183"/>
      <c r="JO112" s="183"/>
      <c r="JP112" s="183"/>
      <c r="JQ112" s="183"/>
      <c r="JR112" s="183"/>
      <c r="JS112" s="183"/>
      <c r="JT112" s="183"/>
      <c r="JU112" s="183"/>
      <c r="JV112" s="183"/>
      <c r="JW112" s="183"/>
      <c r="JX112" s="183"/>
      <c r="JY112" s="183"/>
      <c r="JZ112" s="183"/>
      <c r="KA112" s="183"/>
      <c r="KB112" s="183"/>
      <c r="KC112" s="183"/>
      <c r="KD112" s="183"/>
      <c r="KE112" s="183"/>
      <c r="KF112" s="183"/>
      <c r="KG112" s="183"/>
      <c r="KH112" s="183"/>
      <c r="KI112" s="183"/>
      <c r="KJ112" s="183"/>
      <c r="KK112" s="183"/>
      <c r="KL112" s="183"/>
      <c r="KM112" s="183"/>
      <c r="KN112" s="183"/>
      <c r="KO112" s="183"/>
      <c r="KP112" s="183"/>
      <c r="KQ112" s="183"/>
      <c r="KR112" s="183"/>
      <c r="KS112" s="183"/>
      <c r="KT112" s="183"/>
      <c r="KU112" s="183"/>
      <c r="KV112" s="183"/>
      <c r="KW112" s="183"/>
      <c r="KX112" s="183"/>
      <c r="KY112" s="183"/>
      <c r="KZ112" s="183"/>
      <c r="LA112" s="183"/>
      <c r="LB112" s="183"/>
      <c r="LC112" s="183"/>
      <c r="LD112" s="183"/>
      <c r="LE112" s="183"/>
      <c r="LF112" s="183"/>
      <c r="LG112" s="183"/>
      <c r="LH112" s="183"/>
      <c r="LI112" s="183"/>
      <c r="LJ112" s="183"/>
      <c r="LK112" s="183"/>
      <c r="LL112" s="183"/>
      <c r="LM112" s="183"/>
      <c r="LN112" s="183"/>
      <c r="LO112" s="183"/>
      <c r="LP112" s="183"/>
      <c r="LQ112" s="183"/>
      <c r="LR112" s="183"/>
      <c r="LS112" s="183"/>
      <c r="LT112" s="183"/>
      <c r="LU112" s="183"/>
      <c r="LV112" s="183"/>
      <c r="LW112" s="183"/>
      <c r="LX112" s="183"/>
      <c r="LY112" s="183"/>
      <c r="LZ112" s="183"/>
      <c r="MA112" s="183"/>
      <c r="MB112" s="183"/>
      <c r="MC112" s="183"/>
      <c r="MD112" s="183"/>
      <c r="ME112" s="183"/>
      <c r="MF112" s="183"/>
      <c r="MG112" s="183"/>
      <c r="MH112" s="183"/>
      <c r="MI112" s="183"/>
      <c r="MJ112" s="183"/>
      <c r="MK112" s="183"/>
      <c r="ML112" s="183"/>
      <c r="MM112" s="183"/>
      <c r="MN112" s="183"/>
      <c r="MO112" s="183"/>
      <c r="MP112" s="183"/>
      <c r="MQ112" s="183"/>
      <c r="MR112" s="183"/>
      <c r="MS112" s="183"/>
      <c r="MT112" s="183"/>
      <c r="MU112" s="183"/>
      <c r="MV112" s="183"/>
      <c r="MW112" s="183"/>
      <c r="MX112" s="183"/>
      <c r="MY112" s="183"/>
      <c r="MZ112" s="183"/>
      <c r="NA112" s="183"/>
      <c r="NB112" s="183"/>
      <c r="NC112" s="183"/>
      <c r="ND112" s="183"/>
      <c r="NE112" s="183"/>
      <c r="NF112" s="183"/>
      <c r="NG112" s="183"/>
      <c r="NH112" s="183"/>
      <c r="NI112" s="183"/>
      <c r="NJ112" s="183"/>
      <c r="NK112" s="183"/>
      <c r="NL112" s="183"/>
      <c r="NM112" s="183"/>
      <c r="NN112" s="183"/>
      <c r="NO112" s="183"/>
      <c r="NP112" s="183"/>
      <c r="NQ112" s="183"/>
      <c r="NR112" s="183"/>
      <c r="NS112" s="183"/>
      <c r="NT112" s="183"/>
      <c r="NU112" s="183"/>
      <c r="NV112" s="183"/>
      <c r="NW112" s="183"/>
      <c r="NX112" s="183"/>
      <c r="NY112" s="183"/>
      <c r="NZ112" s="183"/>
      <c r="OA112" s="183"/>
      <c r="OB112" s="183"/>
    </row>
    <row r="113" spans="1:392" s="268" customFormat="1">
      <c r="A113" s="234" t="s">
        <v>1999</v>
      </c>
      <c r="B113" s="237" t="s">
        <v>2009</v>
      </c>
      <c r="C113" s="267">
        <f>VLOOKUP(A113,'Running Inventory count'!$A:$C,3,)</f>
        <v>5</v>
      </c>
      <c r="D113" s="289"/>
      <c r="E113" s="289"/>
      <c r="F113" s="266" t="s">
        <v>1890</v>
      </c>
      <c r="G113" s="263" t="s">
        <v>868</v>
      </c>
      <c r="H113" s="262" t="s">
        <v>102</v>
      </c>
      <c r="I113" s="270"/>
      <c r="J113" s="265"/>
      <c r="K113" s="270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183"/>
      <c r="AE113" s="183"/>
      <c r="AF113" s="183"/>
      <c r="AG113" s="183"/>
      <c r="AH113" s="183"/>
      <c r="AI113" s="183"/>
      <c r="AJ113" s="183"/>
      <c r="AK113" s="183"/>
      <c r="AL113" s="183"/>
      <c r="AM113" s="183"/>
      <c r="AN113" s="183"/>
      <c r="AO113" s="183"/>
      <c r="AP113" s="183"/>
      <c r="AQ113" s="183"/>
      <c r="AR113" s="183"/>
      <c r="AS113" s="183"/>
      <c r="AT113" s="183"/>
      <c r="AU113" s="183"/>
      <c r="AV113" s="183"/>
      <c r="AW113" s="183"/>
      <c r="AX113" s="183"/>
      <c r="AY113" s="183"/>
      <c r="AZ113" s="183"/>
      <c r="BA113" s="183"/>
      <c r="BB113" s="183"/>
      <c r="BC113" s="183"/>
      <c r="BD113" s="183"/>
      <c r="BE113" s="183"/>
      <c r="BF113" s="183"/>
      <c r="BG113" s="183"/>
      <c r="BH113" s="183"/>
      <c r="BI113" s="183"/>
      <c r="BJ113" s="183"/>
      <c r="BK113" s="183"/>
      <c r="BL113" s="183"/>
      <c r="BM113" s="183"/>
      <c r="BN113" s="183"/>
      <c r="BO113" s="183"/>
      <c r="BP113" s="183"/>
      <c r="BQ113" s="183"/>
      <c r="BR113" s="183"/>
      <c r="BS113" s="183"/>
      <c r="BT113" s="183"/>
      <c r="BU113" s="183"/>
      <c r="BV113" s="183"/>
      <c r="BW113" s="183"/>
      <c r="BX113" s="183"/>
      <c r="BY113" s="183"/>
      <c r="BZ113" s="183"/>
      <c r="CA113" s="183"/>
      <c r="CB113" s="183"/>
      <c r="CC113" s="183"/>
      <c r="CD113" s="183"/>
      <c r="CE113" s="183"/>
      <c r="CF113" s="183"/>
      <c r="CG113" s="183"/>
      <c r="CH113" s="183"/>
      <c r="CI113" s="183"/>
      <c r="CJ113" s="183"/>
      <c r="CK113" s="183"/>
      <c r="CL113" s="183"/>
      <c r="CM113" s="183"/>
      <c r="CN113" s="183"/>
      <c r="CO113" s="183"/>
      <c r="CP113" s="183"/>
      <c r="CQ113" s="183"/>
      <c r="CR113" s="183"/>
      <c r="CS113" s="183"/>
      <c r="CT113" s="183"/>
      <c r="CU113" s="183"/>
      <c r="CV113" s="183"/>
      <c r="CW113" s="183"/>
      <c r="CX113" s="183"/>
      <c r="CY113" s="183"/>
      <c r="CZ113" s="183"/>
      <c r="DA113" s="183"/>
      <c r="DB113" s="183"/>
      <c r="DC113" s="183"/>
      <c r="DD113" s="183"/>
      <c r="DE113" s="183"/>
      <c r="DF113" s="183"/>
      <c r="DG113" s="183"/>
      <c r="DH113" s="183"/>
      <c r="DI113" s="183"/>
      <c r="DJ113" s="183"/>
      <c r="DK113" s="183"/>
      <c r="DL113" s="183"/>
      <c r="DM113" s="183"/>
      <c r="DN113" s="183"/>
      <c r="DO113" s="183"/>
      <c r="DP113" s="183"/>
      <c r="DQ113" s="183"/>
      <c r="DR113" s="183"/>
      <c r="DS113" s="183"/>
      <c r="DT113" s="183"/>
      <c r="DU113" s="183"/>
      <c r="DV113" s="183"/>
      <c r="DW113" s="183"/>
      <c r="DX113" s="183"/>
      <c r="DY113" s="183"/>
      <c r="DZ113" s="183"/>
      <c r="EA113" s="183"/>
      <c r="EB113" s="183"/>
      <c r="EC113" s="183"/>
      <c r="ED113" s="183"/>
      <c r="EE113" s="183"/>
      <c r="EF113" s="183"/>
      <c r="EG113" s="183"/>
      <c r="EH113" s="183"/>
      <c r="EI113" s="183"/>
      <c r="EJ113" s="183"/>
      <c r="EK113" s="183"/>
      <c r="EL113" s="183"/>
      <c r="EM113" s="183"/>
      <c r="EN113" s="183"/>
      <c r="EO113" s="183"/>
      <c r="EP113" s="183"/>
      <c r="EQ113" s="183"/>
      <c r="ER113" s="183"/>
      <c r="ES113" s="183"/>
      <c r="ET113" s="183"/>
      <c r="EU113" s="183"/>
      <c r="EV113" s="183"/>
      <c r="EW113" s="183"/>
      <c r="EX113" s="183"/>
      <c r="EY113" s="183"/>
      <c r="EZ113" s="183"/>
      <c r="FA113" s="183"/>
      <c r="FB113" s="183"/>
      <c r="FC113" s="183"/>
      <c r="FD113" s="183"/>
      <c r="FE113" s="183"/>
      <c r="FF113" s="183"/>
      <c r="FG113" s="183"/>
      <c r="FH113" s="183"/>
      <c r="FI113" s="183"/>
      <c r="FJ113" s="183"/>
      <c r="FK113" s="183"/>
      <c r="FL113" s="183"/>
      <c r="FM113" s="183"/>
      <c r="FN113" s="183"/>
      <c r="FO113" s="183"/>
      <c r="FP113" s="183"/>
      <c r="FQ113" s="183"/>
      <c r="FR113" s="183"/>
      <c r="FS113" s="183"/>
      <c r="FT113" s="183"/>
      <c r="FU113" s="183"/>
      <c r="FV113" s="183"/>
      <c r="FW113" s="183"/>
      <c r="FX113" s="183"/>
      <c r="FY113" s="183"/>
      <c r="FZ113" s="183"/>
      <c r="GA113" s="183"/>
      <c r="GB113" s="183"/>
      <c r="GC113" s="183"/>
      <c r="GD113" s="183"/>
      <c r="GE113" s="183"/>
      <c r="GF113" s="183"/>
      <c r="GG113" s="183"/>
      <c r="GH113" s="183"/>
      <c r="GI113" s="183"/>
      <c r="GJ113" s="183"/>
      <c r="GK113" s="183"/>
      <c r="GL113" s="183"/>
      <c r="GM113" s="183"/>
      <c r="GN113" s="183"/>
      <c r="GO113" s="183"/>
      <c r="GP113" s="183"/>
      <c r="GQ113" s="183"/>
      <c r="GR113" s="183"/>
      <c r="GS113" s="183"/>
      <c r="GT113" s="183"/>
      <c r="GU113" s="183"/>
      <c r="GV113" s="183"/>
      <c r="GW113" s="183"/>
      <c r="GX113" s="183"/>
      <c r="GY113" s="183"/>
      <c r="GZ113" s="183"/>
      <c r="HA113" s="183"/>
      <c r="HB113" s="183"/>
      <c r="HC113" s="183"/>
      <c r="HD113" s="183"/>
      <c r="HE113" s="183"/>
      <c r="HF113" s="183"/>
      <c r="HG113" s="183"/>
      <c r="HH113" s="183"/>
      <c r="HI113" s="183"/>
      <c r="HJ113" s="183"/>
      <c r="HK113" s="183"/>
      <c r="HL113" s="183"/>
      <c r="HM113" s="183"/>
      <c r="HN113" s="183"/>
      <c r="HO113" s="183"/>
      <c r="HP113" s="183"/>
      <c r="HQ113" s="183"/>
      <c r="HR113" s="183"/>
      <c r="HS113" s="183"/>
      <c r="HT113" s="183"/>
      <c r="HU113" s="183"/>
      <c r="HV113" s="183"/>
      <c r="HW113" s="183"/>
      <c r="HX113" s="183"/>
      <c r="HY113" s="183"/>
      <c r="HZ113" s="183"/>
      <c r="IA113" s="183"/>
      <c r="IB113" s="183"/>
      <c r="IC113" s="183"/>
      <c r="ID113" s="183"/>
      <c r="IE113" s="183"/>
      <c r="IF113" s="183"/>
      <c r="IG113" s="183"/>
      <c r="IH113" s="183"/>
      <c r="II113" s="183"/>
      <c r="IJ113" s="183"/>
      <c r="IK113" s="183"/>
      <c r="IL113" s="183"/>
      <c r="IM113" s="183"/>
      <c r="IN113" s="183"/>
      <c r="IO113" s="183"/>
      <c r="IP113" s="183"/>
      <c r="IQ113" s="183"/>
      <c r="IR113" s="183"/>
      <c r="IS113" s="183"/>
      <c r="IT113" s="183"/>
      <c r="IU113" s="183"/>
      <c r="IV113" s="183"/>
      <c r="IW113" s="183"/>
      <c r="IX113" s="183"/>
      <c r="IY113" s="183"/>
      <c r="IZ113" s="183"/>
      <c r="JA113" s="183"/>
      <c r="JB113" s="183"/>
      <c r="JC113" s="183"/>
      <c r="JD113" s="183"/>
      <c r="JE113" s="183"/>
      <c r="JF113" s="183"/>
      <c r="JG113" s="183"/>
      <c r="JH113" s="183"/>
      <c r="JI113" s="183"/>
      <c r="JJ113" s="183"/>
      <c r="JK113" s="183"/>
      <c r="JL113" s="183"/>
      <c r="JM113" s="183"/>
      <c r="JN113" s="183"/>
      <c r="JO113" s="183"/>
      <c r="JP113" s="183"/>
      <c r="JQ113" s="183"/>
      <c r="JR113" s="183"/>
      <c r="JS113" s="183"/>
      <c r="JT113" s="183"/>
      <c r="JU113" s="183"/>
      <c r="JV113" s="183"/>
      <c r="JW113" s="183"/>
      <c r="JX113" s="183"/>
      <c r="JY113" s="183"/>
      <c r="JZ113" s="183"/>
      <c r="KA113" s="183"/>
      <c r="KB113" s="183"/>
      <c r="KC113" s="183"/>
      <c r="KD113" s="183"/>
      <c r="KE113" s="183"/>
      <c r="KF113" s="183"/>
      <c r="KG113" s="183"/>
      <c r="KH113" s="183"/>
      <c r="KI113" s="183"/>
      <c r="KJ113" s="183"/>
      <c r="KK113" s="183"/>
      <c r="KL113" s="183"/>
      <c r="KM113" s="183"/>
      <c r="KN113" s="183"/>
      <c r="KO113" s="183"/>
      <c r="KP113" s="183"/>
      <c r="KQ113" s="183"/>
      <c r="KR113" s="183"/>
      <c r="KS113" s="183"/>
      <c r="KT113" s="183"/>
      <c r="KU113" s="183"/>
      <c r="KV113" s="183"/>
      <c r="KW113" s="183"/>
      <c r="KX113" s="183"/>
      <c r="KY113" s="183"/>
      <c r="KZ113" s="183"/>
      <c r="LA113" s="183"/>
      <c r="LB113" s="183"/>
      <c r="LC113" s="183"/>
      <c r="LD113" s="183"/>
      <c r="LE113" s="183"/>
      <c r="LF113" s="183"/>
      <c r="LG113" s="183"/>
      <c r="LH113" s="183"/>
      <c r="LI113" s="183"/>
      <c r="LJ113" s="183"/>
      <c r="LK113" s="183"/>
      <c r="LL113" s="183"/>
      <c r="LM113" s="183"/>
      <c r="LN113" s="183"/>
      <c r="LO113" s="183"/>
      <c r="LP113" s="183"/>
      <c r="LQ113" s="183"/>
      <c r="LR113" s="183"/>
      <c r="LS113" s="183"/>
      <c r="LT113" s="183"/>
      <c r="LU113" s="183"/>
      <c r="LV113" s="183"/>
      <c r="LW113" s="183"/>
      <c r="LX113" s="183"/>
      <c r="LY113" s="183"/>
      <c r="LZ113" s="183"/>
      <c r="MA113" s="183"/>
      <c r="MB113" s="183"/>
      <c r="MC113" s="183"/>
      <c r="MD113" s="183"/>
      <c r="ME113" s="183"/>
      <c r="MF113" s="183"/>
      <c r="MG113" s="183"/>
      <c r="MH113" s="183"/>
      <c r="MI113" s="183"/>
      <c r="MJ113" s="183"/>
      <c r="MK113" s="183"/>
      <c r="ML113" s="183"/>
      <c r="MM113" s="183"/>
      <c r="MN113" s="183"/>
      <c r="MO113" s="183"/>
      <c r="MP113" s="183"/>
      <c r="MQ113" s="183"/>
      <c r="MR113" s="183"/>
      <c r="MS113" s="183"/>
      <c r="MT113" s="183"/>
      <c r="MU113" s="183"/>
      <c r="MV113" s="183"/>
      <c r="MW113" s="183"/>
      <c r="MX113" s="183"/>
      <c r="MY113" s="183"/>
      <c r="MZ113" s="183"/>
      <c r="NA113" s="183"/>
      <c r="NB113" s="183"/>
      <c r="NC113" s="183"/>
      <c r="ND113" s="183"/>
      <c r="NE113" s="183"/>
      <c r="NF113" s="183"/>
      <c r="NG113" s="183"/>
      <c r="NH113" s="183"/>
      <c r="NI113" s="183"/>
      <c r="NJ113" s="183"/>
      <c r="NK113" s="183"/>
      <c r="NL113" s="183"/>
      <c r="NM113" s="183"/>
      <c r="NN113" s="183"/>
      <c r="NO113" s="183"/>
      <c r="NP113" s="183"/>
      <c r="NQ113" s="183"/>
      <c r="NR113" s="183"/>
      <c r="NS113" s="183"/>
      <c r="NT113" s="183"/>
      <c r="NU113" s="183"/>
      <c r="NV113" s="183"/>
      <c r="NW113" s="183"/>
      <c r="NX113" s="183"/>
      <c r="NY113" s="183"/>
      <c r="NZ113" s="183"/>
      <c r="OA113" s="183"/>
      <c r="OB113" s="183"/>
    </row>
    <row r="114" spans="1:392" s="268" customFormat="1">
      <c r="A114" s="234" t="s">
        <v>1697</v>
      </c>
      <c r="B114" s="237" t="s">
        <v>1695</v>
      </c>
      <c r="C114" s="267">
        <f>VLOOKUP(A114,'Running Inventory count'!$A:$C,3,)</f>
        <v>7</v>
      </c>
      <c r="D114" s="289"/>
      <c r="E114" s="289"/>
      <c r="F114" s="266" t="s">
        <v>1890</v>
      </c>
      <c r="G114" s="263" t="s">
        <v>868</v>
      </c>
      <c r="H114" s="262" t="s">
        <v>102</v>
      </c>
      <c r="I114" s="270"/>
      <c r="J114" s="265"/>
      <c r="K114" s="270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  <c r="AA114" s="183"/>
      <c r="AB114" s="183"/>
      <c r="AC114" s="183"/>
      <c r="AD114" s="183"/>
      <c r="AE114" s="183"/>
      <c r="AF114" s="183"/>
      <c r="AG114" s="183"/>
      <c r="AH114" s="183"/>
      <c r="AI114" s="183"/>
      <c r="AJ114" s="183"/>
      <c r="AK114" s="183"/>
      <c r="AL114" s="183"/>
      <c r="AM114" s="183"/>
      <c r="AN114" s="183"/>
      <c r="AO114" s="183"/>
      <c r="AP114" s="183"/>
      <c r="AQ114" s="183"/>
      <c r="AR114" s="183"/>
      <c r="AS114" s="183"/>
      <c r="AT114" s="183"/>
      <c r="AU114" s="183"/>
      <c r="AV114" s="183"/>
      <c r="AW114" s="183"/>
      <c r="AX114" s="183"/>
      <c r="AY114" s="183"/>
      <c r="AZ114" s="183"/>
      <c r="BA114" s="183"/>
      <c r="BB114" s="183"/>
      <c r="BC114" s="183"/>
      <c r="BD114" s="183"/>
      <c r="BE114" s="183"/>
      <c r="BF114" s="183"/>
      <c r="BG114" s="183"/>
      <c r="BH114" s="183"/>
      <c r="BI114" s="183"/>
      <c r="BJ114" s="183"/>
      <c r="BK114" s="183"/>
      <c r="BL114" s="183"/>
      <c r="BM114" s="183"/>
      <c r="BN114" s="183"/>
      <c r="BO114" s="183"/>
      <c r="BP114" s="183"/>
      <c r="BQ114" s="183"/>
      <c r="BR114" s="183"/>
      <c r="BS114" s="183"/>
      <c r="BT114" s="183"/>
      <c r="BU114" s="183"/>
      <c r="BV114" s="183"/>
      <c r="BW114" s="183"/>
      <c r="BX114" s="183"/>
      <c r="BY114" s="183"/>
      <c r="BZ114" s="183"/>
      <c r="CA114" s="183"/>
      <c r="CB114" s="183"/>
      <c r="CC114" s="183"/>
      <c r="CD114" s="183"/>
      <c r="CE114" s="183"/>
      <c r="CF114" s="183"/>
      <c r="CG114" s="183"/>
      <c r="CH114" s="183"/>
      <c r="CI114" s="183"/>
      <c r="CJ114" s="183"/>
      <c r="CK114" s="183"/>
      <c r="CL114" s="183"/>
      <c r="CM114" s="183"/>
      <c r="CN114" s="183"/>
      <c r="CO114" s="183"/>
      <c r="CP114" s="183"/>
      <c r="CQ114" s="183"/>
      <c r="CR114" s="183"/>
      <c r="CS114" s="183"/>
      <c r="CT114" s="183"/>
      <c r="CU114" s="183"/>
      <c r="CV114" s="183"/>
      <c r="CW114" s="183"/>
      <c r="CX114" s="183"/>
      <c r="CY114" s="183"/>
      <c r="CZ114" s="183"/>
      <c r="DA114" s="183"/>
      <c r="DB114" s="183"/>
      <c r="DC114" s="183"/>
      <c r="DD114" s="183"/>
      <c r="DE114" s="183"/>
      <c r="DF114" s="183"/>
      <c r="DG114" s="183"/>
      <c r="DH114" s="183"/>
      <c r="DI114" s="183"/>
      <c r="DJ114" s="183"/>
      <c r="DK114" s="183"/>
      <c r="DL114" s="183"/>
      <c r="DM114" s="183"/>
      <c r="DN114" s="183"/>
      <c r="DO114" s="183"/>
      <c r="DP114" s="183"/>
      <c r="DQ114" s="183"/>
      <c r="DR114" s="183"/>
      <c r="DS114" s="183"/>
      <c r="DT114" s="183"/>
      <c r="DU114" s="183"/>
      <c r="DV114" s="183"/>
      <c r="DW114" s="183"/>
      <c r="DX114" s="183"/>
      <c r="DY114" s="183"/>
      <c r="DZ114" s="183"/>
      <c r="EA114" s="183"/>
      <c r="EB114" s="183"/>
      <c r="EC114" s="183"/>
      <c r="ED114" s="183"/>
      <c r="EE114" s="183"/>
      <c r="EF114" s="183"/>
      <c r="EG114" s="183"/>
      <c r="EH114" s="183"/>
      <c r="EI114" s="183"/>
      <c r="EJ114" s="183"/>
      <c r="EK114" s="183"/>
      <c r="EL114" s="183"/>
      <c r="EM114" s="183"/>
      <c r="EN114" s="183"/>
      <c r="EO114" s="183"/>
      <c r="EP114" s="183"/>
      <c r="EQ114" s="183"/>
      <c r="ER114" s="183"/>
      <c r="ES114" s="183"/>
      <c r="ET114" s="183"/>
      <c r="EU114" s="183"/>
      <c r="EV114" s="183"/>
      <c r="EW114" s="183"/>
      <c r="EX114" s="183"/>
      <c r="EY114" s="183"/>
      <c r="EZ114" s="183"/>
      <c r="FA114" s="183"/>
      <c r="FB114" s="183"/>
      <c r="FC114" s="183"/>
      <c r="FD114" s="183"/>
      <c r="FE114" s="183"/>
      <c r="FF114" s="183"/>
      <c r="FG114" s="183"/>
      <c r="FH114" s="183"/>
      <c r="FI114" s="183"/>
      <c r="FJ114" s="183"/>
      <c r="FK114" s="183"/>
      <c r="FL114" s="183"/>
      <c r="FM114" s="183"/>
      <c r="FN114" s="183"/>
      <c r="FO114" s="183"/>
      <c r="FP114" s="183"/>
      <c r="FQ114" s="183"/>
      <c r="FR114" s="183"/>
      <c r="FS114" s="183"/>
      <c r="FT114" s="183"/>
      <c r="FU114" s="183"/>
      <c r="FV114" s="183"/>
      <c r="FW114" s="183"/>
      <c r="FX114" s="183"/>
      <c r="FY114" s="183"/>
      <c r="FZ114" s="183"/>
      <c r="GA114" s="183"/>
      <c r="GB114" s="183"/>
      <c r="GC114" s="183"/>
      <c r="GD114" s="183"/>
      <c r="GE114" s="183"/>
      <c r="GF114" s="183"/>
      <c r="GG114" s="183"/>
      <c r="GH114" s="183"/>
      <c r="GI114" s="183"/>
      <c r="GJ114" s="183"/>
      <c r="GK114" s="183"/>
      <c r="GL114" s="183"/>
      <c r="GM114" s="183"/>
      <c r="GN114" s="183"/>
      <c r="GO114" s="183"/>
      <c r="GP114" s="183"/>
      <c r="GQ114" s="183"/>
      <c r="GR114" s="183"/>
      <c r="GS114" s="183"/>
      <c r="GT114" s="183"/>
      <c r="GU114" s="183"/>
      <c r="GV114" s="183"/>
      <c r="GW114" s="183"/>
      <c r="GX114" s="183"/>
      <c r="GY114" s="183"/>
      <c r="GZ114" s="183"/>
      <c r="HA114" s="183"/>
      <c r="HB114" s="183"/>
      <c r="HC114" s="183"/>
      <c r="HD114" s="183"/>
      <c r="HE114" s="183"/>
      <c r="HF114" s="183"/>
      <c r="HG114" s="183"/>
      <c r="HH114" s="183"/>
      <c r="HI114" s="183"/>
      <c r="HJ114" s="183"/>
      <c r="HK114" s="183"/>
      <c r="HL114" s="183"/>
      <c r="HM114" s="183"/>
      <c r="HN114" s="183"/>
      <c r="HO114" s="183"/>
      <c r="HP114" s="183"/>
      <c r="HQ114" s="183"/>
      <c r="HR114" s="183"/>
      <c r="HS114" s="183"/>
      <c r="HT114" s="183"/>
      <c r="HU114" s="183"/>
      <c r="HV114" s="183"/>
      <c r="HW114" s="183"/>
      <c r="HX114" s="183"/>
      <c r="HY114" s="183"/>
      <c r="HZ114" s="183"/>
      <c r="IA114" s="183"/>
      <c r="IB114" s="183"/>
      <c r="IC114" s="183"/>
      <c r="ID114" s="183"/>
      <c r="IE114" s="183"/>
      <c r="IF114" s="183"/>
      <c r="IG114" s="183"/>
      <c r="IH114" s="183"/>
      <c r="II114" s="183"/>
      <c r="IJ114" s="183"/>
      <c r="IK114" s="183"/>
      <c r="IL114" s="183"/>
      <c r="IM114" s="183"/>
      <c r="IN114" s="183"/>
      <c r="IO114" s="183"/>
      <c r="IP114" s="183"/>
      <c r="IQ114" s="183"/>
      <c r="IR114" s="183"/>
      <c r="IS114" s="183"/>
      <c r="IT114" s="183"/>
      <c r="IU114" s="183"/>
      <c r="IV114" s="183"/>
      <c r="IW114" s="183"/>
      <c r="IX114" s="183"/>
      <c r="IY114" s="183"/>
      <c r="IZ114" s="183"/>
      <c r="JA114" s="183"/>
      <c r="JB114" s="183"/>
      <c r="JC114" s="183"/>
      <c r="JD114" s="183"/>
      <c r="JE114" s="183"/>
      <c r="JF114" s="183"/>
      <c r="JG114" s="183"/>
      <c r="JH114" s="183"/>
      <c r="JI114" s="183"/>
      <c r="JJ114" s="183"/>
      <c r="JK114" s="183"/>
      <c r="JL114" s="183"/>
      <c r="JM114" s="183"/>
      <c r="JN114" s="183"/>
      <c r="JO114" s="183"/>
      <c r="JP114" s="183"/>
      <c r="JQ114" s="183"/>
      <c r="JR114" s="183"/>
      <c r="JS114" s="183"/>
      <c r="JT114" s="183"/>
      <c r="JU114" s="183"/>
      <c r="JV114" s="183"/>
      <c r="JW114" s="183"/>
      <c r="JX114" s="183"/>
      <c r="JY114" s="183"/>
      <c r="JZ114" s="183"/>
      <c r="KA114" s="183"/>
      <c r="KB114" s="183"/>
      <c r="KC114" s="183"/>
      <c r="KD114" s="183"/>
      <c r="KE114" s="183"/>
      <c r="KF114" s="183"/>
      <c r="KG114" s="183"/>
      <c r="KH114" s="183"/>
      <c r="KI114" s="183"/>
      <c r="KJ114" s="183"/>
      <c r="KK114" s="183"/>
      <c r="KL114" s="183"/>
      <c r="KM114" s="183"/>
      <c r="KN114" s="183"/>
      <c r="KO114" s="183"/>
      <c r="KP114" s="183"/>
      <c r="KQ114" s="183"/>
      <c r="KR114" s="183"/>
      <c r="KS114" s="183"/>
      <c r="KT114" s="183"/>
      <c r="KU114" s="183"/>
      <c r="KV114" s="183"/>
      <c r="KW114" s="183"/>
      <c r="KX114" s="183"/>
      <c r="KY114" s="183"/>
      <c r="KZ114" s="183"/>
      <c r="LA114" s="183"/>
      <c r="LB114" s="183"/>
      <c r="LC114" s="183"/>
      <c r="LD114" s="183"/>
      <c r="LE114" s="183"/>
      <c r="LF114" s="183"/>
      <c r="LG114" s="183"/>
      <c r="LH114" s="183"/>
      <c r="LI114" s="183"/>
      <c r="LJ114" s="183"/>
      <c r="LK114" s="183"/>
      <c r="LL114" s="183"/>
      <c r="LM114" s="183"/>
      <c r="LN114" s="183"/>
      <c r="LO114" s="183"/>
      <c r="LP114" s="183"/>
      <c r="LQ114" s="183"/>
      <c r="LR114" s="183"/>
      <c r="LS114" s="183"/>
      <c r="LT114" s="183"/>
      <c r="LU114" s="183"/>
      <c r="LV114" s="183"/>
      <c r="LW114" s="183"/>
      <c r="LX114" s="183"/>
      <c r="LY114" s="183"/>
      <c r="LZ114" s="183"/>
      <c r="MA114" s="183"/>
      <c r="MB114" s="183"/>
      <c r="MC114" s="183"/>
      <c r="MD114" s="183"/>
      <c r="ME114" s="183"/>
      <c r="MF114" s="183"/>
      <c r="MG114" s="183"/>
      <c r="MH114" s="183"/>
      <c r="MI114" s="183"/>
      <c r="MJ114" s="183"/>
      <c r="MK114" s="183"/>
      <c r="ML114" s="183"/>
      <c r="MM114" s="183"/>
      <c r="MN114" s="183"/>
      <c r="MO114" s="183"/>
      <c r="MP114" s="183"/>
      <c r="MQ114" s="183"/>
      <c r="MR114" s="183"/>
      <c r="MS114" s="183"/>
      <c r="MT114" s="183"/>
      <c r="MU114" s="183"/>
      <c r="MV114" s="183"/>
      <c r="MW114" s="183"/>
      <c r="MX114" s="183"/>
      <c r="MY114" s="183"/>
      <c r="MZ114" s="183"/>
      <c r="NA114" s="183"/>
      <c r="NB114" s="183"/>
      <c r="NC114" s="183"/>
      <c r="ND114" s="183"/>
      <c r="NE114" s="183"/>
      <c r="NF114" s="183"/>
      <c r="NG114" s="183"/>
      <c r="NH114" s="183"/>
      <c r="NI114" s="183"/>
      <c r="NJ114" s="183"/>
      <c r="NK114" s="183"/>
      <c r="NL114" s="183"/>
      <c r="NM114" s="183"/>
      <c r="NN114" s="183"/>
      <c r="NO114" s="183"/>
      <c r="NP114" s="183"/>
      <c r="NQ114" s="183"/>
      <c r="NR114" s="183"/>
      <c r="NS114" s="183"/>
      <c r="NT114" s="183"/>
      <c r="NU114" s="183"/>
      <c r="NV114" s="183"/>
      <c r="NW114" s="183"/>
      <c r="NX114" s="183"/>
      <c r="NY114" s="183"/>
      <c r="NZ114" s="183"/>
      <c r="OA114" s="183"/>
      <c r="OB114" s="183"/>
    </row>
    <row r="115" spans="1:392" s="268" customFormat="1">
      <c r="A115" s="234" t="s">
        <v>1946</v>
      </c>
      <c r="B115" s="237" t="s">
        <v>1942</v>
      </c>
      <c r="C115" s="267">
        <f>VLOOKUP(A115,'Running Inventory count'!$A:$C,3,)</f>
        <v>3</v>
      </c>
      <c r="D115" s="289"/>
      <c r="E115" s="289"/>
      <c r="F115" s="266" t="s">
        <v>1890</v>
      </c>
      <c r="G115" s="263" t="s">
        <v>868</v>
      </c>
      <c r="H115" s="262" t="s">
        <v>102</v>
      </c>
      <c r="I115" s="287"/>
      <c r="J115" s="285"/>
      <c r="K115" s="287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183"/>
      <c r="AF115" s="183"/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3"/>
      <c r="BN115" s="183"/>
      <c r="BO115" s="183"/>
      <c r="BP115" s="183"/>
      <c r="BQ115" s="183"/>
      <c r="BR115" s="183"/>
      <c r="BS115" s="183"/>
      <c r="BT115" s="183"/>
      <c r="BU115" s="183"/>
      <c r="BV115" s="183"/>
      <c r="BW115" s="183"/>
      <c r="BX115" s="183"/>
      <c r="BY115" s="183"/>
      <c r="BZ115" s="183"/>
      <c r="CA115" s="183"/>
      <c r="CB115" s="183"/>
      <c r="CC115" s="183"/>
      <c r="CD115" s="183"/>
      <c r="CE115" s="183"/>
      <c r="CF115" s="183"/>
      <c r="CG115" s="183"/>
      <c r="CH115" s="183"/>
      <c r="CI115" s="183"/>
      <c r="CJ115" s="183"/>
      <c r="CK115" s="183"/>
      <c r="CL115" s="183"/>
      <c r="CM115" s="183"/>
      <c r="CN115" s="183"/>
      <c r="CO115" s="183"/>
      <c r="CP115" s="183"/>
      <c r="CQ115" s="183"/>
      <c r="CR115" s="183"/>
      <c r="CS115" s="183"/>
      <c r="CT115" s="183"/>
      <c r="CU115" s="183"/>
      <c r="CV115" s="183"/>
      <c r="CW115" s="183"/>
      <c r="CX115" s="183"/>
      <c r="CY115" s="183"/>
      <c r="CZ115" s="183"/>
      <c r="DA115" s="183"/>
      <c r="DB115" s="183"/>
      <c r="DC115" s="183"/>
      <c r="DD115" s="183"/>
      <c r="DE115" s="183"/>
      <c r="DF115" s="183"/>
      <c r="DG115" s="183"/>
      <c r="DH115" s="183"/>
      <c r="DI115" s="183"/>
      <c r="DJ115" s="183"/>
      <c r="DK115" s="183"/>
      <c r="DL115" s="183"/>
      <c r="DM115" s="183"/>
      <c r="DN115" s="183"/>
      <c r="DO115" s="183"/>
      <c r="DP115" s="183"/>
      <c r="DQ115" s="183"/>
      <c r="DR115" s="183"/>
      <c r="DS115" s="183"/>
      <c r="DT115" s="183"/>
      <c r="DU115" s="183"/>
      <c r="DV115" s="183"/>
      <c r="DW115" s="183"/>
      <c r="DX115" s="183"/>
      <c r="DY115" s="183"/>
      <c r="DZ115" s="183"/>
      <c r="EA115" s="183"/>
      <c r="EB115" s="183"/>
      <c r="EC115" s="183"/>
      <c r="ED115" s="183"/>
      <c r="EE115" s="183"/>
      <c r="EF115" s="183"/>
      <c r="EG115" s="183"/>
      <c r="EH115" s="183"/>
      <c r="EI115" s="183"/>
      <c r="EJ115" s="183"/>
      <c r="EK115" s="183"/>
      <c r="EL115" s="183"/>
      <c r="EM115" s="183"/>
      <c r="EN115" s="183"/>
      <c r="EO115" s="183"/>
      <c r="EP115" s="183"/>
      <c r="EQ115" s="183"/>
      <c r="ER115" s="183"/>
      <c r="ES115" s="183"/>
      <c r="ET115" s="183"/>
      <c r="EU115" s="183"/>
      <c r="EV115" s="183"/>
      <c r="EW115" s="183"/>
      <c r="EX115" s="183"/>
      <c r="EY115" s="183"/>
      <c r="EZ115" s="183"/>
      <c r="FA115" s="183"/>
      <c r="FB115" s="183"/>
      <c r="FC115" s="183"/>
      <c r="FD115" s="183"/>
      <c r="FE115" s="183"/>
      <c r="FF115" s="183"/>
      <c r="FG115" s="183"/>
      <c r="FH115" s="183"/>
      <c r="FI115" s="183"/>
      <c r="FJ115" s="183"/>
      <c r="FK115" s="183"/>
      <c r="FL115" s="183"/>
      <c r="FM115" s="183"/>
      <c r="FN115" s="183"/>
      <c r="FO115" s="183"/>
      <c r="FP115" s="183"/>
      <c r="FQ115" s="183"/>
      <c r="FR115" s="183"/>
      <c r="FS115" s="183"/>
      <c r="FT115" s="183"/>
      <c r="FU115" s="183"/>
      <c r="FV115" s="183"/>
      <c r="FW115" s="183"/>
      <c r="FX115" s="183"/>
      <c r="FY115" s="183"/>
      <c r="FZ115" s="183"/>
      <c r="GA115" s="183"/>
      <c r="GB115" s="183"/>
      <c r="GC115" s="183"/>
      <c r="GD115" s="183"/>
      <c r="GE115" s="183"/>
      <c r="GF115" s="183"/>
      <c r="GG115" s="183"/>
      <c r="GH115" s="183"/>
      <c r="GI115" s="183"/>
      <c r="GJ115" s="183"/>
      <c r="GK115" s="183"/>
      <c r="GL115" s="183"/>
      <c r="GM115" s="183"/>
      <c r="GN115" s="183"/>
      <c r="GO115" s="183"/>
      <c r="GP115" s="183"/>
      <c r="GQ115" s="183"/>
      <c r="GR115" s="183"/>
      <c r="GS115" s="183"/>
      <c r="GT115" s="183"/>
      <c r="GU115" s="183"/>
      <c r="GV115" s="183"/>
      <c r="GW115" s="183"/>
      <c r="GX115" s="183"/>
      <c r="GY115" s="183"/>
      <c r="GZ115" s="183"/>
      <c r="HA115" s="183"/>
      <c r="HB115" s="183"/>
      <c r="HC115" s="183"/>
      <c r="HD115" s="183"/>
      <c r="HE115" s="183"/>
      <c r="HF115" s="183"/>
      <c r="HG115" s="183"/>
      <c r="HH115" s="183"/>
      <c r="HI115" s="183"/>
      <c r="HJ115" s="183"/>
      <c r="HK115" s="183"/>
      <c r="HL115" s="183"/>
      <c r="HM115" s="183"/>
      <c r="HN115" s="183"/>
      <c r="HO115" s="183"/>
      <c r="HP115" s="183"/>
      <c r="HQ115" s="183"/>
      <c r="HR115" s="183"/>
      <c r="HS115" s="183"/>
      <c r="HT115" s="183"/>
      <c r="HU115" s="183"/>
      <c r="HV115" s="183"/>
      <c r="HW115" s="183"/>
      <c r="HX115" s="183"/>
      <c r="HY115" s="183"/>
      <c r="HZ115" s="183"/>
      <c r="IA115" s="183"/>
      <c r="IB115" s="183"/>
      <c r="IC115" s="183"/>
      <c r="ID115" s="183"/>
      <c r="IE115" s="183"/>
      <c r="IF115" s="183"/>
      <c r="IG115" s="183"/>
      <c r="IH115" s="183"/>
      <c r="II115" s="183"/>
      <c r="IJ115" s="183"/>
      <c r="IK115" s="183"/>
      <c r="IL115" s="183"/>
      <c r="IM115" s="183"/>
      <c r="IN115" s="183"/>
      <c r="IO115" s="183"/>
      <c r="IP115" s="183"/>
      <c r="IQ115" s="183"/>
      <c r="IR115" s="183"/>
      <c r="IS115" s="183"/>
      <c r="IT115" s="183"/>
      <c r="IU115" s="183"/>
      <c r="IV115" s="183"/>
      <c r="IW115" s="183"/>
      <c r="IX115" s="183"/>
      <c r="IY115" s="183"/>
      <c r="IZ115" s="183"/>
      <c r="JA115" s="183"/>
      <c r="JB115" s="183"/>
      <c r="JC115" s="183"/>
      <c r="JD115" s="183"/>
      <c r="JE115" s="183"/>
      <c r="JF115" s="183"/>
      <c r="JG115" s="183"/>
      <c r="JH115" s="183"/>
      <c r="JI115" s="183"/>
      <c r="JJ115" s="183"/>
      <c r="JK115" s="183"/>
      <c r="JL115" s="183"/>
      <c r="JM115" s="183"/>
      <c r="JN115" s="183"/>
      <c r="JO115" s="183"/>
      <c r="JP115" s="183"/>
      <c r="JQ115" s="183"/>
      <c r="JR115" s="183"/>
      <c r="JS115" s="183"/>
      <c r="JT115" s="183"/>
      <c r="JU115" s="183"/>
      <c r="JV115" s="183"/>
      <c r="JW115" s="183"/>
      <c r="JX115" s="183"/>
      <c r="JY115" s="183"/>
      <c r="JZ115" s="183"/>
      <c r="KA115" s="183"/>
      <c r="KB115" s="183"/>
      <c r="KC115" s="183"/>
      <c r="KD115" s="183"/>
      <c r="KE115" s="183"/>
      <c r="KF115" s="183"/>
      <c r="KG115" s="183"/>
      <c r="KH115" s="183"/>
      <c r="KI115" s="183"/>
      <c r="KJ115" s="183"/>
      <c r="KK115" s="183"/>
      <c r="KL115" s="183"/>
      <c r="KM115" s="183"/>
      <c r="KN115" s="183"/>
      <c r="KO115" s="183"/>
      <c r="KP115" s="183"/>
      <c r="KQ115" s="183"/>
      <c r="KR115" s="183"/>
      <c r="KS115" s="183"/>
      <c r="KT115" s="183"/>
      <c r="KU115" s="183"/>
      <c r="KV115" s="183"/>
      <c r="KW115" s="183"/>
      <c r="KX115" s="183"/>
      <c r="KY115" s="183"/>
      <c r="KZ115" s="183"/>
      <c r="LA115" s="183"/>
      <c r="LB115" s="183"/>
      <c r="LC115" s="183"/>
      <c r="LD115" s="183"/>
      <c r="LE115" s="183"/>
      <c r="LF115" s="183"/>
      <c r="LG115" s="183"/>
      <c r="LH115" s="183"/>
      <c r="LI115" s="183"/>
      <c r="LJ115" s="183"/>
      <c r="LK115" s="183"/>
      <c r="LL115" s="183"/>
      <c r="LM115" s="183"/>
      <c r="LN115" s="183"/>
      <c r="LO115" s="183"/>
      <c r="LP115" s="183"/>
      <c r="LQ115" s="183"/>
      <c r="LR115" s="183"/>
      <c r="LS115" s="183"/>
      <c r="LT115" s="183"/>
      <c r="LU115" s="183"/>
      <c r="LV115" s="183"/>
      <c r="LW115" s="183"/>
      <c r="LX115" s="183"/>
      <c r="LY115" s="183"/>
      <c r="LZ115" s="183"/>
      <c r="MA115" s="183"/>
      <c r="MB115" s="183"/>
      <c r="MC115" s="183"/>
      <c r="MD115" s="183"/>
      <c r="ME115" s="183"/>
      <c r="MF115" s="183"/>
      <c r="MG115" s="183"/>
      <c r="MH115" s="183"/>
      <c r="MI115" s="183"/>
      <c r="MJ115" s="183"/>
      <c r="MK115" s="183"/>
      <c r="ML115" s="183"/>
      <c r="MM115" s="183"/>
      <c r="MN115" s="183"/>
      <c r="MO115" s="183"/>
      <c r="MP115" s="183"/>
      <c r="MQ115" s="183"/>
      <c r="MR115" s="183"/>
      <c r="MS115" s="183"/>
      <c r="MT115" s="183"/>
      <c r="MU115" s="183"/>
      <c r="MV115" s="183"/>
      <c r="MW115" s="183"/>
      <c r="MX115" s="183"/>
      <c r="MY115" s="183"/>
      <c r="MZ115" s="183"/>
      <c r="NA115" s="183"/>
      <c r="NB115" s="183"/>
      <c r="NC115" s="183"/>
      <c r="ND115" s="183"/>
      <c r="NE115" s="183"/>
      <c r="NF115" s="183"/>
      <c r="NG115" s="183"/>
      <c r="NH115" s="183"/>
      <c r="NI115" s="183"/>
      <c r="NJ115" s="183"/>
      <c r="NK115" s="183"/>
      <c r="NL115" s="183"/>
      <c r="NM115" s="183"/>
      <c r="NN115" s="183"/>
      <c r="NO115" s="183"/>
      <c r="NP115" s="183"/>
      <c r="NQ115" s="183"/>
      <c r="NR115" s="183"/>
      <c r="NS115" s="183"/>
      <c r="NT115" s="183"/>
      <c r="NU115" s="183"/>
      <c r="NV115" s="183"/>
      <c r="NW115" s="183"/>
      <c r="NX115" s="183"/>
      <c r="NY115" s="183"/>
      <c r="NZ115" s="183"/>
      <c r="OA115" s="183"/>
      <c r="OB115" s="183"/>
    </row>
    <row r="116" spans="1:392" s="268" customFormat="1">
      <c r="A116" s="125" t="s">
        <v>506</v>
      </c>
      <c r="B116" s="397" t="s">
        <v>609</v>
      </c>
      <c r="C116" s="290">
        <f>VLOOKUP(A116,'Running Inventory count'!$A:$C,3,)</f>
        <v>17</v>
      </c>
      <c r="D116" s="289"/>
      <c r="E116" s="289"/>
      <c r="F116" s="266" t="s">
        <v>1513</v>
      </c>
      <c r="G116" s="289" t="s">
        <v>868</v>
      </c>
      <c r="H116" s="288" t="s">
        <v>102</v>
      </c>
      <c r="I116" s="208"/>
      <c r="J116" s="112"/>
      <c r="K116" s="11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  <c r="AA116" s="183"/>
      <c r="AB116" s="183"/>
      <c r="AC116" s="183"/>
      <c r="AD116" s="183"/>
      <c r="AE116" s="183"/>
      <c r="AF116" s="183"/>
      <c r="AG116" s="183"/>
      <c r="AH116" s="183"/>
      <c r="AI116" s="183"/>
      <c r="AJ116" s="183"/>
      <c r="AK116" s="183"/>
      <c r="AL116" s="183"/>
      <c r="AM116" s="183"/>
      <c r="AN116" s="183"/>
      <c r="AO116" s="183"/>
      <c r="AP116" s="183"/>
      <c r="AQ116" s="183"/>
      <c r="AR116" s="183"/>
      <c r="AS116" s="183"/>
      <c r="AT116" s="183"/>
      <c r="AU116" s="183"/>
      <c r="AV116" s="183"/>
      <c r="AW116" s="183"/>
      <c r="AX116" s="183"/>
      <c r="AY116" s="183"/>
      <c r="AZ116" s="183"/>
      <c r="BA116" s="183"/>
      <c r="BB116" s="183"/>
      <c r="BC116" s="183"/>
      <c r="BD116" s="183"/>
      <c r="BE116" s="183"/>
      <c r="BF116" s="183"/>
      <c r="BG116" s="183"/>
      <c r="BH116" s="183"/>
      <c r="BI116" s="183"/>
      <c r="BJ116" s="183"/>
      <c r="BK116" s="183"/>
      <c r="BL116" s="183"/>
      <c r="BM116" s="183"/>
      <c r="BN116" s="183"/>
      <c r="BO116" s="183"/>
      <c r="BP116" s="183"/>
      <c r="BQ116" s="183"/>
      <c r="BR116" s="183"/>
      <c r="BS116" s="183"/>
      <c r="BT116" s="183"/>
      <c r="BU116" s="183"/>
      <c r="BV116" s="183"/>
      <c r="BW116" s="183"/>
      <c r="BX116" s="183"/>
      <c r="BY116" s="183"/>
      <c r="BZ116" s="183"/>
      <c r="CA116" s="183"/>
      <c r="CB116" s="183"/>
      <c r="CC116" s="183"/>
      <c r="CD116" s="183"/>
      <c r="CE116" s="183"/>
      <c r="CF116" s="183"/>
      <c r="CG116" s="183"/>
      <c r="CH116" s="183"/>
      <c r="CI116" s="183"/>
      <c r="CJ116" s="183"/>
      <c r="CK116" s="183"/>
      <c r="CL116" s="183"/>
      <c r="CM116" s="183"/>
      <c r="CN116" s="183"/>
      <c r="CO116" s="183"/>
      <c r="CP116" s="183"/>
      <c r="CQ116" s="183"/>
      <c r="CR116" s="183"/>
      <c r="CS116" s="183"/>
      <c r="CT116" s="183"/>
      <c r="CU116" s="183"/>
      <c r="CV116" s="183"/>
      <c r="CW116" s="183"/>
      <c r="CX116" s="183"/>
      <c r="CY116" s="183"/>
      <c r="CZ116" s="183"/>
      <c r="DA116" s="183"/>
      <c r="DB116" s="183"/>
      <c r="DC116" s="183"/>
      <c r="DD116" s="183"/>
      <c r="DE116" s="183"/>
      <c r="DF116" s="183"/>
      <c r="DG116" s="183"/>
      <c r="DH116" s="183"/>
      <c r="DI116" s="183"/>
      <c r="DJ116" s="183"/>
      <c r="DK116" s="183"/>
      <c r="DL116" s="183"/>
      <c r="DM116" s="183"/>
      <c r="DN116" s="183"/>
      <c r="DO116" s="183"/>
      <c r="DP116" s="183"/>
      <c r="DQ116" s="183"/>
      <c r="DR116" s="183"/>
      <c r="DS116" s="183"/>
      <c r="DT116" s="183"/>
      <c r="DU116" s="183"/>
      <c r="DV116" s="183"/>
      <c r="DW116" s="183"/>
      <c r="DX116" s="183"/>
      <c r="DY116" s="183"/>
      <c r="DZ116" s="183"/>
      <c r="EA116" s="183"/>
      <c r="EB116" s="183"/>
      <c r="EC116" s="183"/>
      <c r="ED116" s="183"/>
      <c r="EE116" s="183"/>
      <c r="EF116" s="183"/>
      <c r="EG116" s="183"/>
      <c r="EH116" s="183"/>
      <c r="EI116" s="183"/>
      <c r="EJ116" s="183"/>
      <c r="EK116" s="183"/>
      <c r="EL116" s="183"/>
      <c r="EM116" s="183"/>
      <c r="EN116" s="183"/>
      <c r="EO116" s="183"/>
      <c r="EP116" s="183"/>
      <c r="EQ116" s="183"/>
      <c r="ER116" s="183"/>
      <c r="ES116" s="183"/>
      <c r="ET116" s="183"/>
      <c r="EU116" s="183"/>
      <c r="EV116" s="183"/>
      <c r="EW116" s="183"/>
      <c r="EX116" s="183"/>
      <c r="EY116" s="183"/>
      <c r="EZ116" s="183"/>
      <c r="FA116" s="183"/>
      <c r="FB116" s="183"/>
      <c r="FC116" s="183"/>
      <c r="FD116" s="183"/>
      <c r="FE116" s="183"/>
      <c r="FF116" s="183"/>
      <c r="FG116" s="183"/>
      <c r="FH116" s="183"/>
      <c r="FI116" s="183"/>
      <c r="FJ116" s="183"/>
      <c r="FK116" s="183"/>
      <c r="FL116" s="183"/>
      <c r="FM116" s="183"/>
      <c r="FN116" s="183"/>
      <c r="FO116" s="183"/>
      <c r="FP116" s="183"/>
      <c r="FQ116" s="183"/>
      <c r="FR116" s="183"/>
      <c r="FS116" s="183"/>
      <c r="FT116" s="183"/>
      <c r="FU116" s="183"/>
      <c r="FV116" s="183"/>
      <c r="FW116" s="183"/>
      <c r="FX116" s="183"/>
      <c r="FY116" s="183"/>
      <c r="FZ116" s="183"/>
      <c r="GA116" s="183"/>
      <c r="GB116" s="183"/>
      <c r="GC116" s="183"/>
      <c r="GD116" s="183"/>
      <c r="GE116" s="183"/>
      <c r="GF116" s="183"/>
      <c r="GG116" s="183"/>
      <c r="GH116" s="183"/>
      <c r="GI116" s="183"/>
      <c r="GJ116" s="183"/>
      <c r="GK116" s="183"/>
      <c r="GL116" s="183"/>
      <c r="GM116" s="183"/>
      <c r="GN116" s="183"/>
      <c r="GO116" s="183"/>
      <c r="GP116" s="183"/>
      <c r="GQ116" s="183"/>
      <c r="GR116" s="183"/>
      <c r="GS116" s="183"/>
      <c r="GT116" s="183"/>
      <c r="GU116" s="183"/>
      <c r="GV116" s="183"/>
      <c r="GW116" s="183"/>
      <c r="GX116" s="183"/>
      <c r="GY116" s="183"/>
      <c r="GZ116" s="183"/>
      <c r="HA116" s="183"/>
      <c r="HB116" s="183"/>
      <c r="HC116" s="183"/>
      <c r="HD116" s="183"/>
      <c r="HE116" s="183"/>
      <c r="HF116" s="183"/>
      <c r="HG116" s="183"/>
      <c r="HH116" s="183"/>
      <c r="HI116" s="183"/>
      <c r="HJ116" s="183"/>
      <c r="HK116" s="183"/>
      <c r="HL116" s="183"/>
      <c r="HM116" s="183"/>
      <c r="HN116" s="183"/>
      <c r="HO116" s="183"/>
      <c r="HP116" s="183"/>
      <c r="HQ116" s="183"/>
      <c r="HR116" s="183"/>
      <c r="HS116" s="183"/>
      <c r="HT116" s="183"/>
      <c r="HU116" s="183"/>
      <c r="HV116" s="183"/>
      <c r="HW116" s="183"/>
      <c r="HX116" s="183"/>
      <c r="HY116" s="183"/>
      <c r="HZ116" s="183"/>
      <c r="IA116" s="183"/>
      <c r="IB116" s="183"/>
      <c r="IC116" s="183"/>
      <c r="ID116" s="183"/>
      <c r="IE116" s="183"/>
      <c r="IF116" s="183"/>
      <c r="IG116" s="183"/>
      <c r="IH116" s="183"/>
      <c r="II116" s="183"/>
      <c r="IJ116" s="183"/>
      <c r="IK116" s="183"/>
      <c r="IL116" s="183"/>
      <c r="IM116" s="183"/>
      <c r="IN116" s="183"/>
      <c r="IO116" s="183"/>
      <c r="IP116" s="183"/>
      <c r="IQ116" s="183"/>
      <c r="IR116" s="183"/>
      <c r="IS116" s="183"/>
      <c r="IT116" s="183"/>
      <c r="IU116" s="183"/>
      <c r="IV116" s="183"/>
      <c r="IW116" s="183"/>
      <c r="IX116" s="183"/>
      <c r="IY116" s="183"/>
      <c r="IZ116" s="183"/>
      <c r="JA116" s="183"/>
      <c r="JB116" s="183"/>
      <c r="JC116" s="183"/>
      <c r="JD116" s="183"/>
      <c r="JE116" s="183"/>
      <c r="JF116" s="183"/>
      <c r="JG116" s="183"/>
      <c r="JH116" s="183"/>
      <c r="JI116" s="183"/>
      <c r="JJ116" s="183"/>
      <c r="JK116" s="183"/>
      <c r="JL116" s="183"/>
      <c r="JM116" s="183"/>
      <c r="JN116" s="183"/>
      <c r="JO116" s="183"/>
      <c r="JP116" s="183"/>
      <c r="JQ116" s="183"/>
      <c r="JR116" s="183"/>
      <c r="JS116" s="183"/>
      <c r="JT116" s="183"/>
      <c r="JU116" s="183"/>
      <c r="JV116" s="183"/>
      <c r="JW116" s="183"/>
      <c r="JX116" s="183"/>
      <c r="JY116" s="183"/>
      <c r="JZ116" s="183"/>
      <c r="KA116" s="183"/>
      <c r="KB116" s="183"/>
      <c r="KC116" s="183"/>
      <c r="KD116" s="183"/>
      <c r="KE116" s="183"/>
      <c r="KF116" s="183"/>
      <c r="KG116" s="183"/>
      <c r="KH116" s="183"/>
      <c r="KI116" s="183"/>
      <c r="KJ116" s="183"/>
      <c r="KK116" s="183"/>
      <c r="KL116" s="183"/>
      <c r="KM116" s="183"/>
      <c r="KN116" s="183"/>
      <c r="KO116" s="183"/>
      <c r="KP116" s="183"/>
      <c r="KQ116" s="183"/>
      <c r="KR116" s="183"/>
      <c r="KS116" s="183"/>
      <c r="KT116" s="183"/>
      <c r="KU116" s="183"/>
      <c r="KV116" s="183"/>
      <c r="KW116" s="183"/>
      <c r="KX116" s="183"/>
      <c r="KY116" s="183"/>
      <c r="KZ116" s="183"/>
      <c r="LA116" s="183"/>
      <c r="LB116" s="183"/>
      <c r="LC116" s="183"/>
      <c r="LD116" s="183"/>
      <c r="LE116" s="183"/>
      <c r="LF116" s="183"/>
      <c r="LG116" s="183"/>
      <c r="LH116" s="183"/>
      <c r="LI116" s="183"/>
      <c r="LJ116" s="183"/>
      <c r="LK116" s="183"/>
      <c r="LL116" s="183"/>
      <c r="LM116" s="183"/>
      <c r="LN116" s="183"/>
      <c r="LO116" s="183"/>
      <c r="LP116" s="183"/>
      <c r="LQ116" s="183"/>
      <c r="LR116" s="183"/>
      <c r="LS116" s="183"/>
      <c r="LT116" s="183"/>
      <c r="LU116" s="183"/>
      <c r="LV116" s="183"/>
      <c r="LW116" s="183"/>
      <c r="LX116" s="183"/>
      <c r="LY116" s="183"/>
      <c r="LZ116" s="183"/>
      <c r="MA116" s="183"/>
      <c r="MB116" s="183"/>
      <c r="MC116" s="183"/>
      <c r="MD116" s="183"/>
      <c r="ME116" s="183"/>
      <c r="MF116" s="183"/>
      <c r="MG116" s="183"/>
      <c r="MH116" s="183"/>
      <c r="MI116" s="183"/>
      <c r="MJ116" s="183"/>
      <c r="MK116" s="183"/>
      <c r="ML116" s="183"/>
      <c r="MM116" s="183"/>
      <c r="MN116" s="183"/>
      <c r="MO116" s="183"/>
      <c r="MP116" s="183"/>
      <c r="MQ116" s="183"/>
      <c r="MR116" s="183"/>
      <c r="MS116" s="183"/>
      <c r="MT116" s="183"/>
      <c r="MU116" s="183"/>
      <c r="MV116" s="183"/>
      <c r="MW116" s="183"/>
      <c r="MX116" s="183"/>
      <c r="MY116" s="183"/>
      <c r="MZ116" s="183"/>
      <c r="NA116" s="183"/>
      <c r="NB116" s="183"/>
      <c r="NC116" s="183"/>
      <c r="ND116" s="183"/>
      <c r="NE116" s="183"/>
      <c r="NF116" s="183"/>
      <c r="NG116" s="183"/>
      <c r="NH116" s="183"/>
      <c r="NI116" s="183"/>
      <c r="NJ116" s="183"/>
      <c r="NK116" s="183"/>
      <c r="NL116" s="183"/>
      <c r="NM116" s="183"/>
      <c r="NN116" s="183"/>
      <c r="NO116" s="183"/>
      <c r="NP116" s="183"/>
      <c r="NQ116" s="183"/>
      <c r="NR116" s="183"/>
      <c r="NS116" s="183"/>
      <c r="NT116" s="183"/>
      <c r="NU116" s="183"/>
      <c r="NV116" s="183"/>
      <c r="NW116" s="183"/>
      <c r="NX116" s="183"/>
      <c r="NY116" s="183"/>
      <c r="NZ116" s="183"/>
      <c r="OA116" s="183"/>
      <c r="OB116" s="183"/>
    </row>
    <row r="117" spans="1:392" s="268" customFormat="1">
      <c r="A117" s="125" t="s">
        <v>1597</v>
      </c>
      <c r="B117" s="397" t="s">
        <v>1596</v>
      </c>
      <c r="C117" s="290">
        <f>VLOOKUP(A117,'Running Inventory count'!$A:$C,3,)</f>
        <v>2</v>
      </c>
      <c r="D117" s="289"/>
      <c r="E117" s="289"/>
      <c r="F117" s="266" t="s">
        <v>1575</v>
      </c>
      <c r="G117" s="289" t="s">
        <v>910</v>
      </c>
      <c r="H117" s="288" t="s">
        <v>102</v>
      </c>
      <c r="I117" s="208"/>
      <c r="J117" s="112"/>
      <c r="K117" s="11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183"/>
      <c r="AE117" s="183"/>
      <c r="AF117" s="183"/>
      <c r="AG117" s="183"/>
      <c r="AH117" s="183"/>
      <c r="AI117" s="183"/>
      <c r="AJ117" s="183"/>
      <c r="AK117" s="183"/>
      <c r="AL117" s="183"/>
      <c r="AM117" s="183"/>
      <c r="AN117" s="183"/>
      <c r="AO117" s="183"/>
      <c r="AP117" s="183"/>
      <c r="AQ117" s="183"/>
      <c r="AR117" s="183"/>
      <c r="AS117" s="183"/>
      <c r="AT117" s="183"/>
      <c r="AU117" s="183"/>
      <c r="AV117" s="183"/>
      <c r="AW117" s="183"/>
      <c r="AX117" s="183"/>
      <c r="AY117" s="183"/>
      <c r="AZ117" s="183"/>
      <c r="BA117" s="183"/>
      <c r="BB117" s="183"/>
      <c r="BC117" s="183"/>
      <c r="BD117" s="183"/>
      <c r="BE117" s="183"/>
      <c r="BF117" s="183"/>
      <c r="BG117" s="183"/>
      <c r="BH117" s="183"/>
      <c r="BI117" s="183"/>
      <c r="BJ117" s="183"/>
      <c r="BK117" s="183"/>
      <c r="BL117" s="183"/>
      <c r="BM117" s="183"/>
      <c r="BN117" s="183"/>
      <c r="BO117" s="183"/>
      <c r="BP117" s="183"/>
      <c r="BQ117" s="183"/>
      <c r="BR117" s="183"/>
      <c r="BS117" s="183"/>
      <c r="BT117" s="183"/>
      <c r="BU117" s="183"/>
      <c r="BV117" s="183"/>
      <c r="BW117" s="183"/>
      <c r="BX117" s="183"/>
      <c r="BY117" s="183"/>
      <c r="BZ117" s="183"/>
      <c r="CA117" s="183"/>
      <c r="CB117" s="183"/>
      <c r="CC117" s="183"/>
      <c r="CD117" s="183"/>
      <c r="CE117" s="183"/>
      <c r="CF117" s="183"/>
      <c r="CG117" s="183"/>
      <c r="CH117" s="183"/>
      <c r="CI117" s="183"/>
      <c r="CJ117" s="183"/>
      <c r="CK117" s="183"/>
      <c r="CL117" s="183"/>
      <c r="CM117" s="183"/>
      <c r="CN117" s="183"/>
      <c r="CO117" s="183"/>
      <c r="CP117" s="183"/>
      <c r="CQ117" s="183"/>
      <c r="CR117" s="183"/>
      <c r="CS117" s="183"/>
      <c r="CT117" s="183"/>
      <c r="CU117" s="183"/>
      <c r="CV117" s="183"/>
      <c r="CW117" s="183"/>
      <c r="CX117" s="183"/>
      <c r="CY117" s="183"/>
      <c r="CZ117" s="183"/>
      <c r="DA117" s="183"/>
      <c r="DB117" s="183"/>
      <c r="DC117" s="183"/>
      <c r="DD117" s="183"/>
      <c r="DE117" s="183"/>
      <c r="DF117" s="183"/>
      <c r="DG117" s="183"/>
      <c r="DH117" s="183"/>
      <c r="DI117" s="183"/>
      <c r="DJ117" s="183"/>
      <c r="DK117" s="183"/>
      <c r="DL117" s="183"/>
      <c r="DM117" s="183"/>
      <c r="DN117" s="183"/>
      <c r="DO117" s="183"/>
      <c r="DP117" s="183"/>
      <c r="DQ117" s="183"/>
      <c r="DR117" s="183"/>
      <c r="DS117" s="183"/>
      <c r="DT117" s="183"/>
      <c r="DU117" s="183"/>
      <c r="DV117" s="183"/>
      <c r="DW117" s="183"/>
      <c r="DX117" s="183"/>
      <c r="DY117" s="183"/>
      <c r="DZ117" s="183"/>
      <c r="EA117" s="183"/>
      <c r="EB117" s="183"/>
      <c r="EC117" s="183"/>
      <c r="ED117" s="183"/>
      <c r="EE117" s="183"/>
      <c r="EF117" s="183"/>
      <c r="EG117" s="183"/>
      <c r="EH117" s="183"/>
      <c r="EI117" s="183"/>
      <c r="EJ117" s="183"/>
      <c r="EK117" s="183"/>
      <c r="EL117" s="183"/>
      <c r="EM117" s="183"/>
      <c r="EN117" s="183"/>
      <c r="EO117" s="183"/>
      <c r="EP117" s="183"/>
      <c r="EQ117" s="183"/>
      <c r="ER117" s="183"/>
      <c r="ES117" s="183"/>
      <c r="ET117" s="183"/>
      <c r="EU117" s="183"/>
      <c r="EV117" s="183"/>
      <c r="EW117" s="183"/>
      <c r="EX117" s="183"/>
      <c r="EY117" s="183"/>
      <c r="EZ117" s="183"/>
      <c r="FA117" s="183"/>
      <c r="FB117" s="183"/>
      <c r="FC117" s="183"/>
      <c r="FD117" s="183"/>
      <c r="FE117" s="183"/>
      <c r="FF117" s="183"/>
      <c r="FG117" s="183"/>
      <c r="FH117" s="183"/>
      <c r="FI117" s="183"/>
      <c r="FJ117" s="183"/>
      <c r="FK117" s="183"/>
      <c r="FL117" s="183"/>
      <c r="FM117" s="183"/>
      <c r="FN117" s="183"/>
      <c r="FO117" s="183"/>
      <c r="FP117" s="183"/>
      <c r="FQ117" s="183"/>
      <c r="FR117" s="183"/>
      <c r="FS117" s="183"/>
      <c r="FT117" s="183"/>
      <c r="FU117" s="183"/>
      <c r="FV117" s="183"/>
      <c r="FW117" s="183"/>
      <c r="FX117" s="183"/>
      <c r="FY117" s="183"/>
      <c r="FZ117" s="183"/>
      <c r="GA117" s="183"/>
      <c r="GB117" s="183"/>
      <c r="GC117" s="183"/>
      <c r="GD117" s="183"/>
      <c r="GE117" s="183"/>
      <c r="GF117" s="183"/>
      <c r="GG117" s="183"/>
      <c r="GH117" s="183"/>
      <c r="GI117" s="183"/>
      <c r="GJ117" s="183"/>
      <c r="GK117" s="183"/>
      <c r="GL117" s="183"/>
      <c r="GM117" s="183"/>
      <c r="GN117" s="183"/>
      <c r="GO117" s="183"/>
      <c r="GP117" s="183"/>
      <c r="GQ117" s="183"/>
      <c r="GR117" s="183"/>
      <c r="GS117" s="183"/>
      <c r="GT117" s="183"/>
      <c r="GU117" s="183"/>
      <c r="GV117" s="183"/>
      <c r="GW117" s="183"/>
      <c r="GX117" s="183"/>
      <c r="GY117" s="183"/>
      <c r="GZ117" s="183"/>
      <c r="HA117" s="183"/>
      <c r="HB117" s="183"/>
      <c r="HC117" s="183"/>
      <c r="HD117" s="183"/>
      <c r="HE117" s="183"/>
      <c r="HF117" s="183"/>
      <c r="HG117" s="183"/>
      <c r="HH117" s="183"/>
      <c r="HI117" s="183"/>
      <c r="HJ117" s="183"/>
      <c r="HK117" s="183"/>
      <c r="HL117" s="183"/>
      <c r="HM117" s="183"/>
      <c r="HN117" s="183"/>
      <c r="HO117" s="183"/>
      <c r="HP117" s="183"/>
      <c r="HQ117" s="183"/>
      <c r="HR117" s="183"/>
      <c r="HS117" s="183"/>
      <c r="HT117" s="183"/>
      <c r="HU117" s="183"/>
      <c r="HV117" s="183"/>
      <c r="HW117" s="183"/>
      <c r="HX117" s="183"/>
      <c r="HY117" s="183"/>
      <c r="HZ117" s="183"/>
      <c r="IA117" s="183"/>
      <c r="IB117" s="183"/>
      <c r="IC117" s="183"/>
      <c r="ID117" s="183"/>
      <c r="IE117" s="183"/>
      <c r="IF117" s="183"/>
      <c r="IG117" s="183"/>
      <c r="IH117" s="183"/>
      <c r="II117" s="183"/>
      <c r="IJ117" s="183"/>
      <c r="IK117" s="183"/>
      <c r="IL117" s="183"/>
      <c r="IM117" s="183"/>
      <c r="IN117" s="183"/>
      <c r="IO117" s="183"/>
      <c r="IP117" s="183"/>
      <c r="IQ117" s="183"/>
      <c r="IR117" s="183"/>
      <c r="IS117" s="183"/>
      <c r="IT117" s="183"/>
      <c r="IU117" s="183"/>
      <c r="IV117" s="183"/>
      <c r="IW117" s="183"/>
      <c r="IX117" s="183"/>
      <c r="IY117" s="183"/>
      <c r="IZ117" s="183"/>
      <c r="JA117" s="183"/>
      <c r="JB117" s="183"/>
      <c r="JC117" s="183"/>
      <c r="JD117" s="183"/>
      <c r="JE117" s="183"/>
      <c r="JF117" s="183"/>
      <c r="JG117" s="183"/>
      <c r="JH117" s="183"/>
      <c r="JI117" s="183"/>
      <c r="JJ117" s="183"/>
      <c r="JK117" s="183"/>
      <c r="JL117" s="183"/>
      <c r="JM117" s="183"/>
      <c r="JN117" s="183"/>
      <c r="JO117" s="183"/>
      <c r="JP117" s="183"/>
      <c r="JQ117" s="183"/>
      <c r="JR117" s="183"/>
      <c r="JS117" s="183"/>
      <c r="JT117" s="183"/>
      <c r="JU117" s="183"/>
      <c r="JV117" s="183"/>
      <c r="JW117" s="183"/>
      <c r="JX117" s="183"/>
      <c r="JY117" s="183"/>
      <c r="JZ117" s="183"/>
      <c r="KA117" s="183"/>
      <c r="KB117" s="183"/>
      <c r="KC117" s="183"/>
      <c r="KD117" s="183"/>
      <c r="KE117" s="183"/>
      <c r="KF117" s="183"/>
      <c r="KG117" s="183"/>
      <c r="KH117" s="183"/>
      <c r="KI117" s="183"/>
      <c r="KJ117" s="183"/>
      <c r="KK117" s="183"/>
      <c r="KL117" s="183"/>
      <c r="KM117" s="183"/>
      <c r="KN117" s="183"/>
      <c r="KO117" s="183"/>
      <c r="KP117" s="183"/>
      <c r="KQ117" s="183"/>
      <c r="KR117" s="183"/>
      <c r="KS117" s="183"/>
      <c r="KT117" s="183"/>
      <c r="KU117" s="183"/>
      <c r="KV117" s="183"/>
      <c r="KW117" s="183"/>
      <c r="KX117" s="183"/>
      <c r="KY117" s="183"/>
      <c r="KZ117" s="183"/>
      <c r="LA117" s="183"/>
      <c r="LB117" s="183"/>
      <c r="LC117" s="183"/>
      <c r="LD117" s="183"/>
      <c r="LE117" s="183"/>
      <c r="LF117" s="183"/>
      <c r="LG117" s="183"/>
      <c r="LH117" s="183"/>
      <c r="LI117" s="183"/>
      <c r="LJ117" s="183"/>
      <c r="LK117" s="183"/>
      <c r="LL117" s="183"/>
      <c r="LM117" s="183"/>
      <c r="LN117" s="183"/>
      <c r="LO117" s="183"/>
      <c r="LP117" s="183"/>
      <c r="LQ117" s="183"/>
      <c r="LR117" s="183"/>
      <c r="LS117" s="183"/>
      <c r="LT117" s="183"/>
      <c r="LU117" s="183"/>
      <c r="LV117" s="183"/>
      <c r="LW117" s="183"/>
      <c r="LX117" s="183"/>
      <c r="LY117" s="183"/>
      <c r="LZ117" s="183"/>
      <c r="MA117" s="183"/>
      <c r="MB117" s="183"/>
      <c r="MC117" s="183"/>
      <c r="MD117" s="183"/>
      <c r="ME117" s="183"/>
      <c r="MF117" s="183"/>
      <c r="MG117" s="183"/>
      <c r="MH117" s="183"/>
      <c r="MI117" s="183"/>
      <c r="MJ117" s="183"/>
      <c r="MK117" s="183"/>
      <c r="ML117" s="183"/>
      <c r="MM117" s="183"/>
      <c r="MN117" s="183"/>
      <c r="MO117" s="183"/>
      <c r="MP117" s="183"/>
      <c r="MQ117" s="183"/>
      <c r="MR117" s="183"/>
      <c r="MS117" s="183"/>
      <c r="MT117" s="183"/>
      <c r="MU117" s="183"/>
      <c r="MV117" s="183"/>
      <c r="MW117" s="183"/>
      <c r="MX117" s="183"/>
      <c r="MY117" s="183"/>
      <c r="MZ117" s="183"/>
      <c r="NA117" s="183"/>
      <c r="NB117" s="183"/>
      <c r="NC117" s="183"/>
      <c r="ND117" s="183"/>
      <c r="NE117" s="183"/>
      <c r="NF117" s="183"/>
      <c r="NG117" s="183"/>
      <c r="NH117" s="183"/>
      <c r="NI117" s="183"/>
      <c r="NJ117" s="183"/>
      <c r="NK117" s="183"/>
      <c r="NL117" s="183"/>
      <c r="NM117" s="183"/>
      <c r="NN117" s="183"/>
      <c r="NO117" s="183"/>
      <c r="NP117" s="183"/>
      <c r="NQ117" s="183"/>
      <c r="NR117" s="183"/>
      <c r="NS117" s="183"/>
      <c r="NT117" s="183"/>
      <c r="NU117" s="183"/>
      <c r="NV117" s="183"/>
      <c r="NW117" s="183"/>
      <c r="NX117" s="183"/>
      <c r="NY117" s="183"/>
      <c r="NZ117" s="183"/>
      <c r="OA117" s="183"/>
      <c r="OB117" s="183"/>
    </row>
    <row r="118" spans="1:392" s="268" customFormat="1">
      <c r="A118" s="125" t="s">
        <v>505</v>
      </c>
      <c r="B118" s="397" t="s">
        <v>588</v>
      </c>
      <c r="C118" s="290">
        <v>19</v>
      </c>
      <c r="D118" s="289"/>
      <c r="E118" s="289"/>
      <c r="F118" s="266" t="s">
        <v>3468</v>
      </c>
      <c r="G118" s="289" t="s">
        <v>868</v>
      </c>
      <c r="H118" s="288" t="s">
        <v>102</v>
      </c>
      <c r="I118" s="208"/>
      <c r="J118" s="112"/>
      <c r="K118" s="11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  <c r="AA118" s="183"/>
      <c r="AB118" s="183"/>
      <c r="AC118" s="183"/>
      <c r="AD118" s="183"/>
      <c r="AE118" s="183"/>
      <c r="AF118" s="183"/>
      <c r="AG118" s="183"/>
      <c r="AH118" s="183"/>
      <c r="AI118" s="183"/>
      <c r="AJ118" s="183"/>
      <c r="AK118" s="183"/>
      <c r="AL118" s="183"/>
      <c r="AM118" s="183"/>
      <c r="AN118" s="183"/>
      <c r="AO118" s="183"/>
      <c r="AP118" s="183"/>
      <c r="AQ118" s="183"/>
      <c r="AR118" s="183"/>
      <c r="AS118" s="183"/>
      <c r="AT118" s="183"/>
      <c r="AU118" s="183"/>
      <c r="AV118" s="183"/>
      <c r="AW118" s="183"/>
      <c r="AX118" s="183"/>
      <c r="AY118" s="183"/>
      <c r="AZ118" s="183"/>
      <c r="BA118" s="183"/>
      <c r="BB118" s="183"/>
      <c r="BC118" s="183"/>
      <c r="BD118" s="183"/>
      <c r="BE118" s="183"/>
      <c r="BF118" s="183"/>
      <c r="BG118" s="183"/>
      <c r="BH118" s="183"/>
      <c r="BI118" s="183"/>
      <c r="BJ118" s="183"/>
      <c r="BK118" s="183"/>
      <c r="BL118" s="183"/>
      <c r="BM118" s="183"/>
      <c r="BN118" s="183"/>
      <c r="BO118" s="183"/>
      <c r="BP118" s="183"/>
      <c r="BQ118" s="183"/>
      <c r="BR118" s="183"/>
      <c r="BS118" s="183"/>
      <c r="BT118" s="183"/>
      <c r="BU118" s="183"/>
      <c r="BV118" s="183"/>
      <c r="BW118" s="183"/>
      <c r="BX118" s="183"/>
      <c r="BY118" s="183"/>
      <c r="BZ118" s="183"/>
      <c r="CA118" s="183"/>
      <c r="CB118" s="183"/>
      <c r="CC118" s="183"/>
      <c r="CD118" s="183"/>
      <c r="CE118" s="183"/>
      <c r="CF118" s="183"/>
      <c r="CG118" s="183"/>
      <c r="CH118" s="183"/>
      <c r="CI118" s="183"/>
      <c r="CJ118" s="183"/>
      <c r="CK118" s="183"/>
      <c r="CL118" s="183"/>
      <c r="CM118" s="183"/>
      <c r="CN118" s="183"/>
      <c r="CO118" s="183"/>
      <c r="CP118" s="183"/>
      <c r="CQ118" s="183"/>
      <c r="CR118" s="183"/>
      <c r="CS118" s="183"/>
      <c r="CT118" s="183"/>
      <c r="CU118" s="183"/>
      <c r="CV118" s="183"/>
      <c r="CW118" s="183"/>
      <c r="CX118" s="183"/>
      <c r="CY118" s="183"/>
      <c r="CZ118" s="183"/>
      <c r="DA118" s="183"/>
      <c r="DB118" s="183"/>
      <c r="DC118" s="183"/>
      <c r="DD118" s="183"/>
      <c r="DE118" s="183"/>
      <c r="DF118" s="183"/>
      <c r="DG118" s="183"/>
      <c r="DH118" s="183"/>
      <c r="DI118" s="183"/>
      <c r="DJ118" s="183"/>
      <c r="DK118" s="183"/>
      <c r="DL118" s="183"/>
      <c r="DM118" s="183"/>
      <c r="DN118" s="183"/>
      <c r="DO118" s="183"/>
      <c r="DP118" s="183"/>
      <c r="DQ118" s="183"/>
      <c r="DR118" s="183"/>
      <c r="DS118" s="183"/>
      <c r="DT118" s="183"/>
      <c r="DU118" s="183"/>
      <c r="DV118" s="183"/>
      <c r="DW118" s="183"/>
      <c r="DX118" s="183"/>
      <c r="DY118" s="183"/>
      <c r="DZ118" s="183"/>
      <c r="EA118" s="183"/>
      <c r="EB118" s="183"/>
      <c r="EC118" s="183"/>
      <c r="ED118" s="183"/>
      <c r="EE118" s="183"/>
      <c r="EF118" s="183"/>
      <c r="EG118" s="183"/>
      <c r="EH118" s="183"/>
      <c r="EI118" s="183"/>
      <c r="EJ118" s="183"/>
      <c r="EK118" s="183"/>
      <c r="EL118" s="183"/>
      <c r="EM118" s="183"/>
      <c r="EN118" s="183"/>
      <c r="EO118" s="183"/>
      <c r="EP118" s="183"/>
      <c r="EQ118" s="183"/>
      <c r="ER118" s="183"/>
      <c r="ES118" s="183"/>
      <c r="ET118" s="183"/>
      <c r="EU118" s="183"/>
      <c r="EV118" s="183"/>
      <c r="EW118" s="183"/>
      <c r="EX118" s="183"/>
      <c r="EY118" s="183"/>
      <c r="EZ118" s="183"/>
      <c r="FA118" s="183"/>
      <c r="FB118" s="183"/>
      <c r="FC118" s="183"/>
      <c r="FD118" s="183"/>
      <c r="FE118" s="183"/>
      <c r="FF118" s="183"/>
      <c r="FG118" s="183"/>
      <c r="FH118" s="183"/>
      <c r="FI118" s="183"/>
      <c r="FJ118" s="183"/>
      <c r="FK118" s="183"/>
      <c r="FL118" s="183"/>
      <c r="FM118" s="183"/>
      <c r="FN118" s="183"/>
      <c r="FO118" s="183"/>
      <c r="FP118" s="183"/>
      <c r="FQ118" s="183"/>
      <c r="FR118" s="183"/>
      <c r="FS118" s="183"/>
      <c r="FT118" s="183"/>
      <c r="FU118" s="183"/>
      <c r="FV118" s="183"/>
      <c r="FW118" s="183"/>
      <c r="FX118" s="183"/>
      <c r="FY118" s="183"/>
      <c r="FZ118" s="183"/>
      <c r="GA118" s="183"/>
      <c r="GB118" s="183"/>
      <c r="GC118" s="183"/>
      <c r="GD118" s="183"/>
      <c r="GE118" s="183"/>
      <c r="GF118" s="183"/>
      <c r="GG118" s="183"/>
      <c r="GH118" s="183"/>
      <c r="GI118" s="183"/>
      <c r="GJ118" s="183"/>
      <c r="GK118" s="183"/>
      <c r="GL118" s="183"/>
      <c r="GM118" s="183"/>
      <c r="GN118" s="183"/>
      <c r="GO118" s="183"/>
      <c r="GP118" s="183"/>
      <c r="GQ118" s="183"/>
      <c r="GR118" s="183"/>
      <c r="GS118" s="183"/>
      <c r="GT118" s="183"/>
      <c r="GU118" s="183"/>
      <c r="GV118" s="183"/>
      <c r="GW118" s="183"/>
      <c r="GX118" s="183"/>
      <c r="GY118" s="183"/>
      <c r="GZ118" s="183"/>
      <c r="HA118" s="183"/>
      <c r="HB118" s="183"/>
      <c r="HC118" s="183"/>
      <c r="HD118" s="183"/>
      <c r="HE118" s="183"/>
      <c r="HF118" s="183"/>
      <c r="HG118" s="183"/>
      <c r="HH118" s="183"/>
      <c r="HI118" s="183"/>
      <c r="HJ118" s="183"/>
      <c r="HK118" s="183"/>
      <c r="HL118" s="183"/>
      <c r="HM118" s="183"/>
      <c r="HN118" s="183"/>
      <c r="HO118" s="183"/>
      <c r="HP118" s="183"/>
      <c r="HQ118" s="183"/>
      <c r="HR118" s="183"/>
      <c r="HS118" s="183"/>
      <c r="HT118" s="183"/>
      <c r="HU118" s="183"/>
      <c r="HV118" s="183"/>
      <c r="HW118" s="183"/>
      <c r="HX118" s="183"/>
      <c r="HY118" s="183"/>
      <c r="HZ118" s="183"/>
      <c r="IA118" s="183"/>
      <c r="IB118" s="183"/>
      <c r="IC118" s="183"/>
      <c r="ID118" s="183"/>
      <c r="IE118" s="183"/>
      <c r="IF118" s="183"/>
      <c r="IG118" s="183"/>
      <c r="IH118" s="183"/>
      <c r="II118" s="183"/>
      <c r="IJ118" s="183"/>
      <c r="IK118" s="183"/>
      <c r="IL118" s="183"/>
      <c r="IM118" s="183"/>
      <c r="IN118" s="183"/>
      <c r="IO118" s="183"/>
      <c r="IP118" s="183"/>
      <c r="IQ118" s="183"/>
      <c r="IR118" s="183"/>
      <c r="IS118" s="183"/>
      <c r="IT118" s="183"/>
      <c r="IU118" s="183"/>
      <c r="IV118" s="183"/>
      <c r="IW118" s="183"/>
      <c r="IX118" s="183"/>
      <c r="IY118" s="183"/>
      <c r="IZ118" s="183"/>
      <c r="JA118" s="183"/>
      <c r="JB118" s="183"/>
      <c r="JC118" s="183"/>
      <c r="JD118" s="183"/>
      <c r="JE118" s="183"/>
      <c r="JF118" s="183"/>
      <c r="JG118" s="183"/>
      <c r="JH118" s="183"/>
      <c r="JI118" s="183"/>
      <c r="JJ118" s="183"/>
      <c r="JK118" s="183"/>
      <c r="JL118" s="183"/>
      <c r="JM118" s="183"/>
      <c r="JN118" s="183"/>
      <c r="JO118" s="183"/>
      <c r="JP118" s="183"/>
      <c r="JQ118" s="183"/>
      <c r="JR118" s="183"/>
      <c r="JS118" s="183"/>
      <c r="JT118" s="183"/>
      <c r="JU118" s="183"/>
      <c r="JV118" s="183"/>
      <c r="JW118" s="183"/>
      <c r="JX118" s="183"/>
      <c r="JY118" s="183"/>
      <c r="JZ118" s="183"/>
      <c r="KA118" s="183"/>
      <c r="KB118" s="183"/>
      <c r="KC118" s="183"/>
      <c r="KD118" s="183"/>
      <c r="KE118" s="183"/>
      <c r="KF118" s="183"/>
      <c r="KG118" s="183"/>
      <c r="KH118" s="183"/>
      <c r="KI118" s="183"/>
      <c r="KJ118" s="183"/>
      <c r="KK118" s="183"/>
      <c r="KL118" s="183"/>
      <c r="KM118" s="183"/>
      <c r="KN118" s="183"/>
      <c r="KO118" s="183"/>
      <c r="KP118" s="183"/>
      <c r="KQ118" s="183"/>
      <c r="KR118" s="183"/>
      <c r="KS118" s="183"/>
      <c r="KT118" s="183"/>
      <c r="KU118" s="183"/>
      <c r="KV118" s="183"/>
      <c r="KW118" s="183"/>
      <c r="KX118" s="183"/>
      <c r="KY118" s="183"/>
      <c r="KZ118" s="183"/>
      <c r="LA118" s="183"/>
      <c r="LB118" s="183"/>
      <c r="LC118" s="183"/>
      <c r="LD118" s="183"/>
      <c r="LE118" s="183"/>
      <c r="LF118" s="183"/>
      <c r="LG118" s="183"/>
      <c r="LH118" s="183"/>
      <c r="LI118" s="183"/>
      <c r="LJ118" s="183"/>
      <c r="LK118" s="183"/>
      <c r="LL118" s="183"/>
      <c r="LM118" s="183"/>
      <c r="LN118" s="183"/>
      <c r="LO118" s="183"/>
      <c r="LP118" s="183"/>
      <c r="LQ118" s="183"/>
      <c r="LR118" s="183"/>
      <c r="LS118" s="183"/>
      <c r="LT118" s="183"/>
      <c r="LU118" s="183"/>
      <c r="LV118" s="183"/>
      <c r="LW118" s="183"/>
      <c r="LX118" s="183"/>
      <c r="LY118" s="183"/>
      <c r="LZ118" s="183"/>
      <c r="MA118" s="183"/>
      <c r="MB118" s="183"/>
      <c r="MC118" s="183"/>
      <c r="MD118" s="183"/>
      <c r="ME118" s="183"/>
      <c r="MF118" s="183"/>
      <c r="MG118" s="183"/>
      <c r="MH118" s="183"/>
      <c r="MI118" s="183"/>
      <c r="MJ118" s="183"/>
      <c r="MK118" s="183"/>
      <c r="ML118" s="183"/>
      <c r="MM118" s="183"/>
      <c r="MN118" s="183"/>
      <c r="MO118" s="183"/>
      <c r="MP118" s="183"/>
      <c r="MQ118" s="183"/>
      <c r="MR118" s="183"/>
      <c r="MS118" s="183"/>
      <c r="MT118" s="183"/>
      <c r="MU118" s="183"/>
      <c r="MV118" s="183"/>
      <c r="MW118" s="183"/>
      <c r="MX118" s="183"/>
      <c r="MY118" s="183"/>
      <c r="MZ118" s="183"/>
      <c r="NA118" s="183"/>
      <c r="NB118" s="183"/>
      <c r="NC118" s="183"/>
      <c r="ND118" s="183"/>
      <c r="NE118" s="183"/>
      <c r="NF118" s="183"/>
      <c r="NG118" s="183"/>
      <c r="NH118" s="183"/>
      <c r="NI118" s="183"/>
      <c r="NJ118" s="183"/>
      <c r="NK118" s="183"/>
      <c r="NL118" s="183"/>
      <c r="NM118" s="183"/>
      <c r="NN118" s="183"/>
      <c r="NO118" s="183"/>
      <c r="NP118" s="183"/>
      <c r="NQ118" s="183"/>
      <c r="NR118" s="183"/>
      <c r="NS118" s="183"/>
      <c r="NT118" s="183"/>
      <c r="NU118" s="183"/>
      <c r="NV118" s="183"/>
      <c r="NW118" s="183"/>
      <c r="NX118" s="183"/>
      <c r="NY118" s="183"/>
      <c r="NZ118" s="183"/>
      <c r="OA118" s="183"/>
      <c r="OB118" s="183"/>
    </row>
    <row r="119" spans="1:392" s="250" customFormat="1">
      <c r="A119" s="294" t="s">
        <v>2265</v>
      </c>
      <c r="B119" s="297" t="s">
        <v>2264</v>
      </c>
      <c r="C119" s="290">
        <f>VLOOKUP(A119,'Running Inventory count'!$A:$C,3,)</f>
        <v>4</v>
      </c>
      <c r="D119" s="289"/>
      <c r="E119" s="289"/>
      <c r="F119" s="291" t="s">
        <v>2054</v>
      </c>
      <c r="G119" s="289" t="s">
        <v>868</v>
      </c>
      <c r="H119" s="288" t="s">
        <v>102</v>
      </c>
      <c r="I119" s="287"/>
      <c r="J119" s="285"/>
      <c r="K119" s="287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3"/>
      <c r="BN119" s="183"/>
      <c r="BO119" s="183"/>
      <c r="BP119" s="183"/>
      <c r="BQ119" s="183"/>
      <c r="BR119" s="183"/>
      <c r="BS119" s="183"/>
      <c r="BT119" s="183"/>
      <c r="BU119" s="183"/>
      <c r="BV119" s="183"/>
      <c r="BW119" s="183"/>
      <c r="BX119" s="183"/>
      <c r="BY119" s="183"/>
      <c r="BZ119" s="183"/>
      <c r="CA119" s="183"/>
      <c r="CB119" s="183"/>
      <c r="CC119" s="183"/>
      <c r="CD119" s="183"/>
      <c r="CE119" s="183"/>
      <c r="CF119" s="183"/>
      <c r="CG119" s="183"/>
      <c r="CH119" s="183"/>
      <c r="CI119" s="183"/>
      <c r="CJ119" s="183"/>
      <c r="CK119" s="183"/>
      <c r="CL119" s="183"/>
      <c r="CM119" s="183"/>
      <c r="CN119" s="183"/>
      <c r="CO119" s="183"/>
      <c r="CP119" s="183"/>
      <c r="CQ119" s="183"/>
      <c r="CR119" s="183"/>
      <c r="CS119" s="183"/>
      <c r="CT119" s="183"/>
      <c r="CU119" s="183"/>
      <c r="CV119" s="183"/>
      <c r="CW119" s="183"/>
      <c r="CX119" s="183"/>
      <c r="CY119" s="183"/>
      <c r="CZ119" s="183"/>
      <c r="DA119" s="183"/>
      <c r="DB119" s="183"/>
      <c r="DC119" s="183"/>
      <c r="DD119" s="183"/>
      <c r="DE119" s="183"/>
      <c r="DF119" s="183"/>
      <c r="DG119" s="183"/>
      <c r="DH119" s="183"/>
      <c r="DI119" s="183"/>
      <c r="DJ119" s="183"/>
      <c r="DK119" s="183"/>
      <c r="DL119" s="183"/>
      <c r="DM119" s="183"/>
      <c r="DN119" s="183"/>
      <c r="DO119" s="183"/>
      <c r="DP119" s="183"/>
      <c r="DQ119" s="183"/>
      <c r="DR119" s="183"/>
      <c r="DS119" s="183"/>
      <c r="DT119" s="183"/>
      <c r="DU119" s="183"/>
      <c r="DV119" s="183"/>
      <c r="DW119" s="183"/>
      <c r="DX119" s="183"/>
      <c r="DY119" s="183"/>
      <c r="DZ119" s="183"/>
      <c r="EA119" s="183"/>
      <c r="EB119" s="183"/>
      <c r="EC119" s="183"/>
      <c r="ED119" s="183"/>
      <c r="EE119" s="183"/>
      <c r="EF119" s="183"/>
      <c r="EG119" s="183"/>
      <c r="EH119" s="183"/>
      <c r="EI119" s="183"/>
      <c r="EJ119" s="183"/>
      <c r="EK119" s="183"/>
      <c r="EL119" s="183"/>
      <c r="EM119" s="183"/>
      <c r="EN119" s="183"/>
      <c r="EO119" s="183"/>
      <c r="EP119" s="183"/>
      <c r="EQ119" s="183"/>
      <c r="ER119" s="183"/>
      <c r="ES119" s="183"/>
      <c r="ET119" s="183"/>
      <c r="EU119" s="183"/>
      <c r="EV119" s="183"/>
      <c r="EW119" s="183"/>
      <c r="EX119" s="183"/>
      <c r="EY119" s="183"/>
      <c r="EZ119" s="183"/>
      <c r="FA119" s="183"/>
      <c r="FB119" s="183"/>
      <c r="FC119" s="183"/>
      <c r="FD119" s="183"/>
      <c r="FE119" s="183"/>
      <c r="FF119" s="183"/>
      <c r="FG119" s="183"/>
      <c r="FH119" s="183"/>
      <c r="FI119" s="183"/>
      <c r="FJ119" s="183"/>
      <c r="FK119" s="183"/>
      <c r="FL119" s="183"/>
      <c r="FM119" s="183"/>
      <c r="FN119" s="183"/>
      <c r="FO119" s="183"/>
      <c r="FP119" s="183"/>
      <c r="FQ119" s="183"/>
      <c r="FR119" s="183"/>
      <c r="FS119" s="183"/>
      <c r="FT119" s="183"/>
      <c r="FU119" s="183"/>
      <c r="FV119" s="183"/>
      <c r="FW119" s="183"/>
      <c r="FX119" s="183"/>
      <c r="FY119" s="183"/>
      <c r="FZ119" s="183"/>
      <c r="GA119" s="183"/>
      <c r="GB119" s="183"/>
      <c r="GC119" s="183"/>
      <c r="GD119" s="183"/>
      <c r="GE119" s="183"/>
      <c r="GF119" s="183"/>
      <c r="GG119" s="183"/>
      <c r="GH119" s="183"/>
      <c r="GI119" s="183"/>
      <c r="GJ119" s="183"/>
      <c r="GK119" s="183"/>
      <c r="GL119" s="183"/>
      <c r="GM119" s="183"/>
      <c r="GN119" s="183"/>
      <c r="GO119" s="183"/>
      <c r="GP119" s="183"/>
      <c r="GQ119" s="183"/>
      <c r="GR119" s="183"/>
      <c r="GS119" s="183"/>
      <c r="GT119" s="183"/>
      <c r="GU119" s="183"/>
      <c r="GV119" s="183"/>
      <c r="GW119" s="183"/>
      <c r="GX119" s="183"/>
      <c r="GY119" s="183"/>
      <c r="GZ119" s="183"/>
      <c r="HA119" s="183"/>
      <c r="HB119" s="183"/>
      <c r="HC119" s="183"/>
      <c r="HD119" s="183"/>
      <c r="HE119" s="183"/>
      <c r="HF119" s="183"/>
      <c r="HG119" s="183"/>
      <c r="HH119" s="183"/>
      <c r="HI119" s="183"/>
      <c r="HJ119" s="183"/>
      <c r="HK119" s="183"/>
      <c r="HL119" s="183"/>
      <c r="HM119" s="183"/>
      <c r="HN119" s="183"/>
      <c r="HO119" s="183"/>
      <c r="HP119" s="183"/>
      <c r="HQ119" s="183"/>
      <c r="HR119" s="183"/>
      <c r="HS119" s="183"/>
      <c r="HT119" s="183"/>
      <c r="HU119" s="183"/>
      <c r="HV119" s="183"/>
      <c r="HW119" s="183"/>
      <c r="HX119" s="183"/>
      <c r="HY119" s="183"/>
      <c r="HZ119" s="183"/>
      <c r="IA119" s="183"/>
      <c r="IB119" s="183"/>
      <c r="IC119" s="183"/>
      <c r="ID119" s="183"/>
      <c r="IE119" s="183"/>
      <c r="IF119" s="183"/>
      <c r="IG119" s="183"/>
      <c r="IH119" s="183"/>
      <c r="II119" s="183"/>
      <c r="IJ119" s="183"/>
      <c r="IK119" s="183"/>
      <c r="IL119" s="183"/>
      <c r="IM119" s="183"/>
      <c r="IN119" s="183"/>
      <c r="IO119" s="183"/>
      <c r="IP119" s="183"/>
      <c r="IQ119" s="183"/>
      <c r="IR119" s="183"/>
      <c r="IS119" s="183"/>
      <c r="IT119" s="183"/>
      <c r="IU119" s="183"/>
      <c r="IV119" s="183"/>
      <c r="IW119" s="183"/>
      <c r="IX119" s="183"/>
      <c r="IY119" s="183"/>
      <c r="IZ119" s="183"/>
      <c r="JA119" s="183"/>
      <c r="JB119" s="183"/>
      <c r="JC119" s="183"/>
      <c r="JD119" s="183"/>
      <c r="JE119" s="183"/>
      <c r="JF119" s="183"/>
      <c r="JG119" s="183"/>
      <c r="JH119" s="183"/>
      <c r="JI119" s="183"/>
      <c r="JJ119" s="183"/>
      <c r="JK119" s="183"/>
      <c r="JL119" s="183"/>
      <c r="JM119" s="183"/>
      <c r="JN119" s="183"/>
      <c r="JO119" s="183"/>
      <c r="JP119" s="183"/>
      <c r="JQ119" s="183"/>
      <c r="JR119" s="183"/>
      <c r="JS119" s="183"/>
      <c r="JT119" s="183"/>
      <c r="JU119" s="183"/>
      <c r="JV119" s="183"/>
      <c r="JW119" s="183"/>
      <c r="JX119" s="183"/>
      <c r="JY119" s="183"/>
      <c r="JZ119" s="183"/>
      <c r="KA119" s="183"/>
      <c r="KB119" s="183"/>
      <c r="KC119" s="183"/>
      <c r="KD119" s="183"/>
      <c r="KE119" s="183"/>
      <c r="KF119" s="183"/>
      <c r="KG119" s="183"/>
      <c r="KH119" s="183"/>
      <c r="KI119" s="183"/>
      <c r="KJ119" s="183"/>
      <c r="KK119" s="183"/>
      <c r="KL119" s="183"/>
      <c r="KM119" s="183"/>
      <c r="KN119" s="183"/>
      <c r="KO119" s="183"/>
      <c r="KP119" s="183"/>
      <c r="KQ119" s="183"/>
      <c r="KR119" s="183"/>
      <c r="KS119" s="183"/>
      <c r="KT119" s="183"/>
      <c r="KU119" s="183"/>
      <c r="KV119" s="183"/>
      <c r="KW119" s="183"/>
      <c r="KX119" s="183"/>
      <c r="KY119" s="183"/>
      <c r="KZ119" s="183"/>
      <c r="LA119" s="183"/>
      <c r="LB119" s="183"/>
      <c r="LC119" s="183"/>
      <c r="LD119" s="183"/>
      <c r="LE119" s="183"/>
      <c r="LF119" s="183"/>
      <c r="LG119" s="183"/>
      <c r="LH119" s="183"/>
      <c r="LI119" s="183"/>
      <c r="LJ119" s="183"/>
      <c r="LK119" s="183"/>
      <c r="LL119" s="183"/>
      <c r="LM119" s="183"/>
      <c r="LN119" s="183"/>
      <c r="LO119" s="183"/>
      <c r="LP119" s="183"/>
      <c r="LQ119" s="183"/>
      <c r="LR119" s="183"/>
      <c r="LS119" s="183"/>
      <c r="LT119" s="183"/>
      <c r="LU119" s="183"/>
      <c r="LV119" s="183"/>
      <c r="LW119" s="183"/>
      <c r="LX119" s="183"/>
      <c r="LY119" s="183"/>
      <c r="LZ119" s="183"/>
      <c r="MA119" s="183"/>
      <c r="MB119" s="183"/>
      <c r="MC119" s="183"/>
      <c r="MD119" s="183"/>
      <c r="ME119" s="183"/>
      <c r="MF119" s="183"/>
      <c r="MG119" s="183"/>
      <c r="MH119" s="183"/>
      <c r="MI119" s="183"/>
      <c r="MJ119" s="183"/>
      <c r="MK119" s="183"/>
      <c r="ML119" s="183"/>
      <c r="MM119" s="183"/>
      <c r="MN119" s="183"/>
      <c r="MO119" s="183"/>
      <c r="MP119" s="183"/>
      <c r="MQ119" s="183"/>
      <c r="MR119" s="183"/>
      <c r="MS119" s="183"/>
      <c r="MT119" s="183"/>
      <c r="MU119" s="183"/>
      <c r="MV119" s="183"/>
      <c r="MW119" s="183"/>
      <c r="MX119" s="183"/>
      <c r="MY119" s="183"/>
      <c r="MZ119" s="183"/>
      <c r="NA119" s="183"/>
      <c r="NB119" s="183"/>
      <c r="NC119" s="183"/>
      <c r="ND119" s="183"/>
      <c r="NE119" s="183"/>
      <c r="NF119" s="183"/>
      <c r="NG119" s="183"/>
      <c r="NH119" s="183"/>
      <c r="NI119" s="183"/>
      <c r="NJ119" s="183"/>
      <c r="NK119" s="183"/>
      <c r="NL119" s="183"/>
      <c r="NM119" s="183"/>
      <c r="NN119" s="183"/>
      <c r="NO119" s="183"/>
      <c r="NP119" s="183"/>
      <c r="NQ119" s="183"/>
      <c r="NR119" s="183"/>
      <c r="NS119" s="183"/>
      <c r="NT119" s="183"/>
      <c r="NU119" s="183"/>
      <c r="NV119" s="183"/>
      <c r="NW119" s="183"/>
      <c r="NX119" s="183"/>
      <c r="NY119" s="183"/>
      <c r="NZ119" s="183"/>
      <c r="OA119" s="183"/>
      <c r="OB119" s="183"/>
    </row>
    <row r="120" spans="1:392" s="250" customFormat="1">
      <c r="A120" s="121" t="s">
        <v>216</v>
      </c>
      <c r="B120" s="385" t="s">
        <v>364</v>
      </c>
      <c r="C120" s="170">
        <f>VLOOKUP(A120,'Running Inventory count'!$A:$C,3,)</f>
        <v>10</v>
      </c>
      <c r="D120" s="169"/>
      <c r="E120" s="169"/>
      <c r="F120" s="115" t="s">
        <v>783</v>
      </c>
      <c r="G120" s="169" t="s">
        <v>833</v>
      </c>
      <c r="H120" s="167" t="s">
        <v>737</v>
      </c>
      <c r="I120" s="207"/>
      <c r="J120" s="163"/>
      <c r="K120" s="151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  <c r="AA120" s="183"/>
      <c r="AB120" s="183"/>
      <c r="AC120" s="183"/>
      <c r="AD120" s="183"/>
      <c r="AE120" s="183"/>
      <c r="AF120" s="183"/>
      <c r="AG120" s="183"/>
      <c r="AH120" s="183"/>
      <c r="AI120" s="183"/>
      <c r="AJ120" s="183"/>
      <c r="AK120" s="183"/>
      <c r="AL120" s="183"/>
      <c r="AM120" s="183"/>
      <c r="AN120" s="183"/>
      <c r="AO120" s="183"/>
      <c r="AP120" s="183"/>
      <c r="AQ120" s="183"/>
      <c r="AR120" s="183"/>
      <c r="AS120" s="183"/>
      <c r="AT120" s="183"/>
      <c r="AU120" s="183"/>
      <c r="AV120" s="183"/>
      <c r="AW120" s="183"/>
      <c r="AX120" s="183"/>
      <c r="AY120" s="183"/>
      <c r="AZ120" s="183"/>
      <c r="BA120" s="183"/>
      <c r="BB120" s="183"/>
      <c r="BC120" s="183"/>
      <c r="BD120" s="183"/>
      <c r="BE120" s="183"/>
      <c r="BF120" s="183"/>
      <c r="BG120" s="183"/>
      <c r="BH120" s="183"/>
      <c r="BI120" s="183"/>
      <c r="BJ120" s="183"/>
      <c r="BK120" s="183"/>
      <c r="BL120" s="183"/>
      <c r="BM120" s="183"/>
      <c r="BN120" s="183"/>
      <c r="BO120" s="183"/>
      <c r="BP120" s="183"/>
      <c r="BQ120" s="183"/>
      <c r="BR120" s="183"/>
      <c r="BS120" s="183"/>
      <c r="BT120" s="183"/>
      <c r="BU120" s="183"/>
      <c r="BV120" s="183"/>
      <c r="BW120" s="183"/>
      <c r="BX120" s="183"/>
      <c r="BY120" s="183"/>
      <c r="BZ120" s="183"/>
      <c r="CA120" s="183"/>
      <c r="CB120" s="183"/>
      <c r="CC120" s="183"/>
      <c r="CD120" s="183"/>
      <c r="CE120" s="183"/>
      <c r="CF120" s="183"/>
      <c r="CG120" s="183"/>
      <c r="CH120" s="183"/>
      <c r="CI120" s="183"/>
      <c r="CJ120" s="183"/>
      <c r="CK120" s="183"/>
      <c r="CL120" s="183"/>
      <c r="CM120" s="183"/>
      <c r="CN120" s="183"/>
      <c r="CO120" s="183"/>
      <c r="CP120" s="183"/>
      <c r="CQ120" s="183"/>
      <c r="CR120" s="183"/>
      <c r="CS120" s="183"/>
      <c r="CT120" s="183"/>
      <c r="CU120" s="183"/>
      <c r="CV120" s="183"/>
      <c r="CW120" s="183"/>
      <c r="CX120" s="183"/>
      <c r="CY120" s="183"/>
      <c r="CZ120" s="183"/>
      <c r="DA120" s="183"/>
      <c r="DB120" s="183"/>
      <c r="DC120" s="183"/>
      <c r="DD120" s="183"/>
      <c r="DE120" s="183"/>
      <c r="DF120" s="183"/>
      <c r="DG120" s="183"/>
      <c r="DH120" s="183"/>
      <c r="DI120" s="183"/>
      <c r="DJ120" s="183"/>
      <c r="DK120" s="183"/>
      <c r="DL120" s="183"/>
      <c r="DM120" s="183"/>
      <c r="DN120" s="183"/>
      <c r="DO120" s="183"/>
      <c r="DP120" s="183"/>
      <c r="DQ120" s="183"/>
      <c r="DR120" s="183"/>
      <c r="DS120" s="183"/>
      <c r="DT120" s="183"/>
      <c r="DU120" s="183"/>
      <c r="DV120" s="183"/>
      <c r="DW120" s="183"/>
      <c r="DX120" s="183"/>
      <c r="DY120" s="183"/>
      <c r="DZ120" s="183"/>
      <c r="EA120" s="183"/>
      <c r="EB120" s="183"/>
      <c r="EC120" s="183"/>
      <c r="ED120" s="183"/>
      <c r="EE120" s="183"/>
      <c r="EF120" s="183"/>
      <c r="EG120" s="183"/>
      <c r="EH120" s="183"/>
      <c r="EI120" s="183"/>
      <c r="EJ120" s="183"/>
      <c r="EK120" s="183"/>
      <c r="EL120" s="183"/>
      <c r="EM120" s="183"/>
      <c r="EN120" s="183"/>
      <c r="EO120" s="183"/>
      <c r="EP120" s="183"/>
      <c r="EQ120" s="183"/>
      <c r="ER120" s="183"/>
      <c r="ES120" s="183"/>
      <c r="ET120" s="183"/>
      <c r="EU120" s="183"/>
      <c r="EV120" s="183"/>
      <c r="EW120" s="183"/>
      <c r="EX120" s="183"/>
      <c r="EY120" s="183"/>
      <c r="EZ120" s="183"/>
      <c r="FA120" s="183"/>
      <c r="FB120" s="183"/>
      <c r="FC120" s="183"/>
      <c r="FD120" s="183"/>
      <c r="FE120" s="183"/>
      <c r="FF120" s="183"/>
      <c r="FG120" s="183"/>
      <c r="FH120" s="183"/>
      <c r="FI120" s="183"/>
      <c r="FJ120" s="183"/>
      <c r="FK120" s="183"/>
      <c r="FL120" s="183"/>
      <c r="FM120" s="183"/>
      <c r="FN120" s="183"/>
      <c r="FO120" s="183"/>
      <c r="FP120" s="183"/>
      <c r="FQ120" s="183"/>
      <c r="FR120" s="183"/>
      <c r="FS120" s="183"/>
      <c r="FT120" s="183"/>
      <c r="FU120" s="183"/>
      <c r="FV120" s="183"/>
      <c r="FW120" s="183"/>
      <c r="FX120" s="183"/>
      <c r="FY120" s="183"/>
      <c r="FZ120" s="183"/>
      <c r="GA120" s="183"/>
      <c r="GB120" s="183"/>
      <c r="GC120" s="183"/>
      <c r="GD120" s="183"/>
      <c r="GE120" s="183"/>
      <c r="GF120" s="183"/>
      <c r="GG120" s="183"/>
      <c r="GH120" s="183"/>
      <c r="GI120" s="183"/>
      <c r="GJ120" s="183"/>
      <c r="GK120" s="183"/>
      <c r="GL120" s="183"/>
      <c r="GM120" s="183"/>
      <c r="GN120" s="183"/>
      <c r="GO120" s="183"/>
      <c r="GP120" s="183"/>
      <c r="GQ120" s="183"/>
      <c r="GR120" s="183"/>
      <c r="GS120" s="183"/>
      <c r="GT120" s="183"/>
      <c r="GU120" s="183"/>
      <c r="GV120" s="183"/>
      <c r="GW120" s="183"/>
      <c r="GX120" s="183"/>
      <c r="GY120" s="183"/>
      <c r="GZ120" s="183"/>
      <c r="HA120" s="183"/>
      <c r="HB120" s="183"/>
      <c r="HC120" s="183"/>
      <c r="HD120" s="183"/>
      <c r="HE120" s="183"/>
      <c r="HF120" s="183"/>
      <c r="HG120" s="183"/>
      <c r="HH120" s="183"/>
      <c r="HI120" s="183"/>
      <c r="HJ120" s="183"/>
      <c r="HK120" s="183"/>
      <c r="HL120" s="183"/>
      <c r="HM120" s="183"/>
      <c r="HN120" s="183"/>
      <c r="HO120" s="183"/>
      <c r="HP120" s="183"/>
      <c r="HQ120" s="183"/>
      <c r="HR120" s="183"/>
      <c r="HS120" s="183"/>
      <c r="HT120" s="183"/>
      <c r="HU120" s="183"/>
      <c r="HV120" s="183"/>
      <c r="HW120" s="183"/>
      <c r="HX120" s="183"/>
      <c r="HY120" s="183"/>
      <c r="HZ120" s="183"/>
      <c r="IA120" s="183"/>
      <c r="IB120" s="183"/>
      <c r="IC120" s="183"/>
      <c r="ID120" s="183"/>
      <c r="IE120" s="183"/>
      <c r="IF120" s="183"/>
      <c r="IG120" s="183"/>
      <c r="IH120" s="183"/>
      <c r="II120" s="183"/>
      <c r="IJ120" s="183"/>
      <c r="IK120" s="183"/>
      <c r="IL120" s="183"/>
      <c r="IM120" s="183"/>
      <c r="IN120" s="183"/>
      <c r="IO120" s="183"/>
      <c r="IP120" s="183"/>
      <c r="IQ120" s="183"/>
      <c r="IR120" s="183"/>
      <c r="IS120" s="183"/>
      <c r="IT120" s="183"/>
      <c r="IU120" s="183"/>
      <c r="IV120" s="183"/>
      <c r="IW120" s="183"/>
      <c r="IX120" s="183"/>
      <c r="IY120" s="183"/>
      <c r="IZ120" s="183"/>
      <c r="JA120" s="183"/>
      <c r="JB120" s="183"/>
      <c r="JC120" s="183"/>
      <c r="JD120" s="183"/>
      <c r="JE120" s="183"/>
      <c r="JF120" s="183"/>
      <c r="JG120" s="183"/>
      <c r="JH120" s="183"/>
      <c r="JI120" s="183"/>
      <c r="JJ120" s="183"/>
      <c r="JK120" s="183"/>
      <c r="JL120" s="183"/>
      <c r="JM120" s="183"/>
      <c r="JN120" s="183"/>
      <c r="JO120" s="183"/>
      <c r="JP120" s="183"/>
      <c r="JQ120" s="183"/>
      <c r="JR120" s="183"/>
      <c r="JS120" s="183"/>
      <c r="JT120" s="183"/>
      <c r="JU120" s="183"/>
      <c r="JV120" s="183"/>
      <c r="JW120" s="183"/>
      <c r="JX120" s="183"/>
      <c r="JY120" s="183"/>
      <c r="JZ120" s="183"/>
      <c r="KA120" s="183"/>
      <c r="KB120" s="183"/>
      <c r="KC120" s="183"/>
      <c r="KD120" s="183"/>
      <c r="KE120" s="183"/>
      <c r="KF120" s="183"/>
      <c r="KG120" s="183"/>
      <c r="KH120" s="183"/>
      <c r="KI120" s="183"/>
      <c r="KJ120" s="183"/>
      <c r="KK120" s="183"/>
      <c r="KL120" s="183"/>
      <c r="KM120" s="183"/>
      <c r="KN120" s="183"/>
      <c r="KO120" s="183"/>
      <c r="KP120" s="183"/>
      <c r="KQ120" s="183"/>
      <c r="KR120" s="183"/>
      <c r="KS120" s="183"/>
      <c r="KT120" s="183"/>
      <c r="KU120" s="183"/>
      <c r="KV120" s="183"/>
      <c r="KW120" s="183"/>
      <c r="KX120" s="183"/>
      <c r="KY120" s="183"/>
      <c r="KZ120" s="183"/>
      <c r="LA120" s="183"/>
      <c r="LB120" s="183"/>
      <c r="LC120" s="183"/>
      <c r="LD120" s="183"/>
      <c r="LE120" s="183"/>
      <c r="LF120" s="183"/>
      <c r="LG120" s="183"/>
      <c r="LH120" s="183"/>
      <c r="LI120" s="183"/>
      <c r="LJ120" s="183"/>
      <c r="LK120" s="183"/>
      <c r="LL120" s="183"/>
      <c r="LM120" s="183"/>
      <c r="LN120" s="183"/>
      <c r="LO120" s="183"/>
      <c r="LP120" s="183"/>
      <c r="LQ120" s="183"/>
      <c r="LR120" s="183"/>
      <c r="LS120" s="183"/>
      <c r="LT120" s="183"/>
      <c r="LU120" s="183"/>
      <c r="LV120" s="183"/>
      <c r="LW120" s="183"/>
      <c r="LX120" s="183"/>
      <c r="LY120" s="183"/>
      <c r="LZ120" s="183"/>
      <c r="MA120" s="183"/>
      <c r="MB120" s="183"/>
      <c r="MC120" s="183"/>
      <c r="MD120" s="183"/>
      <c r="ME120" s="183"/>
      <c r="MF120" s="183"/>
      <c r="MG120" s="183"/>
      <c r="MH120" s="183"/>
      <c r="MI120" s="183"/>
      <c r="MJ120" s="183"/>
      <c r="MK120" s="183"/>
      <c r="ML120" s="183"/>
      <c r="MM120" s="183"/>
      <c r="MN120" s="183"/>
      <c r="MO120" s="183"/>
      <c r="MP120" s="183"/>
      <c r="MQ120" s="183"/>
      <c r="MR120" s="183"/>
      <c r="MS120" s="183"/>
      <c r="MT120" s="183"/>
      <c r="MU120" s="183"/>
      <c r="MV120" s="183"/>
      <c r="MW120" s="183"/>
      <c r="MX120" s="183"/>
      <c r="MY120" s="183"/>
      <c r="MZ120" s="183"/>
      <c r="NA120" s="183"/>
      <c r="NB120" s="183"/>
      <c r="NC120" s="183"/>
      <c r="ND120" s="183"/>
      <c r="NE120" s="183"/>
      <c r="NF120" s="183"/>
      <c r="NG120" s="183"/>
      <c r="NH120" s="183"/>
      <c r="NI120" s="183"/>
      <c r="NJ120" s="183"/>
      <c r="NK120" s="183"/>
      <c r="NL120" s="183"/>
      <c r="NM120" s="183"/>
      <c r="NN120" s="183"/>
      <c r="NO120" s="183"/>
      <c r="NP120" s="183"/>
      <c r="NQ120" s="183"/>
      <c r="NR120" s="183"/>
      <c r="NS120" s="183"/>
      <c r="NT120" s="183"/>
      <c r="NU120" s="183"/>
      <c r="NV120" s="183"/>
      <c r="NW120" s="183"/>
      <c r="NX120" s="183"/>
      <c r="NY120" s="183"/>
      <c r="NZ120" s="183"/>
      <c r="OA120" s="183"/>
      <c r="OB120" s="183"/>
    </row>
    <row r="121" spans="1:392" s="250" customFormat="1">
      <c r="A121" s="294" t="s">
        <v>2273</v>
      </c>
      <c r="B121" s="297" t="s">
        <v>2272</v>
      </c>
      <c r="C121" s="290">
        <f>VLOOKUP(A121,'Running Inventory count'!$A:$C,3,)</f>
        <v>4</v>
      </c>
      <c r="D121" s="289"/>
      <c r="E121" s="289"/>
      <c r="F121" s="291" t="s">
        <v>2054</v>
      </c>
      <c r="G121" s="289" t="s">
        <v>868</v>
      </c>
      <c r="H121" s="288" t="s">
        <v>102</v>
      </c>
      <c r="I121" s="287"/>
      <c r="J121" s="285"/>
      <c r="K121" s="287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183"/>
      <c r="AF121" s="183"/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3"/>
      <c r="BN121" s="183"/>
      <c r="BO121" s="183"/>
      <c r="BP121" s="183"/>
      <c r="BQ121" s="183"/>
      <c r="BR121" s="183"/>
      <c r="BS121" s="183"/>
      <c r="BT121" s="183"/>
      <c r="BU121" s="183"/>
      <c r="BV121" s="183"/>
      <c r="BW121" s="183"/>
      <c r="BX121" s="183"/>
      <c r="BY121" s="183"/>
      <c r="BZ121" s="183"/>
      <c r="CA121" s="183"/>
      <c r="CB121" s="183"/>
      <c r="CC121" s="183"/>
      <c r="CD121" s="183"/>
      <c r="CE121" s="183"/>
      <c r="CF121" s="183"/>
      <c r="CG121" s="183"/>
      <c r="CH121" s="183"/>
      <c r="CI121" s="183"/>
      <c r="CJ121" s="183"/>
      <c r="CK121" s="183"/>
      <c r="CL121" s="183"/>
      <c r="CM121" s="183"/>
      <c r="CN121" s="183"/>
      <c r="CO121" s="183"/>
      <c r="CP121" s="183"/>
      <c r="CQ121" s="183"/>
      <c r="CR121" s="183"/>
      <c r="CS121" s="183"/>
      <c r="CT121" s="183"/>
      <c r="CU121" s="183"/>
      <c r="CV121" s="183"/>
      <c r="CW121" s="183"/>
      <c r="CX121" s="183"/>
      <c r="CY121" s="183"/>
      <c r="CZ121" s="183"/>
      <c r="DA121" s="183"/>
      <c r="DB121" s="183"/>
      <c r="DC121" s="183"/>
      <c r="DD121" s="183"/>
      <c r="DE121" s="183"/>
      <c r="DF121" s="183"/>
      <c r="DG121" s="183"/>
      <c r="DH121" s="183"/>
      <c r="DI121" s="183"/>
      <c r="DJ121" s="183"/>
      <c r="DK121" s="183"/>
      <c r="DL121" s="183"/>
      <c r="DM121" s="183"/>
      <c r="DN121" s="183"/>
      <c r="DO121" s="183"/>
      <c r="DP121" s="183"/>
      <c r="DQ121" s="183"/>
      <c r="DR121" s="183"/>
      <c r="DS121" s="183"/>
      <c r="DT121" s="183"/>
      <c r="DU121" s="183"/>
      <c r="DV121" s="183"/>
      <c r="DW121" s="183"/>
      <c r="DX121" s="183"/>
      <c r="DY121" s="183"/>
      <c r="DZ121" s="183"/>
      <c r="EA121" s="183"/>
      <c r="EB121" s="183"/>
      <c r="EC121" s="183"/>
      <c r="ED121" s="183"/>
      <c r="EE121" s="183"/>
      <c r="EF121" s="183"/>
      <c r="EG121" s="183"/>
      <c r="EH121" s="183"/>
      <c r="EI121" s="183"/>
      <c r="EJ121" s="183"/>
      <c r="EK121" s="183"/>
      <c r="EL121" s="183"/>
      <c r="EM121" s="183"/>
      <c r="EN121" s="183"/>
      <c r="EO121" s="183"/>
      <c r="EP121" s="183"/>
      <c r="EQ121" s="183"/>
      <c r="ER121" s="183"/>
      <c r="ES121" s="183"/>
      <c r="ET121" s="183"/>
      <c r="EU121" s="183"/>
      <c r="EV121" s="183"/>
      <c r="EW121" s="183"/>
      <c r="EX121" s="183"/>
      <c r="EY121" s="183"/>
      <c r="EZ121" s="183"/>
      <c r="FA121" s="183"/>
      <c r="FB121" s="183"/>
      <c r="FC121" s="183"/>
      <c r="FD121" s="183"/>
      <c r="FE121" s="183"/>
      <c r="FF121" s="183"/>
      <c r="FG121" s="183"/>
      <c r="FH121" s="183"/>
      <c r="FI121" s="183"/>
      <c r="FJ121" s="183"/>
      <c r="FK121" s="183"/>
      <c r="FL121" s="183"/>
      <c r="FM121" s="183"/>
      <c r="FN121" s="183"/>
      <c r="FO121" s="183"/>
      <c r="FP121" s="183"/>
      <c r="FQ121" s="183"/>
      <c r="FR121" s="183"/>
      <c r="FS121" s="183"/>
      <c r="FT121" s="183"/>
      <c r="FU121" s="183"/>
      <c r="FV121" s="183"/>
      <c r="FW121" s="183"/>
      <c r="FX121" s="183"/>
      <c r="FY121" s="183"/>
      <c r="FZ121" s="183"/>
      <c r="GA121" s="183"/>
      <c r="GB121" s="183"/>
      <c r="GC121" s="183"/>
      <c r="GD121" s="183"/>
      <c r="GE121" s="183"/>
      <c r="GF121" s="183"/>
      <c r="GG121" s="183"/>
      <c r="GH121" s="183"/>
      <c r="GI121" s="183"/>
      <c r="GJ121" s="183"/>
      <c r="GK121" s="183"/>
      <c r="GL121" s="183"/>
      <c r="GM121" s="183"/>
      <c r="GN121" s="183"/>
      <c r="GO121" s="183"/>
      <c r="GP121" s="183"/>
      <c r="GQ121" s="183"/>
      <c r="GR121" s="183"/>
      <c r="GS121" s="183"/>
      <c r="GT121" s="183"/>
      <c r="GU121" s="183"/>
      <c r="GV121" s="183"/>
      <c r="GW121" s="183"/>
      <c r="GX121" s="183"/>
      <c r="GY121" s="183"/>
      <c r="GZ121" s="183"/>
      <c r="HA121" s="183"/>
      <c r="HB121" s="183"/>
      <c r="HC121" s="183"/>
      <c r="HD121" s="183"/>
      <c r="HE121" s="183"/>
      <c r="HF121" s="183"/>
      <c r="HG121" s="183"/>
      <c r="HH121" s="183"/>
      <c r="HI121" s="183"/>
      <c r="HJ121" s="183"/>
      <c r="HK121" s="183"/>
      <c r="HL121" s="183"/>
      <c r="HM121" s="183"/>
      <c r="HN121" s="183"/>
      <c r="HO121" s="183"/>
      <c r="HP121" s="183"/>
      <c r="HQ121" s="183"/>
      <c r="HR121" s="183"/>
      <c r="HS121" s="183"/>
      <c r="HT121" s="183"/>
      <c r="HU121" s="183"/>
      <c r="HV121" s="183"/>
      <c r="HW121" s="183"/>
      <c r="HX121" s="183"/>
      <c r="HY121" s="183"/>
      <c r="HZ121" s="183"/>
      <c r="IA121" s="183"/>
      <c r="IB121" s="183"/>
      <c r="IC121" s="183"/>
      <c r="ID121" s="183"/>
      <c r="IE121" s="183"/>
      <c r="IF121" s="183"/>
      <c r="IG121" s="183"/>
      <c r="IH121" s="183"/>
      <c r="II121" s="183"/>
      <c r="IJ121" s="183"/>
      <c r="IK121" s="183"/>
      <c r="IL121" s="183"/>
      <c r="IM121" s="183"/>
      <c r="IN121" s="183"/>
      <c r="IO121" s="183"/>
      <c r="IP121" s="183"/>
      <c r="IQ121" s="183"/>
      <c r="IR121" s="183"/>
      <c r="IS121" s="183"/>
      <c r="IT121" s="183"/>
      <c r="IU121" s="183"/>
      <c r="IV121" s="183"/>
      <c r="IW121" s="183"/>
      <c r="IX121" s="183"/>
      <c r="IY121" s="183"/>
      <c r="IZ121" s="183"/>
      <c r="JA121" s="183"/>
      <c r="JB121" s="183"/>
      <c r="JC121" s="183"/>
      <c r="JD121" s="183"/>
      <c r="JE121" s="183"/>
      <c r="JF121" s="183"/>
      <c r="JG121" s="183"/>
      <c r="JH121" s="183"/>
      <c r="JI121" s="183"/>
      <c r="JJ121" s="183"/>
      <c r="JK121" s="183"/>
      <c r="JL121" s="183"/>
      <c r="JM121" s="183"/>
      <c r="JN121" s="183"/>
      <c r="JO121" s="183"/>
      <c r="JP121" s="183"/>
      <c r="JQ121" s="183"/>
      <c r="JR121" s="183"/>
      <c r="JS121" s="183"/>
      <c r="JT121" s="183"/>
      <c r="JU121" s="183"/>
      <c r="JV121" s="183"/>
      <c r="JW121" s="183"/>
      <c r="JX121" s="183"/>
      <c r="JY121" s="183"/>
      <c r="JZ121" s="183"/>
      <c r="KA121" s="183"/>
      <c r="KB121" s="183"/>
      <c r="KC121" s="183"/>
      <c r="KD121" s="183"/>
      <c r="KE121" s="183"/>
      <c r="KF121" s="183"/>
      <c r="KG121" s="183"/>
      <c r="KH121" s="183"/>
      <c r="KI121" s="183"/>
      <c r="KJ121" s="183"/>
      <c r="KK121" s="183"/>
      <c r="KL121" s="183"/>
      <c r="KM121" s="183"/>
      <c r="KN121" s="183"/>
      <c r="KO121" s="183"/>
      <c r="KP121" s="183"/>
      <c r="KQ121" s="183"/>
      <c r="KR121" s="183"/>
      <c r="KS121" s="183"/>
      <c r="KT121" s="183"/>
      <c r="KU121" s="183"/>
      <c r="KV121" s="183"/>
      <c r="KW121" s="183"/>
      <c r="KX121" s="183"/>
      <c r="KY121" s="183"/>
      <c r="KZ121" s="183"/>
      <c r="LA121" s="183"/>
      <c r="LB121" s="183"/>
      <c r="LC121" s="183"/>
      <c r="LD121" s="183"/>
      <c r="LE121" s="183"/>
      <c r="LF121" s="183"/>
      <c r="LG121" s="183"/>
      <c r="LH121" s="183"/>
      <c r="LI121" s="183"/>
      <c r="LJ121" s="183"/>
      <c r="LK121" s="183"/>
      <c r="LL121" s="183"/>
      <c r="LM121" s="183"/>
      <c r="LN121" s="183"/>
      <c r="LO121" s="183"/>
      <c r="LP121" s="183"/>
      <c r="LQ121" s="183"/>
      <c r="LR121" s="183"/>
      <c r="LS121" s="183"/>
      <c r="LT121" s="183"/>
      <c r="LU121" s="183"/>
      <c r="LV121" s="183"/>
      <c r="LW121" s="183"/>
      <c r="LX121" s="183"/>
      <c r="LY121" s="183"/>
      <c r="LZ121" s="183"/>
      <c r="MA121" s="183"/>
      <c r="MB121" s="183"/>
      <c r="MC121" s="183"/>
      <c r="MD121" s="183"/>
      <c r="ME121" s="183"/>
      <c r="MF121" s="183"/>
      <c r="MG121" s="183"/>
      <c r="MH121" s="183"/>
      <c r="MI121" s="183"/>
      <c r="MJ121" s="183"/>
      <c r="MK121" s="183"/>
      <c r="ML121" s="183"/>
      <c r="MM121" s="183"/>
      <c r="MN121" s="183"/>
      <c r="MO121" s="183"/>
      <c r="MP121" s="183"/>
      <c r="MQ121" s="183"/>
      <c r="MR121" s="183"/>
      <c r="MS121" s="183"/>
      <c r="MT121" s="183"/>
      <c r="MU121" s="183"/>
      <c r="MV121" s="183"/>
      <c r="MW121" s="183"/>
      <c r="MX121" s="183"/>
      <c r="MY121" s="183"/>
      <c r="MZ121" s="183"/>
      <c r="NA121" s="183"/>
      <c r="NB121" s="183"/>
      <c r="NC121" s="183"/>
      <c r="ND121" s="183"/>
      <c r="NE121" s="183"/>
      <c r="NF121" s="183"/>
      <c r="NG121" s="183"/>
      <c r="NH121" s="183"/>
      <c r="NI121" s="183"/>
      <c r="NJ121" s="183"/>
      <c r="NK121" s="183"/>
      <c r="NL121" s="183"/>
      <c r="NM121" s="183"/>
      <c r="NN121" s="183"/>
      <c r="NO121" s="183"/>
      <c r="NP121" s="183"/>
      <c r="NQ121" s="183"/>
      <c r="NR121" s="183"/>
      <c r="NS121" s="183"/>
      <c r="NT121" s="183"/>
      <c r="NU121" s="183"/>
      <c r="NV121" s="183"/>
      <c r="NW121" s="183"/>
      <c r="NX121" s="183"/>
      <c r="NY121" s="183"/>
      <c r="NZ121" s="183"/>
      <c r="OA121" s="183"/>
      <c r="OB121" s="183"/>
    </row>
    <row r="122" spans="1:392" s="268" customFormat="1">
      <c r="A122" s="383" t="s">
        <v>2267</v>
      </c>
      <c r="B122" s="396" t="s">
        <v>2266</v>
      </c>
      <c r="C122" s="290">
        <f>VLOOKUP(A122,'Running Inventory count'!$A:$C,3,)</f>
        <v>2</v>
      </c>
      <c r="D122" s="289"/>
      <c r="E122" s="289"/>
      <c r="F122" s="291" t="s">
        <v>2054</v>
      </c>
      <c r="G122" s="289" t="s">
        <v>868</v>
      </c>
      <c r="H122" s="288" t="s">
        <v>102</v>
      </c>
      <c r="I122" s="287"/>
      <c r="J122" s="285"/>
      <c r="K122" s="287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  <c r="AA122" s="183"/>
      <c r="AB122" s="183"/>
      <c r="AC122" s="183"/>
      <c r="AD122" s="183"/>
      <c r="AE122" s="183"/>
      <c r="AF122" s="183"/>
      <c r="AG122" s="183"/>
      <c r="AH122" s="183"/>
      <c r="AI122" s="183"/>
      <c r="AJ122" s="183"/>
      <c r="AK122" s="183"/>
      <c r="AL122" s="183"/>
      <c r="AM122" s="183"/>
      <c r="AN122" s="183"/>
      <c r="AO122" s="183"/>
      <c r="AP122" s="183"/>
      <c r="AQ122" s="183"/>
      <c r="AR122" s="183"/>
      <c r="AS122" s="183"/>
      <c r="AT122" s="183"/>
      <c r="AU122" s="183"/>
      <c r="AV122" s="183"/>
      <c r="AW122" s="183"/>
      <c r="AX122" s="183"/>
      <c r="AY122" s="183"/>
      <c r="AZ122" s="183"/>
      <c r="BA122" s="183"/>
      <c r="BB122" s="183"/>
      <c r="BC122" s="183"/>
      <c r="BD122" s="183"/>
      <c r="BE122" s="183"/>
      <c r="BF122" s="183"/>
      <c r="BG122" s="183"/>
      <c r="BH122" s="183"/>
      <c r="BI122" s="183"/>
      <c r="BJ122" s="183"/>
      <c r="BK122" s="183"/>
      <c r="BL122" s="183"/>
      <c r="BM122" s="183"/>
      <c r="BN122" s="183"/>
      <c r="BO122" s="183"/>
      <c r="BP122" s="183"/>
      <c r="BQ122" s="183"/>
      <c r="BR122" s="183"/>
      <c r="BS122" s="183"/>
      <c r="BT122" s="183"/>
      <c r="BU122" s="183"/>
      <c r="BV122" s="183"/>
      <c r="BW122" s="183"/>
      <c r="BX122" s="183"/>
      <c r="BY122" s="183"/>
      <c r="BZ122" s="183"/>
      <c r="CA122" s="183"/>
      <c r="CB122" s="183"/>
      <c r="CC122" s="183"/>
      <c r="CD122" s="183"/>
      <c r="CE122" s="183"/>
      <c r="CF122" s="183"/>
      <c r="CG122" s="183"/>
      <c r="CH122" s="183"/>
      <c r="CI122" s="183"/>
      <c r="CJ122" s="183"/>
      <c r="CK122" s="183"/>
      <c r="CL122" s="183"/>
      <c r="CM122" s="183"/>
      <c r="CN122" s="183"/>
      <c r="CO122" s="183"/>
      <c r="CP122" s="183"/>
      <c r="CQ122" s="183"/>
      <c r="CR122" s="183"/>
      <c r="CS122" s="183"/>
      <c r="CT122" s="183"/>
      <c r="CU122" s="183"/>
      <c r="CV122" s="183"/>
      <c r="CW122" s="183"/>
      <c r="CX122" s="183"/>
      <c r="CY122" s="183"/>
      <c r="CZ122" s="183"/>
      <c r="DA122" s="183"/>
      <c r="DB122" s="183"/>
      <c r="DC122" s="183"/>
      <c r="DD122" s="183"/>
      <c r="DE122" s="183"/>
      <c r="DF122" s="183"/>
      <c r="DG122" s="183"/>
      <c r="DH122" s="183"/>
      <c r="DI122" s="183"/>
      <c r="DJ122" s="183"/>
      <c r="DK122" s="183"/>
      <c r="DL122" s="183"/>
      <c r="DM122" s="183"/>
      <c r="DN122" s="183"/>
      <c r="DO122" s="183"/>
      <c r="DP122" s="183"/>
      <c r="DQ122" s="183"/>
      <c r="DR122" s="183"/>
      <c r="DS122" s="183"/>
      <c r="DT122" s="183"/>
      <c r="DU122" s="183"/>
      <c r="DV122" s="183"/>
      <c r="DW122" s="183"/>
      <c r="DX122" s="183"/>
      <c r="DY122" s="183"/>
      <c r="DZ122" s="183"/>
      <c r="EA122" s="183"/>
      <c r="EB122" s="183"/>
      <c r="EC122" s="183"/>
      <c r="ED122" s="183"/>
      <c r="EE122" s="183"/>
      <c r="EF122" s="183"/>
      <c r="EG122" s="183"/>
      <c r="EH122" s="183"/>
      <c r="EI122" s="183"/>
      <c r="EJ122" s="183"/>
      <c r="EK122" s="183"/>
      <c r="EL122" s="183"/>
      <c r="EM122" s="183"/>
      <c r="EN122" s="183"/>
      <c r="EO122" s="183"/>
      <c r="EP122" s="183"/>
      <c r="EQ122" s="183"/>
      <c r="ER122" s="183"/>
      <c r="ES122" s="183"/>
      <c r="ET122" s="183"/>
      <c r="EU122" s="183"/>
      <c r="EV122" s="183"/>
      <c r="EW122" s="183"/>
      <c r="EX122" s="183"/>
      <c r="EY122" s="183"/>
      <c r="EZ122" s="183"/>
      <c r="FA122" s="183"/>
      <c r="FB122" s="183"/>
      <c r="FC122" s="183"/>
      <c r="FD122" s="183"/>
      <c r="FE122" s="183"/>
      <c r="FF122" s="183"/>
      <c r="FG122" s="183"/>
      <c r="FH122" s="183"/>
      <c r="FI122" s="183"/>
      <c r="FJ122" s="183"/>
      <c r="FK122" s="183"/>
      <c r="FL122" s="183"/>
      <c r="FM122" s="183"/>
      <c r="FN122" s="183"/>
      <c r="FO122" s="183"/>
      <c r="FP122" s="183"/>
      <c r="FQ122" s="183"/>
      <c r="FR122" s="183"/>
      <c r="FS122" s="183"/>
      <c r="FT122" s="183"/>
      <c r="FU122" s="183"/>
      <c r="FV122" s="183"/>
      <c r="FW122" s="183"/>
      <c r="FX122" s="183"/>
      <c r="FY122" s="183"/>
      <c r="FZ122" s="183"/>
      <c r="GA122" s="183"/>
      <c r="GB122" s="183"/>
      <c r="GC122" s="183"/>
      <c r="GD122" s="183"/>
      <c r="GE122" s="183"/>
      <c r="GF122" s="183"/>
      <c r="GG122" s="183"/>
      <c r="GH122" s="183"/>
      <c r="GI122" s="183"/>
      <c r="GJ122" s="183"/>
      <c r="GK122" s="183"/>
      <c r="GL122" s="183"/>
      <c r="GM122" s="183"/>
      <c r="GN122" s="183"/>
      <c r="GO122" s="183"/>
      <c r="GP122" s="183"/>
      <c r="GQ122" s="183"/>
      <c r="GR122" s="183"/>
      <c r="GS122" s="183"/>
      <c r="GT122" s="183"/>
      <c r="GU122" s="183"/>
      <c r="GV122" s="183"/>
      <c r="GW122" s="183"/>
      <c r="GX122" s="183"/>
      <c r="GY122" s="183"/>
      <c r="GZ122" s="183"/>
      <c r="HA122" s="183"/>
      <c r="HB122" s="183"/>
      <c r="HC122" s="183"/>
      <c r="HD122" s="183"/>
      <c r="HE122" s="183"/>
      <c r="HF122" s="183"/>
      <c r="HG122" s="183"/>
      <c r="HH122" s="183"/>
      <c r="HI122" s="183"/>
      <c r="HJ122" s="183"/>
      <c r="HK122" s="183"/>
      <c r="HL122" s="183"/>
      <c r="HM122" s="183"/>
      <c r="HN122" s="183"/>
      <c r="HO122" s="183"/>
      <c r="HP122" s="183"/>
      <c r="HQ122" s="183"/>
      <c r="HR122" s="183"/>
      <c r="HS122" s="183"/>
      <c r="HT122" s="183"/>
      <c r="HU122" s="183"/>
      <c r="HV122" s="183"/>
      <c r="HW122" s="183"/>
      <c r="HX122" s="183"/>
      <c r="HY122" s="183"/>
      <c r="HZ122" s="183"/>
      <c r="IA122" s="183"/>
      <c r="IB122" s="183"/>
      <c r="IC122" s="183"/>
      <c r="ID122" s="183"/>
      <c r="IE122" s="183"/>
      <c r="IF122" s="183"/>
      <c r="IG122" s="183"/>
      <c r="IH122" s="183"/>
      <c r="II122" s="183"/>
      <c r="IJ122" s="183"/>
      <c r="IK122" s="183"/>
      <c r="IL122" s="183"/>
      <c r="IM122" s="183"/>
      <c r="IN122" s="183"/>
      <c r="IO122" s="183"/>
      <c r="IP122" s="183"/>
      <c r="IQ122" s="183"/>
      <c r="IR122" s="183"/>
      <c r="IS122" s="183"/>
      <c r="IT122" s="183"/>
      <c r="IU122" s="183"/>
      <c r="IV122" s="183"/>
      <c r="IW122" s="183"/>
      <c r="IX122" s="183"/>
      <c r="IY122" s="183"/>
      <c r="IZ122" s="183"/>
      <c r="JA122" s="183"/>
      <c r="JB122" s="183"/>
      <c r="JC122" s="183"/>
      <c r="JD122" s="183"/>
      <c r="JE122" s="183"/>
      <c r="JF122" s="183"/>
      <c r="JG122" s="183"/>
      <c r="JH122" s="183"/>
      <c r="JI122" s="183"/>
      <c r="JJ122" s="183"/>
      <c r="JK122" s="183"/>
      <c r="JL122" s="183"/>
      <c r="JM122" s="183"/>
      <c r="JN122" s="183"/>
      <c r="JO122" s="183"/>
      <c r="JP122" s="183"/>
      <c r="JQ122" s="183"/>
      <c r="JR122" s="183"/>
      <c r="JS122" s="183"/>
      <c r="JT122" s="183"/>
      <c r="JU122" s="183"/>
      <c r="JV122" s="183"/>
      <c r="JW122" s="183"/>
      <c r="JX122" s="183"/>
      <c r="JY122" s="183"/>
      <c r="JZ122" s="183"/>
      <c r="KA122" s="183"/>
      <c r="KB122" s="183"/>
      <c r="KC122" s="183"/>
      <c r="KD122" s="183"/>
      <c r="KE122" s="183"/>
      <c r="KF122" s="183"/>
      <c r="KG122" s="183"/>
      <c r="KH122" s="183"/>
      <c r="KI122" s="183"/>
      <c r="KJ122" s="183"/>
      <c r="KK122" s="183"/>
      <c r="KL122" s="183"/>
      <c r="KM122" s="183"/>
      <c r="KN122" s="183"/>
      <c r="KO122" s="183"/>
      <c r="KP122" s="183"/>
      <c r="KQ122" s="183"/>
      <c r="KR122" s="183"/>
      <c r="KS122" s="183"/>
      <c r="KT122" s="183"/>
      <c r="KU122" s="183"/>
      <c r="KV122" s="183"/>
      <c r="KW122" s="183"/>
      <c r="KX122" s="183"/>
      <c r="KY122" s="183"/>
      <c r="KZ122" s="183"/>
      <c r="LA122" s="183"/>
      <c r="LB122" s="183"/>
      <c r="LC122" s="183"/>
      <c r="LD122" s="183"/>
      <c r="LE122" s="183"/>
      <c r="LF122" s="183"/>
      <c r="LG122" s="183"/>
      <c r="LH122" s="183"/>
      <c r="LI122" s="183"/>
      <c r="LJ122" s="183"/>
      <c r="LK122" s="183"/>
      <c r="LL122" s="183"/>
      <c r="LM122" s="183"/>
      <c r="LN122" s="183"/>
      <c r="LO122" s="183"/>
      <c r="LP122" s="183"/>
      <c r="LQ122" s="183"/>
      <c r="LR122" s="183"/>
      <c r="LS122" s="183"/>
      <c r="LT122" s="183"/>
      <c r="LU122" s="183"/>
      <c r="LV122" s="183"/>
      <c r="LW122" s="183"/>
      <c r="LX122" s="183"/>
      <c r="LY122" s="183"/>
      <c r="LZ122" s="183"/>
      <c r="MA122" s="183"/>
      <c r="MB122" s="183"/>
      <c r="MC122" s="183"/>
      <c r="MD122" s="183"/>
      <c r="ME122" s="183"/>
      <c r="MF122" s="183"/>
      <c r="MG122" s="183"/>
      <c r="MH122" s="183"/>
      <c r="MI122" s="183"/>
      <c r="MJ122" s="183"/>
      <c r="MK122" s="183"/>
      <c r="ML122" s="183"/>
      <c r="MM122" s="183"/>
      <c r="MN122" s="183"/>
      <c r="MO122" s="183"/>
      <c r="MP122" s="183"/>
      <c r="MQ122" s="183"/>
      <c r="MR122" s="183"/>
      <c r="MS122" s="183"/>
      <c r="MT122" s="183"/>
      <c r="MU122" s="183"/>
      <c r="MV122" s="183"/>
      <c r="MW122" s="183"/>
      <c r="MX122" s="183"/>
      <c r="MY122" s="183"/>
      <c r="MZ122" s="183"/>
      <c r="NA122" s="183"/>
      <c r="NB122" s="183"/>
      <c r="NC122" s="183"/>
      <c r="ND122" s="183"/>
      <c r="NE122" s="183"/>
      <c r="NF122" s="183"/>
      <c r="NG122" s="183"/>
      <c r="NH122" s="183"/>
      <c r="NI122" s="183"/>
      <c r="NJ122" s="183"/>
      <c r="NK122" s="183"/>
      <c r="NL122" s="183"/>
      <c r="NM122" s="183"/>
      <c r="NN122" s="183"/>
      <c r="NO122" s="183"/>
      <c r="NP122" s="183"/>
      <c r="NQ122" s="183"/>
      <c r="NR122" s="183"/>
      <c r="NS122" s="183"/>
      <c r="NT122" s="183"/>
      <c r="NU122" s="183"/>
      <c r="NV122" s="183"/>
      <c r="NW122" s="183"/>
      <c r="NX122" s="183"/>
      <c r="NY122" s="183"/>
      <c r="NZ122" s="183"/>
      <c r="OA122" s="183"/>
      <c r="OB122" s="183"/>
    </row>
    <row r="123" spans="1:392" s="268" customFormat="1">
      <c r="A123" s="383" t="s">
        <v>2257</v>
      </c>
      <c r="B123" s="396" t="s">
        <v>2256</v>
      </c>
      <c r="C123" s="290">
        <f>VLOOKUP(A123,'Running Inventory count'!$A:$C,3,)</f>
        <v>4</v>
      </c>
      <c r="D123" s="289"/>
      <c r="E123" s="289"/>
      <c r="F123" s="291" t="s">
        <v>2054</v>
      </c>
      <c r="G123" s="289" t="s">
        <v>868</v>
      </c>
      <c r="H123" s="288" t="s">
        <v>102</v>
      </c>
      <c r="I123" s="287"/>
      <c r="J123" s="285"/>
      <c r="K123" s="287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183"/>
      <c r="AF123" s="183"/>
      <c r="AG123" s="183"/>
      <c r="AH123" s="18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3"/>
      <c r="AX123" s="183"/>
      <c r="AY123" s="183"/>
      <c r="AZ123" s="183"/>
      <c r="BA123" s="183"/>
      <c r="BB123" s="183"/>
      <c r="BC123" s="183"/>
      <c r="BD123" s="183"/>
      <c r="BE123" s="183"/>
      <c r="BF123" s="183"/>
      <c r="BG123" s="183"/>
      <c r="BH123" s="183"/>
      <c r="BI123" s="183"/>
      <c r="BJ123" s="183"/>
      <c r="BK123" s="183"/>
      <c r="BL123" s="183"/>
      <c r="BM123" s="183"/>
      <c r="BN123" s="183"/>
      <c r="BO123" s="183"/>
      <c r="BP123" s="183"/>
      <c r="BQ123" s="183"/>
      <c r="BR123" s="183"/>
      <c r="BS123" s="183"/>
      <c r="BT123" s="183"/>
      <c r="BU123" s="183"/>
      <c r="BV123" s="183"/>
      <c r="BW123" s="183"/>
      <c r="BX123" s="183"/>
      <c r="BY123" s="183"/>
      <c r="BZ123" s="183"/>
      <c r="CA123" s="183"/>
      <c r="CB123" s="183"/>
      <c r="CC123" s="183"/>
      <c r="CD123" s="183"/>
      <c r="CE123" s="183"/>
      <c r="CF123" s="183"/>
      <c r="CG123" s="183"/>
      <c r="CH123" s="183"/>
      <c r="CI123" s="183"/>
      <c r="CJ123" s="183"/>
      <c r="CK123" s="183"/>
      <c r="CL123" s="183"/>
      <c r="CM123" s="183"/>
      <c r="CN123" s="183"/>
      <c r="CO123" s="183"/>
      <c r="CP123" s="183"/>
      <c r="CQ123" s="183"/>
      <c r="CR123" s="183"/>
      <c r="CS123" s="183"/>
      <c r="CT123" s="183"/>
      <c r="CU123" s="183"/>
      <c r="CV123" s="183"/>
      <c r="CW123" s="183"/>
      <c r="CX123" s="183"/>
      <c r="CY123" s="183"/>
      <c r="CZ123" s="183"/>
      <c r="DA123" s="183"/>
      <c r="DB123" s="183"/>
      <c r="DC123" s="183"/>
      <c r="DD123" s="183"/>
      <c r="DE123" s="183"/>
      <c r="DF123" s="183"/>
      <c r="DG123" s="183"/>
      <c r="DH123" s="183"/>
      <c r="DI123" s="183"/>
      <c r="DJ123" s="183"/>
      <c r="DK123" s="183"/>
      <c r="DL123" s="183"/>
      <c r="DM123" s="183"/>
      <c r="DN123" s="183"/>
      <c r="DO123" s="183"/>
      <c r="DP123" s="183"/>
      <c r="DQ123" s="183"/>
      <c r="DR123" s="183"/>
      <c r="DS123" s="183"/>
      <c r="DT123" s="183"/>
      <c r="DU123" s="183"/>
      <c r="DV123" s="183"/>
      <c r="DW123" s="183"/>
      <c r="DX123" s="183"/>
      <c r="DY123" s="183"/>
      <c r="DZ123" s="183"/>
      <c r="EA123" s="183"/>
      <c r="EB123" s="183"/>
      <c r="EC123" s="183"/>
      <c r="ED123" s="183"/>
      <c r="EE123" s="183"/>
      <c r="EF123" s="183"/>
      <c r="EG123" s="183"/>
      <c r="EH123" s="183"/>
      <c r="EI123" s="183"/>
      <c r="EJ123" s="183"/>
      <c r="EK123" s="183"/>
      <c r="EL123" s="183"/>
      <c r="EM123" s="183"/>
      <c r="EN123" s="183"/>
      <c r="EO123" s="183"/>
      <c r="EP123" s="183"/>
      <c r="EQ123" s="183"/>
      <c r="ER123" s="183"/>
      <c r="ES123" s="183"/>
      <c r="ET123" s="183"/>
      <c r="EU123" s="183"/>
      <c r="EV123" s="183"/>
      <c r="EW123" s="183"/>
      <c r="EX123" s="183"/>
      <c r="EY123" s="183"/>
      <c r="EZ123" s="183"/>
      <c r="FA123" s="183"/>
      <c r="FB123" s="183"/>
      <c r="FC123" s="183"/>
      <c r="FD123" s="183"/>
      <c r="FE123" s="183"/>
      <c r="FF123" s="183"/>
      <c r="FG123" s="183"/>
      <c r="FH123" s="183"/>
      <c r="FI123" s="183"/>
      <c r="FJ123" s="183"/>
      <c r="FK123" s="183"/>
      <c r="FL123" s="183"/>
      <c r="FM123" s="183"/>
      <c r="FN123" s="183"/>
      <c r="FO123" s="183"/>
      <c r="FP123" s="183"/>
      <c r="FQ123" s="183"/>
      <c r="FR123" s="183"/>
      <c r="FS123" s="183"/>
      <c r="FT123" s="183"/>
      <c r="FU123" s="183"/>
      <c r="FV123" s="183"/>
      <c r="FW123" s="183"/>
      <c r="FX123" s="183"/>
      <c r="FY123" s="183"/>
      <c r="FZ123" s="183"/>
      <c r="GA123" s="183"/>
      <c r="GB123" s="183"/>
      <c r="GC123" s="183"/>
      <c r="GD123" s="183"/>
      <c r="GE123" s="183"/>
      <c r="GF123" s="183"/>
      <c r="GG123" s="183"/>
      <c r="GH123" s="183"/>
      <c r="GI123" s="183"/>
      <c r="GJ123" s="183"/>
      <c r="GK123" s="183"/>
      <c r="GL123" s="183"/>
      <c r="GM123" s="183"/>
      <c r="GN123" s="183"/>
      <c r="GO123" s="183"/>
      <c r="GP123" s="183"/>
      <c r="GQ123" s="183"/>
      <c r="GR123" s="183"/>
      <c r="GS123" s="183"/>
      <c r="GT123" s="183"/>
      <c r="GU123" s="183"/>
      <c r="GV123" s="183"/>
      <c r="GW123" s="183"/>
      <c r="GX123" s="183"/>
      <c r="GY123" s="183"/>
      <c r="GZ123" s="183"/>
      <c r="HA123" s="183"/>
      <c r="HB123" s="183"/>
      <c r="HC123" s="183"/>
      <c r="HD123" s="183"/>
      <c r="HE123" s="183"/>
      <c r="HF123" s="183"/>
      <c r="HG123" s="183"/>
      <c r="HH123" s="183"/>
      <c r="HI123" s="183"/>
      <c r="HJ123" s="183"/>
      <c r="HK123" s="183"/>
      <c r="HL123" s="183"/>
      <c r="HM123" s="183"/>
      <c r="HN123" s="183"/>
      <c r="HO123" s="183"/>
      <c r="HP123" s="183"/>
      <c r="HQ123" s="183"/>
      <c r="HR123" s="183"/>
      <c r="HS123" s="183"/>
      <c r="HT123" s="183"/>
      <c r="HU123" s="183"/>
      <c r="HV123" s="183"/>
      <c r="HW123" s="183"/>
      <c r="HX123" s="183"/>
      <c r="HY123" s="183"/>
      <c r="HZ123" s="183"/>
      <c r="IA123" s="183"/>
      <c r="IB123" s="183"/>
      <c r="IC123" s="183"/>
      <c r="ID123" s="183"/>
      <c r="IE123" s="183"/>
      <c r="IF123" s="183"/>
      <c r="IG123" s="183"/>
      <c r="IH123" s="183"/>
      <c r="II123" s="183"/>
      <c r="IJ123" s="183"/>
      <c r="IK123" s="183"/>
      <c r="IL123" s="183"/>
      <c r="IM123" s="183"/>
      <c r="IN123" s="183"/>
      <c r="IO123" s="183"/>
      <c r="IP123" s="183"/>
      <c r="IQ123" s="183"/>
      <c r="IR123" s="183"/>
      <c r="IS123" s="183"/>
      <c r="IT123" s="183"/>
      <c r="IU123" s="183"/>
      <c r="IV123" s="183"/>
      <c r="IW123" s="183"/>
      <c r="IX123" s="183"/>
      <c r="IY123" s="183"/>
      <c r="IZ123" s="183"/>
      <c r="JA123" s="183"/>
      <c r="JB123" s="183"/>
      <c r="JC123" s="183"/>
      <c r="JD123" s="183"/>
      <c r="JE123" s="183"/>
      <c r="JF123" s="183"/>
      <c r="JG123" s="183"/>
      <c r="JH123" s="183"/>
      <c r="JI123" s="183"/>
      <c r="JJ123" s="183"/>
      <c r="JK123" s="183"/>
      <c r="JL123" s="183"/>
      <c r="JM123" s="183"/>
      <c r="JN123" s="183"/>
      <c r="JO123" s="183"/>
      <c r="JP123" s="183"/>
      <c r="JQ123" s="183"/>
      <c r="JR123" s="183"/>
      <c r="JS123" s="183"/>
      <c r="JT123" s="183"/>
      <c r="JU123" s="183"/>
      <c r="JV123" s="183"/>
      <c r="JW123" s="183"/>
      <c r="JX123" s="183"/>
      <c r="JY123" s="183"/>
      <c r="JZ123" s="183"/>
      <c r="KA123" s="183"/>
      <c r="KB123" s="183"/>
      <c r="KC123" s="183"/>
      <c r="KD123" s="183"/>
      <c r="KE123" s="183"/>
      <c r="KF123" s="183"/>
      <c r="KG123" s="183"/>
      <c r="KH123" s="183"/>
      <c r="KI123" s="183"/>
      <c r="KJ123" s="183"/>
      <c r="KK123" s="183"/>
      <c r="KL123" s="183"/>
      <c r="KM123" s="183"/>
      <c r="KN123" s="183"/>
      <c r="KO123" s="183"/>
      <c r="KP123" s="183"/>
      <c r="KQ123" s="183"/>
      <c r="KR123" s="183"/>
      <c r="KS123" s="183"/>
      <c r="KT123" s="183"/>
      <c r="KU123" s="183"/>
      <c r="KV123" s="183"/>
      <c r="KW123" s="183"/>
      <c r="KX123" s="183"/>
      <c r="KY123" s="183"/>
      <c r="KZ123" s="183"/>
      <c r="LA123" s="183"/>
      <c r="LB123" s="183"/>
      <c r="LC123" s="183"/>
      <c r="LD123" s="183"/>
      <c r="LE123" s="183"/>
      <c r="LF123" s="183"/>
      <c r="LG123" s="183"/>
      <c r="LH123" s="183"/>
      <c r="LI123" s="183"/>
      <c r="LJ123" s="183"/>
      <c r="LK123" s="183"/>
      <c r="LL123" s="183"/>
      <c r="LM123" s="183"/>
      <c r="LN123" s="183"/>
      <c r="LO123" s="183"/>
      <c r="LP123" s="183"/>
      <c r="LQ123" s="183"/>
      <c r="LR123" s="183"/>
      <c r="LS123" s="183"/>
      <c r="LT123" s="183"/>
      <c r="LU123" s="183"/>
      <c r="LV123" s="183"/>
      <c r="LW123" s="183"/>
      <c r="LX123" s="183"/>
      <c r="LY123" s="183"/>
      <c r="LZ123" s="183"/>
      <c r="MA123" s="183"/>
      <c r="MB123" s="183"/>
      <c r="MC123" s="183"/>
      <c r="MD123" s="183"/>
      <c r="ME123" s="183"/>
      <c r="MF123" s="183"/>
      <c r="MG123" s="183"/>
      <c r="MH123" s="183"/>
      <c r="MI123" s="183"/>
      <c r="MJ123" s="183"/>
      <c r="MK123" s="183"/>
      <c r="ML123" s="183"/>
      <c r="MM123" s="183"/>
      <c r="MN123" s="183"/>
      <c r="MO123" s="183"/>
      <c r="MP123" s="183"/>
      <c r="MQ123" s="183"/>
      <c r="MR123" s="183"/>
      <c r="MS123" s="183"/>
      <c r="MT123" s="183"/>
      <c r="MU123" s="183"/>
      <c r="MV123" s="183"/>
      <c r="MW123" s="183"/>
      <c r="MX123" s="183"/>
      <c r="MY123" s="183"/>
      <c r="MZ123" s="183"/>
      <c r="NA123" s="183"/>
      <c r="NB123" s="183"/>
      <c r="NC123" s="183"/>
      <c r="ND123" s="183"/>
      <c r="NE123" s="183"/>
      <c r="NF123" s="183"/>
      <c r="NG123" s="183"/>
      <c r="NH123" s="183"/>
      <c r="NI123" s="183"/>
      <c r="NJ123" s="183"/>
      <c r="NK123" s="183"/>
      <c r="NL123" s="183"/>
      <c r="NM123" s="183"/>
      <c r="NN123" s="183"/>
      <c r="NO123" s="183"/>
      <c r="NP123" s="183"/>
      <c r="NQ123" s="183"/>
      <c r="NR123" s="183"/>
      <c r="NS123" s="183"/>
      <c r="NT123" s="183"/>
      <c r="NU123" s="183"/>
      <c r="NV123" s="183"/>
      <c r="NW123" s="183"/>
      <c r="NX123" s="183"/>
      <c r="NY123" s="183"/>
      <c r="NZ123" s="183"/>
      <c r="OA123" s="183"/>
      <c r="OB123" s="183"/>
    </row>
    <row r="124" spans="1:392" s="268" customFormat="1">
      <c r="A124" s="383" t="s">
        <v>2316</v>
      </c>
      <c r="B124" s="396" t="s">
        <v>2314</v>
      </c>
      <c r="C124" s="290">
        <f>VLOOKUP(A124,'Running Inventory count'!$A:$C,3,)</f>
        <v>1</v>
      </c>
      <c r="D124" s="289"/>
      <c r="E124" s="289"/>
      <c r="F124" s="291" t="s">
        <v>2329</v>
      </c>
      <c r="G124" s="289" t="s">
        <v>868</v>
      </c>
      <c r="H124" s="288" t="s">
        <v>102</v>
      </c>
      <c r="I124" s="287"/>
      <c r="J124" s="285"/>
      <c r="K124" s="287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  <c r="AA124" s="183"/>
      <c r="AB124" s="183"/>
      <c r="AC124" s="183"/>
      <c r="AD124" s="183"/>
      <c r="AE124" s="183"/>
      <c r="AF124" s="183"/>
      <c r="AG124" s="183"/>
      <c r="AH124" s="183"/>
      <c r="AI124" s="183"/>
      <c r="AJ124" s="183"/>
      <c r="AK124" s="183"/>
      <c r="AL124" s="183"/>
      <c r="AM124" s="183"/>
      <c r="AN124" s="183"/>
      <c r="AO124" s="183"/>
      <c r="AP124" s="183"/>
      <c r="AQ124" s="183"/>
      <c r="AR124" s="183"/>
      <c r="AS124" s="183"/>
      <c r="AT124" s="183"/>
      <c r="AU124" s="183"/>
      <c r="AV124" s="183"/>
      <c r="AW124" s="183"/>
      <c r="AX124" s="183"/>
      <c r="AY124" s="183"/>
      <c r="AZ124" s="183"/>
      <c r="BA124" s="183"/>
      <c r="BB124" s="183"/>
      <c r="BC124" s="183"/>
      <c r="BD124" s="183"/>
      <c r="BE124" s="183"/>
      <c r="BF124" s="183"/>
      <c r="BG124" s="183"/>
      <c r="BH124" s="183"/>
      <c r="BI124" s="183"/>
      <c r="BJ124" s="183"/>
      <c r="BK124" s="183"/>
      <c r="BL124" s="183"/>
      <c r="BM124" s="183"/>
      <c r="BN124" s="183"/>
      <c r="BO124" s="183"/>
      <c r="BP124" s="183"/>
      <c r="BQ124" s="183"/>
      <c r="BR124" s="183"/>
      <c r="BS124" s="183"/>
      <c r="BT124" s="183"/>
      <c r="BU124" s="183"/>
      <c r="BV124" s="183"/>
      <c r="BW124" s="183"/>
      <c r="BX124" s="183"/>
      <c r="BY124" s="183"/>
      <c r="BZ124" s="183"/>
      <c r="CA124" s="183"/>
      <c r="CB124" s="183"/>
      <c r="CC124" s="183"/>
      <c r="CD124" s="183"/>
      <c r="CE124" s="183"/>
      <c r="CF124" s="183"/>
      <c r="CG124" s="183"/>
      <c r="CH124" s="183"/>
      <c r="CI124" s="183"/>
      <c r="CJ124" s="183"/>
      <c r="CK124" s="183"/>
      <c r="CL124" s="183"/>
      <c r="CM124" s="183"/>
      <c r="CN124" s="183"/>
      <c r="CO124" s="183"/>
      <c r="CP124" s="183"/>
      <c r="CQ124" s="183"/>
      <c r="CR124" s="183"/>
      <c r="CS124" s="183"/>
      <c r="CT124" s="183"/>
      <c r="CU124" s="183"/>
      <c r="CV124" s="183"/>
      <c r="CW124" s="183"/>
      <c r="CX124" s="183"/>
      <c r="CY124" s="183"/>
      <c r="CZ124" s="183"/>
      <c r="DA124" s="183"/>
      <c r="DB124" s="183"/>
      <c r="DC124" s="183"/>
      <c r="DD124" s="183"/>
      <c r="DE124" s="183"/>
      <c r="DF124" s="183"/>
      <c r="DG124" s="183"/>
      <c r="DH124" s="183"/>
      <c r="DI124" s="183"/>
      <c r="DJ124" s="183"/>
      <c r="DK124" s="183"/>
      <c r="DL124" s="183"/>
      <c r="DM124" s="183"/>
      <c r="DN124" s="183"/>
      <c r="DO124" s="183"/>
      <c r="DP124" s="183"/>
      <c r="DQ124" s="183"/>
      <c r="DR124" s="183"/>
      <c r="DS124" s="183"/>
      <c r="DT124" s="183"/>
      <c r="DU124" s="183"/>
      <c r="DV124" s="183"/>
      <c r="DW124" s="183"/>
      <c r="DX124" s="183"/>
      <c r="DY124" s="183"/>
      <c r="DZ124" s="183"/>
      <c r="EA124" s="183"/>
      <c r="EB124" s="183"/>
      <c r="EC124" s="183"/>
      <c r="ED124" s="183"/>
      <c r="EE124" s="183"/>
      <c r="EF124" s="183"/>
      <c r="EG124" s="183"/>
      <c r="EH124" s="183"/>
      <c r="EI124" s="183"/>
      <c r="EJ124" s="183"/>
      <c r="EK124" s="183"/>
      <c r="EL124" s="183"/>
      <c r="EM124" s="183"/>
      <c r="EN124" s="183"/>
      <c r="EO124" s="183"/>
      <c r="EP124" s="183"/>
      <c r="EQ124" s="183"/>
      <c r="ER124" s="183"/>
      <c r="ES124" s="183"/>
      <c r="ET124" s="183"/>
      <c r="EU124" s="183"/>
      <c r="EV124" s="183"/>
      <c r="EW124" s="183"/>
      <c r="EX124" s="183"/>
      <c r="EY124" s="183"/>
      <c r="EZ124" s="183"/>
      <c r="FA124" s="183"/>
      <c r="FB124" s="183"/>
      <c r="FC124" s="183"/>
      <c r="FD124" s="183"/>
      <c r="FE124" s="183"/>
      <c r="FF124" s="183"/>
      <c r="FG124" s="183"/>
      <c r="FH124" s="183"/>
      <c r="FI124" s="183"/>
      <c r="FJ124" s="183"/>
      <c r="FK124" s="183"/>
      <c r="FL124" s="183"/>
      <c r="FM124" s="183"/>
      <c r="FN124" s="183"/>
      <c r="FO124" s="183"/>
      <c r="FP124" s="183"/>
      <c r="FQ124" s="183"/>
      <c r="FR124" s="183"/>
      <c r="FS124" s="183"/>
      <c r="FT124" s="183"/>
      <c r="FU124" s="183"/>
      <c r="FV124" s="183"/>
      <c r="FW124" s="183"/>
      <c r="FX124" s="183"/>
      <c r="FY124" s="183"/>
      <c r="FZ124" s="183"/>
      <c r="GA124" s="183"/>
      <c r="GB124" s="183"/>
      <c r="GC124" s="183"/>
      <c r="GD124" s="183"/>
      <c r="GE124" s="183"/>
      <c r="GF124" s="183"/>
      <c r="GG124" s="183"/>
      <c r="GH124" s="183"/>
      <c r="GI124" s="183"/>
      <c r="GJ124" s="183"/>
      <c r="GK124" s="183"/>
      <c r="GL124" s="183"/>
      <c r="GM124" s="183"/>
      <c r="GN124" s="183"/>
      <c r="GO124" s="183"/>
      <c r="GP124" s="183"/>
      <c r="GQ124" s="183"/>
      <c r="GR124" s="183"/>
      <c r="GS124" s="183"/>
      <c r="GT124" s="183"/>
      <c r="GU124" s="183"/>
      <c r="GV124" s="183"/>
      <c r="GW124" s="183"/>
      <c r="GX124" s="183"/>
      <c r="GY124" s="183"/>
      <c r="GZ124" s="183"/>
      <c r="HA124" s="183"/>
      <c r="HB124" s="183"/>
      <c r="HC124" s="183"/>
      <c r="HD124" s="183"/>
      <c r="HE124" s="183"/>
      <c r="HF124" s="183"/>
      <c r="HG124" s="183"/>
      <c r="HH124" s="183"/>
      <c r="HI124" s="183"/>
      <c r="HJ124" s="183"/>
      <c r="HK124" s="183"/>
      <c r="HL124" s="183"/>
      <c r="HM124" s="183"/>
      <c r="HN124" s="183"/>
      <c r="HO124" s="183"/>
      <c r="HP124" s="183"/>
      <c r="HQ124" s="183"/>
      <c r="HR124" s="183"/>
      <c r="HS124" s="183"/>
      <c r="HT124" s="183"/>
      <c r="HU124" s="183"/>
      <c r="HV124" s="183"/>
      <c r="HW124" s="183"/>
      <c r="HX124" s="183"/>
      <c r="HY124" s="183"/>
      <c r="HZ124" s="183"/>
      <c r="IA124" s="183"/>
      <c r="IB124" s="183"/>
      <c r="IC124" s="183"/>
      <c r="ID124" s="183"/>
      <c r="IE124" s="183"/>
      <c r="IF124" s="183"/>
      <c r="IG124" s="183"/>
      <c r="IH124" s="183"/>
      <c r="II124" s="183"/>
      <c r="IJ124" s="183"/>
      <c r="IK124" s="183"/>
      <c r="IL124" s="183"/>
      <c r="IM124" s="183"/>
      <c r="IN124" s="183"/>
      <c r="IO124" s="183"/>
      <c r="IP124" s="183"/>
      <c r="IQ124" s="183"/>
      <c r="IR124" s="183"/>
      <c r="IS124" s="183"/>
      <c r="IT124" s="183"/>
      <c r="IU124" s="183"/>
      <c r="IV124" s="183"/>
      <c r="IW124" s="183"/>
      <c r="IX124" s="183"/>
      <c r="IY124" s="183"/>
      <c r="IZ124" s="183"/>
      <c r="JA124" s="183"/>
      <c r="JB124" s="183"/>
      <c r="JC124" s="183"/>
      <c r="JD124" s="183"/>
      <c r="JE124" s="183"/>
      <c r="JF124" s="183"/>
      <c r="JG124" s="183"/>
      <c r="JH124" s="183"/>
      <c r="JI124" s="183"/>
      <c r="JJ124" s="183"/>
      <c r="JK124" s="183"/>
      <c r="JL124" s="183"/>
      <c r="JM124" s="183"/>
      <c r="JN124" s="183"/>
      <c r="JO124" s="183"/>
      <c r="JP124" s="183"/>
      <c r="JQ124" s="183"/>
      <c r="JR124" s="183"/>
      <c r="JS124" s="183"/>
      <c r="JT124" s="183"/>
      <c r="JU124" s="183"/>
      <c r="JV124" s="183"/>
      <c r="JW124" s="183"/>
      <c r="JX124" s="183"/>
      <c r="JY124" s="183"/>
      <c r="JZ124" s="183"/>
      <c r="KA124" s="183"/>
      <c r="KB124" s="183"/>
      <c r="KC124" s="183"/>
      <c r="KD124" s="183"/>
      <c r="KE124" s="183"/>
      <c r="KF124" s="183"/>
      <c r="KG124" s="183"/>
      <c r="KH124" s="183"/>
      <c r="KI124" s="183"/>
      <c r="KJ124" s="183"/>
      <c r="KK124" s="183"/>
      <c r="KL124" s="183"/>
      <c r="KM124" s="183"/>
      <c r="KN124" s="183"/>
      <c r="KO124" s="183"/>
      <c r="KP124" s="183"/>
      <c r="KQ124" s="183"/>
      <c r="KR124" s="183"/>
      <c r="KS124" s="183"/>
      <c r="KT124" s="183"/>
      <c r="KU124" s="183"/>
      <c r="KV124" s="183"/>
      <c r="KW124" s="183"/>
      <c r="KX124" s="183"/>
      <c r="KY124" s="183"/>
      <c r="KZ124" s="183"/>
      <c r="LA124" s="183"/>
      <c r="LB124" s="183"/>
      <c r="LC124" s="183"/>
      <c r="LD124" s="183"/>
      <c r="LE124" s="183"/>
      <c r="LF124" s="183"/>
      <c r="LG124" s="183"/>
      <c r="LH124" s="183"/>
      <c r="LI124" s="183"/>
      <c r="LJ124" s="183"/>
      <c r="LK124" s="183"/>
      <c r="LL124" s="183"/>
      <c r="LM124" s="183"/>
      <c r="LN124" s="183"/>
      <c r="LO124" s="183"/>
      <c r="LP124" s="183"/>
      <c r="LQ124" s="183"/>
      <c r="LR124" s="183"/>
      <c r="LS124" s="183"/>
      <c r="LT124" s="183"/>
      <c r="LU124" s="183"/>
      <c r="LV124" s="183"/>
      <c r="LW124" s="183"/>
      <c r="LX124" s="183"/>
      <c r="LY124" s="183"/>
      <c r="LZ124" s="183"/>
      <c r="MA124" s="183"/>
      <c r="MB124" s="183"/>
      <c r="MC124" s="183"/>
      <c r="MD124" s="183"/>
      <c r="ME124" s="183"/>
      <c r="MF124" s="183"/>
      <c r="MG124" s="183"/>
      <c r="MH124" s="183"/>
      <c r="MI124" s="183"/>
      <c r="MJ124" s="183"/>
      <c r="MK124" s="183"/>
      <c r="ML124" s="183"/>
      <c r="MM124" s="183"/>
      <c r="MN124" s="183"/>
      <c r="MO124" s="183"/>
      <c r="MP124" s="183"/>
      <c r="MQ124" s="183"/>
      <c r="MR124" s="183"/>
      <c r="MS124" s="183"/>
      <c r="MT124" s="183"/>
      <c r="MU124" s="183"/>
      <c r="MV124" s="183"/>
      <c r="MW124" s="183"/>
      <c r="MX124" s="183"/>
      <c r="MY124" s="183"/>
      <c r="MZ124" s="183"/>
      <c r="NA124" s="183"/>
      <c r="NB124" s="183"/>
      <c r="NC124" s="183"/>
      <c r="ND124" s="183"/>
      <c r="NE124" s="183"/>
      <c r="NF124" s="183"/>
      <c r="NG124" s="183"/>
      <c r="NH124" s="183"/>
      <c r="NI124" s="183"/>
      <c r="NJ124" s="183"/>
      <c r="NK124" s="183"/>
      <c r="NL124" s="183"/>
      <c r="NM124" s="183"/>
      <c r="NN124" s="183"/>
      <c r="NO124" s="183"/>
      <c r="NP124" s="183"/>
      <c r="NQ124" s="183"/>
      <c r="NR124" s="183"/>
      <c r="NS124" s="183"/>
      <c r="NT124" s="183"/>
      <c r="NU124" s="183"/>
      <c r="NV124" s="183"/>
      <c r="NW124" s="183"/>
      <c r="NX124" s="183"/>
      <c r="NY124" s="183"/>
      <c r="NZ124" s="183"/>
      <c r="OA124" s="183"/>
      <c r="OB124" s="183"/>
    </row>
    <row r="125" spans="1:392" s="191" customFormat="1">
      <c r="A125" s="294" t="s">
        <v>2315</v>
      </c>
      <c r="B125" s="295" t="s">
        <v>2313</v>
      </c>
      <c r="C125" s="190">
        <f>VLOOKUP(A125,'Running Inventory count'!$A:$C,3,)</f>
        <v>1</v>
      </c>
      <c r="D125" s="289"/>
      <c r="E125" s="289"/>
      <c r="F125" s="291" t="s">
        <v>2329</v>
      </c>
      <c r="G125" s="246" t="s">
        <v>868</v>
      </c>
      <c r="H125" s="245" t="s">
        <v>102</v>
      </c>
      <c r="I125" s="184"/>
      <c r="J125" s="187"/>
      <c r="K125" s="184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183"/>
      <c r="AE125" s="183"/>
      <c r="AF125" s="183"/>
      <c r="AG125" s="183"/>
      <c r="AH125" s="183"/>
      <c r="AI125" s="183"/>
      <c r="AJ125" s="183"/>
      <c r="AK125" s="183"/>
      <c r="AL125" s="183"/>
      <c r="AM125" s="183"/>
      <c r="AN125" s="183"/>
      <c r="AO125" s="183"/>
      <c r="AP125" s="183"/>
      <c r="AQ125" s="183"/>
      <c r="AR125" s="183"/>
      <c r="AS125" s="183"/>
      <c r="AT125" s="183"/>
      <c r="AU125" s="183"/>
      <c r="AV125" s="183"/>
      <c r="AW125" s="183"/>
      <c r="AX125" s="183"/>
      <c r="AY125" s="183"/>
      <c r="AZ125" s="183"/>
      <c r="BA125" s="183"/>
      <c r="BB125" s="183"/>
      <c r="BC125" s="183"/>
      <c r="BD125" s="183"/>
      <c r="BE125" s="183"/>
      <c r="BF125" s="183"/>
      <c r="BG125" s="183"/>
      <c r="BH125" s="183"/>
      <c r="BI125" s="183"/>
      <c r="BJ125" s="183"/>
      <c r="BK125" s="183"/>
      <c r="BL125" s="183"/>
      <c r="BM125" s="183"/>
      <c r="BN125" s="183"/>
      <c r="BO125" s="183"/>
      <c r="BP125" s="183"/>
      <c r="BQ125" s="183"/>
      <c r="BR125" s="183"/>
      <c r="BS125" s="183"/>
      <c r="BT125" s="183"/>
      <c r="BU125" s="183"/>
      <c r="BV125" s="183"/>
      <c r="BW125" s="183"/>
      <c r="BX125" s="183"/>
      <c r="BY125" s="183"/>
      <c r="BZ125" s="183"/>
      <c r="CA125" s="183"/>
      <c r="CB125" s="183"/>
      <c r="CC125" s="183"/>
      <c r="CD125" s="183"/>
      <c r="CE125" s="183"/>
      <c r="CF125" s="183"/>
      <c r="CG125" s="183"/>
      <c r="CH125" s="183"/>
      <c r="CI125" s="183"/>
      <c r="CJ125" s="183"/>
      <c r="CK125" s="183"/>
      <c r="CL125" s="183"/>
      <c r="CM125" s="183"/>
      <c r="CN125" s="183"/>
      <c r="CO125" s="183"/>
      <c r="CP125" s="183"/>
      <c r="CQ125" s="183"/>
      <c r="CR125" s="183"/>
      <c r="CS125" s="183"/>
      <c r="CT125" s="183"/>
      <c r="CU125" s="183"/>
      <c r="CV125" s="183"/>
      <c r="CW125" s="183"/>
      <c r="CX125" s="183"/>
      <c r="CY125" s="183"/>
      <c r="CZ125" s="183"/>
      <c r="DA125" s="183"/>
      <c r="DB125" s="183"/>
      <c r="DC125" s="183"/>
      <c r="DD125" s="183"/>
      <c r="DE125" s="183"/>
      <c r="DF125" s="183"/>
      <c r="DG125" s="183"/>
      <c r="DH125" s="183"/>
      <c r="DI125" s="183"/>
      <c r="DJ125" s="183"/>
      <c r="DK125" s="183"/>
      <c r="DL125" s="183"/>
      <c r="DM125" s="183"/>
      <c r="DN125" s="183"/>
      <c r="DO125" s="183"/>
      <c r="DP125" s="183"/>
      <c r="DQ125" s="183"/>
      <c r="DR125" s="183"/>
      <c r="DS125" s="183"/>
      <c r="DT125" s="183"/>
      <c r="DU125" s="183"/>
      <c r="DV125" s="183"/>
      <c r="DW125" s="183"/>
      <c r="DX125" s="183"/>
      <c r="DY125" s="183"/>
      <c r="DZ125" s="183"/>
      <c r="EA125" s="183"/>
      <c r="EB125" s="183"/>
      <c r="EC125" s="183"/>
      <c r="ED125" s="183"/>
      <c r="EE125" s="183"/>
      <c r="EF125" s="183"/>
      <c r="EG125" s="183"/>
      <c r="EH125" s="183"/>
      <c r="EI125" s="183"/>
      <c r="EJ125" s="183"/>
      <c r="EK125" s="183"/>
      <c r="EL125" s="183"/>
      <c r="EM125" s="183"/>
      <c r="EN125" s="183"/>
      <c r="EO125" s="183"/>
      <c r="EP125" s="183"/>
      <c r="EQ125" s="183"/>
      <c r="ER125" s="183"/>
      <c r="ES125" s="183"/>
      <c r="ET125" s="183"/>
      <c r="EU125" s="183"/>
      <c r="EV125" s="183"/>
      <c r="EW125" s="183"/>
      <c r="EX125" s="183"/>
      <c r="EY125" s="183"/>
      <c r="EZ125" s="183"/>
      <c r="FA125" s="183"/>
      <c r="FB125" s="183"/>
      <c r="FC125" s="183"/>
      <c r="FD125" s="183"/>
      <c r="FE125" s="183"/>
      <c r="FF125" s="183"/>
      <c r="FG125" s="183"/>
      <c r="FH125" s="183"/>
      <c r="FI125" s="183"/>
      <c r="FJ125" s="183"/>
      <c r="FK125" s="183"/>
      <c r="FL125" s="183"/>
      <c r="FM125" s="183"/>
      <c r="FN125" s="183"/>
      <c r="FO125" s="183"/>
      <c r="FP125" s="183"/>
      <c r="FQ125" s="183"/>
      <c r="FR125" s="183"/>
      <c r="FS125" s="183"/>
      <c r="FT125" s="183"/>
      <c r="FU125" s="183"/>
      <c r="FV125" s="183"/>
      <c r="FW125" s="183"/>
      <c r="FX125" s="183"/>
      <c r="FY125" s="183"/>
      <c r="FZ125" s="183"/>
      <c r="GA125" s="183"/>
      <c r="GB125" s="183"/>
      <c r="GC125" s="183"/>
      <c r="GD125" s="183"/>
      <c r="GE125" s="183"/>
      <c r="GF125" s="183"/>
      <c r="GG125" s="183"/>
      <c r="GH125" s="183"/>
      <c r="GI125" s="183"/>
      <c r="GJ125" s="183"/>
      <c r="GK125" s="183"/>
      <c r="GL125" s="183"/>
      <c r="GM125" s="183"/>
      <c r="GN125" s="183"/>
      <c r="GO125" s="183"/>
      <c r="GP125" s="183"/>
      <c r="GQ125" s="183"/>
      <c r="GR125" s="183"/>
      <c r="GS125" s="183"/>
      <c r="GT125" s="183"/>
      <c r="GU125" s="183"/>
      <c r="GV125" s="183"/>
      <c r="GW125" s="183"/>
      <c r="GX125" s="183"/>
      <c r="GY125" s="183"/>
      <c r="GZ125" s="183"/>
      <c r="HA125" s="183"/>
      <c r="HB125" s="183"/>
      <c r="HC125" s="183"/>
      <c r="HD125" s="183"/>
      <c r="HE125" s="183"/>
      <c r="HF125" s="183"/>
      <c r="HG125" s="183"/>
      <c r="HH125" s="183"/>
      <c r="HI125" s="183"/>
      <c r="HJ125" s="183"/>
      <c r="HK125" s="183"/>
      <c r="HL125" s="183"/>
      <c r="HM125" s="183"/>
      <c r="HN125" s="183"/>
      <c r="HO125" s="183"/>
      <c r="HP125" s="183"/>
      <c r="HQ125" s="183"/>
      <c r="HR125" s="183"/>
      <c r="HS125" s="183"/>
      <c r="HT125" s="183"/>
      <c r="HU125" s="183"/>
      <c r="HV125" s="183"/>
      <c r="HW125" s="183"/>
      <c r="HX125" s="183"/>
      <c r="HY125" s="183"/>
      <c r="HZ125" s="183"/>
      <c r="IA125" s="183"/>
      <c r="IB125" s="183"/>
      <c r="IC125" s="183"/>
      <c r="ID125" s="183"/>
      <c r="IE125" s="183"/>
      <c r="IF125" s="183"/>
      <c r="IG125" s="183"/>
      <c r="IH125" s="183"/>
      <c r="II125" s="183"/>
      <c r="IJ125" s="183"/>
      <c r="IK125" s="183"/>
      <c r="IL125" s="183"/>
      <c r="IM125" s="183"/>
      <c r="IN125" s="183"/>
      <c r="IO125" s="183"/>
      <c r="IP125" s="183"/>
      <c r="IQ125" s="183"/>
      <c r="IR125" s="183"/>
      <c r="IS125" s="183"/>
      <c r="IT125" s="183"/>
      <c r="IU125" s="183"/>
      <c r="IV125" s="183"/>
      <c r="IW125" s="183"/>
      <c r="IX125" s="183"/>
      <c r="IY125" s="183"/>
      <c r="IZ125" s="183"/>
      <c r="JA125" s="183"/>
      <c r="JB125" s="183"/>
      <c r="JC125" s="183"/>
      <c r="JD125" s="183"/>
      <c r="JE125" s="183"/>
      <c r="JF125" s="183"/>
      <c r="JG125" s="183"/>
      <c r="JH125" s="183"/>
      <c r="JI125" s="183"/>
      <c r="JJ125" s="183"/>
      <c r="JK125" s="183"/>
      <c r="JL125" s="183"/>
      <c r="JM125" s="183"/>
      <c r="JN125" s="183"/>
      <c r="JO125" s="183"/>
      <c r="JP125" s="183"/>
      <c r="JQ125" s="183"/>
      <c r="JR125" s="183"/>
      <c r="JS125" s="183"/>
      <c r="JT125" s="183"/>
      <c r="JU125" s="183"/>
      <c r="JV125" s="183"/>
      <c r="JW125" s="183"/>
      <c r="JX125" s="183"/>
      <c r="JY125" s="183"/>
      <c r="JZ125" s="183"/>
      <c r="KA125" s="183"/>
      <c r="KB125" s="183"/>
      <c r="KC125" s="183"/>
      <c r="KD125" s="183"/>
      <c r="KE125" s="183"/>
      <c r="KF125" s="183"/>
      <c r="KG125" s="183"/>
      <c r="KH125" s="183"/>
      <c r="KI125" s="183"/>
      <c r="KJ125" s="183"/>
      <c r="KK125" s="183"/>
      <c r="KL125" s="183"/>
      <c r="KM125" s="183"/>
      <c r="KN125" s="183"/>
      <c r="KO125" s="183"/>
      <c r="KP125" s="183"/>
      <c r="KQ125" s="183"/>
      <c r="KR125" s="183"/>
      <c r="KS125" s="183"/>
      <c r="KT125" s="183"/>
      <c r="KU125" s="183"/>
      <c r="KV125" s="183"/>
      <c r="KW125" s="183"/>
      <c r="KX125" s="183"/>
      <c r="KY125" s="183"/>
      <c r="KZ125" s="183"/>
      <c r="LA125" s="183"/>
      <c r="LB125" s="183"/>
      <c r="LC125" s="183"/>
      <c r="LD125" s="183"/>
      <c r="LE125" s="183"/>
      <c r="LF125" s="183"/>
      <c r="LG125" s="183"/>
      <c r="LH125" s="183"/>
      <c r="LI125" s="183"/>
      <c r="LJ125" s="183"/>
      <c r="LK125" s="183"/>
      <c r="LL125" s="183"/>
      <c r="LM125" s="183"/>
      <c r="LN125" s="183"/>
      <c r="LO125" s="183"/>
      <c r="LP125" s="183"/>
      <c r="LQ125" s="183"/>
      <c r="LR125" s="183"/>
      <c r="LS125" s="183"/>
      <c r="LT125" s="183"/>
      <c r="LU125" s="183"/>
      <c r="LV125" s="183"/>
      <c r="LW125" s="183"/>
      <c r="LX125" s="183"/>
      <c r="LY125" s="183"/>
      <c r="LZ125" s="183"/>
      <c r="MA125" s="183"/>
      <c r="MB125" s="183"/>
      <c r="MC125" s="183"/>
      <c r="MD125" s="183"/>
      <c r="ME125" s="183"/>
      <c r="MF125" s="183"/>
      <c r="MG125" s="183"/>
      <c r="MH125" s="183"/>
      <c r="MI125" s="183"/>
      <c r="MJ125" s="183"/>
      <c r="MK125" s="183"/>
      <c r="ML125" s="183"/>
      <c r="MM125" s="183"/>
      <c r="MN125" s="183"/>
      <c r="MO125" s="183"/>
      <c r="MP125" s="183"/>
      <c r="MQ125" s="183"/>
      <c r="MR125" s="183"/>
      <c r="MS125" s="183"/>
      <c r="MT125" s="183"/>
      <c r="MU125" s="183"/>
      <c r="MV125" s="183"/>
      <c r="MW125" s="183"/>
      <c r="MX125" s="183"/>
      <c r="MY125" s="183"/>
      <c r="MZ125" s="183"/>
      <c r="NA125" s="183"/>
      <c r="NB125" s="183"/>
      <c r="NC125" s="183"/>
      <c r="ND125" s="183"/>
      <c r="NE125" s="183"/>
      <c r="NF125" s="183"/>
      <c r="NG125" s="183"/>
      <c r="NH125" s="183"/>
      <c r="NI125" s="183"/>
      <c r="NJ125" s="183"/>
      <c r="NK125" s="183"/>
      <c r="NL125" s="183"/>
      <c r="NM125" s="183"/>
      <c r="NN125" s="183"/>
      <c r="NO125" s="183"/>
      <c r="NP125" s="183"/>
      <c r="NQ125" s="183"/>
      <c r="NR125" s="183"/>
      <c r="NS125" s="183"/>
      <c r="NT125" s="183"/>
      <c r="NU125" s="183"/>
      <c r="NV125" s="183"/>
      <c r="NW125" s="183"/>
      <c r="NX125" s="183"/>
      <c r="NY125" s="183"/>
      <c r="NZ125" s="183"/>
      <c r="OA125" s="183"/>
      <c r="OB125" s="183"/>
    </row>
    <row r="126" spans="1:392" s="268" customFormat="1">
      <c r="A126" s="294" t="s">
        <v>2259</v>
      </c>
      <c r="B126" s="295" t="s">
        <v>2258</v>
      </c>
      <c r="C126" s="290">
        <f>VLOOKUP(A126,'Running Inventory count'!$A:$C,3,)</f>
        <v>1</v>
      </c>
      <c r="D126" s="289"/>
      <c r="E126" s="289"/>
      <c r="F126" s="291" t="s">
        <v>2054</v>
      </c>
      <c r="G126" s="289" t="s">
        <v>868</v>
      </c>
      <c r="H126" s="288" t="s">
        <v>102</v>
      </c>
      <c r="I126" s="287"/>
      <c r="J126" s="285"/>
      <c r="K126" s="287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  <c r="AA126" s="183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3"/>
      <c r="AW126" s="183"/>
      <c r="AX126" s="183"/>
      <c r="AY126" s="183"/>
      <c r="AZ126" s="183"/>
      <c r="BA126" s="183"/>
      <c r="BB126" s="183"/>
      <c r="BC126" s="183"/>
      <c r="BD126" s="183"/>
      <c r="BE126" s="183"/>
      <c r="BF126" s="183"/>
      <c r="BG126" s="183"/>
      <c r="BH126" s="183"/>
      <c r="BI126" s="183"/>
      <c r="BJ126" s="183"/>
      <c r="BK126" s="183"/>
      <c r="BL126" s="183"/>
      <c r="BM126" s="183"/>
      <c r="BN126" s="183"/>
      <c r="BO126" s="183"/>
      <c r="BP126" s="183"/>
      <c r="BQ126" s="183"/>
      <c r="BR126" s="183"/>
      <c r="BS126" s="183"/>
      <c r="BT126" s="183"/>
      <c r="BU126" s="183"/>
      <c r="BV126" s="183"/>
      <c r="BW126" s="183"/>
      <c r="BX126" s="183"/>
      <c r="BY126" s="183"/>
      <c r="BZ126" s="183"/>
      <c r="CA126" s="183"/>
      <c r="CB126" s="183"/>
      <c r="CC126" s="183"/>
      <c r="CD126" s="183"/>
      <c r="CE126" s="183"/>
      <c r="CF126" s="183"/>
      <c r="CG126" s="183"/>
      <c r="CH126" s="183"/>
      <c r="CI126" s="183"/>
      <c r="CJ126" s="183"/>
      <c r="CK126" s="183"/>
      <c r="CL126" s="183"/>
      <c r="CM126" s="183"/>
      <c r="CN126" s="183"/>
      <c r="CO126" s="183"/>
      <c r="CP126" s="183"/>
      <c r="CQ126" s="183"/>
      <c r="CR126" s="183"/>
      <c r="CS126" s="183"/>
      <c r="CT126" s="183"/>
      <c r="CU126" s="183"/>
      <c r="CV126" s="183"/>
      <c r="CW126" s="183"/>
      <c r="CX126" s="183"/>
      <c r="CY126" s="183"/>
      <c r="CZ126" s="183"/>
      <c r="DA126" s="183"/>
      <c r="DB126" s="183"/>
      <c r="DC126" s="183"/>
      <c r="DD126" s="183"/>
      <c r="DE126" s="183"/>
      <c r="DF126" s="183"/>
      <c r="DG126" s="183"/>
      <c r="DH126" s="183"/>
      <c r="DI126" s="183"/>
      <c r="DJ126" s="183"/>
      <c r="DK126" s="183"/>
      <c r="DL126" s="183"/>
      <c r="DM126" s="183"/>
      <c r="DN126" s="183"/>
      <c r="DO126" s="183"/>
      <c r="DP126" s="183"/>
      <c r="DQ126" s="183"/>
      <c r="DR126" s="183"/>
      <c r="DS126" s="183"/>
      <c r="DT126" s="183"/>
      <c r="DU126" s="183"/>
      <c r="DV126" s="183"/>
      <c r="DW126" s="183"/>
      <c r="DX126" s="183"/>
      <c r="DY126" s="183"/>
      <c r="DZ126" s="183"/>
      <c r="EA126" s="183"/>
      <c r="EB126" s="183"/>
      <c r="EC126" s="183"/>
      <c r="ED126" s="183"/>
      <c r="EE126" s="183"/>
      <c r="EF126" s="183"/>
      <c r="EG126" s="183"/>
      <c r="EH126" s="183"/>
      <c r="EI126" s="183"/>
      <c r="EJ126" s="183"/>
      <c r="EK126" s="183"/>
      <c r="EL126" s="183"/>
      <c r="EM126" s="183"/>
      <c r="EN126" s="183"/>
      <c r="EO126" s="183"/>
      <c r="EP126" s="183"/>
      <c r="EQ126" s="183"/>
      <c r="ER126" s="183"/>
      <c r="ES126" s="183"/>
      <c r="ET126" s="183"/>
      <c r="EU126" s="183"/>
      <c r="EV126" s="183"/>
      <c r="EW126" s="183"/>
      <c r="EX126" s="183"/>
      <c r="EY126" s="183"/>
      <c r="EZ126" s="183"/>
      <c r="FA126" s="183"/>
      <c r="FB126" s="183"/>
      <c r="FC126" s="183"/>
      <c r="FD126" s="183"/>
      <c r="FE126" s="183"/>
      <c r="FF126" s="183"/>
      <c r="FG126" s="183"/>
      <c r="FH126" s="183"/>
      <c r="FI126" s="183"/>
      <c r="FJ126" s="183"/>
      <c r="FK126" s="183"/>
      <c r="FL126" s="183"/>
      <c r="FM126" s="183"/>
      <c r="FN126" s="183"/>
      <c r="FO126" s="183"/>
      <c r="FP126" s="183"/>
      <c r="FQ126" s="183"/>
      <c r="FR126" s="183"/>
      <c r="FS126" s="183"/>
      <c r="FT126" s="183"/>
      <c r="FU126" s="183"/>
      <c r="FV126" s="183"/>
      <c r="FW126" s="183"/>
      <c r="FX126" s="183"/>
      <c r="FY126" s="183"/>
      <c r="FZ126" s="183"/>
      <c r="GA126" s="183"/>
      <c r="GB126" s="183"/>
      <c r="GC126" s="183"/>
      <c r="GD126" s="183"/>
      <c r="GE126" s="183"/>
      <c r="GF126" s="183"/>
      <c r="GG126" s="183"/>
      <c r="GH126" s="183"/>
      <c r="GI126" s="183"/>
      <c r="GJ126" s="183"/>
      <c r="GK126" s="183"/>
      <c r="GL126" s="183"/>
      <c r="GM126" s="183"/>
      <c r="GN126" s="183"/>
      <c r="GO126" s="183"/>
      <c r="GP126" s="183"/>
      <c r="GQ126" s="183"/>
      <c r="GR126" s="183"/>
      <c r="GS126" s="183"/>
      <c r="GT126" s="183"/>
      <c r="GU126" s="183"/>
      <c r="GV126" s="183"/>
      <c r="GW126" s="183"/>
      <c r="GX126" s="183"/>
      <c r="GY126" s="183"/>
      <c r="GZ126" s="183"/>
      <c r="HA126" s="183"/>
      <c r="HB126" s="183"/>
      <c r="HC126" s="183"/>
      <c r="HD126" s="183"/>
      <c r="HE126" s="183"/>
      <c r="HF126" s="183"/>
      <c r="HG126" s="183"/>
      <c r="HH126" s="183"/>
      <c r="HI126" s="183"/>
      <c r="HJ126" s="183"/>
      <c r="HK126" s="183"/>
      <c r="HL126" s="183"/>
      <c r="HM126" s="183"/>
      <c r="HN126" s="183"/>
      <c r="HO126" s="183"/>
      <c r="HP126" s="183"/>
      <c r="HQ126" s="183"/>
      <c r="HR126" s="183"/>
      <c r="HS126" s="183"/>
      <c r="HT126" s="183"/>
      <c r="HU126" s="183"/>
      <c r="HV126" s="183"/>
      <c r="HW126" s="183"/>
      <c r="HX126" s="183"/>
      <c r="HY126" s="183"/>
      <c r="HZ126" s="183"/>
      <c r="IA126" s="183"/>
      <c r="IB126" s="183"/>
      <c r="IC126" s="183"/>
      <c r="ID126" s="183"/>
      <c r="IE126" s="183"/>
      <c r="IF126" s="183"/>
      <c r="IG126" s="183"/>
      <c r="IH126" s="183"/>
      <c r="II126" s="183"/>
      <c r="IJ126" s="183"/>
      <c r="IK126" s="183"/>
      <c r="IL126" s="183"/>
      <c r="IM126" s="183"/>
      <c r="IN126" s="183"/>
      <c r="IO126" s="183"/>
      <c r="IP126" s="183"/>
      <c r="IQ126" s="183"/>
      <c r="IR126" s="183"/>
      <c r="IS126" s="183"/>
      <c r="IT126" s="183"/>
      <c r="IU126" s="183"/>
      <c r="IV126" s="183"/>
      <c r="IW126" s="183"/>
      <c r="IX126" s="183"/>
      <c r="IY126" s="183"/>
      <c r="IZ126" s="183"/>
      <c r="JA126" s="183"/>
      <c r="JB126" s="183"/>
      <c r="JC126" s="183"/>
      <c r="JD126" s="183"/>
      <c r="JE126" s="183"/>
      <c r="JF126" s="183"/>
      <c r="JG126" s="183"/>
      <c r="JH126" s="183"/>
      <c r="JI126" s="183"/>
      <c r="JJ126" s="183"/>
      <c r="JK126" s="183"/>
      <c r="JL126" s="183"/>
      <c r="JM126" s="183"/>
      <c r="JN126" s="183"/>
      <c r="JO126" s="183"/>
      <c r="JP126" s="183"/>
      <c r="JQ126" s="183"/>
      <c r="JR126" s="183"/>
      <c r="JS126" s="183"/>
      <c r="JT126" s="183"/>
      <c r="JU126" s="183"/>
      <c r="JV126" s="183"/>
      <c r="JW126" s="183"/>
      <c r="JX126" s="183"/>
      <c r="JY126" s="183"/>
      <c r="JZ126" s="183"/>
      <c r="KA126" s="183"/>
      <c r="KB126" s="183"/>
      <c r="KC126" s="183"/>
      <c r="KD126" s="183"/>
      <c r="KE126" s="183"/>
      <c r="KF126" s="183"/>
      <c r="KG126" s="183"/>
      <c r="KH126" s="183"/>
      <c r="KI126" s="183"/>
      <c r="KJ126" s="183"/>
      <c r="KK126" s="183"/>
      <c r="KL126" s="183"/>
      <c r="KM126" s="183"/>
      <c r="KN126" s="183"/>
      <c r="KO126" s="183"/>
      <c r="KP126" s="183"/>
      <c r="KQ126" s="183"/>
      <c r="KR126" s="183"/>
      <c r="KS126" s="183"/>
      <c r="KT126" s="183"/>
      <c r="KU126" s="183"/>
      <c r="KV126" s="183"/>
      <c r="KW126" s="183"/>
      <c r="KX126" s="183"/>
      <c r="KY126" s="183"/>
      <c r="KZ126" s="183"/>
      <c r="LA126" s="183"/>
      <c r="LB126" s="183"/>
      <c r="LC126" s="183"/>
      <c r="LD126" s="183"/>
      <c r="LE126" s="183"/>
      <c r="LF126" s="183"/>
      <c r="LG126" s="183"/>
      <c r="LH126" s="183"/>
      <c r="LI126" s="183"/>
      <c r="LJ126" s="183"/>
      <c r="LK126" s="183"/>
      <c r="LL126" s="183"/>
      <c r="LM126" s="183"/>
      <c r="LN126" s="183"/>
      <c r="LO126" s="183"/>
      <c r="LP126" s="183"/>
      <c r="LQ126" s="183"/>
      <c r="LR126" s="183"/>
      <c r="LS126" s="183"/>
      <c r="LT126" s="183"/>
      <c r="LU126" s="183"/>
      <c r="LV126" s="183"/>
      <c r="LW126" s="183"/>
      <c r="LX126" s="183"/>
      <c r="LY126" s="183"/>
      <c r="LZ126" s="183"/>
      <c r="MA126" s="183"/>
      <c r="MB126" s="183"/>
      <c r="MC126" s="183"/>
      <c r="MD126" s="183"/>
      <c r="ME126" s="183"/>
      <c r="MF126" s="183"/>
      <c r="MG126" s="183"/>
      <c r="MH126" s="183"/>
      <c r="MI126" s="183"/>
      <c r="MJ126" s="183"/>
      <c r="MK126" s="183"/>
      <c r="ML126" s="183"/>
      <c r="MM126" s="183"/>
      <c r="MN126" s="183"/>
      <c r="MO126" s="183"/>
      <c r="MP126" s="183"/>
      <c r="MQ126" s="183"/>
      <c r="MR126" s="183"/>
      <c r="MS126" s="183"/>
      <c r="MT126" s="183"/>
      <c r="MU126" s="183"/>
      <c r="MV126" s="183"/>
      <c r="MW126" s="183"/>
      <c r="MX126" s="183"/>
      <c r="MY126" s="183"/>
      <c r="MZ126" s="183"/>
      <c r="NA126" s="183"/>
      <c r="NB126" s="183"/>
      <c r="NC126" s="183"/>
      <c r="ND126" s="183"/>
      <c r="NE126" s="183"/>
      <c r="NF126" s="183"/>
      <c r="NG126" s="183"/>
      <c r="NH126" s="183"/>
      <c r="NI126" s="183"/>
      <c r="NJ126" s="183"/>
      <c r="NK126" s="183"/>
      <c r="NL126" s="183"/>
      <c r="NM126" s="183"/>
      <c r="NN126" s="183"/>
      <c r="NO126" s="183"/>
      <c r="NP126" s="183"/>
      <c r="NQ126" s="183"/>
      <c r="NR126" s="183"/>
      <c r="NS126" s="183"/>
      <c r="NT126" s="183"/>
      <c r="NU126" s="183"/>
      <c r="NV126" s="183"/>
      <c r="NW126" s="183"/>
      <c r="NX126" s="183"/>
      <c r="NY126" s="183"/>
      <c r="NZ126" s="183"/>
      <c r="OA126" s="183"/>
      <c r="OB126" s="183"/>
    </row>
    <row r="127" spans="1:392" s="191" customFormat="1">
      <c r="A127" s="122" t="s">
        <v>217</v>
      </c>
      <c r="B127" s="31" t="s">
        <v>365</v>
      </c>
      <c r="C127" s="170">
        <f>VLOOKUP(A127,'Running Inventory count'!$A:$C,3,)</f>
        <v>20</v>
      </c>
      <c r="D127" s="152"/>
      <c r="E127" s="23"/>
      <c r="F127" s="115" t="s">
        <v>783</v>
      </c>
      <c r="G127" s="169" t="s">
        <v>834</v>
      </c>
      <c r="H127" s="167" t="s">
        <v>737</v>
      </c>
      <c r="I127" s="207"/>
      <c r="J127" s="163"/>
      <c r="K127" s="151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183"/>
      <c r="AE127" s="183"/>
      <c r="AF127" s="183"/>
      <c r="AG127" s="183"/>
      <c r="AH127" s="183"/>
      <c r="AI127" s="183"/>
      <c r="AJ127" s="183"/>
      <c r="AK127" s="183"/>
      <c r="AL127" s="183"/>
      <c r="AM127" s="183"/>
      <c r="AN127" s="183"/>
      <c r="AO127" s="183"/>
      <c r="AP127" s="183"/>
      <c r="AQ127" s="183"/>
      <c r="AR127" s="183"/>
      <c r="AS127" s="183"/>
      <c r="AT127" s="183"/>
      <c r="AU127" s="183"/>
      <c r="AV127" s="183"/>
      <c r="AW127" s="183"/>
      <c r="AX127" s="183"/>
      <c r="AY127" s="183"/>
      <c r="AZ127" s="183"/>
      <c r="BA127" s="183"/>
      <c r="BB127" s="183"/>
      <c r="BC127" s="183"/>
      <c r="BD127" s="183"/>
      <c r="BE127" s="183"/>
      <c r="BF127" s="183"/>
      <c r="BG127" s="183"/>
      <c r="BH127" s="183"/>
      <c r="BI127" s="183"/>
      <c r="BJ127" s="183"/>
      <c r="BK127" s="183"/>
      <c r="BL127" s="183"/>
      <c r="BM127" s="183"/>
      <c r="BN127" s="183"/>
      <c r="BO127" s="183"/>
      <c r="BP127" s="183"/>
      <c r="BQ127" s="183"/>
      <c r="BR127" s="183"/>
      <c r="BS127" s="183"/>
      <c r="BT127" s="183"/>
      <c r="BU127" s="183"/>
      <c r="BV127" s="183"/>
      <c r="BW127" s="183"/>
      <c r="BX127" s="183"/>
      <c r="BY127" s="183"/>
      <c r="BZ127" s="183"/>
      <c r="CA127" s="183"/>
      <c r="CB127" s="183"/>
      <c r="CC127" s="183"/>
      <c r="CD127" s="183"/>
      <c r="CE127" s="183"/>
      <c r="CF127" s="183"/>
      <c r="CG127" s="183"/>
      <c r="CH127" s="183"/>
      <c r="CI127" s="183"/>
      <c r="CJ127" s="183"/>
      <c r="CK127" s="183"/>
      <c r="CL127" s="183"/>
      <c r="CM127" s="183"/>
      <c r="CN127" s="183"/>
      <c r="CO127" s="183"/>
      <c r="CP127" s="183"/>
      <c r="CQ127" s="183"/>
      <c r="CR127" s="183"/>
      <c r="CS127" s="183"/>
      <c r="CT127" s="183"/>
      <c r="CU127" s="183"/>
      <c r="CV127" s="183"/>
      <c r="CW127" s="183"/>
      <c r="CX127" s="183"/>
      <c r="CY127" s="183"/>
      <c r="CZ127" s="183"/>
      <c r="DA127" s="183"/>
      <c r="DB127" s="183"/>
      <c r="DC127" s="183"/>
      <c r="DD127" s="183"/>
      <c r="DE127" s="183"/>
      <c r="DF127" s="183"/>
      <c r="DG127" s="183"/>
      <c r="DH127" s="183"/>
      <c r="DI127" s="183"/>
      <c r="DJ127" s="183"/>
      <c r="DK127" s="183"/>
      <c r="DL127" s="183"/>
      <c r="DM127" s="183"/>
      <c r="DN127" s="183"/>
      <c r="DO127" s="183"/>
      <c r="DP127" s="183"/>
      <c r="DQ127" s="183"/>
      <c r="DR127" s="183"/>
      <c r="DS127" s="183"/>
      <c r="DT127" s="183"/>
      <c r="DU127" s="183"/>
      <c r="DV127" s="183"/>
      <c r="DW127" s="183"/>
      <c r="DX127" s="183"/>
      <c r="DY127" s="183"/>
      <c r="DZ127" s="183"/>
      <c r="EA127" s="183"/>
      <c r="EB127" s="183"/>
      <c r="EC127" s="183"/>
      <c r="ED127" s="183"/>
      <c r="EE127" s="183"/>
      <c r="EF127" s="183"/>
      <c r="EG127" s="183"/>
      <c r="EH127" s="183"/>
      <c r="EI127" s="183"/>
      <c r="EJ127" s="183"/>
      <c r="EK127" s="183"/>
      <c r="EL127" s="183"/>
      <c r="EM127" s="183"/>
      <c r="EN127" s="183"/>
      <c r="EO127" s="183"/>
      <c r="EP127" s="183"/>
      <c r="EQ127" s="183"/>
      <c r="ER127" s="183"/>
      <c r="ES127" s="183"/>
      <c r="ET127" s="183"/>
      <c r="EU127" s="183"/>
      <c r="EV127" s="183"/>
      <c r="EW127" s="183"/>
      <c r="EX127" s="183"/>
      <c r="EY127" s="183"/>
      <c r="EZ127" s="183"/>
      <c r="FA127" s="183"/>
      <c r="FB127" s="183"/>
      <c r="FC127" s="183"/>
      <c r="FD127" s="183"/>
      <c r="FE127" s="183"/>
      <c r="FF127" s="183"/>
      <c r="FG127" s="183"/>
      <c r="FH127" s="183"/>
      <c r="FI127" s="183"/>
      <c r="FJ127" s="183"/>
      <c r="FK127" s="183"/>
      <c r="FL127" s="183"/>
      <c r="FM127" s="183"/>
      <c r="FN127" s="183"/>
      <c r="FO127" s="183"/>
      <c r="FP127" s="183"/>
      <c r="FQ127" s="183"/>
      <c r="FR127" s="183"/>
      <c r="FS127" s="183"/>
      <c r="FT127" s="183"/>
      <c r="FU127" s="183"/>
      <c r="FV127" s="183"/>
      <c r="FW127" s="183"/>
      <c r="FX127" s="183"/>
      <c r="FY127" s="183"/>
      <c r="FZ127" s="183"/>
      <c r="GA127" s="183"/>
      <c r="GB127" s="183"/>
      <c r="GC127" s="183"/>
      <c r="GD127" s="183"/>
      <c r="GE127" s="183"/>
      <c r="GF127" s="183"/>
      <c r="GG127" s="183"/>
      <c r="GH127" s="183"/>
      <c r="GI127" s="183"/>
      <c r="GJ127" s="183"/>
      <c r="GK127" s="183"/>
      <c r="GL127" s="183"/>
      <c r="GM127" s="183"/>
      <c r="GN127" s="183"/>
      <c r="GO127" s="183"/>
      <c r="GP127" s="183"/>
      <c r="GQ127" s="183"/>
      <c r="GR127" s="183"/>
      <c r="GS127" s="183"/>
      <c r="GT127" s="183"/>
      <c r="GU127" s="183"/>
      <c r="GV127" s="183"/>
      <c r="GW127" s="183"/>
      <c r="GX127" s="183"/>
      <c r="GY127" s="183"/>
      <c r="GZ127" s="183"/>
      <c r="HA127" s="183"/>
      <c r="HB127" s="183"/>
      <c r="HC127" s="183"/>
      <c r="HD127" s="183"/>
      <c r="HE127" s="183"/>
      <c r="HF127" s="183"/>
      <c r="HG127" s="183"/>
      <c r="HH127" s="183"/>
      <c r="HI127" s="183"/>
      <c r="HJ127" s="183"/>
      <c r="HK127" s="183"/>
      <c r="HL127" s="183"/>
      <c r="HM127" s="183"/>
      <c r="HN127" s="183"/>
      <c r="HO127" s="183"/>
      <c r="HP127" s="183"/>
      <c r="HQ127" s="183"/>
      <c r="HR127" s="183"/>
      <c r="HS127" s="183"/>
      <c r="HT127" s="183"/>
      <c r="HU127" s="183"/>
      <c r="HV127" s="183"/>
      <c r="HW127" s="183"/>
      <c r="HX127" s="183"/>
      <c r="HY127" s="183"/>
      <c r="HZ127" s="183"/>
      <c r="IA127" s="183"/>
      <c r="IB127" s="183"/>
      <c r="IC127" s="183"/>
      <c r="ID127" s="183"/>
      <c r="IE127" s="183"/>
      <c r="IF127" s="183"/>
      <c r="IG127" s="183"/>
      <c r="IH127" s="183"/>
      <c r="II127" s="183"/>
      <c r="IJ127" s="183"/>
      <c r="IK127" s="183"/>
      <c r="IL127" s="183"/>
      <c r="IM127" s="183"/>
      <c r="IN127" s="183"/>
      <c r="IO127" s="183"/>
      <c r="IP127" s="183"/>
      <c r="IQ127" s="183"/>
      <c r="IR127" s="183"/>
      <c r="IS127" s="183"/>
      <c r="IT127" s="183"/>
      <c r="IU127" s="183"/>
      <c r="IV127" s="183"/>
      <c r="IW127" s="183"/>
      <c r="IX127" s="183"/>
      <c r="IY127" s="183"/>
      <c r="IZ127" s="183"/>
      <c r="JA127" s="183"/>
      <c r="JB127" s="183"/>
      <c r="JC127" s="183"/>
      <c r="JD127" s="183"/>
      <c r="JE127" s="183"/>
      <c r="JF127" s="183"/>
      <c r="JG127" s="183"/>
      <c r="JH127" s="183"/>
      <c r="JI127" s="183"/>
      <c r="JJ127" s="183"/>
      <c r="JK127" s="183"/>
      <c r="JL127" s="183"/>
      <c r="JM127" s="183"/>
      <c r="JN127" s="183"/>
      <c r="JO127" s="183"/>
      <c r="JP127" s="183"/>
      <c r="JQ127" s="183"/>
      <c r="JR127" s="183"/>
      <c r="JS127" s="183"/>
      <c r="JT127" s="183"/>
      <c r="JU127" s="183"/>
      <c r="JV127" s="183"/>
      <c r="JW127" s="183"/>
      <c r="JX127" s="183"/>
      <c r="JY127" s="183"/>
      <c r="JZ127" s="183"/>
      <c r="KA127" s="183"/>
      <c r="KB127" s="183"/>
      <c r="KC127" s="183"/>
      <c r="KD127" s="183"/>
      <c r="KE127" s="183"/>
      <c r="KF127" s="183"/>
      <c r="KG127" s="183"/>
      <c r="KH127" s="183"/>
      <c r="KI127" s="183"/>
      <c r="KJ127" s="183"/>
      <c r="KK127" s="183"/>
      <c r="KL127" s="183"/>
      <c r="KM127" s="183"/>
      <c r="KN127" s="183"/>
      <c r="KO127" s="183"/>
      <c r="KP127" s="183"/>
      <c r="KQ127" s="183"/>
      <c r="KR127" s="183"/>
      <c r="KS127" s="183"/>
      <c r="KT127" s="183"/>
      <c r="KU127" s="183"/>
      <c r="KV127" s="183"/>
      <c r="KW127" s="183"/>
      <c r="KX127" s="183"/>
      <c r="KY127" s="183"/>
      <c r="KZ127" s="183"/>
      <c r="LA127" s="183"/>
      <c r="LB127" s="183"/>
      <c r="LC127" s="183"/>
      <c r="LD127" s="183"/>
      <c r="LE127" s="183"/>
      <c r="LF127" s="183"/>
      <c r="LG127" s="183"/>
      <c r="LH127" s="183"/>
      <c r="LI127" s="183"/>
      <c r="LJ127" s="183"/>
      <c r="LK127" s="183"/>
      <c r="LL127" s="183"/>
      <c r="LM127" s="183"/>
      <c r="LN127" s="183"/>
      <c r="LO127" s="183"/>
      <c r="LP127" s="183"/>
      <c r="LQ127" s="183"/>
      <c r="LR127" s="183"/>
      <c r="LS127" s="183"/>
      <c r="LT127" s="183"/>
      <c r="LU127" s="183"/>
      <c r="LV127" s="183"/>
      <c r="LW127" s="183"/>
      <c r="LX127" s="183"/>
      <c r="LY127" s="183"/>
      <c r="LZ127" s="183"/>
      <c r="MA127" s="183"/>
      <c r="MB127" s="183"/>
      <c r="MC127" s="183"/>
      <c r="MD127" s="183"/>
      <c r="ME127" s="183"/>
      <c r="MF127" s="183"/>
      <c r="MG127" s="183"/>
      <c r="MH127" s="183"/>
      <c r="MI127" s="183"/>
      <c r="MJ127" s="183"/>
      <c r="MK127" s="183"/>
      <c r="ML127" s="183"/>
      <c r="MM127" s="183"/>
      <c r="MN127" s="183"/>
      <c r="MO127" s="183"/>
      <c r="MP127" s="183"/>
      <c r="MQ127" s="183"/>
      <c r="MR127" s="183"/>
      <c r="MS127" s="183"/>
      <c r="MT127" s="183"/>
      <c r="MU127" s="183"/>
      <c r="MV127" s="183"/>
      <c r="MW127" s="183"/>
      <c r="MX127" s="183"/>
      <c r="MY127" s="183"/>
      <c r="MZ127" s="183"/>
      <c r="NA127" s="183"/>
      <c r="NB127" s="183"/>
      <c r="NC127" s="183"/>
      <c r="ND127" s="183"/>
      <c r="NE127" s="183"/>
      <c r="NF127" s="183"/>
      <c r="NG127" s="183"/>
      <c r="NH127" s="183"/>
      <c r="NI127" s="183"/>
      <c r="NJ127" s="183"/>
      <c r="NK127" s="183"/>
      <c r="NL127" s="183"/>
      <c r="NM127" s="183"/>
      <c r="NN127" s="183"/>
      <c r="NO127" s="183"/>
      <c r="NP127" s="183"/>
      <c r="NQ127" s="183"/>
      <c r="NR127" s="183"/>
      <c r="NS127" s="183"/>
      <c r="NT127" s="183"/>
      <c r="NU127" s="183"/>
      <c r="NV127" s="183"/>
      <c r="NW127" s="183"/>
      <c r="NX127" s="183"/>
      <c r="NY127" s="183"/>
      <c r="NZ127" s="183"/>
      <c r="OA127" s="183"/>
      <c r="OB127" s="183"/>
    </row>
    <row r="128" spans="1:392" s="191" customFormat="1">
      <c r="A128" s="294" t="s">
        <v>2275</v>
      </c>
      <c r="B128" s="295" t="s">
        <v>2274</v>
      </c>
      <c r="C128" s="290">
        <f>VLOOKUP(A128,'Running Inventory count'!$A:$C,3,)</f>
        <v>4</v>
      </c>
      <c r="D128" s="289"/>
      <c r="E128" s="289"/>
      <c r="F128" s="291" t="s">
        <v>2054</v>
      </c>
      <c r="G128" s="289" t="s">
        <v>868</v>
      </c>
      <c r="H128" s="288" t="s">
        <v>102</v>
      </c>
      <c r="I128" s="287"/>
      <c r="J128" s="285"/>
      <c r="K128" s="287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  <c r="AA128" s="183"/>
      <c r="AB128" s="183"/>
      <c r="AC128" s="183"/>
      <c r="AD128" s="183"/>
      <c r="AE128" s="183"/>
      <c r="AF128" s="183"/>
      <c r="AG128" s="183"/>
      <c r="AH128" s="183"/>
      <c r="AI128" s="183"/>
      <c r="AJ128" s="183"/>
      <c r="AK128" s="183"/>
      <c r="AL128" s="183"/>
      <c r="AM128" s="183"/>
      <c r="AN128" s="183"/>
      <c r="AO128" s="183"/>
      <c r="AP128" s="183"/>
      <c r="AQ128" s="183"/>
      <c r="AR128" s="183"/>
      <c r="AS128" s="183"/>
      <c r="AT128" s="183"/>
      <c r="AU128" s="183"/>
      <c r="AV128" s="183"/>
      <c r="AW128" s="183"/>
      <c r="AX128" s="183"/>
      <c r="AY128" s="183"/>
      <c r="AZ128" s="183"/>
      <c r="BA128" s="183"/>
      <c r="BB128" s="183"/>
      <c r="BC128" s="183"/>
      <c r="BD128" s="183"/>
      <c r="BE128" s="183"/>
      <c r="BF128" s="183"/>
      <c r="BG128" s="183"/>
      <c r="BH128" s="183"/>
      <c r="BI128" s="183"/>
      <c r="BJ128" s="183"/>
      <c r="BK128" s="183"/>
      <c r="BL128" s="183"/>
      <c r="BM128" s="183"/>
      <c r="BN128" s="183"/>
      <c r="BO128" s="183"/>
      <c r="BP128" s="183"/>
      <c r="BQ128" s="183"/>
      <c r="BR128" s="183"/>
      <c r="BS128" s="183"/>
      <c r="BT128" s="183"/>
      <c r="BU128" s="183"/>
      <c r="BV128" s="183"/>
      <c r="BW128" s="183"/>
      <c r="BX128" s="183"/>
      <c r="BY128" s="183"/>
      <c r="BZ128" s="183"/>
      <c r="CA128" s="183"/>
      <c r="CB128" s="183"/>
      <c r="CC128" s="183"/>
      <c r="CD128" s="183"/>
      <c r="CE128" s="183"/>
      <c r="CF128" s="183"/>
      <c r="CG128" s="183"/>
      <c r="CH128" s="183"/>
      <c r="CI128" s="183"/>
      <c r="CJ128" s="183"/>
      <c r="CK128" s="183"/>
      <c r="CL128" s="183"/>
      <c r="CM128" s="183"/>
      <c r="CN128" s="183"/>
      <c r="CO128" s="183"/>
      <c r="CP128" s="183"/>
      <c r="CQ128" s="183"/>
      <c r="CR128" s="183"/>
      <c r="CS128" s="183"/>
      <c r="CT128" s="183"/>
      <c r="CU128" s="183"/>
      <c r="CV128" s="183"/>
      <c r="CW128" s="183"/>
      <c r="CX128" s="183"/>
      <c r="CY128" s="183"/>
      <c r="CZ128" s="183"/>
      <c r="DA128" s="183"/>
      <c r="DB128" s="183"/>
      <c r="DC128" s="183"/>
      <c r="DD128" s="183"/>
      <c r="DE128" s="183"/>
      <c r="DF128" s="183"/>
      <c r="DG128" s="183"/>
      <c r="DH128" s="183"/>
      <c r="DI128" s="183"/>
      <c r="DJ128" s="183"/>
      <c r="DK128" s="183"/>
      <c r="DL128" s="183"/>
      <c r="DM128" s="183"/>
      <c r="DN128" s="183"/>
      <c r="DO128" s="183"/>
      <c r="DP128" s="183"/>
      <c r="DQ128" s="183"/>
      <c r="DR128" s="183"/>
      <c r="DS128" s="183"/>
      <c r="DT128" s="183"/>
      <c r="DU128" s="183"/>
      <c r="DV128" s="183"/>
      <c r="DW128" s="183"/>
      <c r="DX128" s="183"/>
      <c r="DY128" s="183"/>
      <c r="DZ128" s="183"/>
      <c r="EA128" s="183"/>
      <c r="EB128" s="183"/>
      <c r="EC128" s="183"/>
      <c r="ED128" s="183"/>
      <c r="EE128" s="183"/>
      <c r="EF128" s="183"/>
      <c r="EG128" s="183"/>
      <c r="EH128" s="183"/>
      <c r="EI128" s="183"/>
      <c r="EJ128" s="183"/>
      <c r="EK128" s="183"/>
      <c r="EL128" s="183"/>
      <c r="EM128" s="183"/>
      <c r="EN128" s="183"/>
      <c r="EO128" s="183"/>
      <c r="EP128" s="183"/>
      <c r="EQ128" s="183"/>
      <c r="ER128" s="183"/>
      <c r="ES128" s="183"/>
      <c r="ET128" s="183"/>
      <c r="EU128" s="183"/>
      <c r="EV128" s="183"/>
      <c r="EW128" s="183"/>
      <c r="EX128" s="183"/>
      <c r="EY128" s="183"/>
      <c r="EZ128" s="183"/>
      <c r="FA128" s="183"/>
      <c r="FB128" s="183"/>
      <c r="FC128" s="183"/>
      <c r="FD128" s="183"/>
      <c r="FE128" s="183"/>
      <c r="FF128" s="183"/>
      <c r="FG128" s="183"/>
      <c r="FH128" s="183"/>
      <c r="FI128" s="183"/>
      <c r="FJ128" s="183"/>
      <c r="FK128" s="183"/>
      <c r="FL128" s="183"/>
      <c r="FM128" s="183"/>
      <c r="FN128" s="183"/>
      <c r="FO128" s="183"/>
      <c r="FP128" s="183"/>
      <c r="FQ128" s="183"/>
      <c r="FR128" s="183"/>
      <c r="FS128" s="183"/>
      <c r="FT128" s="183"/>
      <c r="FU128" s="183"/>
      <c r="FV128" s="183"/>
      <c r="FW128" s="183"/>
      <c r="FX128" s="183"/>
      <c r="FY128" s="183"/>
      <c r="FZ128" s="183"/>
      <c r="GA128" s="183"/>
      <c r="GB128" s="183"/>
      <c r="GC128" s="183"/>
      <c r="GD128" s="183"/>
      <c r="GE128" s="183"/>
      <c r="GF128" s="183"/>
      <c r="GG128" s="183"/>
      <c r="GH128" s="183"/>
      <c r="GI128" s="183"/>
      <c r="GJ128" s="183"/>
      <c r="GK128" s="183"/>
      <c r="GL128" s="183"/>
      <c r="GM128" s="183"/>
      <c r="GN128" s="183"/>
      <c r="GO128" s="183"/>
      <c r="GP128" s="183"/>
      <c r="GQ128" s="183"/>
      <c r="GR128" s="183"/>
      <c r="GS128" s="183"/>
      <c r="GT128" s="183"/>
      <c r="GU128" s="183"/>
      <c r="GV128" s="183"/>
      <c r="GW128" s="183"/>
      <c r="GX128" s="183"/>
      <c r="GY128" s="183"/>
      <c r="GZ128" s="183"/>
      <c r="HA128" s="183"/>
      <c r="HB128" s="183"/>
      <c r="HC128" s="183"/>
      <c r="HD128" s="183"/>
      <c r="HE128" s="183"/>
      <c r="HF128" s="183"/>
      <c r="HG128" s="183"/>
      <c r="HH128" s="183"/>
      <c r="HI128" s="183"/>
      <c r="HJ128" s="183"/>
      <c r="HK128" s="183"/>
      <c r="HL128" s="183"/>
      <c r="HM128" s="183"/>
      <c r="HN128" s="183"/>
      <c r="HO128" s="183"/>
      <c r="HP128" s="183"/>
      <c r="HQ128" s="183"/>
      <c r="HR128" s="183"/>
      <c r="HS128" s="183"/>
      <c r="HT128" s="183"/>
      <c r="HU128" s="183"/>
      <c r="HV128" s="183"/>
      <c r="HW128" s="183"/>
      <c r="HX128" s="183"/>
      <c r="HY128" s="183"/>
      <c r="HZ128" s="183"/>
      <c r="IA128" s="183"/>
      <c r="IB128" s="183"/>
      <c r="IC128" s="183"/>
      <c r="ID128" s="183"/>
      <c r="IE128" s="183"/>
      <c r="IF128" s="183"/>
      <c r="IG128" s="183"/>
      <c r="IH128" s="183"/>
      <c r="II128" s="183"/>
      <c r="IJ128" s="183"/>
      <c r="IK128" s="183"/>
      <c r="IL128" s="183"/>
      <c r="IM128" s="183"/>
      <c r="IN128" s="183"/>
      <c r="IO128" s="183"/>
      <c r="IP128" s="183"/>
      <c r="IQ128" s="183"/>
      <c r="IR128" s="183"/>
      <c r="IS128" s="183"/>
      <c r="IT128" s="183"/>
      <c r="IU128" s="183"/>
      <c r="IV128" s="183"/>
      <c r="IW128" s="183"/>
      <c r="IX128" s="183"/>
      <c r="IY128" s="183"/>
      <c r="IZ128" s="183"/>
      <c r="JA128" s="183"/>
      <c r="JB128" s="183"/>
      <c r="JC128" s="183"/>
      <c r="JD128" s="183"/>
      <c r="JE128" s="183"/>
      <c r="JF128" s="183"/>
      <c r="JG128" s="183"/>
      <c r="JH128" s="183"/>
      <c r="JI128" s="183"/>
      <c r="JJ128" s="183"/>
      <c r="JK128" s="183"/>
      <c r="JL128" s="183"/>
      <c r="JM128" s="183"/>
      <c r="JN128" s="183"/>
      <c r="JO128" s="183"/>
      <c r="JP128" s="183"/>
      <c r="JQ128" s="183"/>
      <c r="JR128" s="183"/>
      <c r="JS128" s="183"/>
      <c r="JT128" s="183"/>
      <c r="JU128" s="183"/>
      <c r="JV128" s="183"/>
      <c r="JW128" s="183"/>
      <c r="JX128" s="183"/>
      <c r="JY128" s="183"/>
      <c r="JZ128" s="183"/>
      <c r="KA128" s="183"/>
      <c r="KB128" s="183"/>
      <c r="KC128" s="183"/>
      <c r="KD128" s="183"/>
      <c r="KE128" s="183"/>
      <c r="KF128" s="183"/>
      <c r="KG128" s="183"/>
      <c r="KH128" s="183"/>
      <c r="KI128" s="183"/>
      <c r="KJ128" s="183"/>
      <c r="KK128" s="183"/>
      <c r="KL128" s="183"/>
      <c r="KM128" s="183"/>
      <c r="KN128" s="183"/>
      <c r="KO128" s="183"/>
      <c r="KP128" s="183"/>
      <c r="KQ128" s="183"/>
      <c r="KR128" s="183"/>
      <c r="KS128" s="183"/>
      <c r="KT128" s="183"/>
      <c r="KU128" s="183"/>
      <c r="KV128" s="183"/>
      <c r="KW128" s="183"/>
      <c r="KX128" s="183"/>
      <c r="KY128" s="183"/>
      <c r="KZ128" s="183"/>
      <c r="LA128" s="183"/>
      <c r="LB128" s="183"/>
      <c r="LC128" s="183"/>
      <c r="LD128" s="183"/>
      <c r="LE128" s="183"/>
      <c r="LF128" s="183"/>
      <c r="LG128" s="183"/>
      <c r="LH128" s="183"/>
      <c r="LI128" s="183"/>
      <c r="LJ128" s="183"/>
      <c r="LK128" s="183"/>
      <c r="LL128" s="183"/>
      <c r="LM128" s="183"/>
      <c r="LN128" s="183"/>
      <c r="LO128" s="183"/>
      <c r="LP128" s="183"/>
      <c r="LQ128" s="183"/>
      <c r="LR128" s="183"/>
      <c r="LS128" s="183"/>
      <c r="LT128" s="183"/>
      <c r="LU128" s="183"/>
      <c r="LV128" s="183"/>
      <c r="LW128" s="183"/>
      <c r="LX128" s="183"/>
      <c r="LY128" s="183"/>
      <c r="LZ128" s="183"/>
      <c r="MA128" s="183"/>
      <c r="MB128" s="183"/>
      <c r="MC128" s="183"/>
      <c r="MD128" s="183"/>
      <c r="ME128" s="183"/>
      <c r="MF128" s="183"/>
      <c r="MG128" s="183"/>
      <c r="MH128" s="183"/>
      <c r="MI128" s="183"/>
      <c r="MJ128" s="183"/>
      <c r="MK128" s="183"/>
      <c r="ML128" s="183"/>
      <c r="MM128" s="183"/>
      <c r="MN128" s="183"/>
      <c r="MO128" s="183"/>
      <c r="MP128" s="183"/>
      <c r="MQ128" s="183"/>
      <c r="MR128" s="183"/>
      <c r="MS128" s="183"/>
      <c r="MT128" s="183"/>
      <c r="MU128" s="183"/>
      <c r="MV128" s="183"/>
      <c r="MW128" s="183"/>
      <c r="MX128" s="183"/>
      <c r="MY128" s="183"/>
      <c r="MZ128" s="183"/>
      <c r="NA128" s="183"/>
      <c r="NB128" s="183"/>
      <c r="NC128" s="183"/>
      <c r="ND128" s="183"/>
      <c r="NE128" s="183"/>
      <c r="NF128" s="183"/>
      <c r="NG128" s="183"/>
      <c r="NH128" s="183"/>
      <c r="NI128" s="183"/>
      <c r="NJ128" s="183"/>
      <c r="NK128" s="183"/>
      <c r="NL128" s="183"/>
      <c r="NM128" s="183"/>
      <c r="NN128" s="183"/>
      <c r="NO128" s="183"/>
      <c r="NP128" s="183"/>
      <c r="NQ128" s="183"/>
      <c r="NR128" s="183"/>
      <c r="NS128" s="183"/>
      <c r="NT128" s="183"/>
      <c r="NU128" s="183"/>
      <c r="NV128" s="183"/>
      <c r="NW128" s="183"/>
      <c r="NX128" s="183"/>
      <c r="NY128" s="183"/>
      <c r="NZ128" s="183"/>
      <c r="OA128" s="183"/>
      <c r="OB128" s="183"/>
    </row>
    <row r="129" spans="1:392" s="191" customFormat="1">
      <c r="A129" s="294" t="s">
        <v>2269</v>
      </c>
      <c r="B129" s="396" t="s">
        <v>2268</v>
      </c>
      <c r="C129" s="290">
        <f>VLOOKUP(A129,'Running Inventory count'!$A:$C,3,)</f>
        <v>3</v>
      </c>
      <c r="D129" s="289"/>
      <c r="E129" s="289"/>
      <c r="F129" s="291" t="s">
        <v>2054</v>
      </c>
      <c r="G129" s="289" t="s">
        <v>868</v>
      </c>
      <c r="H129" s="288" t="s">
        <v>102</v>
      </c>
      <c r="I129" s="287"/>
      <c r="J129" s="285"/>
      <c r="K129" s="287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3"/>
      <c r="AL129" s="183"/>
      <c r="AM129" s="183"/>
      <c r="AN129" s="183"/>
      <c r="AO129" s="183"/>
      <c r="AP129" s="183"/>
      <c r="AQ129" s="183"/>
      <c r="AR129" s="183"/>
      <c r="AS129" s="183"/>
      <c r="AT129" s="183"/>
      <c r="AU129" s="183"/>
      <c r="AV129" s="183"/>
      <c r="AW129" s="183"/>
      <c r="AX129" s="183"/>
      <c r="AY129" s="183"/>
      <c r="AZ129" s="183"/>
      <c r="BA129" s="183"/>
      <c r="BB129" s="183"/>
      <c r="BC129" s="183"/>
      <c r="BD129" s="183"/>
      <c r="BE129" s="183"/>
      <c r="BF129" s="183"/>
      <c r="BG129" s="183"/>
      <c r="BH129" s="183"/>
      <c r="BI129" s="183"/>
      <c r="BJ129" s="183"/>
      <c r="BK129" s="183"/>
      <c r="BL129" s="183"/>
      <c r="BM129" s="183"/>
      <c r="BN129" s="183"/>
      <c r="BO129" s="183"/>
      <c r="BP129" s="183"/>
      <c r="BQ129" s="183"/>
      <c r="BR129" s="183"/>
      <c r="BS129" s="183"/>
      <c r="BT129" s="183"/>
      <c r="BU129" s="183"/>
      <c r="BV129" s="183"/>
      <c r="BW129" s="183"/>
      <c r="BX129" s="183"/>
      <c r="BY129" s="183"/>
      <c r="BZ129" s="183"/>
      <c r="CA129" s="183"/>
      <c r="CB129" s="183"/>
      <c r="CC129" s="183"/>
      <c r="CD129" s="183"/>
      <c r="CE129" s="183"/>
      <c r="CF129" s="183"/>
      <c r="CG129" s="183"/>
      <c r="CH129" s="183"/>
      <c r="CI129" s="183"/>
      <c r="CJ129" s="183"/>
      <c r="CK129" s="183"/>
      <c r="CL129" s="183"/>
      <c r="CM129" s="183"/>
      <c r="CN129" s="183"/>
      <c r="CO129" s="183"/>
      <c r="CP129" s="183"/>
      <c r="CQ129" s="183"/>
      <c r="CR129" s="183"/>
      <c r="CS129" s="183"/>
      <c r="CT129" s="183"/>
      <c r="CU129" s="183"/>
      <c r="CV129" s="183"/>
      <c r="CW129" s="183"/>
      <c r="CX129" s="183"/>
      <c r="CY129" s="183"/>
      <c r="CZ129" s="183"/>
      <c r="DA129" s="183"/>
      <c r="DB129" s="183"/>
      <c r="DC129" s="183"/>
      <c r="DD129" s="183"/>
      <c r="DE129" s="183"/>
      <c r="DF129" s="183"/>
      <c r="DG129" s="183"/>
      <c r="DH129" s="183"/>
      <c r="DI129" s="183"/>
      <c r="DJ129" s="183"/>
      <c r="DK129" s="183"/>
      <c r="DL129" s="183"/>
      <c r="DM129" s="183"/>
      <c r="DN129" s="183"/>
      <c r="DO129" s="183"/>
      <c r="DP129" s="183"/>
      <c r="DQ129" s="183"/>
      <c r="DR129" s="183"/>
      <c r="DS129" s="183"/>
      <c r="DT129" s="183"/>
      <c r="DU129" s="183"/>
      <c r="DV129" s="183"/>
      <c r="DW129" s="183"/>
      <c r="DX129" s="183"/>
      <c r="DY129" s="183"/>
      <c r="DZ129" s="183"/>
      <c r="EA129" s="183"/>
      <c r="EB129" s="183"/>
      <c r="EC129" s="183"/>
      <c r="ED129" s="183"/>
      <c r="EE129" s="183"/>
      <c r="EF129" s="183"/>
      <c r="EG129" s="183"/>
      <c r="EH129" s="183"/>
      <c r="EI129" s="183"/>
      <c r="EJ129" s="183"/>
      <c r="EK129" s="183"/>
      <c r="EL129" s="183"/>
      <c r="EM129" s="183"/>
      <c r="EN129" s="183"/>
      <c r="EO129" s="183"/>
      <c r="EP129" s="183"/>
      <c r="EQ129" s="183"/>
      <c r="ER129" s="183"/>
      <c r="ES129" s="183"/>
      <c r="ET129" s="183"/>
      <c r="EU129" s="183"/>
      <c r="EV129" s="183"/>
      <c r="EW129" s="183"/>
      <c r="EX129" s="183"/>
      <c r="EY129" s="183"/>
      <c r="EZ129" s="183"/>
      <c r="FA129" s="183"/>
      <c r="FB129" s="183"/>
      <c r="FC129" s="183"/>
      <c r="FD129" s="183"/>
      <c r="FE129" s="183"/>
      <c r="FF129" s="183"/>
      <c r="FG129" s="183"/>
      <c r="FH129" s="183"/>
      <c r="FI129" s="183"/>
      <c r="FJ129" s="183"/>
      <c r="FK129" s="183"/>
      <c r="FL129" s="183"/>
      <c r="FM129" s="183"/>
      <c r="FN129" s="183"/>
      <c r="FO129" s="183"/>
      <c r="FP129" s="183"/>
      <c r="FQ129" s="183"/>
      <c r="FR129" s="183"/>
      <c r="FS129" s="183"/>
      <c r="FT129" s="183"/>
      <c r="FU129" s="183"/>
      <c r="FV129" s="183"/>
      <c r="FW129" s="183"/>
      <c r="FX129" s="183"/>
      <c r="FY129" s="183"/>
      <c r="FZ129" s="183"/>
      <c r="GA129" s="183"/>
      <c r="GB129" s="183"/>
      <c r="GC129" s="183"/>
      <c r="GD129" s="183"/>
      <c r="GE129" s="183"/>
      <c r="GF129" s="183"/>
      <c r="GG129" s="183"/>
      <c r="GH129" s="183"/>
      <c r="GI129" s="183"/>
      <c r="GJ129" s="183"/>
      <c r="GK129" s="183"/>
      <c r="GL129" s="183"/>
      <c r="GM129" s="183"/>
      <c r="GN129" s="183"/>
      <c r="GO129" s="183"/>
      <c r="GP129" s="183"/>
      <c r="GQ129" s="183"/>
      <c r="GR129" s="183"/>
      <c r="GS129" s="183"/>
      <c r="GT129" s="183"/>
      <c r="GU129" s="183"/>
      <c r="GV129" s="183"/>
      <c r="GW129" s="183"/>
      <c r="GX129" s="183"/>
      <c r="GY129" s="183"/>
      <c r="GZ129" s="183"/>
      <c r="HA129" s="183"/>
      <c r="HB129" s="183"/>
      <c r="HC129" s="183"/>
      <c r="HD129" s="183"/>
      <c r="HE129" s="183"/>
      <c r="HF129" s="183"/>
      <c r="HG129" s="183"/>
      <c r="HH129" s="183"/>
      <c r="HI129" s="183"/>
      <c r="HJ129" s="183"/>
      <c r="HK129" s="183"/>
      <c r="HL129" s="183"/>
      <c r="HM129" s="183"/>
      <c r="HN129" s="183"/>
      <c r="HO129" s="183"/>
      <c r="HP129" s="183"/>
      <c r="HQ129" s="183"/>
      <c r="HR129" s="183"/>
      <c r="HS129" s="183"/>
      <c r="HT129" s="183"/>
      <c r="HU129" s="183"/>
      <c r="HV129" s="183"/>
      <c r="HW129" s="183"/>
      <c r="HX129" s="183"/>
      <c r="HY129" s="183"/>
      <c r="HZ129" s="183"/>
      <c r="IA129" s="183"/>
      <c r="IB129" s="183"/>
      <c r="IC129" s="183"/>
      <c r="ID129" s="183"/>
      <c r="IE129" s="183"/>
      <c r="IF129" s="183"/>
      <c r="IG129" s="183"/>
      <c r="IH129" s="183"/>
      <c r="II129" s="183"/>
      <c r="IJ129" s="183"/>
      <c r="IK129" s="183"/>
      <c r="IL129" s="183"/>
      <c r="IM129" s="183"/>
      <c r="IN129" s="183"/>
      <c r="IO129" s="183"/>
      <c r="IP129" s="183"/>
      <c r="IQ129" s="183"/>
      <c r="IR129" s="183"/>
      <c r="IS129" s="183"/>
      <c r="IT129" s="183"/>
      <c r="IU129" s="183"/>
      <c r="IV129" s="183"/>
      <c r="IW129" s="183"/>
      <c r="IX129" s="183"/>
      <c r="IY129" s="183"/>
      <c r="IZ129" s="183"/>
      <c r="JA129" s="183"/>
      <c r="JB129" s="183"/>
      <c r="JC129" s="183"/>
      <c r="JD129" s="183"/>
      <c r="JE129" s="183"/>
      <c r="JF129" s="183"/>
      <c r="JG129" s="183"/>
      <c r="JH129" s="183"/>
      <c r="JI129" s="183"/>
      <c r="JJ129" s="183"/>
      <c r="JK129" s="183"/>
      <c r="JL129" s="183"/>
      <c r="JM129" s="183"/>
      <c r="JN129" s="183"/>
      <c r="JO129" s="183"/>
      <c r="JP129" s="183"/>
      <c r="JQ129" s="183"/>
      <c r="JR129" s="183"/>
      <c r="JS129" s="183"/>
      <c r="JT129" s="183"/>
      <c r="JU129" s="183"/>
      <c r="JV129" s="183"/>
      <c r="JW129" s="183"/>
      <c r="JX129" s="183"/>
      <c r="JY129" s="183"/>
      <c r="JZ129" s="183"/>
      <c r="KA129" s="183"/>
      <c r="KB129" s="183"/>
      <c r="KC129" s="183"/>
      <c r="KD129" s="183"/>
      <c r="KE129" s="183"/>
      <c r="KF129" s="183"/>
      <c r="KG129" s="183"/>
      <c r="KH129" s="183"/>
      <c r="KI129" s="183"/>
      <c r="KJ129" s="183"/>
      <c r="KK129" s="183"/>
      <c r="KL129" s="183"/>
      <c r="KM129" s="183"/>
      <c r="KN129" s="183"/>
      <c r="KO129" s="183"/>
      <c r="KP129" s="183"/>
      <c r="KQ129" s="183"/>
      <c r="KR129" s="183"/>
      <c r="KS129" s="183"/>
      <c r="KT129" s="183"/>
      <c r="KU129" s="183"/>
      <c r="KV129" s="183"/>
      <c r="KW129" s="183"/>
      <c r="KX129" s="183"/>
      <c r="KY129" s="183"/>
      <c r="KZ129" s="183"/>
      <c r="LA129" s="183"/>
      <c r="LB129" s="183"/>
      <c r="LC129" s="183"/>
      <c r="LD129" s="183"/>
      <c r="LE129" s="183"/>
      <c r="LF129" s="183"/>
      <c r="LG129" s="183"/>
      <c r="LH129" s="183"/>
      <c r="LI129" s="183"/>
      <c r="LJ129" s="183"/>
      <c r="LK129" s="183"/>
      <c r="LL129" s="183"/>
      <c r="LM129" s="183"/>
      <c r="LN129" s="183"/>
      <c r="LO129" s="183"/>
      <c r="LP129" s="183"/>
      <c r="LQ129" s="183"/>
      <c r="LR129" s="183"/>
      <c r="LS129" s="183"/>
      <c r="LT129" s="183"/>
      <c r="LU129" s="183"/>
      <c r="LV129" s="183"/>
      <c r="LW129" s="183"/>
      <c r="LX129" s="183"/>
      <c r="LY129" s="183"/>
      <c r="LZ129" s="183"/>
      <c r="MA129" s="183"/>
      <c r="MB129" s="183"/>
      <c r="MC129" s="183"/>
      <c r="MD129" s="183"/>
      <c r="ME129" s="183"/>
      <c r="MF129" s="183"/>
      <c r="MG129" s="183"/>
      <c r="MH129" s="183"/>
      <c r="MI129" s="183"/>
      <c r="MJ129" s="183"/>
      <c r="MK129" s="183"/>
      <c r="ML129" s="183"/>
      <c r="MM129" s="183"/>
      <c r="MN129" s="183"/>
      <c r="MO129" s="183"/>
      <c r="MP129" s="183"/>
      <c r="MQ129" s="183"/>
      <c r="MR129" s="183"/>
      <c r="MS129" s="183"/>
      <c r="MT129" s="183"/>
      <c r="MU129" s="183"/>
      <c r="MV129" s="183"/>
      <c r="MW129" s="183"/>
      <c r="MX129" s="183"/>
      <c r="MY129" s="183"/>
      <c r="MZ129" s="183"/>
      <c r="NA129" s="183"/>
      <c r="NB129" s="183"/>
      <c r="NC129" s="183"/>
      <c r="ND129" s="183"/>
      <c r="NE129" s="183"/>
      <c r="NF129" s="183"/>
      <c r="NG129" s="183"/>
      <c r="NH129" s="183"/>
      <c r="NI129" s="183"/>
      <c r="NJ129" s="183"/>
      <c r="NK129" s="183"/>
      <c r="NL129" s="183"/>
      <c r="NM129" s="183"/>
      <c r="NN129" s="183"/>
      <c r="NO129" s="183"/>
      <c r="NP129" s="183"/>
      <c r="NQ129" s="183"/>
      <c r="NR129" s="183"/>
      <c r="NS129" s="183"/>
      <c r="NT129" s="183"/>
      <c r="NU129" s="183"/>
      <c r="NV129" s="183"/>
      <c r="NW129" s="183"/>
      <c r="NX129" s="183"/>
      <c r="NY129" s="183"/>
      <c r="NZ129" s="183"/>
      <c r="OA129" s="183"/>
      <c r="OB129" s="183"/>
    </row>
    <row r="130" spans="1:392" s="191" customFormat="1">
      <c r="A130" s="121" t="s">
        <v>218</v>
      </c>
      <c r="B130" s="401" t="s">
        <v>366</v>
      </c>
      <c r="C130" s="170">
        <f>VLOOKUP(A130,'Running Inventory count'!$A:$C,3,)</f>
        <v>20</v>
      </c>
      <c r="D130" s="169"/>
      <c r="E130" s="169"/>
      <c r="F130" s="115" t="s">
        <v>783</v>
      </c>
      <c r="G130" s="169" t="s">
        <v>835</v>
      </c>
      <c r="H130" s="167" t="s">
        <v>737</v>
      </c>
      <c r="I130" s="207"/>
      <c r="J130" s="163"/>
      <c r="K130" s="151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  <c r="AC130" s="183"/>
      <c r="AD130" s="183"/>
      <c r="AE130" s="183"/>
      <c r="AF130" s="183"/>
      <c r="AG130" s="183"/>
      <c r="AH130" s="183"/>
      <c r="AI130" s="183"/>
      <c r="AJ130" s="183"/>
      <c r="AK130" s="183"/>
      <c r="AL130" s="183"/>
      <c r="AM130" s="183"/>
      <c r="AN130" s="183"/>
      <c r="AO130" s="183"/>
      <c r="AP130" s="183"/>
      <c r="AQ130" s="183"/>
      <c r="AR130" s="183"/>
      <c r="AS130" s="183"/>
      <c r="AT130" s="183"/>
      <c r="AU130" s="183"/>
      <c r="AV130" s="183"/>
      <c r="AW130" s="183"/>
      <c r="AX130" s="183"/>
      <c r="AY130" s="183"/>
      <c r="AZ130" s="183"/>
      <c r="BA130" s="183"/>
      <c r="BB130" s="183"/>
      <c r="BC130" s="183"/>
      <c r="BD130" s="183"/>
      <c r="BE130" s="183"/>
      <c r="BF130" s="183"/>
      <c r="BG130" s="183"/>
      <c r="BH130" s="183"/>
      <c r="BI130" s="183"/>
      <c r="BJ130" s="183"/>
      <c r="BK130" s="183"/>
      <c r="BL130" s="183"/>
      <c r="BM130" s="183"/>
      <c r="BN130" s="183"/>
      <c r="BO130" s="183"/>
      <c r="BP130" s="183"/>
      <c r="BQ130" s="183"/>
      <c r="BR130" s="183"/>
      <c r="BS130" s="183"/>
      <c r="BT130" s="183"/>
      <c r="BU130" s="183"/>
      <c r="BV130" s="183"/>
      <c r="BW130" s="183"/>
      <c r="BX130" s="183"/>
      <c r="BY130" s="183"/>
      <c r="BZ130" s="183"/>
      <c r="CA130" s="183"/>
      <c r="CB130" s="183"/>
      <c r="CC130" s="183"/>
      <c r="CD130" s="183"/>
      <c r="CE130" s="183"/>
      <c r="CF130" s="183"/>
      <c r="CG130" s="183"/>
      <c r="CH130" s="183"/>
      <c r="CI130" s="183"/>
      <c r="CJ130" s="183"/>
      <c r="CK130" s="183"/>
      <c r="CL130" s="183"/>
      <c r="CM130" s="183"/>
      <c r="CN130" s="183"/>
      <c r="CO130" s="183"/>
      <c r="CP130" s="183"/>
      <c r="CQ130" s="183"/>
      <c r="CR130" s="183"/>
      <c r="CS130" s="183"/>
      <c r="CT130" s="183"/>
      <c r="CU130" s="183"/>
      <c r="CV130" s="183"/>
      <c r="CW130" s="183"/>
      <c r="CX130" s="183"/>
      <c r="CY130" s="183"/>
      <c r="CZ130" s="183"/>
      <c r="DA130" s="183"/>
      <c r="DB130" s="183"/>
      <c r="DC130" s="183"/>
      <c r="DD130" s="183"/>
      <c r="DE130" s="183"/>
      <c r="DF130" s="183"/>
      <c r="DG130" s="183"/>
      <c r="DH130" s="183"/>
      <c r="DI130" s="183"/>
      <c r="DJ130" s="183"/>
      <c r="DK130" s="183"/>
      <c r="DL130" s="183"/>
      <c r="DM130" s="183"/>
      <c r="DN130" s="183"/>
      <c r="DO130" s="183"/>
      <c r="DP130" s="183"/>
      <c r="DQ130" s="183"/>
      <c r="DR130" s="183"/>
      <c r="DS130" s="183"/>
      <c r="DT130" s="183"/>
      <c r="DU130" s="183"/>
      <c r="DV130" s="183"/>
      <c r="DW130" s="183"/>
      <c r="DX130" s="183"/>
      <c r="DY130" s="183"/>
      <c r="DZ130" s="183"/>
      <c r="EA130" s="183"/>
      <c r="EB130" s="183"/>
      <c r="EC130" s="183"/>
      <c r="ED130" s="183"/>
      <c r="EE130" s="183"/>
      <c r="EF130" s="183"/>
      <c r="EG130" s="183"/>
      <c r="EH130" s="183"/>
      <c r="EI130" s="183"/>
      <c r="EJ130" s="183"/>
      <c r="EK130" s="183"/>
      <c r="EL130" s="183"/>
      <c r="EM130" s="183"/>
      <c r="EN130" s="183"/>
      <c r="EO130" s="183"/>
      <c r="EP130" s="183"/>
      <c r="EQ130" s="183"/>
      <c r="ER130" s="183"/>
      <c r="ES130" s="183"/>
      <c r="ET130" s="183"/>
      <c r="EU130" s="183"/>
      <c r="EV130" s="183"/>
      <c r="EW130" s="183"/>
      <c r="EX130" s="183"/>
      <c r="EY130" s="183"/>
      <c r="EZ130" s="183"/>
      <c r="FA130" s="183"/>
      <c r="FB130" s="183"/>
      <c r="FC130" s="183"/>
      <c r="FD130" s="183"/>
      <c r="FE130" s="183"/>
      <c r="FF130" s="183"/>
      <c r="FG130" s="183"/>
      <c r="FH130" s="183"/>
      <c r="FI130" s="183"/>
      <c r="FJ130" s="183"/>
      <c r="FK130" s="183"/>
      <c r="FL130" s="183"/>
      <c r="FM130" s="183"/>
      <c r="FN130" s="183"/>
      <c r="FO130" s="183"/>
      <c r="FP130" s="183"/>
      <c r="FQ130" s="183"/>
      <c r="FR130" s="183"/>
      <c r="FS130" s="183"/>
      <c r="FT130" s="183"/>
      <c r="FU130" s="183"/>
      <c r="FV130" s="183"/>
      <c r="FW130" s="183"/>
      <c r="FX130" s="183"/>
      <c r="FY130" s="183"/>
      <c r="FZ130" s="183"/>
      <c r="GA130" s="183"/>
      <c r="GB130" s="183"/>
      <c r="GC130" s="183"/>
      <c r="GD130" s="183"/>
      <c r="GE130" s="183"/>
      <c r="GF130" s="183"/>
      <c r="GG130" s="183"/>
      <c r="GH130" s="183"/>
      <c r="GI130" s="183"/>
      <c r="GJ130" s="183"/>
      <c r="GK130" s="183"/>
      <c r="GL130" s="183"/>
      <c r="GM130" s="183"/>
      <c r="GN130" s="183"/>
      <c r="GO130" s="183"/>
      <c r="GP130" s="183"/>
      <c r="GQ130" s="183"/>
      <c r="GR130" s="183"/>
      <c r="GS130" s="183"/>
      <c r="GT130" s="183"/>
      <c r="GU130" s="183"/>
      <c r="GV130" s="183"/>
      <c r="GW130" s="183"/>
      <c r="GX130" s="183"/>
      <c r="GY130" s="183"/>
      <c r="GZ130" s="183"/>
      <c r="HA130" s="183"/>
      <c r="HB130" s="183"/>
      <c r="HC130" s="183"/>
      <c r="HD130" s="183"/>
      <c r="HE130" s="183"/>
      <c r="HF130" s="183"/>
      <c r="HG130" s="183"/>
      <c r="HH130" s="183"/>
      <c r="HI130" s="183"/>
      <c r="HJ130" s="183"/>
      <c r="HK130" s="183"/>
      <c r="HL130" s="183"/>
      <c r="HM130" s="183"/>
      <c r="HN130" s="183"/>
      <c r="HO130" s="183"/>
      <c r="HP130" s="183"/>
      <c r="HQ130" s="183"/>
      <c r="HR130" s="183"/>
      <c r="HS130" s="183"/>
      <c r="HT130" s="183"/>
      <c r="HU130" s="183"/>
      <c r="HV130" s="183"/>
      <c r="HW130" s="183"/>
      <c r="HX130" s="183"/>
      <c r="HY130" s="183"/>
      <c r="HZ130" s="183"/>
      <c r="IA130" s="183"/>
      <c r="IB130" s="183"/>
      <c r="IC130" s="183"/>
      <c r="ID130" s="183"/>
      <c r="IE130" s="183"/>
      <c r="IF130" s="183"/>
      <c r="IG130" s="183"/>
      <c r="IH130" s="183"/>
      <c r="II130" s="183"/>
      <c r="IJ130" s="183"/>
      <c r="IK130" s="183"/>
      <c r="IL130" s="183"/>
      <c r="IM130" s="183"/>
      <c r="IN130" s="183"/>
      <c r="IO130" s="183"/>
      <c r="IP130" s="183"/>
      <c r="IQ130" s="183"/>
      <c r="IR130" s="183"/>
      <c r="IS130" s="183"/>
      <c r="IT130" s="183"/>
      <c r="IU130" s="183"/>
      <c r="IV130" s="183"/>
      <c r="IW130" s="183"/>
      <c r="IX130" s="183"/>
      <c r="IY130" s="183"/>
      <c r="IZ130" s="183"/>
      <c r="JA130" s="183"/>
      <c r="JB130" s="183"/>
      <c r="JC130" s="183"/>
      <c r="JD130" s="183"/>
      <c r="JE130" s="183"/>
      <c r="JF130" s="183"/>
      <c r="JG130" s="183"/>
      <c r="JH130" s="183"/>
      <c r="JI130" s="183"/>
      <c r="JJ130" s="183"/>
      <c r="JK130" s="183"/>
      <c r="JL130" s="183"/>
      <c r="JM130" s="183"/>
      <c r="JN130" s="183"/>
      <c r="JO130" s="183"/>
      <c r="JP130" s="183"/>
      <c r="JQ130" s="183"/>
      <c r="JR130" s="183"/>
      <c r="JS130" s="183"/>
      <c r="JT130" s="183"/>
      <c r="JU130" s="183"/>
      <c r="JV130" s="183"/>
      <c r="JW130" s="183"/>
      <c r="JX130" s="183"/>
      <c r="JY130" s="183"/>
      <c r="JZ130" s="183"/>
      <c r="KA130" s="183"/>
      <c r="KB130" s="183"/>
      <c r="KC130" s="183"/>
      <c r="KD130" s="183"/>
      <c r="KE130" s="183"/>
      <c r="KF130" s="183"/>
      <c r="KG130" s="183"/>
      <c r="KH130" s="183"/>
      <c r="KI130" s="183"/>
      <c r="KJ130" s="183"/>
      <c r="KK130" s="183"/>
      <c r="KL130" s="183"/>
      <c r="KM130" s="183"/>
      <c r="KN130" s="183"/>
      <c r="KO130" s="183"/>
      <c r="KP130" s="183"/>
      <c r="KQ130" s="183"/>
      <c r="KR130" s="183"/>
      <c r="KS130" s="183"/>
      <c r="KT130" s="183"/>
      <c r="KU130" s="183"/>
      <c r="KV130" s="183"/>
      <c r="KW130" s="183"/>
      <c r="KX130" s="183"/>
      <c r="KY130" s="183"/>
      <c r="KZ130" s="183"/>
      <c r="LA130" s="183"/>
      <c r="LB130" s="183"/>
      <c r="LC130" s="183"/>
      <c r="LD130" s="183"/>
      <c r="LE130" s="183"/>
      <c r="LF130" s="183"/>
      <c r="LG130" s="183"/>
      <c r="LH130" s="183"/>
      <c r="LI130" s="183"/>
      <c r="LJ130" s="183"/>
      <c r="LK130" s="183"/>
      <c r="LL130" s="183"/>
      <c r="LM130" s="183"/>
      <c r="LN130" s="183"/>
      <c r="LO130" s="183"/>
      <c r="LP130" s="183"/>
      <c r="LQ130" s="183"/>
      <c r="LR130" s="183"/>
      <c r="LS130" s="183"/>
      <c r="LT130" s="183"/>
      <c r="LU130" s="183"/>
      <c r="LV130" s="183"/>
      <c r="LW130" s="183"/>
      <c r="LX130" s="183"/>
      <c r="LY130" s="183"/>
      <c r="LZ130" s="183"/>
      <c r="MA130" s="183"/>
      <c r="MB130" s="183"/>
      <c r="MC130" s="183"/>
      <c r="MD130" s="183"/>
      <c r="ME130" s="183"/>
      <c r="MF130" s="183"/>
      <c r="MG130" s="183"/>
      <c r="MH130" s="183"/>
      <c r="MI130" s="183"/>
      <c r="MJ130" s="183"/>
      <c r="MK130" s="183"/>
      <c r="ML130" s="183"/>
      <c r="MM130" s="183"/>
      <c r="MN130" s="183"/>
      <c r="MO130" s="183"/>
      <c r="MP130" s="183"/>
      <c r="MQ130" s="183"/>
      <c r="MR130" s="183"/>
      <c r="MS130" s="183"/>
      <c r="MT130" s="183"/>
      <c r="MU130" s="183"/>
      <c r="MV130" s="183"/>
      <c r="MW130" s="183"/>
      <c r="MX130" s="183"/>
      <c r="MY130" s="183"/>
      <c r="MZ130" s="183"/>
      <c r="NA130" s="183"/>
      <c r="NB130" s="183"/>
      <c r="NC130" s="183"/>
      <c r="ND130" s="183"/>
      <c r="NE130" s="183"/>
      <c r="NF130" s="183"/>
      <c r="NG130" s="183"/>
      <c r="NH130" s="183"/>
      <c r="NI130" s="183"/>
      <c r="NJ130" s="183"/>
      <c r="NK130" s="183"/>
      <c r="NL130" s="183"/>
      <c r="NM130" s="183"/>
      <c r="NN130" s="183"/>
      <c r="NO130" s="183"/>
      <c r="NP130" s="183"/>
      <c r="NQ130" s="183"/>
      <c r="NR130" s="183"/>
      <c r="NS130" s="183"/>
      <c r="NT130" s="183"/>
      <c r="NU130" s="183"/>
      <c r="NV130" s="183"/>
      <c r="NW130" s="183"/>
      <c r="NX130" s="183"/>
      <c r="NY130" s="183"/>
      <c r="NZ130" s="183"/>
      <c r="OA130" s="183"/>
      <c r="OB130" s="183"/>
    </row>
    <row r="131" spans="1:392" s="191" customFormat="1">
      <c r="A131" s="294" t="s">
        <v>2277</v>
      </c>
      <c r="B131" s="396" t="s">
        <v>2276</v>
      </c>
      <c r="C131" s="290">
        <f>VLOOKUP(A131,'Running Inventory count'!$A:$C,3,)</f>
        <v>2</v>
      </c>
      <c r="D131" s="289"/>
      <c r="E131" s="289"/>
      <c r="F131" s="291" t="s">
        <v>2054</v>
      </c>
      <c r="G131" s="289" t="s">
        <v>868</v>
      </c>
      <c r="H131" s="288" t="s">
        <v>102</v>
      </c>
      <c r="I131" s="287"/>
      <c r="J131" s="285"/>
      <c r="K131" s="287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183"/>
      <c r="AF131" s="183"/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3"/>
      <c r="BN131" s="183"/>
      <c r="BO131" s="183"/>
      <c r="BP131" s="183"/>
      <c r="BQ131" s="183"/>
      <c r="BR131" s="183"/>
      <c r="BS131" s="183"/>
      <c r="BT131" s="183"/>
      <c r="BU131" s="183"/>
      <c r="BV131" s="183"/>
      <c r="BW131" s="183"/>
      <c r="BX131" s="183"/>
      <c r="BY131" s="183"/>
      <c r="BZ131" s="183"/>
      <c r="CA131" s="183"/>
      <c r="CB131" s="183"/>
      <c r="CC131" s="183"/>
      <c r="CD131" s="183"/>
      <c r="CE131" s="183"/>
      <c r="CF131" s="183"/>
      <c r="CG131" s="183"/>
      <c r="CH131" s="183"/>
      <c r="CI131" s="183"/>
      <c r="CJ131" s="183"/>
      <c r="CK131" s="183"/>
      <c r="CL131" s="183"/>
      <c r="CM131" s="183"/>
      <c r="CN131" s="183"/>
      <c r="CO131" s="183"/>
      <c r="CP131" s="183"/>
      <c r="CQ131" s="183"/>
      <c r="CR131" s="183"/>
      <c r="CS131" s="183"/>
      <c r="CT131" s="183"/>
      <c r="CU131" s="183"/>
      <c r="CV131" s="183"/>
      <c r="CW131" s="183"/>
      <c r="CX131" s="183"/>
      <c r="CY131" s="183"/>
      <c r="CZ131" s="183"/>
      <c r="DA131" s="183"/>
      <c r="DB131" s="183"/>
      <c r="DC131" s="183"/>
      <c r="DD131" s="183"/>
      <c r="DE131" s="183"/>
      <c r="DF131" s="183"/>
      <c r="DG131" s="183"/>
      <c r="DH131" s="183"/>
      <c r="DI131" s="183"/>
      <c r="DJ131" s="183"/>
      <c r="DK131" s="183"/>
      <c r="DL131" s="183"/>
      <c r="DM131" s="183"/>
      <c r="DN131" s="183"/>
      <c r="DO131" s="183"/>
      <c r="DP131" s="183"/>
      <c r="DQ131" s="183"/>
      <c r="DR131" s="183"/>
      <c r="DS131" s="183"/>
      <c r="DT131" s="183"/>
      <c r="DU131" s="183"/>
      <c r="DV131" s="183"/>
      <c r="DW131" s="183"/>
      <c r="DX131" s="183"/>
      <c r="DY131" s="183"/>
      <c r="DZ131" s="183"/>
      <c r="EA131" s="183"/>
      <c r="EB131" s="183"/>
      <c r="EC131" s="183"/>
      <c r="ED131" s="183"/>
      <c r="EE131" s="183"/>
      <c r="EF131" s="183"/>
      <c r="EG131" s="183"/>
      <c r="EH131" s="183"/>
      <c r="EI131" s="183"/>
      <c r="EJ131" s="183"/>
      <c r="EK131" s="183"/>
      <c r="EL131" s="183"/>
      <c r="EM131" s="183"/>
      <c r="EN131" s="183"/>
      <c r="EO131" s="183"/>
      <c r="EP131" s="183"/>
      <c r="EQ131" s="183"/>
      <c r="ER131" s="183"/>
      <c r="ES131" s="183"/>
      <c r="ET131" s="183"/>
      <c r="EU131" s="183"/>
      <c r="EV131" s="183"/>
      <c r="EW131" s="183"/>
      <c r="EX131" s="183"/>
      <c r="EY131" s="183"/>
      <c r="EZ131" s="183"/>
      <c r="FA131" s="183"/>
      <c r="FB131" s="183"/>
      <c r="FC131" s="183"/>
      <c r="FD131" s="183"/>
      <c r="FE131" s="183"/>
      <c r="FF131" s="183"/>
      <c r="FG131" s="183"/>
      <c r="FH131" s="183"/>
      <c r="FI131" s="183"/>
      <c r="FJ131" s="183"/>
      <c r="FK131" s="183"/>
      <c r="FL131" s="183"/>
      <c r="FM131" s="183"/>
      <c r="FN131" s="183"/>
      <c r="FO131" s="183"/>
      <c r="FP131" s="183"/>
      <c r="FQ131" s="183"/>
      <c r="FR131" s="183"/>
      <c r="FS131" s="183"/>
      <c r="FT131" s="183"/>
      <c r="FU131" s="183"/>
      <c r="FV131" s="183"/>
      <c r="FW131" s="183"/>
      <c r="FX131" s="183"/>
      <c r="FY131" s="183"/>
      <c r="FZ131" s="183"/>
      <c r="GA131" s="183"/>
      <c r="GB131" s="183"/>
      <c r="GC131" s="183"/>
      <c r="GD131" s="183"/>
      <c r="GE131" s="183"/>
      <c r="GF131" s="183"/>
      <c r="GG131" s="183"/>
      <c r="GH131" s="183"/>
      <c r="GI131" s="183"/>
      <c r="GJ131" s="183"/>
      <c r="GK131" s="183"/>
      <c r="GL131" s="183"/>
      <c r="GM131" s="183"/>
      <c r="GN131" s="183"/>
      <c r="GO131" s="183"/>
      <c r="GP131" s="183"/>
      <c r="GQ131" s="183"/>
      <c r="GR131" s="183"/>
      <c r="GS131" s="183"/>
      <c r="GT131" s="183"/>
      <c r="GU131" s="183"/>
      <c r="GV131" s="183"/>
      <c r="GW131" s="183"/>
      <c r="GX131" s="183"/>
      <c r="GY131" s="183"/>
      <c r="GZ131" s="183"/>
      <c r="HA131" s="183"/>
      <c r="HB131" s="183"/>
      <c r="HC131" s="183"/>
      <c r="HD131" s="183"/>
      <c r="HE131" s="183"/>
      <c r="HF131" s="183"/>
      <c r="HG131" s="183"/>
      <c r="HH131" s="183"/>
      <c r="HI131" s="183"/>
      <c r="HJ131" s="183"/>
      <c r="HK131" s="183"/>
      <c r="HL131" s="183"/>
      <c r="HM131" s="183"/>
      <c r="HN131" s="183"/>
      <c r="HO131" s="183"/>
      <c r="HP131" s="183"/>
      <c r="HQ131" s="183"/>
      <c r="HR131" s="183"/>
      <c r="HS131" s="183"/>
      <c r="HT131" s="183"/>
      <c r="HU131" s="183"/>
      <c r="HV131" s="183"/>
      <c r="HW131" s="183"/>
      <c r="HX131" s="183"/>
      <c r="HY131" s="183"/>
      <c r="HZ131" s="183"/>
      <c r="IA131" s="183"/>
      <c r="IB131" s="183"/>
      <c r="IC131" s="183"/>
      <c r="ID131" s="183"/>
      <c r="IE131" s="183"/>
      <c r="IF131" s="183"/>
      <c r="IG131" s="183"/>
      <c r="IH131" s="183"/>
      <c r="II131" s="183"/>
      <c r="IJ131" s="183"/>
      <c r="IK131" s="183"/>
      <c r="IL131" s="183"/>
      <c r="IM131" s="183"/>
      <c r="IN131" s="183"/>
      <c r="IO131" s="183"/>
      <c r="IP131" s="183"/>
      <c r="IQ131" s="183"/>
      <c r="IR131" s="183"/>
      <c r="IS131" s="183"/>
      <c r="IT131" s="183"/>
      <c r="IU131" s="183"/>
      <c r="IV131" s="183"/>
      <c r="IW131" s="183"/>
      <c r="IX131" s="183"/>
      <c r="IY131" s="183"/>
      <c r="IZ131" s="183"/>
      <c r="JA131" s="183"/>
      <c r="JB131" s="183"/>
      <c r="JC131" s="183"/>
      <c r="JD131" s="183"/>
      <c r="JE131" s="183"/>
      <c r="JF131" s="183"/>
      <c r="JG131" s="183"/>
      <c r="JH131" s="183"/>
      <c r="JI131" s="183"/>
      <c r="JJ131" s="183"/>
      <c r="JK131" s="183"/>
      <c r="JL131" s="183"/>
      <c r="JM131" s="183"/>
      <c r="JN131" s="183"/>
      <c r="JO131" s="183"/>
      <c r="JP131" s="183"/>
      <c r="JQ131" s="183"/>
      <c r="JR131" s="183"/>
      <c r="JS131" s="183"/>
      <c r="JT131" s="183"/>
      <c r="JU131" s="183"/>
      <c r="JV131" s="183"/>
      <c r="JW131" s="183"/>
      <c r="JX131" s="183"/>
      <c r="JY131" s="183"/>
      <c r="JZ131" s="183"/>
      <c r="KA131" s="183"/>
      <c r="KB131" s="183"/>
      <c r="KC131" s="183"/>
      <c r="KD131" s="183"/>
      <c r="KE131" s="183"/>
      <c r="KF131" s="183"/>
      <c r="KG131" s="183"/>
      <c r="KH131" s="183"/>
      <c r="KI131" s="183"/>
      <c r="KJ131" s="183"/>
      <c r="KK131" s="183"/>
      <c r="KL131" s="183"/>
      <c r="KM131" s="183"/>
      <c r="KN131" s="183"/>
      <c r="KO131" s="183"/>
      <c r="KP131" s="183"/>
      <c r="KQ131" s="183"/>
      <c r="KR131" s="183"/>
      <c r="KS131" s="183"/>
      <c r="KT131" s="183"/>
      <c r="KU131" s="183"/>
      <c r="KV131" s="183"/>
      <c r="KW131" s="183"/>
      <c r="KX131" s="183"/>
      <c r="KY131" s="183"/>
      <c r="KZ131" s="183"/>
      <c r="LA131" s="183"/>
      <c r="LB131" s="183"/>
      <c r="LC131" s="183"/>
      <c r="LD131" s="183"/>
      <c r="LE131" s="183"/>
      <c r="LF131" s="183"/>
      <c r="LG131" s="183"/>
      <c r="LH131" s="183"/>
      <c r="LI131" s="183"/>
      <c r="LJ131" s="183"/>
      <c r="LK131" s="183"/>
      <c r="LL131" s="183"/>
      <c r="LM131" s="183"/>
      <c r="LN131" s="183"/>
      <c r="LO131" s="183"/>
      <c r="LP131" s="183"/>
      <c r="LQ131" s="183"/>
      <c r="LR131" s="183"/>
      <c r="LS131" s="183"/>
      <c r="LT131" s="183"/>
      <c r="LU131" s="183"/>
      <c r="LV131" s="183"/>
      <c r="LW131" s="183"/>
      <c r="LX131" s="183"/>
      <c r="LY131" s="183"/>
      <c r="LZ131" s="183"/>
      <c r="MA131" s="183"/>
      <c r="MB131" s="183"/>
      <c r="MC131" s="183"/>
      <c r="MD131" s="183"/>
      <c r="ME131" s="183"/>
      <c r="MF131" s="183"/>
      <c r="MG131" s="183"/>
      <c r="MH131" s="183"/>
      <c r="MI131" s="183"/>
      <c r="MJ131" s="183"/>
      <c r="MK131" s="183"/>
      <c r="ML131" s="183"/>
      <c r="MM131" s="183"/>
      <c r="MN131" s="183"/>
      <c r="MO131" s="183"/>
      <c r="MP131" s="183"/>
      <c r="MQ131" s="183"/>
      <c r="MR131" s="183"/>
      <c r="MS131" s="183"/>
      <c r="MT131" s="183"/>
      <c r="MU131" s="183"/>
      <c r="MV131" s="183"/>
      <c r="MW131" s="183"/>
      <c r="MX131" s="183"/>
      <c r="MY131" s="183"/>
      <c r="MZ131" s="183"/>
      <c r="NA131" s="183"/>
      <c r="NB131" s="183"/>
      <c r="NC131" s="183"/>
      <c r="ND131" s="183"/>
      <c r="NE131" s="183"/>
      <c r="NF131" s="183"/>
      <c r="NG131" s="183"/>
      <c r="NH131" s="183"/>
      <c r="NI131" s="183"/>
      <c r="NJ131" s="183"/>
      <c r="NK131" s="183"/>
      <c r="NL131" s="183"/>
      <c r="NM131" s="183"/>
      <c r="NN131" s="183"/>
      <c r="NO131" s="183"/>
      <c r="NP131" s="183"/>
      <c r="NQ131" s="183"/>
      <c r="NR131" s="183"/>
      <c r="NS131" s="183"/>
      <c r="NT131" s="183"/>
      <c r="NU131" s="183"/>
      <c r="NV131" s="183"/>
      <c r="NW131" s="183"/>
      <c r="NX131" s="183"/>
      <c r="NY131" s="183"/>
      <c r="NZ131" s="183"/>
      <c r="OA131" s="183"/>
      <c r="OB131" s="183"/>
    </row>
    <row r="132" spans="1:392" s="191" customFormat="1">
      <c r="A132" s="121" t="s">
        <v>219</v>
      </c>
      <c r="B132" s="401" t="s">
        <v>367</v>
      </c>
      <c r="C132" s="170">
        <f>VLOOKUP(A132,'Running Inventory count'!$A:$C,3,)</f>
        <v>10</v>
      </c>
      <c r="D132" s="169"/>
      <c r="E132" s="169"/>
      <c r="F132" s="115" t="s">
        <v>783</v>
      </c>
      <c r="G132" s="169" t="s">
        <v>820</v>
      </c>
      <c r="H132" s="167" t="s">
        <v>737</v>
      </c>
      <c r="I132" s="151"/>
      <c r="J132" s="166"/>
      <c r="K132" s="13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183"/>
      <c r="AE132" s="183"/>
      <c r="AF132" s="183"/>
      <c r="AG132" s="183"/>
      <c r="AH132" s="183"/>
      <c r="AI132" s="183"/>
      <c r="AJ132" s="183"/>
      <c r="AK132" s="183"/>
      <c r="AL132" s="183"/>
      <c r="AM132" s="183"/>
      <c r="AN132" s="183"/>
      <c r="AO132" s="183"/>
      <c r="AP132" s="183"/>
      <c r="AQ132" s="183"/>
      <c r="AR132" s="183"/>
      <c r="AS132" s="183"/>
      <c r="AT132" s="183"/>
      <c r="AU132" s="183"/>
      <c r="AV132" s="183"/>
      <c r="AW132" s="183"/>
      <c r="AX132" s="183"/>
      <c r="AY132" s="183"/>
      <c r="AZ132" s="183"/>
      <c r="BA132" s="183"/>
      <c r="BB132" s="183"/>
      <c r="BC132" s="183"/>
      <c r="BD132" s="183"/>
      <c r="BE132" s="183"/>
      <c r="BF132" s="183"/>
      <c r="BG132" s="183"/>
      <c r="BH132" s="183"/>
      <c r="BI132" s="183"/>
      <c r="BJ132" s="183"/>
      <c r="BK132" s="183"/>
      <c r="BL132" s="183"/>
      <c r="BM132" s="183"/>
      <c r="BN132" s="183"/>
      <c r="BO132" s="183"/>
      <c r="BP132" s="183"/>
      <c r="BQ132" s="183"/>
      <c r="BR132" s="183"/>
      <c r="BS132" s="183"/>
      <c r="BT132" s="183"/>
      <c r="BU132" s="183"/>
      <c r="BV132" s="183"/>
      <c r="BW132" s="183"/>
      <c r="BX132" s="183"/>
      <c r="BY132" s="183"/>
      <c r="BZ132" s="183"/>
      <c r="CA132" s="183"/>
      <c r="CB132" s="183"/>
      <c r="CC132" s="183"/>
      <c r="CD132" s="183"/>
      <c r="CE132" s="183"/>
      <c r="CF132" s="183"/>
      <c r="CG132" s="183"/>
      <c r="CH132" s="183"/>
      <c r="CI132" s="183"/>
      <c r="CJ132" s="183"/>
      <c r="CK132" s="183"/>
      <c r="CL132" s="183"/>
      <c r="CM132" s="183"/>
      <c r="CN132" s="183"/>
      <c r="CO132" s="183"/>
      <c r="CP132" s="183"/>
      <c r="CQ132" s="183"/>
      <c r="CR132" s="183"/>
      <c r="CS132" s="183"/>
      <c r="CT132" s="183"/>
      <c r="CU132" s="183"/>
      <c r="CV132" s="183"/>
      <c r="CW132" s="183"/>
      <c r="CX132" s="183"/>
      <c r="CY132" s="183"/>
      <c r="CZ132" s="183"/>
      <c r="DA132" s="183"/>
      <c r="DB132" s="183"/>
      <c r="DC132" s="183"/>
      <c r="DD132" s="183"/>
      <c r="DE132" s="183"/>
      <c r="DF132" s="183"/>
      <c r="DG132" s="183"/>
      <c r="DH132" s="183"/>
      <c r="DI132" s="183"/>
      <c r="DJ132" s="183"/>
      <c r="DK132" s="183"/>
      <c r="DL132" s="183"/>
      <c r="DM132" s="183"/>
      <c r="DN132" s="183"/>
      <c r="DO132" s="183"/>
      <c r="DP132" s="183"/>
      <c r="DQ132" s="183"/>
      <c r="DR132" s="183"/>
      <c r="DS132" s="183"/>
      <c r="DT132" s="183"/>
      <c r="DU132" s="183"/>
      <c r="DV132" s="183"/>
      <c r="DW132" s="183"/>
      <c r="DX132" s="183"/>
      <c r="DY132" s="183"/>
      <c r="DZ132" s="183"/>
      <c r="EA132" s="183"/>
      <c r="EB132" s="183"/>
      <c r="EC132" s="183"/>
      <c r="ED132" s="183"/>
      <c r="EE132" s="183"/>
      <c r="EF132" s="183"/>
      <c r="EG132" s="183"/>
      <c r="EH132" s="183"/>
      <c r="EI132" s="183"/>
      <c r="EJ132" s="183"/>
      <c r="EK132" s="183"/>
      <c r="EL132" s="183"/>
      <c r="EM132" s="183"/>
      <c r="EN132" s="183"/>
      <c r="EO132" s="183"/>
      <c r="EP132" s="183"/>
      <c r="EQ132" s="183"/>
      <c r="ER132" s="183"/>
      <c r="ES132" s="183"/>
      <c r="ET132" s="183"/>
      <c r="EU132" s="183"/>
      <c r="EV132" s="183"/>
      <c r="EW132" s="183"/>
      <c r="EX132" s="183"/>
      <c r="EY132" s="183"/>
      <c r="EZ132" s="183"/>
      <c r="FA132" s="183"/>
      <c r="FB132" s="183"/>
      <c r="FC132" s="183"/>
      <c r="FD132" s="183"/>
      <c r="FE132" s="183"/>
      <c r="FF132" s="183"/>
      <c r="FG132" s="183"/>
      <c r="FH132" s="183"/>
      <c r="FI132" s="183"/>
      <c r="FJ132" s="183"/>
      <c r="FK132" s="183"/>
      <c r="FL132" s="183"/>
      <c r="FM132" s="183"/>
      <c r="FN132" s="183"/>
      <c r="FO132" s="183"/>
      <c r="FP132" s="183"/>
      <c r="FQ132" s="183"/>
      <c r="FR132" s="183"/>
      <c r="FS132" s="183"/>
      <c r="FT132" s="183"/>
      <c r="FU132" s="183"/>
      <c r="FV132" s="183"/>
      <c r="FW132" s="183"/>
      <c r="FX132" s="183"/>
      <c r="FY132" s="183"/>
      <c r="FZ132" s="183"/>
      <c r="GA132" s="183"/>
      <c r="GB132" s="183"/>
      <c r="GC132" s="183"/>
      <c r="GD132" s="183"/>
      <c r="GE132" s="183"/>
      <c r="GF132" s="183"/>
      <c r="GG132" s="183"/>
      <c r="GH132" s="183"/>
      <c r="GI132" s="183"/>
      <c r="GJ132" s="183"/>
      <c r="GK132" s="183"/>
      <c r="GL132" s="183"/>
      <c r="GM132" s="183"/>
      <c r="GN132" s="183"/>
      <c r="GO132" s="183"/>
      <c r="GP132" s="183"/>
      <c r="GQ132" s="183"/>
      <c r="GR132" s="183"/>
      <c r="GS132" s="183"/>
      <c r="GT132" s="183"/>
      <c r="GU132" s="183"/>
      <c r="GV132" s="183"/>
      <c r="GW132" s="183"/>
      <c r="GX132" s="183"/>
      <c r="GY132" s="183"/>
      <c r="GZ132" s="183"/>
      <c r="HA132" s="183"/>
      <c r="HB132" s="183"/>
      <c r="HC132" s="183"/>
      <c r="HD132" s="183"/>
      <c r="HE132" s="183"/>
      <c r="HF132" s="183"/>
      <c r="HG132" s="183"/>
      <c r="HH132" s="183"/>
      <c r="HI132" s="183"/>
      <c r="HJ132" s="183"/>
      <c r="HK132" s="183"/>
      <c r="HL132" s="183"/>
      <c r="HM132" s="183"/>
      <c r="HN132" s="183"/>
      <c r="HO132" s="183"/>
      <c r="HP132" s="183"/>
      <c r="HQ132" s="183"/>
      <c r="HR132" s="183"/>
      <c r="HS132" s="183"/>
      <c r="HT132" s="183"/>
      <c r="HU132" s="183"/>
      <c r="HV132" s="183"/>
      <c r="HW132" s="183"/>
      <c r="HX132" s="183"/>
      <c r="HY132" s="183"/>
      <c r="HZ132" s="183"/>
      <c r="IA132" s="183"/>
      <c r="IB132" s="183"/>
      <c r="IC132" s="183"/>
      <c r="ID132" s="183"/>
      <c r="IE132" s="183"/>
      <c r="IF132" s="183"/>
      <c r="IG132" s="183"/>
      <c r="IH132" s="183"/>
      <c r="II132" s="183"/>
      <c r="IJ132" s="183"/>
      <c r="IK132" s="183"/>
      <c r="IL132" s="183"/>
      <c r="IM132" s="183"/>
      <c r="IN132" s="183"/>
      <c r="IO132" s="183"/>
      <c r="IP132" s="183"/>
      <c r="IQ132" s="183"/>
      <c r="IR132" s="183"/>
      <c r="IS132" s="183"/>
      <c r="IT132" s="183"/>
      <c r="IU132" s="183"/>
      <c r="IV132" s="183"/>
      <c r="IW132" s="183"/>
      <c r="IX132" s="183"/>
      <c r="IY132" s="183"/>
      <c r="IZ132" s="183"/>
      <c r="JA132" s="183"/>
      <c r="JB132" s="183"/>
      <c r="JC132" s="183"/>
      <c r="JD132" s="183"/>
      <c r="JE132" s="183"/>
      <c r="JF132" s="183"/>
      <c r="JG132" s="183"/>
      <c r="JH132" s="183"/>
      <c r="JI132" s="183"/>
      <c r="JJ132" s="183"/>
      <c r="JK132" s="183"/>
      <c r="JL132" s="183"/>
      <c r="JM132" s="183"/>
      <c r="JN132" s="183"/>
      <c r="JO132" s="183"/>
      <c r="JP132" s="183"/>
      <c r="JQ132" s="183"/>
      <c r="JR132" s="183"/>
      <c r="JS132" s="183"/>
      <c r="JT132" s="183"/>
      <c r="JU132" s="183"/>
      <c r="JV132" s="183"/>
      <c r="JW132" s="183"/>
      <c r="JX132" s="183"/>
      <c r="JY132" s="183"/>
      <c r="JZ132" s="183"/>
      <c r="KA132" s="183"/>
      <c r="KB132" s="183"/>
      <c r="KC132" s="183"/>
      <c r="KD132" s="183"/>
      <c r="KE132" s="183"/>
      <c r="KF132" s="183"/>
      <c r="KG132" s="183"/>
      <c r="KH132" s="183"/>
      <c r="KI132" s="183"/>
      <c r="KJ132" s="183"/>
      <c r="KK132" s="183"/>
      <c r="KL132" s="183"/>
      <c r="KM132" s="183"/>
      <c r="KN132" s="183"/>
      <c r="KO132" s="183"/>
      <c r="KP132" s="183"/>
      <c r="KQ132" s="183"/>
      <c r="KR132" s="183"/>
      <c r="KS132" s="183"/>
      <c r="KT132" s="183"/>
      <c r="KU132" s="183"/>
      <c r="KV132" s="183"/>
      <c r="KW132" s="183"/>
      <c r="KX132" s="183"/>
      <c r="KY132" s="183"/>
      <c r="KZ132" s="183"/>
      <c r="LA132" s="183"/>
      <c r="LB132" s="183"/>
      <c r="LC132" s="183"/>
      <c r="LD132" s="183"/>
      <c r="LE132" s="183"/>
      <c r="LF132" s="183"/>
      <c r="LG132" s="183"/>
      <c r="LH132" s="183"/>
      <c r="LI132" s="183"/>
      <c r="LJ132" s="183"/>
      <c r="LK132" s="183"/>
      <c r="LL132" s="183"/>
      <c r="LM132" s="183"/>
      <c r="LN132" s="183"/>
      <c r="LO132" s="183"/>
      <c r="LP132" s="183"/>
      <c r="LQ132" s="183"/>
      <c r="LR132" s="183"/>
      <c r="LS132" s="183"/>
      <c r="LT132" s="183"/>
      <c r="LU132" s="183"/>
      <c r="LV132" s="183"/>
      <c r="LW132" s="183"/>
      <c r="LX132" s="183"/>
      <c r="LY132" s="183"/>
      <c r="LZ132" s="183"/>
      <c r="MA132" s="183"/>
      <c r="MB132" s="183"/>
      <c r="MC132" s="183"/>
      <c r="MD132" s="183"/>
      <c r="ME132" s="183"/>
      <c r="MF132" s="183"/>
      <c r="MG132" s="183"/>
      <c r="MH132" s="183"/>
      <c r="MI132" s="183"/>
      <c r="MJ132" s="183"/>
      <c r="MK132" s="183"/>
      <c r="ML132" s="183"/>
      <c r="MM132" s="183"/>
      <c r="MN132" s="183"/>
      <c r="MO132" s="183"/>
      <c r="MP132" s="183"/>
      <c r="MQ132" s="183"/>
      <c r="MR132" s="183"/>
      <c r="MS132" s="183"/>
      <c r="MT132" s="183"/>
      <c r="MU132" s="183"/>
      <c r="MV132" s="183"/>
      <c r="MW132" s="183"/>
      <c r="MX132" s="183"/>
      <c r="MY132" s="183"/>
      <c r="MZ132" s="183"/>
      <c r="NA132" s="183"/>
      <c r="NB132" s="183"/>
      <c r="NC132" s="183"/>
      <c r="ND132" s="183"/>
      <c r="NE132" s="183"/>
      <c r="NF132" s="183"/>
      <c r="NG132" s="183"/>
      <c r="NH132" s="183"/>
      <c r="NI132" s="183"/>
      <c r="NJ132" s="183"/>
      <c r="NK132" s="183"/>
      <c r="NL132" s="183"/>
      <c r="NM132" s="183"/>
      <c r="NN132" s="183"/>
      <c r="NO132" s="183"/>
      <c r="NP132" s="183"/>
      <c r="NQ132" s="183"/>
      <c r="NR132" s="183"/>
      <c r="NS132" s="183"/>
      <c r="NT132" s="183"/>
      <c r="NU132" s="183"/>
      <c r="NV132" s="183"/>
      <c r="NW132" s="183"/>
      <c r="NX132" s="183"/>
      <c r="NY132" s="183"/>
      <c r="NZ132" s="183"/>
      <c r="OA132" s="183"/>
      <c r="OB132" s="183"/>
    </row>
    <row r="133" spans="1:392" s="191" customFormat="1">
      <c r="A133" s="294" t="s">
        <v>2279</v>
      </c>
      <c r="B133" s="396" t="s">
        <v>2278</v>
      </c>
      <c r="C133" s="290">
        <f>VLOOKUP(A133,'Running Inventory count'!$A:$C,3,)</f>
        <v>2</v>
      </c>
      <c r="D133" s="289"/>
      <c r="E133" s="289"/>
      <c r="F133" s="291" t="s">
        <v>2054</v>
      </c>
      <c r="G133" s="289" t="s">
        <v>868</v>
      </c>
      <c r="H133" s="288" t="s">
        <v>102</v>
      </c>
      <c r="I133" s="287"/>
      <c r="J133" s="285"/>
      <c r="K133" s="287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  <c r="AA133" s="183"/>
      <c r="AB133" s="183"/>
      <c r="AC133" s="183"/>
      <c r="AD133" s="183"/>
      <c r="AE133" s="183"/>
      <c r="AF133" s="183"/>
      <c r="AG133" s="183"/>
      <c r="AH133" s="183"/>
      <c r="AI133" s="183"/>
      <c r="AJ133" s="183"/>
      <c r="AK133" s="183"/>
      <c r="AL133" s="183"/>
      <c r="AM133" s="183"/>
      <c r="AN133" s="183"/>
      <c r="AO133" s="183"/>
      <c r="AP133" s="183"/>
      <c r="AQ133" s="183"/>
      <c r="AR133" s="183"/>
      <c r="AS133" s="183"/>
      <c r="AT133" s="183"/>
      <c r="AU133" s="183"/>
      <c r="AV133" s="183"/>
      <c r="AW133" s="183"/>
      <c r="AX133" s="183"/>
      <c r="AY133" s="183"/>
      <c r="AZ133" s="183"/>
      <c r="BA133" s="183"/>
      <c r="BB133" s="183"/>
      <c r="BC133" s="183"/>
      <c r="BD133" s="183"/>
      <c r="BE133" s="183"/>
      <c r="BF133" s="183"/>
      <c r="BG133" s="183"/>
      <c r="BH133" s="183"/>
      <c r="BI133" s="183"/>
      <c r="BJ133" s="183"/>
      <c r="BK133" s="183"/>
      <c r="BL133" s="183"/>
      <c r="BM133" s="183"/>
      <c r="BN133" s="183"/>
      <c r="BO133" s="183"/>
      <c r="BP133" s="183"/>
      <c r="BQ133" s="183"/>
      <c r="BR133" s="183"/>
      <c r="BS133" s="183"/>
      <c r="BT133" s="183"/>
      <c r="BU133" s="183"/>
      <c r="BV133" s="183"/>
      <c r="BW133" s="183"/>
      <c r="BX133" s="183"/>
      <c r="BY133" s="183"/>
      <c r="BZ133" s="183"/>
      <c r="CA133" s="183"/>
      <c r="CB133" s="183"/>
      <c r="CC133" s="183"/>
      <c r="CD133" s="183"/>
      <c r="CE133" s="183"/>
      <c r="CF133" s="183"/>
      <c r="CG133" s="183"/>
      <c r="CH133" s="183"/>
      <c r="CI133" s="183"/>
      <c r="CJ133" s="183"/>
      <c r="CK133" s="183"/>
      <c r="CL133" s="183"/>
      <c r="CM133" s="183"/>
      <c r="CN133" s="183"/>
      <c r="CO133" s="183"/>
      <c r="CP133" s="183"/>
      <c r="CQ133" s="183"/>
      <c r="CR133" s="183"/>
      <c r="CS133" s="183"/>
      <c r="CT133" s="183"/>
      <c r="CU133" s="183"/>
      <c r="CV133" s="183"/>
      <c r="CW133" s="183"/>
      <c r="CX133" s="183"/>
      <c r="CY133" s="183"/>
      <c r="CZ133" s="183"/>
      <c r="DA133" s="183"/>
      <c r="DB133" s="183"/>
      <c r="DC133" s="183"/>
      <c r="DD133" s="183"/>
      <c r="DE133" s="183"/>
      <c r="DF133" s="183"/>
      <c r="DG133" s="183"/>
      <c r="DH133" s="183"/>
      <c r="DI133" s="183"/>
      <c r="DJ133" s="183"/>
      <c r="DK133" s="183"/>
      <c r="DL133" s="183"/>
      <c r="DM133" s="183"/>
      <c r="DN133" s="183"/>
      <c r="DO133" s="183"/>
      <c r="DP133" s="183"/>
      <c r="DQ133" s="183"/>
      <c r="DR133" s="183"/>
      <c r="DS133" s="183"/>
      <c r="DT133" s="183"/>
      <c r="DU133" s="183"/>
      <c r="DV133" s="183"/>
      <c r="DW133" s="183"/>
      <c r="DX133" s="183"/>
      <c r="DY133" s="183"/>
      <c r="DZ133" s="183"/>
      <c r="EA133" s="183"/>
      <c r="EB133" s="183"/>
      <c r="EC133" s="183"/>
      <c r="ED133" s="183"/>
      <c r="EE133" s="183"/>
      <c r="EF133" s="183"/>
      <c r="EG133" s="183"/>
      <c r="EH133" s="183"/>
      <c r="EI133" s="183"/>
      <c r="EJ133" s="183"/>
      <c r="EK133" s="183"/>
      <c r="EL133" s="183"/>
      <c r="EM133" s="183"/>
      <c r="EN133" s="183"/>
      <c r="EO133" s="183"/>
      <c r="EP133" s="183"/>
      <c r="EQ133" s="183"/>
      <c r="ER133" s="183"/>
      <c r="ES133" s="183"/>
      <c r="ET133" s="183"/>
      <c r="EU133" s="183"/>
      <c r="EV133" s="183"/>
      <c r="EW133" s="183"/>
      <c r="EX133" s="183"/>
      <c r="EY133" s="183"/>
      <c r="EZ133" s="183"/>
      <c r="FA133" s="183"/>
      <c r="FB133" s="183"/>
      <c r="FC133" s="183"/>
      <c r="FD133" s="183"/>
      <c r="FE133" s="183"/>
      <c r="FF133" s="183"/>
      <c r="FG133" s="183"/>
      <c r="FH133" s="183"/>
      <c r="FI133" s="183"/>
      <c r="FJ133" s="183"/>
      <c r="FK133" s="183"/>
      <c r="FL133" s="183"/>
      <c r="FM133" s="183"/>
      <c r="FN133" s="183"/>
      <c r="FO133" s="183"/>
      <c r="FP133" s="183"/>
      <c r="FQ133" s="183"/>
      <c r="FR133" s="183"/>
      <c r="FS133" s="183"/>
      <c r="FT133" s="183"/>
      <c r="FU133" s="183"/>
      <c r="FV133" s="183"/>
      <c r="FW133" s="183"/>
      <c r="FX133" s="183"/>
      <c r="FY133" s="183"/>
      <c r="FZ133" s="183"/>
      <c r="GA133" s="183"/>
      <c r="GB133" s="183"/>
      <c r="GC133" s="183"/>
      <c r="GD133" s="183"/>
      <c r="GE133" s="183"/>
      <c r="GF133" s="183"/>
      <c r="GG133" s="183"/>
      <c r="GH133" s="183"/>
      <c r="GI133" s="183"/>
      <c r="GJ133" s="183"/>
      <c r="GK133" s="183"/>
      <c r="GL133" s="183"/>
      <c r="GM133" s="183"/>
      <c r="GN133" s="183"/>
      <c r="GO133" s="183"/>
      <c r="GP133" s="183"/>
      <c r="GQ133" s="183"/>
      <c r="GR133" s="183"/>
      <c r="GS133" s="183"/>
      <c r="GT133" s="183"/>
      <c r="GU133" s="183"/>
      <c r="GV133" s="183"/>
      <c r="GW133" s="183"/>
      <c r="GX133" s="183"/>
      <c r="GY133" s="183"/>
      <c r="GZ133" s="183"/>
      <c r="HA133" s="183"/>
      <c r="HB133" s="183"/>
      <c r="HC133" s="183"/>
      <c r="HD133" s="183"/>
      <c r="HE133" s="183"/>
      <c r="HF133" s="183"/>
      <c r="HG133" s="183"/>
      <c r="HH133" s="183"/>
      <c r="HI133" s="183"/>
      <c r="HJ133" s="183"/>
      <c r="HK133" s="183"/>
      <c r="HL133" s="183"/>
      <c r="HM133" s="183"/>
      <c r="HN133" s="183"/>
      <c r="HO133" s="183"/>
      <c r="HP133" s="183"/>
      <c r="HQ133" s="183"/>
      <c r="HR133" s="183"/>
      <c r="HS133" s="183"/>
      <c r="HT133" s="183"/>
      <c r="HU133" s="183"/>
      <c r="HV133" s="183"/>
      <c r="HW133" s="183"/>
      <c r="HX133" s="183"/>
      <c r="HY133" s="183"/>
      <c r="HZ133" s="183"/>
      <c r="IA133" s="183"/>
      <c r="IB133" s="183"/>
      <c r="IC133" s="183"/>
      <c r="ID133" s="183"/>
      <c r="IE133" s="183"/>
      <c r="IF133" s="183"/>
      <c r="IG133" s="183"/>
      <c r="IH133" s="183"/>
      <c r="II133" s="183"/>
      <c r="IJ133" s="183"/>
      <c r="IK133" s="183"/>
      <c r="IL133" s="183"/>
      <c r="IM133" s="183"/>
      <c r="IN133" s="183"/>
      <c r="IO133" s="183"/>
      <c r="IP133" s="183"/>
      <c r="IQ133" s="183"/>
      <c r="IR133" s="183"/>
      <c r="IS133" s="183"/>
      <c r="IT133" s="183"/>
      <c r="IU133" s="183"/>
      <c r="IV133" s="183"/>
      <c r="IW133" s="183"/>
      <c r="IX133" s="183"/>
      <c r="IY133" s="183"/>
      <c r="IZ133" s="183"/>
      <c r="JA133" s="183"/>
      <c r="JB133" s="183"/>
      <c r="JC133" s="183"/>
      <c r="JD133" s="183"/>
      <c r="JE133" s="183"/>
      <c r="JF133" s="183"/>
      <c r="JG133" s="183"/>
      <c r="JH133" s="183"/>
      <c r="JI133" s="183"/>
      <c r="JJ133" s="183"/>
      <c r="JK133" s="183"/>
      <c r="JL133" s="183"/>
      <c r="JM133" s="183"/>
      <c r="JN133" s="183"/>
      <c r="JO133" s="183"/>
      <c r="JP133" s="183"/>
      <c r="JQ133" s="183"/>
      <c r="JR133" s="183"/>
      <c r="JS133" s="183"/>
      <c r="JT133" s="183"/>
      <c r="JU133" s="183"/>
      <c r="JV133" s="183"/>
      <c r="JW133" s="183"/>
      <c r="JX133" s="183"/>
      <c r="JY133" s="183"/>
      <c r="JZ133" s="183"/>
      <c r="KA133" s="183"/>
      <c r="KB133" s="183"/>
      <c r="KC133" s="183"/>
      <c r="KD133" s="183"/>
      <c r="KE133" s="183"/>
      <c r="KF133" s="183"/>
      <c r="KG133" s="183"/>
      <c r="KH133" s="183"/>
      <c r="KI133" s="183"/>
      <c r="KJ133" s="183"/>
      <c r="KK133" s="183"/>
      <c r="KL133" s="183"/>
      <c r="KM133" s="183"/>
      <c r="KN133" s="183"/>
      <c r="KO133" s="183"/>
      <c r="KP133" s="183"/>
      <c r="KQ133" s="183"/>
      <c r="KR133" s="183"/>
      <c r="KS133" s="183"/>
      <c r="KT133" s="183"/>
      <c r="KU133" s="183"/>
      <c r="KV133" s="183"/>
      <c r="KW133" s="183"/>
      <c r="KX133" s="183"/>
      <c r="KY133" s="183"/>
      <c r="KZ133" s="183"/>
      <c r="LA133" s="183"/>
      <c r="LB133" s="183"/>
      <c r="LC133" s="183"/>
      <c r="LD133" s="183"/>
      <c r="LE133" s="183"/>
      <c r="LF133" s="183"/>
      <c r="LG133" s="183"/>
      <c r="LH133" s="183"/>
      <c r="LI133" s="183"/>
      <c r="LJ133" s="183"/>
      <c r="LK133" s="183"/>
      <c r="LL133" s="183"/>
      <c r="LM133" s="183"/>
      <c r="LN133" s="183"/>
      <c r="LO133" s="183"/>
      <c r="LP133" s="183"/>
      <c r="LQ133" s="183"/>
      <c r="LR133" s="183"/>
      <c r="LS133" s="183"/>
      <c r="LT133" s="183"/>
      <c r="LU133" s="183"/>
      <c r="LV133" s="183"/>
      <c r="LW133" s="183"/>
      <c r="LX133" s="183"/>
      <c r="LY133" s="183"/>
      <c r="LZ133" s="183"/>
      <c r="MA133" s="183"/>
      <c r="MB133" s="183"/>
      <c r="MC133" s="183"/>
      <c r="MD133" s="183"/>
      <c r="ME133" s="183"/>
      <c r="MF133" s="183"/>
      <c r="MG133" s="183"/>
      <c r="MH133" s="183"/>
      <c r="MI133" s="183"/>
      <c r="MJ133" s="183"/>
      <c r="MK133" s="183"/>
      <c r="ML133" s="183"/>
      <c r="MM133" s="183"/>
      <c r="MN133" s="183"/>
      <c r="MO133" s="183"/>
      <c r="MP133" s="183"/>
      <c r="MQ133" s="183"/>
      <c r="MR133" s="183"/>
      <c r="MS133" s="183"/>
      <c r="MT133" s="183"/>
      <c r="MU133" s="183"/>
      <c r="MV133" s="183"/>
      <c r="MW133" s="183"/>
      <c r="MX133" s="183"/>
      <c r="MY133" s="183"/>
      <c r="MZ133" s="183"/>
      <c r="NA133" s="183"/>
      <c r="NB133" s="183"/>
      <c r="NC133" s="183"/>
      <c r="ND133" s="183"/>
      <c r="NE133" s="183"/>
      <c r="NF133" s="183"/>
      <c r="NG133" s="183"/>
      <c r="NH133" s="183"/>
      <c r="NI133" s="183"/>
      <c r="NJ133" s="183"/>
      <c r="NK133" s="183"/>
      <c r="NL133" s="183"/>
      <c r="NM133" s="183"/>
      <c r="NN133" s="183"/>
      <c r="NO133" s="183"/>
      <c r="NP133" s="183"/>
      <c r="NQ133" s="183"/>
      <c r="NR133" s="183"/>
      <c r="NS133" s="183"/>
      <c r="NT133" s="183"/>
      <c r="NU133" s="183"/>
      <c r="NV133" s="183"/>
      <c r="NW133" s="183"/>
      <c r="NX133" s="183"/>
      <c r="NY133" s="183"/>
      <c r="NZ133" s="183"/>
      <c r="OA133" s="183"/>
      <c r="OB133" s="183"/>
    </row>
    <row r="134" spans="1:392" s="36" customFormat="1">
      <c r="A134" s="294" t="s">
        <v>2271</v>
      </c>
      <c r="B134" s="295" t="s">
        <v>2270</v>
      </c>
      <c r="C134" s="290">
        <f>VLOOKUP(A134,'Running Inventory count'!$A:$C,3,)</f>
        <v>2</v>
      </c>
      <c r="D134" s="289"/>
      <c r="E134" s="289"/>
      <c r="F134" s="291" t="s">
        <v>2054</v>
      </c>
      <c r="G134" s="289" t="s">
        <v>868</v>
      </c>
      <c r="H134" s="288" t="s">
        <v>102</v>
      </c>
      <c r="I134" s="287"/>
      <c r="J134" s="285"/>
      <c r="K134" s="287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  <c r="AA134" s="183"/>
      <c r="AB134" s="183"/>
      <c r="AC134" s="183"/>
      <c r="AD134" s="183"/>
      <c r="AE134" s="183"/>
      <c r="AF134" s="183"/>
      <c r="AG134" s="183"/>
      <c r="AH134" s="183"/>
      <c r="AI134" s="183"/>
      <c r="AJ134" s="183"/>
      <c r="AK134" s="183"/>
      <c r="AL134" s="183"/>
      <c r="AM134" s="183"/>
      <c r="AN134" s="183"/>
      <c r="AO134" s="183"/>
      <c r="AP134" s="183"/>
      <c r="AQ134" s="183"/>
      <c r="AR134" s="183"/>
      <c r="AS134" s="183"/>
      <c r="AT134" s="183"/>
      <c r="AU134" s="183"/>
      <c r="AV134" s="183"/>
      <c r="AW134" s="183"/>
      <c r="AX134" s="183"/>
      <c r="AY134" s="183"/>
      <c r="AZ134" s="183"/>
      <c r="BA134" s="183"/>
      <c r="BB134" s="183"/>
      <c r="BC134" s="183"/>
      <c r="BD134" s="183"/>
      <c r="BE134" s="183"/>
      <c r="BF134" s="183"/>
      <c r="BG134" s="183"/>
      <c r="BH134" s="183"/>
      <c r="BI134" s="183"/>
      <c r="BJ134" s="183"/>
      <c r="BK134" s="183"/>
      <c r="BL134" s="183"/>
      <c r="BM134" s="183"/>
      <c r="BN134" s="183"/>
      <c r="BO134" s="183"/>
      <c r="BP134" s="183"/>
      <c r="BQ134" s="183"/>
      <c r="BR134" s="183"/>
      <c r="BS134" s="183"/>
      <c r="BT134" s="183"/>
      <c r="BU134" s="183"/>
      <c r="BV134" s="183"/>
      <c r="BW134" s="183"/>
      <c r="BX134" s="183"/>
      <c r="BY134" s="183"/>
      <c r="BZ134" s="183"/>
      <c r="CA134" s="183"/>
      <c r="CB134" s="183"/>
      <c r="CC134" s="183"/>
      <c r="CD134" s="183"/>
      <c r="CE134" s="183"/>
      <c r="CF134" s="183"/>
      <c r="CG134" s="183"/>
      <c r="CH134" s="183"/>
      <c r="CI134" s="183"/>
      <c r="CJ134" s="183"/>
      <c r="CK134" s="183"/>
      <c r="CL134" s="183"/>
      <c r="CM134" s="183"/>
      <c r="CN134" s="183"/>
      <c r="CO134" s="183"/>
      <c r="CP134" s="183"/>
      <c r="CQ134" s="183"/>
      <c r="CR134" s="183"/>
      <c r="CS134" s="183"/>
      <c r="CT134" s="183"/>
      <c r="CU134" s="183"/>
      <c r="CV134" s="183"/>
      <c r="CW134" s="183"/>
      <c r="CX134" s="183"/>
      <c r="CY134" s="183"/>
      <c r="CZ134" s="183"/>
      <c r="DA134" s="183"/>
      <c r="DB134" s="183"/>
      <c r="DC134" s="183"/>
      <c r="DD134" s="183"/>
      <c r="DE134" s="183"/>
      <c r="DF134" s="183"/>
      <c r="DG134" s="183"/>
      <c r="DH134" s="183"/>
      <c r="DI134" s="183"/>
      <c r="DJ134" s="183"/>
      <c r="DK134" s="183"/>
      <c r="DL134" s="183"/>
      <c r="DM134" s="183"/>
      <c r="DN134" s="183"/>
      <c r="DO134" s="183"/>
      <c r="DP134" s="183"/>
      <c r="DQ134" s="183"/>
      <c r="DR134" s="183"/>
      <c r="DS134" s="183"/>
      <c r="DT134" s="183"/>
      <c r="DU134" s="183"/>
      <c r="DV134" s="183"/>
      <c r="DW134" s="183"/>
      <c r="DX134" s="183"/>
      <c r="DY134" s="183"/>
      <c r="DZ134" s="183"/>
      <c r="EA134" s="183"/>
      <c r="EB134" s="183"/>
      <c r="EC134" s="183"/>
      <c r="ED134" s="183"/>
      <c r="EE134" s="183"/>
      <c r="EF134" s="183"/>
      <c r="EG134" s="183"/>
      <c r="EH134" s="183"/>
      <c r="EI134" s="183"/>
      <c r="EJ134" s="183"/>
      <c r="EK134" s="183"/>
      <c r="EL134" s="183"/>
      <c r="EM134" s="183"/>
      <c r="EN134" s="183"/>
      <c r="EO134" s="183"/>
      <c r="EP134" s="183"/>
      <c r="EQ134" s="183"/>
      <c r="ER134" s="183"/>
      <c r="ES134" s="183"/>
      <c r="ET134" s="183"/>
      <c r="EU134" s="183"/>
      <c r="EV134" s="183"/>
      <c r="EW134" s="183"/>
      <c r="EX134" s="183"/>
      <c r="EY134" s="183"/>
      <c r="EZ134" s="183"/>
      <c r="FA134" s="183"/>
      <c r="FB134" s="183"/>
      <c r="FC134" s="183"/>
      <c r="FD134" s="183"/>
      <c r="FE134" s="183"/>
      <c r="FF134" s="183"/>
      <c r="FG134" s="183"/>
      <c r="FH134" s="183"/>
      <c r="FI134" s="183"/>
      <c r="FJ134" s="183"/>
      <c r="FK134" s="183"/>
      <c r="FL134" s="183"/>
      <c r="FM134" s="183"/>
      <c r="FN134" s="183"/>
      <c r="FO134" s="183"/>
      <c r="FP134" s="183"/>
      <c r="FQ134" s="183"/>
      <c r="FR134" s="183"/>
      <c r="FS134" s="183"/>
      <c r="FT134" s="183"/>
      <c r="FU134" s="183"/>
      <c r="FV134" s="183"/>
      <c r="FW134" s="183"/>
      <c r="FX134" s="183"/>
      <c r="FY134" s="183"/>
      <c r="FZ134" s="183"/>
      <c r="GA134" s="183"/>
      <c r="GB134" s="183"/>
      <c r="GC134" s="183"/>
      <c r="GD134" s="183"/>
      <c r="GE134" s="183"/>
      <c r="GF134" s="183"/>
      <c r="GG134" s="183"/>
      <c r="GH134" s="183"/>
      <c r="GI134" s="183"/>
      <c r="GJ134" s="183"/>
      <c r="GK134" s="183"/>
      <c r="GL134" s="183"/>
      <c r="GM134" s="183"/>
      <c r="GN134" s="183"/>
      <c r="GO134" s="183"/>
      <c r="GP134" s="183"/>
      <c r="GQ134" s="183"/>
      <c r="GR134" s="183"/>
      <c r="GS134" s="183"/>
      <c r="GT134" s="183"/>
      <c r="GU134" s="183"/>
      <c r="GV134" s="183"/>
      <c r="GW134" s="183"/>
      <c r="GX134" s="183"/>
      <c r="GY134" s="183"/>
      <c r="GZ134" s="183"/>
      <c r="HA134" s="183"/>
      <c r="HB134" s="183"/>
      <c r="HC134" s="183"/>
      <c r="HD134" s="183"/>
      <c r="HE134" s="183"/>
      <c r="HF134" s="183"/>
      <c r="HG134" s="183"/>
      <c r="HH134" s="183"/>
      <c r="HI134" s="183"/>
      <c r="HJ134" s="183"/>
      <c r="HK134" s="183"/>
      <c r="HL134" s="183"/>
      <c r="HM134" s="183"/>
      <c r="HN134" s="183"/>
      <c r="HO134" s="183"/>
      <c r="HP134" s="183"/>
      <c r="HQ134" s="183"/>
      <c r="HR134" s="183"/>
      <c r="HS134" s="183"/>
      <c r="HT134" s="183"/>
      <c r="HU134" s="183"/>
      <c r="HV134" s="183"/>
      <c r="HW134" s="183"/>
      <c r="HX134" s="183"/>
      <c r="HY134" s="183"/>
      <c r="HZ134" s="183"/>
      <c r="IA134" s="183"/>
      <c r="IB134" s="183"/>
      <c r="IC134" s="183"/>
      <c r="ID134" s="183"/>
      <c r="IE134" s="183"/>
      <c r="IF134" s="183"/>
      <c r="IG134" s="183"/>
      <c r="IH134" s="183"/>
      <c r="II134" s="183"/>
      <c r="IJ134" s="183"/>
      <c r="IK134" s="183"/>
      <c r="IL134" s="183"/>
      <c r="IM134" s="183"/>
      <c r="IN134" s="183"/>
      <c r="IO134" s="183"/>
      <c r="IP134" s="183"/>
      <c r="IQ134" s="183"/>
      <c r="IR134" s="183"/>
      <c r="IS134" s="183"/>
      <c r="IT134" s="183"/>
      <c r="IU134" s="183"/>
      <c r="IV134" s="183"/>
      <c r="IW134" s="183"/>
      <c r="IX134" s="183"/>
      <c r="IY134" s="183"/>
      <c r="IZ134" s="183"/>
      <c r="JA134" s="183"/>
      <c r="JB134" s="183"/>
      <c r="JC134" s="183"/>
      <c r="JD134" s="183"/>
      <c r="JE134" s="183"/>
      <c r="JF134" s="183"/>
      <c r="JG134" s="183"/>
      <c r="JH134" s="183"/>
      <c r="JI134" s="183"/>
      <c r="JJ134" s="183"/>
      <c r="JK134" s="183"/>
      <c r="JL134" s="183"/>
      <c r="JM134" s="183"/>
      <c r="JN134" s="183"/>
      <c r="JO134" s="183"/>
      <c r="JP134" s="183"/>
      <c r="JQ134" s="183"/>
      <c r="JR134" s="183"/>
      <c r="JS134" s="183"/>
      <c r="JT134" s="183"/>
      <c r="JU134" s="183"/>
      <c r="JV134" s="183"/>
      <c r="JW134" s="183"/>
      <c r="JX134" s="183"/>
      <c r="JY134" s="183"/>
      <c r="JZ134" s="183"/>
      <c r="KA134" s="183"/>
      <c r="KB134" s="183"/>
      <c r="KC134" s="183"/>
      <c r="KD134" s="183"/>
      <c r="KE134" s="183"/>
      <c r="KF134" s="183"/>
      <c r="KG134" s="183"/>
      <c r="KH134" s="183"/>
      <c r="KI134" s="183"/>
      <c r="KJ134" s="183"/>
      <c r="KK134" s="183"/>
      <c r="KL134" s="183"/>
      <c r="KM134" s="183"/>
      <c r="KN134" s="183"/>
      <c r="KO134" s="183"/>
      <c r="KP134" s="183"/>
      <c r="KQ134" s="183"/>
      <c r="KR134" s="183"/>
      <c r="KS134" s="183"/>
      <c r="KT134" s="183"/>
      <c r="KU134" s="183"/>
      <c r="KV134" s="183"/>
      <c r="KW134" s="183"/>
      <c r="KX134" s="183"/>
      <c r="KY134" s="183"/>
      <c r="KZ134" s="183"/>
      <c r="LA134" s="183"/>
      <c r="LB134" s="183"/>
      <c r="LC134" s="183"/>
      <c r="LD134" s="183"/>
      <c r="LE134" s="183"/>
      <c r="LF134" s="183"/>
      <c r="LG134" s="183"/>
      <c r="LH134" s="183"/>
      <c r="LI134" s="183"/>
      <c r="LJ134" s="183"/>
      <c r="LK134" s="183"/>
      <c r="LL134" s="183"/>
      <c r="LM134" s="183"/>
      <c r="LN134" s="183"/>
      <c r="LO134" s="183"/>
      <c r="LP134" s="183"/>
      <c r="LQ134" s="183"/>
      <c r="LR134" s="183"/>
      <c r="LS134" s="183"/>
      <c r="LT134" s="183"/>
      <c r="LU134" s="183"/>
      <c r="LV134" s="183"/>
      <c r="LW134" s="183"/>
      <c r="LX134" s="183"/>
      <c r="LY134" s="183"/>
      <c r="LZ134" s="183"/>
      <c r="MA134" s="183"/>
      <c r="MB134" s="183"/>
      <c r="MC134" s="183"/>
      <c r="MD134" s="183"/>
      <c r="ME134" s="183"/>
      <c r="MF134" s="183"/>
      <c r="MG134" s="183"/>
      <c r="MH134" s="183"/>
      <c r="MI134" s="183"/>
      <c r="MJ134" s="183"/>
      <c r="MK134" s="183"/>
      <c r="ML134" s="183"/>
      <c r="MM134" s="183"/>
      <c r="MN134" s="183"/>
      <c r="MO134" s="183"/>
      <c r="MP134" s="183"/>
      <c r="MQ134" s="183"/>
      <c r="MR134" s="183"/>
      <c r="MS134" s="183"/>
      <c r="MT134" s="183"/>
      <c r="MU134" s="183"/>
      <c r="MV134" s="183"/>
      <c r="MW134" s="183"/>
      <c r="MX134" s="183"/>
      <c r="MY134" s="183"/>
      <c r="MZ134" s="183"/>
      <c r="NA134" s="183"/>
      <c r="NB134" s="183"/>
      <c r="NC134" s="183"/>
      <c r="ND134" s="183"/>
      <c r="NE134" s="183"/>
      <c r="NF134" s="183"/>
      <c r="NG134" s="183"/>
      <c r="NH134" s="183"/>
      <c r="NI134" s="183"/>
      <c r="NJ134" s="183"/>
      <c r="NK134" s="183"/>
      <c r="NL134" s="183"/>
      <c r="NM134" s="183"/>
      <c r="NN134" s="183"/>
      <c r="NO134" s="183"/>
      <c r="NP134" s="183"/>
      <c r="NQ134" s="183"/>
      <c r="NR134" s="183"/>
      <c r="NS134" s="183"/>
      <c r="NT134" s="183"/>
      <c r="NU134" s="183"/>
      <c r="NV134" s="183"/>
      <c r="NW134" s="183"/>
      <c r="NX134" s="183"/>
      <c r="NY134" s="183"/>
      <c r="NZ134" s="183"/>
      <c r="OA134" s="183"/>
      <c r="OB134" s="183"/>
    </row>
    <row r="135" spans="1:392" s="36" customFormat="1">
      <c r="A135" s="121" t="s">
        <v>220</v>
      </c>
      <c r="B135" s="157" t="s">
        <v>368</v>
      </c>
      <c r="C135" s="170">
        <f>VLOOKUP(A135,'Running Inventory count'!$A:$C,3,)</f>
        <v>10</v>
      </c>
      <c r="D135" s="169"/>
      <c r="E135" s="169"/>
      <c r="F135" s="115" t="s">
        <v>783</v>
      </c>
      <c r="G135" s="169" t="s">
        <v>820</v>
      </c>
      <c r="H135" s="167" t="s">
        <v>737</v>
      </c>
      <c r="I135" s="207"/>
      <c r="J135" s="166"/>
      <c r="K135" s="13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  <c r="AC135" s="183"/>
      <c r="AD135" s="183"/>
      <c r="AE135" s="183"/>
      <c r="AF135" s="183"/>
      <c r="AG135" s="183"/>
      <c r="AH135" s="183"/>
      <c r="AI135" s="183"/>
      <c r="AJ135" s="183"/>
      <c r="AK135" s="183"/>
      <c r="AL135" s="183"/>
      <c r="AM135" s="183"/>
      <c r="AN135" s="183"/>
      <c r="AO135" s="183"/>
      <c r="AP135" s="183"/>
      <c r="AQ135" s="183"/>
      <c r="AR135" s="183"/>
      <c r="AS135" s="183"/>
      <c r="AT135" s="183"/>
      <c r="AU135" s="183"/>
      <c r="AV135" s="183"/>
      <c r="AW135" s="183"/>
      <c r="AX135" s="183"/>
      <c r="AY135" s="183"/>
      <c r="AZ135" s="183"/>
      <c r="BA135" s="183"/>
      <c r="BB135" s="183"/>
      <c r="BC135" s="183"/>
      <c r="BD135" s="183"/>
      <c r="BE135" s="183"/>
      <c r="BF135" s="183"/>
      <c r="BG135" s="183"/>
      <c r="BH135" s="183"/>
      <c r="BI135" s="183"/>
      <c r="BJ135" s="183"/>
      <c r="BK135" s="183"/>
      <c r="BL135" s="183"/>
      <c r="BM135" s="183"/>
      <c r="BN135" s="183"/>
      <c r="BO135" s="183"/>
      <c r="BP135" s="183"/>
      <c r="BQ135" s="183"/>
      <c r="BR135" s="183"/>
      <c r="BS135" s="183"/>
      <c r="BT135" s="183"/>
      <c r="BU135" s="183"/>
      <c r="BV135" s="183"/>
      <c r="BW135" s="183"/>
      <c r="BX135" s="183"/>
      <c r="BY135" s="183"/>
      <c r="BZ135" s="183"/>
      <c r="CA135" s="183"/>
      <c r="CB135" s="183"/>
      <c r="CC135" s="183"/>
      <c r="CD135" s="183"/>
      <c r="CE135" s="183"/>
      <c r="CF135" s="183"/>
      <c r="CG135" s="183"/>
      <c r="CH135" s="183"/>
      <c r="CI135" s="183"/>
      <c r="CJ135" s="183"/>
      <c r="CK135" s="183"/>
      <c r="CL135" s="183"/>
      <c r="CM135" s="183"/>
      <c r="CN135" s="183"/>
      <c r="CO135" s="183"/>
      <c r="CP135" s="183"/>
      <c r="CQ135" s="183"/>
      <c r="CR135" s="183"/>
      <c r="CS135" s="183"/>
      <c r="CT135" s="183"/>
      <c r="CU135" s="183"/>
      <c r="CV135" s="183"/>
      <c r="CW135" s="183"/>
      <c r="CX135" s="183"/>
      <c r="CY135" s="183"/>
      <c r="CZ135" s="183"/>
      <c r="DA135" s="183"/>
      <c r="DB135" s="183"/>
      <c r="DC135" s="183"/>
      <c r="DD135" s="183"/>
      <c r="DE135" s="183"/>
      <c r="DF135" s="183"/>
      <c r="DG135" s="183"/>
      <c r="DH135" s="183"/>
      <c r="DI135" s="183"/>
      <c r="DJ135" s="183"/>
      <c r="DK135" s="183"/>
      <c r="DL135" s="183"/>
      <c r="DM135" s="183"/>
      <c r="DN135" s="183"/>
      <c r="DO135" s="183"/>
      <c r="DP135" s="183"/>
      <c r="DQ135" s="183"/>
      <c r="DR135" s="183"/>
      <c r="DS135" s="183"/>
      <c r="DT135" s="183"/>
      <c r="DU135" s="183"/>
      <c r="DV135" s="183"/>
      <c r="DW135" s="183"/>
      <c r="DX135" s="183"/>
      <c r="DY135" s="183"/>
      <c r="DZ135" s="183"/>
      <c r="EA135" s="183"/>
      <c r="EB135" s="183"/>
      <c r="EC135" s="183"/>
      <c r="ED135" s="183"/>
      <c r="EE135" s="183"/>
      <c r="EF135" s="183"/>
      <c r="EG135" s="183"/>
      <c r="EH135" s="183"/>
      <c r="EI135" s="183"/>
      <c r="EJ135" s="183"/>
      <c r="EK135" s="183"/>
      <c r="EL135" s="183"/>
      <c r="EM135" s="183"/>
      <c r="EN135" s="183"/>
      <c r="EO135" s="183"/>
      <c r="EP135" s="183"/>
      <c r="EQ135" s="183"/>
      <c r="ER135" s="183"/>
      <c r="ES135" s="183"/>
      <c r="ET135" s="183"/>
      <c r="EU135" s="183"/>
      <c r="EV135" s="183"/>
      <c r="EW135" s="183"/>
      <c r="EX135" s="183"/>
      <c r="EY135" s="183"/>
      <c r="EZ135" s="183"/>
      <c r="FA135" s="183"/>
      <c r="FB135" s="183"/>
      <c r="FC135" s="183"/>
      <c r="FD135" s="183"/>
      <c r="FE135" s="183"/>
      <c r="FF135" s="183"/>
      <c r="FG135" s="183"/>
      <c r="FH135" s="183"/>
      <c r="FI135" s="183"/>
      <c r="FJ135" s="183"/>
      <c r="FK135" s="183"/>
      <c r="FL135" s="183"/>
      <c r="FM135" s="183"/>
      <c r="FN135" s="183"/>
      <c r="FO135" s="183"/>
      <c r="FP135" s="183"/>
      <c r="FQ135" s="183"/>
      <c r="FR135" s="183"/>
      <c r="FS135" s="183"/>
      <c r="FT135" s="183"/>
      <c r="FU135" s="183"/>
      <c r="FV135" s="183"/>
      <c r="FW135" s="183"/>
      <c r="FX135" s="183"/>
      <c r="FY135" s="183"/>
      <c r="FZ135" s="183"/>
      <c r="GA135" s="183"/>
      <c r="GB135" s="183"/>
      <c r="GC135" s="183"/>
      <c r="GD135" s="183"/>
      <c r="GE135" s="183"/>
      <c r="GF135" s="183"/>
      <c r="GG135" s="183"/>
      <c r="GH135" s="183"/>
      <c r="GI135" s="183"/>
      <c r="GJ135" s="183"/>
      <c r="GK135" s="183"/>
      <c r="GL135" s="183"/>
      <c r="GM135" s="183"/>
      <c r="GN135" s="183"/>
      <c r="GO135" s="183"/>
      <c r="GP135" s="183"/>
      <c r="GQ135" s="183"/>
      <c r="GR135" s="183"/>
      <c r="GS135" s="183"/>
      <c r="GT135" s="183"/>
      <c r="GU135" s="183"/>
      <c r="GV135" s="183"/>
      <c r="GW135" s="183"/>
      <c r="GX135" s="183"/>
      <c r="GY135" s="183"/>
      <c r="GZ135" s="183"/>
      <c r="HA135" s="183"/>
      <c r="HB135" s="183"/>
      <c r="HC135" s="183"/>
      <c r="HD135" s="183"/>
      <c r="HE135" s="183"/>
      <c r="HF135" s="183"/>
      <c r="HG135" s="183"/>
      <c r="HH135" s="183"/>
      <c r="HI135" s="183"/>
      <c r="HJ135" s="183"/>
      <c r="HK135" s="183"/>
      <c r="HL135" s="183"/>
      <c r="HM135" s="183"/>
      <c r="HN135" s="183"/>
      <c r="HO135" s="183"/>
      <c r="HP135" s="183"/>
      <c r="HQ135" s="183"/>
      <c r="HR135" s="183"/>
      <c r="HS135" s="183"/>
      <c r="HT135" s="183"/>
      <c r="HU135" s="183"/>
      <c r="HV135" s="183"/>
      <c r="HW135" s="183"/>
      <c r="HX135" s="183"/>
      <c r="HY135" s="183"/>
      <c r="HZ135" s="183"/>
      <c r="IA135" s="183"/>
      <c r="IB135" s="183"/>
      <c r="IC135" s="183"/>
      <c r="ID135" s="183"/>
      <c r="IE135" s="183"/>
      <c r="IF135" s="183"/>
      <c r="IG135" s="183"/>
      <c r="IH135" s="183"/>
      <c r="II135" s="183"/>
      <c r="IJ135" s="183"/>
      <c r="IK135" s="183"/>
      <c r="IL135" s="183"/>
      <c r="IM135" s="183"/>
      <c r="IN135" s="183"/>
      <c r="IO135" s="183"/>
      <c r="IP135" s="183"/>
      <c r="IQ135" s="183"/>
      <c r="IR135" s="183"/>
      <c r="IS135" s="183"/>
      <c r="IT135" s="183"/>
      <c r="IU135" s="183"/>
      <c r="IV135" s="183"/>
      <c r="IW135" s="183"/>
      <c r="IX135" s="183"/>
      <c r="IY135" s="183"/>
      <c r="IZ135" s="183"/>
      <c r="JA135" s="183"/>
      <c r="JB135" s="183"/>
      <c r="JC135" s="183"/>
      <c r="JD135" s="183"/>
      <c r="JE135" s="183"/>
      <c r="JF135" s="183"/>
      <c r="JG135" s="183"/>
      <c r="JH135" s="183"/>
      <c r="JI135" s="183"/>
      <c r="JJ135" s="183"/>
      <c r="JK135" s="183"/>
      <c r="JL135" s="183"/>
      <c r="JM135" s="183"/>
      <c r="JN135" s="183"/>
      <c r="JO135" s="183"/>
      <c r="JP135" s="183"/>
      <c r="JQ135" s="183"/>
      <c r="JR135" s="183"/>
      <c r="JS135" s="183"/>
      <c r="JT135" s="183"/>
      <c r="JU135" s="183"/>
      <c r="JV135" s="183"/>
      <c r="JW135" s="183"/>
      <c r="JX135" s="183"/>
      <c r="JY135" s="183"/>
      <c r="JZ135" s="183"/>
      <c r="KA135" s="183"/>
      <c r="KB135" s="183"/>
      <c r="KC135" s="183"/>
      <c r="KD135" s="183"/>
      <c r="KE135" s="183"/>
      <c r="KF135" s="183"/>
      <c r="KG135" s="183"/>
      <c r="KH135" s="183"/>
      <c r="KI135" s="183"/>
      <c r="KJ135" s="183"/>
      <c r="KK135" s="183"/>
      <c r="KL135" s="183"/>
      <c r="KM135" s="183"/>
      <c r="KN135" s="183"/>
      <c r="KO135" s="183"/>
      <c r="KP135" s="183"/>
      <c r="KQ135" s="183"/>
      <c r="KR135" s="183"/>
      <c r="KS135" s="183"/>
      <c r="KT135" s="183"/>
      <c r="KU135" s="183"/>
      <c r="KV135" s="183"/>
      <c r="KW135" s="183"/>
      <c r="KX135" s="183"/>
      <c r="KY135" s="183"/>
      <c r="KZ135" s="183"/>
      <c r="LA135" s="183"/>
      <c r="LB135" s="183"/>
      <c r="LC135" s="183"/>
      <c r="LD135" s="183"/>
      <c r="LE135" s="183"/>
      <c r="LF135" s="183"/>
      <c r="LG135" s="183"/>
      <c r="LH135" s="183"/>
      <c r="LI135" s="183"/>
      <c r="LJ135" s="183"/>
      <c r="LK135" s="183"/>
      <c r="LL135" s="183"/>
      <c r="LM135" s="183"/>
      <c r="LN135" s="183"/>
      <c r="LO135" s="183"/>
      <c r="LP135" s="183"/>
      <c r="LQ135" s="183"/>
      <c r="LR135" s="183"/>
      <c r="LS135" s="183"/>
      <c r="LT135" s="183"/>
      <c r="LU135" s="183"/>
      <c r="LV135" s="183"/>
      <c r="LW135" s="183"/>
      <c r="LX135" s="183"/>
      <c r="LY135" s="183"/>
      <c r="LZ135" s="183"/>
      <c r="MA135" s="183"/>
      <c r="MB135" s="183"/>
      <c r="MC135" s="183"/>
      <c r="MD135" s="183"/>
      <c r="ME135" s="183"/>
      <c r="MF135" s="183"/>
      <c r="MG135" s="183"/>
      <c r="MH135" s="183"/>
      <c r="MI135" s="183"/>
      <c r="MJ135" s="183"/>
      <c r="MK135" s="183"/>
      <c r="ML135" s="183"/>
      <c r="MM135" s="183"/>
      <c r="MN135" s="183"/>
      <c r="MO135" s="183"/>
      <c r="MP135" s="183"/>
      <c r="MQ135" s="183"/>
      <c r="MR135" s="183"/>
      <c r="MS135" s="183"/>
      <c r="MT135" s="183"/>
      <c r="MU135" s="183"/>
      <c r="MV135" s="183"/>
      <c r="MW135" s="183"/>
      <c r="MX135" s="183"/>
      <c r="MY135" s="183"/>
      <c r="MZ135" s="183"/>
      <c r="NA135" s="183"/>
      <c r="NB135" s="183"/>
      <c r="NC135" s="183"/>
      <c r="ND135" s="183"/>
      <c r="NE135" s="183"/>
      <c r="NF135" s="183"/>
      <c r="NG135" s="183"/>
      <c r="NH135" s="183"/>
      <c r="NI135" s="183"/>
      <c r="NJ135" s="183"/>
      <c r="NK135" s="183"/>
      <c r="NL135" s="183"/>
      <c r="NM135" s="183"/>
      <c r="NN135" s="183"/>
      <c r="NO135" s="183"/>
      <c r="NP135" s="183"/>
      <c r="NQ135" s="183"/>
      <c r="NR135" s="183"/>
      <c r="NS135" s="183"/>
      <c r="NT135" s="183"/>
      <c r="NU135" s="183"/>
      <c r="NV135" s="183"/>
      <c r="NW135" s="183"/>
      <c r="NX135" s="183"/>
      <c r="NY135" s="183"/>
      <c r="NZ135" s="183"/>
      <c r="OA135" s="183"/>
      <c r="OB135" s="183"/>
    </row>
    <row r="136" spans="1:392" s="36" customFormat="1">
      <c r="A136" s="121" t="s">
        <v>221</v>
      </c>
      <c r="B136" s="157" t="s">
        <v>369</v>
      </c>
      <c r="C136" s="170">
        <f>VLOOKUP(A136,'Running Inventory count'!$A:$C,3,)</f>
        <v>10</v>
      </c>
      <c r="D136" s="169"/>
      <c r="E136" s="169"/>
      <c r="F136" s="115" t="s">
        <v>783</v>
      </c>
      <c r="G136" s="169" t="s">
        <v>820</v>
      </c>
      <c r="H136" s="167" t="s">
        <v>737</v>
      </c>
      <c r="I136" s="207"/>
      <c r="J136" s="166"/>
      <c r="K136" s="13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183"/>
      <c r="AF136" s="183"/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3"/>
      <c r="BN136" s="183"/>
      <c r="BO136" s="183"/>
      <c r="BP136" s="183"/>
      <c r="BQ136" s="183"/>
      <c r="BR136" s="183"/>
      <c r="BS136" s="183"/>
      <c r="BT136" s="183"/>
      <c r="BU136" s="183"/>
      <c r="BV136" s="183"/>
      <c r="BW136" s="183"/>
      <c r="BX136" s="183"/>
      <c r="BY136" s="183"/>
      <c r="BZ136" s="183"/>
      <c r="CA136" s="183"/>
      <c r="CB136" s="183"/>
      <c r="CC136" s="183"/>
      <c r="CD136" s="183"/>
      <c r="CE136" s="183"/>
      <c r="CF136" s="183"/>
      <c r="CG136" s="183"/>
      <c r="CH136" s="183"/>
      <c r="CI136" s="183"/>
      <c r="CJ136" s="183"/>
      <c r="CK136" s="183"/>
      <c r="CL136" s="183"/>
      <c r="CM136" s="183"/>
      <c r="CN136" s="183"/>
      <c r="CO136" s="183"/>
      <c r="CP136" s="183"/>
      <c r="CQ136" s="183"/>
      <c r="CR136" s="183"/>
      <c r="CS136" s="183"/>
      <c r="CT136" s="183"/>
      <c r="CU136" s="183"/>
      <c r="CV136" s="183"/>
      <c r="CW136" s="183"/>
      <c r="CX136" s="183"/>
      <c r="CY136" s="183"/>
      <c r="CZ136" s="183"/>
      <c r="DA136" s="183"/>
      <c r="DB136" s="183"/>
      <c r="DC136" s="183"/>
      <c r="DD136" s="183"/>
      <c r="DE136" s="183"/>
      <c r="DF136" s="183"/>
      <c r="DG136" s="183"/>
      <c r="DH136" s="183"/>
      <c r="DI136" s="183"/>
      <c r="DJ136" s="183"/>
      <c r="DK136" s="183"/>
      <c r="DL136" s="183"/>
      <c r="DM136" s="183"/>
      <c r="DN136" s="183"/>
      <c r="DO136" s="183"/>
      <c r="DP136" s="183"/>
      <c r="DQ136" s="183"/>
      <c r="DR136" s="183"/>
      <c r="DS136" s="183"/>
      <c r="DT136" s="183"/>
      <c r="DU136" s="183"/>
      <c r="DV136" s="183"/>
      <c r="DW136" s="183"/>
      <c r="DX136" s="183"/>
      <c r="DY136" s="183"/>
      <c r="DZ136" s="183"/>
      <c r="EA136" s="183"/>
      <c r="EB136" s="183"/>
      <c r="EC136" s="183"/>
      <c r="ED136" s="183"/>
      <c r="EE136" s="183"/>
      <c r="EF136" s="183"/>
      <c r="EG136" s="183"/>
      <c r="EH136" s="183"/>
      <c r="EI136" s="183"/>
      <c r="EJ136" s="183"/>
      <c r="EK136" s="183"/>
      <c r="EL136" s="183"/>
      <c r="EM136" s="183"/>
      <c r="EN136" s="183"/>
      <c r="EO136" s="183"/>
      <c r="EP136" s="183"/>
      <c r="EQ136" s="183"/>
      <c r="ER136" s="183"/>
      <c r="ES136" s="183"/>
      <c r="ET136" s="183"/>
      <c r="EU136" s="183"/>
      <c r="EV136" s="183"/>
      <c r="EW136" s="183"/>
      <c r="EX136" s="183"/>
      <c r="EY136" s="183"/>
      <c r="EZ136" s="183"/>
      <c r="FA136" s="183"/>
      <c r="FB136" s="183"/>
      <c r="FC136" s="183"/>
      <c r="FD136" s="183"/>
      <c r="FE136" s="183"/>
      <c r="FF136" s="183"/>
      <c r="FG136" s="183"/>
      <c r="FH136" s="183"/>
      <c r="FI136" s="183"/>
      <c r="FJ136" s="183"/>
      <c r="FK136" s="183"/>
      <c r="FL136" s="183"/>
      <c r="FM136" s="183"/>
      <c r="FN136" s="183"/>
      <c r="FO136" s="183"/>
      <c r="FP136" s="183"/>
      <c r="FQ136" s="183"/>
      <c r="FR136" s="183"/>
      <c r="FS136" s="183"/>
      <c r="FT136" s="183"/>
      <c r="FU136" s="183"/>
      <c r="FV136" s="183"/>
      <c r="FW136" s="183"/>
      <c r="FX136" s="183"/>
      <c r="FY136" s="183"/>
      <c r="FZ136" s="183"/>
      <c r="GA136" s="183"/>
      <c r="GB136" s="183"/>
      <c r="GC136" s="183"/>
      <c r="GD136" s="183"/>
      <c r="GE136" s="183"/>
      <c r="GF136" s="183"/>
      <c r="GG136" s="183"/>
      <c r="GH136" s="183"/>
      <c r="GI136" s="183"/>
      <c r="GJ136" s="183"/>
      <c r="GK136" s="183"/>
      <c r="GL136" s="183"/>
      <c r="GM136" s="183"/>
      <c r="GN136" s="183"/>
      <c r="GO136" s="183"/>
      <c r="GP136" s="183"/>
      <c r="GQ136" s="183"/>
      <c r="GR136" s="183"/>
      <c r="GS136" s="183"/>
      <c r="GT136" s="183"/>
      <c r="GU136" s="183"/>
      <c r="GV136" s="183"/>
      <c r="GW136" s="183"/>
      <c r="GX136" s="183"/>
      <c r="GY136" s="183"/>
      <c r="GZ136" s="183"/>
      <c r="HA136" s="183"/>
      <c r="HB136" s="183"/>
      <c r="HC136" s="183"/>
      <c r="HD136" s="183"/>
      <c r="HE136" s="183"/>
      <c r="HF136" s="183"/>
      <c r="HG136" s="183"/>
      <c r="HH136" s="183"/>
      <c r="HI136" s="183"/>
      <c r="HJ136" s="183"/>
      <c r="HK136" s="183"/>
      <c r="HL136" s="183"/>
      <c r="HM136" s="183"/>
      <c r="HN136" s="183"/>
      <c r="HO136" s="183"/>
      <c r="HP136" s="183"/>
      <c r="HQ136" s="183"/>
      <c r="HR136" s="183"/>
      <c r="HS136" s="183"/>
      <c r="HT136" s="183"/>
      <c r="HU136" s="183"/>
      <c r="HV136" s="183"/>
      <c r="HW136" s="183"/>
      <c r="HX136" s="183"/>
      <c r="HY136" s="183"/>
      <c r="HZ136" s="183"/>
      <c r="IA136" s="183"/>
      <c r="IB136" s="183"/>
      <c r="IC136" s="183"/>
      <c r="ID136" s="183"/>
      <c r="IE136" s="183"/>
      <c r="IF136" s="183"/>
      <c r="IG136" s="183"/>
      <c r="IH136" s="183"/>
      <c r="II136" s="183"/>
      <c r="IJ136" s="183"/>
      <c r="IK136" s="183"/>
      <c r="IL136" s="183"/>
      <c r="IM136" s="183"/>
      <c r="IN136" s="183"/>
      <c r="IO136" s="183"/>
      <c r="IP136" s="183"/>
      <c r="IQ136" s="183"/>
      <c r="IR136" s="183"/>
      <c r="IS136" s="183"/>
      <c r="IT136" s="183"/>
      <c r="IU136" s="183"/>
      <c r="IV136" s="183"/>
      <c r="IW136" s="183"/>
      <c r="IX136" s="183"/>
      <c r="IY136" s="183"/>
      <c r="IZ136" s="183"/>
      <c r="JA136" s="183"/>
      <c r="JB136" s="183"/>
      <c r="JC136" s="183"/>
      <c r="JD136" s="183"/>
      <c r="JE136" s="183"/>
      <c r="JF136" s="183"/>
      <c r="JG136" s="183"/>
      <c r="JH136" s="183"/>
      <c r="JI136" s="183"/>
      <c r="JJ136" s="183"/>
      <c r="JK136" s="183"/>
      <c r="JL136" s="183"/>
      <c r="JM136" s="183"/>
      <c r="JN136" s="183"/>
      <c r="JO136" s="183"/>
      <c r="JP136" s="183"/>
      <c r="JQ136" s="183"/>
      <c r="JR136" s="183"/>
      <c r="JS136" s="183"/>
      <c r="JT136" s="183"/>
      <c r="JU136" s="183"/>
      <c r="JV136" s="183"/>
      <c r="JW136" s="183"/>
      <c r="JX136" s="183"/>
      <c r="JY136" s="183"/>
      <c r="JZ136" s="183"/>
      <c r="KA136" s="183"/>
      <c r="KB136" s="183"/>
      <c r="KC136" s="183"/>
      <c r="KD136" s="183"/>
      <c r="KE136" s="183"/>
      <c r="KF136" s="183"/>
      <c r="KG136" s="183"/>
      <c r="KH136" s="183"/>
      <c r="KI136" s="183"/>
      <c r="KJ136" s="183"/>
      <c r="KK136" s="183"/>
      <c r="KL136" s="183"/>
      <c r="KM136" s="183"/>
      <c r="KN136" s="183"/>
      <c r="KO136" s="183"/>
      <c r="KP136" s="183"/>
      <c r="KQ136" s="183"/>
      <c r="KR136" s="183"/>
      <c r="KS136" s="183"/>
      <c r="KT136" s="183"/>
      <c r="KU136" s="183"/>
      <c r="KV136" s="183"/>
      <c r="KW136" s="183"/>
      <c r="KX136" s="183"/>
      <c r="KY136" s="183"/>
      <c r="KZ136" s="183"/>
      <c r="LA136" s="183"/>
      <c r="LB136" s="183"/>
      <c r="LC136" s="183"/>
      <c r="LD136" s="183"/>
      <c r="LE136" s="183"/>
      <c r="LF136" s="183"/>
      <c r="LG136" s="183"/>
      <c r="LH136" s="183"/>
      <c r="LI136" s="183"/>
      <c r="LJ136" s="183"/>
      <c r="LK136" s="183"/>
      <c r="LL136" s="183"/>
      <c r="LM136" s="183"/>
      <c r="LN136" s="183"/>
      <c r="LO136" s="183"/>
      <c r="LP136" s="183"/>
      <c r="LQ136" s="183"/>
      <c r="LR136" s="183"/>
      <c r="LS136" s="183"/>
      <c r="LT136" s="183"/>
      <c r="LU136" s="183"/>
      <c r="LV136" s="183"/>
      <c r="LW136" s="183"/>
      <c r="LX136" s="183"/>
      <c r="LY136" s="183"/>
      <c r="LZ136" s="183"/>
      <c r="MA136" s="183"/>
      <c r="MB136" s="183"/>
      <c r="MC136" s="183"/>
      <c r="MD136" s="183"/>
      <c r="ME136" s="183"/>
      <c r="MF136" s="183"/>
      <c r="MG136" s="183"/>
      <c r="MH136" s="183"/>
      <c r="MI136" s="183"/>
      <c r="MJ136" s="183"/>
      <c r="MK136" s="183"/>
      <c r="ML136" s="183"/>
      <c r="MM136" s="183"/>
      <c r="MN136" s="183"/>
      <c r="MO136" s="183"/>
      <c r="MP136" s="183"/>
      <c r="MQ136" s="183"/>
      <c r="MR136" s="183"/>
      <c r="MS136" s="183"/>
      <c r="MT136" s="183"/>
      <c r="MU136" s="183"/>
      <c r="MV136" s="183"/>
      <c r="MW136" s="183"/>
      <c r="MX136" s="183"/>
      <c r="MY136" s="183"/>
      <c r="MZ136" s="183"/>
      <c r="NA136" s="183"/>
      <c r="NB136" s="183"/>
      <c r="NC136" s="183"/>
      <c r="ND136" s="183"/>
      <c r="NE136" s="183"/>
      <c r="NF136" s="183"/>
      <c r="NG136" s="183"/>
      <c r="NH136" s="183"/>
      <c r="NI136" s="183"/>
      <c r="NJ136" s="183"/>
      <c r="NK136" s="183"/>
      <c r="NL136" s="183"/>
      <c r="NM136" s="183"/>
      <c r="NN136" s="183"/>
      <c r="NO136" s="183"/>
      <c r="NP136" s="183"/>
      <c r="NQ136" s="183"/>
      <c r="NR136" s="183"/>
      <c r="NS136" s="183"/>
      <c r="NT136" s="183"/>
      <c r="NU136" s="183"/>
      <c r="NV136" s="183"/>
      <c r="NW136" s="183"/>
      <c r="NX136" s="183"/>
      <c r="NY136" s="183"/>
      <c r="NZ136" s="183"/>
      <c r="OA136" s="183"/>
      <c r="OB136" s="183"/>
    </row>
    <row r="137" spans="1:392" s="36" customFormat="1">
      <c r="A137" s="294" t="s">
        <v>2261</v>
      </c>
      <c r="B137" s="295" t="s">
        <v>2260</v>
      </c>
      <c r="C137" s="290">
        <f>VLOOKUP(A137,'Running Inventory count'!$A:$C,3,)</f>
        <v>2</v>
      </c>
      <c r="D137" s="289"/>
      <c r="E137" s="289"/>
      <c r="F137" s="291" t="s">
        <v>2054</v>
      </c>
      <c r="G137" s="289" t="s">
        <v>868</v>
      </c>
      <c r="H137" s="288" t="s">
        <v>102</v>
      </c>
      <c r="I137" s="287"/>
      <c r="J137" s="285"/>
      <c r="K137" s="287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3"/>
      <c r="AD137" s="183"/>
      <c r="AE137" s="183"/>
      <c r="AF137" s="183"/>
      <c r="AG137" s="183"/>
      <c r="AH137" s="183"/>
      <c r="AI137" s="183"/>
      <c r="AJ137" s="183"/>
      <c r="AK137" s="183"/>
      <c r="AL137" s="183"/>
      <c r="AM137" s="183"/>
      <c r="AN137" s="183"/>
      <c r="AO137" s="183"/>
      <c r="AP137" s="183"/>
      <c r="AQ137" s="183"/>
      <c r="AR137" s="183"/>
      <c r="AS137" s="183"/>
      <c r="AT137" s="183"/>
      <c r="AU137" s="183"/>
      <c r="AV137" s="183"/>
      <c r="AW137" s="183"/>
      <c r="AX137" s="183"/>
      <c r="AY137" s="183"/>
      <c r="AZ137" s="183"/>
      <c r="BA137" s="183"/>
      <c r="BB137" s="183"/>
      <c r="BC137" s="183"/>
      <c r="BD137" s="183"/>
      <c r="BE137" s="183"/>
      <c r="BF137" s="183"/>
      <c r="BG137" s="183"/>
      <c r="BH137" s="183"/>
      <c r="BI137" s="183"/>
      <c r="BJ137" s="183"/>
      <c r="BK137" s="183"/>
      <c r="BL137" s="183"/>
      <c r="BM137" s="183"/>
      <c r="BN137" s="183"/>
      <c r="BO137" s="183"/>
      <c r="BP137" s="183"/>
      <c r="BQ137" s="183"/>
      <c r="BR137" s="183"/>
      <c r="BS137" s="183"/>
      <c r="BT137" s="183"/>
      <c r="BU137" s="183"/>
      <c r="BV137" s="183"/>
      <c r="BW137" s="183"/>
      <c r="BX137" s="183"/>
      <c r="BY137" s="183"/>
      <c r="BZ137" s="183"/>
      <c r="CA137" s="183"/>
      <c r="CB137" s="183"/>
      <c r="CC137" s="183"/>
      <c r="CD137" s="183"/>
      <c r="CE137" s="183"/>
      <c r="CF137" s="183"/>
      <c r="CG137" s="183"/>
      <c r="CH137" s="183"/>
      <c r="CI137" s="183"/>
      <c r="CJ137" s="183"/>
      <c r="CK137" s="183"/>
      <c r="CL137" s="183"/>
      <c r="CM137" s="183"/>
      <c r="CN137" s="183"/>
      <c r="CO137" s="183"/>
      <c r="CP137" s="183"/>
      <c r="CQ137" s="183"/>
      <c r="CR137" s="183"/>
      <c r="CS137" s="183"/>
      <c r="CT137" s="183"/>
      <c r="CU137" s="183"/>
      <c r="CV137" s="183"/>
      <c r="CW137" s="183"/>
      <c r="CX137" s="183"/>
      <c r="CY137" s="183"/>
      <c r="CZ137" s="183"/>
      <c r="DA137" s="183"/>
      <c r="DB137" s="183"/>
      <c r="DC137" s="183"/>
      <c r="DD137" s="183"/>
      <c r="DE137" s="183"/>
      <c r="DF137" s="183"/>
      <c r="DG137" s="183"/>
      <c r="DH137" s="183"/>
      <c r="DI137" s="183"/>
      <c r="DJ137" s="183"/>
      <c r="DK137" s="183"/>
      <c r="DL137" s="183"/>
      <c r="DM137" s="183"/>
      <c r="DN137" s="183"/>
      <c r="DO137" s="183"/>
      <c r="DP137" s="183"/>
      <c r="DQ137" s="183"/>
      <c r="DR137" s="183"/>
      <c r="DS137" s="183"/>
      <c r="DT137" s="183"/>
      <c r="DU137" s="183"/>
      <c r="DV137" s="183"/>
      <c r="DW137" s="183"/>
      <c r="DX137" s="183"/>
      <c r="DY137" s="183"/>
      <c r="DZ137" s="183"/>
      <c r="EA137" s="183"/>
      <c r="EB137" s="183"/>
      <c r="EC137" s="183"/>
      <c r="ED137" s="183"/>
      <c r="EE137" s="183"/>
      <c r="EF137" s="183"/>
      <c r="EG137" s="183"/>
      <c r="EH137" s="183"/>
      <c r="EI137" s="183"/>
      <c r="EJ137" s="183"/>
      <c r="EK137" s="183"/>
      <c r="EL137" s="183"/>
      <c r="EM137" s="183"/>
      <c r="EN137" s="183"/>
      <c r="EO137" s="183"/>
      <c r="EP137" s="183"/>
      <c r="EQ137" s="183"/>
      <c r="ER137" s="183"/>
      <c r="ES137" s="183"/>
      <c r="ET137" s="183"/>
      <c r="EU137" s="183"/>
      <c r="EV137" s="183"/>
      <c r="EW137" s="183"/>
      <c r="EX137" s="183"/>
      <c r="EY137" s="183"/>
      <c r="EZ137" s="183"/>
      <c r="FA137" s="183"/>
      <c r="FB137" s="183"/>
      <c r="FC137" s="183"/>
      <c r="FD137" s="183"/>
      <c r="FE137" s="183"/>
      <c r="FF137" s="183"/>
      <c r="FG137" s="183"/>
      <c r="FH137" s="183"/>
      <c r="FI137" s="183"/>
      <c r="FJ137" s="183"/>
      <c r="FK137" s="183"/>
      <c r="FL137" s="183"/>
      <c r="FM137" s="183"/>
      <c r="FN137" s="183"/>
      <c r="FO137" s="183"/>
      <c r="FP137" s="183"/>
      <c r="FQ137" s="183"/>
      <c r="FR137" s="183"/>
      <c r="FS137" s="183"/>
      <c r="FT137" s="183"/>
      <c r="FU137" s="183"/>
      <c r="FV137" s="183"/>
      <c r="FW137" s="183"/>
      <c r="FX137" s="183"/>
      <c r="FY137" s="183"/>
      <c r="FZ137" s="183"/>
      <c r="GA137" s="183"/>
      <c r="GB137" s="183"/>
      <c r="GC137" s="183"/>
      <c r="GD137" s="183"/>
      <c r="GE137" s="183"/>
      <c r="GF137" s="183"/>
      <c r="GG137" s="183"/>
      <c r="GH137" s="183"/>
      <c r="GI137" s="183"/>
      <c r="GJ137" s="183"/>
      <c r="GK137" s="183"/>
      <c r="GL137" s="183"/>
      <c r="GM137" s="183"/>
      <c r="GN137" s="183"/>
      <c r="GO137" s="183"/>
      <c r="GP137" s="183"/>
      <c r="GQ137" s="183"/>
      <c r="GR137" s="183"/>
      <c r="GS137" s="183"/>
      <c r="GT137" s="183"/>
      <c r="GU137" s="183"/>
      <c r="GV137" s="183"/>
      <c r="GW137" s="183"/>
      <c r="GX137" s="183"/>
      <c r="GY137" s="183"/>
      <c r="GZ137" s="183"/>
      <c r="HA137" s="183"/>
      <c r="HB137" s="183"/>
      <c r="HC137" s="183"/>
      <c r="HD137" s="183"/>
      <c r="HE137" s="183"/>
      <c r="HF137" s="183"/>
      <c r="HG137" s="183"/>
      <c r="HH137" s="183"/>
      <c r="HI137" s="183"/>
      <c r="HJ137" s="183"/>
      <c r="HK137" s="183"/>
      <c r="HL137" s="183"/>
      <c r="HM137" s="183"/>
      <c r="HN137" s="183"/>
      <c r="HO137" s="183"/>
      <c r="HP137" s="183"/>
      <c r="HQ137" s="183"/>
      <c r="HR137" s="183"/>
      <c r="HS137" s="183"/>
      <c r="HT137" s="183"/>
      <c r="HU137" s="183"/>
      <c r="HV137" s="183"/>
      <c r="HW137" s="183"/>
      <c r="HX137" s="183"/>
      <c r="HY137" s="183"/>
      <c r="HZ137" s="183"/>
      <c r="IA137" s="183"/>
      <c r="IB137" s="183"/>
      <c r="IC137" s="183"/>
      <c r="ID137" s="183"/>
      <c r="IE137" s="183"/>
      <c r="IF137" s="183"/>
      <c r="IG137" s="183"/>
      <c r="IH137" s="183"/>
      <c r="II137" s="183"/>
      <c r="IJ137" s="183"/>
      <c r="IK137" s="183"/>
      <c r="IL137" s="183"/>
      <c r="IM137" s="183"/>
      <c r="IN137" s="183"/>
      <c r="IO137" s="183"/>
      <c r="IP137" s="183"/>
      <c r="IQ137" s="183"/>
      <c r="IR137" s="183"/>
      <c r="IS137" s="183"/>
      <c r="IT137" s="183"/>
      <c r="IU137" s="183"/>
      <c r="IV137" s="183"/>
      <c r="IW137" s="183"/>
      <c r="IX137" s="183"/>
      <c r="IY137" s="183"/>
      <c r="IZ137" s="183"/>
      <c r="JA137" s="183"/>
      <c r="JB137" s="183"/>
      <c r="JC137" s="183"/>
      <c r="JD137" s="183"/>
      <c r="JE137" s="183"/>
      <c r="JF137" s="183"/>
      <c r="JG137" s="183"/>
      <c r="JH137" s="183"/>
      <c r="JI137" s="183"/>
      <c r="JJ137" s="183"/>
      <c r="JK137" s="183"/>
      <c r="JL137" s="183"/>
      <c r="JM137" s="183"/>
      <c r="JN137" s="183"/>
      <c r="JO137" s="183"/>
      <c r="JP137" s="183"/>
      <c r="JQ137" s="183"/>
      <c r="JR137" s="183"/>
      <c r="JS137" s="183"/>
      <c r="JT137" s="183"/>
      <c r="JU137" s="183"/>
      <c r="JV137" s="183"/>
      <c r="JW137" s="183"/>
      <c r="JX137" s="183"/>
      <c r="JY137" s="183"/>
      <c r="JZ137" s="183"/>
      <c r="KA137" s="183"/>
      <c r="KB137" s="183"/>
      <c r="KC137" s="183"/>
      <c r="KD137" s="183"/>
      <c r="KE137" s="183"/>
      <c r="KF137" s="183"/>
      <c r="KG137" s="183"/>
      <c r="KH137" s="183"/>
      <c r="KI137" s="183"/>
      <c r="KJ137" s="183"/>
      <c r="KK137" s="183"/>
      <c r="KL137" s="183"/>
      <c r="KM137" s="183"/>
      <c r="KN137" s="183"/>
      <c r="KO137" s="183"/>
      <c r="KP137" s="183"/>
      <c r="KQ137" s="183"/>
      <c r="KR137" s="183"/>
      <c r="KS137" s="183"/>
      <c r="KT137" s="183"/>
      <c r="KU137" s="183"/>
      <c r="KV137" s="183"/>
      <c r="KW137" s="183"/>
      <c r="KX137" s="183"/>
      <c r="KY137" s="183"/>
      <c r="KZ137" s="183"/>
      <c r="LA137" s="183"/>
      <c r="LB137" s="183"/>
      <c r="LC137" s="183"/>
      <c r="LD137" s="183"/>
      <c r="LE137" s="183"/>
      <c r="LF137" s="183"/>
      <c r="LG137" s="183"/>
      <c r="LH137" s="183"/>
      <c r="LI137" s="183"/>
      <c r="LJ137" s="183"/>
      <c r="LK137" s="183"/>
      <c r="LL137" s="183"/>
      <c r="LM137" s="183"/>
      <c r="LN137" s="183"/>
      <c r="LO137" s="183"/>
      <c r="LP137" s="183"/>
      <c r="LQ137" s="183"/>
      <c r="LR137" s="183"/>
      <c r="LS137" s="183"/>
      <c r="LT137" s="183"/>
      <c r="LU137" s="183"/>
      <c r="LV137" s="183"/>
      <c r="LW137" s="183"/>
      <c r="LX137" s="183"/>
      <c r="LY137" s="183"/>
      <c r="LZ137" s="183"/>
      <c r="MA137" s="183"/>
      <c r="MB137" s="183"/>
      <c r="MC137" s="183"/>
      <c r="MD137" s="183"/>
      <c r="ME137" s="183"/>
      <c r="MF137" s="183"/>
      <c r="MG137" s="183"/>
      <c r="MH137" s="183"/>
      <c r="MI137" s="183"/>
      <c r="MJ137" s="183"/>
      <c r="MK137" s="183"/>
      <c r="ML137" s="183"/>
      <c r="MM137" s="183"/>
      <c r="MN137" s="183"/>
      <c r="MO137" s="183"/>
      <c r="MP137" s="183"/>
      <c r="MQ137" s="183"/>
      <c r="MR137" s="183"/>
      <c r="MS137" s="183"/>
      <c r="MT137" s="183"/>
      <c r="MU137" s="183"/>
      <c r="MV137" s="183"/>
      <c r="MW137" s="183"/>
      <c r="MX137" s="183"/>
      <c r="MY137" s="183"/>
      <c r="MZ137" s="183"/>
      <c r="NA137" s="183"/>
      <c r="NB137" s="183"/>
      <c r="NC137" s="183"/>
      <c r="ND137" s="183"/>
      <c r="NE137" s="183"/>
      <c r="NF137" s="183"/>
      <c r="NG137" s="183"/>
      <c r="NH137" s="183"/>
      <c r="NI137" s="183"/>
      <c r="NJ137" s="183"/>
      <c r="NK137" s="183"/>
      <c r="NL137" s="183"/>
      <c r="NM137" s="183"/>
      <c r="NN137" s="183"/>
      <c r="NO137" s="183"/>
      <c r="NP137" s="183"/>
      <c r="NQ137" s="183"/>
      <c r="NR137" s="183"/>
      <c r="NS137" s="183"/>
      <c r="NT137" s="183"/>
      <c r="NU137" s="183"/>
      <c r="NV137" s="183"/>
      <c r="NW137" s="183"/>
      <c r="NX137" s="183"/>
      <c r="NY137" s="183"/>
      <c r="NZ137" s="183"/>
      <c r="OA137" s="183"/>
      <c r="OB137" s="183"/>
    </row>
    <row r="138" spans="1:392" s="36" customFormat="1">
      <c r="A138" s="294" t="s">
        <v>2263</v>
      </c>
      <c r="B138" s="295" t="s">
        <v>2262</v>
      </c>
      <c r="C138" s="290">
        <f>VLOOKUP(A138,'Running Inventory count'!$A:$C,3,)</f>
        <v>2</v>
      </c>
      <c r="D138" s="289"/>
      <c r="E138" s="289"/>
      <c r="F138" s="291" t="s">
        <v>2054</v>
      </c>
      <c r="G138" s="289" t="s">
        <v>868</v>
      </c>
      <c r="H138" s="288" t="s">
        <v>102</v>
      </c>
      <c r="I138" s="287"/>
      <c r="J138" s="285"/>
      <c r="K138" s="287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  <c r="AA138" s="183"/>
      <c r="AB138" s="183"/>
      <c r="AC138" s="183"/>
      <c r="AD138" s="183"/>
      <c r="AE138" s="183"/>
      <c r="AF138" s="183"/>
      <c r="AG138" s="183"/>
      <c r="AH138" s="183"/>
      <c r="AI138" s="183"/>
      <c r="AJ138" s="183"/>
      <c r="AK138" s="183"/>
      <c r="AL138" s="183"/>
      <c r="AM138" s="183"/>
      <c r="AN138" s="183"/>
      <c r="AO138" s="183"/>
      <c r="AP138" s="183"/>
      <c r="AQ138" s="183"/>
      <c r="AR138" s="183"/>
      <c r="AS138" s="183"/>
      <c r="AT138" s="183"/>
      <c r="AU138" s="183"/>
      <c r="AV138" s="183"/>
      <c r="AW138" s="183"/>
      <c r="AX138" s="183"/>
      <c r="AY138" s="183"/>
      <c r="AZ138" s="183"/>
      <c r="BA138" s="183"/>
      <c r="BB138" s="183"/>
      <c r="BC138" s="183"/>
      <c r="BD138" s="183"/>
      <c r="BE138" s="183"/>
      <c r="BF138" s="183"/>
      <c r="BG138" s="183"/>
      <c r="BH138" s="183"/>
      <c r="BI138" s="183"/>
      <c r="BJ138" s="183"/>
      <c r="BK138" s="183"/>
      <c r="BL138" s="183"/>
      <c r="BM138" s="183"/>
      <c r="BN138" s="183"/>
      <c r="BO138" s="183"/>
      <c r="BP138" s="183"/>
      <c r="BQ138" s="183"/>
      <c r="BR138" s="183"/>
      <c r="BS138" s="183"/>
      <c r="BT138" s="183"/>
      <c r="BU138" s="183"/>
      <c r="BV138" s="183"/>
      <c r="BW138" s="183"/>
      <c r="BX138" s="183"/>
      <c r="BY138" s="183"/>
      <c r="BZ138" s="183"/>
      <c r="CA138" s="183"/>
      <c r="CB138" s="183"/>
      <c r="CC138" s="183"/>
      <c r="CD138" s="183"/>
      <c r="CE138" s="183"/>
      <c r="CF138" s="183"/>
      <c r="CG138" s="183"/>
      <c r="CH138" s="183"/>
      <c r="CI138" s="183"/>
      <c r="CJ138" s="183"/>
      <c r="CK138" s="183"/>
      <c r="CL138" s="183"/>
      <c r="CM138" s="183"/>
      <c r="CN138" s="183"/>
      <c r="CO138" s="183"/>
      <c r="CP138" s="183"/>
      <c r="CQ138" s="183"/>
      <c r="CR138" s="183"/>
      <c r="CS138" s="183"/>
      <c r="CT138" s="183"/>
      <c r="CU138" s="183"/>
      <c r="CV138" s="183"/>
      <c r="CW138" s="183"/>
      <c r="CX138" s="183"/>
      <c r="CY138" s="183"/>
      <c r="CZ138" s="183"/>
      <c r="DA138" s="183"/>
      <c r="DB138" s="183"/>
      <c r="DC138" s="183"/>
      <c r="DD138" s="183"/>
      <c r="DE138" s="183"/>
      <c r="DF138" s="183"/>
      <c r="DG138" s="183"/>
      <c r="DH138" s="183"/>
      <c r="DI138" s="183"/>
      <c r="DJ138" s="183"/>
      <c r="DK138" s="183"/>
      <c r="DL138" s="183"/>
      <c r="DM138" s="183"/>
      <c r="DN138" s="183"/>
      <c r="DO138" s="183"/>
      <c r="DP138" s="183"/>
      <c r="DQ138" s="183"/>
      <c r="DR138" s="183"/>
      <c r="DS138" s="183"/>
      <c r="DT138" s="183"/>
      <c r="DU138" s="183"/>
      <c r="DV138" s="183"/>
      <c r="DW138" s="183"/>
      <c r="DX138" s="183"/>
      <c r="DY138" s="183"/>
      <c r="DZ138" s="183"/>
      <c r="EA138" s="183"/>
      <c r="EB138" s="183"/>
      <c r="EC138" s="183"/>
      <c r="ED138" s="183"/>
      <c r="EE138" s="183"/>
      <c r="EF138" s="183"/>
      <c r="EG138" s="183"/>
      <c r="EH138" s="183"/>
      <c r="EI138" s="183"/>
      <c r="EJ138" s="183"/>
      <c r="EK138" s="183"/>
      <c r="EL138" s="183"/>
      <c r="EM138" s="183"/>
      <c r="EN138" s="183"/>
      <c r="EO138" s="183"/>
      <c r="EP138" s="183"/>
      <c r="EQ138" s="183"/>
      <c r="ER138" s="183"/>
      <c r="ES138" s="183"/>
      <c r="ET138" s="183"/>
      <c r="EU138" s="183"/>
      <c r="EV138" s="183"/>
      <c r="EW138" s="183"/>
      <c r="EX138" s="183"/>
      <c r="EY138" s="183"/>
      <c r="EZ138" s="183"/>
      <c r="FA138" s="183"/>
      <c r="FB138" s="183"/>
      <c r="FC138" s="183"/>
      <c r="FD138" s="183"/>
      <c r="FE138" s="183"/>
      <c r="FF138" s="183"/>
      <c r="FG138" s="183"/>
      <c r="FH138" s="183"/>
      <c r="FI138" s="183"/>
      <c r="FJ138" s="183"/>
      <c r="FK138" s="183"/>
      <c r="FL138" s="183"/>
      <c r="FM138" s="183"/>
      <c r="FN138" s="183"/>
      <c r="FO138" s="183"/>
      <c r="FP138" s="183"/>
      <c r="FQ138" s="183"/>
      <c r="FR138" s="183"/>
      <c r="FS138" s="183"/>
      <c r="FT138" s="183"/>
      <c r="FU138" s="183"/>
      <c r="FV138" s="183"/>
      <c r="FW138" s="183"/>
      <c r="FX138" s="183"/>
      <c r="FY138" s="183"/>
      <c r="FZ138" s="183"/>
      <c r="GA138" s="183"/>
      <c r="GB138" s="183"/>
      <c r="GC138" s="183"/>
      <c r="GD138" s="183"/>
      <c r="GE138" s="183"/>
      <c r="GF138" s="183"/>
      <c r="GG138" s="183"/>
      <c r="GH138" s="183"/>
      <c r="GI138" s="183"/>
      <c r="GJ138" s="183"/>
      <c r="GK138" s="183"/>
      <c r="GL138" s="183"/>
      <c r="GM138" s="183"/>
      <c r="GN138" s="183"/>
      <c r="GO138" s="183"/>
      <c r="GP138" s="183"/>
      <c r="GQ138" s="183"/>
      <c r="GR138" s="183"/>
      <c r="GS138" s="183"/>
      <c r="GT138" s="183"/>
      <c r="GU138" s="183"/>
      <c r="GV138" s="183"/>
      <c r="GW138" s="183"/>
      <c r="GX138" s="183"/>
      <c r="GY138" s="183"/>
      <c r="GZ138" s="183"/>
      <c r="HA138" s="183"/>
      <c r="HB138" s="183"/>
      <c r="HC138" s="183"/>
      <c r="HD138" s="183"/>
      <c r="HE138" s="183"/>
      <c r="HF138" s="183"/>
      <c r="HG138" s="183"/>
      <c r="HH138" s="183"/>
      <c r="HI138" s="183"/>
      <c r="HJ138" s="183"/>
      <c r="HK138" s="183"/>
      <c r="HL138" s="183"/>
      <c r="HM138" s="183"/>
      <c r="HN138" s="183"/>
      <c r="HO138" s="183"/>
      <c r="HP138" s="183"/>
      <c r="HQ138" s="183"/>
      <c r="HR138" s="183"/>
      <c r="HS138" s="183"/>
      <c r="HT138" s="183"/>
      <c r="HU138" s="183"/>
      <c r="HV138" s="183"/>
      <c r="HW138" s="183"/>
      <c r="HX138" s="183"/>
      <c r="HY138" s="183"/>
      <c r="HZ138" s="183"/>
      <c r="IA138" s="183"/>
      <c r="IB138" s="183"/>
      <c r="IC138" s="183"/>
      <c r="ID138" s="183"/>
      <c r="IE138" s="183"/>
      <c r="IF138" s="183"/>
      <c r="IG138" s="183"/>
      <c r="IH138" s="183"/>
      <c r="II138" s="183"/>
      <c r="IJ138" s="183"/>
      <c r="IK138" s="183"/>
      <c r="IL138" s="183"/>
      <c r="IM138" s="183"/>
      <c r="IN138" s="183"/>
      <c r="IO138" s="183"/>
      <c r="IP138" s="183"/>
      <c r="IQ138" s="183"/>
      <c r="IR138" s="183"/>
      <c r="IS138" s="183"/>
      <c r="IT138" s="183"/>
      <c r="IU138" s="183"/>
      <c r="IV138" s="183"/>
      <c r="IW138" s="183"/>
      <c r="IX138" s="183"/>
      <c r="IY138" s="183"/>
      <c r="IZ138" s="183"/>
      <c r="JA138" s="183"/>
      <c r="JB138" s="183"/>
      <c r="JC138" s="183"/>
      <c r="JD138" s="183"/>
      <c r="JE138" s="183"/>
      <c r="JF138" s="183"/>
      <c r="JG138" s="183"/>
      <c r="JH138" s="183"/>
      <c r="JI138" s="183"/>
      <c r="JJ138" s="183"/>
      <c r="JK138" s="183"/>
      <c r="JL138" s="183"/>
      <c r="JM138" s="183"/>
      <c r="JN138" s="183"/>
      <c r="JO138" s="183"/>
      <c r="JP138" s="183"/>
      <c r="JQ138" s="183"/>
      <c r="JR138" s="183"/>
      <c r="JS138" s="183"/>
      <c r="JT138" s="183"/>
      <c r="JU138" s="183"/>
      <c r="JV138" s="183"/>
      <c r="JW138" s="183"/>
      <c r="JX138" s="183"/>
      <c r="JY138" s="183"/>
      <c r="JZ138" s="183"/>
      <c r="KA138" s="183"/>
      <c r="KB138" s="183"/>
      <c r="KC138" s="183"/>
      <c r="KD138" s="183"/>
      <c r="KE138" s="183"/>
      <c r="KF138" s="183"/>
      <c r="KG138" s="183"/>
      <c r="KH138" s="183"/>
      <c r="KI138" s="183"/>
      <c r="KJ138" s="183"/>
      <c r="KK138" s="183"/>
      <c r="KL138" s="183"/>
      <c r="KM138" s="183"/>
      <c r="KN138" s="183"/>
      <c r="KO138" s="183"/>
      <c r="KP138" s="183"/>
      <c r="KQ138" s="183"/>
      <c r="KR138" s="183"/>
      <c r="KS138" s="183"/>
      <c r="KT138" s="183"/>
      <c r="KU138" s="183"/>
      <c r="KV138" s="183"/>
      <c r="KW138" s="183"/>
      <c r="KX138" s="183"/>
      <c r="KY138" s="183"/>
      <c r="KZ138" s="183"/>
      <c r="LA138" s="183"/>
      <c r="LB138" s="183"/>
      <c r="LC138" s="183"/>
      <c r="LD138" s="183"/>
      <c r="LE138" s="183"/>
      <c r="LF138" s="183"/>
      <c r="LG138" s="183"/>
      <c r="LH138" s="183"/>
      <c r="LI138" s="183"/>
      <c r="LJ138" s="183"/>
      <c r="LK138" s="183"/>
      <c r="LL138" s="183"/>
      <c r="LM138" s="183"/>
      <c r="LN138" s="183"/>
      <c r="LO138" s="183"/>
      <c r="LP138" s="183"/>
      <c r="LQ138" s="183"/>
      <c r="LR138" s="183"/>
      <c r="LS138" s="183"/>
      <c r="LT138" s="183"/>
      <c r="LU138" s="183"/>
      <c r="LV138" s="183"/>
      <c r="LW138" s="183"/>
      <c r="LX138" s="183"/>
      <c r="LY138" s="183"/>
      <c r="LZ138" s="183"/>
      <c r="MA138" s="183"/>
      <c r="MB138" s="183"/>
      <c r="MC138" s="183"/>
      <c r="MD138" s="183"/>
      <c r="ME138" s="183"/>
      <c r="MF138" s="183"/>
      <c r="MG138" s="183"/>
      <c r="MH138" s="183"/>
      <c r="MI138" s="183"/>
      <c r="MJ138" s="183"/>
      <c r="MK138" s="183"/>
      <c r="ML138" s="183"/>
      <c r="MM138" s="183"/>
      <c r="MN138" s="183"/>
      <c r="MO138" s="183"/>
      <c r="MP138" s="183"/>
      <c r="MQ138" s="183"/>
      <c r="MR138" s="183"/>
      <c r="MS138" s="183"/>
      <c r="MT138" s="183"/>
      <c r="MU138" s="183"/>
      <c r="MV138" s="183"/>
      <c r="MW138" s="183"/>
      <c r="MX138" s="183"/>
      <c r="MY138" s="183"/>
      <c r="MZ138" s="183"/>
      <c r="NA138" s="183"/>
      <c r="NB138" s="183"/>
      <c r="NC138" s="183"/>
      <c r="ND138" s="183"/>
      <c r="NE138" s="183"/>
      <c r="NF138" s="183"/>
      <c r="NG138" s="183"/>
      <c r="NH138" s="183"/>
      <c r="NI138" s="183"/>
      <c r="NJ138" s="183"/>
      <c r="NK138" s="183"/>
      <c r="NL138" s="183"/>
      <c r="NM138" s="183"/>
      <c r="NN138" s="183"/>
      <c r="NO138" s="183"/>
      <c r="NP138" s="183"/>
      <c r="NQ138" s="183"/>
      <c r="NR138" s="183"/>
      <c r="NS138" s="183"/>
      <c r="NT138" s="183"/>
      <c r="NU138" s="183"/>
      <c r="NV138" s="183"/>
      <c r="NW138" s="183"/>
      <c r="NX138" s="183"/>
      <c r="NY138" s="183"/>
      <c r="NZ138" s="183"/>
      <c r="OA138" s="183"/>
      <c r="OB138" s="183"/>
    </row>
    <row r="139" spans="1:392" s="36" customFormat="1">
      <c r="A139" s="124" t="s">
        <v>2339</v>
      </c>
      <c r="B139" s="156" t="s">
        <v>2340</v>
      </c>
      <c r="C139" s="170">
        <f>VLOOKUP(A139,'Running Inventory count'!$A:$C,3,)</f>
        <v>4</v>
      </c>
      <c r="D139" s="169"/>
      <c r="E139" s="169"/>
      <c r="F139" s="169" t="s">
        <v>2329</v>
      </c>
      <c r="G139" s="169" t="s">
        <v>910</v>
      </c>
      <c r="H139" s="167" t="s">
        <v>103</v>
      </c>
      <c r="I139" s="151"/>
      <c r="J139" s="166"/>
      <c r="K139" s="165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3"/>
      <c r="AD139" s="183"/>
      <c r="AE139" s="183"/>
      <c r="AF139" s="183"/>
      <c r="AG139" s="183"/>
      <c r="AH139" s="183"/>
      <c r="AI139" s="183"/>
      <c r="AJ139" s="183"/>
      <c r="AK139" s="183"/>
      <c r="AL139" s="183"/>
      <c r="AM139" s="183"/>
      <c r="AN139" s="183"/>
      <c r="AO139" s="183"/>
      <c r="AP139" s="183"/>
      <c r="AQ139" s="183"/>
      <c r="AR139" s="183"/>
      <c r="AS139" s="183"/>
      <c r="AT139" s="183"/>
      <c r="AU139" s="183"/>
      <c r="AV139" s="183"/>
      <c r="AW139" s="183"/>
      <c r="AX139" s="183"/>
      <c r="AY139" s="183"/>
      <c r="AZ139" s="183"/>
      <c r="BA139" s="183"/>
      <c r="BB139" s="183"/>
      <c r="BC139" s="183"/>
      <c r="BD139" s="183"/>
      <c r="BE139" s="183"/>
      <c r="BF139" s="183"/>
      <c r="BG139" s="183"/>
      <c r="BH139" s="183"/>
      <c r="BI139" s="183"/>
      <c r="BJ139" s="183"/>
      <c r="BK139" s="183"/>
      <c r="BL139" s="183"/>
      <c r="BM139" s="183"/>
      <c r="BN139" s="183"/>
      <c r="BO139" s="183"/>
      <c r="BP139" s="183"/>
      <c r="BQ139" s="183"/>
      <c r="BR139" s="183"/>
      <c r="BS139" s="183"/>
      <c r="BT139" s="183"/>
      <c r="BU139" s="183"/>
      <c r="BV139" s="183"/>
      <c r="BW139" s="183"/>
      <c r="BX139" s="183"/>
      <c r="BY139" s="183"/>
      <c r="BZ139" s="183"/>
      <c r="CA139" s="183"/>
      <c r="CB139" s="183"/>
      <c r="CC139" s="183"/>
      <c r="CD139" s="183"/>
      <c r="CE139" s="183"/>
      <c r="CF139" s="183"/>
      <c r="CG139" s="183"/>
      <c r="CH139" s="183"/>
      <c r="CI139" s="183"/>
      <c r="CJ139" s="183"/>
      <c r="CK139" s="183"/>
      <c r="CL139" s="183"/>
      <c r="CM139" s="183"/>
      <c r="CN139" s="183"/>
      <c r="CO139" s="183"/>
      <c r="CP139" s="183"/>
      <c r="CQ139" s="183"/>
      <c r="CR139" s="183"/>
      <c r="CS139" s="183"/>
      <c r="CT139" s="183"/>
      <c r="CU139" s="183"/>
      <c r="CV139" s="183"/>
      <c r="CW139" s="183"/>
      <c r="CX139" s="183"/>
      <c r="CY139" s="183"/>
      <c r="CZ139" s="183"/>
      <c r="DA139" s="183"/>
      <c r="DB139" s="183"/>
      <c r="DC139" s="183"/>
      <c r="DD139" s="183"/>
      <c r="DE139" s="183"/>
      <c r="DF139" s="183"/>
      <c r="DG139" s="183"/>
      <c r="DH139" s="183"/>
      <c r="DI139" s="183"/>
      <c r="DJ139" s="183"/>
      <c r="DK139" s="183"/>
      <c r="DL139" s="183"/>
      <c r="DM139" s="183"/>
      <c r="DN139" s="183"/>
      <c r="DO139" s="183"/>
      <c r="DP139" s="183"/>
      <c r="DQ139" s="183"/>
      <c r="DR139" s="183"/>
      <c r="DS139" s="183"/>
      <c r="DT139" s="183"/>
      <c r="DU139" s="183"/>
      <c r="DV139" s="183"/>
      <c r="DW139" s="183"/>
      <c r="DX139" s="183"/>
      <c r="DY139" s="183"/>
      <c r="DZ139" s="183"/>
      <c r="EA139" s="183"/>
      <c r="EB139" s="183"/>
      <c r="EC139" s="183"/>
      <c r="ED139" s="183"/>
      <c r="EE139" s="183"/>
      <c r="EF139" s="183"/>
      <c r="EG139" s="183"/>
      <c r="EH139" s="183"/>
      <c r="EI139" s="183"/>
      <c r="EJ139" s="183"/>
      <c r="EK139" s="183"/>
      <c r="EL139" s="183"/>
      <c r="EM139" s="183"/>
      <c r="EN139" s="183"/>
      <c r="EO139" s="183"/>
      <c r="EP139" s="183"/>
      <c r="EQ139" s="183"/>
      <c r="ER139" s="183"/>
      <c r="ES139" s="183"/>
      <c r="ET139" s="183"/>
      <c r="EU139" s="183"/>
      <c r="EV139" s="183"/>
      <c r="EW139" s="183"/>
      <c r="EX139" s="183"/>
      <c r="EY139" s="183"/>
      <c r="EZ139" s="183"/>
      <c r="FA139" s="183"/>
      <c r="FB139" s="183"/>
      <c r="FC139" s="183"/>
      <c r="FD139" s="183"/>
      <c r="FE139" s="183"/>
      <c r="FF139" s="183"/>
      <c r="FG139" s="183"/>
      <c r="FH139" s="183"/>
      <c r="FI139" s="183"/>
      <c r="FJ139" s="183"/>
      <c r="FK139" s="183"/>
      <c r="FL139" s="183"/>
      <c r="FM139" s="183"/>
      <c r="FN139" s="183"/>
      <c r="FO139" s="183"/>
      <c r="FP139" s="183"/>
      <c r="FQ139" s="183"/>
      <c r="FR139" s="183"/>
      <c r="FS139" s="183"/>
      <c r="FT139" s="183"/>
      <c r="FU139" s="183"/>
      <c r="FV139" s="183"/>
      <c r="FW139" s="183"/>
      <c r="FX139" s="183"/>
      <c r="FY139" s="183"/>
      <c r="FZ139" s="183"/>
      <c r="GA139" s="183"/>
      <c r="GB139" s="183"/>
      <c r="GC139" s="183"/>
      <c r="GD139" s="183"/>
      <c r="GE139" s="183"/>
      <c r="GF139" s="183"/>
      <c r="GG139" s="183"/>
      <c r="GH139" s="183"/>
      <c r="GI139" s="183"/>
      <c r="GJ139" s="183"/>
      <c r="GK139" s="183"/>
      <c r="GL139" s="183"/>
      <c r="GM139" s="183"/>
      <c r="GN139" s="183"/>
      <c r="GO139" s="183"/>
      <c r="GP139" s="183"/>
      <c r="GQ139" s="183"/>
      <c r="GR139" s="183"/>
      <c r="GS139" s="183"/>
      <c r="GT139" s="183"/>
      <c r="GU139" s="183"/>
      <c r="GV139" s="183"/>
      <c r="GW139" s="183"/>
      <c r="GX139" s="183"/>
      <c r="GY139" s="183"/>
      <c r="GZ139" s="183"/>
      <c r="HA139" s="183"/>
      <c r="HB139" s="183"/>
      <c r="HC139" s="183"/>
      <c r="HD139" s="183"/>
      <c r="HE139" s="183"/>
      <c r="HF139" s="183"/>
      <c r="HG139" s="183"/>
      <c r="HH139" s="183"/>
      <c r="HI139" s="183"/>
      <c r="HJ139" s="183"/>
      <c r="HK139" s="183"/>
      <c r="HL139" s="183"/>
      <c r="HM139" s="183"/>
      <c r="HN139" s="183"/>
      <c r="HO139" s="183"/>
      <c r="HP139" s="183"/>
      <c r="HQ139" s="183"/>
      <c r="HR139" s="183"/>
      <c r="HS139" s="183"/>
      <c r="HT139" s="183"/>
      <c r="HU139" s="183"/>
      <c r="HV139" s="183"/>
      <c r="HW139" s="183"/>
      <c r="HX139" s="183"/>
      <c r="HY139" s="183"/>
      <c r="HZ139" s="183"/>
      <c r="IA139" s="183"/>
      <c r="IB139" s="183"/>
      <c r="IC139" s="183"/>
      <c r="ID139" s="183"/>
      <c r="IE139" s="183"/>
      <c r="IF139" s="183"/>
      <c r="IG139" s="183"/>
      <c r="IH139" s="183"/>
      <c r="II139" s="183"/>
      <c r="IJ139" s="183"/>
      <c r="IK139" s="183"/>
      <c r="IL139" s="183"/>
      <c r="IM139" s="183"/>
      <c r="IN139" s="183"/>
      <c r="IO139" s="183"/>
      <c r="IP139" s="183"/>
      <c r="IQ139" s="183"/>
      <c r="IR139" s="183"/>
      <c r="IS139" s="183"/>
      <c r="IT139" s="183"/>
      <c r="IU139" s="183"/>
      <c r="IV139" s="183"/>
      <c r="IW139" s="183"/>
      <c r="IX139" s="183"/>
      <c r="IY139" s="183"/>
      <c r="IZ139" s="183"/>
      <c r="JA139" s="183"/>
      <c r="JB139" s="183"/>
      <c r="JC139" s="183"/>
      <c r="JD139" s="183"/>
      <c r="JE139" s="183"/>
      <c r="JF139" s="183"/>
      <c r="JG139" s="183"/>
      <c r="JH139" s="183"/>
      <c r="JI139" s="183"/>
      <c r="JJ139" s="183"/>
      <c r="JK139" s="183"/>
      <c r="JL139" s="183"/>
      <c r="JM139" s="183"/>
      <c r="JN139" s="183"/>
      <c r="JO139" s="183"/>
      <c r="JP139" s="183"/>
      <c r="JQ139" s="183"/>
      <c r="JR139" s="183"/>
      <c r="JS139" s="183"/>
      <c r="JT139" s="183"/>
      <c r="JU139" s="183"/>
      <c r="JV139" s="183"/>
      <c r="JW139" s="183"/>
      <c r="JX139" s="183"/>
      <c r="JY139" s="183"/>
      <c r="JZ139" s="183"/>
      <c r="KA139" s="183"/>
      <c r="KB139" s="183"/>
      <c r="KC139" s="183"/>
      <c r="KD139" s="183"/>
      <c r="KE139" s="183"/>
      <c r="KF139" s="183"/>
      <c r="KG139" s="183"/>
      <c r="KH139" s="183"/>
      <c r="KI139" s="183"/>
      <c r="KJ139" s="183"/>
      <c r="KK139" s="183"/>
      <c r="KL139" s="183"/>
      <c r="KM139" s="183"/>
      <c r="KN139" s="183"/>
      <c r="KO139" s="183"/>
      <c r="KP139" s="183"/>
      <c r="KQ139" s="183"/>
      <c r="KR139" s="183"/>
      <c r="KS139" s="183"/>
      <c r="KT139" s="183"/>
      <c r="KU139" s="183"/>
      <c r="KV139" s="183"/>
      <c r="KW139" s="183"/>
      <c r="KX139" s="183"/>
      <c r="KY139" s="183"/>
      <c r="KZ139" s="183"/>
      <c r="LA139" s="183"/>
      <c r="LB139" s="183"/>
      <c r="LC139" s="183"/>
      <c r="LD139" s="183"/>
      <c r="LE139" s="183"/>
      <c r="LF139" s="183"/>
      <c r="LG139" s="183"/>
      <c r="LH139" s="183"/>
      <c r="LI139" s="183"/>
      <c r="LJ139" s="183"/>
      <c r="LK139" s="183"/>
      <c r="LL139" s="183"/>
      <c r="LM139" s="183"/>
      <c r="LN139" s="183"/>
      <c r="LO139" s="183"/>
      <c r="LP139" s="183"/>
      <c r="LQ139" s="183"/>
      <c r="LR139" s="183"/>
      <c r="LS139" s="183"/>
      <c r="LT139" s="183"/>
      <c r="LU139" s="183"/>
      <c r="LV139" s="183"/>
      <c r="LW139" s="183"/>
      <c r="LX139" s="183"/>
      <c r="LY139" s="183"/>
      <c r="LZ139" s="183"/>
      <c r="MA139" s="183"/>
      <c r="MB139" s="183"/>
      <c r="MC139" s="183"/>
      <c r="MD139" s="183"/>
      <c r="ME139" s="183"/>
      <c r="MF139" s="183"/>
      <c r="MG139" s="183"/>
      <c r="MH139" s="183"/>
      <c r="MI139" s="183"/>
      <c r="MJ139" s="183"/>
      <c r="MK139" s="183"/>
      <c r="ML139" s="183"/>
      <c r="MM139" s="183"/>
      <c r="MN139" s="183"/>
      <c r="MO139" s="183"/>
      <c r="MP139" s="183"/>
      <c r="MQ139" s="183"/>
      <c r="MR139" s="183"/>
      <c r="MS139" s="183"/>
      <c r="MT139" s="183"/>
      <c r="MU139" s="183"/>
      <c r="MV139" s="183"/>
      <c r="MW139" s="183"/>
      <c r="MX139" s="183"/>
      <c r="MY139" s="183"/>
      <c r="MZ139" s="183"/>
      <c r="NA139" s="183"/>
      <c r="NB139" s="183"/>
      <c r="NC139" s="183"/>
      <c r="ND139" s="183"/>
      <c r="NE139" s="183"/>
      <c r="NF139" s="183"/>
      <c r="NG139" s="183"/>
      <c r="NH139" s="183"/>
      <c r="NI139" s="183"/>
      <c r="NJ139" s="183"/>
      <c r="NK139" s="183"/>
      <c r="NL139" s="183"/>
      <c r="NM139" s="183"/>
      <c r="NN139" s="183"/>
      <c r="NO139" s="183"/>
      <c r="NP139" s="183"/>
      <c r="NQ139" s="183"/>
      <c r="NR139" s="183"/>
      <c r="NS139" s="183"/>
      <c r="NT139" s="183"/>
      <c r="NU139" s="183"/>
      <c r="NV139" s="183"/>
      <c r="NW139" s="183"/>
      <c r="NX139" s="183"/>
      <c r="NY139" s="183"/>
      <c r="NZ139" s="183"/>
      <c r="OA139" s="183"/>
      <c r="OB139" s="183"/>
    </row>
    <row r="140" spans="1:392" s="36" customFormat="1">
      <c r="A140" s="234" t="s">
        <v>1911</v>
      </c>
      <c r="B140" s="386" t="s">
        <v>1904</v>
      </c>
      <c r="C140" s="290">
        <f>VLOOKUP(A140,'Running Inventory count'!$A:$C,3,)</f>
        <v>31</v>
      </c>
      <c r="D140" s="289"/>
      <c r="E140" s="289"/>
      <c r="F140" s="266" t="s">
        <v>1890</v>
      </c>
      <c r="G140" s="289" t="s">
        <v>868</v>
      </c>
      <c r="H140" s="288" t="s">
        <v>102</v>
      </c>
      <c r="I140" s="287"/>
      <c r="J140" s="285"/>
      <c r="K140" s="287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  <c r="AA140" s="183"/>
      <c r="AB140" s="183"/>
      <c r="AC140" s="183"/>
      <c r="AD140" s="183"/>
      <c r="AE140" s="183"/>
      <c r="AF140" s="183"/>
      <c r="AG140" s="183"/>
      <c r="AH140" s="183"/>
      <c r="AI140" s="183"/>
      <c r="AJ140" s="183"/>
      <c r="AK140" s="183"/>
      <c r="AL140" s="183"/>
      <c r="AM140" s="183"/>
      <c r="AN140" s="183"/>
      <c r="AO140" s="183"/>
      <c r="AP140" s="183"/>
      <c r="AQ140" s="183"/>
      <c r="AR140" s="183"/>
      <c r="AS140" s="183"/>
      <c r="AT140" s="183"/>
      <c r="AU140" s="183"/>
      <c r="AV140" s="183"/>
      <c r="AW140" s="183"/>
      <c r="AX140" s="183"/>
      <c r="AY140" s="183"/>
      <c r="AZ140" s="183"/>
      <c r="BA140" s="183"/>
      <c r="BB140" s="183"/>
      <c r="BC140" s="183"/>
      <c r="BD140" s="183"/>
      <c r="BE140" s="183"/>
      <c r="BF140" s="183"/>
      <c r="BG140" s="183"/>
      <c r="BH140" s="183"/>
      <c r="BI140" s="183"/>
      <c r="BJ140" s="183"/>
      <c r="BK140" s="183"/>
      <c r="BL140" s="183"/>
      <c r="BM140" s="183"/>
      <c r="BN140" s="183"/>
      <c r="BO140" s="183"/>
      <c r="BP140" s="183"/>
      <c r="BQ140" s="183"/>
      <c r="BR140" s="183"/>
      <c r="BS140" s="183"/>
      <c r="BT140" s="183"/>
      <c r="BU140" s="183"/>
      <c r="BV140" s="183"/>
      <c r="BW140" s="183"/>
      <c r="BX140" s="183"/>
      <c r="BY140" s="183"/>
      <c r="BZ140" s="183"/>
      <c r="CA140" s="183"/>
      <c r="CB140" s="183"/>
      <c r="CC140" s="183"/>
      <c r="CD140" s="183"/>
      <c r="CE140" s="183"/>
      <c r="CF140" s="183"/>
      <c r="CG140" s="183"/>
      <c r="CH140" s="183"/>
      <c r="CI140" s="183"/>
      <c r="CJ140" s="183"/>
      <c r="CK140" s="183"/>
      <c r="CL140" s="183"/>
      <c r="CM140" s="183"/>
      <c r="CN140" s="183"/>
      <c r="CO140" s="183"/>
      <c r="CP140" s="183"/>
      <c r="CQ140" s="183"/>
      <c r="CR140" s="183"/>
      <c r="CS140" s="183"/>
      <c r="CT140" s="183"/>
      <c r="CU140" s="183"/>
      <c r="CV140" s="183"/>
      <c r="CW140" s="183"/>
      <c r="CX140" s="183"/>
      <c r="CY140" s="183"/>
      <c r="CZ140" s="183"/>
      <c r="DA140" s="183"/>
      <c r="DB140" s="183"/>
      <c r="DC140" s="183"/>
      <c r="DD140" s="183"/>
      <c r="DE140" s="183"/>
      <c r="DF140" s="183"/>
      <c r="DG140" s="183"/>
      <c r="DH140" s="183"/>
      <c r="DI140" s="183"/>
      <c r="DJ140" s="183"/>
      <c r="DK140" s="183"/>
      <c r="DL140" s="183"/>
      <c r="DM140" s="183"/>
      <c r="DN140" s="183"/>
      <c r="DO140" s="183"/>
      <c r="DP140" s="183"/>
      <c r="DQ140" s="183"/>
      <c r="DR140" s="183"/>
      <c r="DS140" s="183"/>
      <c r="DT140" s="183"/>
      <c r="DU140" s="183"/>
      <c r="DV140" s="183"/>
      <c r="DW140" s="183"/>
      <c r="DX140" s="183"/>
      <c r="DY140" s="183"/>
      <c r="DZ140" s="183"/>
      <c r="EA140" s="183"/>
      <c r="EB140" s="183"/>
      <c r="EC140" s="183"/>
      <c r="ED140" s="183"/>
      <c r="EE140" s="183"/>
      <c r="EF140" s="183"/>
      <c r="EG140" s="183"/>
      <c r="EH140" s="183"/>
      <c r="EI140" s="183"/>
      <c r="EJ140" s="183"/>
      <c r="EK140" s="183"/>
      <c r="EL140" s="183"/>
      <c r="EM140" s="183"/>
      <c r="EN140" s="183"/>
      <c r="EO140" s="183"/>
      <c r="EP140" s="183"/>
      <c r="EQ140" s="183"/>
      <c r="ER140" s="183"/>
      <c r="ES140" s="183"/>
      <c r="ET140" s="183"/>
      <c r="EU140" s="183"/>
      <c r="EV140" s="183"/>
      <c r="EW140" s="183"/>
      <c r="EX140" s="183"/>
      <c r="EY140" s="183"/>
      <c r="EZ140" s="183"/>
      <c r="FA140" s="183"/>
      <c r="FB140" s="183"/>
      <c r="FC140" s="183"/>
      <c r="FD140" s="183"/>
      <c r="FE140" s="183"/>
      <c r="FF140" s="183"/>
      <c r="FG140" s="183"/>
      <c r="FH140" s="183"/>
      <c r="FI140" s="183"/>
      <c r="FJ140" s="183"/>
      <c r="FK140" s="183"/>
      <c r="FL140" s="183"/>
      <c r="FM140" s="183"/>
      <c r="FN140" s="183"/>
      <c r="FO140" s="183"/>
      <c r="FP140" s="183"/>
      <c r="FQ140" s="183"/>
      <c r="FR140" s="183"/>
      <c r="FS140" s="183"/>
      <c r="FT140" s="183"/>
      <c r="FU140" s="183"/>
      <c r="FV140" s="183"/>
      <c r="FW140" s="183"/>
      <c r="FX140" s="183"/>
      <c r="FY140" s="183"/>
      <c r="FZ140" s="183"/>
      <c r="GA140" s="183"/>
      <c r="GB140" s="183"/>
      <c r="GC140" s="183"/>
      <c r="GD140" s="183"/>
      <c r="GE140" s="183"/>
      <c r="GF140" s="183"/>
      <c r="GG140" s="183"/>
      <c r="GH140" s="183"/>
      <c r="GI140" s="183"/>
      <c r="GJ140" s="183"/>
      <c r="GK140" s="183"/>
      <c r="GL140" s="183"/>
      <c r="GM140" s="183"/>
      <c r="GN140" s="183"/>
      <c r="GO140" s="183"/>
      <c r="GP140" s="183"/>
      <c r="GQ140" s="183"/>
      <c r="GR140" s="183"/>
      <c r="GS140" s="183"/>
      <c r="GT140" s="183"/>
      <c r="GU140" s="183"/>
      <c r="GV140" s="183"/>
      <c r="GW140" s="183"/>
      <c r="GX140" s="183"/>
      <c r="GY140" s="183"/>
      <c r="GZ140" s="183"/>
      <c r="HA140" s="183"/>
      <c r="HB140" s="183"/>
      <c r="HC140" s="183"/>
      <c r="HD140" s="183"/>
      <c r="HE140" s="183"/>
      <c r="HF140" s="183"/>
      <c r="HG140" s="183"/>
      <c r="HH140" s="183"/>
      <c r="HI140" s="183"/>
      <c r="HJ140" s="183"/>
      <c r="HK140" s="183"/>
      <c r="HL140" s="183"/>
      <c r="HM140" s="183"/>
      <c r="HN140" s="183"/>
      <c r="HO140" s="183"/>
      <c r="HP140" s="183"/>
      <c r="HQ140" s="183"/>
      <c r="HR140" s="183"/>
      <c r="HS140" s="183"/>
      <c r="HT140" s="183"/>
      <c r="HU140" s="183"/>
      <c r="HV140" s="183"/>
      <c r="HW140" s="183"/>
      <c r="HX140" s="183"/>
      <c r="HY140" s="183"/>
      <c r="HZ140" s="183"/>
      <c r="IA140" s="183"/>
      <c r="IB140" s="183"/>
      <c r="IC140" s="183"/>
      <c r="ID140" s="183"/>
      <c r="IE140" s="183"/>
      <c r="IF140" s="183"/>
      <c r="IG140" s="183"/>
      <c r="IH140" s="183"/>
      <c r="II140" s="183"/>
      <c r="IJ140" s="183"/>
      <c r="IK140" s="183"/>
      <c r="IL140" s="183"/>
      <c r="IM140" s="183"/>
      <c r="IN140" s="183"/>
      <c r="IO140" s="183"/>
      <c r="IP140" s="183"/>
      <c r="IQ140" s="183"/>
      <c r="IR140" s="183"/>
      <c r="IS140" s="183"/>
      <c r="IT140" s="183"/>
      <c r="IU140" s="183"/>
      <c r="IV140" s="183"/>
      <c r="IW140" s="183"/>
      <c r="IX140" s="183"/>
      <c r="IY140" s="183"/>
      <c r="IZ140" s="183"/>
      <c r="JA140" s="183"/>
      <c r="JB140" s="183"/>
      <c r="JC140" s="183"/>
      <c r="JD140" s="183"/>
      <c r="JE140" s="183"/>
      <c r="JF140" s="183"/>
      <c r="JG140" s="183"/>
      <c r="JH140" s="183"/>
      <c r="JI140" s="183"/>
      <c r="JJ140" s="183"/>
      <c r="JK140" s="183"/>
      <c r="JL140" s="183"/>
      <c r="JM140" s="183"/>
      <c r="JN140" s="183"/>
      <c r="JO140" s="183"/>
      <c r="JP140" s="183"/>
      <c r="JQ140" s="183"/>
      <c r="JR140" s="183"/>
      <c r="JS140" s="183"/>
      <c r="JT140" s="183"/>
      <c r="JU140" s="183"/>
      <c r="JV140" s="183"/>
      <c r="JW140" s="183"/>
      <c r="JX140" s="183"/>
      <c r="JY140" s="183"/>
      <c r="JZ140" s="183"/>
      <c r="KA140" s="183"/>
      <c r="KB140" s="183"/>
      <c r="KC140" s="183"/>
      <c r="KD140" s="183"/>
      <c r="KE140" s="183"/>
      <c r="KF140" s="183"/>
      <c r="KG140" s="183"/>
      <c r="KH140" s="183"/>
      <c r="KI140" s="183"/>
      <c r="KJ140" s="183"/>
      <c r="KK140" s="183"/>
      <c r="KL140" s="183"/>
      <c r="KM140" s="183"/>
      <c r="KN140" s="183"/>
      <c r="KO140" s="183"/>
      <c r="KP140" s="183"/>
      <c r="KQ140" s="183"/>
      <c r="KR140" s="183"/>
      <c r="KS140" s="183"/>
      <c r="KT140" s="183"/>
      <c r="KU140" s="183"/>
      <c r="KV140" s="183"/>
      <c r="KW140" s="183"/>
      <c r="KX140" s="183"/>
      <c r="KY140" s="183"/>
      <c r="KZ140" s="183"/>
      <c r="LA140" s="183"/>
      <c r="LB140" s="183"/>
      <c r="LC140" s="183"/>
      <c r="LD140" s="183"/>
      <c r="LE140" s="183"/>
      <c r="LF140" s="183"/>
      <c r="LG140" s="183"/>
      <c r="LH140" s="183"/>
      <c r="LI140" s="183"/>
      <c r="LJ140" s="183"/>
      <c r="LK140" s="183"/>
      <c r="LL140" s="183"/>
      <c r="LM140" s="183"/>
      <c r="LN140" s="183"/>
      <c r="LO140" s="183"/>
      <c r="LP140" s="183"/>
      <c r="LQ140" s="183"/>
      <c r="LR140" s="183"/>
      <c r="LS140" s="183"/>
      <c r="LT140" s="183"/>
      <c r="LU140" s="183"/>
      <c r="LV140" s="183"/>
      <c r="LW140" s="183"/>
      <c r="LX140" s="183"/>
      <c r="LY140" s="183"/>
      <c r="LZ140" s="183"/>
      <c r="MA140" s="183"/>
      <c r="MB140" s="183"/>
      <c r="MC140" s="183"/>
      <c r="MD140" s="183"/>
      <c r="ME140" s="183"/>
      <c r="MF140" s="183"/>
      <c r="MG140" s="183"/>
      <c r="MH140" s="183"/>
      <c r="MI140" s="183"/>
      <c r="MJ140" s="183"/>
      <c r="MK140" s="183"/>
      <c r="ML140" s="183"/>
      <c r="MM140" s="183"/>
      <c r="MN140" s="183"/>
      <c r="MO140" s="183"/>
      <c r="MP140" s="183"/>
      <c r="MQ140" s="183"/>
      <c r="MR140" s="183"/>
      <c r="MS140" s="183"/>
      <c r="MT140" s="183"/>
      <c r="MU140" s="183"/>
      <c r="MV140" s="183"/>
      <c r="MW140" s="183"/>
      <c r="MX140" s="183"/>
      <c r="MY140" s="183"/>
      <c r="MZ140" s="183"/>
      <c r="NA140" s="183"/>
      <c r="NB140" s="183"/>
      <c r="NC140" s="183"/>
      <c r="ND140" s="183"/>
      <c r="NE140" s="183"/>
      <c r="NF140" s="183"/>
      <c r="NG140" s="183"/>
      <c r="NH140" s="183"/>
      <c r="NI140" s="183"/>
      <c r="NJ140" s="183"/>
      <c r="NK140" s="183"/>
      <c r="NL140" s="183"/>
      <c r="NM140" s="183"/>
      <c r="NN140" s="183"/>
      <c r="NO140" s="183"/>
      <c r="NP140" s="183"/>
      <c r="NQ140" s="183"/>
      <c r="NR140" s="183"/>
      <c r="NS140" s="183"/>
      <c r="NT140" s="183"/>
      <c r="NU140" s="183"/>
      <c r="NV140" s="183"/>
      <c r="NW140" s="183"/>
      <c r="NX140" s="183"/>
      <c r="NY140" s="183"/>
      <c r="NZ140" s="183"/>
      <c r="OA140" s="183"/>
      <c r="OB140" s="183"/>
    </row>
    <row r="141" spans="1:392" s="36" customFormat="1">
      <c r="A141" s="234" t="s">
        <v>1926</v>
      </c>
      <c r="B141" s="386" t="s">
        <v>1920</v>
      </c>
      <c r="C141" s="32">
        <f>VLOOKUP(A141,'Running Inventory count'!$A:$C,3,)</f>
        <v>20</v>
      </c>
      <c r="D141" s="289"/>
      <c r="E141" s="289"/>
      <c r="F141" s="266" t="s">
        <v>1890</v>
      </c>
      <c r="G141" s="154" t="s">
        <v>868</v>
      </c>
      <c r="H141" s="17" t="s">
        <v>102</v>
      </c>
      <c r="I141" s="287"/>
      <c r="J141" s="25"/>
      <c r="K141" s="287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3"/>
      <c r="AO141" s="183"/>
      <c r="AP141" s="183"/>
      <c r="AQ141" s="183"/>
      <c r="AR141" s="183"/>
      <c r="AS141" s="183"/>
      <c r="AT141" s="183"/>
      <c r="AU141" s="183"/>
      <c r="AV141" s="183"/>
      <c r="AW141" s="183"/>
      <c r="AX141" s="183"/>
      <c r="AY141" s="183"/>
      <c r="AZ141" s="183"/>
      <c r="BA141" s="183"/>
      <c r="BB141" s="183"/>
      <c r="BC141" s="183"/>
      <c r="BD141" s="183"/>
      <c r="BE141" s="183"/>
      <c r="BF141" s="183"/>
      <c r="BG141" s="183"/>
      <c r="BH141" s="183"/>
      <c r="BI141" s="183"/>
      <c r="BJ141" s="183"/>
      <c r="BK141" s="183"/>
      <c r="BL141" s="183"/>
      <c r="BM141" s="183"/>
      <c r="BN141" s="183"/>
      <c r="BO141" s="183"/>
      <c r="BP141" s="183"/>
      <c r="BQ141" s="183"/>
      <c r="BR141" s="183"/>
      <c r="BS141" s="183"/>
      <c r="BT141" s="183"/>
      <c r="BU141" s="183"/>
      <c r="BV141" s="183"/>
      <c r="BW141" s="183"/>
      <c r="BX141" s="183"/>
      <c r="BY141" s="183"/>
      <c r="BZ141" s="183"/>
      <c r="CA141" s="183"/>
      <c r="CB141" s="183"/>
      <c r="CC141" s="183"/>
      <c r="CD141" s="183"/>
      <c r="CE141" s="183"/>
      <c r="CF141" s="183"/>
      <c r="CG141" s="183"/>
      <c r="CH141" s="183"/>
      <c r="CI141" s="183"/>
      <c r="CJ141" s="183"/>
      <c r="CK141" s="183"/>
      <c r="CL141" s="183"/>
      <c r="CM141" s="183"/>
      <c r="CN141" s="183"/>
      <c r="CO141" s="183"/>
      <c r="CP141" s="183"/>
      <c r="CQ141" s="183"/>
      <c r="CR141" s="183"/>
      <c r="CS141" s="183"/>
      <c r="CT141" s="183"/>
      <c r="CU141" s="183"/>
      <c r="CV141" s="183"/>
      <c r="CW141" s="183"/>
      <c r="CX141" s="183"/>
      <c r="CY141" s="183"/>
      <c r="CZ141" s="183"/>
      <c r="DA141" s="183"/>
      <c r="DB141" s="183"/>
      <c r="DC141" s="183"/>
      <c r="DD141" s="183"/>
      <c r="DE141" s="183"/>
      <c r="DF141" s="183"/>
      <c r="DG141" s="183"/>
      <c r="DH141" s="183"/>
      <c r="DI141" s="183"/>
      <c r="DJ141" s="183"/>
      <c r="DK141" s="183"/>
      <c r="DL141" s="183"/>
      <c r="DM141" s="183"/>
      <c r="DN141" s="183"/>
      <c r="DO141" s="183"/>
      <c r="DP141" s="183"/>
      <c r="DQ141" s="183"/>
      <c r="DR141" s="183"/>
      <c r="DS141" s="183"/>
      <c r="DT141" s="183"/>
      <c r="DU141" s="183"/>
      <c r="DV141" s="183"/>
      <c r="DW141" s="183"/>
      <c r="DX141" s="183"/>
      <c r="DY141" s="183"/>
      <c r="DZ141" s="183"/>
      <c r="EA141" s="183"/>
      <c r="EB141" s="183"/>
      <c r="EC141" s="183"/>
      <c r="ED141" s="183"/>
      <c r="EE141" s="183"/>
      <c r="EF141" s="183"/>
      <c r="EG141" s="183"/>
      <c r="EH141" s="183"/>
      <c r="EI141" s="183"/>
      <c r="EJ141" s="183"/>
      <c r="EK141" s="183"/>
      <c r="EL141" s="183"/>
      <c r="EM141" s="183"/>
      <c r="EN141" s="183"/>
      <c r="EO141" s="183"/>
      <c r="EP141" s="183"/>
      <c r="EQ141" s="183"/>
      <c r="ER141" s="183"/>
      <c r="ES141" s="183"/>
      <c r="ET141" s="183"/>
      <c r="EU141" s="183"/>
      <c r="EV141" s="183"/>
      <c r="EW141" s="183"/>
      <c r="EX141" s="183"/>
      <c r="EY141" s="183"/>
      <c r="EZ141" s="183"/>
      <c r="FA141" s="183"/>
      <c r="FB141" s="183"/>
      <c r="FC141" s="183"/>
      <c r="FD141" s="183"/>
      <c r="FE141" s="183"/>
      <c r="FF141" s="183"/>
      <c r="FG141" s="183"/>
      <c r="FH141" s="183"/>
      <c r="FI141" s="183"/>
      <c r="FJ141" s="183"/>
      <c r="FK141" s="183"/>
      <c r="FL141" s="183"/>
      <c r="FM141" s="183"/>
      <c r="FN141" s="183"/>
      <c r="FO141" s="183"/>
      <c r="FP141" s="183"/>
      <c r="FQ141" s="183"/>
      <c r="FR141" s="183"/>
      <c r="FS141" s="183"/>
      <c r="FT141" s="183"/>
      <c r="FU141" s="183"/>
      <c r="FV141" s="183"/>
      <c r="FW141" s="183"/>
      <c r="FX141" s="183"/>
      <c r="FY141" s="183"/>
      <c r="FZ141" s="183"/>
      <c r="GA141" s="183"/>
      <c r="GB141" s="183"/>
      <c r="GC141" s="183"/>
      <c r="GD141" s="183"/>
      <c r="GE141" s="183"/>
      <c r="GF141" s="183"/>
      <c r="GG141" s="183"/>
      <c r="GH141" s="183"/>
      <c r="GI141" s="183"/>
      <c r="GJ141" s="183"/>
      <c r="GK141" s="183"/>
      <c r="GL141" s="183"/>
      <c r="GM141" s="183"/>
      <c r="GN141" s="183"/>
      <c r="GO141" s="183"/>
      <c r="GP141" s="183"/>
      <c r="GQ141" s="183"/>
      <c r="GR141" s="183"/>
      <c r="GS141" s="183"/>
      <c r="GT141" s="183"/>
      <c r="GU141" s="183"/>
      <c r="GV141" s="183"/>
      <c r="GW141" s="183"/>
      <c r="GX141" s="183"/>
      <c r="GY141" s="183"/>
      <c r="GZ141" s="183"/>
      <c r="HA141" s="183"/>
      <c r="HB141" s="183"/>
      <c r="HC141" s="183"/>
      <c r="HD141" s="183"/>
      <c r="HE141" s="183"/>
      <c r="HF141" s="183"/>
      <c r="HG141" s="183"/>
      <c r="HH141" s="183"/>
      <c r="HI141" s="183"/>
      <c r="HJ141" s="183"/>
      <c r="HK141" s="183"/>
      <c r="HL141" s="183"/>
      <c r="HM141" s="183"/>
      <c r="HN141" s="183"/>
      <c r="HO141" s="183"/>
      <c r="HP141" s="183"/>
      <c r="HQ141" s="183"/>
      <c r="HR141" s="183"/>
      <c r="HS141" s="183"/>
      <c r="HT141" s="183"/>
      <c r="HU141" s="183"/>
      <c r="HV141" s="183"/>
      <c r="HW141" s="183"/>
      <c r="HX141" s="183"/>
      <c r="HY141" s="183"/>
      <c r="HZ141" s="183"/>
      <c r="IA141" s="183"/>
      <c r="IB141" s="183"/>
      <c r="IC141" s="183"/>
      <c r="ID141" s="183"/>
      <c r="IE141" s="183"/>
      <c r="IF141" s="183"/>
      <c r="IG141" s="183"/>
      <c r="IH141" s="183"/>
      <c r="II141" s="183"/>
      <c r="IJ141" s="183"/>
      <c r="IK141" s="183"/>
      <c r="IL141" s="183"/>
      <c r="IM141" s="183"/>
      <c r="IN141" s="183"/>
      <c r="IO141" s="183"/>
      <c r="IP141" s="183"/>
      <c r="IQ141" s="183"/>
      <c r="IR141" s="183"/>
      <c r="IS141" s="183"/>
      <c r="IT141" s="183"/>
      <c r="IU141" s="183"/>
      <c r="IV141" s="183"/>
      <c r="IW141" s="183"/>
      <c r="IX141" s="183"/>
      <c r="IY141" s="183"/>
      <c r="IZ141" s="183"/>
      <c r="JA141" s="183"/>
      <c r="JB141" s="183"/>
      <c r="JC141" s="183"/>
      <c r="JD141" s="183"/>
      <c r="JE141" s="183"/>
      <c r="JF141" s="183"/>
      <c r="JG141" s="183"/>
      <c r="JH141" s="183"/>
      <c r="JI141" s="183"/>
      <c r="JJ141" s="183"/>
      <c r="JK141" s="183"/>
      <c r="JL141" s="183"/>
      <c r="JM141" s="183"/>
      <c r="JN141" s="183"/>
      <c r="JO141" s="183"/>
      <c r="JP141" s="183"/>
      <c r="JQ141" s="183"/>
      <c r="JR141" s="183"/>
      <c r="JS141" s="183"/>
      <c r="JT141" s="183"/>
      <c r="JU141" s="183"/>
      <c r="JV141" s="183"/>
      <c r="JW141" s="183"/>
      <c r="JX141" s="183"/>
      <c r="JY141" s="183"/>
      <c r="JZ141" s="183"/>
      <c r="KA141" s="183"/>
      <c r="KB141" s="183"/>
      <c r="KC141" s="183"/>
      <c r="KD141" s="183"/>
      <c r="KE141" s="183"/>
      <c r="KF141" s="183"/>
      <c r="KG141" s="183"/>
      <c r="KH141" s="183"/>
      <c r="KI141" s="183"/>
      <c r="KJ141" s="183"/>
      <c r="KK141" s="183"/>
      <c r="KL141" s="183"/>
      <c r="KM141" s="183"/>
      <c r="KN141" s="183"/>
      <c r="KO141" s="183"/>
      <c r="KP141" s="183"/>
      <c r="KQ141" s="183"/>
      <c r="KR141" s="183"/>
      <c r="KS141" s="183"/>
      <c r="KT141" s="183"/>
      <c r="KU141" s="183"/>
      <c r="KV141" s="183"/>
      <c r="KW141" s="183"/>
      <c r="KX141" s="183"/>
      <c r="KY141" s="183"/>
      <c r="KZ141" s="183"/>
      <c r="LA141" s="183"/>
      <c r="LB141" s="183"/>
      <c r="LC141" s="183"/>
      <c r="LD141" s="183"/>
      <c r="LE141" s="183"/>
      <c r="LF141" s="183"/>
      <c r="LG141" s="183"/>
      <c r="LH141" s="183"/>
      <c r="LI141" s="183"/>
      <c r="LJ141" s="183"/>
      <c r="LK141" s="183"/>
      <c r="LL141" s="183"/>
      <c r="LM141" s="183"/>
      <c r="LN141" s="183"/>
      <c r="LO141" s="183"/>
      <c r="LP141" s="183"/>
      <c r="LQ141" s="183"/>
      <c r="LR141" s="183"/>
      <c r="LS141" s="183"/>
      <c r="LT141" s="183"/>
      <c r="LU141" s="183"/>
      <c r="LV141" s="183"/>
      <c r="LW141" s="183"/>
      <c r="LX141" s="183"/>
      <c r="LY141" s="183"/>
      <c r="LZ141" s="183"/>
      <c r="MA141" s="183"/>
      <c r="MB141" s="183"/>
      <c r="MC141" s="183"/>
      <c r="MD141" s="183"/>
      <c r="ME141" s="183"/>
      <c r="MF141" s="183"/>
      <c r="MG141" s="183"/>
      <c r="MH141" s="183"/>
      <c r="MI141" s="183"/>
      <c r="MJ141" s="183"/>
      <c r="MK141" s="183"/>
      <c r="ML141" s="183"/>
      <c r="MM141" s="183"/>
      <c r="MN141" s="183"/>
      <c r="MO141" s="183"/>
      <c r="MP141" s="183"/>
      <c r="MQ141" s="183"/>
      <c r="MR141" s="183"/>
      <c r="MS141" s="183"/>
      <c r="MT141" s="183"/>
      <c r="MU141" s="183"/>
      <c r="MV141" s="183"/>
      <c r="MW141" s="183"/>
      <c r="MX141" s="183"/>
      <c r="MY141" s="183"/>
      <c r="MZ141" s="183"/>
      <c r="NA141" s="183"/>
      <c r="NB141" s="183"/>
      <c r="NC141" s="183"/>
      <c r="ND141" s="183"/>
      <c r="NE141" s="183"/>
      <c r="NF141" s="183"/>
      <c r="NG141" s="183"/>
      <c r="NH141" s="183"/>
      <c r="NI141" s="183"/>
      <c r="NJ141" s="183"/>
      <c r="NK141" s="183"/>
      <c r="NL141" s="183"/>
      <c r="NM141" s="183"/>
      <c r="NN141" s="183"/>
      <c r="NO141" s="183"/>
      <c r="NP141" s="183"/>
      <c r="NQ141" s="183"/>
      <c r="NR141" s="183"/>
      <c r="NS141" s="183"/>
      <c r="NT141" s="183"/>
      <c r="NU141" s="183"/>
      <c r="NV141" s="183"/>
      <c r="NW141" s="183"/>
      <c r="NX141" s="183"/>
      <c r="NY141" s="183"/>
      <c r="NZ141" s="183"/>
      <c r="OA141" s="183"/>
      <c r="OB141" s="183"/>
    </row>
    <row r="142" spans="1:392" s="36" customFormat="1">
      <c r="A142" s="251" t="s">
        <v>1864</v>
      </c>
      <c r="B142" s="266" t="s">
        <v>1850</v>
      </c>
      <c r="C142" s="32">
        <f>VLOOKUP(A142,'Running Inventory count'!$A:$C,3,)</f>
        <v>34</v>
      </c>
      <c r="D142" s="289"/>
      <c r="E142" s="289"/>
      <c r="F142" s="291" t="s">
        <v>1762</v>
      </c>
      <c r="G142" s="154" t="s">
        <v>868</v>
      </c>
      <c r="H142" s="17" t="s">
        <v>102</v>
      </c>
      <c r="I142" s="287"/>
      <c r="J142" s="25"/>
      <c r="K142" s="287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  <c r="AA142" s="183"/>
      <c r="AB142" s="183"/>
      <c r="AC142" s="183"/>
      <c r="AD142" s="183"/>
      <c r="AE142" s="183"/>
      <c r="AF142" s="183"/>
      <c r="AG142" s="183"/>
      <c r="AH142" s="183"/>
      <c r="AI142" s="183"/>
      <c r="AJ142" s="183"/>
      <c r="AK142" s="183"/>
      <c r="AL142" s="183"/>
      <c r="AM142" s="183"/>
      <c r="AN142" s="183"/>
      <c r="AO142" s="183"/>
      <c r="AP142" s="183"/>
      <c r="AQ142" s="183"/>
      <c r="AR142" s="183"/>
      <c r="AS142" s="183"/>
      <c r="AT142" s="183"/>
      <c r="AU142" s="183"/>
      <c r="AV142" s="183"/>
      <c r="AW142" s="183"/>
      <c r="AX142" s="183"/>
      <c r="AY142" s="183"/>
      <c r="AZ142" s="183"/>
      <c r="BA142" s="183"/>
      <c r="BB142" s="183"/>
      <c r="BC142" s="183"/>
      <c r="BD142" s="183"/>
      <c r="BE142" s="183"/>
      <c r="BF142" s="183"/>
      <c r="BG142" s="183"/>
      <c r="BH142" s="183"/>
      <c r="BI142" s="183"/>
      <c r="BJ142" s="183"/>
      <c r="BK142" s="183"/>
      <c r="BL142" s="183"/>
      <c r="BM142" s="183"/>
      <c r="BN142" s="183"/>
      <c r="BO142" s="183"/>
      <c r="BP142" s="183"/>
      <c r="BQ142" s="183"/>
      <c r="BR142" s="183"/>
      <c r="BS142" s="183"/>
      <c r="BT142" s="183"/>
      <c r="BU142" s="183"/>
      <c r="BV142" s="183"/>
      <c r="BW142" s="183"/>
      <c r="BX142" s="183"/>
      <c r="BY142" s="183"/>
      <c r="BZ142" s="183"/>
      <c r="CA142" s="183"/>
      <c r="CB142" s="183"/>
      <c r="CC142" s="183"/>
      <c r="CD142" s="183"/>
      <c r="CE142" s="183"/>
      <c r="CF142" s="183"/>
      <c r="CG142" s="183"/>
      <c r="CH142" s="183"/>
      <c r="CI142" s="183"/>
      <c r="CJ142" s="183"/>
      <c r="CK142" s="183"/>
      <c r="CL142" s="183"/>
      <c r="CM142" s="183"/>
      <c r="CN142" s="183"/>
      <c r="CO142" s="183"/>
      <c r="CP142" s="183"/>
      <c r="CQ142" s="183"/>
      <c r="CR142" s="183"/>
      <c r="CS142" s="183"/>
      <c r="CT142" s="183"/>
      <c r="CU142" s="183"/>
      <c r="CV142" s="183"/>
      <c r="CW142" s="183"/>
      <c r="CX142" s="183"/>
      <c r="CY142" s="183"/>
      <c r="CZ142" s="183"/>
      <c r="DA142" s="183"/>
      <c r="DB142" s="183"/>
      <c r="DC142" s="183"/>
      <c r="DD142" s="183"/>
      <c r="DE142" s="183"/>
      <c r="DF142" s="183"/>
      <c r="DG142" s="183"/>
      <c r="DH142" s="183"/>
      <c r="DI142" s="183"/>
      <c r="DJ142" s="183"/>
      <c r="DK142" s="183"/>
      <c r="DL142" s="183"/>
      <c r="DM142" s="183"/>
      <c r="DN142" s="183"/>
      <c r="DO142" s="183"/>
      <c r="DP142" s="183"/>
      <c r="DQ142" s="183"/>
      <c r="DR142" s="183"/>
      <c r="DS142" s="183"/>
      <c r="DT142" s="183"/>
      <c r="DU142" s="183"/>
      <c r="DV142" s="183"/>
      <c r="DW142" s="183"/>
      <c r="DX142" s="183"/>
      <c r="DY142" s="183"/>
      <c r="DZ142" s="183"/>
      <c r="EA142" s="183"/>
      <c r="EB142" s="183"/>
      <c r="EC142" s="183"/>
      <c r="ED142" s="183"/>
      <c r="EE142" s="183"/>
      <c r="EF142" s="183"/>
      <c r="EG142" s="183"/>
      <c r="EH142" s="183"/>
      <c r="EI142" s="183"/>
      <c r="EJ142" s="183"/>
      <c r="EK142" s="183"/>
      <c r="EL142" s="183"/>
      <c r="EM142" s="183"/>
      <c r="EN142" s="183"/>
      <c r="EO142" s="183"/>
      <c r="EP142" s="183"/>
      <c r="EQ142" s="183"/>
      <c r="ER142" s="183"/>
      <c r="ES142" s="183"/>
      <c r="ET142" s="183"/>
      <c r="EU142" s="183"/>
      <c r="EV142" s="183"/>
      <c r="EW142" s="183"/>
      <c r="EX142" s="183"/>
      <c r="EY142" s="183"/>
      <c r="EZ142" s="183"/>
      <c r="FA142" s="183"/>
      <c r="FB142" s="183"/>
      <c r="FC142" s="183"/>
      <c r="FD142" s="183"/>
      <c r="FE142" s="183"/>
      <c r="FF142" s="183"/>
      <c r="FG142" s="183"/>
      <c r="FH142" s="183"/>
      <c r="FI142" s="183"/>
      <c r="FJ142" s="183"/>
      <c r="FK142" s="183"/>
      <c r="FL142" s="183"/>
      <c r="FM142" s="183"/>
      <c r="FN142" s="183"/>
      <c r="FO142" s="183"/>
      <c r="FP142" s="183"/>
      <c r="FQ142" s="183"/>
      <c r="FR142" s="183"/>
      <c r="FS142" s="183"/>
      <c r="FT142" s="183"/>
      <c r="FU142" s="183"/>
      <c r="FV142" s="183"/>
      <c r="FW142" s="183"/>
      <c r="FX142" s="183"/>
      <c r="FY142" s="183"/>
      <c r="FZ142" s="183"/>
      <c r="GA142" s="183"/>
      <c r="GB142" s="183"/>
      <c r="GC142" s="183"/>
      <c r="GD142" s="183"/>
      <c r="GE142" s="183"/>
      <c r="GF142" s="183"/>
      <c r="GG142" s="183"/>
      <c r="GH142" s="183"/>
      <c r="GI142" s="183"/>
      <c r="GJ142" s="183"/>
      <c r="GK142" s="183"/>
      <c r="GL142" s="183"/>
      <c r="GM142" s="183"/>
      <c r="GN142" s="183"/>
      <c r="GO142" s="183"/>
      <c r="GP142" s="183"/>
      <c r="GQ142" s="183"/>
      <c r="GR142" s="183"/>
      <c r="GS142" s="183"/>
      <c r="GT142" s="183"/>
      <c r="GU142" s="183"/>
      <c r="GV142" s="183"/>
      <c r="GW142" s="183"/>
      <c r="GX142" s="183"/>
      <c r="GY142" s="183"/>
      <c r="GZ142" s="183"/>
      <c r="HA142" s="183"/>
      <c r="HB142" s="183"/>
      <c r="HC142" s="183"/>
      <c r="HD142" s="183"/>
      <c r="HE142" s="183"/>
      <c r="HF142" s="183"/>
      <c r="HG142" s="183"/>
      <c r="HH142" s="183"/>
      <c r="HI142" s="183"/>
      <c r="HJ142" s="183"/>
      <c r="HK142" s="183"/>
      <c r="HL142" s="183"/>
      <c r="HM142" s="183"/>
      <c r="HN142" s="183"/>
      <c r="HO142" s="183"/>
      <c r="HP142" s="183"/>
      <c r="HQ142" s="183"/>
      <c r="HR142" s="183"/>
      <c r="HS142" s="183"/>
      <c r="HT142" s="183"/>
      <c r="HU142" s="183"/>
      <c r="HV142" s="183"/>
      <c r="HW142" s="183"/>
      <c r="HX142" s="183"/>
      <c r="HY142" s="183"/>
      <c r="HZ142" s="183"/>
      <c r="IA142" s="183"/>
      <c r="IB142" s="183"/>
      <c r="IC142" s="183"/>
      <c r="ID142" s="183"/>
      <c r="IE142" s="183"/>
      <c r="IF142" s="183"/>
      <c r="IG142" s="183"/>
      <c r="IH142" s="183"/>
      <c r="II142" s="183"/>
      <c r="IJ142" s="183"/>
      <c r="IK142" s="183"/>
      <c r="IL142" s="183"/>
      <c r="IM142" s="183"/>
      <c r="IN142" s="183"/>
      <c r="IO142" s="183"/>
      <c r="IP142" s="183"/>
      <c r="IQ142" s="183"/>
      <c r="IR142" s="183"/>
      <c r="IS142" s="183"/>
      <c r="IT142" s="183"/>
      <c r="IU142" s="183"/>
      <c r="IV142" s="183"/>
      <c r="IW142" s="183"/>
      <c r="IX142" s="183"/>
      <c r="IY142" s="183"/>
      <c r="IZ142" s="183"/>
      <c r="JA142" s="183"/>
      <c r="JB142" s="183"/>
      <c r="JC142" s="183"/>
      <c r="JD142" s="183"/>
      <c r="JE142" s="183"/>
      <c r="JF142" s="183"/>
      <c r="JG142" s="183"/>
      <c r="JH142" s="183"/>
      <c r="JI142" s="183"/>
      <c r="JJ142" s="183"/>
      <c r="JK142" s="183"/>
      <c r="JL142" s="183"/>
      <c r="JM142" s="183"/>
      <c r="JN142" s="183"/>
      <c r="JO142" s="183"/>
      <c r="JP142" s="183"/>
      <c r="JQ142" s="183"/>
      <c r="JR142" s="183"/>
      <c r="JS142" s="183"/>
      <c r="JT142" s="183"/>
      <c r="JU142" s="183"/>
      <c r="JV142" s="183"/>
      <c r="JW142" s="183"/>
      <c r="JX142" s="183"/>
      <c r="JY142" s="183"/>
      <c r="JZ142" s="183"/>
      <c r="KA142" s="183"/>
      <c r="KB142" s="183"/>
      <c r="KC142" s="183"/>
      <c r="KD142" s="183"/>
      <c r="KE142" s="183"/>
      <c r="KF142" s="183"/>
      <c r="KG142" s="183"/>
      <c r="KH142" s="183"/>
      <c r="KI142" s="183"/>
      <c r="KJ142" s="183"/>
      <c r="KK142" s="183"/>
      <c r="KL142" s="183"/>
      <c r="KM142" s="183"/>
      <c r="KN142" s="183"/>
      <c r="KO142" s="183"/>
      <c r="KP142" s="183"/>
      <c r="KQ142" s="183"/>
      <c r="KR142" s="183"/>
      <c r="KS142" s="183"/>
      <c r="KT142" s="183"/>
      <c r="KU142" s="183"/>
      <c r="KV142" s="183"/>
      <c r="KW142" s="183"/>
      <c r="KX142" s="183"/>
      <c r="KY142" s="183"/>
      <c r="KZ142" s="183"/>
      <c r="LA142" s="183"/>
      <c r="LB142" s="183"/>
      <c r="LC142" s="183"/>
      <c r="LD142" s="183"/>
      <c r="LE142" s="183"/>
      <c r="LF142" s="183"/>
      <c r="LG142" s="183"/>
      <c r="LH142" s="183"/>
      <c r="LI142" s="183"/>
      <c r="LJ142" s="183"/>
      <c r="LK142" s="183"/>
      <c r="LL142" s="183"/>
      <c r="LM142" s="183"/>
      <c r="LN142" s="183"/>
      <c r="LO142" s="183"/>
      <c r="LP142" s="183"/>
      <c r="LQ142" s="183"/>
      <c r="LR142" s="183"/>
      <c r="LS142" s="183"/>
      <c r="LT142" s="183"/>
      <c r="LU142" s="183"/>
      <c r="LV142" s="183"/>
      <c r="LW142" s="183"/>
      <c r="LX142" s="183"/>
      <c r="LY142" s="183"/>
      <c r="LZ142" s="183"/>
      <c r="MA142" s="183"/>
      <c r="MB142" s="183"/>
      <c r="MC142" s="183"/>
      <c r="MD142" s="183"/>
      <c r="ME142" s="183"/>
      <c r="MF142" s="183"/>
      <c r="MG142" s="183"/>
      <c r="MH142" s="183"/>
      <c r="MI142" s="183"/>
      <c r="MJ142" s="183"/>
      <c r="MK142" s="183"/>
      <c r="ML142" s="183"/>
      <c r="MM142" s="183"/>
      <c r="MN142" s="183"/>
      <c r="MO142" s="183"/>
      <c r="MP142" s="183"/>
      <c r="MQ142" s="183"/>
      <c r="MR142" s="183"/>
      <c r="MS142" s="183"/>
      <c r="MT142" s="183"/>
      <c r="MU142" s="183"/>
      <c r="MV142" s="183"/>
      <c r="MW142" s="183"/>
      <c r="MX142" s="183"/>
      <c r="MY142" s="183"/>
      <c r="MZ142" s="183"/>
      <c r="NA142" s="183"/>
      <c r="NB142" s="183"/>
      <c r="NC142" s="183"/>
      <c r="ND142" s="183"/>
      <c r="NE142" s="183"/>
      <c r="NF142" s="183"/>
      <c r="NG142" s="183"/>
      <c r="NH142" s="183"/>
      <c r="NI142" s="183"/>
      <c r="NJ142" s="183"/>
      <c r="NK142" s="183"/>
      <c r="NL142" s="183"/>
      <c r="NM142" s="183"/>
      <c r="NN142" s="183"/>
      <c r="NO142" s="183"/>
      <c r="NP142" s="183"/>
      <c r="NQ142" s="183"/>
      <c r="NR142" s="183"/>
      <c r="NS142" s="183"/>
      <c r="NT142" s="183"/>
      <c r="NU142" s="183"/>
      <c r="NV142" s="183"/>
      <c r="NW142" s="183"/>
      <c r="NX142" s="183"/>
      <c r="NY142" s="183"/>
      <c r="NZ142" s="183"/>
      <c r="OA142" s="183"/>
      <c r="OB142" s="183"/>
    </row>
    <row r="143" spans="1:392">
      <c r="A143" s="234" t="s">
        <v>1918</v>
      </c>
      <c r="B143" s="386" t="s">
        <v>1905</v>
      </c>
      <c r="C143" s="32">
        <f>VLOOKUP(A143,'Running Inventory count'!$A:$C,3,)</f>
        <v>30</v>
      </c>
      <c r="D143" s="289"/>
      <c r="E143" s="289"/>
      <c r="F143" s="266" t="s">
        <v>1890</v>
      </c>
      <c r="G143" s="154" t="s">
        <v>868</v>
      </c>
      <c r="H143" s="17" t="s">
        <v>102</v>
      </c>
      <c r="I143" s="287"/>
      <c r="J143" s="25"/>
      <c r="K143" s="287"/>
      <c r="L143" s="183"/>
    </row>
    <row r="144" spans="1:392">
      <c r="A144" s="234" t="s">
        <v>1927</v>
      </c>
      <c r="B144" s="386" t="s">
        <v>1921</v>
      </c>
      <c r="C144" s="290">
        <f>VLOOKUP(A144,'Running Inventory count'!$A:$C,3,)</f>
        <v>24</v>
      </c>
      <c r="D144" s="289"/>
      <c r="E144" s="289"/>
      <c r="F144" s="266" t="s">
        <v>1890</v>
      </c>
      <c r="G144" s="289" t="s">
        <v>868</v>
      </c>
      <c r="H144" s="288" t="s">
        <v>102</v>
      </c>
      <c r="I144" s="287"/>
      <c r="J144" s="285"/>
      <c r="K144" s="287"/>
    </row>
    <row r="145" spans="1:392" s="2" customFormat="1">
      <c r="A145" s="251" t="s">
        <v>1852</v>
      </c>
      <c r="B145" s="266" t="s">
        <v>1851</v>
      </c>
      <c r="C145" s="290">
        <f>VLOOKUP(A145,'Running Inventory count'!$A:$C,3,)</f>
        <v>15</v>
      </c>
      <c r="D145" s="289"/>
      <c r="E145" s="289"/>
      <c r="F145" s="291" t="s">
        <v>1762</v>
      </c>
      <c r="G145" s="289" t="s">
        <v>868</v>
      </c>
      <c r="H145" s="288" t="s">
        <v>102</v>
      </c>
      <c r="I145" s="287"/>
      <c r="J145" s="285"/>
      <c r="K145" s="287"/>
      <c r="L145" s="241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42"/>
      <c r="AA145" s="242"/>
      <c r="AB145" s="242"/>
      <c r="AC145" s="242"/>
      <c r="AD145" s="242"/>
      <c r="AE145" s="242"/>
      <c r="AF145" s="242"/>
      <c r="AG145" s="242"/>
      <c r="AH145" s="242"/>
      <c r="AI145" s="242"/>
      <c r="AJ145" s="242"/>
      <c r="AK145" s="242"/>
      <c r="AL145" s="242"/>
      <c r="AM145" s="242"/>
      <c r="AN145" s="242"/>
      <c r="AO145" s="242"/>
      <c r="AP145" s="242"/>
      <c r="AQ145" s="242"/>
      <c r="AR145" s="242"/>
      <c r="AS145" s="242"/>
      <c r="AT145" s="242"/>
      <c r="AU145" s="242"/>
      <c r="AV145" s="242"/>
      <c r="AW145" s="242"/>
      <c r="AX145" s="242"/>
      <c r="AY145" s="242"/>
      <c r="AZ145" s="242"/>
      <c r="BA145" s="242"/>
      <c r="BB145" s="242"/>
      <c r="BC145" s="242"/>
      <c r="BD145" s="242"/>
      <c r="BE145" s="242"/>
      <c r="BF145" s="242"/>
      <c r="BG145" s="242"/>
      <c r="BH145" s="242"/>
      <c r="BI145" s="242"/>
      <c r="BJ145" s="242"/>
      <c r="BK145" s="242"/>
      <c r="BL145" s="242"/>
      <c r="BM145" s="242"/>
      <c r="BN145" s="242"/>
      <c r="BO145" s="242"/>
      <c r="BP145" s="242"/>
      <c r="BQ145" s="242"/>
      <c r="BR145" s="242"/>
      <c r="BS145" s="242"/>
      <c r="BT145" s="242"/>
      <c r="BU145" s="242"/>
      <c r="BV145" s="242"/>
      <c r="BW145" s="242"/>
      <c r="BX145" s="242"/>
      <c r="BY145" s="242"/>
      <c r="BZ145" s="242"/>
      <c r="CA145" s="242"/>
      <c r="CB145" s="242"/>
      <c r="CC145" s="242"/>
      <c r="CD145" s="242"/>
      <c r="CE145" s="242"/>
      <c r="CF145" s="242"/>
      <c r="CG145" s="242"/>
      <c r="CH145" s="242"/>
      <c r="CI145" s="242"/>
      <c r="CJ145" s="242"/>
      <c r="CK145" s="242"/>
      <c r="CL145" s="242"/>
      <c r="CM145" s="242"/>
      <c r="CN145" s="242"/>
      <c r="CO145" s="242"/>
      <c r="CP145" s="242"/>
      <c r="CQ145" s="242"/>
      <c r="CR145" s="242"/>
      <c r="CS145" s="242"/>
      <c r="CT145" s="242"/>
      <c r="CU145" s="242"/>
      <c r="CV145" s="242"/>
      <c r="CW145" s="242"/>
      <c r="CX145" s="242"/>
      <c r="CY145" s="242"/>
      <c r="CZ145" s="242"/>
      <c r="DA145" s="242"/>
      <c r="DB145" s="242"/>
      <c r="DC145" s="242"/>
      <c r="DD145" s="242"/>
      <c r="DE145" s="242"/>
      <c r="DF145" s="242"/>
      <c r="DG145" s="242"/>
      <c r="DH145" s="242"/>
      <c r="DI145" s="242"/>
      <c r="DJ145" s="242"/>
      <c r="DK145" s="242"/>
      <c r="DL145" s="242"/>
      <c r="DM145" s="242"/>
      <c r="DN145" s="242"/>
      <c r="DO145" s="242"/>
      <c r="DP145" s="242"/>
      <c r="DQ145" s="242"/>
      <c r="DR145" s="242"/>
      <c r="DS145" s="242"/>
      <c r="DT145" s="242"/>
      <c r="DU145" s="242"/>
      <c r="DV145" s="242"/>
      <c r="DW145" s="242"/>
      <c r="DX145" s="242"/>
      <c r="DY145" s="242"/>
      <c r="DZ145" s="242"/>
      <c r="EA145" s="242"/>
      <c r="EB145" s="242"/>
      <c r="EC145" s="242"/>
      <c r="ED145" s="242"/>
      <c r="EE145" s="242"/>
      <c r="EF145" s="242"/>
      <c r="EG145" s="242"/>
      <c r="EH145" s="242"/>
      <c r="EI145" s="242"/>
      <c r="EJ145" s="242"/>
      <c r="EK145" s="242"/>
      <c r="EL145" s="242"/>
      <c r="EM145" s="242"/>
      <c r="EN145" s="242"/>
      <c r="EO145" s="242"/>
      <c r="EP145" s="242"/>
      <c r="EQ145" s="242"/>
      <c r="ER145" s="242"/>
      <c r="ES145" s="242"/>
      <c r="ET145" s="242"/>
      <c r="EU145" s="242"/>
      <c r="EV145" s="242"/>
      <c r="EW145" s="242"/>
      <c r="EX145" s="242"/>
      <c r="EY145" s="242"/>
      <c r="EZ145" s="242"/>
      <c r="FA145" s="242"/>
      <c r="FB145" s="242"/>
      <c r="FC145" s="242"/>
      <c r="FD145" s="242"/>
      <c r="FE145" s="242"/>
      <c r="FF145" s="242"/>
      <c r="FG145" s="242"/>
      <c r="FH145" s="242"/>
      <c r="FI145" s="242"/>
      <c r="FJ145" s="242"/>
      <c r="FK145" s="242"/>
      <c r="FL145" s="242"/>
      <c r="FM145" s="242"/>
      <c r="FN145" s="242"/>
      <c r="FO145" s="242"/>
      <c r="FP145" s="242"/>
      <c r="FQ145" s="242"/>
      <c r="FR145" s="242"/>
      <c r="FS145" s="242"/>
      <c r="FT145" s="242"/>
      <c r="FU145" s="242"/>
      <c r="FV145" s="242"/>
      <c r="FW145" s="242"/>
      <c r="FX145" s="242"/>
      <c r="FY145" s="242"/>
      <c r="FZ145" s="242"/>
      <c r="GA145" s="242"/>
      <c r="GB145" s="242"/>
      <c r="GC145" s="242"/>
      <c r="GD145" s="242"/>
      <c r="GE145" s="242"/>
      <c r="GF145" s="242"/>
      <c r="GG145" s="242"/>
      <c r="GH145" s="242"/>
      <c r="GI145" s="242"/>
      <c r="GJ145" s="242"/>
      <c r="GK145" s="242"/>
      <c r="GL145" s="242"/>
      <c r="GM145" s="242"/>
      <c r="GN145" s="242"/>
      <c r="GO145" s="242"/>
      <c r="GP145" s="242"/>
      <c r="GQ145" s="242"/>
      <c r="GR145" s="242"/>
      <c r="GS145" s="242"/>
      <c r="GT145" s="242"/>
      <c r="GU145" s="242"/>
      <c r="GV145" s="242"/>
      <c r="GW145" s="242"/>
      <c r="GX145" s="242"/>
      <c r="GY145" s="242"/>
      <c r="GZ145" s="242"/>
      <c r="HA145" s="242"/>
      <c r="HB145" s="242"/>
      <c r="HC145" s="242"/>
      <c r="HD145" s="242"/>
      <c r="HE145" s="242"/>
      <c r="HF145" s="242"/>
      <c r="HG145" s="242"/>
      <c r="HH145" s="242"/>
      <c r="HI145" s="242"/>
      <c r="HJ145" s="242"/>
      <c r="HK145" s="242"/>
      <c r="HL145" s="242"/>
      <c r="HM145" s="242"/>
      <c r="HN145" s="242"/>
      <c r="HO145" s="242"/>
      <c r="HP145" s="242"/>
      <c r="HQ145" s="242"/>
      <c r="HR145" s="242"/>
      <c r="HS145" s="242"/>
      <c r="HT145" s="242"/>
      <c r="HU145" s="242"/>
      <c r="HV145" s="242"/>
      <c r="HW145" s="242"/>
      <c r="HX145" s="242"/>
      <c r="HY145" s="242"/>
      <c r="HZ145" s="242"/>
      <c r="IA145" s="242"/>
      <c r="IB145" s="242"/>
      <c r="IC145" s="242"/>
      <c r="ID145" s="242"/>
      <c r="IE145" s="242"/>
      <c r="IF145" s="242"/>
      <c r="IG145" s="242"/>
      <c r="IH145" s="242"/>
      <c r="II145" s="242"/>
      <c r="IJ145" s="242"/>
      <c r="IK145" s="242"/>
      <c r="IL145" s="242"/>
      <c r="IM145" s="242"/>
      <c r="IN145" s="242"/>
      <c r="IO145" s="242"/>
      <c r="IP145" s="242"/>
      <c r="IQ145" s="242"/>
      <c r="IR145" s="242"/>
      <c r="IS145" s="242"/>
      <c r="IT145" s="242"/>
      <c r="IU145" s="242"/>
      <c r="IV145" s="242"/>
      <c r="IW145" s="242"/>
      <c r="IX145" s="242"/>
      <c r="IY145" s="242"/>
      <c r="IZ145" s="242"/>
      <c r="JA145" s="242"/>
      <c r="JB145" s="242"/>
      <c r="JC145" s="242"/>
      <c r="JD145" s="242"/>
      <c r="JE145" s="242"/>
      <c r="JF145" s="242"/>
      <c r="JG145" s="242"/>
      <c r="JH145" s="242"/>
      <c r="JI145" s="242"/>
      <c r="JJ145" s="242"/>
      <c r="JK145" s="242"/>
      <c r="JL145" s="242"/>
      <c r="JM145" s="242"/>
      <c r="JN145" s="242"/>
      <c r="JO145" s="242"/>
      <c r="JP145" s="242"/>
      <c r="JQ145" s="242"/>
      <c r="JR145" s="242"/>
      <c r="JS145" s="242"/>
      <c r="JT145" s="242"/>
      <c r="JU145" s="242"/>
      <c r="JV145" s="242"/>
      <c r="JW145" s="242"/>
      <c r="JX145" s="242"/>
      <c r="JY145" s="242"/>
      <c r="JZ145" s="242"/>
      <c r="KA145" s="242"/>
      <c r="KB145" s="242"/>
      <c r="KC145" s="242"/>
      <c r="KD145" s="242"/>
      <c r="KE145" s="242"/>
      <c r="KF145" s="242"/>
      <c r="KG145" s="242"/>
      <c r="KH145" s="242"/>
      <c r="KI145" s="242"/>
      <c r="KJ145" s="242"/>
      <c r="KK145" s="242"/>
      <c r="KL145" s="242"/>
      <c r="KM145" s="242"/>
      <c r="KN145" s="242"/>
      <c r="KO145" s="242"/>
      <c r="KP145" s="242"/>
      <c r="KQ145" s="242"/>
      <c r="KR145" s="242"/>
      <c r="KS145" s="242"/>
      <c r="KT145" s="242"/>
      <c r="KU145" s="242"/>
      <c r="KV145" s="242"/>
      <c r="KW145" s="242"/>
      <c r="KX145" s="242"/>
      <c r="KY145" s="242"/>
      <c r="KZ145" s="242"/>
      <c r="LA145" s="242"/>
      <c r="LB145" s="242"/>
      <c r="LC145" s="242"/>
      <c r="LD145" s="242"/>
      <c r="LE145" s="242"/>
      <c r="LF145" s="242"/>
      <c r="LG145" s="242"/>
      <c r="LH145" s="242"/>
      <c r="LI145" s="242"/>
      <c r="LJ145" s="242"/>
      <c r="LK145" s="242"/>
      <c r="LL145" s="242"/>
      <c r="LM145" s="242"/>
      <c r="LN145" s="242"/>
      <c r="LO145" s="242"/>
      <c r="LP145" s="242"/>
      <c r="LQ145" s="242"/>
      <c r="LR145" s="242"/>
      <c r="LS145" s="242"/>
      <c r="LT145" s="242"/>
      <c r="LU145" s="242"/>
      <c r="LV145" s="242"/>
      <c r="LW145" s="242"/>
      <c r="LX145" s="242"/>
      <c r="LY145" s="242"/>
      <c r="LZ145" s="242"/>
      <c r="MA145" s="242"/>
      <c r="MB145" s="242"/>
      <c r="MC145" s="242"/>
      <c r="MD145" s="242"/>
      <c r="ME145" s="242"/>
      <c r="MF145" s="242"/>
      <c r="MG145" s="242"/>
      <c r="MH145" s="242"/>
      <c r="MI145" s="242"/>
      <c r="MJ145" s="242"/>
      <c r="MK145" s="242"/>
      <c r="ML145" s="242"/>
      <c r="MM145" s="242"/>
      <c r="MN145" s="242"/>
      <c r="MO145" s="242"/>
      <c r="MP145" s="242"/>
      <c r="MQ145" s="242"/>
      <c r="MR145" s="242"/>
      <c r="MS145" s="242"/>
      <c r="MT145" s="242"/>
      <c r="MU145" s="242"/>
      <c r="MV145" s="242"/>
      <c r="MW145" s="242"/>
      <c r="MX145" s="242"/>
      <c r="MY145" s="242"/>
      <c r="MZ145" s="242"/>
      <c r="NA145" s="242"/>
      <c r="NB145" s="242"/>
      <c r="NC145" s="242"/>
      <c r="ND145" s="242"/>
      <c r="NE145" s="242"/>
      <c r="NF145" s="242"/>
      <c r="NG145" s="242"/>
      <c r="NH145" s="242"/>
      <c r="NI145" s="242"/>
      <c r="NJ145" s="242"/>
      <c r="NK145" s="242"/>
      <c r="NL145" s="242"/>
      <c r="NM145" s="242"/>
      <c r="NN145" s="242"/>
      <c r="NO145" s="242"/>
      <c r="NP145" s="242"/>
      <c r="NQ145" s="242"/>
      <c r="NR145" s="242"/>
      <c r="NS145" s="242"/>
      <c r="NT145" s="242"/>
      <c r="NU145" s="242"/>
      <c r="NV145" s="242"/>
      <c r="NW145" s="242"/>
      <c r="NX145" s="242"/>
      <c r="NY145" s="242"/>
      <c r="NZ145" s="242"/>
      <c r="OA145" s="242"/>
      <c r="OB145" s="242"/>
    </row>
    <row r="146" spans="1:392" s="6" customFormat="1">
      <c r="A146" s="234" t="s">
        <v>1917</v>
      </c>
      <c r="B146" s="386" t="s">
        <v>1906</v>
      </c>
      <c r="C146" s="290">
        <f>VLOOKUP(A146,'Running Inventory count'!$A:$C,3,)</f>
        <v>5</v>
      </c>
      <c r="D146" s="289"/>
      <c r="E146" s="289"/>
      <c r="F146" s="266" t="s">
        <v>1890</v>
      </c>
      <c r="G146" s="289" t="s">
        <v>868</v>
      </c>
      <c r="H146" s="288" t="s">
        <v>102</v>
      </c>
      <c r="I146" s="287"/>
      <c r="J146" s="285"/>
      <c r="K146" s="287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42"/>
      <c r="AA146" s="242"/>
      <c r="AB146" s="242"/>
      <c r="AC146" s="242"/>
      <c r="AD146" s="242"/>
      <c r="AE146" s="242"/>
      <c r="AF146" s="242"/>
      <c r="AG146" s="242"/>
      <c r="AH146" s="242"/>
      <c r="AI146" s="242"/>
      <c r="AJ146" s="242"/>
      <c r="AK146" s="242"/>
      <c r="AL146" s="242"/>
      <c r="AM146" s="242"/>
      <c r="AN146" s="242"/>
      <c r="AO146" s="242"/>
      <c r="AP146" s="242"/>
      <c r="AQ146" s="242"/>
      <c r="AR146" s="242"/>
      <c r="AS146" s="242"/>
      <c r="AT146" s="242"/>
      <c r="AU146" s="242"/>
      <c r="AV146" s="242"/>
      <c r="AW146" s="242"/>
      <c r="AX146" s="242"/>
      <c r="AY146" s="242"/>
      <c r="AZ146" s="242"/>
      <c r="BA146" s="242"/>
      <c r="BB146" s="242"/>
      <c r="BC146" s="242"/>
      <c r="BD146" s="242"/>
      <c r="BE146" s="242"/>
      <c r="BF146" s="242"/>
      <c r="BG146" s="242"/>
      <c r="BH146" s="242"/>
      <c r="BI146" s="242"/>
      <c r="BJ146" s="242"/>
      <c r="BK146" s="242"/>
      <c r="BL146" s="242"/>
      <c r="BM146" s="242"/>
      <c r="BN146" s="242"/>
      <c r="BO146" s="242"/>
      <c r="BP146" s="242"/>
      <c r="BQ146" s="242"/>
      <c r="BR146" s="242"/>
      <c r="BS146" s="242"/>
      <c r="BT146" s="242"/>
      <c r="BU146" s="242"/>
      <c r="BV146" s="242"/>
      <c r="BW146" s="242"/>
      <c r="BX146" s="242"/>
      <c r="BY146" s="242"/>
      <c r="BZ146" s="242"/>
      <c r="CA146" s="242"/>
      <c r="CB146" s="242"/>
      <c r="CC146" s="242"/>
      <c r="CD146" s="242"/>
      <c r="CE146" s="242"/>
      <c r="CF146" s="242"/>
      <c r="CG146" s="242"/>
      <c r="CH146" s="242"/>
      <c r="CI146" s="242"/>
      <c r="CJ146" s="242"/>
      <c r="CK146" s="242"/>
      <c r="CL146" s="242"/>
      <c r="CM146" s="242"/>
      <c r="CN146" s="242"/>
      <c r="CO146" s="242"/>
      <c r="CP146" s="242"/>
      <c r="CQ146" s="242"/>
      <c r="CR146" s="242"/>
      <c r="CS146" s="242"/>
      <c r="CT146" s="242"/>
      <c r="CU146" s="242"/>
      <c r="CV146" s="242"/>
      <c r="CW146" s="242"/>
      <c r="CX146" s="242"/>
      <c r="CY146" s="242"/>
      <c r="CZ146" s="242"/>
      <c r="DA146" s="242"/>
      <c r="DB146" s="242"/>
      <c r="DC146" s="242"/>
      <c r="DD146" s="242"/>
      <c r="DE146" s="242"/>
      <c r="DF146" s="242"/>
      <c r="DG146" s="242"/>
      <c r="DH146" s="242"/>
      <c r="DI146" s="242"/>
      <c r="DJ146" s="242"/>
      <c r="DK146" s="242"/>
      <c r="DL146" s="242"/>
      <c r="DM146" s="242"/>
      <c r="DN146" s="242"/>
      <c r="DO146" s="242"/>
      <c r="DP146" s="242"/>
      <c r="DQ146" s="242"/>
      <c r="DR146" s="242"/>
      <c r="DS146" s="242"/>
      <c r="DT146" s="242"/>
      <c r="DU146" s="242"/>
      <c r="DV146" s="242"/>
      <c r="DW146" s="242"/>
      <c r="DX146" s="242"/>
      <c r="DY146" s="242"/>
      <c r="DZ146" s="242"/>
      <c r="EA146" s="242"/>
      <c r="EB146" s="242"/>
      <c r="EC146" s="242"/>
      <c r="ED146" s="242"/>
      <c r="EE146" s="242"/>
      <c r="EF146" s="242"/>
      <c r="EG146" s="242"/>
      <c r="EH146" s="242"/>
      <c r="EI146" s="242"/>
      <c r="EJ146" s="242"/>
      <c r="EK146" s="242"/>
      <c r="EL146" s="242"/>
      <c r="EM146" s="242"/>
      <c r="EN146" s="242"/>
      <c r="EO146" s="242"/>
      <c r="EP146" s="242"/>
      <c r="EQ146" s="242"/>
      <c r="ER146" s="242"/>
      <c r="ES146" s="242"/>
      <c r="ET146" s="242"/>
      <c r="EU146" s="242"/>
      <c r="EV146" s="242"/>
      <c r="EW146" s="242"/>
      <c r="EX146" s="242"/>
      <c r="EY146" s="242"/>
      <c r="EZ146" s="242"/>
      <c r="FA146" s="242"/>
      <c r="FB146" s="242"/>
      <c r="FC146" s="242"/>
      <c r="FD146" s="242"/>
      <c r="FE146" s="242"/>
      <c r="FF146" s="242"/>
      <c r="FG146" s="242"/>
      <c r="FH146" s="242"/>
      <c r="FI146" s="242"/>
      <c r="FJ146" s="242"/>
      <c r="FK146" s="242"/>
      <c r="FL146" s="242"/>
      <c r="FM146" s="242"/>
      <c r="FN146" s="242"/>
      <c r="FO146" s="242"/>
      <c r="FP146" s="242"/>
      <c r="FQ146" s="242"/>
      <c r="FR146" s="242"/>
      <c r="FS146" s="242"/>
      <c r="FT146" s="242"/>
      <c r="FU146" s="242"/>
      <c r="FV146" s="242"/>
      <c r="FW146" s="242"/>
      <c r="FX146" s="242"/>
      <c r="FY146" s="242"/>
      <c r="FZ146" s="242"/>
      <c r="GA146" s="242"/>
      <c r="GB146" s="242"/>
      <c r="GC146" s="242"/>
      <c r="GD146" s="242"/>
      <c r="GE146" s="242"/>
      <c r="GF146" s="242"/>
      <c r="GG146" s="242"/>
      <c r="GH146" s="242"/>
      <c r="GI146" s="242"/>
      <c r="GJ146" s="242"/>
      <c r="GK146" s="242"/>
      <c r="GL146" s="242"/>
      <c r="GM146" s="242"/>
      <c r="GN146" s="242"/>
      <c r="GO146" s="242"/>
      <c r="GP146" s="242"/>
      <c r="GQ146" s="242"/>
      <c r="GR146" s="242"/>
      <c r="GS146" s="242"/>
      <c r="GT146" s="242"/>
      <c r="GU146" s="242"/>
      <c r="GV146" s="242"/>
      <c r="GW146" s="242"/>
      <c r="GX146" s="242"/>
      <c r="GY146" s="242"/>
      <c r="GZ146" s="242"/>
      <c r="HA146" s="242"/>
      <c r="HB146" s="242"/>
      <c r="HC146" s="242"/>
      <c r="HD146" s="242"/>
      <c r="HE146" s="242"/>
      <c r="HF146" s="242"/>
      <c r="HG146" s="242"/>
      <c r="HH146" s="242"/>
      <c r="HI146" s="242"/>
      <c r="HJ146" s="242"/>
      <c r="HK146" s="242"/>
      <c r="HL146" s="242"/>
      <c r="HM146" s="242"/>
      <c r="HN146" s="242"/>
      <c r="HO146" s="242"/>
      <c r="HP146" s="242"/>
      <c r="HQ146" s="242"/>
      <c r="HR146" s="242"/>
      <c r="HS146" s="242"/>
      <c r="HT146" s="242"/>
      <c r="HU146" s="242"/>
      <c r="HV146" s="242"/>
      <c r="HW146" s="242"/>
      <c r="HX146" s="242"/>
      <c r="HY146" s="242"/>
      <c r="HZ146" s="242"/>
      <c r="IA146" s="242"/>
      <c r="IB146" s="242"/>
      <c r="IC146" s="242"/>
      <c r="ID146" s="242"/>
      <c r="IE146" s="242"/>
      <c r="IF146" s="242"/>
      <c r="IG146" s="242"/>
      <c r="IH146" s="242"/>
      <c r="II146" s="242"/>
      <c r="IJ146" s="242"/>
      <c r="IK146" s="242"/>
      <c r="IL146" s="242"/>
      <c r="IM146" s="242"/>
      <c r="IN146" s="242"/>
      <c r="IO146" s="242"/>
      <c r="IP146" s="242"/>
      <c r="IQ146" s="242"/>
      <c r="IR146" s="242"/>
      <c r="IS146" s="242"/>
      <c r="IT146" s="242"/>
      <c r="IU146" s="242"/>
      <c r="IV146" s="242"/>
      <c r="IW146" s="242"/>
      <c r="IX146" s="242"/>
      <c r="IY146" s="242"/>
      <c r="IZ146" s="242"/>
      <c r="JA146" s="242"/>
      <c r="JB146" s="242"/>
      <c r="JC146" s="242"/>
      <c r="JD146" s="242"/>
      <c r="JE146" s="242"/>
      <c r="JF146" s="242"/>
      <c r="JG146" s="242"/>
      <c r="JH146" s="242"/>
      <c r="JI146" s="242"/>
      <c r="JJ146" s="242"/>
      <c r="JK146" s="242"/>
      <c r="JL146" s="242"/>
      <c r="JM146" s="242"/>
      <c r="JN146" s="242"/>
      <c r="JO146" s="242"/>
      <c r="JP146" s="242"/>
      <c r="JQ146" s="242"/>
      <c r="JR146" s="242"/>
      <c r="JS146" s="242"/>
      <c r="JT146" s="242"/>
      <c r="JU146" s="242"/>
      <c r="JV146" s="242"/>
      <c r="JW146" s="242"/>
      <c r="JX146" s="242"/>
      <c r="JY146" s="242"/>
      <c r="JZ146" s="242"/>
      <c r="KA146" s="242"/>
      <c r="KB146" s="242"/>
      <c r="KC146" s="242"/>
      <c r="KD146" s="242"/>
      <c r="KE146" s="242"/>
      <c r="KF146" s="242"/>
      <c r="KG146" s="242"/>
      <c r="KH146" s="242"/>
      <c r="KI146" s="242"/>
      <c r="KJ146" s="242"/>
      <c r="KK146" s="242"/>
      <c r="KL146" s="242"/>
      <c r="KM146" s="242"/>
      <c r="KN146" s="242"/>
      <c r="KO146" s="242"/>
      <c r="KP146" s="242"/>
      <c r="KQ146" s="242"/>
      <c r="KR146" s="242"/>
      <c r="KS146" s="242"/>
      <c r="KT146" s="242"/>
      <c r="KU146" s="242"/>
      <c r="KV146" s="242"/>
      <c r="KW146" s="242"/>
      <c r="KX146" s="242"/>
      <c r="KY146" s="242"/>
      <c r="KZ146" s="242"/>
      <c r="LA146" s="242"/>
      <c r="LB146" s="242"/>
      <c r="LC146" s="242"/>
      <c r="LD146" s="242"/>
      <c r="LE146" s="242"/>
      <c r="LF146" s="242"/>
      <c r="LG146" s="242"/>
      <c r="LH146" s="242"/>
      <c r="LI146" s="242"/>
      <c r="LJ146" s="242"/>
      <c r="LK146" s="242"/>
      <c r="LL146" s="242"/>
      <c r="LM146" s="242"/>
      <c r="LN146" s="242"/>
      <c r="LO146" s="242"/>
      <c r="LP146" s="242"/>
      <c r="LQ146" s="242"/>
      <c r="LR146" s="242"/>
      <c r="LS146" s="242"/>
      <c r="LT146" s="242"/>
      <c r="LU146" s="242"/>
      <c r="LV146" s="242"/>
      <c r="LW146" s="242"/>
      <c r="LX146" s="242"/>
      <c r="LY146" s="242"/>
      <c r="LZ146" s="242"/>
      <c r="MA146" s="242"/>
      <c r="MB146" s="242"/>
      <c r="MC146" s="242"/>
      <c r="MD146" s="242"/>
      <c r="ME146" s="242"/>
      <c r="MF146" s="242"/>
      <c r="MG146" s="242"/>
      <c r="MH146" s="242"/>
      <c r="MI146" s="242"/>
      <c r="MJ146" s="242"/>
      <c r="MK146" s="242"/>
      <c r="ML146" s="242"/>
      <c r="MM146" s="242"/>
      <c r="MN146" s="242"/>
      <c r="MO146" s="242"/>
      <c r="MP146" s="242"/>
      <c r="MQ146" s="242"/>
      <c r="MR146" s="242"/>
      <c r="MS146" s="242"/>
      <c r="MT146" s="242"/>
      <c r="MU146" s="242"/>
      <c r="MV146" s="242"/>
      <c r="MW146" s="242"/>
      <c r="MX146" s="242"/>
      <c r="MY146" s="242"/>
      <c r="MZ146" s="242"/>
      <c r="NA146" s="242"/>
      <c r="NB146" s="242"/>
      <c r="NC146" s="242"/>
      <c r="ND146" s="242"/>
      <c r="NE146" s="242"/>
      <c r="NF146" s="242"/>
      <c r="NG146" s="242"/>
      <c r="NH146" s="242"/>
      <c r="NI146" s="242"/>
      <c r="NJ146" s="242"/>
      <c r="NK146" s="242"/>
      <c r="NL146" s="242"/>
      <c r="NM146" s="242"/>
      <c r="NN146" s="242"/>
      <c r="NO146" s="242"/>
      <c r="NP146" s="242"/>
      <c r="NQ146" s="242"/>
      <c r="NR146" s="242"/>
      <c r="NS146" s="242"/>
      <c r="NT146" s="242"/>
      <c r="NU146" s="242"/>
      <c r="NV146" s="242"/>
      <c r="NW146" s="242"/>
      <c r="NX146" s="242"/>
      <c r="NY146" s="242"/>
      <c r="NZ146" s="242"/>
      <c r="OA146" s="242"/>
      <c r="OB146" s="242"/>
    </row>
    <row r="147" spans="1:392">
      <c r="A147" s="234" t="s">
        <v>1937</v>
      </c>
      <c r="B147" s="386" t="s">
        <v>1938</v>
      </c>
      <c r="C147" s="290">
        <f>VLOOKUP(A147,'Running Inventory count'!$A:$C,3,)</f>
        <v>5</v>
      </c>
      <c r="D147" s="289"/>
      <c r="E147" s="289"/>
      <c r="F147" s="266" t="s">
        <v>1890</v>
      </c>
      <c r="G147" s="289" t="s">
        <v>868</v>
      </c>
      <c r="H147" s="288" t="s">
        <v>102</v>
      </c>
      <c r="I147" s="287"/>
      <c r="J147" s="285"/>
      <c r="K147" s="287"/>
      <c r="L147" s="242"/>
    </row>
    <row r="148" spans="1:392">
      <c r="A148" s="251" t="s">
        <v>1860</v>
      </c>
      <c r="B148" s="266" t="s">
        <v>1853</v>
      </c>
      <c r="C148" s="290">
        <f>VLOOKUP(A148,'Running Inventory count'!$A:$C,3,)</f>
        <v>5</v>
      </c>
      <c r="D148" s="289"/>
      <c r="E148" s="289"/>
      <c r="F148" s="291" t="s">
        <v>1762</v>
      </c>
      <c r="G148" s="289" t="s">
        <v>868</v>
      </c>
      <c r="H148" s="288" t="s">
        <v>102</v>
      </c>
      <c r="I148" s="287"/>
      <c r="J148" s="285"/>
      <c r="K148" s="287"/>
    </row>
    <row r="149" spans="1:392">
      <c r="A149" s="234" t="s">
        <v>1916</v>
      </c>
      <c r="B149" s="386" t="s">
        <v>1903</v>
      </c>
      <c r="C149" s="290">
        <f>VLOOKUP(A149,'Running Inventory count'!$A:$C,3,)</f>
        <v>5</v>
      </c>
      <c r="D149" s="289"/>
      <c r="E149" s="289"/>
      <c r="F149" s="266" t="s">
        <v>1890</v>
      </c>
      <c r="G149" s="289" t="s">
        <v>868</v>
      </c>
      <c r="H149" s="288" t="s">
        <v>102</v>
      </c>
      <c r="I149" s="287"/>
      <c r="J149" s="285"/>
      <c r="K149" s="287"/>
    </row>
    <row r="150" spans="1:392">
      <c r="A150" s="234" t="s">
        <v>1928</v>
      </c>
      <c r="B150" s="386" t="s">
        <v>1919</v>
      </c>
      <c r="C150" s="290">
        <f>VLOOKUP(A150,'Running Inventory count'!$A:$C,3,)</f>
        <v>17</v>
      </c>
      <c r="D150" s="289"/>
      <c r="E150" s="289"/>
      <c r="F150" s="266" t="s">
        <v>1890</v>
      </c>
      <c r="G150" s="289" t="s">
        <v>868</v>
      </c>
      <c r="H150" s="288" t="s">
        <v>102</v>
      </c>
      <c r="I150" s="287"/>
      <c r="J150" s="285"/>
      <c r="K150" s="287"/>
    </row>
    <row r="151" spans="1:392" s="4" customFormat="1">
      <c r="A151" s="251" t="s">
        <v>1861</v>
      </c>
      <c r="B151" s="266" t="s">
        <v>1854</v>
      </c>
      <c r="C151" s="290">
        <f>VLOOKUP(A151,'Running Inventory count'!$A:$C,3,)</f>
        <v>3</v>
      </c>
      <c r="D151" s="289"/>
      <c r="E151" s="289"/>
      <c r="F151" s="291" t="s">
        <v>1762</v>
      </c>
      <c r="G151" s="289" t="s">
        <v>868</v>
      </c>
      <c r="H151" s="288" t="s">
        <v>102</v>
      </c>
      <c r="I151" s="287"/>
      <c r="J151" s="285"/>
      <c r="K151" s="287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  <c r="AA151" s="241"/>
      <c r="AB151" s="241"/>
      <c r="AC151" s="241"/>
      <c r="AD151" s="241"/>
      <c r="AE151" s="241"/>
      <c r="AF151" s="241"/>
      <c r="AG151" s="241"/>
      <c r="AH151" s="241"/>
      <c r="AI151" s="241"/>
      <c r="AJ151" s="241"/>
      <c r="AK151" s="241"/>
      <c r="AL151" s="241"/>
      <c r="AM151" s="241"/>
      <c r="AN151" s="241"/>
      <c r="AO151" s="241"/>
      <c r="AP151" s="241"/>
      <c r="AQ151" s="241"/>
      <c r="AR151" s="241"/>
      <c r="AS151" s="241"/>
      <c r="AT151" s="241"/>
      <c r="AU151" s="241"/>
      <c r="AV151" s="241"/>
      <c r="AW151" s="241"/>
      <c r="AX151" s="241"/>
      <c r="AY151" s="241"/>
      <c r="AZ151" s="241"/>
      <c r="BA151" s="241"/>
      <c r="BB151" s="241"/>
      <c r="BC151" s="241"/>
      <c r="BD151" s="241"/>
      <c r="BE151" s="241"/>
      <c r="BF151" s="241"/>
      <c r="BG151" s="241"/>
      <c r="BH151" s="241"/>
      <c r="BI151" s="241"/>
      <c r="BJ151" s="241"/>
      <c r="BK151" s="241"/>
      <c r="BL151" s="241"/>
      <c r="BM151" s="241"/>
      <c r="BN151" s="241"/>
      <c r="BO151" s="241"/>
      <c r="BP151" s="241"/>
      <c r="BQ151" s="241"/>
      <c r="BR151" s="241"/>
      <c r="BS151" s="241"/>
      <c r="BT151" s="241"/>
      <c r="BU151" s="241"/>
      <c r="BV151" s="241"/>
      <c r="BW151" s="241"/>
      <c r="BX151" s="241"/>
      <c r="BY151" s="241"/>
      <c r="BZ151" s="241"/>
      <c r="CA151" s="241"/>
      <c r="CB151" s="241"/>
      <c r="CC151" s="241"/>
      <c r="CD151" s="241"/>
      <c r="CE151" s="241"/>
      <c r="CF151" s="241"/>
      <c r="CG151" s="241"/>
      <c r="CH151" s="241"/>
      <c r="CI151" s="241"/>
      <c r="CJ151" s="241"/>
      <c r="CK151" s="241"/>
      <c r="CL151" s="241"/>
      <c r="CM151" s="241"/>
      <c r="CN151" s="241"/>
      <c r="CO151" s="241"/>
      <c r="CP151" s="241"/>
      <c r="CQ151" s="241"/>
      <c r="CR151" s="241"/>
      <c r="CS151" s="241"/>
      <c r="CT151" s="241"/>
      <c r="CU151" s="241"/>
      <c r="CV151" s="241"/>
      <c r="CW151" s="241"/>
      <c r="CX151" s="241"/>
      <c r="CY151" s="241"/>
      <c r="CZ151" s="241"/>
      <c r="DA151" s="241"/>
      <c r="DB151" s="241"/>
      <c r="DC151" s="241"/>
      <c r="DD151" s="241"/>
      <c r="DE151" s="241"/>
      <c r="DF151" s="241"/>
      <c r="DG151" s="241"/>
      <c r="DH151" s="241"/>
      <c r="DI151" s="241"/>
      <c r="DJ151" s="241"/>
      <c r="DK151" s="241"/>
      <c r="DL151" s="241"/>
      <c r="DM151" s="241"/>
      <c r="DN151" s="241"/>
      <c r="DO151" s="241"/>
      <c r="DP151" s="241"/>
      <c r="DQ151" s="241"/>
      <c r="DR151" s="241"/>
      <c r="DS151" s="241"/>
      <c r="DT151" s="241"/>
      <c r="DU151" s="241"/>
      <c r="DV151" s="241"/>
      <c r="DW151" s="241"/>
      <c r="DX151" s="241"/>
      <c r="DY151" s="241"/>
      <c r="DZ151" s="241"/>
      <c r="EA151" s="241"/>
      <c r="EB151" s="241"/>
      <c r="EC151" s="241"/>
      <c r="ED151" s="241"/>
      <c r="EE151" s="241"/>
      <c r="EF151" s="241"/>
      <c r="EG151" s="241"/>
      <c r="EH151" s="241"/>
      <c r="EI151" s="241"/>
      <c r="EJ151" s="241"/>
      <c r="EK151" s="241"/>
      <c r="EL151" s="241"/>
      <c r="EM151" s="241"/>
      <c r="EN151" s="241"/>
      <c r="EO151" s="241"/>
      <c r="EP151" s="241"/>
      <c r="EQ151" s="241"/>
      <c r="ER151" s="241"/>
      <c r="ES151" s="241"/>
      <c r="ET151" s="241"/>
      <c r="EU151" s="241"/>
      <c r="EV151" s="241"/>
      <c r="EW151" s="241"/>
      <c r="EX151" s="241"/>
      <c r="EY151" s="241"/>
      <c r="EZ151" s="241"/>
      <c r="FA151" s="241"/>
      <c r="FB151" s="241"/>
      <c r="FC151" s="241"/>
      <c r="FD151" s="241"/>
      <c r="FE151" s="241"/>
      <c r="FF151" s="241"/>
      <c r="FG151" s="241"/>
      <c r="FH151" s="241"/>
      <c r="FI151" s="241"/>
      <c r="FJ151" s="241"/>
      <c r="FK151" s="241"/>
      <c r="FL151" s="241"/>
      <c r="FM151" s="241"/>
      <c r="FN151" s="241"/>
      <c r="FO151" s="241"/>
      <c r="FP151" s="241"/>
      <c r="FQ151" s="241"/>
      <c r="FR151" s="241"/>
      <c r="FS151" s="241"/>
      <c r="FT151" s="241"/>
      <c r="FU151" s="241"/>
      <c r="FV151" s="241"/>
      <c r="FW151" s="241"/>
      <c r="FX151" s="241"/>
      <c r="FY151" s="241"/>
      <c r="FZ151" s="241"/>
      <c r="GA151" s="241"/>
      <c r="GB151" s="241"/>
      <c r="GC151" s="241"/>
      <c r="GD151" s="241"/>
      <c r="GE151" s="241"/>
      <c r="GF151" s="241"/>
      <c r="GG151" s="241"/>
      <c r="GH151" s="241"/>
      <c r="GI151" s="241"/>
      <c r="GJ151" s="241"/>
      <c r="GK151" s="241"/>
      <c r="GL151" s="241"/>
      <c r="GM151" s="241"/>
      <c r="GN151" s="241"/>
      <c r="GO151" s="241"/>
      <c r="GP151" s="241"/>
      <c r="GQ151" s="241"/>
      <c r="GR151" s="241"/>
      <c r="GS151" s="241"/>
      <c r="GT151" s="241"/>
      <c r="GU151" s="241"/>
      <c r="GV151" s="241"/>
      <c r="GW151" s="241"/>
      <c r="GX151" s="241"/>
      <c r="GY151" s="241"/>
      <c r="GZ151" s="241"/>
      <c r="HA151" s="241"/>
      <c r="HB151" s="241"/>
      <c r="HC151" s="241"/>
      <c r="HD151" s="241"/>
      <c r="HE151" s="241"/>
      <c r="HF151" s="241"/>
      <c r="HG151" s="241"/>
      <c r="HH151" s="241"/>
      <c r="HI151" s="241"/>
      <c r="HJ151" s="241"/>
      <c r="HK151" s="241"/>
      <c r="HL151" s="241"/>
      <c r="HM151" s="241"/>
      <c r="HN151" s="241"/>
      <c r="HO151" s="241"/>
      <c r="HP151" s="241"/>
      <c r="HQ151" s="241"/>
      <c r="HR151" s="241"/>
      <c r="HS151" s="241"/>
      <c r="HT151" s="241"/>
      <c r="HU151" s="241"/>
      <c r="HV151" s="241"/>
      <c r="HW151" s="241"/>
      <c r="HX151" s="241"/>
      <c r="HY151" s="241"/>
      <c r="HZ151" s="241"/>
      <c r="IA151" s="241"/>
      <c r="IB151" s="241"/>
      <c r="IC151" s="241"/>
      <c r="ID151" s="241"/>
      <c r="IE151" s="241"/>
      <c r="IF151" s="241"/>
      <c r="IG151" s="241"/>
      <c r="IH151" s="241"/>
      <c r="II151" s="241"/>
      <c r="IJ151" s="241"/>
      <c r="IK151" s="241"/>
      <c r="IL151" s="241"/>
      <c r="IM151" s="241"/>
      <c r="IN151" s="241"/>
      <c r="IO151" s="241"/>
      <c r="IP151" s="241"/>
      <c r="IQ151" s="241"/>
      <c r="IR151" s="241"/>
      <c r="IS151" s="241"/>
      <c r="IT151" s="241"/>
      <c r="IU151" s="241"/>
      <c r="IV151" s="241"/>
      <c r="IW151" s="241"/>
      <c r="IX151" s="241"/>
      <c r="IY151" s="241"/>
      <c r="IZ151" s="241"/>
      <c r="JA151" s="241"/>
      <c r="JB151" s="241"/>
      <c r="JC151" s="241"/>
      <c r="JD151" s="241"/>
      <c r="JE151" s="241"/>
      <c r="JF151" s="241"/>
      <c r="JG151" s="241"/>
      <c r="JH151" s="241"/>
      <c r="JI151" s="241"/>
      <c r="JJ151" s="241"/>
      <c r="JK151" s="241"/>
      <c r="JL151" s="241"/>
      <c r="JM151" s="241"/>
      <c r="JN151" s="241"/>
      <c r="JO151" s="241"/>
      <c r="JP151" s="241"/>
      <c r="JQ151" s="241"/>
      <c r="JR151" s="241"/>
      <c r="JS151" s="241"/>
      <c r="JT151" s="241"/>
      <c r="JU151" s="241"/>
      <c r="JV151" s="241"/>
      <c r="JW151" s="241"/>
      <c r="JX151" s="241"/>
      <c r="JY151" s="241"/>
      <c r="JZ151" s="241"/>
      <c r="KA151" s="241"/>
      <c r="KB151" s="241"/>
      <c r="KC151" s="241"/>
      <c r="KD151" s="241"/>
      <c r="KE151" s="241"/>
      <c r="KF151" s="241"/>
      <c r="KG151" s="241"/>
      <c r="KH151" s="241"/>
      <c r="KI151" s="241"/>
      <c r="KJ151" s="241"/>
      <c r="KK151" s="241"/>
      <c r="KL151" s="241"/>
      <c r="KM151" s="241"/>
      <c r="KN151" s="241"/>
      <c r="KO151" s="241"/>
      <c r="KP151" s="241"/>
      <c r="KQ151" s="241"/>
      <c r="KR151" s="241"/>
      <c r="KS151" s="241"/>
      <c r="KT151" s="241"/>
      <c r="KU151" s="241"/>
      <c r="KV151" s="241"/>
      <c r="KW151" s="241"/>
      <c r="KX151" s="241"/>
      <c r="KY151" s="241"/>
      <c r="KZ151" s="241"/>
      <c r="LA151" s="241"/>
      <c r="LB151" s="241"/>
      <c r="LC151" s="241"/>
      <c r="LD151" s="241"/>
      <c r="LE151" s="241"/>
      <c r="LF151" s="241"/>
      <c r="LG151" s="241"/>
      <c r="LH151" s="241"/>
      <c r="LI151" s="241"/>
      <c r="LJ151" s="241"/>
      <c r="LK151" s="241"/>
      <c r="LL151" s="241"/>
      <c r="LM151" s="241"/>
      <c r="LN151" s="241"/>
      <c r="LO151" s="241"/>
      <c r="LP151" s="241"/>
      <c r="LQ151" s="241"/>
      <c r="LR151" s="241"/>
      <c r="LS151" s="241"/>
      <c r="LT151" s="241"/>
      <c r="LU151" s="241"/>
      <c r="LV151" s="241"/>
      <c r="LW151" s="241"/>
      <c r="LX151" s="241"/>
      <c r="LY151" s="241"/>
      <c r="LZ151" s="241"/>
      <c r="MA151" s="241"/>
      <c r="MB151" s="241"/>
      <c r="MC151" s="241"/>
      <c r="MD151" s="241"/>
      <c r="ME151" s="241"/>
      <c r="MF151" s="241"/>
      <c r="MG151" s="241"/>
      <c r="MH151" s="241"/>
      <c r="MI151" s="241"/>
      <c r="MJ151" s="241"/>
      <c r="MK151" s="241"/>
      <c r="ML151" s="241"/>
      <c r="MM151" s="241"/>
      <c r="MN151" s="241"/>
      <c r="MO151" s="241"/>
      <c r="MP151" s="241"/>
      <c r="MQ151" s="241"/>
      <c r="MR151" s="241"/>
      <c r="MS151" s="241"/>
      <c r="MT151" s="241"/>
      <c r="MU151" s="241"/>
      <c r="MV151" s="241"/>
      <c r="MW151" s="241"/>
      <c r="MX151" s="241"/>
      <c r="MY151" s="241"/>
      <c r="MZ151" s="241"/>
      <c r="NA151" s="241"/>
      <c r="NB151" s="241"/>
      <c r="NC151" s="241"/>
      <c r="ND151" s="241"/>
      <c r="NE151" s="241"/>
      <c r="NF151" s="241"/>
      <c r="NG151" s="241"/>
      <c r="NH151" s="241"/>
      <c r="NI151" s="241"/>
      <c r="NJ151" s="241"/>
      <c r="NK151" s="241"/>
      <c r="NL151" s="241"/>
      <c r="NM151" s="241"/>
      <c r="NN151" s="241"/>
      <c r="NO151" s="241"/>
      <c r="NP151" s="241"/>
      <c r="NQ151" s="241"/>
      <c r="NR151" s="241"/>
      <c r="NS151" s="241"/>
      <c r="NT151" s="241"/>
      <c r="NU151" s="241"/>
      <c r="NV151" s="241"/>
      <c r="NW151" s="241"/>
      <c r="NX151" s="241"/>
      <c r="NY151" s="241"/>
      <c r="NZ151" s="241"/>
      <c r="OA151" s="241"/>
      <c r="OB151" s="241"/>
    </row>
    <row r="152" spans="1:392" s="4" customFormat="1">
      <c r="A152" s="234" t="s">
        <v>1915</v>
      </c>
      <c r="B152" s="386" t="s">
        <v>1907</v>
      </c>
      <c r="C152" s="290">
        <f>VLOOKUP(A152,'Running Inventory count'!$A:$C,3,)</f>
        <v>31</v>
      </c>
      <c r="D152" s="289"/>
      <c r="E152" s="289"/>
      <c r="F152" s="266" t="s">
        <v>1890</v>
      </c>
      <c r="G152" s="289" t="s">
        <v>868</v>
      </c>
      <c r="H152" s="288" t="s">
        <v>102</v>
      </c>
      <c r="I152" s="287"/>
      <c r="J152" s="285"/>
      <c r="K152" s="287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1"/>
      <c r="Z152" s="241"/>
      <c r="AA152" s="241"/>
      <c r="AB152" s="241"/>
      <c r="AC152" s="241"/>
      <c r="AD152" s="241"/>
      <c r="AE152" s="241"/>
      <c r="AF152" s="241"/>
      <c r="AG152" s="241"/>
      <c r="AH152" s="241"/>
      <c r="AI152" s="241"/>
      <c r="AJ152" s="241"/>
      <c r="AK152" s="241"/>
      <c r="AL152" s="241"/>
      <c r="AM152" s="241"/>
      <c r="AN152" s="241"/>
      <c r="AO152" s="241"/>
      <c r="AP152" s="241"/>
      <c r="AQ152" s="241"/>
      <c r="AR152" s="241"/>
      <c r="AS152" s="241"/>
      <c r="AT152" s="241"/>
      <c r="AU152" s="241"/>
      <c r="AV152" s="241"/>
      <c r="AW152" s="241"/>
      <c r="AX152" s="241"/>
      <c r="AY152" s="241"/>
      <c r="AZ152" s="241"/>
      <c r="BA152" s="241"/>
      <c r="BB152" s="241"/>
      <c r="BC152" s="241"/>
      <c r="BD152" s="241"/>
      <c r="BE152" s="241"/>
      <c r="BF152" s="241"/>
      <c r="BG152" s="241"/>
      <c r="BH152" s="241"/>
      <c r="BI152" s="241"/>
      <c r="BJ152" s="241"/>
      <c r="BK152" s="241"/>
      <c r="BL152" s="241"/>
      <c r="BM152" s="241"/>
      <c r="BN152" s="241"/>
      <c r="BO152" s="241"/>
      <c r="BP152" s="241"/>
      <c r="BQ152" s="241"/>
      <c r="BR152" s="241"/>
      <c r="BS152" s="241"/>
      <c r="BT152" s="241"/>
      <c r="BU152" s="241"/>
      <c r="BV152" s="241"/>
      <c r="BW152" s="241"/>
      <c r="BX152" s="241"/>
      <c r="BY152" s="241"/>
      <c r="BZ152" s="241"/>
      <c r="CA152" s="241"/>
      <c r="CB152" s="241"/>
      <c r="CC152" s="241"/>
      <c r="CD152" s="241"/>
      <c r="CE152" s="241"/>
      <c r="CF152" s="241"/>
      <c r="CG152" s="241"/>
      <c r="CH152" s="241"/>
      <c r="CI152" s="241"/>
      <c r="CJ152" s="241"/>
      <c r="CK152" s="241"/>
      <c r="CL152" s="241"/>
      <c r="CM152" s="241"/>
      <c r="CN152" s="241"/>
      <c r="CO152" s="241"/>
      <c r="CP152" s="241"/>
      <c r="CQ152" s="241"/>
      <c r="CR152" s="241"/>
      <c r="CS152" s="241"/>
      <c r="CT152" s="241"/>
      <c r="CU152" s="241"/>
      <c r="CV152" s="241"/>
      <c r="CW152" s="241"/>
      <c r="CX152" s="241"/>
      <c r="CY152" s="241"/>
      <c r="CZ152" s="241"/>
      <c r="DA152" s="241"/>
      <c r="DB152" s="241"/>
      <c r="DC152" s="241"/>
      <c r="DD152" s="241"/>
      <c r="DE152" s="241"/>
      <c r="DF152" s="241"/>
      <c r="DG152" s="241"/>
      <c r="DH152" s="241"/>
      <c r="DI152" s="241"/>
      <c r="DJ152" s="241"/>
      <c r="DK152" s="241"/>
      <c r="DL152" s="241"/>
      <c r="DM152" s="241"/>
      <c r="DN152" s="241"/>
      <c r="DO152" s="241"/>
      <c r="DP152" s="241"/>
      <c r="DQ152" s="241"/>
      <c r="DR152" s="241"/>
      <c r="DS152" s="241"/>
      <c r="DT152" s="241"/>
      <c r="DU152" s="241"/>
      <c r="DV152" s="241"/>
      <c r="DW152" s="241"/>
      <c r="DX152" s="241"/>
      <c r="DY152" s="241"/>
      <c r="DZ152" s="241"/>
      <c r="EA152" s="241"/>
      <c r="EB152" s="241"/>
      <c r="EC152" s="241"/>
      <c r="ED152" s="241"/>
      <c r="EE152" s="241"/>
      <c r="EF152" s="241"/>
      <c r="EG152" s="241"/>
      <c r="EH152" s="241"/>
      <c r="EI152" s="241"/>
      <c r="EJ152" s="241"/>
      <c r="EK152" s="241"/>
      <c r="EL152" s="241"/>
      <c r="EM152" s="241"/>
      <c r="EN152" s="241"/>
      <c r="EO152" s="241"/>
      <c r="EP152" s="241"/>
      <c r="EQ152" s="241"/>
      <c r="ER152" s="241"/>
      <c r="ES152" s="241"/>
      <c r="ET152" s="241"/>
      <c r="EU152" s="241"/>
      <c r="EV152" s="241"/>
      <c r="EW152" s="241"/>
      <c r="EX152" s="241"/>
      <c r="EY152" s="241"/>
      <c r="EZ152" s="241"/>
      <c r="FA152" s="241"/>
      <c r="FB152" s="241"/>
      <c r="FC152" s="241"/>
      <c r="FD152" s="241"/>
      <c r="FE152" s="241"/>
      <c r="FF152" s="241"/>
      <c r="FG152" s="241"/>
      <c r="FH152" s="241"/>
      <c r="FI152" s="241"/>
      <c r="FJ152" s="241"/>
      <c r="FK152" s="241"/>
      <c r="FL152" s="241"/>
      <c r="FM152" s="241"/>
      <c r="FN152" s="241"/>
      <c r="FO152" s="241"/>
      <c r="FP152" s="241"/>
      <c r="FQ152" s="241"/>
      <c r="FR152" s="241"/>
      <c r="FS152" s="241"/>
      <c r="FT152" s="241"/>
      <c r="FU152" s="241"/>
      <c r="FV152" s="241"/>
      <c r="FW152" s="241"/>
      <c r="FX152" s="241"/>
      <c r="FY152" s="241"/>
      <c r="FZ152" s="241"/>
      <c r="GA152" s="241"/>
      <c r="GB152" s="241"/>
      <c r="GC152" s="241"/>
      <c r="GD152" s="241"/>
      <c r="GE152" s="241"/>
      <c r="GF152" s="241"/>
      <c r="GG152" s="241"/>
      <c r="GH152" s="241"/>
      <c r="GI152" s="241"/>
      <c r="GJ152" s="241"/>
      <c r="GK152" s="241"/>
      <c r="GL152" s="241"/>
      <c r="GM152" s="241"/>
      <c r="GN152" s="241"/>
      <c r="GO152" s="241"/>
      <c r="GP152" s="241"/>
      <c r="GQ152" s="241"/>
      <c r="GR152" s="241"/>
      <c r="GS152" s="241"/>
      <c r="GT152" s="241"/>
      <c r="GU152" s="241"/>
      <c r="GV152" s="241"/>
      <c r="GW152" s="241"/>
      <c r="GX152" s="241"/>
      <c r="GY152" s="241"/>
      <c r="GZ152" s="241"/>
      <c r="HA152" s="241"/>
      <c r="HB152" s="241"/>
      <c r="HC152" s="241"/>
      <c r="HD152" s="241"/>
      <c r="HE152" s="241"/>
      <c r="HF152" s="241"/>
      <c r="HG152" s="241"/>
      <c r="HH152" s="241"/>
      <c r="HI152" s="241"/>
      <c r="HJ152" s="241"/>
      <c r="HK152" s="241"/>
      <c r="HL152" s="241"/>
      <c r="HM152" s="241"/>
      <c r="HN152" s="241"/>
      <c r="HO152" s="241"/>
      <c r="HP152" s="241"/>
      <c r="HQ152" s="241"/>
      <c r="HR152" s="241"/>
      <c r="HS152" s="241"/>
      <c r="HT152" s="241"/>
      <c r="HU152" s="241"/>
      <c r="HV152" s="241"/>
      <c r="HW152" s="241"/>
      <c r="HX152" s="241"/>
      <c r="HY152" s="241"/>
      <c r="HZ152" s="241"/>
      <c r="IA152" s="241"/>
      <c r="IB152" s="241"/>
      <c r="IC152" s="241"/>
      <c r="ID152" s="241"/>
      <c r="IE152" s="241"/>
      <c r="IF152" s="241"/>
      <c r="IG152" s="241"/>
      <c r="IH152" s="241"/>
      <c r="II152" s="241"/>
      <c r="IJ152" s="241"/>
      <c r="IK152" s="241"/>
      <c r="IL152" s="241"/>
      <c r="IM152" s="241"/>
      <c r="IN152" s="241"/>
      <c r="IO152" s="241"/>
      <c r="IP152" s="241"/>
      <c r="IQ152" s="241"/>
      <c r="IR152" s="241"/>
      <c r="IS152" s="241"/>
      <c r="IT152" s="241"/>
      <c r="IU152" s="241"/>
      <c r="IV152" s="241"/>
      <c r="IW152" s="241"/>
      <c r="IX152" s="241"/>
      <c r="IY152" s="241"/>
      <c r="IZ152" s="241"/>
      <c r="JA152" s="241"/>
      <c r="JB152" s="241"/>
      <c r="JC152" s="241"/>
      <c r="JD152" s="241"/>
      <c r="JE152" s="241"/>
      <c r="JF152" s="241"/>
      <c r="JG152" s="241"/>
      <c r="JH152" s="241"/>
      <c r="JI152" s="241"/>
      <c r="JJ152" s="241"/>
      <c r="JK152" s="241"/>
      <c r="JL152" s="241"/>
      <c r="JM152" s="241"/>
      <c r="JN152" s="241"/>
      <c r="JO152" s="241"/>
      <c r="JP152" s="241"/>
      <c r="JQ152" s="241"/>
      <c r="JR152" s="241"/>
      <c r="JS152" s="241"/>
      <c r="JT152" s="241"/>
      <c r="JU152" s="241"/>
      <c r="JV152" s="241"/>
      <c r="JW152" s="241"/>
      <c r="JX152" s="241"/>
      <c r="JY152" s="241"/>
      <c r="JZ152" s="241"/>
      <c r="KA152" s="241"/>
      <c r="KB152" s="241"/>
      <c r="KC152" s="241"/>
      <c r="KD152" s="241"/>
      <c r="KE152" s="241"/>
      <c r="KF152" s="241"/>
      <c r="KG152" s="241"/>
      <c r="KH152" s="241"/>
      <c r="KI152" s="241"/>
      <c r="KJ152" s="241"/>
      <c r="KK152" s="241"/>
      <c r="KL152" s="241"/>
      <c r="KM152" s="241"/>
      <c r="KN152" s="241"/>
      <c r="KO152" s="241"/>
      <c r="KP152" s="241"/>
      <c r="KQ152" s="241"/>
      <c r="KR152" s="241"/>
      <c r="KS152" s="241"/>
      <c r="KT152" s="241"/>
      <c r="KU152" s="241"/>
      <c r="KV152" s="241"/>
      <c r="KW152" s="241"/>
      <c r="KX152" s="241"/>
      <c r="KY152" s="241"/>
      <c r="KZ152" s="241"/>
      <c r="LA152" s="241"/>
      <c r="LB152" s="241"/>
      <c r="LC152" s="241"/>
      <c r="LD152" s="241"/>
      <c r="LE152" s="241"/>
      <c r="LF152" s="241"/>
      <c r="LG152" s="241"/>
      <c r="LH152" s="241"/>
      <c r="LI152" s="241"/>
      <c r="LJ152" s="241"/>
      <c r="LK152" s="241"/>
      <c r="LL152" s="241"/>
      <c r="LM152" s="241"/>
      <c r="LN152" s="241"/>
      <c r="LO152" s="241"/>
      <c r="LP152" s="241"/>
      <c r="LQ152" s="241"/>
      <c r="LR152" s="241"/>
      <c r="LS152" s="241"/>
      <c r="LT152" s="241"/>
      <c r="LU152" s="241"/>
      <c r="LV152" s="241"/>
      <c r="LW152" s="241"/>
      <c r="LX152" s="241"/>
      <c r="LY152" s="241"/>
      <c r="LZ152" s="241"/>
      <c r="MA152" s="241"/>
      <c r="MB152" s="241"/>
      <c r="MC152" s="241"/>
      <c r="MD152" s="241"/>
      <c r="ME152" s="241"/>
      <c r="MF152" s="241"/>
      <c r="MG152" s="241"/>
      <c r="MH152" s="241"/>
      <c r="MI152" s="241"/>
      <c r="MJ152" s="241"/>
      <c r="MK152" s="241"/>
      <c r="ML152" s="241"/>
      <c r="MM152" s="241"/>
      <c r="MN152" s="241"/>
      <c r="MO152" s="241"/>
      <c r="MP152" s="241"/>
      <c r="MQ152" s="241"/>
      <c r="MR152" s="241"/>
      <c r="MS152" s="241"/>
      <c r="MT152" s="241"/>
      <c r="MU152" s="241"/>
      <c r="MV152" s="241"/>
      <c r="MW152" s="241"/>
      <c r="MX152" s="241"/>
      <c r="MY152" s="241"/>
      <c r="MZ152" s="241"/>
      <c r="NA152" s="241"/>
      <c r="NB152" s="241"/>
      <c r="NC152" s="241"/>
      <c r="ND152" s="241"/>
      <c r="NE152" s="241"/>
      <c r="NF152" s="241"/>
      <c r="NG152" s="241"/>
      <c r="NH152" s="241"/>
      <c r="NI152" s="241"/>
      <c r="NJ152" s="241"/>
      <c r="NK152" s="241"/>
      <c r="NL152" s="241"/>
      <c r="NM152" s="241"/>
      <c r="NN152" s="241"/>
      <c r="NO152" s="241"/>
      <c r="NP152" s="241"/>
      <c r="NQ152" s="241"/>
      <c r="NR152" s="241"/>
      <c r="NS152" s="241"/>
      <c r="NT152" s="241"/>
      <c r="NU152" s="241"/>
      <c r="NV152" s="241"/>
      <c r="NW152" s="241"/>
      <c r="NX152" s="241"/>
      <c r="NY152" s="241"/>
      <c r="NZ152" s="241"/>
      <c r="OA152" s="241"/>
      <c r="OB152" s="241"/>
    </row>
    <row r="153" spans="1:392">
      <c r="A153" s="234" t="s">
        <v>1929</v>
      </c>
      <c r="B153" s="386" t="s">
        <v>1922</v>
      </c>
      <c r="C153" s="290">
        <f>VLOOKUP(A153,'Running Inventory count'!$A:$C,3,)</f>
        <v>20</v>
      </c>
      <c r="D153" s="289"/>
      <c r="E153" s="289"/>
      <c r="F153" s="266" t="s">
        <v>1890</v>
      </c>
      <c r="G153" s="289" t="s">
        <v>868</v>
      </c>
      <c r="H153" s="288" t="s">
        <v>102</v>
      </c>
      <c r="I153" s="287"/>
      <c r="J153" s="285"/>
      <c r="K153" s="287"/>
    </row>
    <row r="154" spans="1:392">
      <c r="A154" s="251" t="s">
        <v>1859</v>
      </c>
      <c r="B154" s="266" t="s">
        <v>1858</v>
      </c>
      <c r="C154" s="290">
        <f>VLOOKUP(A154,'Running Inventory count'!$A:$C,3,)</f>
        <v>30</v>
      </c>
      <c r="D154" s="289"/>
      <c r="E154" s="289"/>
      <c r="F154" s="291" t="s">
        <v>1762</v>
      </c>
      <c r="G154" s="289" t="s">
        <v>868</v>
      </c>
      <c r="H154" s="288" t="s">
        <v>102</v>
      </c>
      <c r="I154" s="287"/>
      <c r="J154" s="285"/>
      <c r="K154" s="287"/>
    </row>
    <row r="155" spans="1:392">
      <c r="A155" s="234" t="s">
        <v>1914</v>
      </c>
      <c r="B155" s="386" t="s">
        <v>1908</v>
      </c>
      <c r="C155" s="290">
        <f>VLOOKUP(A155,'Running Inventory count'!$A:$C,3,)</f>
        <v>29</v>
      </c>
      <c r="D155" s="289"/>
      <c r="E155" s="289"/>
      <c r="F155" s="266" t="s">
        <v>1890</v>
      </c>
      <c r="G155" s="289" t="s">
        <v>868</v>
      </c>
      <c r="H155" s="288" t="s">
        <v>102</v>
      </c>
      <c r="I155" s="287"/>
      <c r="J155" s="285"/>
      <c r="K155" s="287"/>
    </row>
    <row r="156" spans="1:392">
      <c r="A156" s="234" t="s">
        <v>1930</v>
      </c>
      <c r="B156" s="386" t="s">
        <v>1923</v>
      </c>
      <c r="C156" s="290">
        <f>VLOOKUP(A156,'Running Inventory count'!$A:$C,3,)</f>
        <v>13</v>
      </c>
      <c r="D156" s="289"/>
      <c r="E156" s="289"/>
      <c r="F156" s="266" t="s">
        <v>1890</v>
      </c>
      <c r="G156" s="289" t="s">
        <v>868</v>
      </c>
      <c r="H156" s="288" t="s">
        <v>102</v>
      </c>
      <c r="I156" s="287"/>
      <c r="J156" s="285"/>
      <c r="K156" s="287"/>
    </row>
    <row r="157" spans="1:392">
      <c r="A157" s="251" t="s">
        <v>1865</v>
      </c>
      <c r="B157" s="266" t="s">
        <v>1855</v>
      </c>
      <c r="C157" s="290">
        <f>VLOOKUP(A157,'Running Inventory count'!$A:$C,3,)</f>
        <v>24</v>
      </c>
      <c r="D157" s="289"/>
      <c r="E157" s="289"/>
      <c r="F157" s="291" t="s">
        <v>1762</v>
      </c>
      <c r="G157" s="289" t="s">
        <v>868</v>
      </c>
      <c r="H157" s="288" t="s">
        <v>102</v>
      </c>
      <c r="I157" s="287"/>
      <c r="J157" s="285"/>
      <c r="K157" s="287"/>
    </row>
    <row r="158" spans="1:392">
      <c r="A158" s="234" t="s">
        <v>1913</v>
      </c>
      <c r="B158" s="386" t="s">
        <v>1909</v>
      </c>
      <c r="C158" s="290">
        <f>VLOOKUP(A158,'Running Inventory count'!$A:$C,3,)</f>
        <v>5</v>
      </c>
      <c r="D158" s="289"/>
      <c r="E158" s="289"/>
      <c r="F158" s="266" t="s">
        <v>1890</v>
      </c>
      <c r="G158" s="289" t="s">
        <v>868</v>
      </c>
      <c r="H158" s="288" t="s">
        <v>102</v>
      </c>
      <c r="I158" s="287"/>
      <c r="J158" s="285"/>
      <c r="K158" s="287"/>
    </row>
    <row r="159" spans="1:392">
      <c r="A159" s="234" t="s">
        <v>1931</v>
      </c>
      <c r="B159" s="386" t="s">
        <v>1924</v>
      </c>
      <c r="C159" s="290">
        <f>VLOOKUP(A159,'Running Inventory count'!$A:$C,3,)</f>
        <v>27</v>
      </c>
      <c r="D159" s="289"/>
      <c r="E159" s="289"/>
      <c r="F159" s="266" t="s">
        <v>1890</v>
      </c>
      <c r="G159" s="289" t="s">
        <v>868</v>
      </c>
      <c r="H159" s="288" t="s">
        <v>102</v>
      </c>
      <c r="I159" s="287"/>
      <c r="J159" s="285"/>
      <c r="K159" s="287"/>
    </row>
    <row r="160" spans="1:392">
      <c r="A160" s="251" t="s">
        <v>1862</v>
      </c>
      <c r="B160" s="266" t="s">
        <v>1856</v>
      </c>
      <c r="C160" s="290">
        <f>VLOOKUP(A160,'Running Inventory count'!$A:$C,3,)</f>
        <v>3</v>
      </c>
      <c r="D160" s="289"/>
      <c r="E160" s="289"/>
      <c r="F160" s="291" t="s">
        <v>1762</v>
      </c>
      <c r="G160" s="289" t="s">
        <v>868</v>
      </c>
      <c r="H160" s="288" t="s">
        <v>102</v>
      </c>
      <c r="I160" s="287"/>
      <c r="J160" s="285"/>
      <c r="K160" s="287"/>
    </row>
    <row r="161" spans="1:392">
      <c r="A161" s="234" t="s">
        <v>1912</v>
      </c>
      <c r="B161" s="386" t="s">
        <v>1910</v>
      </c>
      <c r="C161" s="290">
        <f>VLOOKUP(A161,'Running Inventory count'!$A:$C,3,)</f>
        <v>5</v>
      </c>
      <c r="D161" s="289"/>
      <c r="E161" s="289"/>
      <c r="F161" s="266" t="s">
        <v>1890</v>
      </c>
      <c r="G161" s="289" t="s">
        <v>868</v>
      </c>
      <c r="H161" s="288" t="s">
        <v>102</v>
      </c>
      <c r="I161" s="287"/>
      <c r="J161" s="285"/>
      <c r="K161" s="287"/>
    </row>
    <row r="162" spans="1:392">
      <c r="A162" s="234" t="s">
        <v>1932</v>
      </c>
      <c r="B162" s="386" t="s">
        <v>1925</v>
      </c>
      <c r="C162" s="290">
        <f>VLOOKUP(A162,'Running Inventory count'!$A:$C,3,)</f>
        <v>19</v>
      </c>
      <c r="D162" s="289"/>
      <c r="E162" s="289"/>
      <c r="F162" s="266" t="s">
        <v>1890</v>
      </c>
      <c r="G162" s="289" t="s">
        <v>868</v>
      </c>
      <c r="H162" s="288" t="s">
        <v>102</v>
      </c>
      <c r="I162" s="287"/>
      <c r="J162" s="285"/>
      <c r="K162" s="287"/>
    </row>
    <row r="163" spans="1:392">
      <c r="A163" s="251" t="s">
        <v>1863</v>
      </c>
      <c r="B163" s="266" t="s">
        <v>1857</v>
      </c>
      <c r="C163" s="290">
        <f>VLOOKUP(A163,'Running Inventory count'!$A:$C,3,)</f>
        <v>5</v>
      </c>
      <c r="D163" s="289"/>
      <c r="E163" s="289"/>
      <c r="F163" s="291" t="s">
        <v>1762</v>
      </c>
      <c r="G163" s="289" t="s">
        <v>868</v>
      </c>
      <c r="H163" s="288" t="s">
        <v>102</v>
      </c>
      <c r="I163" s="287"/>
      <c r="J163" s="285"/>
      <c r="K163" s="287"/>
    </row>
    <row r="164" spans="1:392">
      <c r="A164" s="240" t="s">
        <v>2063</v>
      </c>
      <c r="B164" s="390" t="s">
        <v>2055</v>
      </c>
      <c r="C164" s="290">
        <f>VLOOKUP(A164,'Running Inventory count'!$A:$C,3,)</f>
        <v>25</v>
      </c>
      <c r="D164" s="289"/>
      <c r="E164" s="289"/>
      <c r="F164" s="266" t="s">
        <v>2054</v>
      </c>
      <c r="G164" s="289" t="s">
        <v>868</v>
      </c>
      <c r="H164" s="288" t="s">
        <v>102</v>
      </c>
      <c r="I164" s="287"/>
      <c r="J164" s="285"/>
      <c r="K164" s="287"/>
    </row>
    <row r="165" spans="1:392">
      <c r="A165" s="234" t="s">
        <v>1979</v>
      </c>
      <c r="B165" s="386" t="s">
        <v>1978</v>
      </c>
      <c r="C165" s="290">
        <f>VLOOKUP(A165,'Running Inventory count'!$A:$C,3,)</f>
        <v>20</v>
      </c>
      <c r="D165" s="289"/>
      <c r="E165" s="289"/>
      <c r="F165" s="266" t="s">
        <v>1890</v>
      </c>
      <c r="G165" s="289" t="s">
        <v>868</v>
      </c>
      <c r="H165" s="288" t="s">
        <v>102</v>
      </c>
      <c r="I165" s="287"/>
      <c r="J165" s="285"/>
      <c r="K165" s="287"/>
    </row>
    <row r="166" spans="1:392" s="4" customFormat="1">
      <c r="A166" s="234" t="s">
        <v>1952</v>
      </c>
      <c r="B166" s="386" t="s">
        <v>1951</v>
      </c>
      <c r="C166" s="290">
        <f>VLOOKUP(A166,'Running Inventory count'!$A:$C,3,)</f>
        <v>22</v>
      </c>
      <c r="D166" s="289"/>
      <c r="E166" s="289"/>
      <c r="F166" s="266" t="s">
        <v>1890</v>
      </c>
      <c r="G166" s="289" t="s">
        <v>868</v>
      </c>
      <c r="H166" s="288" t="s">
        <v>102</v>
      </c>
      <c r="I166" s="287"/>
      <c r="J166" s="285"/>
      <c r="K166" s="287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  <c r="AA166" s="241"/>
      <c r="AB166" s="241"/>
      <c r="AC166" s="241"/>
      <c r="AD166" s="241"/>
      <c r="AE166" s="241"/>
      <c r="AF166" s="241"/>
      <c r="AG166" s="241"/>
      <c r="AH166" s="241"/>
      <c r="AI166" s="241"/>
      <c r="AJ166" s="241"/>
      <c r="AK166" s="241"/>
      <c r="AL166" s="241"/>
      <c r="AM166" s="241"/>
      <c r="AN166" s="241"/>
      <c r="AO166" s="241"/>
      <c r="AP166" s="241"/>
      <c r="AQ166" s="241"/>
      <c r="AR166" s="241"/>
      <c r="AS166" s="241"/>
      <c r="AT166" s="241"/>
      <c r="AU166" s="241"/>
      <c r="AV166" s="241"/>
      <c r="AW166" s="241"/>
      <c r="AX166" s="241"/>
      <c r="AY166" s="241"/>
      <c r="AZ166" s="241"/>
      <c r="BA166" s="241"/>
      <c r="BB166" s="241"/>
      <c r="BC166" s="241"/>
      <c r="BD166" s="241"/>
      <c r="BE166" s="241"/>
      <c r="BF166" s="241"/>
      <c r="BG166" s="241"/>
      <c r="BH166" s="241"/>
      <c r="BI166" s="241"/>
      <c r="BJ166" s="241"/>
      <c r="BK166" s="241"/>
      <c r="BL166" s="241"/>
      <c r="BM166" s="241"/>
      <c r="BN166" s="241"/>
      <c r="BO166" s="241"/>
      <c r="BP166" s="241"/>
      <c r="BQ166" s="241"/>
      <c r="BR166" s="241"/>
      <c r="BS166" s="241"/>
      <c r="BT166" s="241"/>
      <c r="BU166" s="241"/>
      <c r="BV166" s="241"/>
      <c r="BW166" s="241"/>
      <c r="BX166" s="241"/>
      <c r="BY166" s="241"/>
      <c r="BZ166" s="241"/>
      <c r="CA166" s="241"/>
      <c r="CB166" s="241"/>
      <c r="CC166" s="241"/>
      <c r="CD166" s="241"/>
      <c r="CE166" s="241"/>
      <c r="CF166" s="241"/>
      <c r="CG166" s="241"/>
      <c r="CH166" s="241"/>
      <c r="CI166" s="241"/>
      <c r="CJ166" s="241"/>
      <c r="CK166" s="241"/>
      <c r="CL166" s="241"/>
      <c r="CM166" s="241"/>
      <c r="CN166" s="241"/>
      <c r="CO166" s="241"/>
      <c r="CP166" s="241"/>
      <c r="CQ166" s="241"/>
      <c r="CR166" s="241"/>
      <c r="CS166" s="241"/>
      <c r="CT166" s="241"/>
      <c r="CU166" s="241"/>
      <c r="CV166" s="241"/>
      <c r="CW166" s="241"/>
      <c r="CX166" s="241"/>
      <c r="CY166" s="241"/>
      <c r="CZ166" s="241"/>
      <c r="DA166" s="241"/>
      <c r="DB166" s="241"/>
      <c r="DC166" s="241"/>
      <c r="DD166" s="241"/>
      <c r="DE166" s="241"/>
      <c r="DF166" s="241"/>
      <c r="DG166" s="241"/>
      <c r="DH166" s="241"/>
      <c r="DI166" s="241"/>
      <c r="DJ166" s="241"/>
      <c r="DK166" s="241"/>
      <c r="DL166" s="241"/>
      <c r="DM166" s="241"/>
      <c r="DN166" s="241"/>
      <c r="DO166" s="241"/>
      <c r="DP166" s="241"/>
      <c r="DQ166" s="241"/>
      <c r="DR166" s="241"/>
      <c r="DS166" s="241"/>
      <c r="DT166" s="241"/>
      <c r="DU166" s="241"/>
      <c r="DV166" s="241"/>
      <c r="DW166" s="241"/>
      <c r="DX166" s="241"/>
      <c r="DY166" s="241"/>
      <c r="DZ166" s="241"/>
      <c r="EA166" s="241"/>
      <c r="EB166" s="241"/>
      <c r="EC166" s="241"/>
      <c r="ED166" s="241"/>
      <c r="EE166" s="241"/>
      <c r="EF166" s="241"/>
      <c r="EG166" s="241"/>
      <c r="EH166" s="241"/>
      <c r="EI166" s="241"/>
      <c r="EJ166" s="241"/>
      <c r="EK166" s="241"/>
      <c r="EL166" s="241"/>
      <c r="EM166" s="241"/>
      <c r="EN166" s="241"/>
      <c r="EO166" s="241"/>
      <c r="EP166" s="241"/>
      <c r="EQ166" s="241"/>
      <c r="ER166" s="241"/>
      <c r="ES166" s="241"/>
      <c r="ET166" s="241"/>
      <c r="EU166" s="241"/>
      <c r="EV166" s="241"/>
      <c r="EW166" s="241"/>
      <c r="EX166" s="241"/>
      <c r="EY166" s="241"/>
      <c r="EZ166" s="241"/>
      <c r="FA166" s="241"/>
      <c r="FB166" s="241"/>
      <c r="FC166" s="241"/>
      <c r="FD166" s="241"/>
      <c r="FE166" s="241"/>
      <c r="FF166" s="241"/>
      <c r="FG166" s="241"/>
      <c r="FH166" s="241"/>
      <c r="FI166" s="241"/>
      <c r="FJ166" s="241"/>
      <c r="FK166" s="241"/>
      <c r="FL166" s="241"/>
      <c r="FM166" s="241"/>
      <c r="FN166" s="241"/>
      <c r="FO166" s="241"/>
      <c r="FP166" s="241"/>
      <c r="FQ166" s="241"/>
      <c r="FR166" s="241"/>
      <c r="FS166" s="241"/>
      <c r="FT166" s="241"/>
      <c r="FU166" s="241"/>
      <c r="FV166" s="241"/>
      <c r="FW166" s="241"/>
      <c r="FX166" s="241"/>
      <c r="FY166" s="241"/>
      <c r="FZ166" s="241"/>
      <c r="GA166" s="241"/>
      <c r="GB166" s="241"/>
      <c r="GC166" s="241"/>
      <c r="GD166" s="241"/>
      <c r="GE166" s="241"/>
      <c r="GF166" s="241"/>
      <c r="GG166" s="241"/>
      <c r="GH166" s="241"/>
      <c r="GI166" s="241"/>
      <c r="GJ166" s="241"/>
      <c r="GK166" s="241"/>
      <c r="GL166" s="241"/>
      <c r="GM166" s="241"/>
      <c r="GN166" s="241"/>
      <c r="GO166" s="241"/>
      <c r="GP166" s="241"/>
      <c r="GQ166" s="241"/>
      <c r="GR166" s="241"/>
      <c r="GS166" s="241"/>
      <c r="GT166" s="241"/>
      <c r="GU166" s="241"/>
      <c r="GV166" s="241"/>
      <c r="GW166" s="241"/>
      <c r="GX166" s="241"/>
      <c r="GY166" s="241"/>
      <c r="GZ166" s="241"/>
      <c r="HA166" s="241"/>
      <c r="HB166" s="241"/>
      <c r="HC166" s="241"/>
      <c r="HD166" s="241"/>
      <c r="HE166" s="241"/>
      <c r="HF166" s="241"/>
      <c r="HG166" s="241"/>
      <c r="HH166" s="241"/>
      <c r="HI166" s="241"/>
      <c r="HJ166" s="241"/>
      <c r="HK166" s="241"/>
      <c r="HL166" s="241"/>
      <c r="HM166" s="241"/>
      <c r="HN166" s="241"/>
      <c r="HO166" s="241"/>
      <c r="HP166" s="241"/>
      <c r="HQ166" s="241"/>
      <c r="HR166" s="241"/>
      <c r="HS166" s="241"/>
      <c r="HT166" s="241"/>
      <c r="HU166" s="241"/>
      <c r="HV166" s="241"/>
      <c r="HW166" s="241"/>
      <c r="HX166" s="241"/>
      <c r="HY166" s="241"/>
      <c r="HZ166" s="241"/>
      <c r="IA166" s="241"/>
      <c r="IB166" s="241"/>
      <c r="IC166" s="241"/>
      <c r="ID166" s="241"/>
      <c r="IE166" s="241"/>
      <c r="IF166" s="241"/>
      <c r="IG166" s="241"/>
      <c r="IH166" s="241"/>
      <c r="II166" s="241"/>
      <c r="IJ166" s="241"/>
      <c r="IK166" s="241"/>
      <c r="IL166" s="241"/>
      <c r="IM166" s="241"/>
      <c r="IN166" s="241"/>
      <c r="IO166" s="241"/>
      <c r="IP166" s="241"/>
      <c r="IQ166" s="241"/>
      <c r="IR166" s="241"/>
      <c r="IS166" s="241"/>
      <c r="IT166" s="241"/>
      <c r="IU166" s="241"/>
      <c r="IV166" s="241"/>
      <c r="IW166" s="241"/>
      <c r="IX166" s="241"/>
      <c r="IY166" s="241"/>
      <c r="IZ166" s="241"/>
      <c r="JA166" s="241"/>
      <c r="JB166" s="241"/>
      <c r="JC166" s="241"/>
      <c r="JD166" s="241"/>
      <c r="JE166" s="241"/>
      <c r="JF166" s="241"/>
      <c r="JG166" s="241"/>
      <c r="JH166" s="241"/>
      <c r="JI166" s="241"/>
      <c r="JJ166" s="241"/>
      <c r="JK166" s="241"/>
      <c r="JL166" s="241"/>
      <c r="JM166" s="241"/>
      <c r="JN166" s="241"/>
      <c r="JO166" s="241"/>
      <c r="JP166" s="241"/>
      <c r="JQ166" s="241"/>
      <c r="JR166" s="241"/>
      <c r="JS166" s="241"/>
      <c r="JT166" s="241"/>
      <c r="JU166" s="241"/>
      <c r="JV166" s="241"/>
      <c r="JW166" s="241"/>
      <c r="JX166" s="241"/>
      <c r="JY166" s="241"/>
      <c r="JZ166" s="241"/>
      <c r="KA166" s="241"/>
      <c r="KB166" s="241"/>
      <c r="KC166" s="241"/>
      <c r="KD166" s="241"/>
      <c r="KE166" s="241"/>
      <c r="KF166" s="241"/>
      <c r="KG166" s="241"/>
      <c r="KH166" s="241"/>
      <c r="KI166" s="241"/>
      <c r="KJ166" s="241"/>
      <c r="KK166" s="241"/>
      <c r="KL166" s="241"/>
      <c r="KM166" s="241"/>
      <c r="KN166" s="241"/>
      <c r="KO166" s="241"/>
      <c r="KP166" s="241"/>
      <c r="KQ166" s="241"/>
      <c r="KR166" s="241"/>
      <c r="KS166" s="241"/>
      <c r="KT166" s="241"/>
      <c r="KU166" s="241"/>
      <c r="KV166" s="241"/>
      <c r="KW166" s="241"/>
      <c r="KX166" s="241"/>
      <c r="KY166" s="241"/>
      <c r="KZ166" s="241"/>
      <c r="LA166" s="241"/>
      <c r="LB166" s="241"/>
      <c r="LC166" s="241"/>
      <c r="LD166" s="241"/>
      <c r="LE166" s="241"/>
      <c r="LF166" s="241"/>
      <c r="LG166" s="241"/>
      <c r="LH166" s="241"/>
      <c r="LI166" s="241"/>
      <c r="LJ166" s="241"/>
      <c r="LK166" s="241"/>
      <c r="LL166" s="241"/>
      <c r="LM166" s="241"/>
      <c r="LN166" s="241"/>
      <c r="LO166" s="241"/>
      <c r="LP166" s="241"/>
      <c r="LQ166" s="241"/>
      <c r="LR166" s="241"/>
      <c r="LS166" s="241"/>
      <c r="LT166" s="241"/>
      <c r="LU166" s="241"/>
      <c r="LV166" s="241"/>
      <c r="LW166" s="241"/>
      <c r="LX166" s="241"/>
      <c r="LY166" s="241"/>
      <c r="LZ166" s="241"/>
      <c r="MA166" s="241"/>
      <c r="MB166" s="241"/>
      <c r="MC166" s="241"/>
      <c r="MD166" s="241"/>
      <c r="ME166" s="241"/>
      <c r="MF166" s="241"/>
      <c r="MG166" s="241"/>
      <c r="MH166" s="241"/>
      <c r="MI166" s="241"/>
      <c r="MJ166" s="241"/>
      <c r="MK166" s="241"/>
      <c r="ML166" s="241"/>
      <c r="MM166" s="241"/>
      <c r="MN166" s="241"/>
      <c r="MO166" s="241"/>
      <c r="MP166" s="241"/>
      <c r="MQ166" s="241"/>
      <c r="MR166" s="241"/>
      <c r="MS166" s="241"/>
      <c r="MT166" s="241"/>
      <c r="MU166" s="241"/>
      <c r="MV166" s="241"/>
      <c r="MW166" s="241"/>
      <c r="MX166" s="241"/>
      <c r="MY166" s="241"/>
      <c r="MZ166" s="241"/>
      <c r="NA166" s="241"/>
      <c r="NB166" s="241"/>
      <c r="NC166" s="241"/>
      <c r="ND166" s="241"/>
      <c r="NE166" s="241"/>
      <c r="NF166" s="241"/>
      <c r="NG166" s="241"/>
      <c r="NH166" s="241"/>
      <c r="NI166" s="241"/>
      <c r="NJ166" s="241"/>
      <c r="NK166" s="241"/>
      <c r="NL166" s="241"/>
      <c r="NM166" s="241"/>
      <c r="NN166" s="241"/>
      <c r="NO166" s="241"/>
      <c r="NP166" s="241"/>
      <c r="NQ166" s="241"/>
      <c r="NR166" s="241"/>
      <c r="NS166" s="241"/>
      <c r="NT166" s="241"/>
      <c r="NU166" s="241"/>
      <c r="NV166" s="241"/>
      <c r="NW166" s="241"/>
      <c r="NX166" s="241"/>
      <c r="NY166" s="241"/>
      <c r="NZ166" s="241"/>
      <c r="OA166" s="241"/>
      <c r="OB166" s="241"/>
    </row>
    <row r="167" spans="1:392" s="4" customFormat="1">
      <c r="A167" s="240" t="s">
        <v>2064</v>
      </c>
      <c r="B167" s="390" t="s">
        <v>2056</v>
      </c>
      <c r="C167" s="32">
        <f>VLOOKUP(A167,'Running Inventory count'!$A:$C,3,)</f>
        <v>25</v>
      </c>
      <c r="D167" s="20"/>
      <c r="E167" s="289"/>
      <c r="F167" s="174" t="s">
        <v>2054</v>
      </c>
      <c r="G167" s="154" t="s">
        <v>868</v>
      </c>
      <c r="H167" s="17" t="s">
        <v>102</v>
      </c>
      <c r="I167" s="287"/>
      <c r="J167" s="25"/>
      <c r="K167" s="287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  <c r="BA167" s="241"/>
      <c r="BB167" s="241"/>
      <c r="BC167" s="241"/>
      <c r="BD167" s="241"/>
      <c r="BE167" s="241"/>
      <c r="BF167" s="241"/>
      <c r="BG167" s="241"/>
      <c r="BH167" s="241"/>
      <c r="BI167" s="241"/>
      <c r="BJ167" s="241"/>
      <c r="BK167" s="241"/>
      <c r="BL167" s="241"/>
      <c r="BM167" s="241"/>
      <c r="BN167" s="241"/>
      <c r="BO167" s="241"/>
      <c r="BP167" s="241"/>
      <c r="BQ167" s="241"/>
      <c r="BR167" s="241"/>
      <c r="BS167" s="241"/>
      <c r="BT167" s="241"/>
      <c r="BU167" s="241"/>
      <c r="BV167" s="241"/>
      <c r="BW167" s="241"/>
      <c r="BX167" s="241"/>
      <c r="BY167" s="241"/>
      <c r="BZ167" s="241"/>
      <c r="CA167" s="241"/>
      <c r="CB167" s="241"/>
      <c r="CC167" s="241"/>
      <c r="CD167" s="241"/>
      <c r="CE167" s="241"/>
      <c r="CF167" s="241"/>
      <c r="CG167" s="241"/>
      <c r="CH167" s="241"/>
      <c r="CI167" s="241"/>
      <c r="CJ167" s="241"/>
      <c r="CK167" s="241"/>
      <c r="CL167" s="241"/>
      <c r="CM167" s="241"/>
      <c r="CN167" s="241"/>
      <c r="CO167" s="241"/>
      <c r="CP167" s="241"/>
      <c r="CQ167" s="241"/>
      <c r="CR167" s="241"/>
      <c r="CS167" s="241"/>
      <c r="CT167" s="241"/>
      <c r="CU167" s="241"/>
      <c r="CV167" s="241"/>
      <c r="CW167" s="241"/>
      <c r="CX167" s="241"/>
      <c r="CY167" s="241"/>
      <c r="CZ167" s="241"/>
      <c r="DA167" s="241"/>
      <c r="DB167" s="241"/>
      <c r="DC167" s="241"/>
      <c r="DD167" s="241"/>
      <c r="DE167" s="241"/>
      <c r="DF167" s="241"/>
      <c r="DG167" s="241"/>
      <c r="DH167" s="241"/>
      <c r="DI167" s="241"/>
      <c r="DJ167" s="241"/>
      <c r="DK167" s="241"/>
      <c r="DL167" s="241"/>
      <c r="DM167" s="241"/>
      <c r="DN167" s="241"/>
      <c r="DO167" s="241"/>
      <c r="DP167" s="241"/>
      <c r="DQ167" s="241"/>
      <c r="DR167" s="241"/>
      <c r="DS167" s="241"/>
      <c r="DT167" s="241"/>
      <c r="DU167" s="241"/>
      <c r="DV167" s="241"/>
      <c r="DW167" s="241"/>
      <c r="DX167" s="241"/>
      <c r="DY167" s="241"/>
      <c r="DZ167" s="241"/>
      <c r="EA167" s="241"/>
      <c r="EB167" s="241"/>
      <c r="EC167" s="241"/>
      <c r="ED167" s="241"/>
      <c r="EE167" s="241"/>
      <c r="EF167" s="241"/>
      <c r="EG167" s="241"/>
      <c r="EH167" s="241"/>
      <c r="EI167" s="241"/>
      <c r="EJ167" s="241"/>
      <c r="EK167" s="241"/>
      <c r="EL167" s="241"/>
      <c r="EM167" s="241"/>
      <c r="EN167" s="241"/>
      <c r="EO167" s="241"/>
      <c r="EP167" s="241"/>
      <c r="EQ167" s="241"/>
      <c r="ER167" s="241"/>
      <c r="ES167" s="241"/>
      <c r="ET167" s="241"/>
      <c r="EU167" s="241"/>
      <c r="EV167" s="241"/>
      <c r="EW167" s="241"/>
      <c r="EX167" s="241"/>
      <c r="EY167" s="241"/>
      <c r="EZ167" s="241"/>
      <c r="FA167" s="241"/>
      <c r="FB167" s="241"/>
      <c r="FC167" s="241"/>
      <c r="FD167" s="241"/>
      <c r="FE167" s="241"/>
      <c r="FF167" s="241"/>
      <c r="FG167" s="241"/>
      <c r="FH167" s="241"/>
      <c r="FI167" s="241"/>
      <c r="FJ167" s="241"/>
      <c r="FK167" s="241"/>
      <c r="FL167" s="241"/>
      <c r="FM167" s="241"/>
      <c r="FN167" s="241"/>
      <c r="FO167" s="241"/>
      <c r="FP167" s="241"/>
      <c r="FQ167" s="241"/>
      <c r="FR167" s="241"/>
      <c r="FS167" s="241"/>
      <c r="FT167" s="241"/>
      <c r="FU167" s="241"/>
      <c r="FV167" s="241"/>
      <c r="FW167" s="241"/>
      <c r="FX167" s="241"/>
      <c r="FY167" s="241"/>
      <c r="FZ167" s="241"/>
      <c r="GA167" s="241"/>
      <c r="GB167" s="241"/>
      <c r="GC167" s="241"/>
      <c r="GD167" s="241"/>
      <c r="GE167" s="241"/>
      <c r="GF167" s="241"/>
      <c r="GG167" s="241"/>
      <c r="GH167" s="241"/>
      <c r="GI167" s="241"/>
      <c r="GJ167" s="241"/>
      <c r="GK167" s="241"/>
      <c r="GL167" s="241"/>
      <c r="GM167" s="241"/>
      <c r="GN167" s="241"/>
      <c r="GO167" s="241"/>
      <c r="GP167" s="241"/>
      <c r="GQ167" s="241"/>
      <c r="GR167" s="241"/>
      <c r="GS167" s="241"/>
      <c r="GT167" s="241"/>
      <c r="GU167" s="241"/>
      <c r="GV167" s="241"/>
      <c r="GW167" s="241"/>
      <c r="GX167" s="241"/>
      <c r="GY167" s="241"/>
      <c r="GZ167" s="241"/>
      <c r="HA167" s="241"/>
      <c r="HB167" s="241"/>
      <c r="HC167" s="241"/>
      <c r="HD167" s="241"/>
      <c r="HE167" s="241"/>
      <c r="HF167" s="241"/>
      <c r="HG167" s="241"/>
      <c r="HH167" s="241"/>
      <c r="HI167" s="241"/>
      <c r="HJ167" s="241"/>
      <c r="HK167" s="241"/>
      <c r="HL167" s="241"/>
      <c r="HM167" s="241"/>
      <c r="HN167" s="241"/>
      <c r="HO167" s="241"/>
      <c r="HP167" s="241"/>
      <c r="HQ167" s="241"/>
      <c r="HR167" s="241"/>
      <c r="HS167" s="241"/>
      <c r="HT167" s="241"/>
      <c r="HU167" s="241"/>
      <c r="HV167" s="241"/>
      <c r="HW167" s="241"/>
      <c r="HX167" s="241"/>
      <c r="HY167" s="241"/>
      <c r="HZ167" s="241"/>
      <c r="IA167" s="241"/>
      <c r="IB167" s="241"/>
      <c r="IC167" s="241"/>
      <c r="ID167" s="241"/>
      <c r="IE167" s="241"/>
      <c r="IF167" s="241"/>
      <c r="IG167" s="241"/>
      <c r="IH167" s="241"/>
      <c r="II167" s="241"/>
      <c r="IJ167" s="241"/>
      <c r="IK167" s="241"/>
      <c r="IL167" s="241"/>
      <c r="IM167" s="241"/>
      <c r="IN167" s="241"/>
      <c r="IO167" s="241"/>
      <c r="IP167" s="241"/>
      <c r="IQ167" s="241"/>
      <c r="IR167" s="241"/>
      <c r="IS167" s="241"/>
      <c r="IT167" s="241"/>
      <c r="IU167" s="241"/>
      <c r="IV167" s="241"/>
      <c r="IW167" s="241"/>
      <c r="IX167" s="241"/>
      <c r="IY167" s="241"/>
      <c r="IZ167" s="241"/>
      <c r="JA167" s="241"/>
      <c r="JB167" s="241"/>
      <c r="JC167" s="241"/>
      <c r="JD167" s="241"/>
      <c r="JE167" s="241"/>
      <c r="JF167" s="241"/>
      <c r="JG167" s="241"/>
      <c r="JH167" s="241"/>
      <c r="JI167" s="241"/>
      <c r="JJ167" s="241"/>
      <c r="JK167" s="241"/>
      <c r="JL167" s="241"/>
      <c r="JM167" s="241"/>
      <c r="JN167" s="241"/>
      <c r="JO167" s="241"/>
      <c r="JP167" s="241"/>
      <c r="JQ167" s="241"/>
      <c r="JR167" s="241"/>
      <c r="JS167" s="241"/>
      <c r="JT167" s="241"/>
      <c r="JU167" s="241"/>
      <c r="JV167" s="241"/>
      <c r="JW167" s="241"/>
      <c r="JX167" s="241"/>
      <c r="JY167" s="241"/>
      <c r="JZ167" s="241"/>
      <c r="KA167" s="241"/>
      <c r="KB167" s="241"/>
      <c r="KC167" s="241"/>
      <c r="KD167" s="241"/>
      <c r="KE167" s="241"/>
      <c r="KF167" s="241"/>
      <c r="KG167" s="241"/>
      <c r="KH167" s="241"/>
      <c r="KI167" s="241"/>
      <c r="KJ167" s="241"/>
      <c r="KK167" s="241"/>
      <c r="KL167" s="241"/>
      <c r="KM167" s="241"/>
      <c r="KN167" s="241"/>
      <c r="KO167" s="241"/>
      <c r="KP167" s="241"/>
      <c r="KQ167" s="241"/>
      <c r="KR167" s="241"/>
      <c r="KS167" s="241"/>
      <c r="KT167" s="241"/>
      <c r="KU167" s="241"/>
      <c r="KV167" s="241"/>
      <c r="KW167" s="241"/>
      <c r="KX167" s="241"/>
      <c r="KY167" s="241"/>
      <c r="KZ167" s="241"/>
      <c r="LA167" s="241"/>
      <c r="LB167" s="241"/>
      <c r="LC167" s="241"/>
      <c r="LD167" s="241"/>
      <c r="LE167" s="241"/>
      <c r="LF167" s="241"/>
      <c r="LG167" s="241"/>
      <c r="LH167" s="241"/>
      <c r="LI167" s="241"/>
      <c r="LJ167" s="241"/>
      <c r="LK167" s="241"/>
      <c r="LL167" s="241"/>
      <c r="LM167" s="241"/>
      <c r="LN167" s="241"/>
      <c r="LO167" s="241"/>
      <c r="LP167" s="241"/>
      <c r="LQ167" s="241"/>
      <c r="LR167" s="241"/>
      <c r="LS167" s="241"/>
      <c r="LT167" s="241"/>
      <c r="LU167" s="241"/>
      <c r="LV167" s="241"/>
      <c r="LW167" s="241"/>
      <c r="LX167" s="241"/>
      <c r="LY167" s="241"/>
      <c r="LZ167" s="241"/>
      <c r="MA167" s="241"/>
      <c r="MB167" s="241"/>
      <c r="MC167" s="241"/>
      <c r="MD167" s="241"/>
      <c r="ME167" s="241"/>
      <c r="MF167" s="241"/>
      <c r="MG167" s="241"/>
      <c r="MH167" s="241"/>
      <c r="MI167" s="241"/>
      <c r="MJ167" s="241"/>
      <c r="MK167" s="241"/>
      <c r="ML167" s="241"/>
      <c r="MM167" s="241"/>
      <c r="MN167" s="241"/>
      <c r="MO167" s="241"/>
      <c r="MP167" s="241"/>
      <c r="MQ167" s="241"/>
      <c r="MR167" s="241"/>
      <c r="MS167" s="241"/>
      <c r="MT167" s="241"/>
      <c r="MU167" s="241"/>
      <c r="MV167" s="241"/>
      <c r="MW167" s="241"/>
      <c r="MX167" s="241"/>
      <c r="MY167" s="241"/>
      <c r="MZ167" s="241"/>
      <c r="NA167" s="241"/>
      <c r="NB167" s="241"/>
      <c r="NC167" s="241"/>
      <c r="ND167" s="241"/>
      <c r="NE167" s="241"/>
      <c r="NF167" s="241"/>
      <c r="NG167" s="241"/>
      <c r="NH167" s="241"/>
      <c r="NI167" s="241"/>
      <c r="NJ167" s="241"/>
      <c r="NK167" s="241"/>
      <c r="NL167" s="241"/>
      <c r="NM167" s="241"/>
      <c r="NN167" s="241"/>
      <c r="NO167" s="241"/>
      <c r="NP167" s="241"/>
      <c r="NQ167" s="241"/>
      <c r="NR167" s="241"/>
      <c r="NS167" s="241"/>
      <c r="NT167" s="241"/>
      <c r="NU167" s="241"/>
      <c r="NV167" s="241"/>
      <c r="NW167" s="241"/>
      <c r="NX167" s="241"/>
      <c r="NY167" s="241"/>
      <c r="NZ167" s="241"/>
      <c r="OA167" s="241"/>
      <c r="OB167" s="241"/>
    </row>
    <row r="168" spans="1:392" s="4" customFormat="1">
      <c r="A168" s="234" t="s">
        <v>1948</v>
      </c>
      <c r="B168" s="386" t="s">
        <v>1947</v>
      </c>
      <c r="C168" s="32">
        <f>VLOOKUP(A168,'Running Inventory count'!$A:$C,3,)</f>
        <v>20</v>
      </c>
      <c r="D168" s="20"/>
      <c r="E168" s="289"/>
      <c r="F168" s="174" t="s">
        <v>1890</v>
      </c>
      <c r="G168" s="154" t="s">
        <v>868</v>
      </c>
      <c r="H168" s="17" t="s">
        <v>102</v>
      </c>
      <c r="I168" s="287"/>
      <c r="J168" s="25"/>
      <c r="K168" s="287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1"/>
      <c r="Z168" s="241"/>
      <c r="AA168" s="241"/>
      <c r="AB168" s="241"/>
      <c r="AC168" s="241"/>
      <c r="AD168" s="241"/>
      <c r="AE168" s="241"/>
      <c r="AF168" s="241"/>
      <c r="AG168" s="241"/>
      <c r="AH168" s="241"/>
      <c r="AI168" s="241"/>
      <c r="AJ168" s="241"/>
      <c r="AK168" s="241"/>
      <c r="AL168" s="241"/>
      <c r="AM168" s="241"/>
      <c r="AN168" s="241"/>
      <c r="AO168" s="241"/>
      <c r="AP168" s="241"/>
      <c r="AQ168" s="241"/>
      <c r="AR168" s="241"/>
      <c r="AS168" s="241"/>
      <c r="AT168" s="241"/>
      <c r="AU168" s="241"/>
      <c r="AV168" s="241"/>
      <c r="AW168" s="241"/>
      <c r="AX168" s="241"/>
      <c r="AY168" s="241"/>
      <c r="AZ168" s="241"/>
      <c r="BA168" s="241"/>
      <c r="BB168" s="241"/>
      <c r="BC168" s="241"/>
      <c r="BD168" s="241"/>
      <c r="BE168" s="241"/>
      <c r="BF168" s="241"/>
      <c r="BG168" s="241"/>
      <c r="BH168" s="241"/>
      <c r="BI168" s="241"/>
      <c r="BJ168" s="241"/>
      <c r="BK168" s="241"/>
      <c r="BL168" s="241"/>
      <c r="BM168" s="241"/>
      <c r="BN168" s="241"/>
      <c r="BO168" s="241"/>
      <c r="BP168" s="241"/>
      <c r="BQ168" s="241"/>
      <c r="BR168" s="241"/>
      <c r="BS168" s="241"/>
      <c r="BT168" s="241"/>
      <c r="BU168" s="241"/>
      <c r="BV168" s="241"/>
      <c r="BW168" s="241"/>
      <c r="BX168" s="241"/>
      <c r="BY168" s="241"/>
      <c r="BZ168" s="241"/>
      <c r="CA168" s="241"/>
      <c r="CB168" s="241"/>
      <c r="CC168" s="241"/>
      <c r="CD168" s="241"/>
      <c r="CE168" s="241"/>
      <c r="CF168" s="241"/>
      <c r="CG168" s="241"/>
      <c r="CH168" s="241"/>
      <c r="CI168" s="241"/>
      <c r="CJ168" s="241"/>
      <c r="CK168" s="241"/>
      <c r="CL168" s="241"/>
      <c r="CM168" s="241"/>
      <c r="CN168" s="241"/>
      <c r="CO168" s="241"/>
      <c r="CP168" s="241"/>
      <c r="CQ168" s="241"/>
      <c r="CR168" s="241"/>
      <c r="CS168" s="241"/>
      <c r="CT168" s="241"/>
      <c r="CU168" s="241"/>
      <c r="CV168" s="241"/>
      <c r="CW168" s="241"/>
      <c r="CX168" s="241"/>
      <c r="CY168" s="241"/>
      <c r="CZ168" s="241"/>
      <c r="DA168" s="241"/>
      <c r="DB168" s="241"/>
      <c r="DC168" s="241"/>
      <c r="DD168" s="241"/>
      <c r="DE168" s="241"/>
      <c r="DF168" s="241"/>
      <c r="DG168" s="241"/>
      <c r="DH168" s="241"/>
      <c r="DI168" s="241"/>
      <c r="DJ168" s="241"/>
      <c r="DK168" s="241"/>
      <c r="DL168" s="241"/>
      <c r="DM168" s="241"/>
      <c r="DN168" s="241"/>
      <c r="DO168" s="241"/>
      <c r="DP168" s="241"/>
      <c r="DQ168" s="241"/>
      <c r="DR168" s="241"/>
      <c r="DS168" s="241"/>
      <c r="DT168" s="241"/>
      <c r="DU168" s="241"/>
      <c r="DV168" s="241"/>
      <c r="DW168" s="241"/>
      <c r="DX168" s="241"/>
      <c r="DY168" s="241"/>
      <c r="DZ168" s="241"/>
      <c r="EA168" s="241"/>
      <c r="EB168" s="241"/>
      <c r="EC168" s="241"/>
      <c r="ED168" s="241"/>
      <c r="EE168" s="241"/>
      <c r="EF168" s="241"/>
      <c r="EG168" s="241"/>
      <c r="EH168" s="241"/>
      <c r="EI168" s="241"/>
      <c r="EJ168" s="241"/>
      <c r="EK168" s="241"/>
      <c r="EL168" s="241"/>
      <c r="EM168" s="241"/>
      <c r="EN168" s="241"/>
      <c r="EO168" s="241"/>
      <c r="EP168" s="241"/>
      <c r="EQ168" s="241"/>
      <c r="ER168" s="241"/>
      <c r="ES168" s="241"/>
      <c r="ET168" s="241"/>
      <c r="EU168" s="241"/>
      <c r="EV168" s="241"/>
      <c r="EW168" s="241"/>
      <c r="EX168" s="241"/>
      <c r="EY168" s="241"/>
      <c r="EZ168" s="241"/>
      <c r="FA168" s="241"/>
      <c r="FB168" s="241"/>
      <c r="FC168" s="241"/>
      <c r="FD168" s="241"/>
      <c r="FE168" s="241"/>
      <c r="FF168" s="241"/>
      <c r="FG168" s="241"/>
      <c r="FH168" s="241"/>
      <c r="FI168" s="241"/>
      <c r="FJ168" s="241"/>
      <c r="FK168" s="241"/>
      <c r="FL168" s="241"/>
      <c r="FM168" s="241"/>
      <c r="FN168" s="241"/>
      <c r="FO168" s="241"/>
      <c r="FP168" s="241"/>
      <c r="FQ168" s="241"/>
      <c r="FR168" s="241"/>
      <c r="FS168" s="241"/>
      <c r="FT168" s="241"/>
      <c r="FU168" s="241"/>
      <c r="FV168" s="241"/>
      <c r="FW168" s="241"/>
      <c r="FX168" s="241"/>
      <c r="FY168" s="241"/>
      <c r="FZ168" s="241"/>
      <c r="GA168" s="241"/>
      <c r="GB168" s="241"/>
      <c r="GC168" s="241"/>
      <c r="GD168" s="241"/>
      <c r="GE168" s="241"/>
      <c r="GF168" s="241"/>
      <c r="GG168" s="241"/>
      <c r="GH168" s="241"/>
      <c r="GI168" s="241"/>
      <c r="GJ168" s="241"/>
      <c r="GK168" s="241"/>
      <c r="GL168" s="241"/>
      <c r="GM168" s="241"/>
      <c r="GN168" s="241"/>
      <c r="GO168" s="241"/>
      <c r="GP168" s="241"/>
      <c r="GQ168" s="241"/>
      <c r="GR168" s="241"/>
      <c r="GS168" s="241"/>
      <c r="GT168" s="241"/>
      <c r="GU168" s="241"/>
      <c r="GV168" s="241"/>
      <c r="GW168" s="241"/>
      <c r="GX168" s="241"/>
      <c r="GY168" s="241"/>
      <c r="GZ168" s="241"/>
      <c r="HA168" s="241"/>
      <c r="HB168" s="241"/>
      <c r="HC168" s="241"/>
      <c r="HD168" s="241"/>
      <c r="HE168" s="241"/>
      <c r="HF168" s="241"/>
      <c r="HG168" s="241"/>
      <c r="HH168" s="241"/>
      <c r="HI168" s="241"/>
      <c r="HJ168" s="241"/>
      <c r="HK168" s="241"/>
      <c r="HL168" s="241"/>
      <c r="HM168" s="241"/>
      <c r="HN168" s="241"/>
      <c r="HO168" s="241"/>
      <c r="HP168" s="241"/>
      <c r="HQ168" s="241"/>
      <c r="HR168" s="241"/>
      <c r="HS168" s="241"/>
      <c r="HT168" s="241"/>
      <c r="HU168" s="241"/>
      <c r="HV168" s="241"/>
      <c r="HW168" s="241"/>
      <c r="HX168" s="241"/>
      <c r="HY168" s="241"/>
      <c r="HZ168" s="241"/>
      <c r="IA168" s="241"/>
      <c r="IB168" s="241"/>
      <c r="IC168" s="241"/>
      <c r="ID168" s="241"/>
      <c r="IE168" s="241"/>
      <c r="IF168" s="241"/>
      <c r="IG168" s="241"/>
      <c r="IH168" s="241"/>
      <c r="II168" s="241"/>
      <c r="IJ168" s="241"/>
      <c r="IK168" s="241"/>
      <c r="IL168" s="241"/>
      <c r="IM168" s="241"/>
      <c r="IN168" s="241"/>
      <c r="IO168" s="241"/>
      <c r="IP168" s="241"/>
      <c r="IQ168" s="241"/>
      <c r="IR168" s="241"/>
      <c r="IS168" s="241"/>
      <c r="IT168" s="241"/>
      <c r="IU168" s="241"/>
      <c r="IV168" s="241"/>
      <c r="IW168" s="241"/>
      <c r="IX168" s="241"/>
      <c r="IY168" s="241"/>
      <c r="IZ168" s="241"/>
      <c r="JA168" s="241"/>
      <c r="JB168" s="241"/>
      <c r="JC168" s="241"/>
      <c r="JD168" s="241"/>
      <c r="JE168" s="241"/>
      <c r="JF168" s="241"/>
      <c r="JG168" s="241"/>
      <c r="JH168" s="241"/>
      <c r="JI168" s="241"/>
      <c r="JJ168" s="241"/>
      <c r="JK168" s="241"/>
      <c r="JL168" s="241"/>
      <c r="JM168" s="241"/>
      <c r="JN168" s="241"/>
      <c r="JO168" s="241"/>
      <c r="JP168" s="241"/>
      <c r="JQ168" s="241"/>
      <c r="JR168" s="241"/>
      <c r="JS168" s="241"/>
      <c r="JT168" s="241"/>
      <c r="JU168" s="241"/>
      <c r="JV168" s="241"/>
      <c r="JW168" s="241"/>
      <c r="JX168" s="241"/>
      <c r="JY168" s="241"/>
      <c r="JZ168" s="241"/>
      <c r="KA168" s="241"/>
      <c r="KB168" s="241"/>
      <c r="KC168" s="241"/>
      <c r="KD168" s="241"/>
      <c r="KE168" s="241"/>
      <c r="KF168" s="241"/>
      <c r="KG168" s="241"/>
      <c r="KH168" s="241"/>
      <c r="KI168" s="241"/>
      <c r="KJ168" s="241"/>
      <c r="KK168" s="241"/>
      <c r="KL168" s="241"/>
      <c r="KM168" s="241"/>
      <c r="KN168" s="241"/>
      <c r="KO168" s="241"/>
      <c r="KP168" s="241"/>
      <c r="KQ168" s="241"/>
      <c r="KR168" s="241"/>
      <c r="KS168" s="241"/>
      <c r="KT168" s="241"/>
      <c r="KU168" s="241"/>
      <c r="KV168" s="241"/>
      <c r="KW168" s="241"/>
      <c r="KX168" s="241"/>
      <c r="KY168" s="241"/>
      <c r="KZ168" s="241"/>
      <c r="LA168" s="241"/>
      <c r="LB168" s="241"/>
      <c r="LC168" s="241"/>
      <c r="LD168" s="241"/>
      <c r="LE168" s="241"/>
      <c r="LF168" s="241"/>
      <c r="LG168" s="241"/>
      <c r="LH168" s="241"/>
      <c r="LI168" s="241"/>
      <c r="LJ168" s="241"/>
      <c r="LK168" s="241"/>
      <c r="LL168" s="241"/>
      <c r="LM168" s="241"/>
      <c r="LN168" s="241"/>
      <c r="LO168" s="241"/>
      <c r="LP168" s="241"/>
      <c r="LQ168" s="241"/>
      <c r="LR168" s="241"/>
      <c r="LS168" s="241"/>
      <c r="LT168" s="241"/>
      <c r="LU168" s="241"/>
      <c r="LV168" s="241"/>
      <c r="LW168" s="241"/>
      <c r="LX168" s="241"/>
      <c r="LY168" s="241"/>
      <c r="LZ168" s="241"/>
      <c r="MA168" s="241"/>
      <c r="MB168" s="241"/>
      <c r="MC168" s="241"/>
      <c r="MD168" s="241"/>
      <c r="ME168" s="241"/>
      <c r="MF168" s="241"/>
      <c r="MG168" s="241"/>
      <c r="MH168" s="241"/>
      <c r="MI168" s="241"/>
      <c r="MJ168" s="241"/>
      <c r="MK168" s="241"/>
      <c r="ML168" s="241"/>
      <c r="MM168" s="241"/>
      <c r="MN168" s="241"/>
      <c r="MO168" s="241"/>
      <c r="MP168" s="241"/>
      <c r="MQ168" s="241"/>
      <c r="MR168" s="241"/>
      <c r="MS168" s="241"/>
      <c r="MT168" s="241"/>
      <c r="MU168" s="241"/>
      <c r="MV168" s="241"/>
      <c r="MW168" s="241"/>
      <c r="MX168" s="241"/>
      <c r="MY168" s="241"/>
      <c r="MZ168" s="241"/>
      <c r="NA168" s="241"/>
      <c r="NB168" s="241"/>
      <c r="NC168" s="241"/>
      <c r="ND168" s="241"/>
      <c r="NE168" s="241"/>
      <c r="NF168" s="241"/>
      <c r="NG168" s="241"/>
      <c r="NH168" s="241"/>
      <c r="NI168" s="241"/>
      <c r="NJ168" s="241"/>
      <c r="NK168" s="241"/>
      <c r="NL168" s="241"/>
      <c r="NM168" s="241"/>
      <c r="NN168" s="241"/>
      <c r="NO168" s="241"/>
      <c r="NP168" s="241"/>
      <c r="NQ168" s="241"/>
      <c r="NR168" s="241"/>
      <c r="NS168" s="241"/>
      <c r="NT168" s="241"/>
      <c r="NU168" s="241"/>
      <c r="NV168" s="241"/>
      <c r="NW168" s="241"/>
      <c r="NX168" s="241"/>
      <c r="NY168" s="241"/>
      <c r="NZ168" s="241"/>
      <c r="OA168" s="241"/>
      <c r="OB168" s="241"/>
    </row>
    <row r="169" spans="1:392" s="162" customFormat="1">
      <c r="A169" s="234" t="s">
        <v>1959</v>
      </c>
      <c r="B169" s="386" t="s">
        <v>1953</v>
      </c>
      <c r="C169" s="32">
        <f>VLOOKUP(A169,'Running Inventory count'!$A:$C,3,)</f>
        <v>22</v>
      </c>
      <c r="D169" s="154"/>
      <c r="E169" s="289"/>
      <c r="F169" s="174" t="s">
        <v>1890</v>
      </c>
      <c r="G169" s="154" t="s">
        <v>868</v>
      </c>
      <c r="H169" s="17" t="s">
        <v>102</v>
      </c>
      <c r="I169" s="287"/>
      <c r="J169" s="25"/>
      <c r="K169" s="287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1"/>
      <c r="Z169" s="241"/>
      <c r="AA169" s="241"/>
      <c r="AB169" s="241"/>
      <c r="AC169" s="241"/>
      <c r="AD169" s="241"/>
      <c r="AE169" s="241"/>
      <c r="AF169" s="241"/>
      <c r="AG169" s="241"/>
      <c r="AH169" s="241"/>
      <c r="AI169" s="241"/>
      <c r="AJ169" s="241"/>
      <c r="AK169" s="241"/>
      <c r="AL169" s="241"/>
      <c r="AM169" s="241"/>
      <c r="AN169" s="241"/>
      <c r="AO169" s="241"/>
      <c r="AP169" s="241"/>
      <c r="AQ169" s="241"/>
      <c r="AR169" s="241"/>
      <c r="AS169" s="241"/>
      <c r="AT169" s="241"/>
      <c r="AU169" s="241"/>
      <c r="AV169" s="241"/>
      <c r="AW169" s="241"/>
      <c r="AX169" s="241"/>
      <c r="AY169" s="241"/>
      <c r="AZ169" s="241"/>
      <c r="BA169" s="241"/>
      <c r="BB169" s="241"/>
      <c r="BC169" s="241"/>
      <c r="BD169" s="241"/>
      <c r="BE169" s="241"/>
      <c r="BF169" s="241"/>
      <c r="BG169" s="241"/>
      <c r="BH169" s="241"/>
      <c r="BI169" s="241"/>
      <c r="BJ169" s="241"/>
      <c r="BK169" s="241"/>
      <c r="BL169" s="241"/>
      <c r="BM169" s="241"/>
      <c r="BN169" s="241"/>
      <c r="BO169" s="241"/>
      <c r="BP169" s="241"/>
      <c r="BQ169" s="241"/>
      <c r="BR169" s="241"/>
      <c r="BS169" s="241"/>
      <c r="BT169" s="241"/>
      <c r="BU169" s="241"/>
      <c r="BV169" s="241"/>
      <c r="BW169" s="241"/>
      <c r="BX169" s="241"/>
      <c r="BY169" s="241"/>
      <c r="BZ169" s="241"/>
      <c r="CA169" s="241"/>
      <c r="CB169" s="241"/>
      <c r="CC169" s="241"/>
      <c r="CD169" s="241"/>
      <c r="CE169" s="241"/>
      <c r="CF169" s="241"/>
      <c r="CG169" s="241"/>
      <c r="CH169" s="241"/>
      <c r="CI169" s="241"/>
      <c r="CJ169" s="241"/>
      <c r="CK169" s="241"/>
      <c r="CL169" s="241"/>
      <c r="CM169" s="241"/>
      <c r="CN169" s="241"/>
      <c r="CO169" s="241"/>
      <c r="CP169" s="241"/>
      <c r="CQ169" s="241"/>
      <c r="CR169" s="241"/>
      <c r="CS169" s="241"/>
      <c r="CT169" s="241"/>
      <c r="CU169" s="241"/>
      <c r="CV169" s="241"/>
      <c r="CW169" s="241"/>
      <c r="CX169" s="241"/>
      <c r="CY169" s="241"/>
      <c r="CZ169" s="241"/>
      <c r="DA169" s="241"/>
      <c r="DB169" s="241"/>
      <c r="DC169" s="241"/>
      <c r="DD169" s="241"/>
      <c r="DE169" s="241"/>
      <c r="DF169" s="241"/>
      <c r="DG169" s="241"/>
      <c r="DH169" s="241"/>
      <c r="DI169" s="241"/>
      <c r="DJ169" s="241"/>
      <c r="DK169" s="241"/>
      <c r="DL169" s="241"/>
      <c r="DM169" s="241"/>
      <c r="DN169" s="241"/>
      <c r="DO169" s="241"/>
      <c r="DP169" s="241"/>
      <c r="DQ169" s="241"/>
      <c r="DR169" s="241"/>
      <c r="DS169" s="241"/>
      <c r="DT169" s="241"/>
      <c r="DU169" s="241"/>
      <c r="DV169" s="241"/>
      <c r="DW169" s="241"/>
      <c r="DX169" s="241"/>
      <c r="DY169" s="241"/>
      <c r="DZ169" s="241"/>
      <c r="EA169" s="241"/>
      <c r="EB169" s="241"/>
      <c r="EC169" s="241"/>
      <c r="ED169" s="241"/>
      <c r="EE169" s="241"/>
      <c r="EF169" s="241"/>
      <c r="EG169" s="241"/>
      <c r="EH169" s="241"/>
      <c r="EI169" s="241"/>
      <c r="EJ169" s="241"/>
      <c r="EK169" s="241"/>
      <c r="EL169" s="241"/>
      <c r="EM169" s="241"/>
      <c r="EN169" s="241"/>
      <c r="EO169" s="241"/>
      <c r="EP169" s="241"/>
      <c r="EQ169" s="241"/>
      <c r="ER169" s="241"/>
      <c r="ES169" s="241"/>
      <c r="ET169" s="241"/>
      <c r="EU169" s="241"/>
      <c r="EV169" s="241"/>
      <c r="EW169" s="241"/>
      <c r="EX169" s="241"/>
      <c r="EY169" s="241"/>
      <c r="EZ169" s="241"/>
      <c r="FA169" s="241"/>
      <c r="FB169" s="241"/>
      <c r="FC169" s="241"/>
      <c r="FD169" s="241"/>
      <c r="FE169" s="241"/>
      <c r="FF169" s="241"/>
      <c r="FG169" s="241"/>
      <c r="FH169" s="241"/>
      <c r="FI169" s="241"/>
      <c r="FJ169" s="241"/>
      <c r="FK169" s="241"/>
      <c r="FL169" s="241"/>
      <c r="FM169" s="241"/>
      <c r="FN169" s="241"/>
      <c r="FO169" s="241"/>
      <c r="FP169" s="241"/>
      <c r="FQ169" s="241"/>
      <c r="FR169" s="241"/>
      <c r="FS169" s="241"/>
      <c r="FT169" s="241"/>
      <c r="FU169" s="241"/>
      <c r="FV169" s="241"/>
      <c r="FW169" s="241"/>
      <c r="FX169" s="241"/>
      <c r="FY169" s="241"/>
      <c r="FZ169" s="241"/>
      <c r="GA169" s="241"/>
      <c r="GB169" s="241"/>
      <c r="GC169" s="241"/>
      <c r="GD169" s="241"/>
      <c r="GE169" s="241"/>
      <c r="GF169" s="241"/>
      <c r="GG169" s="241"/>
      <c r="GH169" s="241"/>
      <c r="GI169" s="241"/>
      <c r="GJ169" s="241"/>
      <c r="GK169" s="241"/>
      <c r="GL169" s="241"/>
      <c r="GM169" s="241"/>
      <c r="GN169" s="241"/>
      <c r="GO169" s="241"/>
      <c r="GP169" s="241"/>
      <c r="GQ169" s="241"/>
      <c r="GR169" s="241"/>
      <c r="GS169" s="241"/>
      <c r="GT169" s="241"/>
      <c r="GU169" s="241"/>
      <c r="GV169" s="241"/>
      <c r="GW169" s="241"/>
      <c r="GX169" s="241"/>
      <c r="GY169" s="241"/>
      <c r="GZ169" s="241"/>
      <c r="HA169" s="241"/>
      <c r="HB169" s="241"/>
      <c r="HC169" s="241"/>
      <c r="HD169" s="241"/>
      <c r="HE169" s="241"/>
      <c r="HF169" s="241"/>
      <c r="HG169" s="241"/>
      <c r="HH169" s="241"/>
      <c r="HI169" s="241"/>
      <c r="HJ169" s="241"/>
      <c r="HK169" s="241"/>
      <c r="HL169" s="241"/>
      <c r="HM169" s="241"/>
      <c r="HN169" s="241"/>
      <c r="HO169" s="241"/>
      <c r="HP169" s="241"/>
      <c r="HQ169" s="241"/>
      <c r="HR169" s="241"/>
      <c r="HS169" s="241"/>
      <c r="HT169" s="241"/>
      <c r="HU169" s="241"/>
      <c r="HV169" s="241"/>
      <c r="HW169" s="241"/>
      <c r="HX169" s="241"/>
      <c r="HY169" s="241"/>
      <c r="HZ169" s="241"/>
      <c r="IA169" s="241"/>
      <c r="IB169" s="241"/>
      <c r="IC169" s="241"/>
      <c r="ID169" s="241"/>
      <c r="IE169" s="241"/>
      <c r="IF169" s="241"/>
      <c r="IG169" s="241"/>
      <c r="IH169" s="241"/>
      <c r="II169" s="241"/>
      <c r="IJ169" s="241"/>
      <c r="IK169" s="241"/>
      <c r="IL169" s="241"/>
      <c r="IM169" s="241"/>
      <c r="IN169" s="241"/>
      <c r="IO169" s="241"/>
      <c r="IP169" s="241"/>
      <c r="IQ169" s="241"/>
      <c r="IR169" s="241"/>
      <c r="IS169" s="241"/>
      <c r="IT169" s="241"/>
      <c r="IU169" s="241"/>
      <c r="IV169" s="241"/>
      <c r="IW169" s="241"/>
      <c r="IX169" s="241"/>
      <c r="IY169" s="241"/>
      <c r="IZ169" s="241"/>
      <c r="JA169" s="241"/>
      <c r="JB169" s="241"/>
      <c r="JC169" s="241"/>
      <c r="JD169" s="241"/>
      <c r="JE169" s="241"/>
      <c r="JF169" s="241"/>
      <c r="JG169" s="241"/>
      <c r="JH169" s="241"/>
      <c r="JI169" s="241"/>
      <c r="JJ169" s="241"/>
      <c r="JK169" s="241"/>
      <c r="JL169" s="241"/>
      <c r="JM169" s="241"/>
      <c r="JN169" s="241"/>
      <c r="JO169" s="241"/>
      <c r="JP169" s="241"/>
      <c r="JQ169" s="241"/>
      <c r="JR169" s="241"/>
      <c r="JS169" s="241"/>
      <c r="JT169" s="241"/>
      <c r="JU169" s="241"/>
      <c r="JV169" s="241"/>
      <c r="JW169" s="241"/>
      <c r="JX169" s="241"/>
      <c r="JY169" s="241"/>
      <c r="JZ169" s="241"/>
      <c r="KA169" s="241"/>
      <c r="KB169" s="241"/>
      <c r="KC169" s="241"/>
      <c r="KD169" s="241"/>
      <c r="KE169" s="241"/>
      <c r="KF169" s="241"/>
      <c r="KG169" s="241"/>
      <c r="KH169" s="241"/>
      <c r="KI169" s="241"/>
      <c r="KJ169" s="241"/>
      <c r="KK169" s="241"/>
      <c r="KL169" s="241"/>
      <c r="KM169" s="241"/>
      <c r="KN169" s="241"/>
      <c r="KO169" s="241"/>
      <c r="KP169" s="241"/>
      <c r="KQ169" s="241"/>
      <c r="KR169" s="241"/>
      <c r="KS169" s="241"/>
      <c r="KT169" s="241"/>
      <c r="KU169" s="241"/>
      <c r="KV169" s="241"/>
      <c r="KW169" s="241"/>
      <c r="KX169" s="241"/>
      <c r="KY169" s="241"/>
      <c r="KZ169" s="241"/>
      <c r="LA169" s="241"/>
      <c r="LB169" s="241"/>
      <c r="LC169" s="241"/>
      <c r="LD169" s="241"/>
      <c r="LE169" s="241"/>
      <c r="LF169" s="241"/>
      <c r="LG169" s="241"/>
      <c r="LH169" s="241"/>
      <c r="LI169" s="241"/>
      <c r="LJ169" s="241"/>
      <c r="LK169" s="241"/>
      <c r="LL169" s="241"/>
      <c r="LM169" s="241"/>
      <c r="LN169" s="241"/>
      <c r="LO169" s="241"/>
      <c r="LP169" s="241"/>
      <c r="LQ169" s="241"/>
      <c r="LR169" s="241"/>
      <c r="LS169" s="241"/>
      <c r="LT169" s="241"/>
      <c r="LU169" s="241"/>
      <c r="LV169" s="241"/>
      <c r="LW169" s="241"/>
      <c r="LX169" s="241"/>
      <c r="LY169" s="241"/>
      <c r="LZ169" s="241"/>
      <c r="MA169" s="241"/>
      <c r="MB169" s="241"/>
      <c r="MC169" s="241"/>
      <c r="MD169" s="241"/>
      <c r="ME169" s="241"/>
      <c r="MF169" s="241"/>
      <c r="MG169" s="241"/>
      <c r="MH169" s="241"/>
      <c r="MI169" s="241"/>
      <c r="MJ169" s="241"/>
      <c r="MK169" s="241"/>
      <c r="ML169" s="241"/>
      <c r="MM169" s="241"/>
      <c r="MN169" s="241"/>
      <c r="MO169" s="241"/>
      <c r="MP169" s="241"/>
      <c r="MQ169" s="241"/>
      <c r="MR169" s="241"/>
      <c r="MS169" s="241"/>
      <c r="MT169" s="241"/>
      <c r="MU169" s="241"/>
      <c r="MV169" s="241"/>
      <c r="MW169" s="241"/>
      <c r="MX169" s="241"/>
      <c r="MY169" s="241"/>
      <c r="MZ169" s="241"/>
      <c r="NA169" s="241"/>
      <c r="NB169" s="241"/>
      <c r="NC169" s="241"/>
      <c r="ND169" s="241"/>
      <c r="NE169" s="241"/>
      <c r="NF169" s="241"/>
      <c r="NG169" s="241"/>
      <c r="NH169" s="241"/>
      <c r="NI169" s="241"/>
      <c r="NJ169" s="241"/>
      <c r="NK169" s="241"/>
      <c r="NL169" s="241"/>
      <c r="NM169" s="241"/>
      <c r="NN169" s="241"/>
      <c r="NO169" s="241"/>
      <c r="NP169" s="241"/>
      <c r="NQ169" s="241"/>
      <c r="NR169" s="241"/>
      <c r="NS169" s="241"/>
      <c r="NT169" s="241"/>
      <c r="NU169" s="241"/>
      <c r="NV169" s="241"/>
      <c r="NW169" s="241"/>
      <c r="NX169" s="241"/>
      <c r="NY169" s="241"/>
      <c r="NZ169" s="241"/>
      <c r="OA169" s="241"/>
      <c r="OB169" s="241"/>
    </row>
    <row r="170" spans="1:392" s="4" customFormat="1">
      <c r="A170" s="240" t="s">
        <v>2065</v>
      </c>
      <c r="B170" s="390" t="s">
        <v>2057</v>
      </c>
      <c r="C170" s="32">
        <f>VLOOKUP(A170,'Running Inventory count'!$A:$C,3,)</f>
        <v>15</v>
      </c>
      <c r="D170" s="20"/>
      <c r="E170" s="20"/>
      <c r="F170" s="174" t="s">
        <v>2054</v>
      </c>
      <c r="G170" s="154" t="s">
        <v>868</v>
      </c>
      <c r="H170" s="17" t="s">
        <v>102</v>
      </c>
      <c r="I170" s="287"/>
      <c r="J170" s="25"/>
      <c r="K170" s="287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1"/>
      <c r="Z170" s="241"/>
      <c r="AA170" s="241"/>
      <c r="AB170" s="241"/>
      <c r="AC170" s="241"/>
      <c r="AD170" s="241"/>
      <c r="AE170" s="241"/>
      <c r="AF170" s="241"/>
      <c r="AG170" s="241"/>
      <c r="AH170" s="241"/>
      <c r="AI170" s="241"/>
      <c r="AJ170" s="241"/>
      <c r="AK170" s="241"/>
      <c r="AL170" s="241"/>
      <c r="AM170" s="241"/>
      <c r="AN170" s="241"/>
      <c r="AO170" s="241"/>
      <c r="AP170" s="241"/>
      <c r="AQ170" s="241"/>
      <c r="AR170" s="241"/>
      <c r="AS170" s="241"/>
      <c r="AT170" s="241"/>
      <c r="AU170" s="241"/>
      <c r="AV170" s="241"/>
      <c r="AW170" s="241"/>
      <c r="AX170" s="241"/>
      <c r="AY170" s="241"/>
      <c r="AZ170" s="241"/>
      <c r="BA170" s="241"/>
      <c r="BB170" s="241"/>
      <c r="BC170" s="241"/>
      <c r="BD170" s="241"/>
      <c r="BE170" s="241"/>
      <c r="BF170" s="241"/>
      <c r="BG170" s="241"/>
      <c r="BH170" s="241"/>
      <c r="BI170" s="241"/>
      <c r="BJ170" s="241"/>
      <c r="BK170" s="241"/>
      <c r="BL170" s="241"/>
      <c r="BM170" s="241"/>
      <c r="BN170" s="241"/>
      <c r="BO170" s="241"/>
      <c r="BP170" s="241"/>
      <c r="BQ170" s="241"/>
      <c r="BR170" s="241"/>
      <c r="BS170" s="241"/>
      <c r="BT170" s="241"/>
      <c r="BU170" s="241"/>
      <c r="BV170" s="241"/>
      <c r="BW170" s="241"/>
      <c r="BX170" s="241"/>
      <c r="BY170" s="241"/>
      <c r="BZ170" s="241"/>
      <c r="CA170" s="241"/>
      <c r="CB170" s="241"/>
      <c r="CC170" s="241"/>
      <c r="CD170" s="241"/>
      <c r="CE170" s="241"/>
      <c r="CF170" s="241"/>
      <c r="CG170" s="241"/>
      <c r="CH170" s="241"/>
      <c r="CI170" s="241"/>
      <c r="CJ170" s="241"/>
      <c r="CK170" s="241"/>
      <c r="CL170" s="241"/>
      <c r="CM170" s="241"/>
      <c r="CN170" s="241"/>
      <c r="CO170" s="241"/>
      <c r="CP170" s="241"/>
      <c r="CQ170" s="241"/>
      <c r="CR170" s="241"/>
      <c r="CS170" s="241"/>
      <c r="CT170" s="241"/>
      <c r="CU170" s="241"/>
      <c r="CV170" s="241"/>
      <c r="CW170" s="241"/>
      <c r="CX170" s="241"/>
      <c r="CY170" s="241"/>
      <c r="CZ170" s="241"/>
      <c r="DA170" s="241"/>
      <c r="DB170" s="241"/>
      <c r="DC170" s="241"/>
      <c r="DD170" s="241"/>
      <c r="DE170" s="241"/>
      <c r="DF170" s="241"/>
      <c r="DG170" s="241"/>
      <c r="DH170" s="241"/>
      <c r="DI170" s="241"/>
      <c r="DJ170" s="241"/>
      <c r="DK170" s="241"/>
      <c r="DL170" s="241"/>
      <c r="DM170" s="241"/>
      <c r="DN170" s="241"/>
      <c r="DO170" s="241"/>
      <c r="DP170" s="241"/>
      <c r="DQ170" s="241"/>
      <c r="DR170" s="241"/>
      <c r="DS170" s="241"/>
      <c r="DT170" s="241"/>
      <c r="DU170" s="241"/>
      <c r="DV170" s="241"/>
      <c r="DW170" s="241"/>
      <c r="DX170" s="241"/>
      <c r="DY170" s="241"/>
      <c r="DZ170" s="241"/>
      <c r="EA170" s="241"/>
      <c r="EB170" s="241"/>
      <c r="EC170" s="241"/>
      <c r="ED170" s="241"/>
      <c r="EE170" s="241"/>
      <c r="EF170" s="241"/>
      <c r="EG170" s="241"/>
      <c r="EH170" s="241"/>
      <c r="EI170" s="241"/>
      <c r="EJ170" s="241"/>
      <c r="EK170" s="241"/>
      <c r="EL170" s="241"/>
      <c r="EM170" s="241"/>
      <c r="EN170" s="241"/>
      <c r="EO170" s="241"/>
      <c r="EP170" s="241"/>
      <c r="EQ170" s="241"/>
      <c r="ER170" s="241"/>
      <c r="ES170" s="241"/>
      <c r="ET170" s="241"/>
      <c r="EU170" s="241"/>
      <c r="EV170" s="241"/>
      <c r="EW170" s="241"/>
      <c r="EX170" s="241"/>
      <c r="EY170" s="241"/>
      <c r="EZ170" s="241"/>
      <c r="FA170" s="241"/>
      <c r="FB170" s="241"/>
      <c r="FC170" s="241"/>
      <c r="FD170" s="241"/>
      <c r="FE170" s="241"/>
      <c r="FF170" s="241"/>
      <c r="FG170" s="241"/>
      <c r="FH170" s="241"/>
      <c r="FI170" s="241"/>
      <c r="FJ170" s="241"/>
      <c r="FK170" s="241"/>
      <c r="FL170" s="241"/>
      <c r="FM170" s="241"/>
      <c r="FN170" s="241"/>
      <c r="FO170" s="241"/>
      <c r="FP170" s="241"/>
      <c r="FQ170" s="241"/>
      <c r="FR170" s="241"/>
      <c r="FS170" s="241"/>
      <c r="FT170" s="241"/>
      <c r="FU170" s="241"/>
      <c r="FV170" s="241"/>
      <c r="FW170" s="241"/>
      <c r="FX170" s="241"/>
      <c r="FY170" s="241"/>
      <c r="FZ170" s="241"/>
      <c r="GA170" s="241"/>
      <c r="GB170" s="241"/>
      <c r="GC170" s="241"/>
      <c r="GD170" s="241"/>
      <c r="GE170" s="241"/>
      <c r="GF170" s="241"/>
      <c r="GG170" s="241"/>
      <c r="GH170" s="241"/>
      <c r="GI170" s="241"/>
      <c r="GJ170" s="241"/>
      <c r="GK170" s="241"/>
      <c r="GL170" s="241"/>
      <c r="GM170" s="241"/>
      <c r="GN170" s="241"/>
      <c r="GO170" s="241"/>
      <c r="GP170" s="241"/>
      <c r="GQ170" s="241"/>
      <c r="GR170" s="241"/>
      <c r="GS170" s="241"/>
      <c r="GT170" s="241"/>
      <c r="GU170" s="241"/>
      <c r="GV170" s="241"/>
      <c r="GW170" s="241"/>
      <c r="GX170" s="241"/>
      <c r="GY170" s="241"/>
      <c r="GZ170" s="241"/>
      <c r="HA170" s="241"/>
      <c r="HB170" s="241"/>
      <c r="HC170" s="241"/>
      <c r="HD170" s="241"/>
      <c r="HE170" s="241"/>
      <c r="HF170" s="241"/>
      <c r="HG170" s="241"/>
      <c r="HH170" s="241"/>
      <c r="HI170" s="241"/>
      <c r="HJ170" s="241"/>
      <c r="HK170" s="241"/>
      <c r="HL170" s="241"/>
      <c r="HM170" s="241"/>
      <c r="HN170" s="241"/>
      <c r="HO170" s="241"/>
      <c r="HP170" s="241"/>
      <c r="HQ170" s="241"/>
      <c r="HR170" s="241"/>
      <c r="HS170" s="241"/>
      <c r="HT170" s="241"/>
      <c r="HU170" s="241"/>
      <c r="HV170" s="241"/>
      <c r="HW170" s="241"/>
      <c r="HX170" s="241"/>
      <c r="HY170" s="241"/>
      <c r="HZ170" s="241"/>
      <c r="IA170" s="241"/>
      <c r="IB170" s="241"/>
      <c r="IC170" s="241"/>
      <c r="ID170" s="241"/>
      <c r="IE170" s="241"/>
      <c r="IF170" s="241"/>
      <c r="IG170" s="241"/>
      <c r="IH170" s="241"/>
      <c r="II170" s="241"/>
      <c r="IJ170" s="241"/>
      <c r="IK170" s="241"/>
      <c r="IL170" s="241"/>
      <c r="IM170" s="241"/>
      <c r="IN170" s="241"/>
      <c r="IO170" s="241"/>
      <c r="IP170" s="241"/>
      <c r="IQ170" s="241"/>
      <c r="IR170" s="241"/>
      <c r="IS170" s="241"/>
      <c r="IT170" s="241"/>
      <c r="IU170" s="241"/>
      <c r="IV170" s="241"/>
      <c r="IW170" s="241"/>
      <c r="IX170" s="241"/>
      <c r="IY170" s="241"/>
      <c r="IZ170" s="241"/>
      <c r="JA170" s="241"/>
      <c r="JB170" s="241"/>
      <c r="JC170" s="241"/>
      <c r="JD170" s="241"/>
      <c r="JE170" s="241"/>
      <c r="JF170" s="241"/>
      <c r="JG170" s="241"/>
      <c r="JH170" s="241"/>
      <c r="JI170" s="241"/>
      <c r="JJ170" s="241"/>
      <c r="JK170" s="241"/>
      <c r="JL170" s="241"/>
      <c r="JM170" s="241"/>
      <c r="JN170" s="241"/>
      <c r="JO170" s="241"/>
      <c r="JP170" s="241"/>
      <c r="JQ170" s="241"/>
      <c r="JR170" s="241"/>
      <c r="JS170" s="241"/>
      <c r="JT170" s="241"/>
      <c r="JU170" s="241"/>
      <c r="JV170" s="241"/>
      <c r="JW170" s="241"/>
      <c r="JX170" s="241"/>
      <c r="JY170" s="241"/>
      <c r="JZ170" s="241"/>
      <c r="KA170" s="241"/>
      <c r="KB170" s="241"/>
      <c r="KC170" s="241"/>
      <c r="KD170" s="241"/>
      <c r="KE170" s="241"/>
      <c r="KF170" s="241"/>
      <c r="KG170" s="241"/>
      <c r="KH170" s="241"/>
      <c r="KI170" s="241"/>
      <c r="KJ170" s="241"/>
      <c r="KK170" s="241"/>
      <c r="KL170" s="241"/>
      <c r="KM170" s="241"/>
      <c r="KN170" s="241"/>
      <c r="KO170" s="241"/>
      <c r="KP170" s="241"/>
      <c r="KQ170" s="241"/>
      <c r="KR170" s="241"/>
      <c r="KS170" s="241"/>
      <c r="KT170" s="241"/>
      <c r="KU170" s="241"/>
      <c r="KV170" s="241"/>
      <c r="KW170" s="241"/>
      <c r="KX170" s="241"/>
      <c r="KY170" s="241"/>
      <c r="KZ170" s="241"/>
      <c r="LA170" s="241"/>
      <c r="LB170" s="241"/>
      <c r="LC170" s="241"/>
      <c r="LD170" s="241"/>
      <c r="LE170" s="241"/>
      <c r="LF170" s="241"/>
      <c r="LG170" s="241"/>
      <c r="LH170" s="241"/>
      <c r="LI170" s="241"/>
      <c r="LJ170" s="241"/>
      <c r="LK170" s="241"/>
      <c r="LL170" s="241"/>
      <c r="LM170" s="241"/>
      <c r="LN170" s="241"/>
      <c r="LO170" s="241"/>
      <c r="LP170" s="241"/>
      <c r="LQ170" s="241"/>
      <c r="LR170" s="241"/>
      <c r="LS170" s="241"/>
      <c r="LT170" s="241"/>
      <c r="LU170" s="241"/>
      <c r="LV170" s="241"/>
      <c r="LW170" s="241"/>
      <c r="LX170" s="241"/>
      <c r="LY170" s="241"/>
      <c r="LZ170" s="241"/>
      <c r="MA170" s="241"/>
      <c r="MB170" s="241"/>
      <c r="MC170" s="241"/>
      <c r="MD170" s="241"/>
      <c r="ME170" s="241"/>
      <c r="MF170" s="241"/>
      <c r="MG170" s="241"/>
      <c r="MH170" s="241"/>
      <c r="MI170" s="241"/>
      <c r="MJ170" s="241"/>
      <c r="MK170" s="241"/>
      <c r="ML170" s="241"/>
      <c r="MM170" s="241"/>
      <c r="MN170" s="241"/>
      <c r="MO170" s="241"/>
      <c r="MP170" s="241"/>
      <c r="MQ170" s="241"/>
      <c r="MR170" s="241"/>
      <c r="MS170" s="241"/>
      <c r="MT170" s="241"/>
      <c r="MU170" s="241"/>
      <c r="MV170" s="241"/>
      <c r="MW170" s="241"/>
      <c r="MX170" s="241"/>
      <c r="MY170" s="241"/>
      <c r="MZ170" s="241"/>
      <c r="NA170" s="241"/>
      <c r="NB170" s="241"/>
      <c r="NC170" s="241"/>
      <c r="ND170" s="241"/>
      <c r="NE170" s="241"/>
      <c r="NF170" s="241"/>
      <c r="NG170" s="241"/>
      <c r="NH170" s="241"/>
      <c r="NI170" s="241"/>
      <c r="NJ170" s="241"/>
      <c r="NK170" s="241"/>
      <c r="NL170" s="241"/>
      <c r="NM170" s="241"/>
      <c r="NN170" s="241"/>
      <c r="NO170" s="241"/>
      <c r="NP170" s="241"/>
      <c r="NQ170" s="241"/>
      <c r="NR170" s="241"/>
      <c r="NS170" s="241"/>
      <c r="NT170" s="241"/>
      <c r="NU170" s="241"/>
      <c r="NV170" s="241"/>
      <c r="NW170" s="241"/>
      <c r="NX170" s="241"/>
      <c r="NY170" s="241"/>
      <c r="NZ170" s="241"/>
      <c r="OA170" s="241"/>
      <c r="OB170" s="241"/>
    </row>
    <row r="171" spans="1:392" s="4" customFormat="1">
      <c r="A171" s="234" t="s">
        <v>1980</v>
      </c>
      <c r="B171" s="386" t="s">
        <v>1985</v>
      </c>
      <c r="C171" s="32">
        <f>VLOOKUP(A171,'Running Inventory count'!$A:$C,3,)</f>
        <v>15</v>
      </c>
      <c r="D171" s="20"/>
      <c r="E171" s="289"/>
      <c r="F171" s="174" t="s">
        <v>1890</v>
      </c>
      <c r="G171" s="154" t="s">
        <v>868</v>
      </c>
      <c r="H171" s="17" t="s">
        <v>102</v>
      </c>
      <c r="I171" s="287"/>
      <c r="J171" s="25"/>
      <c r="K171" s="287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  <c r="AA171" s="241"/>
      <c r="AB171" s="241"/>
      <c r="AC171" s="241"/>
      <c r="AD171" s="241"/>
      <c r="AE171" s="241"/>
      <c r="AF171" s="241"/>
      <c r="AG171" s="241"/>
      <c r="AH171" s="241"/>
      <c r="AI171" s="241"/>
      <c r="AJ171" s="241"/>
      <c r="AK171" s="241"/>
      <c r="AL171" s="241"/>
      <c r="AM171" s="241"/>
      <c r="AN171" s="241"/>
      <c r="AO171" s="241"/>
      <c r="AP171" s="241"/>
      <c r="AQ171" s="241"/>
      <c r="AR171" s="241"/>
      <c r="AS171" s="241"/>
      <c r="AT171" s="241"/>
      <c r="AU171" s="241"/>
      <c r="AV171" s="241"/>
      <c r="AW171" s="241"/>
      <c r="AX171" s="241"/>
      <c r="AY171" s="241"/>
      <c r="AZ171" s="241"/>
      <c r="BA171" s="241"/>
      <c r="BB171" s="241"/>
      <c r="BC171" s="241"/>
      <c r="BD171" s="241"/>
      <c r="BE171" s="241"/>
      <c r="BF171" s="241"/>
      <c r="BG171" s="241"/>
      <c r="BH171" s="241"/>
      <c r="BI171" s="241"/>
      <c r="BJ171" s="241"/>
      <c r="BK171" s="241"/>
      <c r="BL171" s="241"/>
      <c r="BM171" s="241"/>
      <c r="BN171" s="241"/>
      <c r="BO171" s="241"/>
      <c r="BP171" s="241"/>
      <c r="BQ171" s="241"/>
      <c r="BR171" s="241"/>
      <c r="BS171" s="241"/>
      <c r="BT171" s="241"/>
      <c r="BU171" s="241"/>
      <c r="BV171" s="241"/>
      <c r="BW171" s="241"/>
      <c r="BX171" s="241"/>
      <c r="BY171" s="241"/>
      <c r="BZ171" s="241"/>
      <c r="CA171" s="241"/>
      <c r="CB171" s="241"/>
      <c r="CC171" s="241"/>
      <c r="CD171" s="241"/>
      <c r="CE171" s="241"/>
      <c r="CF171" s="241"/>
      <c r="CG171" s="241"/>
      <c r="CH171" s="241"/>
      <c r="CI171" s="241"/>
      <c r="CJ171" s="241"/>
      <c r="CK171" s="241"/>
      <c r="CL171" s="241"/>
      <c r="CM171" s="241"/>
      <c r="CN171" s="241"/>
      <c r="CO171" s="241"/>
      <c r="CP171" s="241"/>
      <c r="CQ171" s="241"/>
      <c r="CR171" s="241"/>
      <c r="CS171" s="241"/>
      <c r="CT171" s="241"/>
      <c r="CU171" s="241"/>
      <c r="CV171" s="241"/>
      <c r="CW171" s="241"/>
      <c r="CX171" s="241"/>
      <c r="CY171" s="241"/>
      <c r="CZ171" s="241"/>
      <c r="DA171" s="241"/>
      <c r="DB171" s="241"/>
      <c r="DC171" s="241"/>
      <c r="DD171" s="241"/>
      <c r="DE171" s="241"/>
      <c r="DF171" s="241"/>
      <c r="DG171" s="241"/>
      <c r="DH171" s="241"/>
      <c r="DI171" s="241"/>
      <c r="DJ171" s="241"/>
      <c r="DK171" s="241"/>
      <c r="DL171" s="241"/>
      <c r="DM171" s="241"/>
      <c r="DN171" s="241"/>
      <c r="DO171" s="241"/>
      <c r="DP171" s="241"/>
      <c r="DQ171" s="241"/>
      <c r="DR171" s="241"/>
      <c r="DS171" s="241"/>
      <c r="DT171" s="241"/>
      <c r="DU171" s="241"/>
      <c r="DV171" s="241"/>
      <c r="DW171" s="241"/>
      <c r="DX171" s="241"/>
      <c r="DY171" s="241"/>
      <c r="DZ171" s="241"/>
      <c r="EA171" s="241"/>
      <c r="EB171" s="241"/>
      <c r="EC171" s="241"/>
      <c r="ED171" s="241"/>
      <c r="EE171" s="241"/>
      <c r="EF171" s="241"/>
      <c r="EG171" s="241"/>
      <c r="EH171" s="241"/>
      <c r="EI171" s="241"/>
      <c r="EJ171" s="241"/>
      <c r="EK171" s="241"/>
      <c r="EL171" s="241"/>
      <c r="EM171" s="241"/>
      <c r="EN171" s="241"/>
      <c r="EO171" s="241"/>
      <c r="EP171" s="241"/>
      <c r="EQ171" s="241"/>
      <c r="ER171" s="241"/>
      <c r="ES171" s="241"/>
      <c r="ET171" s="241"/>
      <c r="EU171" s="241"/>
      <c r="EV171" s="241"/>
      <c r="EW171" s="241"/>
      <c r="EX171" s="241"/>
      <c r="EY171" s="241"/>
      <c r="EZ171" s="241"/>
      <c r="FA171" s="241"/>
      <c r="FB171" s="241"/>
      <c r="FC171" s="241"/>
      <c r="FD171" s="241"/>
      <c r="FE171" s="241"/>
      <c r="FF171" s="241"/>
      <c r="FG171" s="241"/>
      <c r="FH171" s="241"/>
      <c r="FI171" s="241"/>
      <c r="FJ171" s="241"/>
      <c r="FK171" s="241"/>
      <c r="FL171" s="241"/>
      <c r="FM171" s="241"/>
      <c r="FN171" s="241"/>
      <c r="FO171" s="241"/>
      <c r="FP171" s="241"/>
      <c r="FQ171" s="241"/>
      <c r="FR171" s="241"/>
      <c r="FS171" s="241"/>
      <c r="FT171" s="241"/>
      <c r="FU171" s="241"/>
      <c r="FV171" s="241"/>
      <c r="FW171" s="241"/>
      <c r="FX171" s="241"/>
      <c r="FY171" s="241"/>
      <c r="FZ171" s="241"/>
      <c r="GA171" s="241"/>
      <c r="GB171" s="241"/>
      <c r="GC171" s="241"/>
      <c r="GD171" s="241"/>
      <c r="GE171" s="241"/>
      <c r="GF171" s="241"/>
      <c r="GG171" s="241"/>
      <c r="GH171" s="241"/>
      <c r="GI171" s="241"/>
      <c r="GJ171" s="241"/>
      <c r="GK171" s="241"/>
      <c r="GL171" s="241"/>
      <c r="GM171" s="241"/>
      <c r="GN171" s="241"/>
      <c r="GO171" s="241"/>
      <c r="GP171" s="241"/>
      <c r="GQ171" s="241"/>
      <c r="GR171" s="241"/>
      <c r="GS171" s="241"/>
      <c r="GT171" s="241"/>
      <c r="GU171" s="241"/>
      <c r="GV171" s="241"/>
      <c r="GW171" s="241"/>
      <c r="GX171" s="241"/>
      <c r="GY171" s="241"/>
      <c r="GZ171" s="241"/>
      <c r="HA171" s="241"/>
      <c r="HB171" s="241"/>
      <c r="HC171" s="241"/>
      <c r="HD171" s="241"/>
      <c r="HE171" s="241"/>
      <c r="HF171" s="241"/>
      <c r="HG171" s="241"/>
      <c r="HH171" s="241"/>
      <c r="HI171" s="241"/>
      <c r="HJ171" s="241"/>
      <c r="HK171" s="241"/>
      <c r="HL171" s="241"/>
      <c r="HM171" s="241"/>
      <c r="HN171" s="241"/>
      <c r="HO171" s="241"/>
      <c r="HP171" s="241"/>
      <c r="HQ171" s="241"/>
      <c r="HR171" s="241"/>
      <c r="HS171" s="241"/>
      <c r="HT171" s="241"/>
      <c r="HU171" s="241"/>
      <c r="HV171" s="241"/>
      <c r="HW171" s="241"/>
      <c r="HX171" s="241"/>
      <c r="HY171" s="241"/>
      <c r="HZ171" s="241"/>
      <c r="IA171" s="241"/>
      <c r="IB171" s="241"/>
      <c r="IC171" s="241"/>
      <c r="ID171" s="241"/>
      <c r="IE171" s="241"/>
      <c r="IF171" s="241"/>
      <c r="IG171" s="241"/>
      <c r="IH171" s="241"/>
      <c r="II171" s="241"/>
      <c r="IJ171" s="241"/>
      <c r="IK171" s="241"/>
      <c r="IL171" s="241"/>
      <c r="IM171" s="241"/>
      <c r="IN171" s="241"/>
      <c r="IO171" s="241"/>
      <c r="IP171" s="241"/>
      <c r="IQ171" s="241"/>
      <c r="IR171" s="241"/>
      <c r="IS171" s="241"/>
      <c r="IT171" s="241"/>
      <c r="IU171" s="241"/>
      <c r="IV171" s="241"/>
      <c r="IW171" s="241"/>
      <c r="IX171" s="241"/>
      <c r="IY171" s="241"/>
      <c r="IZ171" s="241"/>
      <c r="JA171" s="241"/>
      <c r="JB171" s="241"/>
      <c r="JC171" s="241"/>
      <c r="JD171" s="241"/>
      <c r="JE171" s="241"/>
      <c r="JF171" s="241"/>
      <c r="JG171" s="241"/>
      <c r="JH171" s="241"/>
      <c r="JI171" s="241"/>
      <c r="JJ171" s="241"/>
      <c r="JK171" s="241"/>
      <c r="JL171" s="241"/>
      <c r="JM171" s="241"/>
      <c r="JN171" s="241"/>
      <c r="JO171" s="241"/>
      <c r="JP171" s="241"/>
      <c r="JQ171" s="241"/>
      <c r="JR171" s="241"/>
      <c r="JS171" s="241"/>
      <c r="JT171" s="241"/>
      <c r="JU171" s="241"/>
      <c r="JV171" s="241"/>
      <c r="JW171" s="241"/>
      <c r="JX171" s="241"/>
      <c r="JY171" s="241"/>
      <c r="JZ171" s="241"/>
      <c r="KA171" s="241"/>
      <c r="KB171" s="241"/>
      <c r="KC171" s="241"/>
      <c r="KD171" s="241"/>
      <c r="KE171" s="241"/>
      <c r="KF171" s="241"/>
      <c r="KG171" s="241"/>
      <c r="KH171" s="241"/>
      <c r="KI171" s="241"/>
      <c r="KJ171" s="241"/>
      <c r="KK171" s="241"/>
      <c r="KL171" s="241"/>
      <c r="KM171" s="241"/>
      <c r="KN171" s="241"/>
      <c r="KO171" s="241"/>
      <c r="KP171" s="241"/>
      <c r="KQ171" s="241"/>
      <c r="KR171" s="241"/>
      <c r="KS171" s="241"/>
      <c r="KT171" s="241"/>
      <c r="KU171" s="241"/>
      <c r="KV171" s="241"/>
      <c r="KW171" s="241"/>
      <c r="KX171" s="241"/>
      <c r="KY171" s="241"/>
      <c r="KZ171" s="241"/>
      <c r="LA171" s="241"/>
      <c r="LB171" s="241"/>
      <c r="LC171" s="241"/>
      <c r="LD171" s="241"/>
      <c r="LE171" s="241"/>
      <c r="LF171" s="241"/>
      <c r="LG171" s="241"/>
      <c r="LH171" s="241"/>
      <c r="LI171" s="241"/>
      <c r="LJ171" s="241"/>
      <c r="LK171" s="241"/>
      <c r="LL171" s="241"/>
      <c r="LM171" s="241"/>
      <c r="LN171" s="241"/>
      <c r="LO171" s="241"/>
      <c r="LP171" s="241"/>
      <c r="LQ171" s="241"/>
      <c r="LR171" s="241"/>
      <c r="LS171" s="241"/>
      <c r="LT171" s="241"/>
      <c r="LU171" s="241"/>
      <c r="LV171" s="241"/>
      <c r="LW171" s="241"/>
      <c r="LX171" s="241"/>
      <c r="LY171" s="241"/>
      <c r="LZ171" s="241"/>
      <c r="MA171" s="241"/>
      <c r="MB171" s="241"/>
      <c r="MC171" s="241"/>
      <c r="MD171" s="241"/>
      <c r="ME171" s="241"/>
      <c r="MF171" s="241"/>
      <c r="MG171" s="241"/>
      <c r="MH171" s="241"/>
      <c r="MI171" s="241"/>
      <c r="MJ171" s="241"/>
      <c r="MK171" s="241"/>
      <c r="ML171" s="241"/>
      <c r="MM171" s="241"/>
      <c r="MN171" s="241"/>
      <c r="MO171" s="241"/>
      <c r="MP171" s="241"/>
      <c r="MQ171" s="241"/>
      <c r="MR171" s="241"/>
      <c r="MS171" s="241"/>
      <c r="MT171" s="241"/>
      <c r="MU171" s="241"/>
      <c r="MV171" s="241"/>
      <c r="MW171" s="241"/>
      <c r="MX171" s="241"/>
      <c r="MY171" s="241"/>
      <c r="MZ171" s="241"/>
      <c r="NA171" s="241"/>
      <c r="NB171" s="241"/>
      <c r="NC171" s="241"/>
      <c r="ND171" s="241"/>
      <c r="NE171" s="241"/>
      <c r="NF171" s="241"/>
      <c r="NG171" s="241"/>
      <c r="NH171" s="241"/>
      <c r="NI171" s="241"/>
      <c r="NJ171" s="241"/>
      <c r="NK171" s="241"/>
      <c r="NL171" s="241"/>
      <c r="NM171" s="241"/>
      <c r="NN171" s="241"/>
      <c r="NO171" s="241"/>
      <c r="NP171" s="241"/>
      <c r="NQ171" s="241"/>
      <c r="NR171" s="241"/>
      <c r="NS171" s="241"/>
      <c r="NT171" s="241"/>
      <c r="NU171" s="241"/>
      <c r="NV171" s="241"/>
      <c r="NW171" s="241"/>
      <c r="NX171" s="241"/>
      <c r="NY171" s="241"/>
      <c r="NZ171" s="241"/>
      <c r="OA171" s="241"/>
      <c r="OB171" s="241"/>
    </row>
    <row r="172" spans="1:392" s="4" customFormat="1">
      <c r="A172" s="234" t="s">
        <v>1960</v>
      </c>
      <c r="B172" s="386" t="s">
        <v>1954</v>
      </c>
      <c r="C172" s="32">
        <f>VLOOKUP(A172,'Running Inventory count'!$A:$C,3,)</f>
        <v>15</v>
      </c>
      <c r="D172" s="20"/>
      <c r="E172" s="20"/>
      <c r="F172" s="174" t="s">
        <v>1890</v>
      </c>
      <c r="G172" s="154" t="s">
        <v>868</v>
      </c>
      <c r="H172" s="17" t="s">
        <v>102</v>
      </c>
      <c r="I172" s="287"/>
      <c r="J172" s="25"/>
      <c r="K172" s="287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1"/>
      <c r="Z172" s="241"/>
      <c r="AA172" s="241"/>
      <c r="AB172" s="241"/>
      <c r="AC172" s="241"/>
      <c r="AD172" s="241"/>
      <c r="AE172" s="241"/>
      <c r="AF172" s="241"/>
      <c r="AG172" s="241"/>
      <c r="AH172" s="241"/>
      <c r="AI172" s="241"/>
      <c r="AJ172" s="241"/>
      <c r="AK172" s="241"/>
      <c r="AL172" s="241"/>
      <c r="AM172" s="241"/>
      <c r="AN172" s="241"/>
      <c r="AO172" s="241"/>
      <c r="AP172" s="241"/>
      <c r="AQ172" s="241"/>
      <c r="AR172" s="241"/>
      <c r="AS172" s="241"/>
      <c r="AT172" s="241"/>
      <c r="AU172" s="241"/>
      <c r="AV172" s="241"/>
      <c r="AW172" s="241"/>
      <c r="AX172" s="241"/>
      <c r="AY172" s="241"/>
      <c r="AZ172" s="241"/>
      <c r="BA172" s="241"/>
      <c r="BB172" s="241"/>
      <c r="BC172" s="241"/>
      <c r="BD172" s="241"/>
      <c r="BE172" s="241"/>
      <c r="BF172" s="241"/>
      <c r="BG172" s="241"/>
      <c r="BH172" s="241"/>
      <c r="BI172" s="241"/>
      <c r="BJ172" s="241"/>
      <c r="BK172" s="241"/>
      <c r="BL172" s="241"/>
      <c r="BM172" s="241"/>
      <c r="BN172" s="241"/>
      <c r="BO172" s="241"/>
      <c r="BP172" s="241"/>
      <c r="BQ172" s="241"/>
      <c r="BR172" s="241"/>
      <c r="BS172" s="241"/>
      <c r="BT172" s="241"/>
      <c r="BU172" s="241"/>
      <c r="BV172" s="241"/>
      <c r="BW172" s="241"/>
      <c r="BX172" s="241"/>
      <c r="BY172" s="241"/>
      <c r="BZ172" s="241"/>
      <c r="CA172" s="241"/>
      <c r="CB172" s="241"/>
      <c r="CC172" s="241"/>
      <c r="CD172" s="241"/>
      <c r="CE172" s="241"/>
      <c r="CF172" s="241"/>
      <c r="CG172" s="241"/>
      <c r="CH172" s="241"/>
      <c r="CI172" s="241"/>
      <c r="CJ172" s="241"/>
      <c r="CK172" s="241"/>
      <c r="CL172" s="241"/>
      <c r="CM172" s="241"/>
      <c r="CN172" s="241"/>
      <c r="CO172" s="241"/>
      <c r="CP172" s="241"/>
      <c r="CQ172" s="241"/>
      <c r="CR172" s="241"/>
      <c r="CS172" s="241"/>
      <c r="CT172" s="241"/>
      <c r="CU172" s="241"/>
      <c r="CV172" s="241"/>
      <c r="CW172" s="241"/>
      <c r="CX172" s="241"/>
      <c r="CY172" s="241"/>
      <c r="CZ172" s="241"/>
      <c r="DA172" s="241"/>
      <c r="DB172" s="241"/>
      <c r="DC172" s="241"/>
      <c r="DD172" s="241"/>
      <c r="DE172" s="241"/>
      <c r="DF172" s="241"/>
      <c r="DG172" s="241"/>
      <c r="DH172" s="241"/>
      <c r="DI172" s="241"/>
      <c r="DJ172" s="241"/>
      <c r="DK172" s="241"/>
      <c r="DL172" s="241"/>
      <c r="DM172" s="241"/>
      <c r="DN172" s="241"/>
      <c r="DO172" s="241"/>
      <c r="DP172" s="241"/>
      <c r="DQ172" s="241"/>
      <c r="DR172" s="241"/>
      <c r="DS172" s="241"/>
      <c r="DT172" s="241"/>
      <c r="DU172" s="241"/>
      <c r="DV172" s="241"/>
      <c r="DW172" s="241"/>
      <c r="DX172" s="241"/>
      <c r="DY172" s="241"/>
      <c r="DZ172" s="241"/>
      <c r="EA172" s="241"/>
      <c r="EB172" s="241"/>
      <c r="EC172" s="241"/>
      <c r="ED172" s="241"/>
      <c r="EE172" s="241"/>
      <c r="EF172" s="241"/>
      <c r="EG172" s="241"/>
      <c r="EH172" s="241"/>
      <c r="EI172" s="241"/>
      <c r="EJ172" s="241"/>
      <c r="EK172" s="241"/>
      <c r="EL172" s="241"/>
      <c r="EM172" s="241"/>
      <c r="EN172" s="241"/>
      <c r="EO172" s="241"/>
      <c r="EP172" s="241"/>
      <c r="EQ172" s="241"/>
      <c r="ER172" s="241"/>
      <c r="ES172" s="241"/>
      <c r="ET172" s="241"/>
      <c r="EU172" s="241"/>
      <c r="EV172" s="241"/>
      <c r="EW172" s="241"/>
      <c r="EX172" s="241"/>
      <c r="EY172" s="241"/>
      <c r="EZ172" s="241"/>
      <c r="FA172" s="241"/>
      <c r="FB172" s="241"/>
      <c r="FC172" s="241"/>
      <c r="FD172" s="241"/>
      <c r="FE172" s="241"/>
      <c r="FF172" s="241"/>
      <c r="FG172" s="241"/>
      <c r="FH172" s="241"/>
      <c r="FI172" s="241"/>
      <c r="FJ172" s="241"/>
      <c r="FK172" s="241"/>
      <c r="FL172" s="241"/>
      <c r="FM172" s="241"/>
      <c r="FN172" s="241"/>
      <c r="FO172" s="241"/>
      <c r="FP172" s="241"/>
      <c r="FQ172" s="241"/>
      <c r="FR172" s="241"/>
      <c r="FS172" s="241"/>
      <c r="FT172" s="241"/>
      <c r="FU172" s="241"/>
      <c r="FV172" s="241"/>
      <c r="FW172" s="241"/>
      <c r="FX172" s="241"/>
      <c r="FY172" s="241"/>
      <c r="FZ172" s="241"/>
      <c r="GA172" s="241"/>
      <c r="GB172" s="241"/>
      <c r="GC172" s="241"/>
      <c r="GD172" s="241"/>
      <c r="GE172" s="241"/>
      <c r="GF172" s="241"/>
      <c r="GG172" s="241"/>
      <c r="GH172" s="241"/>
      <c r="GI172" s="241"/>
      <c r="GJ172" s="241"/>
      <c r="GK172" s="241"/>
      <c r="GL172" s="241"/>
      <c r="GM172" s="241"/>
      <c r="GN172" s="241"/>
      <c r="GO172" s="241"/>
      <c r="GP172" s="241"/>
      <c r="GQ172" s="241"/>
      <c r="GR172" s="241"/>
      <c r="GS172" s="241"/>
      <c r="GT172" s="241"/>
      <c r="GU172" s="241"/>
      <c r="GV172" s="241"/>
      <c r="GW172" s="241"/>
      <c r="GX172" s="241"/>
      <c r="GY172" s="241"/>
      <c r="GZ172" s="241"/>
      <c r="HA172" s="241"/>
      <c r="HB172" s="241"/>
      <c r="HC172" s="241"/>
      <c r="HD172" s="241"/>
      <c r="HE172" s="241"/>
      <c r="HF172" s="241"/>
      <c r="HG172" s="241"/>
      <c r="HH172" s="241"/>
      <c r="HI172" s="241"/>
      <c r="HJ172" s="241"/>
      <c r="HK172" s="241"/>
      <c r="HL172" s="241"/>
      <c r="HM172" s="241"/>
      <c r="HN172" s="241"/>
      <c r="HO172" s="241"/>
      <c r="HP172" s="241"/>
      <c r="HQ172" s="241"/>
      <c r="HR172" s="241"/>
      <c r="HS172" s="241"/>
      <c r="HT172" s="241"/>
      <c r="HU172" s="241"/>
      <c r="HV172" s="241"/>
      <c r="HW172" s="241"/>
      <c r="HX172" s="241"/>
      <c r="HY172" s="241"/>
      <c r="HZ172" s="241"/>
      <c r="IA172" s="241"/>
      <c r="IB172" s="241"/>
      <c r="IC172" s="241"/>
      <c r="ID172" s="241"/>
      <c r="IE172" s="241"/>
      <c r="IF172" s="241"/>
      <c r="IG172" s="241"/>
      <c r="IH172" s="241"/>
      <c r="II172" s="241"/>
      <c r="IJ172" s="241"/>
      <c r="IK172" s="241"/>
      <c r="IL172" s="241"/>
      <c r="IM172" s="241"/>
      <c r="IN172" s="241"/>
      <c r="IO172" s="241"/>
      <c r="IP172" s="241"/>
      <c r="IQ172" s="241"/>
      <c r="IR172" s="241"/>
      <c r="IS172" s="241"/>
      <c r="IT172" s="241"/>
      <c r="IU172" s="241"/>
      <c r="IV172" s="241"/>
      <c r="IW172" s="241"/>
      <c r="IX172" s="241"/>
      <c r="IY172" s="241"/>
      <c r="IZ172" s="241"/>
      <c r="JA172" s="241"/>
      <c r="JB172" s="241"/>
      <c r="JC172" s="241"/>
      <c r="JD172" s="241"/>
      <c r="JE172" s="241"/>
      <c r="JF172" s="241"/>
      <c r="JG172" s="241"/>
      <c r="JH172" s="241"/>
      <c r="JI172" s="241"/>
      <c r="JJ172" s="241"/>
      <c r="JK172" s="241"/>
      <c r="JL172" s="241"/>
      <c r="JM172" s="241"/>
      <c r="JN172" s="241"/>
      <c r="JO172" s="241"/>
      <c r="JP172" s="241"/>
      <c r="JQ172" s="241"/>
      <c r="JR172" s="241"/>
      <c r="JS172" s="241"/>
      <c r="JT172" s="241"/>
      <c r="JU172" s="241"/>
      <c r="JV172" s="241"/>
      <c r="JW172" s="241"/>
      <c r="JX172" s="241"/>
      <c r="JY172" s="241"/>
      <c r="JZ172" s="241"/>
      <c r="KA172" s="241"/>
      <c r="KB172" s="241"/>
      <c r="KC172" s="241"/>
      <c r="KD172" s="241"/>
      <c r="KE172" s="241"/>
      <c r="KF172" s="241"/>
      <c r="KG172" s="241"/>
      <c r="KH172" s="241"/>
      <c r="KI172" s="241"/>
      <c r="KJ172" s="241"/>
      <c r="KK172" s="241"/>
      <c r="KL172" s="241"/>
      <c r="KM172" s="241"/>
      <c r="KN172" s="241"/>
      <c r="KO172" s="241"/>
      <c r="KP172" s="241"/>
      <c r="KQ172" s="241"/>
      <c r="KR172" s="241"/>
      <c r="KS172" s="241"/>
      <c r="KT172" s="241"/>
      <c r="KU172" s="241"/>
      <c r="KV172" s="241"/>
      <c r="KW172" s="241"/>
      <c r="KX172" s="241"/>
      <c r="KY172" s="241"/>
      <c r="KZ172" s="241"/>
      <c r="LA172" s="241"/>
      <c r="LB172" s="241"/>
      <c r="LC172" s="241"/>
      <c r="LD172" s="241"/>
      <c r="LE172" s="241"/>
      <c r="LF172" s="241"/>
      <c r="LG172" s="241"/>
      <c r="LH172" s="241"/>
      <c r="LI172" s="241"/>
      <c r="LJ172" s="241"/>
      <c r="LK172" s="241"/>
      <c r="LL172" s="241"/>
      <c r="LM172" s="241"/>
      <c r="LN172" s="241"/>
      <c r="LO172" s="241"/>
      <c r="LP172" s="241"/>
      <c r="LQ172" s="241"/>
      <c r="LR172" s="241"/>
      <c r="LS172" s="241"/>
      <c r="LT172" s="241"/>
      <c r="LU172" s="241"/>
      <c r="LV172" s="241"/>
      <c r="LW172" s="241"/>
      <c r="LX172" s="241"/>
      <c r="LY172" s="241"/>
      <c r="LZ172" s="241"/>
      <c r="MA172" s="241"/>
      <c r="MB172" s="241"/>
      <c r="MC172" s="241"/>
      <c r="MD172" s="241"/>
      <c r="ME172" s="241"/>
      <c r="MF172" s="241"/>
      <c r="MG172" s="241"/>
      <c r="MH172" s="241"/>
      <c r="MI172" s="241"/>
      <c r="MJ172" s="241"/>
      <c r="MK172" s="241"/>
      <c r="ML172" s="241"/>
      <c r="MM172" s="241"/>
      <c r="MN172" s="241"/>
      <c r="MO172" s="241"/>
      <c r="MP172" s="241"/>
      <c r="MQ172" s="241"/>
      <c r="MR172" s="241"/>
      <c r="MS172" s="241"/>
      <c r="MT172" s="241"/>
      <c r="MU172" s="241"/>
      <c r="MV172" s="241"/>
      <c r="MW172" s="241"/>
      <c r="MX172" s="241"/>
      <c r="MY172" s="241"/>
      <c r="MZ172" s="241"/>
      <c r="NA172" s="241"/>
      <c r="NB172" s="241"/>
      <c r="NC172" s="241"/>
      <c r="ND172" s="241"/>
      <c r="NE172" s="241"/>
      <c r="NF172" s="241"/>
      <c r="NG172" s="241"/>
      <c r="NH172" s="241"/>
      <c r="NI172" s="241"/>
      <c r="NJ172" s="241"/>
      <c r="NK172" s="241"/>
      <c r="NL172" s="241"/>
      <c r="NM172" s="241"/>
      <c r="NN172" s="241"/>
      <c r="NO172" s="241"/>
      <c r="NP172" s="241"/>
      <c r="NQ172" s="241"/>
      <c r="NR172" s="241"/>
      <c r="NS172" s="241"/>
      <c r="NT172" s="241"/>
      <c r="NU172" s="241"/>
      <c r="NV172" s="241"/>
      <c r="NW172" s="241"/>
      <c r="NX172" s="241"/>
      <c r="NY172" s="241"/>
      <c r="NZ172" s="241"/>
      <c r="OA172" s="241"/>
      <c r="OB172" s="241"/>
    </row>
    <row r="173" spans="1:392" s="4" customFormat="1">
      <c r="A173" s="240" t="s">
        <v>2066</v>
      </c>
      <c r="B173" s="390" t="s">
        <v>2058</v>
      </c>
      <c r="C173" s="32">
        <f>VLOOKUP(A173,'Running Inventory count'!$A:$C,3,)</f>
        <v>15</v>
      </c>
      <c r="D173" s="20"/>
      <c r="E173" s="20"/>
      <c r="F173" s="174" t="s">
        <v>2054</v>
      </c>
      <c r="G173" s="154" t="s">
        <v>868</v>
      </c>
      <c r="H173" s="17" t="s">
        <v>102</v>
      </c>
      <c r="I173" s="287"/>
      <c r="J173" s="25"/>
      <c r="K173" s="287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1"/>
      <c r="Z173" s="241"/>
      <c r="AA173" s="241"/>
      <c r="AB173" s="241"/>
      <c r="AC173" s="241"/>
      <c r="AD173" s="241"/>
      <c r="AE173" s="241"/>
      <c r="AF173" s="241"/>
      <c r="AG173" s="241"/>
      <c r="AH173" s="241"/>
      <c r="AI173" s="241"/>
      <c r="AJ173" s="241"/>
      <c r="AK173" s="241"/>
      <c r="AL173" s="241"/>
      <c r="AM173" s="241"/>
      <c r="AN173" s="241"/>
      <c r="AO173" s="241"/>
      <c r="AP173" s="241"/>
      <c r="AQ173" s="241"/>
      <c r="AR173" s="241"/>
      <c r="AS173" s="241"/>
      <c r="AT173" s="241"/>
      <c r="AU173" s="241"/>
      <c r="AV173" s="241"/>
      <c r="AW173" s="241"/>
      <c r="AX173" s="241"/>
      <c r="AY173" s="241"/>
      <c r="AZ173" s="241"/>
      <c r="BA173" s="241"/>
      <c r="BB173" s="241"/>
      <c r="BC173" s="241"/>
      <c r="BD173" s="241"/>
      <c r="BE173" s="241"/>
      <c r="BF173" s="241"/>
      <c r="BG173" s="241"/>
      <c r="BH173" s="241"/>
      <c r="BI173" s="241"/>
      <c r="BJ173" s="241"/>
      <c r="BK173" s="241"/>
      <c r="BL173" s="241"/>
      <c r="BM173" s="241"/>
      <c r="BN173" s="241"/>
      <c r="BO173" s="241"/>
      <c r="BP173" s="241"/>
      <c r="BQ173" s="241"/>
      <c r="BR173" s="241"/>
      <c r="BS173" s="241"/>
      <c r="BT173" s="241"/>
      <c r="BU173" s="241"/>
      <c r="BV173" s="241"/>
      <c r="BW173" s="241"/>
      <c r="BX173" s="241"/>
      <c r="BY173" s="241"/>
      <c r="BZ173" s="241"/>
      <c r="CA173" s="241"/>
      <c r="CB173" s="241"/>
      <c r="CC173" s="241"/>
      <c r="CD173" s="241"/>
      <c r="CE173" s="241"/>
      <c r="CF173" s="241"/>
      <c r="CG173" s="241"/>
      <c r="CH173" s="241"/>
      <c r="CI173" s="241"/>
      <c r="CJ173" s="241"/>
      <c r="CK173" s="241"/>
      <c r="CL173" s="241"/>
      <c r="CM173" s="241"/>
      <c r="CN173" s="241"/>
      <c r="CO173" s="241"/>
      <c r="CP173" s="241"/>
      <c r="CQ173" s="241"/>
      <c r="CR173" s="241"/>
      <c r="CS173" s="241"/>
      <c r="CT173" s="241"/>
      <c r="CU173" s="241"/>
      <c r="CV173" s="241"/>
      <c r="CW173" s="241"/>
      <c r="CX173" s="241"/>
      <c r="CY173" s="241"/>
      <c r="CZ173" s="241"/>
      <c r="DA173" s="241"/>
      <c r="DB173" s="241"/>
      <c r="DC173" s="241"/>
      <c r="DD173" s="241"/>
      <c r="DE173" s="241"/>
      <c r="DF173" s="241"/>
      <c r="DG173" s="241"/>
      <c r="DH173" s="241"/>
      <c r="DI173" s="241"/>
      <c r="DJ173" s="241"/>
      <c r="DK173" s="241"/>
      <c r="DL173" s="241"/>
      <c r="DM173" s="241"/>
      <c r="DN173" s="241"/>
      <c r="DO173" s="241"/>
      <c r="DP173" s="241"/>
      <c r="DQ173" s="241"/>
      <c r="DR173" s="241"/>
      <c r="DS173" s="241"/>
      <c r="DT173" s="241"/>
      <c r="DU173" s="241"/>
      <c r="DV173" s="241"/>
      <c r="DW173" s="241"/>
      <c r="DX173" s="241"/>
      <c r="DY173" s="241"/>
      <c r="DZ173" s="241"/>
      <c r="EA173" s="241"/>
      <c r="EB173" s="241"/>
      <c r="EC173" s="241"/>
      <c r="ED173" s="241"/>
      <c r="EE173" s="241"/>
      <c r="EF173" s="241"/>
      <c r="EG173" s="241"/>
      <c r="EH173" s="241"/>
      <c r="EI173" s="241"/>
      <c r="EJ173" s="241"/>
      <c r="EK173" s="241"/>
      <c r="EL173" s="241"/>
      <c r="EM173" s="241"/>
      <c r="EN173" s="241"/>
      <c r="EO173" s="241"/>
      <c r="EP173" s="241"/>
      <c r="EQ173" s="241"/>
      <c r="ER173" s="241"/>
      <c r="ES173" s="241"/>
      <c r="ET173" s="241"/>
      <c r="EU173" s="241"/>
      <c r="EV173" s="241"/>
      <c r="EW173" s="241"/>
      <c r="EX173" s="241"/>
      <c r="EY173" s="241"/>
      <c r="EZ173" s="241"/>
      <c r="FA173" s="241"/>
      <c r="FB173" s="241"/>
      <c r="FC173" s="241"/>
      <c r="FD173" s="241"/>
      <c r="FE173" s="241"/>
      <c r="FF173" s="241"/>
      <c r="FG173" s="241"/>
      <c r="FH173" s="241"/>
      <c r="FI173" s="241"/>
      <c r="FJ173" s="241"/>
      <c r="FK173" s="241"/>
      <c r="FL173" s="241"/>
      <c r="FM173" s="241"/>
      <c r="FN173" s="241"/>
      <c r="FO173" s="241"/>
      <c r="FP173" s="241"/>
      <c r="FQ173" s="241"/>
      <c r="FR173" s="241"/>
      <c r="FS173" s="241"/>
      <c r="FT173" s="241"/>
      <c r="FU173" s="241"/>
      <c r="FV173" s="241"/>
      <c r="FW173" s="241"/>
      <c r="FX173" s="241"/>
      <c r="FY173" s="241"/>
      <c r="FZ173" s="241"/>
      <c r="GA173" s="241"/>
      <c r="GB173" s="241"/>
      <c r="GC173" s="241"/>
      <c r="GD173" s="241"/>
      <c r="GE173" s="241"/>
      <c r="GF173" s="241"/>
      <c r="GG173" s="241"/>
      <c r="GH173" s="241"/>
      <c r="GI173" s="241"/>
      <c r="GJ173" s="241"/>
      <c r="GK173" s="241"/>
      <c r="GL173" s="241"/>
      <c r="GM173" s="241"/>
      <c r="GN173" s="241"/>
      <c r="GO173" s="241"/>
      <c r="GP173" s="241"/>
      <c r="GQ173" s="241"/>
      <c r="GR173" s="241"/>
      <c r="GS173" s="241"/>
      <c r="GT173" s="241"/>
      <c r="GU173" s="241"/>
      <c r="GV173" s="241"/>
      <c r="GW173" s="241"/>
      <c r="GX173" s="241"/>
      <c r="GY173" s="241"/>
      <c r="GZ173" s="241"/>
      <c r="HA173" s="241"/>
      <c r="HB173" s="241"/>
      <c r="HC173" s="241"/>
      <c r="HD173" s="241"/>
      <c r="HE173" s="241"/>
      <c r="HF173" s="241"/>
      <c r="HG173" s="241"/>
      <c r="HH173" s="241"/>
      <c r="HI173" s="241"/>
      <c r="HJ173" s="241"/>
      <c r="HK173" s="241"/>
      <c r="HL173" s="241"/>
      <c r="HM173" s="241"/>
      <c r="HN173" s="241"/>
      <c r="HO173" s="241"/>
      <c r="HP173" s="241"/>
      <c r="HQ173" s="241"/>
      <c r="HR173" s="241"/>
      <c r="HS173" s="241"/>
      <c r="HT173" s="241"/>
      <c r="HU173" s="241"/>
      <c r="HV173" s="241"/>
      <c r="HW173" s="241"/>
      <c r="HX173" s="241"/>
      <c r="HY173" s="241"/>
      <c r="HZ173" s="241"/>
      <c r="IA173" s="241"/>
      <c r="IB173" s="241"/>
      <c r="IC173" s="241"/>
      <c r="ID173" s="241"/>
      <c r="IE173" s="241"/>
      <c r="IF173" s="241"/>
      <c r="IG173" s="241"/>
      <c r="IH173" s="241"/>
      <c r="II173" s="241"/>
      <c r="IJ173" s="241"/>
      <c r="IK173" s="241"/>
      <c r="IL173" s="241"/>
      <c r="IM173" s="241"/>
      <c r="IN173" s="241"/>
      <c r="IO173" s="241"/>
      <c r="IP173" s="241"/>
      <c r="IQ173" s="241"/>
      <c r="IR173" s="241"/>
      <c r="IS173" s="241"/>
      <c r="IT173" s="241"/>
      <c r="IU173" s="241"/>
      <c r="IV173" s="241"/>
      <c r="IW173" s="241"/>
      <c r="IX173" s="241"/>
      <c r="IY173" s="241"/>
      <c r="IZ173" s="241"/>
      <c r="JA173" s="241"/>
      <c r="JB173" s="241"/>
      <c r="JC173" s="241"/>
      <c r="JD173" s="241"/>
      <c r="JE173" s="241"/>
      <c r="JF173" s="241"/>
      <c r="JG173" s="241"/>
      <c r="JH173" s="241"/>
      <c r="JI173" s="241"/>
      <c r="JJ173" s="241"/>
      <c r="JK173" s="241"/>
      <c r="JL173" s="241"/>
      <c r="JM173" s="241"/>
      <c r="JN173" s="241"/>
      <c r="JO173" s="241"/>
      <c r="JP173" s="241"/>
      <c r="JQ173" s="241"/>
      <c r="JR173" s="241"/>
      <c r="JS173" s="241"/>
      <c r="JT173" s="241"/>
      <c r="JU173" s="241"/>
      <c r="JV173" s="241"/>
      <c r="JW173" s="241"/>
      <c r="JX173" s="241"/>
      <c r="JY173" s="241"/>
      <c r="JZ173" s="241"/>
      <c r="KA173" s="241"/>
      <c r="KB173" s="241"/>
      <c r="KC173" s="241"/>
      <c r="KD173" s="241"/>
      <c r="KE173" s="241"/>
      <c r="KF173" s="241"/>
      <c r="KG173" s="241"/>
      <c r="KH173" s="241"/>
      <c r="KI173" s="241"/>
      <c r="KJ173" s="241"/>
      <c r="KK173" s="241"/>
      <c r="KL173" s="241"/>
      <c r="KM173" s="241"/>
      <c r="KN173" s="241"/>
      <c r="KO173" s="241"/>
      <c r="KP173" s="241"/>
      <c r="KQ173" s="241"/>
      <c r="KR173" s="241"/>
      <c r="KS173" s="241"/>
      <c r="KT173" s="241"/>
      <c r="KU173" s="241"/>
      <c r="KV173" s="241"/>
      <c r="KW173" s="241"/>
      <c r="KX173" s="241"/>
      <c r="KY173" s="241"/>
      <c r="KZ173" s="241"/>
      <c r="LA173" s="241"/>
      <c r="LB173" s="241"/>
      <c r="LC173" s="241"/>
      <c r="LD173" s="241"/>
      <c r="LE173" s="241"/>
      <c r="LF173" s="241"/>
      <c r="LG173" s="241"/>
      <c r="LH173" s="241"/>
      <c r="LI173" s="241"/>
      <c r="LJ173" s="241"/>
      <c r="LK173" s="241"/>
      <c r="LL173" s="241"/>
      <c r="LM173" s="241"/>
      <c r="LN173" s="241"/>
      <c r="LO173" s="241"/>
      <c r="LP173" s="241"/>
      <c r="LQ173" s="241"/>
      <c r="LR173" s="241"/>
      <c r="LS173" s="241"/>
      <c r="LT173" s="241"/>
      <c r="LU173" s="241"/>
      <c r="LV173" s="241"/>
      <c r="LW173" s="241"/>
      <c r="LX173" s="241"/>
      <c r="LY173" s="241"/>
      <c r="LZ173" s="241"/>
      <c r="MA173" s="241"/>
      <c r="MB173" s="241"/>
      <c r="MC173" s="241"/>
      <c r="MD173" s="241"/>
      <c r="ME173" s="241"/>
      <c r="MF173" s="241"/>
      <c r="MG173" s="241"/>
      <c r="MH173" s="241"/>
      <c r="MI173" s="241"/>
      <c r="MJ173" s="241"/>
      <c r="MK173" s="241"/>
      <c r="ML173" s="241"/>
      <c r="MM173" s="241"/>
      <c r="MN173" s="241"/>
      <c r="MO173" s="241"/>
      <c r="MP173" s="241"/>
      <c r="MQ173" s="241"/>
      <c r="MR173" s="241"/>
      <c r="MS173" s="241"/>
      <c r="MT173" s="241"/>
      <c r="MU173" s="241"/>
      <c r="MV173" s="241"/>
      <c r="MW173" s="241"/>
      <c r="MX173" s="241"/>
      <c r="MY173" s="241"/>
      <c r="MZ173" s="241"/>
      <c r="NA173" s="241"/>
      <c r="NB173" s="241"/>
      <c r="NC173" s="241"/>
      <c r="ND173" s="241"/>
      <c r="NE173" s="241"/>
      <c r="NF173" s="241"/>
      <c r="NG173" s="241"/>
      <c r="NH173" s="241"/>
      <c r="NI173" s="241"/>
      <c r="NJ173" s="241"/>
      <c r="NK173" s="241"/>
      <c r="NL173" s="241"/>
      <c r="NM173" s="241"/>
      <c r="NN173" s="241"/>
      <c r="NO173" s="241"/>
      <c r="NP173" s="241"/>
      <c r="NQ173" s="241"/>
      <c r="NR173" s="241"/>
      <c r="NS173" s="241"/>
      <c r="NT173" s="241"/>
      <c r="NU173" s="241"/>
      <c r="NV173" s="241"/>
      <c r="NW173" s="241"/>
      <c r="NX173" s="241"/>
      <c r="NY173" s="241"/>
      <c r="NZ173" s="241"/>
      <c r="OA173" s="241"/>
      <c r="OB173" s="241"/>
    </row>
    <row r="174" spans="1:392" s="4" customFormat="1">
      <c r="A174" s="234" t="s">
        <v>1950</v>
      </c>
      <c r="B174" s="386" t="s">
        <v>1949</v>
      </c>
      <c r="C174" s="32">
        <f>VLOOKUP(A174,'Running Inventory count'!$A:$C,3,)</f>
        <v>15</v>
      </c>
      <c r="D174" s="20"/>
      <c r="E174" s="289"/>
      <c r="F174" s="27" t="s">
        <v>1890</v>
      </c>
      <c r="G174" s="154" t="s">
        <v>868</v>
      </c>
      <c r="H174" s="17" t="s">
        <v>102</v>
      </c>
      <c r="I174" s="287"/>
      <c r="J174" s="25"/>
      <c r="K174" s="287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  <c r="AA174" s="241"/>
      <c r="AB174" s="241"/>
      <c r="AC174" s="241"/>
      <c r="AD174" s="241"/>
      <c r="AE174" s="241"/>
      <c r="AF174" s="241"/>
      <c r="AG174" s="241"/>
      <c r="AH174" s="241"/>
      <c r="AI174" s="241"/>
      <c r="AJ174" s="241"/>
      <c r="AK174" s="241"/>
      <c r="AL174" s="241"/>
      <c r="AM174" s="241"/>
      <c r="AN174" s="241"/>
      <c r="AO174" s="241"/>
      <c r="AP174" s="241"/>
      <c r="AQ174" s="241"/>
      <c r="AR174" s="241"/>
      <c r="AS174" s="241"/>
      <c r="AT174" s="241"/>
      <c r="AU174" s="241"/>
      <c r="AV174" s="241"/>
      <c r="AW174" s="241"/>
      <c r="AX174" s="241"/>
      <c r="AY174" s="241"/>
      <c r="AZ174" s="241"/>
      <c r="BA174" s="241"/>
      <c r="BB174" s="241"/>
      <c r="BC174" s="241"/>
      <c r="BD174" s="241"/>
      <c r="BE174" s="241"/>
      <c r="BF174" s="241"/>
      <c r="BG174" s="241"/>
      <c r="BH174" s="241"/>
      <c r="BI174" s="241"/>
      <c r="BJ174" s="241"/>
      <c r="BK174" s="241"/>
      <c r="BL174" s="241"/>
      <c r="BM174" s="241"/>
      <c r="BN174" s="241"/>
      <c r="BO174" s="241"/>
      <c r="BP174" s="241"/>
      <c r="BQ174" s="241"/>
      <c r="BR174" s="241"/>
      <c r="BS174" s="241"/>
      <c r="BT174" s="241"/>
      <c r="BU174" s="241"/>
      <c r="BV174" s="241"/>
      <c r="BW174" s="241"/>
      <c r="BX174" s="241"/>
      <c r="BY174" s="241"/>
      <c r="BZ174" s="241"/>
      <c r="CA174" s="241"/>
      <c r="CB174" s="241"/>
      <c r="CC174" s="241"/>
      <c r="CD174" s="241"/>
      <c r="CE174" s="241"/>
      <c r="CF174" s="241"/>
      <c r="CG174" s="241"/>
      <c r="CH174" s="241"/>
      <c r="CI174" s="241"/>
      <c r="CJ174" s="241"/>
      <c r="CK174" s="241"/>
      <c r="CL174" s="241"/>
      <c r="CM174" s="241"/>
      <c r="CN174" s="241"/>
      <c r="CO174" s="241"/>
      <c r="CP174" s="241"/>
      <c r="CQ174" s="241"/>
      <c r="CR174" s="241"/>
      <c r="CS174" s="241"/>
      <c r="CT174" s="241"/>
      <c r="CU174" s="241"/>
      <c r="CV174" s="241"/>
      <c r="CW174" s="241"/>
      <c r="CX174" s="241"/>
      <c r="CY174" s="241"/>
      <c r="CZ174" s="241"/>
      <c r="DA174" s="241"/>
      <c r="DB174" s="241"/>
      <c r="DC174" s="241"/>
      <c r="DD174" s="241"/>
      <c r="DE174" s="241"/>
      <c r="DF174" s="241"/>
      <c r="DG174" s="241"/>
      <c r="DH174" s="241"/>
      <c r="DI174" s="241"/>
      <c r="DJ174" s="241"/>
      <c r="DK174" s="241"/>
      <c r="DL174" s="241"/>
      <c r="DM174" s="241"/>
      <c r="DN174" s="241"/>
      <c r="DO174" s="241"/>
      <c r="DP174" s="241"/>
      <c r="DQ174" s="241"/>
      <c r="DR174" s="241"/>
      <c r="DS174" s="241"/>
      <c r="DT174" s="241"/>
      <c r="DU174" s="241"/>
      <c r="DV174" s="241"/>
      <c r="DW174" s="241"/>
      <c r="DX174" s="241"/>
      <c r="DY174" s="241"/>
      <c r="DZ174" s="241"/>
      <c r="EA174" s="241"/>
      <c r="EB174" s="241"/>
      <c r="EC174" s="241"/>
      <c r="ED174" s="241"/>
      <c r="EE174" s="241"/>
      <c r="EF174" s="241"/>
      <c r="EG174" s="241"/>
      <c r="EH174" s="241"/>
      <c r="EI174" s="241"/>
      <c r="EJ174" s="241"/>
      <c r="EK174" s="241"/>
      <c r="EL174" s="241"/>
      <c r="EM174" s="241"/>
      <c r="EN174" s="241"/>
      <c r="EO174" s="241"/>
      <c r="EP174" s="241"/>
      <c r="EQ174" s="241"/>
      <c r="ER174" s="241"/>
      <c r="ES174" s="241"/>
      <c r="ET174" s="241"/>
      <c r="EU174" s="241"/>
      <c r="EV174" s="241"/>
      <c r="EW174" s="241"/>
      <c r="EX174" s="241"/>
      <c r="EY174" s="241"/>
      <c r="EZ174" s="241"/>
      <c r="FA174" s="241"/>
      <c r="FB174" s="241"/>
      <c r="FC174" s="241"/>
      <c r="FD174" s="241"/>
      <c r="FE174" s="241"/>
      <c r="FF174" s="241"/>
      <c r="FG174" s="241"/>
      <c r="FH174" s="241"/>
      <c r="FI174" s="241"/>
      <c r="FJ174" s="241"/>
      <c r="FK174" s="241"/>
      <c r="FL174" s="241"/>
      <c r="FM174" s="241"/>
      <c r="FN174" s="241"/>
      <c r="FO174" s="241"/>
      <c r="FP174" s="241"/>
      <c r="FQ174" s="241"/>
      <c r="FR174" s="241"/>
      <c r="FS174" s="241"/>
      <c r="FT174" s="241"/>
      <c r="FU174" s="241"/>
      <c r="FV174" s="241"/>
      <c r="FW174" s="241"/>
      <c r="FX174" s="241"/>
      <c r="FY174" s="241"/>
      <c r="FZ174" s="241"/>
      <c r="GA174" s="241"/>
      <c r="GB174" s="241"/>
      <c r="GC174" s="241"/>
      <c r="GD174" s="241"/>
      <c r="GE174" s="241"/>
      <c r="GF174" s="241"/>
      <c r="GG174" s="241"/>
      <c r="GH174" s="241"/>
      <c r="GI174" s="241"/>
      <c r="GJ174" s="241"/>
      <c r="GK174" s="241"/>
      <c r="GL174" s="241"/>
      <c r="GM174" s="241"/>
      <c r="GN174" s="241"/>
      <c r="GO174" s="241"/>
      <c r="GP174" s="241"/>
      <c r="GQ174" s="241"/>
      <c r="GR174" s="241"/>
      <c r="GS174" s="241"/>
      <c r="GT174" s="241"/>
      <c r="GU174" s="241"/>
      <c r="GV174" s="241"/>
      <c r="GW174" s="241"/>
      <c r="GX174" s="241"/>
      <c r="GY174" s="241"/>
      <c r="GZ174" s="241"/>
      <c r="HA174" s="241"/>
      <c r="HB174" s="241"/>
      <c r="HC174" s="241"/>
      <c r="HD174" s="241"/>
      <c r="HE174" s="241"/>
      <c r="HF174" s="241"/>
      <c r="HG174" s="241"/>
      <c r="HH174" s="241"/>
      <c r="HI174" s="241"/>
      <c r="HJ174" s="241"/>
      <c r="HK174" s="241"/>
      <c r="HL174" s="241"/>
      <c r="HM174" s="241"/>
      <c r="HN174" s="241"/>
      <c r="HO174" s="241"/>
      <c r="HP174" s="241"/>
      <c r="HQ174" s="241"/>
      <c r="HR174" s="241"/>
      <c r="HS174" s="241"/>
      <c r="HT174" s="241"/>
      <c r="HU174" s="241"/>
      <c r="HV174" s="241"/>
      <c r="HW174" s="241"/>
      <c r="HX174" s="241"/>
      <c r="HY174" s="241"/>
      <c r="HZ174" s="241"/>
      <c r="IA174" s="241"/>
      <c r="IB174" s="241"/>
      <c r="IC174" s="241"/>
      <c r="ID174" s="241"/>
      <c r="IE174" s="241"/>
      <c r="IF174" s="241"/>
      <c r="IG174" s="241"/>
      <c r="IH174" s="241"/>
      <c r="II174" s="241"/>
      <c r="IJ174" s="241"/>
      <c r="IK174" s="241"/>
      <c r="IL174" s="241"/>
      <c r="IM174" s="241"/>
      <c r="IN174" s="241"/>
      <c r="IO174" s="241"/>
      <c r="IP174" s="241"/>
      <c r="IQ174" s="241"/>
      <c r="IR174" s="241"/>
      <c r="IS174" s="241"/>
      <c r="IT174" s="241"/>
      <c r="IU174" s="241"/>
      <c r="IV174" s="241"/>
      <c r="IW174" s="241"/>
      <c r="IX174" s="241"/>
      <c r="IY174" s="241"/>
      <c r="IZ174" s="241"/>
      <c r="JA174" s="241"/>
      <c r="JB174" s="241"/>
      <c r="JC174" s="241"/>
      <c r="JD174" s="241"/>
      <c r="JE174" s="241"/>
      <c r="JF174" s="241"/>
      <c r="JG174" s="241"/>
      <c r="JH174" s="241"/>
      <c r="JI174" s="241"/>
      <c r="JJ174" s="241"/>
      <c r="JK174" s="241"/>
      <c r="JL174" s="241"/>
      <c r="JM174" s="241"/>
      <c r="JN174" s="241"/>
      <c r="JO174" s="241"/>
      <c r="JP174" s="241"/>
      <c r="JQ174" s="241"/>
      <c r="JR174" s="241"/>
      <c r="JS174" s="241"/>
      <c r="JT174" s="241"/>
      <c r="JU174" s="241"/>
      <c r="JV174" s="241"/>
      <c r="JW174" s="241"/>
      <c r="JX174" s="241"/>
      <c r="JY174" s="241"/>
      <c r="JZ174" s="241"/>
      <c r="KA174" s="241"/>
      <c r="KB174" s="241"/>
      <c r="KC174" s="241"/>
      <c r="KD174" s="241"/>
      <c r="KE174" s="241"/>
      <c r="KF174" s="241"/>
      <c r="KG174" s="241"/>
      <c r="KH174" s="241"/>
      <c r="KI174" s="241"/>
      <c r="KJ174" s="241"/>
      <c r="KK174" s="241"/>
      <c r="KL174" s="241"/>
      <c r="KM174" s="241"/>
      <c r="KN174" s="241"/>
      <c r="KO174" s="241"/>
      <c r="KP174" s="241"/>
      <c r="KQ174" s="241"/>
      <c r="KR174" s="241"/>
      <c r="KS174" s="241"/>
      <c r="KT174" s="241"/>
      <c r="KU174" s="241"/>
      <c r="KV174" s="241"/>
      <c r="KW174" s="241"/>
      <c r="KX174" s="241"/>
      <c r="KY174" s="241"/>
      <c r="KZ174" s="241"/>
      <c r="LA174" s="241"/>
      <c r="LB174" s="241"/>
      <c r="LC174" s="241"/>
      <c r="LD174" s="241"/>
      <c r="LE174" s="241"/>
      <c r="LF174" s="241"/>
      <c r="LG174" s="241"/>
      <c r="LH174" s="241"/>
      <c r="LI174" s="241"/>
      <c r="LJ174" s="241"/>
      <c r="LK174" s="241"/>
      <c r="LL174" s="241"/>
      <c r="LM174" s="241"/>
      <c r="LN174" s="241"/>
      <c r="LO174" s="241"/>
      <c r="LP174" s="241"/>
      <c r="LQ174" s="241"/>
      <c r="LR174" s="241"/>
      <c r="LS174" s="241"/>
      <c r="LT174" s="241"/>
      <c r="LU174" s="241"/>
      <c r="LV174" s="241"/>
      <c r="LW174" s="241"/>
      <c r="LX174" s="241"/>
      <c r="LY174" s="241"/>
      <c r="LZ174" s="241"/>
      <c r="MA174" s="241"/>
      <c r="MB174" s="241"/>
      <c r="MC174" s="241"/>
      <c r="MD174" s="241"/>
      <c r="ME174" s="241"/>
      <c r="MF174" s="241"/>
      <c r="MG174" s="241"/>
      <c r="MH174" s="241"/>
      <c r="MI174" s="241"/>
      <c r="MJ174" s="241"/>
      <c r="MK174" s="241"/>
      <c r="ML174" s="241"/>
      <c r="MM174" s="241"/>
      <c r="MN174" s="241"/>
      <c r="MO174" s="241"/>
      <c r="MP174" s="241"/>
      <c r="MQ174" s="241"/>
      <c r="MR174" s="241"/>
      <c r="MS174" s="241"/>
      <c r="MT174" s="241"/>
      <c r="MU174" s="241"/>
      <c r="MV174" s="241"/>
      <c r="MW174" s="241"/>
      <c r="MX174" s="241"/>
      <c r="MY174" s="241"/>
      <c r="MZ174" s="241"/>
      <c r="NA174" s="241"/>
      <c r="NB174" s="241"/>
      <c r="NC174" s="241"/>
      <c r="ND174" s="241"/>
      <c r="NE174" s="241"/>
      <c r="NF174" s="241"/>
      <c r="NG174" s="241"/>
      <c r="NH174" s="241"/>
      <c r="NI174" s="241"/>
      <c r="NJ174" s="241"/>
      <c r="NK174" s="241"/>
      <c r="NL174" s="241"/>
      <c r="NM174" s="241"/>
      <c r="NN174" s="241"/>
      <c r="NO174" s="241"/>
      <c r="NP174" s="241"/>
      <c r="NQ174" s="241"/>
      <c r="NR174" s="241"/>
      <c r="NS174" s="241"/>
      <c r="NT174" s="241"/>
      <c r="NU174" s="241"/>
      <c r="NV174" s="241"/>
      <c r="NW174" s="241"/>
      <c r="NX174" s="241"/>
      <c r="NY174" s="241"/>
      <c r="NZ174" s="241"/>
      <c r="OA174" s="241"/>
      <c r="OB174" s="241"/>
    </row>
    <row r="175" spans="1:392" s="4" customFormat="1">
      <c r="A175" s="234" t="s">
        <v>1961</v>
      </c>
      <c r="B175" s="386" t="s">
        <v>1955</v>
      </c>
      <c r="C175" s="32">
        <f>VLOOKUP(A175,'Running Inventory count'!$A:$C,3,)</f>
        <v>10</v>
      </c>
      <c r="D175" s="289"/>
      <c r="E175" s="289"/>
      <c r="F175" s="27" t="s">
        <v>1890</v>
      </c>
      <c r="G175" s="154" t="s">
        <v>868</v>
      </c>
      <c r="H175" s="17" t="s">
        <v>102</v>
      </c>
      <c r="I175" s="287"/>
      <c r="J175" s="25"/>
      <c r="K175" s="287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  <c r="AA175" s="241"/>
      <c r="AB175" s="241"/>
      <c r="AC175" s="241"/>
      <c r="AD175" s="241"/>
      <c r="AE175" s="241"/>
      <c r="AF175" s="241"/>
      <c r="AG175" s="241"/>
      <c r="AH175" s="241"/>
      <c r="AI175" s="241"/>
      <c r="AJ175" s="241"/>
      <c r="AK175" s="241"/>
      <c r="AL175" s="241"/>
      <c r="AM175" s="241"/>
      <c r="AN175" s="241"/>
      <c r="AO175" s="241"/>
      <c r="AP175" s="241"/>
      <c r="AQ175" s="241"/>
      <c r="AR175" s="241"/>
      <c r="AS175" s="241"/>
      <c r="AT175" s="241"/>
      <c r="AU175" s="241"/>
      <c r="AV175" s="241"/>
      <c r="AW175" s="241"/>
      <c r="AX175" s="241"/>
      <c r="AY175" s="241"/>
      <c r="AZ175" s="241"/>
      <c r="BA175" s="241"/>
      <c r="BB175" s="241"/>
      <c r="BC175" s="241"/>
      <c r="BD175" s="241"/>
      <c r="BE175" s="241"/>
      <c r="BF175" s="241"/>
      <c r="BG175" s="241"/>
      <c r="BH175" s="241"/>
      <c r="BI175" s="241"/>
      <c r="BJ175" s="241"/>
      <c r="BK175" s="241"/>
      <c r="BL175" s="241"/>
      <c r="BM175" s="241"/>
      <c r="BN175" s="241"/>
      <c r="BO175" s="241"/>
      <c r="BP175" s="241"/>
      <c r="BQ175" s="241"/>
      <c r="BR175" s="241"/>
      <c r="BS175" s="241"/>
      <c r="BT175" s="241"/>
      <c r="BU175" s="241"/>
      <c r="BV175" s="241"/>
      <c r="BW175" s="241"/>
      <c r="BX175" s="241"/>
      <c r="BY175" s="241"/>
      <c r="BZ175" s="241"/>
      <c r="CA175" s="241"/>
      <c r="CB175" s="241"/>
      <c r="CC175" s="241"/>
      <c r="CD175" s="241"/>
      <c r="CE175" s="241"/>
      <c r="CF175" s="241"/>
      <c r="CG175" s="241"/>
      <c r="CH175" s="241"/>
      <c r="CI175" s="241"/>
      <c r="CJ175" s="241"/>
      <c r="CK175" s="241"/>
      <c r="CL175" s="241"/>
      <c r="CM175" s="241"/>
      <c r="CN175" s="241"/>
      <c r="CO175" s="241"/>
      <c r="CP175" s="241"/>
      <c r="CQ175" s="241"/>
      <c r="CR175" s="241"/>
      <c r="CS175" s="241"/>
      <c r="CT175" s="241"/>
      <c r="CU175" s="241"/>
      <c r="CV175" s="241"/>
      <c r="CW175" s="241"/>
      <c r="CX175" s="241"/>
      <c r="CY175" s="241"/>
      <c r="CZ175" s="241"/>
      <c r="DA175" s="241"/>
      <c r="DB175" s="241"/>
      <c r="DC175" s="241"/>
      <c r="DD175" s="241"/>
      <c r="DE175" s="241"/>
      <c r="DF175" s="241"/>
      <c r="DG175" s="241"/>
      <c r="DH175" s="241"/>
      <c r="DI175" s="241"/>
      <c r="DJ175" s="241"/>
      <c r="DK175" s="241"/>
      <c r="DL175" s="241"/>
      <c r="DM175" s="241"/>
      <c r="DN175" s="241"/>
      <c r="DO175" s="241"/>
      <c r="DP175" s="241"/>
      <c r="DQ175" s="241"/>
      <c r="DR175" s="241"/>
      <c r="DS175" s="241"/>
      <c r="DT175" s="241"/>
      <c r="DU175" s="241"/>
      <c r="DV175" s="241"/>
      <c r="DW175" s="241"/>
      <c r="DX175" s="241"/>
      <c r="DY175" s="241"/>
      <c r="DZ175" s="241"/>
      <c r="EA175" s="241"/>
      <c r="EB175" s="241"/>
      <c r="EC175" s="241"/>
      <c r="ED175" s="241"/>
      <c r="EE175" s="241"/>
      <c r="EF175" s="241"/>
      <c r="EG175" s="241"/>
      <c r="EH175" s="241"/>
      <c r="EI175" s="241"/>
      <c r="EJ175" s="241"/>
      <c r="EK175" s="241"/>
      <c r="EL175" s="241"/>
      <c r="EM175" s="241"/>
      <c r="EN175" s="241"/>
      <c r="EO175" s="241"/>
      <c r="EP175" s="241"/>
      <c r="EQ175" s="241"/>
      <c r="ER175" s="241"/>
      <c r="ES175" s="241"/>
      <c r="ET175" s="241"/>
      <c r="EU175" s="241"/>
      <c r="EV175" s="241"/>
      <c r="EW175" s="241"/>
      <c r="EX175" s="241"/>
      <c r="EY175" s="241"/>
      <c r="EZ175" s="241"/>
      <c r="FA175" s="241"/>
      <c r="FB175" s="241"/>
      <c r="FC175" s="241"/>
      <c r="FD175" s="241"/>
      <c r="FE175" s="241"/>
      <c r="FF175" s="241"/>
      <c r="FG175" s="241"/>
      <c r="FH175" s="241"/>
      <c r="FI175" s="241"/>
      <c r="FJ175" s="241"/>
      <c r="FK175" s="241"/>
      <c r="FL175" s="241"/>
      <c r="FM175" s="241"/>
      <c r="FN175" s="241"/>
      <c r="FO175" s="241"/>
      <c r="FP175" s="241"/>
      <c r="FQ175" s="241"/>
      <c r="FR175" s="241"/>
      <c r="FS175" s="241"/>
      <c r="FT175" s="241"/>
      <c r="FU175" s="241"/>
      <c r="FV175" s="241"/>
      <c r="FW175" s="241"/>
      <c r="FX175" s="241"/>
      <c r="FY175" s="241"/>
      <c r="FZ175" s="241"/>
      <c r="GA175" s="241"/>
      <c r="GB175" s="241"/>
      <c r="GC175" s="241"/>
      <c r="GD175" s="241"/>
      <c r="GE175" s="241"/>
      <c r="GF175" s="241"/>
      <c r="GG175" s="241"/>
      <c r="GH175" s="241"/>
      <c r="GI175" s="241"/>
      <c r="GJ175" s="241"/>
      <c r="GK175" s="241"/>
      <c r="GL175" s="241"/>
      <c r="GM175" s="241"/>
      <c r="GN175" s="241"/>
      <c r="GO175" s="241"/>
      <c r="GP175" s="241"/>
      <c r="GQ175" s="241"/>
      <c r="GR175" s="241"/>
      <c r="GS175" s="241"/>
      <c r="GT175" s="241"/>
      <c r="GU175" s="241"/>
      <c r="GV175" s="241"/>
      <c r="GW175" s="241"/>
      <c r="GX175" s="241"/>
      <c r="GY175" s="241"/>
      <c r="GZ175" s="241"/>
      <c r="HA175" s="241"/>
      <c r="HB175" s="241"/>
      <c r="HC175" s="241"/>
      <c r="HD175" s="241"/>
      <c r="HE175" s="241"/>
      <c r="HF175" s="241"/>
      <c r="HG175" s="241"/>
      <c r="HH175" s="241"/>
      <c r="HI175" s="241"/>
      <c r="HJ175" s="241"/>
      <c r="HK175" s="241"/>
      <c r="HL175" s="241"/>
      <c r="HM175" s="241"/>
      <c r="HN175" s="241"/>
      <c r="HO175" s="241"/>
      <c r="HP175" s="241"/>
      <c r="HQ175" s="241"/>
      <c r="HR175" s="241"/>
      <c r="HS175" s="241"/>
      <c r="HT175" s="241"/>
      <c r="HU175" s="241"/>
      <c r="HV175" s="241"/>
      <c r="HW175" s="241"/>
      <c r="HX175" s="241"/>
      <c r="HY175" s="241"/>
      <c r="HZ175" s="241"/>
      <c r="IA175" s="241"/>
      <c r="IB175" s="241"/>
      <c r="IC175" s="241"/>
      <c r="ID175" s="241"/>
      <c r="IE175" s="241"/>
      <c r="IF175" s="241"/>
      <c r="IG175" s="241"/>
      <c r="IH175" s="241"/>
      <c r="II175" s="241"/>
      <c r="IJ175" s="241"/>
      <c r="IK175" s="241"/>
      <c r="IL175" s="241"/>
      <c r="IM175" s="241"/>
      <c r="IN175" s="241"/>
      <c r="IO175" s="241"/>
      <c r="IP175" s="241"/>
      <c r="IQ175" s="241"/>
      <c r="IR175" s="241"/>
      <c r="IS175" s="241"/>
      <c r="IT175" s="241"/>
      <c r="IU175" s="241"/>
      <c r="IV175" s="241"/>
      <c r="IW175" s="241"/>
      <c r="IX175" s="241"/>
      <c r="IY175" s="241"/>
      <c r="IZ175" s="241"/>
      <c r="JA175" s="241"/>
      <c r="JB175" s="241"/>
      <c r="JC175" s="241"/>
      <c r="JD175" s="241"/>
      <c r="JE175" s="241"/>
      <c r="JF175" s="241"/>
      <c r="JG175" s="241"/>
      <c r="JH175" s="241"/>
      <c r="JI175" s="241"/>
      <c r="JJ175" s="241"/>
      <c r="JK175" s="241"/>
      <c r="JL175" s="241"/>
      <c r="JM175" s="241"/>
      <c r="JN175" s="241"/>
      <c r="JO175" s="241"/>
      <c r="JP175" s="241"/>
      <c r="JQ175" s="241"/>
      <c r="JR175" s="241"/>
      <c r="JS175" s="241"/>
      <c r="JT175" s="241"/>
      <c r="JU175" s="241"/>
      <c r="JV175" s="241"/>
      <c r="JW175" s="241"/>
      <c r="JX175" s="241"/>
      <c r="JY175" s="241"/>
      <c r="JZ175" s="241"/>
      <c r="KA175" s="241"/>
      <c r="KB175" s="241"/>
      <c r="KC175" s="241"/>
      <c r="KD175" s="241"/>
      <c r="KE175" s="241"/>
      <c r="KF175" s="241"/>
      <c r="KG175" s="241"/>
      <c r="KH175" s="241"/>
      <c r="KI175" s="241"/>
      <c r="KJ175" s="241"/>
      <c r="KK175" s="241"/>
      <c r="KL175" s="241"/>
      <c r="KM175" s="241"/>
      <c r="KN175" s="241"/>
      <c r="KO175" s="241"/>
      <c r="KP175" s="241"/>
      <c r="KQ175" s="241"/>
      <c r="KR175" s="241"/>
      <c r="KS175" s="241"/>
      <c r="KT175" s="241"/>
      <c r="KU175" s="241"/>
      <c r="KV175" s="241"/>
      <c r="KW175" s="241"/>
      <c r="KX175" s="241"/>
      <c r="KY175" s="241"/>
      <c r="KZ175" s="241"/>
      <c r="LA175" s="241"/>
      <c r="LB175" s="241"/>
      <c r="LC175" s="241"/>
      <c r="LD175" s="241"/>
      <c r="LE175" s="241"/>
      <c r="LF175" s="241"/>
      <c r="LG175" s="241"/>
      <c r="LH175" s="241"/>
      <c r="LI175" s="241"/>
      <c r="LJ175" s="241"/>
      <c r="LK175" s="241"/>
      <c r="LL175" s="241"/>
      <c r="LM175" s="241"/>
      <c r="LN175" s="241"/>
      <c r="LO175" s="241"/>
      <c r="LP175" s="241"/>
      <c r="LQ175" s="241"/>
      <c r="LR175" s="241"/>
      <c r="LS175" s="241"/>
      <c r="LT175" s="241"/>
      <c r="LU175" s="241"/>
      <c r="LV175" s="241"/>
      <c r="LW175" s="241"/>
      <c r="LX175" s="241"/>
      <c r="LY175" s="241"/>
      <c r="LZ175" s="241"/>
      <c r="MA175" s="241"/>
      <c r="MB175" s="241"/>
      <c r="MC175" s="241"/>
      <c r="MD175" s="241"/>
      <c r="ME175" s="241"/>
      <c r="MF175" s="241"/>
      <c r="MG175" s="241"/>
      <c r="MH175" s="241"/>
      <c r="MI175" s="241"/>
      <c r="MJ175" s="241"/>
      <c r="MK175" s="241"/>
      <c r="ML175" s="241"/>
      <c r="MM175" s="241"/>
      <c r="MN175" s="241"/>
      <c r="MO175" s="241"/>
      <c r="MP175" s="241"/>
      <c r="MQ175" s="241"/>
      <c r="MR175" s="241"/>
      <c r="MS175" s="241"/>
      <c r="MT175" s="241"/>
      <c r="MU175" s="241"/>
      <c r="MV175" s="241"/>
      <c r="MW175" s="241"/>
      <c r="MX175" s="241"/>
      <c r="MY175" s="241"/>
      <c r="MZ175" s="241"/>
      <c r="NA175" s="241"/>
      <c r="NB175" s="241"/>
      <c r="NC175" s="241"/>
      <c r="ND175" s="241"/>
      <c r="NE175" s="241"/>
      <c r="NF175" s="241"/>
      <c r="NG175" s="241"/>
      <c r="NH175" s="241"/>
      <c r="NI175" s="241"/>
      <c r="NJ175" s="241"/>
      <c r="NK175" s="241"/>
      <c r="NL175" s="241"/>
      <c r="NM175" s="241"/>
      <c r="NN175" s="241"/>
      <c r="NO175" s="241"/>
      <c r="NP175" s="241"/>
      <c r="NQ175" s="241"/>
      <c r="NR175" s="241"/>
      <c r="NS175" s="241"/>
      <c r="NT175" s="241"/>
      <c r="NU175" s="241"/>
      <c r="NV175" s="241"/>
      <c r="NW175" s="241"/>
      <c r="NX175" s="241"/>
      <c r="NY175" s="241"/>
      <c r="NZ175" s="241"/>
      <c r="OA175" s="241"/>
      <c r="OB175" s="241"/>
    </row>
    <row r="176" spans="1:392" s="4" customFormat="1">
      <c r="A176" s="240" t="s">
        <v>2067</v>
      </c>
      <c r="B176" s="390" t="s">
        <v>2059</v>
      </c>
      <c r="C176" s="32">
        <f>VLOOKUP(A176,'Running Inventory count'!$A:$C,3,)</f>
        <v>25</v>
      </c>
      <c r="D176" s="20"/>
      <c r="E176" s="20"/>
      <c r="F176" s="174" t="s">
        <v>2054</v>
      </c>
      <c r="G176" s="154" t="s">
        <v>868</v>
      </c>
      <c r="H176" s="17" t="s">
        <v>102</v>
      </c>
      <c r="I176" s="287"/>
      <c r="J176" s="285"/>
      <c r="K176" s="287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  <c r="AA176" s="241"/>
      <c r="AB176" s="241"/>
      <c r="AC176" s="241"/>
      <c r="AD176" s="241"/>
      <c r="AE176" s="241"/>
      <c r="AF176" s="241"/>
      <c r="AG176" s="241"/>
      <c r="AH176" s="241"/>
      <c r="AI176" s="241"/>
      <c r="AJ176" s="241"/>
      <c r="AK176" s="241"/>
      <c r="AL176" s="241"/>
      <c r="AM176" s="241"/>
      <c r="AN176" s="241"/>
      <c r="AO176" s="241"/>
      <c r="AP176" s="241"/>
      <c r="AQ176" s="241"/>
      <c r="AR176" s="241"/>
      <c r="AS176" s="241"/>
      <c r="AT176" s="241"/>
      <c r="AU176" s="241"/>
      <c r="AV176" s="241"/>
      <c r="AW176" s="241"/>
      <c r="AX176" s="241"/>
      <c r="AY176" s="241"/>
      <c r="AZ176" s="241"/>
      <c r="BA176" s="241"/>
      <c r="BB176" s="241"/>
      <c r="BC176" s="241"/>
      <c r="BD176" s="241"/>
      <c r="BE176" s="241"/>
      <c r="BF176" s="241"/>
      <c r="BG176" s="241"/>
      <c r="BH176" s="241"/>
      <c r="BI176" s="241"/>
      <c r="BJ176" s="241"/>
      <c r="BK176" s="241"/>
      <c r="BL176" s="241"/>
      <c r="BM176" s="241"/>
      <c r="BN176" s="241"/>
      <c r="BO176" s="241"/>
      <c r="BP176" s="241"/>
      <c r="BQ176" s="241"/>
      <c r="BR176" s="241"/>
      <c r="BS176" s="241"/>
      <c r="BT176" s="241"/>
      <c r="BU176" s="241"/>
      <c r="BV176" s="241"/>
      <c r="BW176" s="241"/>
      <c r="BX176" s="241"/>
      <c r="BY176" s="241"/>
      <c r="BZ176" s="241"/>
      <c r="CA176" s="241"/>
      <c r="CB176" s="241"/>
      <c r="CC176" s="241"/>
      <c r="CD176" s="241"/>
      <c r="CE176" s="241"/>
      <c r="CF176" s="241"/>
      <c r="CG176" s="241"/>
      <c r="CH176" s="241"/>
      <c r="CI176" s="241"/>
      <c r="CJ176" s="241"/>
      <c r="CK176" s="241"/>
      <c r="CL176" s="241"/>
      <c r="CM176" s="241"/>
      <c r="CN176" s="241"/>
      <c r="CO176" s="241"/>
      <c r="CP176" s="241"/>
      <c r="CQ176" s="241"/>
      <c r="CR176" s="241"/>
      <c r="CS176" s="241"/>
      <c r="CT176" s="241"/>
      <c r="CU176" s="241"/>
      <c r="CV176" s="241"/>
      <c r="CW176" s="241"/>
      <c r="CX176" s="241"/>
      <c r="CY176" s="241"/>
      <c r="CZ176" s="241"/>
      <c r="DA176" s="241"/>
      <c r="DB176" s="241"/>
      <c r="DC176" s="241"/>
      <c r="DD176" s="241"/>
      <c r="DE176" s="241"/>
      <c r="DF176" s="241"/>
      <c r="DG176" s="241"/>
      <c r="DH176" s="241"/>
      <c r="DI176" s="241"/>
      <c r="DJ176" s="241"/>
      <c r="DK176" s="241"/>
      <c r="DL176" s="241"/>
      <c r="DM176" s="241"/>
      <c r="DN176" s="241"/>
      <c r="DO176" s="241"/>
      <c r="DP176" s="241"/>
      <c r="DQ176" s="241"/>
      <c r="DR176" s="241"/>
      <c r="DS176" s="241"/>
      <c r="DT176" s="241"/>
      <c r="DU176" s="241"/>
      <c r="DV176" s="241"/>
      <c r="DW176" s="241"/>
      <c r="DX176" s="241"/>
      <c r="DY176" s="241"/>
      <c r="DZ176" s="241"/>
      <c r="EA176" s="241"/>
      <c r="EB176" s="241"/>
      <c r="EC176" s="241"/>
      <c r="ED176" s="241"/>
      <c r="EE176" s="241"/>
      <c r="EF176" s="241"/>
      <c r="EG176" s="241"/>
      <c r="EH176" s="241"/>
      <c r="EI176" s="241"/>
      <c r="EJ176" s="241"/>
      <c r="EK176" s="241"/>
      <c r="EL176" s="241"/>
      <c r="EM176" s="241"/>
      <c r="EN176" s="241"/>
      <c r="EO176" s="241"/>
      <c r="EP176" s="241"/>
      <c r="EQ176" s="241"/>
      <c r="ER176" s="241"/>
      <c r="ES176" s="241"/>
      <c r="ET176" s="241"/>
      <c r="EU176" s="241"/>
      <c r="EV176" s="241"/>
      <c r="EW176" s="241"/>
      <c r="EX176" s="241"/>
      <c r="EY176" s="241"/>
      <c r="EZ176" s="241"/>
      <c r="FA176" s="241"/>
      <c r="FB176" s="241"/>
      <c r="FC176" s="241"/>
      <c r="FD176" s="241"/>
      <c r="FE176" s="241"/>
      <c r="FF176" s="241"/>
      <c r="FG176" s="241"/>
      <c r="FH176" s="241"/>
      <c r="FI176" s="241"/>
      <c r="FJ176" s="241"/>
      <c r="FK176" s="241"/>
      <c r="FL176" s="241"/>
      <c r="FM176" s="241"/>
      <c r="FN176" s="241"/>
      <c r="FO176" s="241"/>
      <c r="FP176" s="241"/>
      <c r="FQ176" s="241"/>
      <c r="FR176" s="241"/>
      <c r="FS176" s="241"/>
      <c r="FT176" s="241"/>
      <c r="FU176" s="241"/>
      <c r="FV176" s="241"/>
      <c r="FW176" s="241"/>
      <c r="FX176" s="241"/>
      <c r="FY176" s="241"/>
      <c r="FZ176" s="241"/>
      <c r="GA176" s="241"/>
      <c r="GB176" s="241"/>
      <c r="GC176" s="241"/>
      <c r="GD176" s="241"/>
      <c r="GE176" s="241"/>
      <c r="GF176" s="241"/>
      <c r="GG176" s="241"/>
      <c r="GH176" s="241"/>
      <c r="GI176" s="241"/>
      <c r="GJ176" s="241"/>
      <c r="GK176" s="241"/>
      <c r="GL176" s="241"/>
      <c r="GM176" s="241"/>
      <c r="GN176" s="241"/>
      <c r="GO176" s="241"/>
      <c r="GP176" s="241"/>
      <c r="GQ176" s="241"/>
      <c r="GR176" s="241"/>
      <c r="GS176" s="241"/>
      <c r="GT176" s="241"/>
      <c r="GU176" s="241"/>
      <c r="GV176" s="241"/>
      <c r="GW176" s="241"/>
      <c r="GX176" s="241"/>
      <c r="GY176" s="241"/>
      <c r="GZ176" s="241"/>
      <c r="HA176" s="241"/>
      <c r="HB176" s="241"/>
      <c r="HC176" s="241"/>
      <c r="HD176" s="241"/>
      <c r="HE176" s="241"/>
      <c r="HF176" s="241"/>
      <c r="HG176" s="241"/>
      <c r="HH176" s="241"/>
      <c r="HI176" s="241"/>
      <c r="HJ176" s="241"/>
      <c r="HK176" s="241"/>
      <c r="HL176" s="241"/>
      <c r="HM176" s="241"/>
      <c r="HN176" s="241"/>
      <c r="HO176" s="241"/>
      <c r="HP176" s="241"/>
      <c r="HQ176" s="241"/>
      <c r="HR176" s="241"/>
      <c r="HS176" s="241"/>
      <c r="HT176" s="241"/>
      <c r="HU176" s="241"/>
      <c r="HV176" s="241"/>
      <c r="HW176" s="241"/>
      <c r="HX176" s="241"/>
      <c r="HY176" s="241"/>
      <c r="HZ176" s="241"/>
      <c r="IA176" s="241"/>
      <c r="IB176" s="241"/>
      <c r="IC176" s="241"/>
      <c r="ID176" s="241"/>
      <c r="IE176" s="241"/>
      <c r="IF176" s="241"/>
      <c r="IG176" s="241"/>
      <c r="IH176" s="241"/>
      <c r="II176" s="241"/>
      <c r="IJ176" s="241"/>
      <c r="IK176" s="241"/>
      <c r="IL176" s="241"/>
      <c r="IM176" s="241"/>
      <c r="IN176" s="241"/>
      <c r="IO176" s="241"/>
      <c r="IP176" s="241"/>
      <c r="IQ176" s="241"/>
      <c r="IR176" s="241"/>
      <c r="IS176" s="241"/>
      <c r="IT176" s="241"/>
      <c r="IU176" s="241"/>
      <c r="IV176" s="241"/>
      <c r="IW176" s="241"/>
      <c r="IX176" s="241"/>
      <c r="IY176" s="241"/>
      <c r="IZ176" s="241"/>
      <c r="JA176" s="241"/>
      <c r="JB176" s="241"/>
      <c r="JC176" s="241"/>
      <c r="JD176" s="241"/>
      <c r="JE176" s="241"/>
      <c r="JF176" s="241"/>
      <c r="JG176" s="241"/>
      <c r="JH176" s="241"/>
      <c r="JI176" s="241"/>
      <c r="JJ176" s="241"/>
      <c r="JK176" s="241"/>
      <c r="JL176" s="241"/>
      <c r="JM176" s="241"/>
      <c r="JN176" s="241"/>
      <c r="JO176" s="241"/>
      <c r="JP176" s="241"/>
      <c r="JQ176" s="241"/>
      <c r="JR176" s="241"/>
      <c r="JS176" s="241"/>
      <c r="JT176" s="241"/>
      <c r="JU176" s="241"/>
      <c r="JV176" s="241"/>
      <c r="JW176" s="241"/>
      <c r="JX176" s="241"/>
      <c r="JY176" s="241"/>
      <c r="JZ176" s="241"/>
      <c r="KA176" s="241"/>
      <c r="KB176" s="241"/>
      <c r="KC176" s="241"/>
      <c r="KD176" s="241"/>
      <c r="KE176" s="241"/>
      <c r="KF176" s="241"/>
      <c r="KG176" s="241"/>
      <c r="KH176" s="241"/>
      <c r="KI176" s="241"/>
      <c r="KJ176" s="241"/>
      <c r="KK176" s="241"/>
      <c r="KL176" s="241"/>
      <c r="KM176" s="241"/>
      <c r="KN176" s="241"/>
      <c r="KO176" s="241"/>
      <c r="KP176" s="241"/>
      <c r="KQ176" s="241"/>
      <c r="KR176" s="241"/>
      <c r="KS176" s="241"/>
      <c r="KT176" s="241"/>
      <c r="KU176" s="241"/>
      <c r="KV176" s="241"/>
      <c r="KW176" s="241"/>
      <c r="KX176" s="241"/>
      <c r="KY176" s="241"/>
      <c r="KZ176" s="241"/>
      <c r="LA176" s="241"/>
      <c r="LB176" s="241"/>
      <c r="LC176" s="241"/>
      <c r="LD176" s="241"/>
      <c r="LE176" s="241"/>
      <c r="LF176" s="241"/>
      <c r="LG176" s="241"/>
      <c r="LH176" s="241"/>
      <c r="LI176" s="241"/>
      <c r="LJ176" s="241"/>
      <c r="LK176" s="241"/>
      <c r="LL176" s="241"/>
      <c r="LM176" s="241"/>
      <c r="LN176" s="241"/>
      <c r="LO176" s="241"/>
      <c r="LP176" s="241"/>
      <c r="LQ176" s="241"/>
      <c r="LR176" s="241"/>
      <c r="LS176" s="241"/>
      <c r="LT176" s="241"/>
      <c r="LU176" s="241"/>
      <c r="LV176" s="241"/>
      <c r="LW176" s="241"/>
      <c r="LX176" s="241"/>
      <c r="LY176" s="241"/>
      <c r="LZ176" s="241"/>
      <c r="MA176" s="241"/>
      <c r="MB176" s="241"/>
      <c r="MC176" s="241"/>
      <c r="MD176" s="241"/>
      <c r="ME176" s="241"/>
      <c r="MF176" s="241"/>
      <c r="MG176" s="241"/>
      <c r="MH176" s="241"/>
      <c r="MI176" s="241"/>
      <c r="MJ176" s="241"/>
      <c r="MK176" s="241"/>
      <c r="ML176" s="241"/>
      <c r="MM176" s="241"/>
      <c r="MN176" s="241"/>
      <c r="MO176" s="241"/>
      <c r="MP176" s="241"/>
      <c r="MQ176" s="241"/>
      <c r="MR176" s="241"/>
      <c r="MS176" s="241"/>
      <c r="MT176" s="241"/>
      <c r="MU176" s="241"/>
      <c r="MV176" s="241"/>
      <c r="MW176" s="241"/>
      <c r="MX176" s="241"/>
      <c r="MY176" s="241"/>
      <c r="MZ176" s="241"/>
      <c r="NA176" s="241"/>
      <c r="NB176" s="241"/>
      <c r="NC176" s="241"/>
      <c r="ND176" s="241"/>
      <c r="NE176" s="241"/>
      <c r="NF176" s="241"/>
      <c r="NG176" s="241"/>
      <c r="NH176" s="241"/>
      <c r="NI176" s="241"/>
      <c r="NJ176" s="241"/>
      <c r="NK176" s="241"/>
      <c r="NL176" s="241"/>
      <c r="NM176" s="241"/>
      <c r="NN176" s="241"/>
      <c r="NO176" s="241"/>
      <c r="NP176" s="241"/>
      <c r="NQ176" s="241"/>
      <c r="NR176" s="241"/>
      <c r="NS176" s="241"/>
      <c r="NT176" s="241"/>
      <c r="NU176" s="241"/>
      <c r="NV176" s="241"/>
      <c r="NW176" s="241"/>
      <c r="NX176" s="241"/>
      <c r="NY176" s="241"/>
      <c r="NZ176" s="241"/>
      <c r="OA176" s="241"/>
      <c r="OB176" s="241"/>
    </row>
    <row r="177" spans="1:392" s="4" customFormat="1">
      <c r="A177" s="234" t="s">
        <v>1981</v>
      </c>
      <c r="B177" s="386" t="s">
        <v>1986</v>
      </c>
      <c r="C177" s="32">
        <f>VLOOKUP(A177,'Running Inventory count'!$A:$C,3,)</f>
        <v>20</v>
      </c>
      <c r="D177" s="20"/>
      <c r="E177" s="289"/>
      <c r="F177" s="27" t="s">
        <v>1890</v>
      </c>
      <c r="G177" s="154" t="s">
        <v>868</v>
      </c>
      <c r="H177" s="17" t="s">
        <v>102</v>
      </c>
      <c r="I177" s="184"/>
      <c r="J177" s="25"/>
      <c r="K177" s="184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1"/>
      <c r="Z177" s="241"/>
      <c r="AA177" s="241"/>
      <c r="AB177" s="241"/>
      <c r="AC177" s="241"/>
      <c r="AD177" s="241"/>
      <c r="AE177" s="241"/>
      <c r="AF177" s="241"/>
      <c r="AG177" s="241"/>
      <c r="AH177" s="241"/>
      <c r="AI177" s="241"/>
      <c r="AJ177" s="241"/>
      <c r="AK177" s="241"/>
      <c r="AL177" s="241"/>
      <c r="AM177" s="241"/>
      <c r="AN177" s="241"/>
      <c r="AO177" s="241"/>
      <c r="AP177" s="241"/>
      <c r="AQ177" s="241"/>
      <c r="AR177" s="241"/>
      <c r="AS177" s="241"/>
      <c r="AT177" s="241"/>
      <c r="AU177" s="241"/>
      <c r="AV177" s="241"/>
      <c r="AW177" s="241"/>
      <c r="AX177" s="241"/>
      <c r="AY177" s="241"/>
      <c r="AZ177" s="241"/>
      <c r="BA177" s="241"/>
      <c r="BB177" s="241"/>
      <c r="BC177" s="241"/>
      <c r="BD177" s="241"/>
      <c r="BE177" s="241"/>
      <c r="BF177" s="241"/>
      <c r="BG177" s="241"/>
      <c r="BH177" s="241"/>
      <c r="BI177" s="241"/>
      <c r="BJ177" s="241"/>
      <c r="BK177" s="241"/>
      <c r="BL177" s="241"/>
      <c r="BM177" s="241"/>
      <c r="BN177" s="241"/>
      <c r="BO177" s="241"/>
      <c r="BP177" s="241"/>
      <c r="BQ177" s="241"/>
      <c r="BR177" s="241"/>
      <c r="BS177" s="241"/>
      <c r="BT177" s="241"/>
      <c r="BU177" s="241"/>
      <c r="BV177" s="241"/>
      <c r="BW177" s="241"/>
      <c r="BX177" s="241"/>
      <c r="BY177" s="241"/>
      <c r="BZ177" s="241"/>
      <c r="CA177" s="241"/>
      <c r="CB177" s="241"/>
      <c r="CC177" s="241"/>
      <c r="CD177" s="241"/>
      <c r="CE177" s="241"/>
      <c r="CF177" s="241"/>
      <c r="CG177" s="241"/>
      <c r="CH177" s="241"/>
      <c r="CI177" s="241"/>
      <c r="CJ177" s="241"/>
      <c r="CK177" s="241"/>
      <c r="CL177" s="241"/>
      <c r="CM177" s="241"/>
      <c r="CN177" s="241"/>
      <c r="CO177" s="241"/>
      <c r="CP177" s="241"/>
      <c r="CQ177" s="241"/>
      <c r="CR177" s="241"/>
      <c r="CS177" s="241"/>
      <c r="CT177" s="241"/>
      <c r="CU177" s="241"/>
      <c r="CV177" s="241"/>
      <c r="CW177" s="241"/>
      <c r="CX177" s="241"/>
      <c r="CY177" s="241"/>
      <c r="CZ177" s="241"/>
      <c r="DA177" s="241"/>
      <c r="DB177" s="241"/>
      <c r="DC177" s="241"/>
      <c r="DD177" s="241"/>
      <c r="DE177" s="241"/>
      <c r="DF177" s="241"/>
      <c r="DG177" s="241"/>
      <c r="DH177" s="241"/>
      <c r="DI177" s="241"/>
      <c r="DJ177" s="241"/>
      <c r="DK177" s="241"/>
      <c r="DL177" s="241"/>
      <c r="DM177" s="241"/>
      <c r="DN177" s="241"/>
      <c r="DO177" s="241"/>
      <c r="DP177" s="241"/>
      <c r="DQ177" s="241"/>
      <c r="DR177" s="241"/>
      <c r="DS177" s="241"/>
      <c r="DT177" s="241"/>
      <c r="DU177" s="241"/>
      <c r="DV177" s="241"/>
      <c r="DW177" s="241"/>
      <c r="DX177" s="241"/>
      <c r="DY177" s="241"/>
      <c r="DZ177" s="241"/>
      <c r="EA177" s="241"/>
      <c r="EB177" s="241"/>
      <c r="EC177" s="241"/>
      <c r="ED177" s="241"/>
      <c r="EE177" s="241"/>
      <c r="EF177" s="241"/>
      <c r="EG177" s="241"/>
      <c r="EH177" s="241"/>
      <c r="EI177" s="241"/>
      <c r="EJ177" s="241"/>
      <c r="EK177" s="241"/>
      <c r="EL177" s="241"/>
      <c r="EM177" s="241"/>
      <c r="EN177" s="241"/>
      <c r="EO177" s="241"/>
      <c r="EP177" s="241"/>
      <c r="EQ177" s="241"/>
      <c r="ER177" s="241"/>
      <c r="ES177" s="241"/>
      <c r="ET177" s="241"/>
      <c r="EU177" s="241"/>
      <c r="EV177" s="241"/>
      <c r="EW177" s="241"/>
      <c r="EX177" s="241"/>
      <c r="EY177" s="241"/>
      <c r="EZ177" s="241"/>
      <c r="FA177" s="241"/>
      <c r="FB177" s="241"/>
      <c r="FC177" s="241"/>
      <c r="FD177" s="241"/>
      <c r="FE177" s="241"/>
      <c r="FF177" s="241"/>
      <c r="FG177" s="241"/>
      <c r="FH177" s="241"/>
      <c r="FI177" s="241"/>
      <c r="FJ177" s="241"/>
      <c r="FK177" s="241"/>
      <c r="FL177" s="241"/>
      <c r="FM177" s="241"/>
      <c r="FN177" s="241"/>
      <c r="FO177" s="241"/>
      <c r="FP177" s="241"/>
      <c r="FQ177" s="241"/>
      <c r="FR177" s="241"/>
      <c r="FS177" s="241"/>
      <c r="FT177" s="241"/>
      <c r="FU177" s="241"/>
      <c r="FV177" s="241"/>
      <c r="FW177" s="241"/>
      <c r="FX177" s="241"/>
      <c r="FY177" s="241"/>
      <c r="FZ177" s="241"/>
      <c r="GA177" s="241"/>
      <c r="GB177" s="241"/>
      <c r="GC177" s="241"/>
      <c r="GD177" s="241"/>
      <c r="GE177" s="241"/>
      <c r="GF177" s="241"/>
      <c r="GG177" s="241"/>
      <c r="GH177" s="241"/>
      <c r="GI177" s="241"/>
      <c r="GJ177" s="241"/>
      <c r="GK177" s="241"/>
      <c r="GL177" s="241"/>
      <c r="GM177" s="241"/>
      <c r="GN177" s="241"/>
      <c r="GO177" s="241"/>
      <c r="GP177" s="241"/>
      <c r="GQ177" s="241"/>
      <c r="GR177" s="241"/>
      <c r="GS177" s="241"/>
      <c r="GT177" s="241"/>
      <c r="GU177" s="241"/>
      <c r="GV177" s="241"/>
      <c r="GW177" s="241"/>
      <c r="GX177" s="241"/>
      <c r="GY177" s="241"/>
      <c r="GZ177" s="241"/>
      <c r="HA177" s="241"/>
      <c r="HB177" s="241"/>
      <c r="HC177" s="241"/>
      <c r="HD177" s="241"/>
      <c r="HE177" s="241"/>
      <c r="HF177" s="241"/>
      <c r="HG177" s="241"/>
      <c r="HH177" s="241"/>
      <c r="HI177" s="241"/>
      <c r="HJ177" s="241"/>
      <c r="HK177" s="241"/>
      <c r="HL177" s="241"/>
      <c r="HM177" s="241"/>
      <c r="HN177" s="241"/>
      <c r="HO177" s="241"/>
      <c r="HP177" s="241"/>
      <c r="HQ177" s="241"/>
      <c r="HR177" s="241"/>
      <c r="HS177" s="241"/>
      <c r="HT177" s="241"/>
      <c r="HU177" s="241"/>
      <c r="HV177" s="241"/>
      <c r="HW177" s="241"/>
      <c r="HX177" s="241"/>
      <c r="HY177" s="241"/>
      <c r="HZ177" s="241"/>
      <c r="IA177" s="241"/>
      <c r="IB177" s="241"/>
      <c r="IC177" s="241"/>
      <c r="ID177" s="241"/>
      <c r="IE177" s="241"/>
      <c r="IF177" s="241"/>
      <c r="IG177" s="241"/>
      <c r="IH177" s="241"/>
      <c r="II177" s="241"/>
      <c r="IJ177" s="241"/>
      <c r="IK177" s="241"/>
      <c r="IL177" s="241"/>
      <c r="IM177" s="241"/>
      <c r="IN177" s="241"/>
      <c r="IO177" s="241"/>
      <c r="IP177" s="241"/>
      <c r="IQ177" s="241"/>
      <c r="IR177" s="241"/>
      <c r="IS177" s="241"/>
      <c r="IT177" s="241"/>
      <c r="IU177" s="241"/>
      <c r="IV177" s="241"/>
      <c r="IW177" s="241"/>
      <c r="IX177" s="241"/>
      <c r="IY177" s="241"/>
      <c r="IZ177" s="241"/>
      <c r="JA177" s="241"/>
      <c r="JB177" s="241"/>
      <c r="JC177" s="241"/>
      <c r="JD177" s="241"/>
      <c r="JE177" s="241"/>
      <c r="JF177" s="241"/>
      <c r="JG177" s="241"/>
      <c r="JH177" s="241"/>
      <c r="JI177" s="241"/>
      <c r="JJ177" s="241"/>
      <c r="JK177" s="241"/>
      <c r="JL177" s="241"/>
      <c r="JM177" s="241"/>
      <c r="JN177" s="241"/>
      <c r="JO177" s="241"/>
      <c r="JP177" s="241"/>
      <c r="JQ177" s="241"/>
      <c r="JR177" s="241"/>
      <c r="JS177" s="241"/>
      <c r="JT177" s="241"/>
      <c r="JU177" s="241"/>
      <c r="JV177" s="241"/>
      <c r="JW177" s="241"/>
      <c r="JX177" s="241"/>
      <c r="JY177" s="241"/>
      <c r="JZ177" s="241"/>
      <c r="KA177" s="241"/>
      <c r="KB177" s="241"/>
      <c r="KC177" s="241"/>
      <c r="KD177" s="241"/>
      <c r="KE177" s="241"/>
      <c r="KF177" s="241"/>
      <c r="KG177" s="241"/>
      <c r="KH177" s="241"/>
      <c r="KI177" s="241"/>
      <c r="KJ177" s="241"/>
      <c r="KK177" s="241"/>
      <c r="KL177" s="241"/>
      <c r="KM177" s="241"/>
      <c r="KN177" s="241"/>
      <c r="KO177" s="241"/>
      <c r="KP177" s="241"/>
      <c r="KQ177" s="241"/>
      <c r="KR177" s="241"/>
      <c r="KS177" s="241"/>
      <c r="KT177" s="241"/>
      <c r="KU177" s="241"/>
      <c r="KV177" s="241"/>
      <c r="KW177" s="241"/>
      <c r="KX177" s="241"/>
      <c r="KY177" s="241"/>
      <c r="KZ177" s="241"/>
      <c r="LA177" s="241"/>
      <c r="LB177" s="241"/>
      <c r="LC177" s="241"/>
      <c r="LD177" s="241"/>
      <c r="LE177" s="241"/>
      <c r="LF177" s="241"/>
      <c r="LG177" s="241"/>
      <c r="LH177" s="241"/>
      <c r="LI177" s="241"/>
      <c r="LJ177" s="241"/>
      <c r="LK177" s="241"/>
      <c r="LL177" s="241"/>
      <c r="LM177" s="241"/>
      <c r="LN177" s="241"/>
      <c r="LO177" s="241"/>
      <c r="LP177" s="241"/>
      <c r="LQ177" s="241"/>
      <c r="LR177" s="241"/>
      <c r="LS177" s="241"/>
      <c r="LT177" s="241"/>
      <c r="LU177" s="241"/>
      <c r="LV177" s="241"/>
      <c r="LW177" s="241"/>
      <c r="LX177" s="241"/>
      <c r="LY177" s="241"/>
      <c r="LZ177" s="241"/>
      <c r="MA177" s="241"/>
      <c r="MB177" s="241"/>
      <c r="MC177" s="241"/>
      <c r="MD177" s="241"/>
      <c r="ME177" s="241"/>
      <c r="MF177" s="241"/>
      <c r="MG177" s="241"/>
      <c r="MH177" s="241"/>
      <c r="MI177" s="241"/>
      <c r="MJ177" s="241"/>
      <c r="MK177" s="241"/>
      <c r="ML177" s="241"/>
      <c r="MM177" s="241"/>
      <c r="MN177" s="241"/>
      <c r="MO177" s="241"/>
      <c r="MP177" s="241"/>
      <c r="MQ177" s="241"/>
      <c r="MR177" s="241"/>
      <c r="MS177" s="241"/>
      <c r="MT177" s="241"/>
      <c r="MU177" s="241"/>
      <c r="MV177" s="241"/>
      <c r="MW177" s="241"/>
      <c r="MX177" s="241"/>
      <c r="MY177" s="241"/>
      <c r="MZ177" s="241"/>
      <c r="NA177" s="241"/>
      <c r="NB177" s="241"/>
      <c r="NC177" s="241"/>
      <c r="ND177" s="241"/>
      <c r="NE177" s="241"/>
      <c r="NF177" s="241"/>
      <c r="NG177" s="241"/>
      <c r="NH177" s="241"/>
      <c r="NI177" s="241"/>
      <c r="NJ177" s="241"/>
      <c r="NK177" s="241"/>
      <c r="NL177" s="241"/>
      <c r="NM177" s="241"/>
      <c r="NN177" s="241"/>
      <c r="NO177" s="241"/>
      <c r="NP177" s="241"/>
      <c r="NQ177" s="241"/>
      <c r="NR177" s="241"/>
      <c r="NS177" s="241"/>
      <c r="NT177" s="241"/>
      <c r="NU177" s="241"/>
      <c r="NV177" s="241"/>
      <c r="NW177" s="241"/>
      <c r="NX177" s="241"/>
      <c r="NY177" s="241"/>
      <c r="NZ177" s="241"/>
      <c r="OA177" s="241"/>
      <c r="OB177" s="241"/>
    </row>
    <row r="178" spans="1:392" s="4" customFormat="1">
      <c r="A178" s="234" t="s">
        <v>1962</v>
      </c>
      <c r="B178" s="386" t="s">
        <v>1956</v>
      </c>
      <c r="C178" s="32">
        <f>VLOOKUP(A178,'Running Inventory count'!$A:$C,3,)</f>
        <v>19</v>
      </c>
      <c r="D178" s="20"/>
      <c r="E178" s="289"/>
      <c r="F178" s="27" t="s">
        <v>1890</v>
      </c>
      <c r="G178" s="154" t="s">
        <v>868</v>
      </c>
      <c r="H178" s="17" t="s">
        <v>102</v>
      </c>
      <c r="I178" s="184"/>
      <c r="J178" s="25"/>
      <c r="K178" s="184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  <c r="AA178" s="241"/>
      <c r="AB178" s="241"/>
      <c r="AC178" s="241"/>
      <c r="AD178" s="241"/>
      <c r="AE178" s="241"/>
      <c r="AF178" s="241"/>
      <c r="AG178" s="241"/>
      <c r="AH178" s="241"/>
      <c r="AI178" s="241"/>
      <c r="AJ178" s="241"/>
      <c r="AK178" s="241"/>
      <c r="AL178" s="241"/>
      <c r="AM178" s="241"/>
      <c r="AN178" s="241"/>
      <c r="AO178" s="241"/>
      <c r="AP178" s="241"/>
      <c r="AQ178" s="241"/>
      <c r="AR178" s="241"/>
      <c r="AS178" s="241"/>
      <c r="AT178" s="241"/>
      <c r="AU178" s="241"/>
      <c r="AV178" s="241"/>
      <c r="AW178" s="241"/>
      <c r="AX178" s="241"/>
      <c r="AY178" s="241"/>
      <c r="AZ178" s="241"/>
      <c r="BA178" s="241"/>
      <c r="BB178" s="241"/>
      <c r="BC178" s="241"/>
      <c r="BD178" s="241"/>
      <c r="BE178" s="241"/>
      <c r="BF178" s="241"/>
      <c r="BG178" s="241"/>
      <c r="BH178" s="241"/>
      <c r="BI178" s="241"/>
      <c r="BJ178" s="241"/>
      <c r="BK178" s="241"/>
      <c r="BL178" s="241"/>
      <c r="BM178" s="241"/>
      <c r="BN178" s="241"/>
      <c r="BO178" s="241"/>
      <c r="BP178" s="241"/>
      <c r="BQ178" s="241"/>
      <c r="BR178" s="241"/>
      <c r="BS178" s="241"/>
      <c r="BT178" s="241"/>
      <c r="BU178" s="241"/>
      <c r="BV178" s="241"/>
      <c r="BW178" s="241"/>
      <c r="BX178" s="241"/>
      <c r="BY178" s="241"/>
      <c r="BZ178" s="241"/>
      <c r="CA178" s="241"/>
      <c r="CB178" s="241"/>
      <c r="CC178" s="241"/>
      <c r="CD178" s="241"/>
      <c r="CE178" s="241"/>
      <c r="CF178" s="241"/>
      <c r="CG178" s="241"/>
      <c r="CH178" s="241"/>
      <c r="CI178" s="241"/>
      <c r="CJ178" s="241"/>
      <c r="CK178" s="241"/>
      <c r="CL178" s="241"/>
      <c r="CM178" s="241"/>
      <c r="CN178" s="241"/>
      <c r="CO178" s="241"/>
      <c r="CP178" s="241"/>
      <c r="CQ178" s="241"/>
      <c r="CR178" s="241"/>
      <c r="CS178" s="241"/>
      <c r="CT178" s="241"/>
      <c r="CU178" s="241"/>
      <c r="CV178" s="241"/>
      <c r="CW178" s="241"/>
      <c r="CX178" s="241"/>
      <c r="CY178" s="241"/>
      <c r="CZ178" s="241"/>
      <c r="DA178" s="241"/>
      <c r="DB178" s="241"/>
      <c r="DC178" s="241"/>
      <c r="DD178" s="241"/>
      <c r="DE178" s="241"/>
      <c r="DF178" s="241"/>
      <c r="DG178" s="241"/>
      <c r="DH178" s="241"/>
      <c r="DI178" s="241"/>
      <c r="DJ178" s="241"/>
      <c r="DK178" s="241"/>
      <c r="DL178" s="241"/>
      <c r="DM178" s="241"/>
      <c r="DN178" s="241"/>
      <c r="DO178" s="241"/>
      <c r="DP178" s="241"/>
      <c r="DQ178" s="241"/>
      <c r="DR178" s="241"/>
      <c r="DS178" s="241"/>
      <c r="DT178" s="241"/>
      <c r="DU178" s="241"/>
      <c r="DV178" s="241"/>
      <c r="DW178" s="241"/>
      <c r="DX178" s="241"/>
      <c r="DY178" s="241"/>
      <c r="DZ178" s="241"/>
      <c r="EA178" s="241"/>
      <c r="EB178" s="241"/>
      <c r="EC178" s="241"/>
      <c r="ED178" s="241"/>
      <c r="EE178" s="241"/>
      <c r="EF178" s="241"/>
      <c r="EG178" s="241"/>
      <c r="EH178" s="241"/>
      <c r="EI178" s="241"/>
      <c r="EJ178" s="241"/>
      <c r="EK178" s="241"/>
      <c r="EL178" s="241"/>
      <c r="EM178" s="241"/>
      <c r="EN178" s="241"/>
      <c r="EO178" s="241"/>
      <c r="EP178" s="241"/>
      <c r="EQ178" s="241"/>
      <c r="ER178" s="241"/>
      <c r="ES178" s="241"/>
      <c r="ET178" s="241"/>
      <c r="EU178" s="241"/>
      <c r="EV178" s="241"/>
      <c r="EW178" s="241"/>
      <c r="EX178" s="241"/>
      <c r="EY178" s="241"/>
      <c r="EZ178" s="241"/>
      <c r="FA178" s="241"/>
      <c r="FB178" s="241"/>
      <c r="FC178" s="241"/>
      <c r="FD178" s="241"/>
      <c r="FE178" s="241"/>
      <c r="FF178" s="241"/>
      <c r="FG178" s="241"/>
      <c r="FH178" s="241"/>
      <c r="FI178" s="241"/>
      <c r="FJ178" s="241"/>
      <c r="FK178" s="241"/>
      <c r="FL178" s="241"/>
      <c r="FM178" s="241"/>
      <c r="FN178" s="241"/>
      <c r="FO178" s="241"/>
      <c r="FP178" s="241"/>
      <c r="FQ178" s="241"/>
      <c r="FR178" s="241"/>
      <c r="FS178" s="241"/>
      <c r="FT178" s="241"/>
      <c r="FU178" s="241"/>
      <c r="FV178" s="241"/>
      <c r="FW178" s="241"/>
      <c r="FX178" s="241"/>
      <c r="FY178" s="241"/>
      <c r="FZ178" s="241"/>
      <c r="GA178" s="241"/>
      <c r="GB178" s="241"/>
      <c r="GC178" s="241"/>
      <c r="GD178" s="241"/>
      <c r="GE178" s="241"/>
      <c r="GF178" s="241"/>
      <c r="GG178" s="241"/>
      <c r="GH178" s="241"/>
      <c r="GI178" s="241"/>
      <c r="GJ178" s="241"/>
      <c r="GK178" s="241"/>
      <c r="GL178" s="241"/>
      <c r="GM178" s="241"/>
      <c r="GN178" s="241"/>
      <c r="GO178" s="241"/>
      <c r="GP178" s="241"/>
      <c r="GQ178" s="241"/>
      <c r="GR178" s="241"/>
      <c r="GS178" s="241"/>
      <c r="GT178" s="241"/>
      <c r="GU178" s="241"/>
      <c r="GV178" s="241"/>
      <c r="GW178" s="241"/>
      <c r="GX178" s="241"/>
      <c r="GY178" s="241"/>
      <c r="GZ178" s="241"/>
      <c r="HA178" s="241"/>
      <c r="HB178" s="241"/>
      <c r="HC178" s="241"/>
      <c r="HD178" s="241"/>
      <c r="HE178" s="241"/>
      <c r="HF178" s="241"/>
      <c r="HG178" s="241"/>
      <c r="HH178" s="241"/>
      <c r="HI178" s="241"/>
      <c r="HJ178" s="241"/>
      <c r="HK178" s="241"/>
      <c r="HL178" s="241"/>
      <c r="HM178" s="241"/>
      <c r="HN178" s="241"/>
      <c r="HO178" s="241"/>
      <c r="HP178" s="241"/>
      <c r="HQ178" s="241"/>
      <c r="HR178" s="241"/>
      <c r="HS178" s="241"/>
      <c r="HT178" s="241"/>
      <c r="HU178" s="241"/>
      <c r="HV178" s="241"/>
      <c r="HW178" s="241"/>
      <c r="HX178" s="241"/>
      <c r="HY178" s="241"/>
      <c r="HZ178" s="241"/>
      <c r="IA178" s="241"/>
      <c r="IB178" s="241"/>
      <c r="IC178" s="241"/>
      <c r="ID178" s="241"/>
      <c r="IE178" s="241"/>
      <c r="IF178" s="241"/>
      <c r="IG178" s="241"/>
      <c r="IH178" s="241"/>
      <c r="II178" s="241"/>
      <c r="IJ178" s="241"/>
      <c r="IK178" s="241"/>
      <c r="IL178" s="241"/>
      <c r="IM178" s="241"/>
      <c r="IN178" s="241"/>
      <c r="IO178" s="241"/>
      <c r="IP178" s="241"/>
      <c r="IQ178" s="241"/>
      <c r="IR178" s="241"/>
      <c r="IS178" s="241"/>
      <c r="IT178" s="241"/>
      <c r="IU178" s="241"/>
      <c r="IV178" s="241"/>
      <c r="IW178" s="241"/>
      <c r="IX178" s="241"/>
      <c r="IY178" s="241"/>
      <c r="IZ178" s="241"/>
      <c r="JA178" s="241"/>
      <c r="JB178" s="241"/>
      <c r="JC178" s="241"/>
      <c r="JD178" s="241"/>
      <c r="JE178" s="241"/>
      <c r="JF178" s="241"/>
      <c r="JG178" s="241"/>
      <c r="JH178" s="241"/>
      <c r="JI178" s="241"/>
      <c r="JJ178" s="241"/>
      <c r="JK178" s="241"/>
      <c r="JL178" s="241"/>
      <c r="JM178" s="241"/>
      <c r="JN178" s="241"/>
      <c r="JO178" s="241"/>
      <c r="JP178" s="241"/>
      <c r="JQ178" s="241"/>
      <c r="JR178" s="241"/>
      <c r="JS178" s="241"/>
      <c r="JT178" s="241"/>
      <c r="JU178" s="241"/>
      <c r="JV178" s="241"/>
      <c r="JW178" s="241"/>
      <c r="JX178" s="241"/>
      <c r="JY178" s="241"/>
      <c r="JZ178" s="241"/>
      <c r="KA178" s="241"/>
      <c r="KB178" s="241"/>
      <c r="KC178" s="241"/>
      <c r="KD178" s="241"/>
      <c r="KE178" s="241"/>
      <c r="KF178" s="241"/>
      <c r="KG178" s="241"/>
      <c r="KH178" s="241"/>
      <c r="KI178" s="241"/>
      <c r="KJ178" s="241"/>
      <c r="KK178" s="241"/>
      <c r="KL178" s="241"/>
      <c r="KM178" s="241"/>
      <c r="KN178" s="241"/>
      <c r="KO178" s="241"/>
      <c r="KP178" s="241"/>
      <c r="KQ178" s="241"/>
      <c r="KR178" s="241"/>
      <c r="KS178" s="241"/>
      <c r="KT178" s="241"/>
      <c r="KU178" s="241"/>
      <c r="KV178" s="241"/>
      <c r="KW178" s="241"/>
      <c r="KX178" s="241"/>
      <c r="KY178" s="241"/>
      <c r="KZ178" s="241"/>
      <c r="LA178" s="241"/>
      <c r="LB178" s="241"/>
      <c r="LC178" s="241"/>
      <c r="LD178" s="241"/>
      <c r="LE178" s="241"/>
      <c r="LF178" s="241"/>
      <c r="LG178" s="241"/>
      <c r="LH178" s="241"/>
      <c r="LI178" s="241"/>
      <c r="LJ178" s="241"/>
      <c r="LK178" s="241"/>
      <c r="LL178" s="241"/>
      <c r="LM178" s="241"/>
      <c r="LN178" s="241"/>
      <c r="LO178" s="241"/>
      <c r="LP178" s="241"/>
      <c r="LQ178" s="241"/>
      <c r="LR178" s="241"/>
      <c r="LS178" s="241"/>
      <c r="LT178" s="241"/>
      <c r="LU178" s="241"/>
      <c r="LV178" s="241"/>
      <c r="LW178" s="241"/>
      <c r="LX178" s="241"/>
      <c r="LY178" s="241"/>
      <c r="LZ178" s="241"/>
      <c r="MA178" s="241"/>
      <c r="MB178" s="241"/>
      <c r="MC178" s="241"/>
      <c r="MD178" s="241"/>
      <c r="ME178" s="241"/>
      <c r="MF178" s="241"/>
      <c r="MG178" s="241"/>
      <c r="MH178" s="241"/>
      <c r="MI178" s="241"/>
      <c r="MJ178" s="241"/>
      <c r="MK178" s="241"/>
      <c r="ML178" s="241"/>
      <c r="MM178" s="241"/>
      <c r="MN178" s="241"/>
      <c r="MO178" s="241"/>
      <c r="MP178" s="241"/>
      <c r="MQ178" s="241"/>
      <c r="MR178" s="241"/>
      <c r="MS178" s="241"/>
      <c r="MT178" s="241"/>
      <c r="MU178" s="241"/>
      <c r="MV178" s="241"/>
      <c r="MW178" s="241"/>
      <c r="MX178" s="241"/>
      <c r="MY178" s="241"/>
      <c r="MZ178" s="241"/>
      <c r="NA178" s="241"/>
      <c r="NB178" s="241"/>
      <c r="NC178" s="241"/>
      <c r="ND178" s="241"/>
      <c r="NE178" s="241"/>
      <c r="NF178" s="241"/>
      <c r="NG178" s="241"/>
      <c r="NH178" s="241"/>
      <c r="NI178" s="241"/>
      <c r="NJ178" s="241"/>
      <c r="NK178" s="241"/>
      <c r="NL178" s="241"/>
      <c r="NM178" s="241"/>
      <c r="NN178" s="241"/>
      <c r="NO178" s="241"/>
      <c r="NP178" s="241"/>
      <c r="NQ178" s="241"/>
      <c r="NR178" s="241"/>
      <c r="NS178" s="241"/>
      <c r="NT178" s="241"/>
      <c r="NU178" s="241"/>
      <c r="NV178" s="241"/>
      <c r="NW178" s="241"/>
      <c r="NX178" s="241"/>
      <c r="NY178" s="241"/>
      <c r="NZ178" s="241"/>
      <c r="OA178" s="241"/>
      <c r="OB178" s="241"/>
    </row>
    <row r="179" spans="1:392" s="4" customFormat="1">
      <c r="A179" s="240" t="s">
        <v>2068</v>
      </c>
      <c r="B179" s="390" t="s">
        <v>2060</v>
      </c>
      <c r="C179" s="32">
        <f>VLOOKUP(A179,'Running Inventory count'!$A:$C,3,)</f>
        <v>25</v>
      </c>
      <c r="D179" s="289"/>
      <c r="E179" s="289"/>
      <c r="F179" s="174" t="s">
        <v>2054</v>
      </c>
      <c r="G179" s="154" t="s">
        <v>868</v>
      </c>
      <c r="H179" s="17" t="s">
        <v>102</v>
      </c>
      <c r="I179" s="184"/>
      <c r="J179" s="25"/>
      <c r="K179" s="184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1"/>
      <c r="Z179" s="241"/>
      <c r="AA179" s="241"/>
      <c r="AB179" s="241"/>
      <c r="AC179" s="241"/>
      <c r="AD179" s="241"/>
      <c r="AE179" s="241"/>
      <c r="AF179" s="241"/>
      <c r="AG179" s="241"/>
      <c r="AH179" s="241"/>
      <c r="AI179" s="241"/>
      <c r="AJ179" s="241"/>
      <c r="AK179" s="241"/>
      <c r="AL179" s="241"/>
      <c r="AM179" s="241"/>
      <c r="AN179" s="241"/>
      <c r="AO179" s="241"/>
      <c r="AP179" s="241"/>
      <c r="AQ179" s="241"/>
      <c r="AR179" s="241"/>
      <c r="AS179" s="241"/>
      <c r="AT179" s="241"/>
      <c r="AU179" s="241"/>
      <c r="AV179" s="241"/>
      <c r="AW179" s="241"/>
      <c r="AX179" s="241"/>
      <c r="AY179" s="241"/>
      <c r="AZ179" s="241"/>
      <c r="BA179" s="241"/>
      <c r="BB179" s="241"/>
      <c r="BC179" s="241"/>
      <c r="BD179" s="241"/>
      <c r="BE179" s="241"/>
      <c r="BF179" s="241"/>
      <c r="BG179" s="241"/>
      <c r="BH179" s="241"/>
      <c r="BI179" s="241"/>
      <c r="BJ179" s="241"/>
      <c r="BK179" s="241"/>
      <c r="BL179" s="241"/>
      <c r="BM179" s="241"/>
      <c r="BN179" s="241"/>
      <c r="BO179" s="241"/>
      <c r="BP179" s="241"/>
      <c r="BQ179" s="241"/>
      <c r="BR179" s="241"/>
      <c r="BS179" s="241"/>
      <c r="BT179" s="241"/>
      <c r="BU179" s="241"/>
      <c r="BV179" s="241"/>
      <c r="BW179" s="241"/>
      <c r="BX179" s="241"/>
      <c r="BY179" s="241"/>
      <c r="BZ179" s="241"/>
      <c r="CA179" s="241"/>
      <c r="CB179" s="241"/>
      <c r="CC179" s="241"/>
      <c r="CD179" s="241"/>
      <c r="CE179" s="241"/>
      <c r="CF179" s="241"/>
      <c r="CG179" s="241"/>
      <c r="CH179" s="241"/>
      <c r="CI179" s="241"/>
      <c r="CJ179" s="241"/>
      <c r="CK179" s="241"/>
      <c r="CL179" s="241"/>
      <c r="CM179" s="241"/>
      <c r="CN179" s="241"/>
      <c r="CO179" s="241"/>
      <c r="CP179" s="241"/>
      <c r="CQ179" s="241"/>
      <c r="CR179" s="241"/>
      <c r="CS179" s="241"/>
      <c r="CT179" s="241"/>
      <c r="CU179" s="241"/>
      <c r="CV179" s="241"/>
      <c r="CW179" s="241"/>
      <c r="CX179" s="241"/>
      <c r="CY179" s="241"/>
      <c r="CZ179" s="241"/>
      <c r="DA179" s="241"/>
      <c r="DB179" s="241"/>
      <c r="DC179" s="241"/>
      <c r="DD179" s="241"/>
      <c r="DE179" s="241"/>
      <c r="DF179" s="241"/>
      <c r="DG179" s="241"/>
      <c r="DH179" s="241"/>
      <c r="DI179" s="241"/>
      <c r="DJ179" s="241"/>
      <c r="DK179" s="241"/>
      <c r="DL179" s="241"/>
      <c r="DM179" s="241"/>
      <c r="DN179" s="241"/>
      <c r="DO179" s="241"/>
      <c r="DP179" s="241"/>
      <c r="DQ179" s="241"/>
      <c r="DR179" s="241"/>
      <c r="DS179" s="241"/>
      <c r="DT179" s="241"/>
      <c r="DU179" s="241"/>
      <c r="DV179" s="241"/>
      <c r="DW179" s="241"/>
      <c r="DX179" s="241"/>
      <c r="DY179" s="241"/>
      <c r="DZ179" s="241"/>
      <c r="EA179" s="241"/>
      <c r="EB179" s="241"/>
      <c r="EC179" s="241"/>
      <c r="ED179" s="241"/>
      <c r="EE179" s="241"/>
      <c r="EF179" s="241"/>
      <c r="EG179" s="241"/>
      <c r="EH179" s="241"/>
      <c r="EI179" s="241"/>
      <c r="EJ179" s="241"/>
      <c r="EK179" s="241"/>
      <c r="EL179" s="241"/>
      <c r="EM179" s="241"/>
      <c r="EN179" s="241"/>
      <c r="EO179" s="241"/>
      <c r="EP179" s="241"/>
      <c r="EQ179" s="241"/>
      <c r="ER179" s="241"/>
      <c r="ES179" s="241"/>
      <c r="ET179" s="241"/>
      <c r="EU179" s="241"/>
      <c r="EV179" s="241"/>
      <c r="EW179" s="241"/>
      <c r="EX179" s="241"/>
      <c r="EY179" s="241"/>
      <c r="EZ179" s="241"/>
      <c r="FA179" s="241"/>
      <c r="FB179" s="241"/>
      <c r="FC179" s="241"/>
      <c r="FD179" s="241"/>
      <c r="FE179" s="241"/>
      <c r="FF179" s="241"/>
      <c r="FG179" s="241"/>
      <c r="FH179" s="241"/>
      <c r="FI179" s="241"/>
      <c r="FJ179" s="241"/>
      <c r="FK179" s="241"/>
      <c r="FL179" s="241"/>
      <c r="FM179" s="241"/>
      <c r="FN179" s="241"/>
      <c r="FO179" s="241"/>
      <c r="FP179" s="241"/>
      <c r="FQ179" s="241"/>
      <c r="FR179" s="241"/>
      <c r="FS179" s="241"/>
      <c r="FT179" s="241"/>
      <c r="FU179" s="241"/>
      <c r="FV179" s="241"/>
      <c r="FW179" s="241"/>
      <c r="FX179" s="241"/>
      <c r="FY179" s="241"/>
      <c r="FZ179" s="241"/>
      <c r="GA179" s="241"/>
      <c r="GB179" s="241"/>
      <c r="GC179" s="241"/>
      <c r="GD179" s="241"/>
      <c r="GE179" s="241"/>
      <c r="GF179" s="241"/>
      <c r="GG179" s="241"/>
      <c r="GH179" s="241"/>
      <c r="GI179" s="241"/>
      <c r="GJ179" s="241"/>
      <c r="GK179" s="241"/>
      <c r="GL179" s="241"/>
      <c r="GM179" s="241"/>
      <c r="GN179" s="241"/>
      <c r="GO179" s="241"/>
      <c r="GP179" s="241"/>
      <c r="GQ179" s="241"/>
      <c r="GR179" s="241"/>
      <c r="GS179" s="241"/>
      <c r="GT179" s="241"/>
      <c r="GU179" s="241"/>
      <c r="GV179" s="241"/>
      <c r="GW179" s="241"/>
      <c r="GX179" s="241"/>
      <c r="GY179" s="241"/>
      <c r="GZ179" s="241"/>
      <c r="HA179" s="241"/>
      <c r="HB179" s="241"/>
      <c r="HC179" s="241"/>
      <c r="HD179" s="241"/>
      <c r="HE179" s="241"/>
      <c r="HF179" s="241"/>
      <c r="HG179" s="241"/>
      <c r="HH179" s="241"/>
      <c r="HI179" s="241"/>
      <c r="HJ179" s="241"/>
      <c r="HK179" s="241"/>
      <c r="HL179" s="241"/>
      <c r="HM179" s="241"/>
      <c r="HN179" s="241"/>
      <c r="HO179" s="241"/>
      <c r="HP179" s="241"/>
      <c r="HQ179" s="241"/>
      <c r="HR179" s="241"/>
      <c r="HS179" s="241"/>
      <c r="HT179" s="241"/>
      <c r="HU179" s="241"/>
      <c r="HV179" s="241"/>
      <c r="HW179" s="241"/>
      <c r="HX179" s="241"/>
      <c r="HY179" s="241"/>
      <c r="HZ179" s="241"/>
      <c r="IA179" s="241"/>
      <c r="IB179" s="241"/>
      <c r="IC179" s="241"/>
      <c r="ID179" s="241"/>
      <c r="IE179" s="241"/>
      <c r="IF179" s="241"/>
      <c r="IG179" s="241"/>
      <c r="IH179" s="241"/>
      <c r="II179" s="241"/>
      <c r="IJ179" s="241"/>
      <c r="IK179" s="241"/>
      <c r="IL179" s="241"/>
      <c r="IM179" s="241"/>
      <c r="IN179" s="241"/>
      <c r="IO179" s="241"/>
      <c r="IP179" s="241"/>
      <c r="IQ179" s="241"/>
      <c r="IR179" s="241"/>
      <c r="IS179" s="241"/>
      <c r="IT179" s="241"/>
      <c r="IU179" s="241"/>
      <c r="IV179" s="241"/>
      <c r="IW179" s="241"/>
      <c r="IX179" s="241"/>
      <c r="IY179" s="241"/>
      <c r="IZ179" s="241"/>
      <c r="JA179" s="241"/>
      <c r="JB179" s="241"/>
      <c r="JC179" s="241"/>
      <c r="JD179" s="241"/>
      <c r="JE179" s="241"/>
      <c r="JF179" s="241"/>
      <c r="JG179" s="241"/>
      <c r="JH179" s="241"/>
      <c r="JI179" s="241"/>
      <c r="JJ179" s="241"/>
      <c r="JK179" s="241"/>
      <c r="JL179" s="241"/>
      <c r="JM179" s="241"/>
      <c r="JN179" s="241"/>
      <c r="JO179" s="241"/>
      <c r="JP179" s="241"/>
      <c r="JQ179" s="241"/>
      <c r="JR179" s="241"/>
      <c r="JS179" s="241"/>
      <c r="JT179" s="241"/>
      <c r="JU179" s="241"/>
      <c r="JV179" s="241"/>
      <c r="JW179" s="241"/>
      <c r="JX179" s="241"/>
      <c r="JY179" s="241"/>
      <c r="JZ179" s="241"/>
      <c r="KA179" s="241"/>
      <c r="KB179" s="241"/>
      <c r="KC179" s="241"/>
      <c r="KD179" s="241"/>
      <c r="KE179" s="241"/>
      <c r="KF179" s="241"/>
      <c r="KG179" s="241"/>
      <c r="KH179" s="241"/>
      <c r="KI179" s="241"/>
      <c r="KJ179" s="241"/>
      <c r="KK179" s="241"/>
      <c r="KL179" s="241"/>
      <c r="KM179" s="241"/>
      <c r="KN179" s="241"/>
      <c r="KO179" s="241"/>
      <c r="KP179" s="241"/>
      <c r="KQ179" s="241"/>
      <c r="KR179" s="241"/>
      <c r="KS179" s="241"/>
      <c r="KT179" s="241"/>
      <c r="KU179" s="241"/>
      <c r="KV179" s="241"/>
      <c r="KW179" s="241"/>
      <c r="KX179" s="241"/>
      <c r="KY179" s="241"/>
      <c r="KZ179" s="241"/>
      <c r="LA179" s="241"/>
      <c r="LB179" s="241"/>
      <c r="LC179" s="241"/>
      <c r="LD179" s="241"/>
      <c r="LE179" s="241"/>
      <c r="LF179" s="241"/>
      <c r="LG179" s="241"/>
      <c r="LH179" s="241"/>
      <c r="LI179" s="241"/>
      <c r="LJ179" s="241"/>
      <c r="LK179" s="241"/>
      <c r="LL179" s="241"/>
      <c r="LM179" s="241"/>
      <c r="LN179" s="241"/>
      <c r="LO179" s="241"/>
      <c r="LP179" s="241"/>
      <c r="LQ179" s="241"/>
      <c r="LR179" s="241"/>
      <c r="LS179" s="241"/>
      <c r="LT179" s="241"/>
      <c r="LU179" s="241"/>
      <c r="LV179" s="241"/>
      <c r="LW179" s="241"/>
      <c r="LX179" s="241"/>
      <c r="LY179" s="241"/>
      <c r="LZ179" s="241"/>
      <c r="MA179" s="241"/>
      <c r="MB179" s="241"/>
      <c r="MC179" s="241"/>
      <c r="MD179" s="241"/>
      <c r="ME179" s="241"/>
      <c r="MF179" s="241"/>
      <c r="MG179" s="241"/>
      <c r="MH179" s="241"/>
      <c r="MI179" s="241"/>
      <c r="MJ179" s="241"/>
      <c r="MK179" s="241"/>
      <c r="ML179" s="241"/>
      <c r="MM179" s="241"/>
      <c r="MN179" s="241"/>
      <c r="MO179" s="241"/>
      <c r="MP179" s="241"/>
      <c r="MQ179" s="241"/>
      <c r="MR179" s="241"/>
      <c r="MS179" s="241"/>
      <c r="MT179" s="241"/>
      <c r="MU179" s="241"/>
      <c r="MV179" s="241"/>
      <c r="MW179" s="241"/>
      <c r="MX179" s="241"/>
      <c r="MY179" s="241"/>
      <c r="MZ179" s="241"/>
      <c r="NA179" s="241"/>
      <c r="NB179" s="241"/>
      <c r="NC179" s="241"/>
      <c r="ND179" s="241"/>
      <c r="NE179" s="241"/>
      <c r="NF179" s="241"/>
      <c r="NG179" s="241"/>
      <c r="NH179" s="241"/>
      <c r="NI179" s="241"/>
      <c r="NJ179" s="241"/>
      <c r="NK179" s="241"/>
      <c r="NL179" s="241"/>
      <c r="NM179" s="241"/>
      <c r="NN179" s="241"/>
      <c r="NO179" s="241"/>
      <c r="NP179" s="241"/>
      <c r="NQ179" s="241"/>
      <c r="NR179" s="241"/>
      <c r="NS179" s="241"/>
      <c r="NT179" s="241"/>
      <c r="NU179" s="241"/>
      <c r="NV179" s="241"/>
      <c r="NW179" s="241"/>
      <c r="NX179" s="241"/>
      <c r="NY179" s="241"/>
      <c r="NZ179" s="241"/>
      <c r="OA179" s="241"/>
      <c r="OB179" s="241"/>
    </row>
    <row r="180" spans="1:392" s="4" customFormat="1">
      <c r="A180" s="234" t="s">
        <v>1982</v>
      </c>
      <c r="B180" s="386" t="s">
        <v>1987</v>
      </c>
      <c r="C180" s="32">
        <f>VLOOKUP(A180,'Running Inventory count'!$A:$C,3,)</f>
        <v>25</v>
      </c>
      <c r="D180" s="20"/>
      <c r="E180" s="20"/>
      <c r="F180" s="174" t="s">
        <v>1890</v>
      </c>
      <c r="G180" s="154" t="s">
        <v>868</v>
      </c>
      <c r="H180" s="17" t="s">
        <v>102</v>
      </c>
      <c r="I180" s="287"/>
      <c r="J180" s="25"/>
      <c r="K180" s="287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1"/>
      <c r="Z180" s="241"/>
      <c r="AA180" s="241"/>
      <c r="AB180" s="241"/>
      <c r="AC180" s="241"/>
      <c r="AD180" s="241"/>
      <c r="AE180" s="241"/>
      <c r="AF180" s="241"/>
      <c r="AG180" s="241"/>
      <c r="AH180" s="241"/>
      <c r="AI180" s="241"/>
      <c r="AJ180" s="241"/>
      <c r="AK180" s="241"/>
      <c r="AL180" s="241"/>
      <c r="AM180" s="241"/>
      <c r="AN180" s="241"/>
      <c r="AO180" s="241"/>
      <c r="AP180" s="241"/>
      <c r="AQ180" s="241"/>
      <c r="AR180" s="241"/>
      <c r="AS180" s="241"/>
      <c r="AT180" s="241"/>
      <c r="AU180" s="241"/>
      <c r="AV180" s="241"/>
      <c r="AW180" s="241"/>
      <c r="AX180" s="241"/>
      <c r="AY180" s="241"/>
      <c r="AZ180" s="241"/>
      <c r="BA180" s="241"/>
      <c r="BB180" s="241"/>
      <c r="BC180" s="241"/>
      <c r="BD180" s="241"/>
      <c r="BE180" s="241"/>
      <c r="BF180" s="241"/>
      <c r="BG180" s="241"/>
      <c r="BH180" s="241"/>
      <c r="BI180" s="241"/>
      <c r="BJ180" s="241"/>
      <c r="BK180" s="241"/>
      <c r="BL180" s="241"/>
      <c r="BM180" s="241"/>
      <c r="BN180" s="241"/>
      <c r="BO180" s="241"/>
      <c r="BP180" s="241"/>
      <c r="BQ180" s="241"/>
      <c r="BR180" s="241"/>
      <c r="BS180" s="241"/>
      <c r="BT180" s="241"/>
      <c r="BU180" s="241"/>
      <c r="BV180" s="241"/>
      <c r="BW180" s="241"/>
      <c r="BX180" s="241"/>
      <c r="BY180" s="241"/>
      <c r="BZ180" s="241"/>
      <c r="CA180" s="241"/>
      <c r="CB180" s="241"/>
      <c r="CC180" s="241"/>
      <c r="CD180" s="241"/>
      <c r="CE180" s="241"/>
      <c r="CF180" s="241"/>
      <c r="CG180" s="241"/>
      <c r="CH180" s="241"/>
      <c r="CI180" s="241"/>
      <c r="CJ180" s="241"/>
      <c r="CK180" s="241"/>
      <c r="CL180" s="241"/>
      <c r="CM180" s="241"/>
      <c r="CN180" s="241"/>
      <c r="CO180" s="241"/>
      <c r="CP180" s="241"/>
      <c r="CQ180" s="241"/>
      <c r="CR180" s="241"/>
      <c r="CS180" s="241"/>
      <c r="CT180" s="241"/>
      <c r="CU180" s="241"/>
      <c r="CV180" s="241"/>
      <c r="CW180" s="241"/>
      <c r="CX180" s="241"/>
      <c r="CY180" s="241"/>
      <c r="CZ180" s="241"/>
      <c r="DA180" s="241"/>
      <c r="DB180" s="241"/>
      <c r="DC180" s="241"/>
      <c r="DD180" s="241"/>
      <c r="DE180" s="241"/>
      <c r="DF180" s="241"/>
      <c r="DG180" s="241"/>
      <c r="DH180" s="241"/>
      <c r="DI180" s="241"/>
      <c r="DJ180" s="241"/>
      <c r="DK180" s="241"/>
      <c r="DL180" s="241"/>
      <c r="DM180" s="241"/>
      <c r="DN180" s="241"/>
      <c r="DO180" s="241"/>
      <c r="DP180" s="241"/>
      <c r="DQ180" s="241"/>
      <c r="DR180" s="241"/>
      <c r="DS180" s="241"/>
      <c r="DT180" s="241"/>
      <c r="DU180" s="241"/>
      <c r="DV180" s="241"/>
      <c r="DW180" s="241"/>
      <c r="DX180" s="241"/>
      <c r="DY180" s="241"/>
      <c r="DZ180" s="241"/>
      <c r="EA180" s="241"/>
      <c r="EB180" s="241"/>
      <c r="EC180" s="241"/>
      <c r="ED180" s="241"/>
      <c r="EE180" s="241"/>
      <c r="EF180" s="241"/>
      <c r="EG180" s="241"/>
      <c r="EH180" s="241"/>
      <c r="EI180" s="241"/>
      <c r="EJ180" s="241"/>
      <c r="EK180" s="241"/>
      <c r="EL180" s="241"/>
      <c r="EM180" s="241"/>
      <c r="EN180" s="241"/>
      <c r="EO180" s="241"/>
      <c r="EP180" s="241"/>
      <c r="EQ180" s="241"/>
      <c r="ER180" s="241"/>
      <c r="ES180" s="241"/>
      <c r="ET180" s="241"/>
      <c r="EU180" s="241"/>
      <c r="EV180" s="241"/>
      <c r="EW180" s="241"/>
      <c r="EX180" s="241"/>
      <c r="EY180" s="241"/>
      <c r="EZ180" s="241"/>
      <c r="FA180" s="241"/>
      <c r="FB180" s="241"/>
      <c r="FC180" s="241"/>
      <c r="FD180" s="241"/>
      <c r="FE180" s="241"/>
      <c r="FF180" s="241"/>
      <c r="FG180" s="241"/>
      <c r="FH180" s="241"/>
      <c r="FI180" s="241"/>
      <c r="FJ180" s="241"/>
      <c r="FK180" s="241"/>
      <c r="FL180" s="241"/>
      <c r="FM180" s="241"/>
      <c r="FN180" s="241"/>
      <c r="FO180" s="241"/>
      <c r="FP180" s="241"/>
      <c r="FQ180" s="241"/>
      <c r="FR180" s="241"/>
      <c r="FS180" s="241"/>
      <c r="FT180" s="241"/>
      <c r="FU180" s="241"/>
      <c r="FV180" s="241"/>
      <c r="FW180" s="241"/>
      <c r="FX180" s="241"/>
      <c r="FY180" s="241"/>
      <c r="FZ180" s="241"/>
      <c r="GA180" s="241"/>
      <c r="GB180" s="241"/>
      <c r="GC180" s="241"/>
      <c r="GD180" s="241"/>
      <c r="GE180" s="241"/>
      <c r="GF180" s="241"/>
      <c r="GG180" s="241"/>
      <c r="GH180" s="241"/>
      <c r="GI180" s="241"/>
      <c r="GJ180" s="241"/>
      <c r="GK180" s="241"/>
      <c r="GL180" s="241"/>
      <c r="GM180" s="241"/>
      <c r="GN180" s="241"/>
      <c r="GO180" s="241"/>
      <c r="GP180" s="241"/>
      <c r="GQ180" s="241"/>
      <c r="GR180" s="241"/>
      <c r="GS180" s="241"/>
      <c r="GT180" s="241"/>
      <c r="GU180" s="241"/>
      <c r="GV180" s="241"/>
      <c r="GW180" s="241"/>
      <c r="GX180" s="241"/>
      <c r="GY180" s="241"/>
      <c r="GZ180" s="241"/>
      <c r="HA180" s="241"/>
      <c r="HB180" s="241"/>
      <c r="HC180" s="241"/>
      <c r="HD180" s="241"/>
      <c r="HE180" s="241"/>
      <c r="HF180" s="241"/>
      <c r="HG180" s="241"/>
      <c r="HH180" s="241"/>
      <c r="HI180" s="241"/>
      <c r="HJ180" s="241"/>
      <c r="HK180" s="241"/>
      <c r="HL180" s="241"/>
      <c r="HM180" s="241"/>
      <c r="HN180" s="241"/>
      <c r="HO180" s="241"/>
      <c r="HP180" s="241"/>
      <c r="HQ180" s="241"/>
      <c r="HR180" s="241"/>
      <c r="HS180" s="241"/>
      <c r="HT180" s="241"/>
      <c r="HU180" s="241"/>
      <c r="HV180" s="241"/>
      <c r="HW180" s="241"/>
      <c r="HX180" s="241"/>
      <c r="HY180" s="241"/>
      <c r="HZ180" s="241"/>
      <c r="IA180" s="241"/>
      <c r="IB180" s="241"/>
      <c r="IC180" s="241"/>
      <c r="ID180" s="241"/>
      <c r="IE180" s="241"/>
      <c r="IF180" s="241"/>
      <c r="IG180" s="241"/>
      <c r="IH180" s="241"/>
      <c r="II180" s="241"/>
      <c r="IJ180" s="241"/>
      <c r="IK180" s="241"/>
      <c r="IL180" s="241"/>
      <c r="IM180" s="241"/>
      <c r="IN180" s="241"/>
      <c r="IO180" s="241"/>
      <c r="IP180" s="241"/>
      <c r="IQ180" s="241"/>
      <c r="IR180" s="241"/>
      <c r="IS180" s="241"/>
      <c r="IT180" s="241"/>
      <c r="IU180" s="241"/>
      <c r="IV180" s="241"/>
      <c r="IW180" s="241"/>
      <c r="IX180" s="241"/>
      <c r="IY180" s="241"/>
      <c r="IZ180" s="241"/>
      <c r="JA180" s="241"/>
      <c r="JB180" s="241"/>
      <c r="JC180" s="241"/>
      <c r="JD180" s="241"/>
      <c r="JE180" s="241"/>
      <c r="JF180" s="241"/>
      <c r="JG180" s="241"/>
      <c r="JH180" s="241"/>
      <c r="JI180" s="241"/>
      <c r="JJ180" s="241"/>
      <c r="JK180" s="241"/>
      <c r="JL180" s="241"/>
      <c r="JM180" s="241"/>
      <c r="JN180" s="241"/>
      <c r="JO180" s="241"/>
      <c r="JP180" s="241"/>
      <c r="JQ180" s="241"/>
      <c r="JR180" s="241"/>
      <c r="JS180" s="241"/>
      <c r="JT180" s="241"/>
      <c r="JU180" s="241"/>
      <c r="JV180" s="241"/>
      <c r="JW180" s="241"/>
      <c r="JX180" s="241"/>
      <c r="JY180" s="241"/>
      <c r="JZ180" s="241"/>
      <c r="KA180" s="241"/>
      <c r="KB180" s="241"/>
      <c r="KC180" s="241"/>
      <c r="KD180" s="241"/>
      <c r="KE180" s="241"/>
      <c r="KF180" s="241"/>
      <c r="KG180" s="241"/>
      <c r="KH180" s="241"/>
      <c r="KI180" s="241"/>
      <c r="KJ180" s="241"/>
      <c r="KK180" s="241"/>
      <c r="KL180" s="241"/>
      <c r="KM180" s="241"/>
      <c r="KN180" s="241"/>
      <c r="KO180" s="241"/>
      <c r="KP180" s="241"/>
      <c r="KQ180" s="241"/>
      <c r="KR180" s="241"/>
      <c r="KS180" s="241"/>
      <c r="KT180" s="241"/>
      <c r="KU180" s="241"/>
      <c r="KV180" s="241"/>
      <c r="KW180" s="241"/>
      <c r="KX180" s="241"/>
      <c r="KY180" s="241"/>
      <c r="KZ180" s="241"/>
      <c r="LA180" s="241"/>
      <c r="LB180" s="241"/>
      <c r="LC180" s="241"/>
      <c r="LD180" s="241"/>
      <c r="LE180" s="241"/>
      <c r="LF180" s="241"/>
      <c r="LG180" s="241"/>
      <c r="LH180" s="241"/>
      <c r="LI180" s="241"/>
      <c r="LJ180" s="241"/>
      <c r="LK180" s="241"/>
      <c r="LL180" s="241"/>
      <c r="LM180" s="241"/>
      <c r="LN180" s="241"/>
      <c r="LO180" s="241"/>
      <c r="LP180" s="241"/>
      <c r="LQ180" s="241"/>
      <c r="LR180" s="241"/>
      <c r="LS180" s="241"/>
      <c r="LT180" s="241"/>
      <c r="LU180" s="241"/>
      <c r="LV180" s="241"/>
      <c r="LW180" s="241"/>
      <c r="LX180" s="241"/>
      <c r="LY180" s="241"/>
      <c r="LZ180" s="241"/>
      <c r="MA180" s="241"/>
      <c r="MB180" s="241"/>
      <c r="MC180" s="241"/>
      <c r="MD180" s="241"/>
      <c r="ME180" s="241"/>
      <c r="MF180" s="241"/>
      <c r="MG180" s="241"/>
      <c r="MH180" s="241"/>
      <c r="MI180" s="241"/>
      <c r="MJ180" s="241"/>
      <c r="MK180" s="241"/>
      <c r="ML180" s="241"/>
      <c r="MM180" s="241"/>
      <c r="MN180" s="241"/>
      <c r="MO180" s="241"/>
      <c r="MP180" s="241"/>
      <c r="MQ180" s="241"/>
      <c r="MR180" s="241"/>
      <c r="MS180" s="241"/>
      <c r="MT180" s="241"/>
      <c r="MU180" s="241"/>
      <c r="MV180" s="241"/>
      <c r="MW180" s="241"/>
      <c r="MX180" s="241"/>
      <c r="MY180" s="241"/>
      <c r="MZ180" s="241"/>
      <c r="NA180" s="241"/>
      <c r="NB180" s="241"/>
      <c r="NC180" s="241"/>
      <c r="ND180" s="241"/>
      <c r="NE180" s="241"/>
      <c r="NF180" s="241"/>
      <c r="NG180" s="241"/>
      <c r="NH180" s="241"/>
      <c r="NI180" s="241"/>
      <c r="NJ180" s="241"/>
      <c r="NK180" s="241"/>
      <c r="NL180" s="241"/>
      <c r="NM180" s="241"/>
      <c r="NN180" s="241"/>
      <c r="NO180" s="241"/>
      <c r="NP180" s="241"/>
      <c r="NQ180" s="241"/>
      <c r="NR180" s="241"/>
      <c r="NS180" s="241"/>
      <c r="NT180" s="241"/>
      <c r="NU180" s="241"/>
      <c r="NV180" s="241"/>
      <c r="NW180" s="241"/>
      <c r="NX180" s="241"/>
      <c r="NY180" s="241"/>
      <c r="NZ180" s="241"/>
      <c r="OA180" s="241"/>
      <c r="OB180" s="241"/>
    </row>
    <row r="181" spans="1:392" s="4" customFormat="1">
      <c r="A181" s="234" t="s">
        <v>1963</v>
      </c>
      <c r="B181" s="386" t="s">
        <v>1957</v>
      </c>
      <c r="C181" s="32">
        <f>VLOOKUP(A181,'Running Inventory count'!$A:$C,3,)</f>
        <v>35</v>
      </c>
      <c r="D181" s="20"/>
      <c r="E181" s="20"/>
      <c r="F181" s="174" t="s">
        <v>1890</v>
      </c>
      <c r="G181" s="154" t="s">
        <v>868</v>
      </c>
      <c r="H181" s="17" t="s">
        <v>102</v>
      </c>
      <c r="I181" s="184"/>
      <c r="J181" s="25"/>
      <c r="K181" s="184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1"/>
      <c r="Z181" s="241"/>
      <c r="AA181" s="241"/>
      <c r="AB181" s="241"/>
      <c r="AC181" s="241"/>
      <c r="AD181" s="241"/>
      <c r="AE181" s="241"/>
      <c r="AF181" s="241"/>
      <c r="AG181" s="241"/>
      <c r="AH181" s="241"/>
      <c r="AI181" s="241"/>
      <c r="AJ181" s="241"/>
      <c r="AK181" s="241"/>
      <c r="AL181" s="241"/>
      <c r="AM181" s="241"/>
      <c r="AN181" s="241"/>
      <c r="AO181" s="241"/>
      <c r="AP181" s="241"/>
      <c r="AQ181" s="241"/>
      <c r="AR181" s="241"/>
      <c r="AS181" s="241"/>
      <c r="AT181" s="241"/>
      <c r="AU181" s="241"/>
      <c r="AV181" s="241"/>
      <c r="AW181" s="241"/>
      <c r="AX181" s="241"/>
      <c r="AY181" s="241"/>
      <c r="AZ181" s="241"/>
      <c r="BA181" s="241"/>
      <c r="BB181" s="241"/>
      <c r="BC181" s="241"/>
      <c r="BD181" s="241"/>
      <c r="BE181" s="241"/>
      <c r="BF181" s="241"/>
      <c r="BG181" s="241"/>
      <c r="BH181" s="241"/>
      <c r="BI181" s="241"/>
      <c r="BJ181" s="241"/>
      <c r="BK181" s="241"/>
      <c r="BL181" s="241"/>
      <c r="BM181" s="241"/>
      <c r="BN181" s="241"/>
      <c r="BO181" s="241"/>
      <c r="BP181" s="241"/>
      <c r="BQ181" s="241"/>
      <c r="BR181" s="241"/>
      <c r="BS181" s="241"/>
      <c r="BT181" s="241"/>
      <c r="BU181" s="241"/>
      <c r="BV181" s="241"/>
      <c r="BW181" s="241"/>
      <c r="BX181" s="241"/>
      <c r="BY181" s="241"/>
      <c r="BZ181" s="241"/>
      <c r="CA181" s="241"/>
      <c r="CB181" s="241"/>
      <c r="CC181" s="241"/>
      <c r="CD181" s="241"/>
      <c r="CE181" s="241"/>
      <c r="CF181" s="241"/>
      <c r="CG181" s="241"/>
      <c r="CH181" s="241"/>
      <c r="CI181" s="241"/>
      <c r="CJ181" s="241"/>
      <c r="CK181" s="241"/>
      <c r="CL181" s="241"/>
      <c r="CM181" s="241"/>
      <c r="CN181" s="241"/>
      <c r="CO181" s="241"/>
      <c r="CP181" s="241"/>
      <c r="CQ181" s="241"/>
      <c r="CR181" s="241"/>
      <c r="CS181" s="241"/>
      <c r="CT181" s="241"/>
      <c r="CU181" s="241"/>
      <c r="CV181" s="241"/>
      <c r="CW181" s="241"/>
      <c r="CX181" s="241"/>
      <c r="CY181" s="241"/>
      <c r="CZ181" s="241"/>
      <c r="DA181" s="241"/>
      <c r="DB181" s="241"/>
      <c r="DC181" s="241"/>
      <c r="DD181" s="241"/>
      <c r="DE181" s="241"/>
      <c r="DF181" s="241"/>
      <c r="DG181" s="241"/>
      <c r="DH181" s="241"/>
      <c r="DI181" s="241"/>
      <c r="DJ181" s="241"/>
      <c r="DK181" s="241"/>
      <c r="DL181" s="241"/>
      <c r="DM181" s="241"/>
      <c r="DN181" s="241"/>
      <c r="DO181" s="241"/>
      <c r="DP181" s="241"/>
      <c r="DQ181" s="241"/>
      <c r="DR181" s="241"/>
      <c r="DS181" s="241"/>
      <c r="DT181" s="241"/>
      <c r="DU181" s="241"/>
      <c r="DV181" s="241"/>
      <c r="DW181" s="241"/>
      <c r="DX181" s="241"/>
      <c r="DY181" s="241"/>
      <c r="DZ181" s="241"/>
      <c r="EA181" s="241"/>
      <c r="EB181" s="241"/>
      <c r="EC181" s="241"/>
      <c r="ED181" s="241"/>
      <c r="EE181" s="241"/>
      <c r="EF181" s="241"/>
      <c r="EG181" s="241"/>
      <c r="EH181" s="241"/>
      <c r="EI181" s="241"/>
      <c r="EJ181" s="241"/>
      <c r="EK181" s="241"/>
      <c r="EL181" s="241"/>
      <c r="EM181" s="241"/>
      <c r="EN181" s="241"/>
      <c r="EO181" s="241"/>
      <c r="EP181" s="241"/>
      <c r="EQ181" s="241"/>
      <c r="ER181" s="241"/>
      <c r="ES181" s="241"/>
      <c r="ET181" s="241"/>
      <c r="EU181" s="241"/>
      <c r="EV181" s="241"/>
      <c r="EW181" s="241"/>
      <c r="EX181" s="241"/>
      <c r="EY181" s="241"/>
      <c r="EZ181" s="241"/>
      <c r="FA181" s="241"/>
      <c r="FB181" s="241"/>
      <c r="FC181" s="241"/>
      <c r="FD181" s="241"/>
      <c r="FE181" s="241"/>
      <c r="FF181" s="241"/>
      <c r="FG181" s="241"/>
      <c r="FH181" s="241"/>
      <c r="FI181" s="241"/>
      <c r="FJ181" s="241"/>
      <c r="FK181" s="241"/>
      <c r="FL181" s="241"/>
      <c r="FM181" s="241"/>
      <c r="FN181" s="241"/>
      <c r="FO181" s="241"/>
      <c r="FP181" s="241"/>
      <c r="FQ181" s="241"/>
      <c r="FR181" s="241"/>
      <c r="FS181" s="241"/>
      <c r="FT181" s="241"/>
      <c r="FU181" s="241"/>
      <c r="FV181" s="241"/>
      <c r="FW181" s="241"/>
      <c r="FX181" s="241"/>
      <c r="FY181" s="241"/>
      <c r="FZ181" s="241"/>
      <c r="GA181" s="241"/>
      <c r="GB181" s="241"/>
      <c r="GC181" s="241"/>
      <c r="GD181" s="241"/>
      <c r="GE181" s="241"/>
      <c r="GF181" s="241"/>
      <c r="GG181" s="241"/>
      <c r="GH181" s="241"/>
      <c r="GI181" s="241"/>
      <c r="GJ181" s="241"/>
      <c r="GK181" s="241"/>
      <c r="GL181" s="241"/>
      <c r="GM181" s="241"/>
      <c r="GN181" s="241"/>
      <c r="GO181" s="241"/>
      <c r="GP181" s="241"/>
      <c r="GQ181" s="241"/>
      <c r="GR181" s="241"/>
      <c r="GS181" s="241"/>
      <c r="GT181" s="241"/>
      <c r="GU181" s="241"/>
      <c r="GV181" s="241"/>
      <c r="GW181" s="241"/>
      <c r="GX181" s="241"/>
      <c r="GY181" s="241"/>
      <c r="GZ181" s="241"/>
      <c r="HA181" s="241"/>
      <c r="HB181" s="241"/>
      <c r="HC181" s="241"/>
      <c r="HD181" s="241"/>
      <c r="HE181" s="241"/>
      <c r="HF181" s="241"/>
      <c r="HG181" s="241"/>
      <c r="HH181" s="241"/>
      <c r="HI181" s="241"/>
      <c r="HJ181" s="241"/>
      <c r="HK181" s="241"/>
      <c r="HL181" s="241"/>
      <c r="HM181" s="241"/>
      <c r="HN181" s="241"/>
      <c r="HO181" s="241"/>
      <c r="HP181" s="241"/>
      <c r="HQ181" s="241"/>
      <c r="HR181" s="241"/>
      <c r="HS181" s="241"/>
      <c r="HT181" s="241"/>
      <c r="HU181" s="241"/>
      <c r="HV181" s="241"/>
      <c r="HW181" s="241"/>
      <c r="HX181" s="241"/>
      <c r="HY181" s="241"/>
      <c r="HZ181" s="241"/>
      <c r="IA181" s="241"/>
      <c r="IB181" s="241"/>
      <c r="IC181" s="241"/>
      <c r="ID181" s="241"/>
      <c r="IE181" s="241"/>
      <c r="IF181" s="241"/>
      <c r="IG181" s="241"/>
      <c r="IH181" s="241"/>
      <c r="II181" s="241"/>
      <c r="IJ181" s="241"/>
      <c r="IK181" s="241"/>
      <c r="IL181" s="241"/>
      <c r="IM181" s="241"/>
      <c r="IN181" s="241"/>
      <c r="IO181" s="241"/>
      <c r="IP181" s="241"/>
      <c r="IQ181" s="241"/>
      <c r="IR181" s="241"/>
      <c r="IS181" s="241"/>
      <c r="IT181" s="241"/>
      <c r="IU181" s="241"/>
      <c r="IV181" s="241"/>
      <c r="IW181" s="241"/>
      <c r="IX181" s="241"/>
      <c r="IY181" s="241"/>
      <c r="IZ181" s="241"/>
      <c r="JA181" s="241"/>
      <c r="JB181" s="241"/>
      <c r="JC181" s="241"/>
      <c r="JD181" s="241"/>
      <c r="JE181" s="241"/>
      <c r="JF181" s="241"/>
      <c r="JG181" s="241"/>
      <c r="JH181" s="241"/>
      <c r="JI181" s="241"/>
      <c r="JJ181" s="241"/>
      <c r="JK181" s="241"/>
      <c r="JL181" s="241"/>
      <c r="JM181" s="241"/>
      <c r="JN181" s="241"/>
      <c r="JO181" s="241"/>
      <c r="JP181" s="241"/>
      <c r="JQ181" s="241"/>
      <c r="JR181" s="241"/>
      <c r="JS181" s="241"/>
      <c r="JT181" s="241"/>
      <c r="JU181" s="241"/>
      <c r="JV181" s="241"/>
      <c r="JW181" s="241"/>
      <c r="JX181" s="241"/>
      <c r="JY181" s="241"/>
      <c r="JZ181" s="241"/>
      <c r="KA181" s="241"/>
      <c r="KB181" s="241"/>
      <c r="KC181" s="241"/>
      <c r="KD181" s="241"/>
      <c r="KE181" s="241"/>
      <c r="KF181" s="241"/>
      <c r="KG181" s="241"/>
      <c r="KH181" s="241"/>
      <c r="KI181" s="241"/>
      <c r="KJ181" s="241"/>
      <c r="KK181" s="241"/>
      <c r="KL181" s="241"/>
      <c r="KM181" s="241"/>
      <c r="KN181" s="241"/>
      <c r="KO181" s="241"/>
      <c r="KP181" s="241"/>
      <c r="KQ181" s="241"/>
      <c r="KR181" s="241"/>
      <c r="KS181" s="241"/>
      <c r="KT181" s="241"/>
      <c r="KU181" s="241"/>
      <c r="KV181" s="241"/>
      <c r="KW181" s="241"/>
      <c r="KX181" s="241"/>
      <c r="KY181" s="241"/>
      <c r="KZ181" s="241"/>
      <c r="LA181" s="241"/>
      <c r="LB181" s="241"/>
      <c r="LC181" s="241"/>
      <c r="LD181" s="241"/>
      <c r="LE181" s="241"/>
      <c r="LF181" s="241"/>
      <c r="LG181" s="241"/>
      <c r="LH181" s="241"/>
      <c r="LI181" s="241"/>
      <c r="LJ181" s="241"/>
      <c r="LK181" s="241"/>
      <c r="LL181" s="241"/>
      <c r="LM181" s="241"/>
      <c r="LN181" s="241"/>
      <c r="LO181" s="241"/>
      <c r="LP181" s="241"/>
      <c r="LQ181" s="241"/>
      <c r="LR181" s="241"/>
      <c r="LS181" s="241"/>
      <c r="LT181" s="241"/>
      <c r="LU181" s="241"/>
      <c r="LV181" s="241"/>
      <c r="LW181" s="241"/>
      <c r="LX181" s="241"/>
      <c r="LY181" s="241"/>
      <c r="LZ181" s="241"/>
      <c r="MA181" s="241"/>
      <c r="MB181" s="241"/>
      <c r="MC181" s="241"/>
      <c r="MD181" s="241"/>
      <c r="ME181" s="241"/>
      <c r="MF181" s="241"/>
      <c r="MG181" s="241"/>
      <c r="MH181" s="241"/>
      <c r="MI181" s="241"/>
      <c r="MJ181" s="241"/>
      <c r="MK181" s="241"/>
      <c r="ML181" s="241"/>
      <c r="MM181" s="241"/>
      <c r="MN181" s="241"/>
      <c r="MO181" s="241"/>
      <c r="MP181" s="241"/>
      <c r="MQ181" s="241"/>
      <c r="MR181" s="241"/>
      <c r="MS181" s="241"/>
      <c r="MT181" s="241"/>
      <c r="MU181" s="241"/>
      <c r="MV181" s="241"/>
      <c r="MW181" s="241"/>
      <c r="MX181" s="241"/>
      <c r="MY181" s="241"/>
      <c r="MZ181" s="241"/>
      <c r="NA181" s="241"/>
      <c r="NB181" s="241"/>
      <c r="NC181" s="241"/>
      <c r="ND181" s="241"/>
      <c r="NE181" s="241"/>
      <c r="NF181" s="241"/>
      <c r="NG181" s="241"/>
      <c r="NH181" s="241"/>
      <c r="NI181" s="241"/>
      <c r="NJ181" s="241"/>
      <c r="NK181" s="241"/>
      <c r="NL181" s="241"/>
      <c r="NM181" s="241"/>
      <c r="NN181" s="241"/>
      <c r="NO181" s="241"/>
      <c r="NP181" s="241"/>
      <c r="NQ181" s="241"/>
      <c r="NR181" s="241"/>
      <c r="NS181" s="241"/>
      <c r="NT181" s="241"/>
      <c r="NU181" s="241"/>
      <c r="NV181" s="241"/>
      <c r="NW181" s="241"/>
      <c r="NX181" s="241"/>
      <c r="NY181" s="241"/>
      <c r="NZ181" s="241"/>
      <c r="OA181" s="241"/>
      <c r="OB181" s="241"/>
    </row>
    <row r="182" spans="1:392" s="4" customFormat="1">
      <c r="A182" s="240" t="s">
        <v>2069</v>
      </c>
      <c r="B182" s="390" t="s">
        <v>2061</v>
      </c>
      <c r="C182" s="32">
        <f>VLOOKUP(A182,'Running Inventory count'!$A:$C,3,)</f>
        <v>15</v>
      </c>
      <c r="D182" s="20"/>
      <c r="E182" s="20"/>
      <c r="F182" s="266" t="s">
        <v>2054</v>
      </c>
      <c r="G182" s="146" t="s">
        <v>868</v>
      </c>
      <c r="H182" s="17" t="s">
        <v>102</v>
      </c>
      <c r="I182" s="184"/>
      <c r="J182" s="25"/>
      <c r="K182" s="184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1"/>
      <c r="Z182" s="241"/>
      <c r="AA182" s="241"/>
      <c r="AB182" s="241"/>
      <c r="AC182" s="241"/>
      <c r="AD182" s="241"/>
      <c r="AE182" s="241"/>
      <c r="AF182" s="241"/>
      <c r="AG182" s="241"/>
      <c r="AH182" s="241"/>
      <c r="AI182" s="241"/>
      <c r="AJ182" s="241"/>
      <c r="AK182" s="241"/>
      <c r="AL182" s="241"/>
      <c r="AM182" s="241"/>
      <c r="AN182" s="241"/>
      <c r="AO182" s="241"/>
      <c r="AP182" s="241"/>
      <c r="AQ182" s="241"/>
      <c r="AR182" s="241"/>
      <c r="AS182" s="241"/>
      <c r="AT182" s="241"/>
      <c r="AU182" s="241"/>
      <c r="AV182" s="241"/>
      <c r="AW182" s="241"/>
      <c r="AX182" s="241"/>
      <c r="AY182" s="241"/>
      <c r="AZ182" s="241"/>
      <c r="BA182" s="241"/>
      <c r="BB182" s="241"/>
      <c r="BC182" s="241"/>
      <c r="BD182" s="241"/>
      <c r="BE182" s="241"/>
      <c r="BF182" s="241"/>
      <c r="BG182" s="241"/>
      <c r="BH182" s="241"/>
      <c r="BI182" s="241"/>
      <c r="BJ182" s="241"/>
      <c r="BK182" s="241"/>
      <c r="BL182" s="241"/>
      <c r="BM182" s="241"/>
      <c r="BN182" s="241"/>
      <c r="BO182" s="241"/>
      <c r="BP182" s="241"/>
      <c r="BQ182" s="241"/>
      <c r="BR182" s="241"/>
      <c r="BS182" s="241"/>
      <c r="BT182" s="241"/>
      <c r="BU182" s="241"/>
      <c r="BV182" s="241"/>
      <c r="BW182" s="241"/>
      <c r="BX182" s="241"/>
      <c r="BY182" s="241"/>
      <c r="BZ182" s="241"/>
      <c r="CA182" s="241"/>
      <c r="CB182" s="241"/>
      <c r="CC182" s="241"/>
      <c r="CD182" s="241"/>
      <c r="CE182" s="241"/>
      <c r="CF182" s="241"/>
      <c r="CG182" s="241"/>
      <c r="CH182" s="241"/>
      <c r="CI182" s="241"/>
      <c r="CJ182" s="241"/>
      <c r="CK182" s="241"/>
      <c r="CL182" s="241"/>
      <c r="CM182" s="241"/>
      <c r="CN182" s="241"/>
      <c r="CO182" s="241"/>
      <c r="CP182" s="241"/>
      <c r="CQ182" s="241"/>
      <c r="CR182" s="241"/>
      <c r="CS182" s="241"/>
      <c r="CT182" s="241"/>
      <c r="CU182" s="241"/>
      <c r="CV182" s="241"/>
      <c r="CW182" s="241"/>
      <c r="CX182" s="241"/>
      <c r="CY182" s="241"/>
      <c r="CZ182" s="241"/>
      <c r="DA182" s="241"/>
      <c r="DB182" s="241"/>
      <c r="DC182" s="241"/>
      <c r="DD182" s="241"/>
      <c r="DE182" s="241"/>
      <c r="DF182" s="241"/>
      <c r="DG182" s="241"/>
      <c r="DH182" s="241"/>
      <c r="DI182" s="241"/>
      <c r="DJ182" s="241"/>
      <c r="DK182" s="241"/>
      <c r="DL182" s="241"/>
      <c r="DM182" s="241"/>
      <c r="DN182" s="241"/>
      <c r="DO182" s="241"/>
      <c r="DP182" s="241"/>
      <c r="DQ182" s="241"/>
      <c r="DR182" s="241"/>
      <c r="DS182" s="241"/>
      <c r="DT182" s="241"/>
      <c r="DU182" s="241"/>
      <c r="DV182" s="241"/>
      <c r="DW182" s="241"/>
      <c r="DX182" s="241"/>
      <c r="DY182" s="241"/>
      <c r="DZ182" s="241"/>
      <c r="EA182" s="241"/>
      <c r="EB182" s="241"/>
      <c r="EC182" s="241"/>
      <c r="ED182" s="241"/>
      <c r="EE182" s="241"/>
      <c r="EF182" s="241"/>
      <c r="EG182" s="241"/>
      <c r="EH182" s="241"/>
      <c r="EI182" s="241"/>
      <c r="EJ182" s="241"/>
      <c r="EK182" s="241"/>
      <c r="EL182" s="241"/>
      <c r="EM182" s="241"/>
      <c r="EN182" s="241"/>
      <c r="EO182" s="241"/>
      <c r="EP182" s="241"/>
      <c r="EQ182" s="241"/>
      <c r="ER182" s="241"/>
      <c r="ES182" s="241"/>
      <c r="ET182" s="241"/>
      <c r="EU182" s="241"/>
      <c r="EV182" s="241"/>
      <c r="EW182" s="241"/>
      <c r="EX182" s="241"/>
      <c r="EY182" s="241"/>
      <c r="EZ182" s="241"/>
      <c r="FA182" s="241"/>
      <c r="FB182" s="241"/>
      <c r="FC182" s="241"/>
      <c r="FD182" s="241"/>
      <c r="FE182" s="241"/>
      <c r="FF182" s="241"/>
      <c r="FG182" s="241"/>
      <c r="FH182" s="241"/>
      <c r="FI182" s="241"/>
      <c r="FJ182" s="241"/>
      <c r="FK182" s="241"/>
      <c r="FL182" s="241"/>
      <c r="FM182" s="241"/>
      <c r="FN182" s="241"/>
      <c r="FO182" s="241"/>
      <c r="FP182" s="241"/>
      <c r="FQ182" s="241"/>
      <c r="FR182" s="241"/>
      <c r="FS182" s="241"/>
      <c r="FT182" s="241"/>
      <c r="FU182" s="241"/>
      <c r="FV182" s="241"/>
      <c r="FW182" s="241"/>
      <c r="FX182" s="241"/>
      <c r="FY182" s="241"/>
      <c r="FZ182" s="241"/>
      <c r="GA182" s="241"/>
      <c r="GB182" s="241"/>
      <c r="GC182" s="241"/>
      <c r="GD182" s="241"/>
      <c r="GE182" s="241"/>
      <c r="GF182" s="241"/>
      <c r="GG182" s="241"/>
      <c r="GH182" s="241"/>
      <c r="GI182" s="241"/>
      <c r="GJ182" s="241"/>
      <c r="GK182" s="241"/>
      <c r="GL182" s="241"/>
      <c r="GM182" s="241"/>
      <c r="GN182" s="241"/>
      <c r="GO182" s="241"/>
      <c r="GP182" s="241"/>
      <c r="GQ182" s="241"/>
      <c r="GR182" s="241"/>
      <c r="GS182" s="241"/>
      <c r="GT182" s="241"/>
      <c r="GU182" s="241"/>
      <c r="GV182" s="241"/>
      <c r="GW182" s="241"/>
      <c r="GX182" s="241"/>
      <c r="GY182" s="241"/>
      <c r="GZ182" s="241"/>
      <c r="HA182" s="241"/>
      <c r="HB182" s="241"/>
      <c r="HC182" s="241"/>
      <c r="HD182" s="241"/>
      <c r="HE182" s="241"/>
      <c r="HF182" s="241"/>
      <c r="HG182" s="241"/>
      <c r="HH182" s="241"/>
      <c r="HI182" s="241"/>
      <c r="HJ182" s="241"/>
      <c r="HK182" s="241"/>
      <c r="HL182" s="241"/>
      <c r="HM182" s="241"/>
      <c r="HN182" s="241"/>
      <c r="HO182" s="241"/>
      <c r="HP182" s="241"/>
      <c r="HQ182" s="241"/>
      <c r="HR182" s="241"/>
      <c r="HS182" s="241"/>
      <c r="HT182" s="241"/>
      <c r="HU182" s="241"/>
      <c r="HV182" s="241"/>
      <c r="HW182" s="241"/>
      <c r="HX182" s="241"/>
      <c r="HY182" s="241"/>
      <c r="HZ182" s="241"/>
      <c r="IA182" s="241"/>
      <c r="IB182" s="241"/>
      <c r="IC182" s="241"/>
      <c r="ID182" s="241"/>
      <c r="IE182" s="241"/>
      <c r="IF182" s="241"/>
      <c r="IG182" s="241"/>
      <c r="IH182" s="241"/>
      <c r="II182" s="241"/>
      <c r="IJ182" s="241"/>
      <c r="IK182" s="241"/>
      <c r="IL182" s="241"/>
      <c r="IM182" s="241"/>
      <c r="IN182" s="241"/>
      <c r="IO182" s="241"/>
      <c r="IP182" s="241"/>
      <c r="IQ182" s="241"/>
      <c r="IR182" s="241"/>
      <c r="IS182" s="241"/>
      <c r="IT182" s="241"/>
      <c r="IU182" s="241"/>
      <c r="IV182" s="241"/>
      <c r="IW182" s="241"/>
      <c r="IX182" s="241"/>
      <c r="IY182" s="241"/>
      <c r="IZ182" s="241"/>
      <c r="JA182" s="241"/>
      <c r="JB182" s="241"/>
      <c r="JC182" s="241"/>
      <c r="JD182" s="241"/>
      <c r="JE182" s="241"/>
      <c r="JF182" s="241"/>
      <c r="JG182" s="241"/>
      <c r="JH182" s="241"/>
      <c r="JI182" s="241"/>
      <c r="JJ182" s="241"/>
      <c r="JK182" s="241"/>
      <c r="JL182" s="241"/>
      <c r="JM182" s="241"/>
      <c r="JN182" s="241"/>
      <c r="JO182" s="241"/>
      <c r="JP182" s="241"/>
      <c r="JQ182" s="241"/>
      <c r="JR182" s="241"/>
      <c r="JS182" s="241"/>
      <c r="JT182" s="241"/>
      <c r="JU182" s="241"/>
      <c r="JV182" s="241"/>
      <c r="JW182" s="241"/>
      <c r="JX182" s="241"/>
      <c r="JY182" s="241"/>
      <c r="JZ182" s="241"/>
      <c r="KA182" s="241"/>
      <c r="KB182" s="241"/>
      <c r="KC182" s="241"/>
      <c r="KD182" s="241"/>
      <c r="KE182" s="241"/>
      <c r="KF182" s="241"/>
      <c r="KG182" s="241"/>
      <c r="KH182" s="241"/>
      <c r="KI182" s="241"/>
      <c r="KJ182" s="241"/>
      <c r="KK182" s="241"/>
      <c r="KL182" s="241"/>
      <c r="KM182" s="241"/>
      <c r="KN182" s="241"/>
      <c r="KO182" s="241"/>
      <c r="KP182" s="241"/>
      <c r="KQ182" s="241"/>
      <c r="KR182" s="241"/>
      <c r="KS182" s="241"/>
      <c r="KT182" s="241"/>
      <c r="KU182" s="241"/>
      <c r="KV182" s="241"/>
      <c r="KW182" s="241"/>
      <c r="KX182" s="241"/>
      <c r="KY182" s="241"/>
      <c r="KZ182" s="241"/>
      <c r="LA182" s="241"/>
      <c r="LB182" s="241"/>
      <c r="LC182" s="241"/>
      <c r="LD182" s="241"/>
      <c r="LE182" s="241"/>
      <c r="LF182" s="241"/>
      <c r="LG182" s="241"/>
      <c r="LH182" s="241"/>
      <c r="LI182" s="241"/>
      <c r="LJ182" s="241"/>
      <c r="LK182" s="241"/>
      <c r="LL182" s="241"/>
      <c r="LM182" s="241"/>
      <c r="LN182" s="241"/>
      <c r="LO182" s="241"/>
      <c r="LP182" s="241"/>
      <c r="LQ182" s="241"/>
      <c r="LR182" s="241"/>
      <c r="LS182" s="241"/>
      <c r="LT182" s="241"/>
      <c r="LU182" s="241"/>
      <c r="LV182" s="241"/>
      <c r="LW182" s="241"/>
      <c r="LX182" s="241"/>
      <c r="LY182" s="241"/>
      <c r="LZ182" s="241"/>
      <c r="MA182" s="241"/>
      <c r="MB182" s="241"/>
      <c r="MC182" s="241"/>
      <c r="MD182" s="241"/>
      <c r="ME182" s="241"/>
      <c r="MF182" s="241"/>
      <c r="MG182" s="241"/>
      <c r="MH182" s="241"/>
      <c r="MI182" s="241"/>
      <c r="MJ182" s="241"/>
      <c r="MK182" s="241"/>
      <c r="ML182" s="241"/>
      <c r="MM182" s="241"/>
      <c r="MN182" s="241"/>
      <c r="MO182" s="241"/>
      <c r="MP182" s="241"/>
      <c r="MQ182" s="241"/>
      <c r="MR182" s="241"/>
      <c r="MS182" s="241"/>
      <c r="MT182" s="241"/>
      <c r="MU182" s="241"/>
      <c r="MV182" s="241"/>
      <c r="MW182" s="241"/>
      <c r="MX182" s="241"/>
      <c r="MY182" s="241"/>
      <c r="MZ182" s="241"/>
      <c r="NA182" s="241"/>
      <c r="NB182" s="241"/>
      <c r="NC182" s="241"/>
      <c r="ND182" s="241"/>
      <c r="NE182" s="241"/>
      <c r="NF182" s="241"/>
      <c r="NG182" s="241"/>
      <c r="NH182" s="241"/>
      <c r="NI182" s="241"/>
      <c r="NJ182" s="241"/>
      <c r="NK182" s="241"/>
      <c r="NL182" s="241"/>
      <c r="NM182" s="241"/>
      <c r="NN182" s="241"/>
      <c r="NO182" s="241"/>
      <c r="NP182" s="241"/>
      <c r="NQ182" s="241"/>
      <c r="NR182" s="241"/>
      <c r="NS182" s="241"/>
      <c r="NT182" s="241"/>
      <c r="NU182" s="241"/>
      <c r="NV182" s="241"/>
      <c r="NW182" s="241"/>
      <c r="NX182" s="241"/>
      <c r="NY182" s="241"/>
      <c r="NZ182" s="241"/>
      <c r="OA182" s="241"/>
      <c r="OB182" s="241"/>
    </row>
    <row r="183" spans="1:392" s="243" customFormat="1">
      <c r="A183" s="234" t="s">
        <v>1983</v>
      </c>
      <c r="B183" s="386" t="s">
        <v>1988</v>
      </c>
      <c r="C183" s="282">
        <f>VLOOKUP(A183,'Running Inventory count'!$A:$C,3,)</f>
        <v>15</v>
      </c>
      <c r="D183" s="263"/>
      <c r="E183" s="263"/>
      <c r="F183" s="266" t="s">
        <v>1890</v>
      </c>
      <c r="G183" s="289" t="s">
        <v>868</v>
      </c>
      <c r="H183" s="288" t="s">
        <v>102</v>
      </c>
      <c r="I183" s="270"/>
      <c r="J183" s="265"/>
      <c r="K183" s="270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  <c r="AA183" s="241"/>
      <c r="AB183" s="241"/>
      <c r="AC183" s="241"/>
      <c r="AD183" s="241"/>
      <c r="AE183" s="241"/>
      <c r="AF183" s="241"/>
      <c r="AG183" s="241"/>
      <c r="AH183" s="241"/>
      <c r="AI183" s="241"/>
      <c r="AJ183" s="241"/>
      <c r="AK183" s="241"/>
      <c r="AL183" s="241"/>
      <c r="AM183" s="241"/>
      <c r="AN183" s="241"/>
      <c r="AO183" s="241"/>
      <c r="AP183" s="241"/>
      <c r="AQ183" s="241"/>
      <c r="AR183" s="241"/>
      <c r="AS183" s="241"/>
      <c r="AT183" s="241"/>
      <c r="AU183" s="241"/>
      <c r="AV183" s="241"/>
      <c r="AW183" s="241"/>
      <c r="AX183" s="241"/>
      <c r="AY183" s="241"/>
      <c r="AZ183" s="241"/>
      <c r="BA183" s="241"/>
      <c r="BB183" s="241"/>
      <c r="BC183" s="241"/>
      <c r="BD183" s="241"/>
      <c r="BE183" s="241"/>
      <c r="BF183" s="241"/>
      <c r="BG183" s="241"/>
      <c r="BH183" s="241"/>
      <c r="BI183" s="241"/>
      <c r="BJ183" s="241"/>
      <c r="BK183" s="241"/>
      <c r="BL183" s="241"/>
      <c r="BM183" s="241"/>
      <c r="BN183" s="241"/>
      <c r="BO183" s="241"/>
      <c r="BP183" s="241"/>
      <c r="BQ183" s="241"/>
      <c r="BR183" s="241"/>
      <c r="BS183" s="241"/>
      <c r="BT183" s="241"/>
      <c r="BU183" s="241"/>
      <c r="BV183" s="241"/>
      <c r="BW183" s="241"/>
      <c r="BX183" s="241"/>
      <c r="BY183" s="241"/>
      <c r="BZ183" s="241"/>
      <c r="CA183" s="241"/>
      <c r="CB183" s="241"/>
      <c r="CC183" s="241"/>
      <c r="CD183" s="241"/>
      <c r="CE183" s="241"/>
      <c r="CF183" s="241"/>
      <c r="CG183" s="241"/>
      <c r="CH183" s="241"/>
      <c r="CI183" s="241"/>
      <c r="CJ183" s="241"/>
      <c r="CK183" s="241"/>
      <c r="CL183" s="241"/>
      <c r="CM183" s="241"/>
      <c r="CN183" s="241"/>
      <c r="CO183" s="241"/>
      <c r="CP183" s="241"/>
      <c r="CQ183" s="241"/>
      <c r="CR183" s="241"/>
      <c r="CS183" s="241"/>
      <c r="CT183" s="241"/>
      <c r="CU183" s="241"/>
      <c r="CV183" s="241"/>
      <c r="CW183" s="241"/>
      <c r="CX183" s="241"/>
      <c r="CY183" s="241"/>
      <c r="CZ183" s="241"/>
      <c r="DA183" s="241"/>
      <c r="DB183" s="241"/>
      <c r="DC183" s="241"/>
      <c r="DD183" s="241"/>
      <c r="DE183" s="241"/>
      <c r="DF183" s="241"/>
      <c r="DG183" s="241"/>
      <c r="DH183" s="241"/>
      <c r="DI183" s="241"/>
      <c r="DJ183" s="241"/>
      <c r="DK183" s="241"/>
      <c r="DL183" s="241"/>
      <c r="DM183" s="241"/>
      <c r="DN183" s="241"/>
      <c r="DO183" s="241"/>
      <c r="DP183" s="241"/>
      <c r="DQ183" s="241"/>
      <c r="DR183" s="241"/>
      <c r="DS183" s="241"/>
      <c r="DT183" s="241"/>
      <c r="DU183" s="241"/>
      <c r="DV183" s="241"/>
      <c r="DW183" s="241"/>
      <c r="DX183" s="241"/>
      <c r="DY183" s="241"/>
      <c r="DZ183" s="241"/>
      <c r="EA183" s="241"/>
      <c r="EB183" s="241"/>
      <c r="EC183" s="241"/>
      <c r="ED183" s="241"/>
      <c r="EE183" s="241"/>
      <c r="EF183" s="241"/>
      <c r="EG183" s="241"/>
      <c r="EH183" s="241"/>
      <c r="EI183" s="241"/>
      <c r="EJ183" s="241"/>
      <c r="EK183" s="241"/>
      <c r="EL183" s="241"/>
      <c r="EM183" s="241"/>
      <c r="EN183" s="241"/>
      <c r="EO183" s="241"/>
      <c r="EP183" s="241"/>
      <c r="EQ183" s="241"/>
      <c r="ER183" s="241"/>
      <c r="ES183" s="241"/>
      <c r="ET183" s="241"/>
      <c r="EU183" s="241"/>
      <c r="EV183" s="241"/>
      <c r="EW183" s="241"/>
      <c r="EX183" s="241"/>
      <c r="EY183" s="241"/>
      <c r="EZ183" s="241"/>
      <c r="FA183" s="241"/>
      <c r="FB183" s="241"/>
      <c r="FC183" s="241"/>
      <c r="FD183" s="241"/>
      <c r="FE183" s="241"/>
      <c r="FF183" s="241"/>
      <c r="FG183" s="241"/>
      <c r="FH183" s="241"/>
      <c r="FI183" s="241"/>
      <c r="FJ183" s="241"/>
      <c r="FK183" s="241"/>
      <c r="FL183" s="241"/>
      <c r="FM183" s="241"/>
      <c r="FN183" s="241"/>
      <c r="FO183" s="241"/>
      <c r="FP183" s="241"/>
      <c r="FQ183" s="241"/>
      <c r="FR183" s="241"/>
      <c r="FS183" s="241"/>
      <c r="FT183" s="241"/>
      <c r="FU183" s="241"/>
      <c r="FV183" s="241"/>
      <c r="FW183" s="241"/>
      <c r="FX183" s="241"/>
      <c r="FY183" s="241"/>
      <c r="FZ183" s="241"/>
      <c r="GA183" s="241"/>
      <c r="GB183" s="241"/>
      <c r="GC183" s="241"/>
      <c r="GD183" s="241"/>
      <c r="GE183" s="241"/>
      <c r="GF183" s="241"/>
      <c r="GG183" s="241"/>
      <c r="GH183" s="241"/>
      <c r="GI183" s="241"/>
      <c r="GJ183" s="241"/>
      <c r="GK183" s="241"/>
      <c r="GL183" s="241"/>
      <c r="GM183" s="241"/>
      <c r="GN183" s="241"/>
      <c r="GO183" s="241"/>
      <c r="GP183" s="241"/>
      <c r="GQ183" s="241"/>
      <c r="GR183" s="241"/>
      <c r="GS183" s="241"/>
      <c r="GT183" s="241"/>
      <c r="GU183" s="241"/>
      <c r="GV183" s="241"/>
      <c r="GW183" s="241"/>
      <c r="GX183" s="241"/>
      <c r="GY183" s="241"/>
      <c r="GZ183" s="241"/>
      <c r="HA183" s="241"/>
      <c r="HB183" s="241"/>
      <c r="HC183" s="241"/>
      <c r="HD183" s="241"/>
      <c r="HE183" s="241"/>
      <c r="HF183" s="241"/>
      <c r="HG183" s="241"/>
      <c r="HH183" s="241"/>
      <c r="HI183" s="241"/>
      <c r="HJ183" s="241"/>
      <c r="HK183" s="241"/>
      <c r="HL183" s="241"/>
      <c r="HM183" s="241"/>
      <c r="HN183" s="241"/>
      <c r="HO183" s="241"/>
      <c r="HP183" s="241"/>
      <c r="HQ183" s="241"/>
      <c r="HR183" s="241"/>
      <c r="HS183" s="241"/>
      <c r="HT183" s="241"/>
      <c r="HU183" s="241"/>
      <c r="HV183" s="241"/>
      <c r="HW183" s="241"/>
      <c r="HX183" s="241"/>
      <c r="HY183" s="241"/>
      <c r="HZ183" s="241"/>
      <c r="IA183" s="241"/>
      <c r="IB183" s="241"/>
      <c r="IC183" s="241"/>
      <c r="ID183" s="241"/>
      <c r="IE183" s="241"/>
      <c r="IF183" s="241"/>
      <c r="IG183" s="241"/>
      <c r="IH183" s="241"/>
      <c r="II183" s="241"/>
      <c r="IJ183" s="241"/>
      <c r="IK183" s="241"/>
      <c r="IL183" s="241"/>
      <c r="IM183" s="241"/>
      <c r="IN183" s="241"/>
      <c r="IO183" s="241"/>
      <c r="IP183" s="241"/>
      <c r="IQ183" s="241"/>
      <c r="IR183" s="241"/>
      <c r="IS183" s="241"/>
      <c r="IT183" s="241"/>
      <c r="IU183" s="241"/>
      <c r="IV183" s="241"/>
      <c r="IW183" s="241"/>
      <c r="IX183" s="241"/>
      <c r="IY183" s="241"/>
      <c r="IZ183" s="241"/>
      <c r="JA183" s="241"/>
      <c r="JB183" s="241"/>
      <c r="JC183" s="241"/>
      <c r="JD183" s="241"/>
      <c r="JE183" s="241"/>
      <c r="JF183" s="241"/>
      <c r="JG183" s="241"/>
      <c r="JH183" s="241"/>
      <c r="JI183" s="241"/>
      <c r="JJ183" s="241"/>
      <c r="JK183" s="241"/>
      <c r="JL183" s="241"/>
      <c r="JM183" s="241"/>
      <c r="JN183" s="241"/>
      <c r="JO183" s="241"/>
      <c r="JP183" s="241"/>
      <c r="JQ183" s="241"/>
      <c r="JR183" s="241"/>
      <c r="JS183" s="241"/>
      <c r="JT183" s="241"/>
      <c r="JU183" s="241"/>
      <c r="JV183" s="241"/>
      <c r="JW183" s="241"/>
      <c r="JX183" s="241"/>
      <c r="JY183" s="241"/>
      <c r="JZ183" s="241"/>
      <c r="KA183" s="241"/>
      <c r="KB183" s="241"/>
      <c r="KC183" s="241"/>
      <c r="KD183" s="241"/>
      <c r="KE183" s="241"/>
      <c r="KF183" s="241"/>
      <c r="KG183" s="241"/>
      <c r="KH183" s="241"/>
      <c r="KI183" s="241"/>
      <c r="KJ183" s="241"/>
      <c r="KK183" s="241"/>
      <c r="KL183" s="241"/>
      <c r="KM183" s="241"/>
      <c r="KN183" s="241"/>
      <c r="KO183" s="241"/>
      <c r="KP183" s="241"/>
      <c r="KQ183" s="241"/>
      <c r="KR183" s="241"/>
      <c r="KS183" s="241"/>
      <c r="KT183" s="241"/>
      <c r="KU183" s="241"/>
      <c r="KV183" s="241"/>
      <c r="KW183" s="241"/>
      <c r="KX183" s="241"/>
      <c r="KY183" s="241"/>
      <c r="KZ183" s="241"/>
      <c r="LA183" s="241"/>
      <c r="LB183" s="241"/>
      <c r="LC183" s="241"/>
      <c r="LD183" s="241"/>
      <c r="LE183" s="241"/>
      <c r="LF183" s="241"/>
      <c r="LG183" s="241"/>
      <c r="LH183" s="241"/>
      <c r="LI183" s="241"/>
      <c r="LJ183" s="241"/>
      <c r="LK183" s="241"/>
      <c r="LL183" s="241"/>
      <c r="LM183" s="241"/>
      <c r="LN183" s="241"/>
      <c r="LO183" s="241"/>
      <c r="LP183" s="241"/>
      <c r="LQ183" s="241"/>
      <c r="LR183" s="241"/>
      <c r="LS183" s="241"/>
      <c r="LT183" s="241"/>
      <c r="LU183" s="241"/>
      <c r="LV183" s="241"/>
      <c r="LW183" s="241"/>
      <c r="LX183" s="241"/>
      <c r="LY183" s="241"/>
      <c r="LZ183" s="241"/>
      <c r="MA183" s="241"/>
      <c r="MB183" s="241"/>
      <c r="MC183" s="241"/>
      <c r="MD183" s="241"/>
      <c r="ME183" s="241"/>
      <c r="MF183" s="241"/>
      <c r="MG183" s="241"/>
      <c r="MH183" s="241"/>
      <c r="MI183" s="241"/>
      <c r="MJ183" s="241"/>
      <c r="MK183" s="241"/>
      <c r="ML183" s="241"/>
      <c r="MM183" s="241"/>
      <c r="MN183" s="241"/>
      <c r="MO183" s="241"/>
      <c r="MP183" s="241"/>
      <c r="MQ183" s="241"/>
      <c r="MR183" s="241"/>
      <c r="MS183" s="241"/>
      <c r="MT183" s="241"/>
      <c r="MU183" s="241"/>
      <c r="MV183" s="241"/>
      <c r="MW183" s="241"/>
      <c r="MX183" s="241"/>
      <c r="MY183" s="241"/>
      <c r="MZ183" s="241"/>
      <c r="NA183" s="241"/>
      <c r="NB183" s="241"/>
      <c r="NC183" s="241"/>
      <c r="ND183" s="241"/>
      <c r="NE183" s="241"/>
      <c r="NF183" s="241"/>
      <c r="NG183" s="241"/>
      <c r="NH183" s="241"/>
      <c r="NI183" s="241"/>
      <c r="NJ183" s="241"/>
      <c r="NK183" s="241"/>
      <c r="NL183" s="241"/>
      <c r="NM183" s="241"/>
      <c r="NN183" s="241"/>
      <c r="NO183" s="241"/>
      <c r="NP183" s="241"/>
      <c r="NQ183" s="241"/>
      <c r="NR183" s="241"/>
      <c r="NS183" s="241"/>
      <c r="NT183" s="241"/>
      <c r="NU183" s="241"/>
      <c r="NV183" s="241"/>
      <c r="NW183" s="241"/>
      <c r="NX183" s="241"/>
      <c r="NY183" s="241"/>
      <c r="NZ183" s="241"/>
      <c r="OA183" s="241"/>
      <c r="OB183" s="241"/>
    </row>
    <row r="184" spans="1:392" s="243" customFormat="1">
      <c r="A184" s="234" t="s">
        <v>1964</v>
      </c>
      <c r="B184" s="386" t="s">
        <v>1958</v>
      </c>
      <c r="C184" s="282">
        <f>VLOOKUP(A184,'Running Inventory count'!$A:$C,3,)</f>
        <v>14</v>
      </c>
      <c r="D184" s="263"/>
      <c r="E184" s="263"/>
      <c r="F184" s="266" t="s">
        <v>1890</v>
      </c>
      <c r="G184" s="289" t="s">
        <v>868</v>
      </c>
      <c r="H184" s="288" t="s">
        <v>102</v>
      </c>
      <c r="I184" s="270"/>
      <c r="J184" s="265"/>
      <c r="K184" s="270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1"/>
      <c r="Z184" s="241"/>
      <c r="AA184" s="241"/>
      <c r="AB184" s="241"/>
      <c r="AC184" s="241"/>
      <c r="AD184" s="241"/>
      <c r="AE184" s="241"/>
      <c r="AF184" s="241"/>
      <c r="AG184" s="241"/>
      <c r="AH184" s="241"/>
      <c r="AI184" s="241"/>
      <c r="AJ184" s="241"/>
      <c r="AK184" s="241"/>
      <c r="AL184" s="241"/>
      <c r="AM184" s="241"/>
      <c r="AN184" s="241"/>
      <c r="AO184" s="241"/>
      <c r="AP184" s="241"/>
      <c r="AQ184" s="241"/>
      <c r="AR184" s="241"/>
      <c r="AS184" s="241"/>
      <c r="AT184" s="241"/>
      <c r="AU184" s="241"/>
      <c r="AV184" s="241"/>
      <c r="AW184" s="241"/>
      <c r="AX184" s="241"/>
      <c r="AY184" s="241"/>
      <c r="AZ184" s="241"/>
      <c r="BA184" s="241"/>
      <c r="BB184" s="241"/>
      <c r="BC184" s="241"/>
      <c r="BD184" s="241"/>
      <c r="BE184" s="241"/>
      <c r="BF184" s="241"/>
      <c r="BG184" s="241"/>
      <c r="BH184" s="241"/>
      <c r="BI184" s="241"/>
      <c r="BJ184" s="241"/>
      <c r="BK184" s="241"/>
      <c r="BL184" s="241"/>
      <c r="BM184" s="241"/>
      <c r="BN184" s="241"/>
      <c r="BO184" s="241"/>
      <c r="BP184" s="241"/>
      <c r="BQ184" s="241"/>
      <c r="BR184" s="241"/>
      <c r="BS184" s="241"/>
      <c r="BT184" s="241"/>
      <c r="BU184" s="241"/>
      <c r="BV184" s="241"/>
      <c r="BW184" s="241"/>
      <c r="BX184" s="241"/>
      <c r="BY184" s="241"/>
      <c r="BZ184" s="241"/>
      <c r="CA184" s="241"/>
      <c r="CB184" s="241"/>
      <c r="CC184" s="241"/>
      <c r="CD184" s="241"/>
      <c r="CE184" s="241"/>
      <c r="CF184" s="241"/>
      <c r="CG184" s="241"/>
      <c r="CH184" s="241"/>
      <c r="CI184" s="241"/>
      <c r="CJ184" s="241"/>
      <c r="CK184" s="241"/>
      <c r="CL184" s="241"/>
      <c r="CM184" s="241"/>
      <c r="CN184" s="241"/>
      <c r="CO184" s="241"/>
      <c r="CP184" s="241"/>
      <c r="CQ184" s="241"/>
      <c r="CR184" s="241"/>
      <c r="CS184" s="241"/>
      <c r="CT184" s="241"/>
      <c r="CU184" s="241"/>
      <c r="CV184" s="241"/>
      <c r="CW184" s="241"/>
      <c r="CX184" s="241"/>
      <c r="CY184" s="241"/>
      <c r="CZ184" s="241"/>
      <c r="DA184" s="241"/>
      <c r="DB184" s="241"/>
      <c r="DC184" s="241"/>
      <c r="DD184" s="241"/>
      <c r="DE184" s="241"/>
      <c r="DF184" s="241"/>
      <c r="DG184" s="241"/>
      <c r="DH184" s="241"/>
      <c r="DI184" s="241"/>
      <c r="DJ184" s="241"/>
      <c r="DK184" s="241"/>
      <c r="DL184" s="241"/>
      <c r="DM184" s="241"/>
      <c r="DN184" s="241"/>
      <c r="DO184" s="241"/>
      <c r="DP184" s="241"/>
      <c r="DQ184" s="241"/>
      <c r="DR184" s="241"/>
      <c r="DS184" s="241"/>
      <c r="DT184" s="241"/>
      <c r="DU184" s="241"/>
      <c r="DV184" s="241"/>
      <c r="DW184" s="241"/>
      <c r="DX184" s="241"/>
      <c r="DY184" s="241"/>
      <c r="DZ184" s="241"/>
      <c r="EA184" s="241"/>
      <c r="EB184" s="241"/>
      <c r="EC184" s="241"/>
      <c r="ED184" s="241"/>
      <c r="EE184" s="241"/>
      <c r="EF184" s="241"/>
      <c r="EG184" s="241"/>
      <c r="EH184" s="241"/>
      <c r="EI184" s="241"/>
      <c r="EJ184" s="241"/>
      <c r="EK184" s="241"/>
      <c r="EL184" s="241"/>
      <c r="EM184" s="241"/>
      <c r="EN184" s="241"/>
      <c r="EO184" s="241"/>
      <c r="EP184" s="241"/>
      <c r="EQ184" s="241"/>
      <c r="ER184" s="241"/>
      <c r="ES184" s="241"/>
      <c r="ET184" s="241"/>
      <c r="EU184" s="241"/>
      <c r="EV184" s="241"/>
      <c r="EW184" s="241"/>
      <c r="EX184" s="241"/>
      <c r="EY184" s="241"/>
      <c r="EZ184" s="241"/>
      <c r="FA184" s="241"/>
      <c r="FB184" s="241"/>
      <c r="FC184" s="241"/>
      <c r="FD184" s="241"/>
      <c r="FE184" s="241"/>
      <c r="FF184" s="241"/>
      <c r="FG184" s="241"/>
      <c r="FH184" s="241"/>
      <c r="FI184" s="241"/>
      <c r="FJ184" s="241"/>
      <c r="FK184" s="241"/>
      <c r="FL184" s="241"/>
      <c r="FM184" s="241"/>
      <c r="FN184" s="241"/>
      <c r="FO184" s="241"/>
      <c r="FP184" s="241"/>
      <c r="FQ184" s="241"/>
      <c r="FR184" s="241"/>
      <c r="FS184" s="241"/>
      <c r="FT184" s="241"/>
      <c r="FU184" s="241"/>
      <c r="FV184" s="241"/>
      <c r="FW184" s="241"/>
      <c r="FX184" s="241"/>
      <c r="FY184" s="241"/>
      <c r="FZ184" s="241"/>
      <c r="GA184" s="241"/>
      <c r="GB184" s="241"/>
      <c r="GC184" s="241"/>
      <c r="GD184" s="241"/>
      <c r="GE184" s="241"/>
      <c r="GF184" s="241"/>
      <c r="GG184" s="241"/>
      <c r="GH184" s="241"/>
      <c r="GI184" s="241"/>
      <c r="GJ184" s="241"/>
      <c r="GK184" s="241"/>
      <c r="GL184" s="241"/>
      <c r="GM184" s="241"/>
      <c r="GN184" s="241"/>
      <c r="GO184" s="241"/>
      <c r="GP184" s="241"/>
      <c r="GQ184" s="241"/>
      <c r="GR184" s="241"/>
      <c r="GS184" s="241"/>
      <c r="GT184" s="241"/>
      <c r="GU184" s="241"/>
      <c r="GV184" s="241"/>
      <c r="GW184" s="241"/>
      <c r="GX184" s="241"/>
      <c r="GY184" s="241"/>
      <c r="GZ184" s="241"/>
      <c r="HA184" s="241"/>
      <c r="HB184" s="241"/>
      <c r="HC184" s="241"/>
      <c r="HD184" s="241"/>
      <c r="HE184" s="241"/>
      <c r="HF184" s="241"/>
      <c r="HG184" s="241"/>
      <c r="HH184" s="241"/>
      <c r="HI184" s="241"/>
      <c r="HJ184" s="241"/>
      <c r="HK184" s="241"/>
      <c r="HL184" s="241"/>
      <c r="HM184" s="241"/>
      <c r="HN184" s="241"/>
      <c r="HO184" s="241"/>
      <c r="HP184" s="241"/>
      <c r="HQ184" s="241"/>
      <c r="HR184" s="241"/>
      <c r="HS184" s="241"/>
      <c r="HT184" s="241"/>
      <c r="HU184" s="241"/>
      <c r="HV184" s="241"/>
      <c r="HW184" s="241"/>
      <c r="HX184" s="241"/>
      <c r="HY184" s="241"/>
      <c r="HZ184" s="241"/>
      <c r="IA184" s="241"/>
      <c r="IB184" s="241"/>
      <c r="IC184" s="241"/>
      <c r="ID184" s="241"/>
      <c r="IE184" s="241"/>
      <c r="IF184" s="241"/>
      <c r="IG184" s="241"/>
      <c r="IH184" s="241"/>
      <c r="II184" s="241"/>
      <c r="IJ184" s="241"/>
      <c r="IK184" s="241"/>
      <c r="IL184" s="241"/>
      <c r="IM184" s="241"/>
      <c r="IN184" s="241"/>
      <c r="IO184" s="241"/>
      <c r="IP184" s="241"/>
      <c r="IQ184" s="241"/>
      <c r="IR184" s="241"/>
      <c r="IS184" s="241"/>
      <c r="IT184" s="241"/>
      <c r="IU184" s="241"/>
      <c r="IV184" s="241"/>
      <c r="IW184" s="241"/>
      <c r="IX184" s="241"/>
      <c r="IY184" s="241"/>
      <c r="IZ184" s="241"/>
      <c r="JA184" s="241"/>
      <c r="JB184" s="241"/>
      <c r="JC184" s="241"/>
      <c r="JD184" s="241"/>
      <c r="JE184" s="241"/>
      <c r="JF184" s="241"/>
      <c r="JG184" s="241"/>
      <c r="JH184" s="241"/>
      <c r="JI184" s="241"/>
      <c r="JJ184" s="241"/>
      <c r="JK184" s="241"/>
      <c r="JL184" s="241"/>
      <c r="JM184" s="241"/>
      <c r="JN184" s="241"/>
      <c r="JO184" s="241"/>
      <c r="JP184" s="241"/>
      <c r="JQ184" s="241"/>
      <c r="JR184" s="241"/>
      <c r="JS184" s="241"/>
      <c r="JT184" s="241"/>
      <c r="JU184" s="241"/>
      <c r="JV184" s="241"/>
      <c r="JW184" s="241"/>
      <c r="JX184" s="241"/>
      <c r="JY184" s="241"/>
      <c r="JZ184" s="241"/>
      <c r="KA184" s="241"/>
      <c r="KB184" s="241"/>
      <c r="KC184" s="241"/>
      <c r="KD184" s="241"/>
      <c r="KE184" s="241"/>
      <c r="KF184" s="241"/>
      <c r="KG184" s="241"/>
      <c r="KH184" s="241"/>
      <c r="KI184" s="241"/>
      <c r="KJ184" s="241"/>
      <c r="KK184" s="241"/>
      <c r="KL184" s="241"/>
      <c r="KM184" s="241"/>
      <c r="KN184" s="241"/>
      <c r="KO184" s="241"/>
      <c r="KP184" s="241"/>
      <c r="KQ184" s="241"/>
      <c r="KR184" s="241"/>
      <c r="KS184" s="241"/>
      <c r="KT184" s="241"/>
      <c r="KU184" s="241"/>
      <c r="KV184" s="241"/>
      <c r="KW184" s="241"/>
      <c r="KX184" s="241"/>
      <c r="KY184" s="241"/>
      <c r="KZ184" s="241"/>
      <c r="LA184" s="241"/>
      <c r="LB184" s="241"/>
      <c r="LC184" s="241"/>
      <c r="LD184" s="241"/>
      <c r="LE184" s="241"/>
      <c r="LF184" s="241"/>
      <c r="LG184" s="241"/>
      <c r="LH184" s="241"/>
      <c r="LI184" s="241"/>
      <c r="LJ184" s="241"/>
      <c r="LK184" s="241"/>
      <c r="LL184" s="241"/>
      <c r="LM184" s="241"/>
      <c r="LN184" s="241"/>
      <c r="LO184" s="241"/>
      <c r="LP184" s="241"/>
      <c r="LQ184" s="241"/>
      <c r="LR184" s="241"/>
      <c r="LS184" s="241"/>
      <c r="LT184" s="241"/>
      <c r="LU184" s="241"/>
      <c r="LV184" s="241"/>
      <c r="LW184" s="241"/>
      <c r="LX184" s="241"/>
      <c r="LY184" s="241"/>
      <c r="LZ184" s="241"/>
      <c r="MA184" s="241"/>
      <c r="MB184" s="241"/>
      <c r="MC184" s="241"/>
      <c r="MD184" s="241"/>
      <c r="ME184" s="241"/>
      <c r="MF184" s="241"/>
      <c r="MG184" s="241"/>
      <c r="MH184" s="241"/>
      <c r="MI184" s="241"/>
      <c r="MJ184" s="241"/>
      <c r="MK184" s="241"/>
      <c r="ML184" s="241"/>
      <c r="MM184" s="241"/>
      <c r="MN184" s="241"/>
      <c r="MO184" s="241"/>
      <c r="MP184" s="241"/>
      <c r="MQ184" s="241"/>
      <c r="MR184" s="241"/>
      <c r="MS184" s="241"/>
      <c r="MT184" s="241"/>
      <c r="MU184" s="241"/>
      <c r="MV184" s="241"/>
      <c r="MW184" s="241"/>
      <c r="MX184" s="241"/>
      <c r="MY184" s="241"/>
      <c r="MZ184" s="241"/>
      <c r="NA184" s="241"/>
      <c r="NB184" s="241"/>
      <c r="NC184" s="241"/>
      <c r="ND184" s="241"/>
      <c r="NE184" s="241"/>
      <c r="NF184" s="241"/>
      <c r="NG184" s="241"/>
      <c r="NH184" s="241"/>
      <c r="NI184" s="241"/>
      <c r="NJ184" s="241"/>
      <c r="NK184" s="241"/>
      <c r="NL184" s="241"/>
      <c r="NM184" s="241"/>
      <c r="NN184" s="241"/>
      <c r="NO184" s="241"/>
      <c r="NP184" s="241"/>
      <c r="NQ184" s="241"/>
      <c r="NR184" s="241"/>
      <c r="NS184" s="241"/>
      <c r="NT184" s="241"/>
      <c r="NU184" s="241"/>
      <c r="NV184" s="241"/>
      <c r="NW184" s="241"/>
      <c r="NX184" s="241"/>
      <c r="NY184" s="241"/>
      <c r="NZ184" s="241"/>
      <c r="OA184" s="241"/>
      <c r="OB184" s="241"/>
    </row>
    <row r="185" spans="1:392" s="243" customFormat="1">
      <c r="A185" s="240" t="s">
        <v>2070</v>
      </c>
      <c r="B185" s="390" t="s">
        <v>2062</v>
      </c>
      <c r="C185" s="282">
        <f>VLOOKUP(A185,'Running Inventory count'!$A:$C,3,)</f>
        <v>5</v>
      </c>
      <c r="D185" s="263"/>
      <c r="E185" s="263"/>
      <c r="F185" s="266" t="s">
        <v>2054</v>
      </c>
      <c r="G185" s="289" t="s">
        <v>868</v>
      </c>
      <c r="H185" s="288" t="s">
        <v>102</v>
      </c>
      <c r="I185" s="270"/>
      <c r="J185" s="265"/>
      <c r="K185" s="270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1"/>
      <c r="Z185" s="241"/>
      <c r="AA185" s="241"/>
      <c r="AB185" s="241"/>
      <c r="AC185" s="241"/>
      <c r="AD185" s="241"/>
      <c r="AE185" s="241"/>
      <c r="AF185" s="241"/>
      <c r="AG185" s="241"/>
      <c r="AH185" s="241"/>
      <c r="AI185" s="241"/>
      <c r="AJ185" s="241"/>
      <c r="AK185" s="241"/>
      <c r="AL185" s="241"/>
      <c r="AM185" s="241"/>
      <c r="AN185" s="241"/>
      <c r="AO185" s="241"/>
      <c r="AP185" s="241"/>
      <c r="AQ185" s="241"/>
      <c r="AR185" s="241"/>
      <c r="AS185" s="241"/>
      <c r="AT185" s="241"/>
      <c r="AU185" s="241"/>
      <c r="AV185" s="241"/>
      <c r="AW185" s="241"/>
      <c r="AX185" s="241"/>
      <c r="AY185" s="241"/>
      <c r="AZ185" s="241"/>
      <c r="BA185" s="241"/>
      <c r="BB185" s="241"/>
      <c r="BC185" s="241"/>
      <c r="BD185" s="241"/>
      <c r="BE185" s="241"/>
      <c r="BF185" s="241"/>
      <c r="BG185" s="241"/>
      <c r="BH185" s="241"/>
      <c r="BI185" s="241"/>
      <c r="BJ185" s="241"/>
      <c r="BK185" s="241"/>
      <c r="BL185" s="241"/>
      <c r="BM185" s="241"/>
      <c r="BN185" s="241"/>
      <c r="BO185" s="241"/>
      <c r="BP185" s="241"/>
      <c r="BQ185" s="241"/>
      <c r="BR185" s="241"/>
      <c r="BS185" s="241"/>
      <c r="BT185" s="241"/>
      <c r="BU185" s="241"/>
      <c r="BV185" s="241"/>
      <c r="BW185" s="241"/>
      <c r="BX185" s="241"/>
      <c r="BY185" s="241"/>
      <c r="BZ185" s="241"/>
      <c r="CA185" s="241"/>
      <c r="CB185" s="241"/>
      <c r="CC185" s="241"/>
      <c r="CD185" s="241"/>
      <c r="CE185" s="241"/>
      <c r="CF185" s="241"/>
      <c r="CG185" s="241"/>
      <c r="CH185" s="241"/>
      <c r="CI185" s="241"/>
      <c r="CJ185" s="241"/>
      <c r="CK185" s="241"/>
      <c r="CL185" s="241"/>
      <c r="CM185" s="241"/>
      <c r="CN185" s="241"/>
      <c r="CO185" s="241"/>
      <c r="CP185" s="241"/>
      <c r="CQ185" s="241"/>
      <c r="CR185" s="241"/>
      <c r="CS185" s="241"/>
      <c r="CT185" s="241"/>
      <c r="CU185" s="241"/>
      <c r="CV185" s="241"/>
      <c r="CW185" s="241"/>
      <c r="CX185" s="241"/>
      <c r="CY185" s="241"/>
      <c r="CZ185" s="241"/>
      <c r="DA185" s="241"/>
      <c r="DB185" s="241"/>
      <c r="DC185" s="241"/>
      <c r="DD185" s="241"/>
      <c r="DE185" s="241"/>
      <c r="DF185" s="241"/>
      <c r="DG185" s="241"/>
      <c r="DH185" s="241"/>
      <c r="DI185" s="241"/>
      <c r="DJ185" s="241"/>
      <c r="DK185" s="241"/>
      <c r="DL185" s="241"/>
      <c r="DM185" s="241"/>
      <c r="DN185" s="241"/>
      <c r="DO185" s="241"/>
      <c r="DP185" s="241"/>
      <c r="DQ185" s="241"/>
      <c r="DR185" s="241"/>
      <c r="DS185" s="241"/>
      <c r="DT185" s="241"/>
      <c r="DU185" s="241"/>
      <c r="DV185" s="241"/>
      <c r="DW185" s="241"/>
      <c r="DX185" s="241"/>
      <c r="DY185" s="241"/>
      <c r="DZ185" s="241"/>
      <c r="EA185" s="241"/>
      <c r="EB185" s="241"/>
      <c r="EC185" s="241"/>
      <c r="ED185" s="241"/>
      <c r="EE185" s="241"/>
      <c r="EF185" s="241"/>
      <c r="EG185" s="241"/>
      <c r="EH185" s="241"/>
      <c r="EI185" s="241"/>
      <c r="EJ185" s="241"/>
      <c r="EK185" s="241"/>
      <c r="EL185" s="241"/>
      <c r="EM185" s="241"/>
      <c r="EN185" s="241"/>
      <c r="EO185" s="241"/>
      <c r="EP185" s="241"/>
      <c r="EQ185" s="241"/>
      <c r="ER185" s="241"/>
      <c r="ES185" s="241"/>
      <c r="ET185" s="241"/>
      <c r="EU185" s="241"/>
      <c r="EV185" s="241"/>
      <c r="EW185" s="241"/>
      <c r="EX185" s="241"/>
      <c r="EY185" s="241"/>
      <c r="EZ185" s="241"/>
      <c r="FA185" s="241"/>
      <c r="FB185" s="241"/>
      <c r="FC185" s="241"/>
      <c r="FD185" s="241"/>
      <c r="FE185" s="241"/>
      <c r="FF185" s="241"/>
      <c r="FG185" s="241"/>
      <c r="FH185" s="241"/>
      <c r="FI185" s="241"/>
      <c r="FJ185" s="241"/>
      <c r="FK185" s="241"/>
      <c r="FL185" s="241"/>
      <c r="FM185" s="241"/>
      <c r="FN185" s="241"/>
      <c r="FO185" s="241"/>
      <c r="FP185" s="241"/>
      <c r="FQ185" s="241"/>
      <c r="FR185" s="241"/>
      <c r="FS185" s="241"/>
      <c r="FT185" s="241"/>
      <c r="FU185" s="241"/>
      <c r="FV185" s="241"/>
      <c r="FW185" s="241"/>
      <c r="FX185" s="241"/>
      <c r="FY185" s="241"/>
      <c r="FZ185" s="241"/>
      <c r="GA185" s="241"/>
      <c r="GB185" s="241"/>
      <c r="GC185" s="241"/>
      <c r="GD185" s="241"/>
      <c r="GE185" s="241"/>
      <c r="GF185" s="241"/>
      <c r="GG185" s="241"/>
      <c r="GH185" s="241"/>
      <c r="GI185" s="241"/>
      <c r="GJ185" s="241"/>
      <c r="GK185" s="241"/>
      <c r="GL185" s="241"/>
      <c r="GM185" s="241"/>
      <c r="GN185" s="241"/>
      <c r="GO185" s="241"/>
      <c r="GP185" s="241"/>
      <c r="GQ185" s="241"/>
      <c r="GR185" s="241"/>
      <c r="GS185" s="241"/>
      <c r="GT185" s="241"/>
      <c r="GU185" s="241"/>
      <c r="GV185" s="241"/>
      <c r="GW185" s="241"/>
      <c r="GX185" s="241"/>
      <c r="GY185" s="241"/>
      <c r="GZ185" s="241"/>
      <c r="HA185" s="241"/>
      <c r="HB185" s="241"/>
      <c r="HC185" s="241"/>
      <c r="HD185" s="241"/>
      <c r="HE185" s="241"/>
      <c r="HF185" s="241"/>
      <c r="HG185" s="241"/>
      <c r="HH185" s="241"/>
      <c r="HI185" s="241"/>
      <c r="HJ185" s="241"/>
      <c r="HK185" s="241"/>
      <c r="HL185" s="241"/>
      <c r="HM185" s="241"/>
      <c r="HN185" s="241"/>
      <c r="HO185" s="241"/>
      <c r="HP185" s="241"/>
      <c r="HQ185" s="241"/>
      <c r="HR185" s="241"/>
      <c r="HS185" s="241"/>
      <c r="HT185" s="241"/>
      <c r="HU185" s="241"/>
      <c r="HV185" s="241"/>
      <c r="HW185" s="241"/>
      <c r="HX185" s="241"/>
      <c r="HY185" s="241"/>
      <c r="HZ185" s="241"/>
      <c r="IA185" s="241"/>
      <c r="IB185" s="241"/>
      <c r="IC185" s="241"/>
      <c r="ID185" s="241"/>
      <c r="IE185" s="241"/>
      <c r="IF185" s="241"/>
      <c r="IG185" s="241"/>
      <c r="IH185" s="241"/>
      <c r="II185" s="241"/>
      <c r="IJ185" s="241"/>
      <c r="IK185" s="241"/>
      <c r="IL185" s="241"/>
      <c r="IM185" s="241"/>
      <c r="IN185" s="241"/>
      <c r="IO185" s="241"/>
      <c r="IP185" s="241"/>
      <c r="IQ185" s="241"/>
      <c r="IR185" s="241"/>
      <c r="IS185" s="241"/>
      <c r="IT185" s="241"/>
      <c r="IU185" s="241"/>
      <c r="IV185" s="241"/>
      <c r="IW185" s="241"/>
      <c r="IX185" s="241"/>
      <c r="IY185" s="241"/>
      <c r="IZ185" s="241"/>
      <c r="JA185" s="241"/>
      <c r="JB185" s="241"/>
      <c r="JC185" s="241"/>
      <c r="JD185" s="241"/>
      <c r="JE185" s="241"/>
      <c r="JF185" s="241"/>
      <c r="JG185" s="241"/>
      <c r="JH185" s="241"/>
      <c r="JI185" s="241"/>
      <c r="JJ185" s="241"/>
      <c r="JK185" s="241"/>
      <c r="JL185" s="241"/>
      <c r="JM185" s="241"/>
      <c r="JN185" s="241"/>
      <c r="JO185" s="241"/>
      <c r="JP185" s="241"/>
      <c r="JQ185" s="241"/>
      <c r="JR185" s="241"/>
      <c r="JS185" s="241"/>
      <c r="JT185" s="241"/>
      <c r="JU185" s="241"/>
      <c r="JV185" s="241"/>
      <c r="JW185" s="241"/>
      <c r="JX185" s="241"/>
      <c r="JY185" s="241"/>
      <c r="JZ185" s="241"/>
      <c r="KA185" s="241"/>
      <c r="KB185" s="241"/>
      <c r="KC185" s="241"/>
      <c r="KD185" s="241"/>
      <c r="KE185" s="241"/>
      <c r="KF185" s="241"/>
      <c r="KG185" s="241"/>
      <c r="KH185" s="241"/>
      <c r="KI185" s="241"/>
      <c r="KJ185" s="241"/>
      <c r="KK185" s="241"/>
      <c r="KL185" s="241"/>
      <c r="KM185" s="241"/>
      <c r="KN185" s="241"/>
      <c r="KO185" s="241"/>
      <c r="KP185" s="241"/>
      <c r="KQ185" s="241"/>
      <c r="KR185" s="241"/>
      <c r="KS185" s="241"/>
      <c r="KT185" s="241"/>
      <c r="KU185" s="241"/>
      <c r="KV185" s="241"/>
      <c r="KW185" s="241"/>
      <c r="KX185" s="241"/>
      <c r="KY185" s="241"/>
      <c r="KZ185" s="241"/>
      <c r="LA185" s="241"/>
      <c r="LB185" s="241"/>
      <c r="LC185" s="241"/>
      <c r="LD185" s="241"/>
      <c r="LE185" s="241"/>
      <c r="LF185" s="241"/>
      <c r="LG185" s="241"/>
      <c r="LH185" s="241"/>
      <c r="LI185" s="241"/>
      <c r="LJ185" s="241"/>
      <c r="LK185" s="241"/>
      <c r="LL185" s="241"/>
      <c r="LM185" s="241"/>
      <c r="LN185" s="241"/>
      <c r="LO185" s="241"/>
      <c r="LP185" s="241"/>
      <c r="LQ185" s="241"/>
      <c r="LR185" s="241"/>
      <c r="LS185" s="241"/>
      <c r="LT185" s="241"/>
      <c r="LU185" s="241"/>
      <c r="LV185" s="241"/>
      <c r="LW185" s="241"/>
      <c r="LX185" s="241"/>
      <c r="LY185" s="241"/>
      <c r="LZ185" s="241"/>
      <c r="MA185" s="241"/>
      <c r="MB185" s="241"/>
      <c r="MC185" s="241"/>
      <c r="MD185" s="241"/>
      <c r="ME185" s="241"/>
      <c r="MF185" s="241"/>
      <c r="MG185" s="241"/>
      <c r="MH185" s="241"/>
      <c r="MI185" s="241"/>
      <c r="MJ185" s="241"/>
      <c r="MK185" s="241"/>
      <c r="ML185" s="241"/>
      <c r="MM185" s="241"/>
      <c r="MN185" s="241"/>
      <c r="MO185" s="241"/>
      <c r="MP185" s="241"/>
      <c r="MQ185" s="241"/>
      <c r="MR185" s="241"/>
      <c r="MS185" s="241"/>
      <c r="MT185" s="241"/>
      <c r="MU185" s="241"/>
      <c r="MV185" s="241"/>
      <c r="MW185" s="241"/>
      <c r="MX185" s="241"/>
      <c r="MY185" s="241"/>
      <c r="MZ185" s="241"/>
      <c r="NA185" s="241"/>
      <c r="NB185" s="241"/>
      <c r="NC185" s="241"/>
      <c r="ND185" s="241"/>
      <c r="NE185" s="241"/>
      <c r="NF185" s="241"/>
      <c r="NG185" s="241"/>
      <c r="NH185" s="241"/>
      <c r="NI185" s="241"/>
      <c r="NJ185" s="241"/>
      <c r="NK185" s="241"/>
      <c r="NL185" s="241"/>
      <c r="NM185" s="241"/>
      <c r="NN185" s="241"/>
      <c r="NO185" s="241"/>
      <c r="NP185" s="241"/>
      <c r="NQ185" s="241"/>
      <c r="NR185" s="241"/>
      <c r="NS185" s="241"/>
      <c r="NT185" s="241"/>
      <c r="NU185" s="241"/>
      <c r="NV185" s="241"/>
      <c r="NW185" s="241"/>
      <c r="NX185" s="241"/>
      <c r="NY185" s="241"/>
      <c r="NZ185" s="241"/>
      <c r="OA185" s="241"/>
      <c r="OB185" s="241"/>
    </row>
    <row r="186" spans="1:392" s="243" customFormat="1">
      <c r="A186" s="234" t="s">
        <v>1984</v>
      </c>
      <c r="B186" s="386" t="s">
        <v>1989</v>
      </c>
      <c r="C186" s="282">
        <f>VLOOKUP(A186,'Running Inventory count'!$A:$C,3,)</f>
        <v>5</v>
      </c>
      <c r="D186" s="263"/>
      <c r="E186" s="263"/>
      <c r="F186" s="266" t="s">
        <v>1890</v>
      </c>
      <c r="G186" s="289" t="s">
        <v>868</v>
      </c>
      <c r="H186" s="288" t="s">
        <v>102</v>
      </c>
      <c r="I186" s="270"/>
      <c r="J186" s="265"/>
      <c r="K186" s="270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  <c r="AA186" s="241"/>
      <c r="AB186" s="241"/>
      <c r="AC186" s="241"/>
      <c r="AD186" s="241"/>
      <c r="AE186" s="241"/>
      <c r="AF186" s="241"/>
      <c r="AG186" s="241"/>
      <c r="AH186" s="241"/>
      <c r="AI186" s="241"/>
      <c r="AJ186" s="241"/>
      <c r="AK186" s="241"/>
      <c r="AL186" s="241"/>
      <c r="AM186" s="241"/>
      <c r="AN186" s="241"/>
      <c r="AO186" s="241"/>
      <c r="AP186" s="241"/>
      <c r="AQ186" s="241"/>
      <c r="AR186" s="241"/>
      <c r="AS186" s="241"/>
      <c r="AT186" s="241"/>
      <c r="AU186" s="241"/>
      <c r="AV186" s="241"/>
      <c r="AW186" s="241"/>
      <c r="AX186" s="241"/>
      <c r="AY186" s="241"/>
      <c r="AZ186" s="241"/>
      <c r="BA186" s="241"/>
      <c r="BB186" s="241"/>
      <c r="BC186" s="241"/>
      <c r="BD186" s="241"/>
      <c r="BE186" s="241"/>
      <c r="BF186" s="241"/>
      <c r="BG186" s="241"/>
      <c r="BH186" s="241"/>
      <c r="BI186" s="241"/>
      <c r="BJ186" s="241"/>
      <c r="BK186" s="241"/>
      <c r="BL186" s="241"/>
      <c r="BM186" s="241"/>
      <c r="BN186" s="241"/>
      <c r="BO186" s="241"/>
      <c r="BP186" s="241"/>
      <c r="BQ186" s="241"/>
      <c r="BR186" s="241"/>
      <c r="BS186" s="241"/>
      <c r="BT186" s="241"/>
      <c r="BU186" s="241"/>
      <c r="BV186" s="241"/>
      <c r="BW186" s="241"/>
      <c r="BX186" s="241"/>
      <c r="BY186" s="241"/>
      <c r="BZ186" s="241"/>
      <c r="CA186" s="241"/>
      <c r="CB186" s="241"/>
      <c r="CC186" s="241"/>
      <c r="CD186" s="241"/>
      <c r="CE186" s="241"/>
      <c r="CF186" s="241"/>
      <c r="CG186" s="241"/>
      <c r="CH186" s="241"/>
      <c r="CI186" s="241"/>
      <c r="CJ186" s="241"/>
      <c r="CK186" s="241"/>
      <c r="CL186" s="241"/>
      <c r="CM186" s="241"/>
      <c r="CN186" s="241"/>
      <c r="CO186" s="241"/>
      <c r="CP186" s="241"/>
      <c r="CQ186" s="241"/>
      <c r="CR186" s="241"/>
      <c r="CS186" s="241"/>
      <c r="CT186" s="241"/>
      <c r="CU186" s="241"/>
      <c r="CV186" s="241"/>
      <c r="CW186" s="241"/>
      <c r="CX186" s="241"/>
      <c r="CY186" s="241"/>
      <c r="CZ186" s="241"/>
      <c r="DA186" s="241"/>
      <c r="DB186" s="241"/>
      <c r="DC186" s="241"/>
      <c r="DD186" s="241"/>
      <c r="DE186" s="241"/>
      <c r="DF186" s="241"/>
      <c r="DG186" s="241"/>
      <c r="DH186" s="241"/>
      <c r="DI186" s="241"/>
      <c r="DJ186" s="241"/>
      <c r="DK186" s="241"/>
      <c r="DL186" s="241"/>
      <c r="DM186" s="241"/>
      <c r="DN186" s="241"/>
      <c r="DO186" s="241"/>
      <c r="DP186" s="241"/>
      <c r="DQ186" s="241"/>
      <c r="DR186" s="241"/>
      <c r="DS186" s="241"/>
      <c r="DT186" s="241"/>
      <c r="DU186" s="241"/>
      <c r="DV186" s="241"/>
      <c r="DW186" s="241"/>
      <c r="DX186" s="241"/>
      <c r="DY186" s="241"/>
      <c r="DZ186" s="241"/>
      <c r="EA186" s="241"/>
      <c r="EB186" s="241"/>
      <c r="EC186" s="241"/>
      <c r="ED186" s="241"/>
      <c r="EE186" s="241"/>
      <c r="EF186" s="241"/>
      <c r="EG186" s="241"/>
      <c r="EH186" s="241"/>
      <c r="EI186" s="241"/>
      <c r="EJ186" s="241"/>
      <c r="EK186" s="241"/>
      <c r="EL186" s="241"/>
      <c r="EM186" s="241"/>
      <c r="EN186" s="241"/>
      <c r="EO186" s="241"/>
      <c r="EP186" s="241"/>
      <c r="EQ186" s="241"/>
      <c r="ER186" s="241"/>
      <c r="ES186" s="241"/>
      <c r="ET186" s="241"/>
      <c r="EU186" s="241"/>
      <c r="EV186" s="241"/>
      <c r="EW186" s="241"/>
      <c r="EX186" s="241"/>
      <c r="EY186" s="241"/>
      <c r="EZ186" s="241"/>
      <c r="FA186" s="241"/>
      <c r="FB186" s="241"/>
      <c r="FC186" s="241"/>
      <c r="FD186" s="241"/>
      <c r="FE186" s="241"/>
      <c r="FF186" s="241"/>
      <c r="FG186" s="241"/>
      <c r="FH186" s="241"/>
      <c r="FI186" s="241"/>
      <c r="FJ186" s="241"/>
      <c r="FK186" s="241"/>
      <c r="FL186" s="241"/>
      <c r="FM186" s="241"/>
      <c r="FN186" s="241"/>
      <c r="FO186" s="241"/>
      <c r="FP186" s="241"/>
      <c r="FQ186" s="241"/>
      <c r="FR186" s="241"/>
      <c r="FS186" s="241"/>
      <c r="FT186" s="241"/>
      <c r="FU186" s="241"/>
      <c r="FV186" s="241"/>
      <c r="FW186" s="241"/>
      <c r="FX186" s="241"/>
      <c r="FY186" s="241"/>
      <c r="FZ186" s="241"/>
      <c r="GA186" s="241"/>
      <c r="GB186" s="241"/>
      <c r="GC186" s="241"/>
      <c r="GD186" s="241"/>
      <c r="GE186" s="241"/>
      <c r="GF186" s="241"/>
      <c r="GG186" s="241"/>
      <c r="GH186" s="241"/>
      <c r="GI186" s="241"/>
      <c r="GJ186" s="241"/>
      <c r="GK186" s="241"/>
      <c r="GL186" s="241"/>
      <c r="GM186" s="241"/>
      <c r="GN186" s="241"/>
      <c r="GO186" s="241"/>
      <c r="GP186" s="241"/>
      <c r="GQ186" s="241"/>
      <c r="GR186" s="241"/>
      <c r="GS186" s="241"/>
      <c r="GT186" s="241"/>
      <c r="GU186" s="241"/>
      <c r="GV186" s="241"/>
      <c r="GW186" s="241"/>
      <c r="GX186" s="241"/>
      <c r="GY186" s="241"/>
      <c r="GZ186" s="241"/>
      <c r="HA186" s="241"/>
      <c r="HB186" s="241"/>
      <c r="HC186" s="241"/>
      <c r="HD186" s="241"/>
      <c r="HE186" s="241"/>
      <c r="HF186" s="241"/>
      <c r="HG186" s="241"/>
      <c r="HH186" s="241"/>
      <c r="HI186" s="241"/>
      <c r="HJ186" s="241"/>
      <c r="HK186" s="241"/>
      <c r="HL186" s="241"/>
      <c r="HM186" s="241"/>
      <c r="HN186" s="241"/>
      <c r="HO186" s="241"/>
      <c r="HP186" s="241"/>
      <c r="HQ186" s="241"/>
      <c r="HR186" s="241"/>
      <c r="HS186" s="241"/>
      <c r="HT186" s="241"/>
      <c r="HU186" s="241"/>
      <c r="HV186" s="241"/>
      <c r="HW186" s="241"/>
      <c r="HX186" s="241"/>
      <c r="HY186" s="241"/>
      <c r="HZ186" s="241"/>
      <c r="IA186" s="241"/>
      <c r="IB186" s="241"/>
      <c r="IC186" s="241"/>
      <c r="ID186" s="241"/>
      <c r="IE186" s="241"/>
      <c r="IF186" s="241"/>
      <c r="IG186" s="241"/>
      <c r="IH186" s="241"/>
      <c r="II186" s="241"/>
      <c r="IJ186" s="241"/>
      <c r="IK186" s="241"/>
      <c r="IL186" s="241"/>
      <c r="IM186" s="241"/>
      <c r="IN186" s="241"/>
      <c r="IO186" s="241"/>
      <c r="IP186" s="241"/>
      <c r="IQ186" s="241"/>
      <c r="IR186" s="241"/>
      <c r="IS186" s="241"/>
      <c r="IT186" s="241"/>
      <c r="IU186" s="241"/>
      <c r="IV186" s="241"/>
      <c r="IW186" s="241"/>
      <c r="IX186" s="241"/>
      <c r="IY186" s="241"/>
      <c r="IZ186" s="241"/>
      <c r="JA186" s="241"/>
      <c r="JB186" s="241"/>
      <c r="JC186" s="241"/>
      <c r="JD186" s="241"/>
      <c r="JE186" s="241"/>
      <c r="JF186" s="241"/>
      <c r="JG186" s="241"/>
      <c r="JH186" s="241"/>
      <c r="JI186" s="241"/>
      <c r="JJ186" s="241"/>
      <c r="JK186" s="241"/>
      <c r="JL186" s="241"/>
      <c r="JM186" s="241"/>
      <c r="JN186" s="241"/>
      <c r="JO186" s="241"/>
      <c r="JP186" s="241"/>
      <c r="JQ186" s="241"/>
      <c r="JR186" s="241"/>
      <c r="JS186" s="241"/>
      <c r="JT186" s="241"/>
      <c r="JU186" s="241"/>
      <c r="JV186" s="241"/>
      <c r="JW186" s="241"/>
      <c r="JX186" s="241"/>
      <c r="JY186" s="241"/>
      <c r="JZ186" s="241"/>
      <c r="KA186" s="241"/>
      <c r="KB186" s="241"/>
      <c r="KC186" s="241"/>
      <c r="KD186" s="241"/>
      <c r="KE186" s="241"/>
      <c r="KF186" s="241"/>
      <c r="KG186" s="241"/>
      <c r="KH186" s="241"/>
      <c r="KI186" s="241"/>
      <c r="KJ186" s="241"/>
      <c r="KK186" s="241"/>
      <c r="KL186" s="241"/>
      <c r="KM186" s="241"/>
      <c r="KN186" s="241"/>
      <c r="KO186" s="241"/>
      <c r="KP186" s="241"/>
      <c r="KQ186" s="241"/>
      <c r="KR186" s="241"/>
      <c r="KS186" s="241"/>
      <c r="KT186" s="241"/>
      <c r="KU186" s="241"/>
      <c r="KV186" s="241"/>
      <c r="KW186" s="241"/>
      <c r="KX186" s="241"/>
      <c r="KY186" s="241"/>
      <c r="KZ186" s="241"/>
      <c r="LA186" s="241"/>
      <c r="LB186" s="241"/>
      <c r="LC186" s="241"/>
      <c r="LD186" s="241"/>
      <c r="LE186" s="241"/>
      <c r="LF186" s="241"/>
      <c r="LG186" s="241"/>
      <c r="LH186" s="241"/>
      <c r="LI186" s="241"/>
      <c r="LJ186" s="241"/>
      <c r="LK186" s="241"/>
      <c r="LL186" s="241"/>
      <c r="LM186" s="241"/>
      <c r="LN186" s="241"/>
      <c r="LO186" s="241"/>
      <c r="LP186" s="241"/>
      <c r="LQ186" s="241"/>
      <c r="LR186" s="241"/>
      <c r="LS186" s="241"/>
      <c r="LT186" s="241"/>
      <c r="LU186" s="241"/>
      <c r="LV186" s="241"/>
      <c r="LW186" s="241"/>
      <c r="LX186" s="241"/>
      <c r="LY186" s="241"/>
      <c r="LZ186" s="241"/>
      <c r="MA186" s="241"/>
      <c r="MB186" s="241"/>
      <c r="MC186" s="241"/>
      <c r="MD186" s="241"/>
      <c r="ME186" s="241"/>
      <c r="MF186" s="241"/>
      <c r="MG186" s="241"/>
      <c r="MH186" s="241"/>
      <c r="MI186" s="241"/>
      <c r="MJ186" s="241"/>
      <c r="MK186" s="241"/>
      <c r="ML186" s="241"/>
      <c r="MM186" s="241"/>
      <c r="MN186" s="241"/>
      <c r="MO186" s="241"/>
      <c r="MP186" s="241"/>
      <c r="MQ186" s="241"/>
      <c r="MR186" s="241"/>
      <c r="MS186" s="241"/>
      <c r="MT186" s="241"/>
      <c r="MU186" s="241"/>
      <c r="MV186" s="241"/>
      <c r="MW186" s="241"/>
      <c r="MX186" s="241"/>
      <c r="MY186" s="241"/>
      <c r="MZ186" s="241"/>
      <c r="NA186" s="241"/>
      <c r="NB186" s="241"/>
      <c r="NC186" s="241"/>
      <c r="ND186" s="241"/>
      <c r="NE186" s="241"/>
      <c r="NF186" s="241"/>
      <c r="NG186" s="241"/>
      <c r="NH186" s="241"/>
      <c r="NI186" s="241"/>
      <c r="NJ186" s="241"/>
      <c r="NK186" s="241"/>
      <c r="NL186" s="241"/>
      <c r="NM186" s="241"/>
      <c r="NN186" s="241"/>
      <c r="NO186" s="241"/>
      <c r="NP186" s="241"/>
      <c r="NQ186" s="241"/>
      <c r="NR186" s="241"/>
      <c r="NS186" s="241"/>
      <c r="NT186" s="241"/>
      <c r="NU186" s="241"/>
      <c r="NV186" s="241"/>
      <c r="NW186" s="241"/>
      <c r="NX186" s="241"/>
      <c r="NY186" s="241"/>
      <c r="NZ186" s="241"/>
      <c r="OA186" s="241"/>
      <c r="OB186" s="241"/>
    </row>
    <row r="187" spans="1:392" s="243" customFormat="1">
      <c r="A187" s="234" t="s">
        <v>1977</v>
      </c>
      <c r="B187" s="386" t="s">
        <v>1976</v>
      </c>
      <c r="C187" s="282">
        <f>VLOOKUP(A187,'Running Inventory count'!$A:$C,3,)</f>
        <v>5</v>
      </c>
      <c r="D187" s="263"/>
      <c r="E187" s="263"/>
      <c r="F187" s="266" t="s">
        <v>1890</v>
      </c>
      <c r="G187" s="289" t="s">
        <v>868</v>
      </c>
      <c r="H187" s="288" t="s">
        <v>102</v>
      </c>
      <c r="I187" s="270"/>
      <c r="J187" s="265"/>
      <c r="K187" s="270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  <c r="AA187" s="241"/>
      <c r="AB187" s="241"/>
      <c r="AC187" s="241"/>
      <c r="AD187" s="241"/>
      <c r="AE187" s="241"/>
      <c r="AF187" s="241"/>
      <c r="AG187" s="241"/>
      <c r="AH187" s="241"/>
      <c r="AI187" s="241"/>
      <c r="AJ187" s="241"/>
      <c r="AK187" s="241"/>
      <c r="AL187" s="241"/>
      <c r="AM187" s="241"/>
      <c r="AN187" s="241"/>
      <c r="AO187" s="241"/>
      <c r="AP187" s="241"/>
      <c r="AQ187" s="241"/>
      <c r="AR187" s="241"/>
      <c r="AS187" s="241"/>
      <c r="AT187" s="241"/>
      <c r="AU187" s="241"/>
      <c r="AV187" s="241"/>
      <c r="AW187" s="241"/>
      <c r="AX187" s="241"/>
      <c r="AY187" s="241"/>
      <c r="AZ187" s="241"/>
      <c r="BA187" s="241"/>
      <c r="BB187" s="241"/>
      <c r="BC187" s="241"/>
      <c r="BD187" s="241"/>
      <c r="BE187" s="241"/>
      <c r="BF187" s="241"/>
      <c r="BG187" s="241"/>
      <c r="BH187" s="241"/>
      <c r="BI187" s="241"/>
      <c r="BJ187" s="241"/>
      <c r="BK187" s="241"/>
      <c r="BL187" s="241"/>
      <c r="BM187" s="241"/>
      <c r="BN187" s="241"/>
      <c r="BO187" s="241"/>
      <c r="BP187" s="241"/>
      <c r="BQ187" s="241"/>
      <c r="BR187" s="241"/>
      <c r="BS187" s="241"/>
      <c r="BT187" s="241"/>
      <c r="BU187" s="241"/>
      <c r="BV187" s="241"/>
      <c r="BW187" s="241"/>
      <c r="BX187" s="241"/>
      <c r="BY187" s="241"/>
      <c r="BZ187" s="241"/>
      <c r="CA187" s="241"/>
      <c r="CB187" s="241"/>
      <c r="CC187" s="241"/>
      <c r="CD187" s="241"/>
      <c r="CE187" s="241"/>
      <c r="CF187" s="241"/>
      <c r="CG187" s="241"/>
      <c r="CH187" s="241"/>
      <c r="CI187" s="241"/>
      <c r="CJ187" s="241"/>
      <c r="CK187" s="241"/>
      <c r="CL187" s="241"/>
      <c r="CM187" s="241"/>
      <c r="CN187" s="241"/>
      <c r="CO187" s="241"/>
      <c r="CP187" s="241"/>
      <c r="CQ187" s="241"/>
      <c r="CR187" s="241"/>
      <c r="CS187" s="241"/>
      <c r="CT187" s="241"/>
      <c r="CU187" s="241"/>
      <c r="CV187" s="241"/>
      <c r="CW187" s="241"/>
      <c r="CX187" s="241"/>
      <c r="CY187" s="241"/>
      <c r="CZ187" s="241"/>
      <c r="DA187" s="241"/>
      <c r="DB187" s="241"/>
      <c r="DC187" s="241"/>
      <c r="DD187" s="241"/>
      <c r="DE187" s="241"/>
      <c r="DF187" s="241"/>
      <c r="DG187" s="241"/>
      <c r="DH187" s="241"/>
      <c r="DI187" s="241"/>
      <c r="DJ187" s="241"/>
      <c r="DK187" s="241"/>
      <c r="DL187" s="241"/>
      <c r="DM187" s="241"/>
      <c r="DN187" s="241"/>
      <c r="DO187" s="241"/>
      <c r="DP187" s="241"/>
      <c r="DQ187" s="241"/>
      <c r="DR187" s="241"/>
      <c r="DS187" s="241"/>
      <c r="DT187" s="241"/>
      <c r="DU187" s="241"/>
      <c r="DV187" s="241"/>
      <c r="DW187" s="241"/>
      <c r="DX187" s="241"/>
      <c r="DY187" s="241"/>
      <c r="DZ187" s="241"/>
      <c r="EA187" s="241"/>
      <c r="EB187" s="241"/>
      <c r="EC187" s="241"/>
      <c r="ED187" s="241"/>
      <c r="EE187" s="241"/>
      <c r="EF187" s="241"/>
      <c r="EG187" s="241"/>
      <c r="EH187" s="241"/>
      <c r="EI187" s="241"/>
      <c r="EJ187" s="241"/>
      <c r="EK187" s="241"/>
      <c r="EL187" s="241"/>
      <c r="EM187" s="241"/>
      <c r="EN187" s="241"/>
      <c r="EO187" s="241"/>
      <c r="EP187" s="241"/>
      <c r="EQ187" s="241"/>
      <c r="ER187" s="241"/>
      <c r="ES187" s="241"/>
      <c r="ET187" s="241"/>
      <c r="EU187" s="241"/>
      <c r="EV187" s="241"/>
      <c r="EW187" s="241"/>
      <c r="EX187" s="241"/>
      <c r="EY187" s="241"/>
      <c r="EZ187" s="241"/>
      <c r="FA187" s="241"/>
      <c r="FB187" s="241"/>
      <c r="FC187" s="241"/>
      <c r="FD187" s="241"/>
      <c r="FE187" s="241"/>
      <c r="FF187" s="241"/>
      <c r="FG187" s="241"/>
      <c r="FH187" s="241"/>
      <c r="FI187" s="241"/>
      <c r="FJ187" s="241"/>
      <c r="FK187" s="241"/>
      <c r="FL187" s="241"/>
      <c r="FM187" s="241"/>
      <c r="FN187" s="241"/>
      <c r="FO187" s="241"/>
      <c r="FP187" s="241"/>
      <c r="FQ187" s="241"/>
      <c r="FR187" s="241"/>
      <c r="FS187" s="241"/>
      <c r="FT187" s="241"/>
      <c r="FU187" s="241"/>
      <c r="FV187" s="241"/>
      <c r="FW187" s="241"/>
      <c r="FX187" s="241"/>
      <c r="FY187" s="241"/>
      <c r="FZ187" s="241"/>
      <c r="GA187" s="241"/>
      <c r="GB187" s="241"/>
      <c r="GC187" s="241"/>
      <c r="GD187" s="241"/>
      <c r="GE187" s="241"/>
      <c r="GF187" s="241"/>
      <c r="GG187" s="241"/>
      <c r="GH187" s="241"/>
      <c r="GI187" s="241"/>
      <c r="GJ187" s="241"/>
      <c r="GK187" s="241"/>
      <c r="GL187" s="241"/>
      <c r="GM187" s="241"/>
      <c r="GN187" s="241"/>
      <c r="GO187" s="241"/>
      <c r="GP187" s="241"/>
      <c r="GQ187" s="241"/>
      <c r="GR187" s="241"/>
      <c r="GS187" s="241"/>
      <c r="GT187" s="241"/>
      <c r="GU187" s="241"/>
      <c r="GV187" s="241"/>
      <c r="GW187" s="241"/>
      <c r="GX187" s="241"/>
      <c r="GY187" s="241"/>
      <c r="GZ187" s="241"/>
      <c r="HA187" s="241"/>
      <c r="HB187" s="241"/>
      <c r="HC187" s="241"/>
      <c r="HD187" s="241"/>
      <c r="HE187" s="241"/>
      <c r="HF187" s="241"/>
      <c r="HG187" s="241"/>
      <c r="HH187" s="241"/>
      <c r="HI187" s="241"/>
      <c r="HJ187" s="241"/>
      <c r="HK187" s="241"/>
      <c r="HL187" s="241"/>
      <c r="HM187" s="241"/>
      <c r="HN187" s="241"/>
      <c r="HO187" s="241"/>
      <c r="HP187" s="241"/>
      <c r="HQ187" s="241"/>
      <c r="HR187" s="241"/>
      <c r="HS187" s="241"/>
      <c r="HT187" s="241"/>
      <c r="HU187" s="241"/>
      <c r="HV187" s="241"/>
      <c r="HW187" s="241"/>
      <c r="HX187" s="241"/>
      <c r="HY187" s="241"/>
      <c r="HZ187" s="241"/>
      <c r="IA187" s="241"/>
      <c r="IB187" s="241"/>
      <c r="IC187" s="241"/>
      <c r="ID187" s="241"/>
      <c r="IE187" s="241"/>
      <c r="IF187" s="241"/>
      <c r="IG187" s="241"/>
      <c r="IH187" s="241"/>
      <c r="II187" s="241"/>
      <c r="IJ187" s="241"/>
      <c r="IK187" s="241"/>
      <c r="IL187" s="241"/>
      <c r="IM187" s="241"/>
      <c r="IN187" s="241"/>
      <c r="IO187" s="241"/>
      <c r="IP187" s="241"/>
      <c r="IQ187" s="241"/>
      <c r="IR187" s="241"/>
      <c r="IS187" s="241"/>
      <c r="IT187" s="241"/>
      <c r="IU187" s="241"/>
      <c r="IV187" s="241"/>
      <c r="IW187" s="241"/>
      <c r="IX187" s="241"/>
      <c r="IY187" s="241"/>
      <c r="IZ187" s="241"/>
      <c r="JA187" s="241"/>
      <c r="JB187" s="241"/>
      <c r="JC187" s="241"/>
      <c r="JD187" s="241"/>
      <c r="JE187" s="241"/>
      <c r="JF187" s="241"/>
      <c r="JG187" s="241"/>
      <c r="JH187" s="241"/>
      <c r="JI187" s="241"/>
      <c r="JJ187" s="241"/>
      <c r="JK187" s="241"/>
      <c r="JL187" s="241"/>
      <c r="JM187" s="241"/>
      <c r="JN187" s="241"/>
      <c r="JO187" s="241"/>
      <c r="JP187" s="241"/>
      <c r="JQ187" s="241"/>
      <c r="JR187" s="241"/>
      <c r="JS187" s="241"/>
      <c r="JT187" s="241"/>
      <c r="JU187" s="241"/>
      <c r="JV187" s="241"/>
      <c r="JW187" s="241"/>
      <c r="JX187" s="241"/>
      <c r="JY187" s="241"/>
      <c r="JZ187" s="241"/>
      <c r="KA187" s="241"/>
      <c r="KB187" s="241"/>
      <c r="KC187" s="241"/>
      <c r="KD187" s="241"/>
      <c r="KE187" s="241"/>
      <c r="KF187" s="241"/>
      <c r="KG187" s="241"/>
      <c r="KH187" s="241"/>
      <c r="KI187" s="241"/>
      <c r="KJ187" s="241"/>
      <c r="KK187" s="241"/>
      <c r="KL187" s="241"/>
      <c r="KM187" s="241"/>
      <c r="KN187" s="241"/>
      <c r="KO187" s="241"/>
      <c r="KP187" s="241"/>
      <c r="KQ187" s="241"/>
      <c r="KR187" s="241"/>
      <c r="KS187" s="241"/>
      <c r="KT187" s="241"/>
      <c r="KU187" s="241"/>
      <c r="KV187" s="241"/>
      <c r="KW187" s="241"/>
      <c r="KX187" s="241"/>
      <c r="KY187" s="241"/>
      <c r="KZ187" s="241"/>
      <c r="LA187" s="241"/>
      <c r="LB187" s="241"/>
      <c r="LC187" s="241"/>
      <c r="LD187" s="241"/>
      <c r="LE187" s="241"/>
      <c r="LF187" s="241"/>
      <c r="LG187" s="241"/>
      <c r="LH187" s="241"/>
      <c r="LI187" s="241"/>
      <c r="LJ187" s="241"/>
      <c r="LK187" s="241"/>
      <c r="LL187" s="241"/>
      <c r="LM187" s="241"/>
      <c r="LN187" s="241"/>
      <c r="LO187" s="241"/>
      <c r="LP187" s="241"/>
      <c r="LQ187" s="241"/>
      <c r="LR187" s="241"/>
      <c r="LS187" s="241"/>
      <c r="LT187" s="241"/>
      <c r="LU187" s="241"/>
      <c r="LV187" s="241"/>
      <c r="LW187" s="241"/>
      <c r="LX187" s="241"/>
      <c r="LY187" s="241"/>
      <c r="LZ187" s="241"/>
      <c r="MA187" s="241"/>
      <c r="MB187" s="241"/>
      <c r="MC187" s="241"/>
      <c r="MD187" s="241"/>
      <c r="ME187" s="241"/>
      <c r="MF187" s="241"/>
      <c r="MG187" s="241"/>
      <c r="MH187" s="241"/>
      <c r="MI187" s="241"/>
      <c r="MJ187" s="241"/>
      <c r="MK187" s="241"/>
      <c r="ML187" s="241"/>
      <c r="MM187" s="241"/>
      <c r="MN187" s="241"/>
      <c r="MO187" s="241"/>
      <c r="MP187" s="241"/>
      <c r="MQ187" s="241"/>
      <c r="MR187" s="241"/>
      <c r="MS187" s="241"/>
      <c r="MT187" s="241"/>
      <c r="MU187" s="241"/>
      <c r="MV187" s="241"/>
      <c r="MW187" s="241"/>
      <c r="MX187" s="241"/>
      <c r="MY187" s="241"/>
      <c r="MZ187" s="241"/>
      <c r="NA187" s="241"/>
      <c r="NB187" s="241"/>
      <c r="NC187" s="241"/>
      <c r="ND187" s="241"/>
      <c r="NE187" s="241"/>
      <c r="NF187" s="241"/>
      <c r="NG187" s="241"/>
      <c r="NH187" s="241"/>
      <c r="NI187" s="241"/>
      <c r="NJ187" s="241"/>
      <c r="NK187" s="241"/>
      <c r="NL187" s="241"/>
      <c r="NM187" s="241"/>
      <c r="NN187" s="241"/>
      <c r="NO187" s="241"/>
      <c r="NP187" s="241"/>
      <c r="NQ187" s="241"/>
      <c r="NR187" s="241"/>
      <c r="NS187" s="241"/>
      <c r="NT187" s="241"/>
      <c r="NU187" s="241"/>
      <c r="NV187" s="241"/>
      <c r="NW187" s="241"/>
      <c r="NX187" s="241"/>
      <c r="NY187" s="241"/>
      <c r="NZ187" s="241"/>
      <c r="OA187" s="241"/>
      <c r="OB187" s="241"/>
    </row>
    <row r="188" spans="1:392" s="243" customFormat="1">
      <c r="A188" s="293" t="s">
        <v>2318</v>
      </c>
      <c r="B188" s="387" t="s">
        <v>2317</v>
      </c>
      <c r="C188" s="282">
        <f>VLOOKUP(A188,'Running Inventory count'!$A:$C,3,)</f>
        <v>2</v>
      </c>
      <c r="D188" s="263"/>
      <c r="E188" s="263"/>
      <c r="F188" s="291" t="s">
        <v>2329</v>
      </c>
      <c r="G188" s="289" t="s">
        <v>868</v>
      </c>
      <c r="H188" s="288" t="s">
        <v>102</v>
      </c>
      <c r="I188" s="270"/>
      <c r="J188" s="265"/>
      <c r="K188" s="270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1"/>
      <c r="AL188" s="241"/>
      <c r="AM188" s="241"/>
      <c r="AN188" s="241"/>
      <c r="AO188" s="241"/>
      <c r="AP188" s="241"/>
      <c r="AQ188" s="241"/>
      <c r="AR188" s="241"/>
      <c r="AS188" s="241"/>
      <c r="AT188" s="241"/>
      <c r="AU188" s="241"/>
      <c r="AV188" s="241"/>
      <c r="AW188" s="241"/>
      <c r="AX188" s="241"/>
      <c r="AY188" s="241"/>
      <c r="AZ188" s="241"/>
      <c r="BA188" s="241"/>
      <c r="BB188" s="241"/>
      <c r="BC188" s="241"/>
      <c r="BD188" s="241"/>
      <c r="BE188" s="241"/>
      <c r="BF188" s="241"/>
      <c r="BG188" s="241"/>
      <c r="BH188" s="241"/>
      <c r="BI188" s="241"/>
      <c r="BJ188" s="241"/>
      <c r="BK188" s="241"/>
      <c r="BL188" s="241"/>
      <c r="BM188" s="241"/>
      <c r="BN188" s="241"/>
      <c r="BO188" s="241"/>
      <c r="BP188" s="241"/>
      <c r="BQ188" s="241"/>
      <c r="BR188" s="241"/>
      <c r="BS188" s="241"/>
      <c r="BT188" s="241"/>
      <c r="BU188" s="241"/>
      <c r="BV188" s="241"/>
      <c r="BW188" s="241"/>
      <c r="BX188" s="241"/>
      <c r="BY188" s="241"/>
      <c r="BZ188" s="241"/>
      <c r="CA188" s="241"/>
      <c r="CB188" s="241"/>
      <c r="CC188" s="241"/>
      <c r="CD188" s="241"/>
      <c r="CE188" s="241"/>
      <c r="CF188" s="241"/>
      <c r="CG188" s="241"/>
      <c r="CH188" s="241"/>
      <c r="CI188" s="241"/>
      <c r="CJ188" s="241"/>
      <c r="CK188" s="241"/>
      <c r="CL188" s="241"/>
      <c r="CM188" s="241"/>
      <c r="CN188" s="241"/>
      <c r="CO188" s="241"/>
      <c r="CP188" s="241"/>
      <c r="CQ188" s="241"/>
      <c r="CR188" s="241"/>
      <c r="CS188" s="241"/>
      <c r="CT188" s="241"/>
      <c r="CU188" s="241"/>
      <c r="CV188" s="241"/>
      <c r="CW188" s="241"/>
      <c r="CX188" s="241"/>
      <c r="CY188" s="241"/>
      <c r="CZ188" s="241"/>
      <c r="DA188" s="241"/>
      <c r="DB188" s="241"/>
      <c r="DC188" s="241"/>
      <c r="DD188" s="241"/>
      <c r="DE188" s="241"/>
      <c r="DF188" s="241"/>
      <c r="DG188" s="241"/>
      <c r="DH188" s="241"/>
      <c r="DI188" s="241"/>
      <c r="DJ188" s="241"/>
      <c r="DK188" s="241"/>
      <c r="DL188" s="241"/>
      <c r="DM188" s="241"/>
      <c r="DN188" s="241"/>
      <c r="DO188" s="241"/>
      <c r="DP188" s="241"/>
      <c r="DQ188" s="241"/>
      <c r="DR188" s="241"/>
      <c r="DS188" s="241"/>
      <c r="DT188" s="241"/>
      <c r="DU188" s="241"/>
      <c r="DV188" s="241"/>
      <c r="DW188" s="241"/>
      <c r="DX188" s="241"/>
      <c r="DY188" s="241"/>
      <c r="DZ188" s="241"/>
      <c r="EA188" s="241"/>
      <c r="EB188" s="241"/>
      <c r="EC188" s="241"/>
      <c r="ED188" s="241"/>
      <c r="EE188" s="241"/>
      <c r="EF188" s="241"/>
      <c r="EG188" s="241"/>
      <c r="EH188" s="241"/>
      <c r="EI188" s="241"/>
      <c r="EJ188" s="241"/>
      <c r="EK188" s="241"/>
      <c r="EL188" s="241"/>
      <c r="EM188" s="241"/>
      <c r="EN188" s="241"/>
      <c r="EO188" s="241"/>
      <c r="EP188" s="241"/>
      <c r="EQ188" s="241"/>
      <c r="ER188" s="241"/>
      <c r="ES188" s="241"/>
      <c r="ET188" s="241"/>
      <c r="EU188" s="241"/>
      <c r="EV188" s="241"/>
      <c r="EW188" s="241"/>
      <c r="EX188" s="241"/>
      <c r="EY188" s="241"/>
      <c r="EZ188" s="241"/>
      <c r="FA188" s="241"/>
      <c r="FB188" s="241"/>
      <c r="FC188" s="241"/>
      <c r="FD188" s="241"/>
      <c r="FE188" s="241"/>
      <c r="FF188" s="241"/>
      <c r="FG188" s="241"/>
      <c r="FH188" s="241"/>
      <c r="FI188" s="241"/>
      <c r="FJ188" s="241"/>
      <c r="FK188" s="241"/>
      <c r="FL188" s="241"/>
      <c r="FM188" s="241"/>
      <c r="FN188" s="241"/>
      <c r="FO188" s="241"/>
      <c r="FP188" s="241"/>
      <c r="FQ188" s="241"/>
      <c r="FR188" s="241"/>
      <c r="FS188" s="241"/>
      <c r="FT188" s="241"/>
      <c r="FU188" s="241"/>
      <c r="FV188" s="241"/>
      <c r="FW188" s="241"/>
      <c r="FX188" s="241"/>
      <c r="FY188" s="241"/>
      <c r="FZ188" s="241"/>
      <c r="GA188" s="241"/>
      <c r="GB188" s="241"/>
      <c r="GC188" s="241"/>
      <c r="GD188" s="241"/>
      <c r="GE188" s="241"/>
      <c r="GF188" s="241"/>
      <c r="GG188" s="241"/>
      <c r="GH188" s="241"/>
      <c r="GI188" s="241"/>
      <c r="GJ188" s="241"/>
      <c r="GK188" s="241"/>
      <c r="GL188" s="241"/>
      <c r="GM188" s="241"/>
      <c r="GN188" s="241"/>
      <c r="GO188" s="241"/>
      <c r="GP188" s="241"/>
      <c r="GQ188" s="241"/>
      <c r="GR188" s="241"/>
      <c r="GS188" s="241"/>
      <c r="GT188" s="241"/>
      <c r="GU188" s="241"/>
      <c r="GV188" s="241"/>
      <c r="GW188" s="241"/>
      <c r="GX188" s="241"/>
      <c r="GY188" s="241"/>
      <c r="GZ188" s="241"/>
      <c r="HA188" s="241"/>
      <c r="HB188" s="241"/>
      <c r="HC188" s="241"/>
      <c r="HD188" s="241"/>
      <c r="HE188" s="241"/>
      <c r="HF188" s="241"/>
      <c r="HG188" s="241"/>
      <c r="HH188" s="241"/>
      <c r="HI188" s="241"/>
      <c r="HJ188" s="241"/>
      <c r="HK188" s="241"/>
      <c r="HL188" s="241"/>
      <c r="HM188" s="241"/>
      <c r="HN188" s="241"/>
      <c r="HO188" s="241"/>
      <c r="HP188" s="241"/>
      <c r="HQ188" s="241"/>
      <c r="HR188" s="241"/>
      <c r="HS188" s="241"/>
      <c r="HT188" s="241"/>
      <c r="HU188" s="241"/>
      <c r="HV188" s="241"/>
      <c r="HW188" s="241"/>
      <c r="HX188" s="241"/>
      <c r="HY188" s="241"/>
      <c r="HZ188" s="241"/>
      <c r="IA188" s="241"/>
      <c r="IB188" s="241"/>
      <c r="IC188" s="241"/>
      <c r="ID188" s="241"/>
      <c r="IE188" s="241"/>
      <c r="IF188" s="241"/>
      <c r="IG188" s="241"/>
      <c r="IH188" s="241"/>
      <c r="II188" s="241"/>
      <c r="IJ188" s="241"/>
      <c r="IK188" s="241"/>
      <c r="IL188" s="241"/>
      <c r="IM188" s="241"/>
      <c r="IN188" s="241"/>
      <c r="IO188" s="241"/>
      <c r="IP188" s="241"/>
      <c r="IQ188" s="241"/>
      <c r="IR188" s="241"/>
      <c r="IS188" s="241"/>
      <c r="IT188" s="241"/>
      <c r="IU188" s="241"/>
      <c r="IV188" s="241"/>
      <c r="IW188" s="241"/>
      <c r="IX188" s="241"/>
      <c r="IY188" s="241"/>
      <c r="IZ188" s="241"/>
      <c r="JA188" s="241"/>
      <c r="JB188" s="241"/>
      <c r="JC188" s="241"/>
      <c r="JD188" s="241"/>
      <c r="JE188" s="241"/>
      <c r="JF188" s="241"/>
      <c r="JG188" s="241"/>
      <c r="JH188" s="241"/>
      <c r="JI188" s="241"/>
      <c r="JJ188" s="241"/>
      <c r="JK188" s="241"/>
      <c r="JL188" s="241"/>
      <c r="JM188" s="241"/>
      <c r="JN188" s="241"/>
      <c r="JO188" s="241"/>
      <c r="JP188" s="241"/>
      <c r="JQ188" s="241"/>
      <c r="JR188" s="241"/>
      <c r="JS188" s="241"/>
      <c r="JT188" s="241"/>
      <c r="JU188" s="241"/>
      <c r="JV188" s="241"/>
      <c r="JW188" s="241"/>
      <c r="JX188" s="241"/>
      <c r="JY188" s="241"/>
      <c r="JZ188" s="241"/>
      <c r="KA188" s="241"/>
      <c r="KB188" s="241"/>
      <c r="KC188" s="241"/>
      <c r="KD188" s="241"/>
      <c r="KE188" s="241"/>
      <c r="KF188" s="241"/>
      <c r="KG188" s="241"/>
      <c r="KH188" s="241"/>
      <c r="KI188" s="241"/>
      <c r="KJ188" s="241"/>
      <c r="KK188" s="241"/>
      <c r="KL188" s="241"/>
      <c r="KM188" s="241"/>
      <c r="KN188" s="241"/>
      <c r="KO188" s="241"/>
      <c r="KP188" s="241"/>
      <c r="KQ188" s="241"/>
      <c r="KR188" s="241"/>
      <c r="KS188" s="241"/>
      <c r="KT188" s="241"/>
      <c r="KU188" s="241"/>
      <c r="KV188" s="241"/>
      <c r="KW188" s="241"/>
      <c r="KX188" s="241"/>
      <c r="KY188" s="241"/>
      <c r="KZ188" s="241"/>
      <c r="LA188" s="241"/>
      <c r="LB188" s="241"/>
      <c r="LC188" s="241"/>
      <c r="LD188" s="241"/>
      <c r="LE188" s="241"/>
      <c r="LF188" s="241"/>
      <c r="LG188" s="241"/>
      <c r="LH188" s="241"/>
      <c r="LI188" s="241"/>
      <c r="LJ188" s="241"/>
      <c r="LK188" s="241"/>
      <c r="LL188" s="241"/>
      <c r="LM188" s="241"/>
      <c r="LN188" s="241"/>
      <c r="LO188" s="241"/>
      <c r="LP188" s="241"/>
      <c r="LQ188" s="241"/>
      <c r="LR188" s="241"/>
      <c r="LS188" s="241"/>
      <c r="LT188" s="241"/>
      <c r="LU188" s="241"/>
      <c r="LV188" s="241"/>
      <c r="LW188" s="241"/>
      <c r="LX188" s="241"/>
      <c r="LY188" s="241"/>
      <c r="LZ188" s="241"/>
      <c r="MA188" s="241"/>
      <c r="MB188" s="241"/>
      <c r="MC188" s="241"/>
      <c r="MD188" s="241"/>
      <c r="ME188" s="241"/>
      <c r="MF188" s="241"/>
      <c r="MG188" s="241"/>
      <c r="MH188" s="241"/>
      <c r="MI188" s="241"/>
      <c r="MJ188" s="241"/>
      <c r="MK188" s="241"/>
      <c r="ML188" s="241"/>
      <c r="MM188" s="241"/>
      <c r="MN188" s="241"/>
      <c r="MO188" s="241"/>
      <c r="MP188" s="241"/>
      <c r="MQ188" s="241"/>
      <c r="MR188" s="241"/>
      <c r="MS188" s="241"/>
      <c r="MT188" s="241"/>
      <c r="MU188" s="241"/>
      <c r="MV188" s="241"/>
      <c r="MW188" s="241"/>
      <c r="MX188" s="241"/>
      <c r="MY188" s="241"/>
      <c r="MZ188" s="241"/>
      <c r="NA188" s="241"/>
      <c r="NB188" s="241"/>
      <c r="NC188" s="241"/>
      <c r="ND188" s="241"/>
      <c r="NE188" s="241"/>
      <c r="NF188" s="241"/>
      <c r="NG188" s="241"/>
      <c r="NH188" s="241"/>
      <c r="NI188" s="241"/>
      <c r="NJ188" s="241"/>
      <c r="NK188" s="241"/>
      <c r="NL188" s="241"/>
      <c r="NM188" s="241"/>
      <c r="NN188" s="241"/>
      <c r="NO188" s="241"/>
      <c r="NP188" s="241"/>
      <c r="NQ188" s="241"/>
      <c r="NR188" s="241"/>
      <c r="NS188" s="241"/>
      <c r="NT188" s="241"/>
      <c r="NU188" s="241"/>
      <c r="NV188" s="241"/>
      <c r="NW188" s="241"/>
      <c r="NX188" s="241"/>
      <c r="NY188" s="241"/>
      <c r="NZ188" s="241"/>
      <c r="OA188" s="241"/>
      <c r="OB188" s="241"/>
    </row>
    <row r="189" spans="1:392" s="284" customFormat="1">
      <c r="A189" s="293" t="s">
        <v>2153</v>
      </c>
      <c r="B189" s="387" t="s">
        <v>2162</v>
      </c>
      <c r="C189" s="290">
        <f>VLOOKUP(A189,'Running Inventory count'!$A:$C,3,)</f>
        <v>3</v>
      </c>
      <c r="D189" s="289"/>
      <c r="E189" s="289"/>
      <c r="F189" s="291" t="s">
        <v>2054</v>
      </c>
      <c r="G189" s="289" t="s">
        <v>868</v>
      </c>
      <c r="H189" s="288" t="s">
        <v>102</v>
      </c>
      <c r="I189" s="287"/>
      <c r="J189" s="285"/>
      <c r="K189" s="287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  <c r="AA189" s="241"/>
      <c r="AB189" s="241"/>
      <c r="AC189" s="241"/>
      <c r="AD189" s="241"/>
      <c r="AE189" s="241"/>
      <c r="AF189" s="241"/>
      <c r="AG189" s="241"/>
      <c r="AH189" s="241"/>
      <c r="AI189" s="241"/>
      <c r="AJ189" s="241"/>
      <c r="AK189" s="241"/>
      <c r="AL189" s="241"/>
      <c r="AM189" s="241"/>
      <c r="AN189" s="241"/>
      <c r="AO189" s="241"/>
      <c r="AP189" s="241"/>
      <c r="AQ189" s="241"/>
      <c r="AR189" s="241"/>
      <c r="AS189" s="241"/>
      <c r="AT189" s="241"/>
      <c r="AU189" s="241"/>
      <c r="AV189" s="241"/>
      <c r="AW189" s="241"/>
      <c r="AX189" s="241"/>
      <c r="AY189" s="241"/>
      <c r="AZ189" s="241"/>
      <c r="BA189" s="241"/>
      <c r="BB189" s="241"/>
      <c r="BC189" s="241"/>
      <c r="BD189" s="241"/>
      <c r="BE189" s="241"/>
      <c r="BF189" s="241"/>
      <c r="BG189" s="241"/>
      <c r="BH189" s="241"/>
      <c r="BI189" s="241"/>
      <c r="BJ189" s="241"/>
      <c r="BK189" s="241"/>
      <c r="BL189" s="241"/>
      <c r="BM189" s="241"/>
      <c r="BN189" s="241"/>
      <c r="BO189" s="241"/>
      <c r="BP189" s="241"/>
      <c r="BQ189" s="241"/>
      <c r="BR189" s="241"/>
      <c r="BS189" s="241"/>
      <c r="BT189" s="241"/>
      <c r="BU189" s="241"/>
      <c r="BV189" s="241"/>
      <c r="BW189" s="241"/>
      <c r="BX189" s="241"/>
      <c r="BY189" s="241"/>
      <c r="BZ189" s="241"/>
      <c r="CA189" s="241"/>
      <c r="CB189" s="241"/>
      <c r="CC189" s="241"/>
      <c r="CD189" s="241"/>
      <c r="CE189" s="241"/>
      <c r="CF189" s="241"/>
      <c r="CG189" s="241"/>
      <c r="CH189" s="241"/>
      <c r="CI189" s="241"/>
      <c r="CJ189" s="241"/>
      <c r="CK189" s="241"/>
      <c r="CL189" s="241"/>
      <c r="CM189" s="241"/>
      <c r="CN189" s="241"/>
      <c r="CO189" s="241"/>
      <c r="CP189" s="241"/>
      <c r="CQ189" s="241"/>
      <c r="CR189" s="241"/>
      <c r="CS189" s="241"/>
      <c r="CT189" s="241"/>
      <c r="CU189" s="241"/>
      <c r="CV189" s="241"/>
      <c r="CW189" s="241"/>
      <c r="CX189" s="241"/>
      <c r="CY189" s="241"/>
      <c r="CZ189" s="241"/>
      <c r="DA189" s="241"/>
      <c r="DB189" s="241"/>
      <c r="DC189" s="241"/>
      <c r="DD189" s="241"/>
      <c r="DE189" s="241"/>
      <c r="DF189" s="241"/>
      <c r="DG189" s="241"/>
      <c r="DH189" s="241"/>
      <c r="DI189" s="241"/>
      <c r="DJ189" s="241"/>
      <c r="DK189" s="241"/>
      <c r="DL189" s="241"/>
      <c r="DM189" s="241"/>
      <c r="DN189" s="241"/>
      <c r="DO189" s="241"/>
      <c r="DP189" s="241"/>
      <c r="DQ189" s="241"/>
      <c r="DR189" s="241"/>
      <c r="DS189" s="241"/>
      <c r="DT189" s="241"/>
      <c r="DU189" s="241"/>
      <c r="DV189" s="241"/>
      <c r="DW189" s="241"/>
      <c r="DX189" s="241"/>
      <c r="DY189" s="241"/>
      <c r="DZ189" s="241"/>
      <c r="EA189" s="241"/>
      <c r="EB189" s="241"/>
      <c r="EC189" s="241"/>
      <c r="ED189" s="241"/>
      <c r="EE189" s="241"/>
      <c r="EF189" s="241"/>
      <c r="EG189" s="241"/>
      <c r="EH189" s="241"/>
      <c r="EI189" s="241"/>
      <c r="EJ189" s="241"/>
      <c r="EK189" s="241"/>
      <c r="EL189" s="241"/>
      <c r="EM189" s="241"/>
      <c r="EN189" s="241"/>
      <c r="EO189" s="241"/>
      <c r="EP189" s="241"/>
      <c r="EQ189" s="241"/>
      <c r="ER189" s="241"/>
      <c r="ES189" s="241"/>
      <c r="ET189" s="241"/>
      <c r="EU189" s="241"/>
      <c r="EV189" s="241"/>
      <c r="EW189" s="241"/>
      <c r="EX189" s="241"/>
      <c r="EY189" s="241"/>
      <c r="EZ189" s="241"/>
      <c r="FA189" s="241"/>
      <c r="FB189" s="241"/>
      <c r="FC189" s="241"/>
      <c r="FD189" s="241"/>
      <c r="FE189" s="241"/>
      <c r="FF189" s="241"/>
      <c r="FG189" s="241"/>
      <c r="FH189" s="241"/>
      <c r="FI189" s="241"/>
      <c r="FJ189" s="241"/>
      <c r="FK189" s="241"/>
      <c r="FL189" s="241"/>
      <c r="FM189" s="241"/>
      <c r="FN189" s="241"/>
      <c r="FO189" s="241"/>
      <c r="FP189" s="241"/>
      <c r="FQ189" s="241"/>
      <c r="FR189" s="241"/>
      <c r="FS189" s="241"/>
      <c r="FT189" s="241"/>
      <c r="FU189" s="241"/>
      <c r="FV189" s="241"/>
      <c r="FW189" s="241"/>
      <c r="FX189" s="241"/>
      <c r="FY189" s="241"/>
      <c r="FZ189" s="241"/>
      <c r="GA189" s="241"/>
      <c r="GB189" s="241"/>
      <c r="GC189" s="241"/>
      <c r="GD189" s="241"/>
      <c r="GE189" s="241"/>
      <c r="GF189" s="241"/>
      <c r="GG189" s="241"/>
      <c r="GH189" s="241"/>
      <c r="GI189" s="241"/>
      <c r="GJ189" s="241"/>
      <c r="GK189" s="241"/>
      <c r="GL189" s="241"/>
      <c r="GM189" s="241"/>
      <c r="GN189" s="241"/>
      <c r="GO189" s="241"/>
      <c r="GP189" s="241"/>
      <c r="GQ189" s="241"/>
      <c r="GR189" s="241"/>
      <c r="GS189" s="241"/>
      <c r="GT189" s="241"/>
      <c r="GU189" s="241"/>
      <c r="GV189" s="241"/>
      <c r="GW189" s="241"/>
      <c r="GX189" s="241"/>
      <c r="GY189" s="241"/>
      <c r="GZ189" s="241"/>
      <c r="HA189" s="241"/>
      <c r="HB189" s="241"/>
      <c r="HC189" s="241"/>
      <c r="HD189" s="241"/>
      <c r="HE189" s="241"/>
      <c r="HF189" s="241"/>
      <c r="HG189" s="241"/>
      <c r="HH189" s="241"/>
      <c r="HI189" s="241"/>
      <c r="HJ189" s="241"/>
      <c r="HK189" s="241"/>
      <c r="HL189" s="241"/>
      <c r="HM189" s="241"/>
      <c r="HN189" s="241"/>
      <c r="HO189" s="241"/>
      <c r="HP189" s="241"/>
      <c r="HQ189" s="241"/>
      <c r="HR189" s="241"/>
      <c r="HS189" s="241"/>
      <c r="HT189" s="241"/>
      <c r="HU189" s="241"/>
      <c r="HV189" s="241"/>
      <c r="HW189" s="241"/>
      <c r="HX189" s="241"/>
      <c r="HY189" s="241"/>
      <c r="HZ189" s="241"/>
      <c r="IA189" s="241"/>
      <c r="IB189" s="241"/>
      <c r="IC189" s="241"/>
      <c r="ID189" s="241"/>
      <c r="IE189" s="241"/>
      <c r="IF189" s="241"/>
      <c r="IG189" s="241"/>
      <c r="IH189" s="241"/>
      <c r="II189" s="241"/>
      <c r="IJ189" s="241"/>
      <c r="IK189" s="241"/>
      <c r="IL189" s="241"/>
      <c r="IM189" s="241"/>
      <c r="IN189" s="241"/>
      <c r="IO189" s="241"/>
      <c r="IP189" s="241"/>
      <c r="IQ189" s="241"/>
      <c r="IR189" s="241"/>
      <c r="IS189" s="241"/>
      <c r="IT189" s="241"/>
      <c r="IU189" s="241"/>
      <c r="IV189" s="241"/>
      <c r="IW189" s="241"/>
      <c r="IX189" s="241"/>
      <c r="IY189" s="241"/>
      <c r="IZ189" s="241"/>
      <c r="JA189" s="241"/>
      <c r="JB189" s="241"/>
      <c r="JC189" s="241"/>
      <c r="JD189" s="241"/>
      <c r="JE189" s="241"/>
      <c r="JF189" s="241"/>
      <c r="JG189" s="241"/>
      <c r="JH189" s="241"/>
      <c r="JI189" s="241"/>
      <c r="JJ189" s="241"/>
      <c r="JK189" s="241"/>
      <c r="JL189" s="241"/>
      <c r="JM189" s="241"/>
      <c r="JN189" s="241"/>
      <c r="JO189" s="241"/>
      <c r="JP189" s="241"/>
      <c r="JQ189" s="241"/>
      <c r="JR189" s="241"/>
      <c r="JS189" s="241"/>
      <c r="JT189" s="241"/>
      <c r="JU189" s="241"/>
      <c r="JV189" s="241"/>
      <c r="JW189" s="241"/>
      <c r="JX189" s="241"/>
      <c r="JY189" s="241"/>
      <c r="JZ189" s="241"/>
      <c r="KA189" s="241"/>
      <c r="KB189" s="241"/>
      <c r="KC189" s="241"/>
      <c r="KD189" s="241"/>
      <c r="KE189" s="241"/>
      <c r="KF189" s="241"/>
      <c r="KG189" s="241"/>
      <c r="KH189" s="241"/>
      <c r="KI189" s="241"/>
      <c r="KJ189" s="241"/>
      <c r="KK189" s="241"/>
      <c r="KL189" s="241"/>
      <c r="KM189" s="241"/>
      <c r="KN189" s="241"/>
      <c r="KO189" s="241"/>
      <c r="KP189" s="241"/>
      <c r="KQ189" s="241"/>
      <c r="KR189" s="241"/>
      <c r="KS189" s="241"/>
      <c r="KT189" s="241"/>
      <c r="KU189" s="241"/>
      <c r="KV189" s="241"/>
      <c r="KW189" s="241"/>
      <c r="KX189" s="241"/>
      <c r="KY189" s="241"/>
      <c r="KZ189" s="241"/>
      <c r="LA189" s="241"/>
      <c r="LB189" s="241"/>
      <c r="LC189" s="241"/>
      <c r="LD189" s="241"/>
      <c r="LE189" s="241"/>
      <c r="LF189" s="241"/>
      <c r="LG189" s="241"/>
      <c r="LH189" s="241"/>
      <c r="LI189" s="241"/>
      <c r="LJ189" s="241"/>
      <c r="LK189" s="241"/>
      <c r="LL189" s="241"/>
      <c r="LM189" s="241"/>
      <c r="LN189" s="241"/>
      <c r="LO189" s="241"/>
      <c r="LP189" s="241"/>
      <c r="LQ189" s="241"/>
      <c r="LR189" s="241"/>
      <c r="LS189" s="241"/>
      <c r="LT189" s="241"/>
      <c r="LU189" s="241"/>
      <c r="LV189" s="241"/>
      <c r="LW189" s="241"/>
      <c r="LX189" s="241"/>
      <c r="LY189" s="241"/>
      <c r="LZ189" s="241"/>
      <c r="MA189" s="241"/>
      <c r="MB189" s="241"/>
      <c r="MC189" s="241"/>
      <c r="MD189" s="241"/>
      <c r="ME189" s="241"/>
      <c r="MF189" s="241"/>
      <c r="MG189" s="241"/>
      <c r="MH189" s="241"/>
      <c r="MI189" s="241"/>
      <c r="MJ189" s="241"/>
      <c r="MK189" s="241"/>
      <c r="ML189" s="241"/>
      <c r="MM189" s="241"/>
      <c r="MN189" s="241"/>
      <c r="MO189" s="241"/>
      <c r="MP189" s="241"/>
      <c r="MQ189" s="241"/>
      <c r="MR189" s="241"/>
      <c r="MS189" s="241"/>
      <c r="MT189" s="241"/>
      <c r="MU189" s="241"/>
      <c r="MV189" s="241"/>
      <c r="MW189" s="241"/>
      <c r="MX189" s="241"/>
      <c r="MY189" s="241"/>
      <c r="MZ189" s="241"/>
      <c r="NA189" s="241"/>
      <c r="NB189" s="241"/>
      <c r="NC189" s="241"/>
      <c r="ND189" s="241"/>
      <c r="NE189" s="241"/>
      <c r="NF189" s="241"/>
      <c r="NG189" s="241"/>
      <c r="NH189" s="241"/>
      <c r="NI189" s="241"/>
      <c r="NJ189" s="241"/>
      <c r="NK189" s="241"/>
      <c r="NL189" s="241"/>
      <c r="NM189" s="241"/>
      <c r="NN189" s="241"/>
      <c r="NO189" s="241"/>
      <c r="NP189" s="241"/>
      <c r="NQ189" s="241"/>
      <c r="NR189" s="241"/>
      <c r="NS189" s="241"/>
      <c r="NT189" s="241"/>
      <c r="NU189" s="241"/>
      <c r="NV189" s="241"/>
      <c r="NW189" s="241"/>
      <c r="NX189" s="241"/>
      <c r="NY189" s="241"/>
      <c r="NZ189" s="241"/>
      <c r="OA189" s="241"/>
      <c r="OB189" s="241"/>
    </row>
    <row r="190" spans="1:392" s="243" customFormat="1">
      <c r="A190" s="293" t="s">
        <v>2179</v>
      </c>
      <c r="B190" s="387" t="s">
        <v>2171</v>
      </c>
      <c r="C190" s="282">
        <f>VLOOKUP(A190,'Running Inventory count'!$A:$C,3,)</f>
        <v>3</v>
      </c>
      <c r="D190" s="263"/>
      <c r="E190" s="263"/>
      <c r="F190" s="291" t="s">
        <v>2054</v>
      </c>
      <c r="G190" s="289" t="s">
        <v>868</v>
      </c>
      <c r="H190" s="288" t="s">
        <v>102</v>
      </c>
      <c r="I190" s="270"/>
      <c r="J190" s="265"/>
      <c r="K190" s="270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1"/>
      <c r="AR190" s="241"/>
      <c r="AS190" s="241"/>
      <c r="AT190" s="241"/>
      <c r="AU190" s="241"/>
      <c r="AV190" s="241"/>
      <c r="AW190" s="241"/>
      <c r="AX190" s="241"/>
      <c r="AY190" s="241"/>
      <c r="AZ190" s="241"/>
      <c r="BA190" s="241"/>
      <c r="BB190" s="241"/>
      <c r="BC190" s="241"/>
      <c r="BD190" s="241"/>
      <c r="BE190" s="241"/>
      <c r="BF190" s="241"/>
      <c r="BG190" s="241"/>
      <c r="BH190" s="241"/>
      <c r="BI190" s="241"/>
      <c r="BJ190" s="241"/>
      <c r="BK190" s="241"/>
      <c r="BL190" s="241"/>
      <c r="BM190" s="241"/>
      <c r="BN190" s="241"/>
      <c r="BO190" s="241"/>
      <c r="BP190" s="241"/>
      <c r="BQ190" s="241"/>
      <c r="BR190" s="241"/>
      <c r="BS190" s="241"/>
      <c r="BT190" s="241"/>
      <c r="BU190" s="241"/>
      <c r="BV190" s="241"/>
      <c r="BW190" s="241"/>
      <c r="BX190" s="241"/>
      <c r="BY190" s="241"/>
      <c r="BZ190" s="241"/>
      <c r="CA190" s="241"/>
      <c r="CB190" s="241"/>
      <c r="CC190" s="241"/>
      <c r="CD190" s="241"/>
      <c r="CE190" s="241"/>
      <c r="CF190" s="241"/>
      <c r="CG190" s="241"/>
      <c r="CH190" s="241"/>
      <c r="CI190" s="241"/>
      <c r="CJ190" s="241"/>
      <c r="CK190" s="241"/>
      <c r="CL190" s="241"/>
      <c r="CM190" s="241"/>
      <c r="CN190" s="241"/>
      <c r="CO190" s="241"/>
      <c r="CP190" s="241"/>
      <c r="CQ190" s="241"/>
      <c r="CR190" s="241"/>
      <c r="CS190" s="241"/>
      <c r="CT190" s="241"/>
      <c r="CU190" s="241"/>
      <c r="CV190" s="241"/>
      <c r="CW190" s="241"/>
      <c r="CX190" s="241"/>
      <c r="CY190" s="241"/>
      <c r="CZ190" s="241"/>
      <c r="DA190" s="241"/>
      <c r="DB190" s="241"/>
      <c r="DC190" s="241"/>
      <c r="DD190" s="241"/>
      <c r="DE190" s="241"/>
      <c r="DF190" s="241"/>
      <c r="DG190" s="241"/>
      <c r="DH190" s="241"/>
      <c r="DI190" s="241"/>
      <c r="DJ190" s="241"/>
      <c r="DK190" s="241"/>
      <c r="DL190" s="241"/>
      <c r="DM190" s="241"/>
      <c r="DN190" s="241"/>
      <c r="DO190" s="241"/>
      <c r="DP190" s="241"/>
      <c r="DQ190" s="241"/>
      <c r="DR190" s="241"/>
      <c r="DS190" s="241"/>
      <c r="DT190" s="241"/>
      <c r="DU190" s="241"/>
      <c r="DV190" s="241"/>
      <c r="DW190" s="241"/>
      <c r="DX190" s="241"/>
      <c r="DY190" s="241"/>
      <c r="DZ190" s="241"/>
      <c r="EA190" s="241"/>
      <c r="EB190" s="241"/>
      <c r="EC190" s="241"/>
      <c r="ED190" s="241"/>
      <c r="EE190" s="241"/>
      <c r="EF190" s="241"/>
      <c r="EG190" s="241"/>
      <c r="EH190" s="241"/>
      <c r="EI190" s="241"/>
      <c r="EJ190" s="241"/>
      <c r="EK190" s="241"/>
      <c r="EL190" s="241"/>
      <c r="EM190" s="241"/>
      <c r="EN190" s="241"/>
      <c r="EO190" s="241"/>
      <c r="EP190" s="241"/>
      <c r="EQ190" s="241"/>
      <c r="ER190" s="241"/>
      <c r="ES190" s="241"/>
      <c r="ET190" s="241"/>
      <c r="EU190" s="241"/>
      <c r="EV190" s="241"/>
      <c r="EW190" s="241"/>
      <c r="EX190" s="241"/>
      <c r="EY190" s="241"/>
      <c r="EZ190" s="241"/>
      <c r="FA190" s="241"/>
      <c r="FB190" s="241"/>
      <c r="FC190" s="241"/>
      <c r="FD190" s="241"/>
      <c r="FE190" s="241"/>
      <c r="FF190" s="241"/>
      <c r="FG190" s="241"/>
      <c r="FH190" s="241"/>
      <c r="FI190" s="241"/>
      <c r="FJ190" s="241"/>
      <c r="FK190" s="241"/>
      <c r="FL190" s="241"/>
      <c r="FM190" s="241"/>
      <c r="FN190" s="241"/>
      <c r="FO190" s="241"/>
      <c r="FP190" s="241"/>
      <c r="FQ190" s="241"/>
      <c r="FR190" s="241"/>
      <c r="FS190" s="241"/>
      <c r="FT190" s="241"/>
      <c r="FU190" s="241"/>
      <c r="FV190" s="241"/>
      <c r="FW190" s="241"/>
      <c r="FX190" s="241"/>
      <c r="FY190" s="241"/>
      <c r="FZ190" s="241"/>
      <c r="GA190" s="241"/>
      <c r="GB190" s="241"/>
      <c r="GC190" s="241"/>
      <c r="GD190" s="241"/>
      <c r="GE190" s="241"/>
      <c r="GF190" s="241"/>
      <c r="GG190" s="241"/>
      <c r="GH190" s="241"/>
      <c r="GI190" s="241"/>
      <c r="GJ190" s="241"/>
      <c r="GK190" s="241"/>
      <c r="GL190" s="241"/>
      <c r="GM190" s="241"/>
      <c r="GN190" s="241"/>
      <c r="GO190" s="241"/>
      <c r="GP190" s="241"/>
      <c r="GQ190" s="241"/>
      <c r="GR190" s="241"/>
      <c r="GS190" s="241"/>
      <c r="GT190" s="241"/>
      <c r="GU190" s="241"/>
      <c r="GV190" s="241"/>
      <c r="GW190" s="241"/>
      <c r="GX190" s="241"/>
      <c r="GY190" s="241"/>
      <c r="GZ190" s="241"/>
      <c r="HA190" s="241"/>
      <c r="HB190" s="241"/>
      <c r="HC190" s="241"/>
      <c r="HD190" s="241"/>
      <c r="HE190" s="241"/>
      <c r="HF190" s="241"/>
      <c r="HG190" s="241"/>
      <c r="HH190" s="241"/>
      <c r="HI190" s="241"/>
      <c r="HJ190" s="241"/>
      <c r="HK190" s="241"/>
      <c r="HL190" s="241"/>
      <c r="HM190" s="241"/>
      <c r="HN190" s="241"/>
      <c r="HO190" s="241"/>
      <c r="HP190" s="241"/>
      <c r="HQ190" s="241"/>
      <c r="HR190" s="241"/>
      <c r="HS190" s="241"/>
      <c r="HT190" s="241"/>
      <c r="HU190" s="241"/>
      <c r="HV190" s="241"/>
      <c r="HW190" s="241"/>
      <c r="HX190" s="241"/>
      <c r="HY190" s="241"/>
      <c r="HZ190" s="241"/>
      <c r="IA190" s="241"/>
      <c r="IB190" s="241"/>
      <c r="IC190" s="241"/>
      <c r="ID190" s="241"/>
      <c r="IE190" s="241"/>
      <c r="IF190" s="241"/>
      <c r="IG190" s="241"/>
      <c r="IH190" s="241"/>
      <c r="II190" s="241"/>
      <c r="IJ190" s="241"/>
      <c r="IK190" s="241"/>
      <c r="IL190" s="241"/>
      <c r="IM190" s="241"/>
      <c r="IN190" s="241"/>
      <c r="IO190" s="241"/>
      <c r="IP190" s="241"/>
      <c r="IQ190" s="241"/>
      <c r="IR190" s="241"/>
      <c r="IS190" s="241"/>
      <c r="IT190" s="241"/>
      <c r="IU190" s="241"/>
      <c r="IV190" s="241"/>
      <c r="IW190" s="241"/>
      <c r="IX190" s="241"/>
      <c r="IY190" s="241"/>
      <c r="IZ190" s="241"/>
      <c r="JA190" s="241"/>
      <c r="JB190" s="241"/>
      <c r="JC190" s="241"/>
      <c r="JD190" s="241"/>
      <c r="JE190" s="241"/>
      <c r="JF190" s="241"/>
      <c r="JG190" s="241"/>
      <c r="JH190" s="241"/>
      <c r="JI190" s="241"/>
      <c r="JJ190" s="241"/>
      <c r="JK190" s="241"/>
      <c r="JL190" s="241"/>
      <c r="JM190" s="241"/>
      <c r="JN190" s="241"/>
      <c r="JO190" s="241"/>
      <c r="JP190" s="241"/>
      <c r="JQ190" s="241"/>
      <c r="JR190" s="241"/>
      <c r="JS190" s="241"/>
      <c r="JT190" s="241"/>
      <c r="JU190" s="241"/>
      <c r="JV190" s="241"/>
      <c r="JW190" s="241"/>
      <c r="JX190" s="241"/>
      <c r="JY190" s="241"/>
      <c r="JZ190" s="241"/>
      <c r="KA190" s="241"/>
      <c r="KB190" s="241"/>
      <c r="KC190" s="241"/>
      <c r="KD190" s="241"/>
      <c r="KE190" s="241"/>
      <c r="KF190" s="241"/>
      <c r="KG190" s="241"/>
      <c r="KH190" s="241"/>
      <c r="KI190" s="241"/>
      <c r="KJ190" s="241"/>
      <c r="KK190" s="241"/>
      <c r="KL190" s="241"/>
      <c r="KM190" s="241"/>
      <c r="KN190" s="241"/>
      <c r="KO190" s="241"/>
      <c r="KP190" s="241"/>
      <c r="KQ190" s="241"/>
      <c r="KR190" s="241"/>
      <c r="KS190" s="241"/>
      <c r="KT190" s="241"/>
      <c r="KU190" s="241"/>
      <c r="KV190" s="241"/>
      <c r="KW190" s="241"/>
      <c r="KX190" s="241"/>
      <c r="KY190" s="241"/>
      <c r="KZ190" s="241"/>
      <c r="LA190" s="241"/>
      <c r="LB190" s="241"/>
      <c r="LC190" s="241"/>
      <c r="LD190" s="241"/>
      <c r="LE190" s="241"/>
      <c r="LF190" s="241"/>
      <c r="LG190" s="241"/>
      <c r="LH190" s="241"/>
      <c r="LI190" s="241"/>
      <c r="LJ190" s="241"/>
      <c r="LK190" s="241"/>
      <c r="LL190" s="241"/>
      <c r="LM190" s="241"/>
      <c r="LN190" s="241"/>
      <c r="LO190" s="241"/>
      <c r="LP190" s="241"/>
      <c r="LQ190" s="241"/>
      <c r="LR190" s="241"/>
      <c r="LS190" s="241"/>
      <c r="LT190" s="241"/>
      <c r="LU190" s="241"/>
      <c r="LV190" s="241"/>
      <c r="LW190" s="241"/>
      <c r="LX190" s="241"/>
      <c r="LY190" s="241"/>
      <c r="LZ190" s="241"/>
      <c r="MA190" s="241"/>
      <c r="MB190" s="241"/>
      <c r="MC190" s="241"/>
      <c r="MD190" s="241"/>
      <c r="ME190" s="241"/>
      <c r="MF190" s="241"/>
      <c r="MG190" s="241"/>
      <c r="MH190" s="241"/>
      <c r="MI190" s="241"/>
      <c r="MJ190" s="241"/>
      <c r="MK190" s="241"/>
      <c r="ML190" s="241"/>
      <c r="MM190" s="241"/>
      <c r="MN190" s="241"/>
      <c r="MO190" s="241"/>
      <c r="MP190" s="241"/>
      <c r="MQ190" s="241"/>
      <c r="MR190" s="241"/>
      <c r="MS190" s="241"/>
      <c r="MT190" s="241"/>
      <c r="MU190" s="241"/>
      <c r="MV190" s="241"/>
      <c r="MW190" s="241"/>
      <c r="MX190" s="241"/>
      <c r="MY190" s="241"/>
      <c r="MZ190" s="241"/>
      <c r="NA190" s="241"/>
      <c r="NB190" s="241"/>
      <c r="NC190" s="241"/>
      <c r="ND190" s="241"/>
      <c r="NE190" s="241"/>
      <c r="NF190" s="241"/>
      <c r="NG190" s="241"/>
      <c r="NH190" s="241"/>
      <c r="NI190" s="241"/>
      <c r="NJ190" s="241"/>
      <c r="NK190" s="241"/>
      <c r="NL190" s="241"/>
      <c r="NM190" s="241"/>
      <c r="NN190" s="241"/>
      <c r="NO190" s="241"/>
      <c r="NP190" s="241"/>
      <c r="NQ190" s="241"/>
      <c r="NR190" s="241"/>
      <c r="NS190" s="241"/>
      <c r="NT190" s="241"/>
      <c r="NU190" s="241"/>
      <c r="NV190" s="241"/>
      <c r="NW190" s="241"/>
      <c r="NX190" s="241"/>
      <c r="NY190" s="241"/>
      <c r="NZ190" s="241"/>
      <c r="OA190" s="241"/>
      <c r="OB190" s="241"/>
    </row>
    <row r="191" spans="1:392" s="243" customFormat="1">
      <c r="A191" s="293" t="s">
        <v>2154</v>
      </c>
      <c r="B191" s="387" t="s">
        <v>2163</v>
      </c>
      <c r="C191" s="282">
        <f>VLOOKUP(A191,'Running Inventory count'!$A:$C,3,)</f>
        <v>2</v>
      </c>
      <c r="D191" s="263"/>
      <c r="E191" s="263"/>
      <c r="F191" s="291" t="s">
        <v>2054</v>
      </c>
      <c r="G191" s="289" t="s">
        <v>868</v>
      </c>
      <c r="H191" s="288" t="s">
        <v>102</v>
      </c>
      <c r="I191" s="270"/>
      <c r="J191" s="265"/>
      <c r="K191" s="270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1"/>
      <c r="Z191" s="241"/>
      <c r="AA191" s="241"/>
      <c r="AB191" s="241"/>
      <c r="AC191" s="241"/>
      <c r="AD191" s="241"/>
      <c r="AE191" s="241"/>
      <c r="AF191" s="241"/>
      <c r="AG191" s="241"/>
      <c r="AH191" s="241"/>
      <c r="AI191" s="241"/>
      <c r="AJ191" s="241"/>
      <c r="AK191" s="241"/>
      <c r="AL191" s="241"/>
      <c r="AM191" s="241"/>
      <c r="AN191" s="241"/>
      <c r="AO191" s="241"/>
      <c r="AP191" s="241"/>
      <c r="AQ191" s="241"/>
      <c r="AR191" s="241"/>
      <c r="AS191" s="241"/>
      <c r="AT191" s="241"/>
      <c r="AU191" s="241"/>
      <c r="AV191" s="241"/>
      <c r="AW191" s="241"/>
      <c r="AX191" s="241"/>
      <c r="AY191" s="241"/>
      <c r="AZ191" s="241"/>
      <c r="BA191" s="241"/>
      <c r="BB191" s="241"/>
      <c r="BC191" s="241"/>
      <c r="BD191" s="241"/>
      <c r="BE191" s="241"/>
      <c r="BF191" s="241"/>
      <c r="BG191" s="241"/>
      <c r="BH191" s="241"/>
      <c r="BI191" s="241"/>
      <c r="BJ191" s="241"/>
      <c r="BK191" s="241"/>
      <c r="BL191" s="241"/>
      <c r="BM191" s="241"/>
      <c r="BN191" s="241"/>
      <c r="BO191" s="241"/>
      <c r="BP191" s="241"/>
      <c r="BQ191" s="241"/>
      <c r="BR191" s="241"/>
      <c r="BS191" s="241"/>
      <c r="BT191" s="241"/>
      <c r="BU191" s="241"/>
      <c r="BV191" s="241"/>
      <c r="BW191" s="241"/>
      <c r="BX191" s="241"/>
      <c r="BY191" s="241"/>
      <c r="BZ191" s="241"/>
      <c r="CA191" s="241"/>
      <c r="CB191" s="241"/>
      <c r="CC191" s="241"/>
      <c r="CD191" s="241"/>
      <c r="CE191" s="241"/>
      <c r="CF191" s="241"/>
      <c r="CG191" s="241"/>
      <c r="CH191" s="241"/>
      <c r="CI191" s="241"/>
      <c r="CJ191" s="241"/>
      <c r="CK191" s="241"/>
      <c r="CL191" s="241"/>
      <c r="CM191" s="241"/>
      <c r="CN191" s="241"/>
      <c r="CO191" s="241"/>
      <c r="CP191" s="241"/>
      <c r="CQ191" s="241"/>
      <c r="CR191" s="241"/>
      <c r="CS191" s="241"/>
      <c r="CT191" s="241"/>
      <c r="CU191" s="241"/>
      <c r="CV191" s="241"/>
      <c r="CW191" s="241"/>
      <c r="CX191" s="241"/>
      <c r="CY191" s="241"/>
      <c r="CZ191" s="241"/>
      <c r="DA191" s="241"/>
      <c r="DB191" s="241"/>
      <c r="DC191" s="241"/>
      <c r="DD191" s="241"/>
      <c r="DE191" s="241"/>
      <c r="DF191" s="241"/>
      <c r="DG191" s="241"/>
      <c r="DH191" s="241"/>
      <c r="DI191" s="241"/>
      <c r="DJ191" s="241"/>
      <c r="DK191" s="241"/>
      <c r="DL191" s="241"/>
      <c r="DM191" s="241"/>
      <c r="DN191" s="241"/>
      <c r="DO191" s="241"/>
      <c r="DP191" s="241"/>
      <c r="DQ191" s="241"/>
      <c r="DR191" s="241"/>
      <c r="DS191" s="241"/>
      <c r="DT191" s="241"/>
      <c r="DU191" s="241"/>
      <c r="DV191" s="241"/>
      <c r="DW191" s="241"/>
      <c r="DX191" s="241"/>
      <c r="DY191" s="241"/>
      <c r="DZ191" s="241"/>
      <c r="EA191" s="241"/>
      <c r="EB191" s="241"/>
      <c r="EC191" s="241"/>
      <c r="ED191" s="241"/>
      <c r="EE191" s="241"/>
      <c r="EF191" s="241"/>
      <c r="EG191" s="241"/>
      <c r="EH191" s="241"/>
      <c r="EI191" s="241"/>
      <c r="EJ191" s="241"/>
      <c r="EK191" s="241"/>
      <c r="EL191" s="241"/>
      <c r="EM191" s="241"/>
      <c r="EN191" s="241"/>
      <c r="EO191" s="241"/>
      <c r="EP191" s="241"/>
      <c r="EQ191" s="241"/>
      <c r="ER191" s="241"/>
      <c r="ES191" s="241"/>
      <c r="ET191" s="241"/>
      <c r="EU191" s="241"/>
      <c r="EV191" s="241"/>
      <c r="EW191" s="241"/>
      <c r="EX191" s="241"/>
      <c r="EY191" s="241"/>
      <c r="EZ191" s="241"/>
      <c r="FA191" s="241"/>
      <c r="FB191" s="241"/>
      <c r="FC191" s="241"/>
      <c r="FD191" s="241"/>
      <c r="FE191" s="241"/>
      <c r="FF191" s="241"/>
      <c r="FG191" s="241"/>
      <c r="FH191" s="241"/>
      <c r="FI191" s="241"/>
      <c r="FJ191" s="241"/>
      <c r="FK191" s="241"/>
      <c r="FL191" s="241"/>
      <c r="FM191" s="241"/>
      <c r="FN191" s="241"/>
      <c r="FO191" s="241"/>
      <c r="FP191" s="241"/>
      <c r="FQ191" s="241"/>
      <c r="FR191" s="241"/>
      <c r="FS191" s="241"/>
      <c r="FT191" s="241"/>
      <c r="FU191" s="241"/>
      <c r="FV191" s="241"/>
      <c r="FW191" s="241"/>
      <c r="FX191" s="241"/>
      <c r="FY191" s="241"/>
      <c r="FZ191" s="241"/>
      <c r="GA191" s="241"/>
      <c r="GB191" s="241"/>
      <c r="GC191" s="241"/>
      <c r="GD191" s="241"/>
      <c r="GE191" s="241"/>
      <c r="GF191" s="241"/>
      <c r="GG191" s="241"/>
      <c r="GH191" s="241"/>
      <c r="GI191" s="241"/>
      <c r="GJ191" s="241"/>
      <c r="GK191" s="241"/>
      <c r="GL191" s="241"/>
      <c r="GM191" s="241"/>
      <c r="GN191" s="241"/>
      <c r="GO191" s="241"/>
      <c r="GP191" s="241"/>
      <c r="GQ191" s="241"/>
      <c r="GR191" s="241"/>
      <c r="GS191" s="241"/>
      <c r="GT191" s="241"/>
      <c r="GU191" s="241"/>
      <c r="GV191" s="241"/>
      <c r="GW191" s="241"/>
      <c r="GX191" s="241"/>
      <c r="GY191" s="241"/>
      <c r="GZ191" s="241"/>
      <c r="HA191" s="241"/>
      <c r="HB191" s="241"/>
      <c r="HC191" s="241"/>
      <c r="HD191" s="241"/>
      <c r="HE191" s="241"/>
      <c r="HF191" s="241"/>
      <c r="HG191" s="241"/>
      <c r="HH191" s="241"/>
      <c r="HI191" s="241"/>
      <c r="HJ191" s="241"/>
      <c r="HK191" s="241"/>
      <c r="HL191" s="241"/>
      <c r="HM191" s="241"/>
      <c r="HN191" s="241"/>
      <c r="HO191" s="241"/>
      <c r="HP191" s="241"/>
      <c r="HQ191" s="241"/>
      <c r="HR191" s="241"/>
      <c r="HS191" s="241"/>
      <c r="HT191" s="241"/>
      <c r="HU191" s="241"/>
      <c r="HV191" s="241"/>
      <c r="HW191" s="241"/>
      <c r="HX191" s="241"/>
      <c r="HY191" s="241"/>
      <c r="HZ191" s="241"/>
      <c r="IA191" s="241"/>
      <c r="IB191" s="241"/>
      <c r="IC191" s="241"/>
      <c r="ID191" s="241"/>
      <c r="IE191" s="241"/>
      <c r="IF191" s="241"/>
      <c r="IG191" s="241"/>
      <c r="IH191" s="241"/>
      <c r="II191" s="241"/>
      <c r="IJ191" s="241"/>
      <c r="IK191" s="241"/>
      <c r="IL191" s="241"/>
      <c r="IM191" s="241"/>
      <c r="IN191" s="241"/>
      <c r="IO191" s="241"/>
      <c r="IP191" s="241"/>
      <c r="IQ191" s="241"/>
      <c r="IR191" s="241"/>
      <c r="IS191" s="241"/>
      <c r="IT191" s="241"/>
      <c r="IU191" s="241"/>
      <c r="IV191" s="241"/>
      <c r="IW191" s="241"/>
      <c r="IX191" s="241"/>
      <c r="IY191" s="241"/>
      <c r="IZ191" s="241"/>
      <c r="JA191" s="241"/>
      <c r="JB191" s="241"/>
      <c r="JC191" s="241"/>
      <c r="JD191" s="241"/>
      <c r="JE191" s="241"/>
      <c r="JF191" s="241"/>
      <c r="JG191" s="241"/>
      <c r="JH191" s="241"/>
      <c r="JI191" s="241"/>
      <c r="JJ191" s="241"/>
      <c r="JK191" s="241"/>
      <c r="JL191" s="241"/>
      <c r="JM191" s="241"/>
      <c r="JN191" s="241"/>
      <c r="JO191" s="241"/>
      <c r="JP191" s="241"/>
      <c r="JQ191" s="241"/>
      <c r="JR191" s="241"/>
      <c r="JS191" s="241"/>
      <c r="JT191" s="241"/>
      <c r="JU191" s="241"/>
      <c r="JV191" s="241"/>
      <c r="JW191" s="241"/>
      <c r="JX191" s="241"/>
      <c r="JY191" s="241"/>
      <c r="JZ191" s="241"/>
      <c r="KA191" s="241"/>
      <c r="KB191" s="241"/>
      <c r="KC191" s="241"/>
      <c r="KD191" s="241"/>
      <c r="KE191" s="241"/>
      <c r="KF191" s="241"/>
      <c r="KG191" s="241"/>
      <c r="KH191" s="241"/>
      <c r="KI191" s="241"/>
      <c r="KJ191" s="241"/>
      <c r="KK191" s="241"/>
      <c r="KL191" s="241"/>
      <c r="KM191" s="241"/>
      <c r="KN191" s="241"/>
      <c r="KO191" s="241"/>
      <c r="KP191" s="241"/>
      <c r="KQ191" s="241"/>
      <c r="KR191" s="241"/>
      <c r="KS191" s="241"/>
      <c r="KT191" s="241"/>
      <c r="KU191" s="241"/>
      <c r="KV191" s="241"/>
      <c r="KW191" s="241"/>
      <c r="KX191" s="241"/>
      <c r="KY191" s="241"/>
      <c r="KZ191" s="241"/>
      <c r="LA191" s="241"/>
      <c r="LB191" s="241"/>
      <c r="LC191" s="241"/>
      <c r="LD191" s="241"/>
      <c r="LE191" s="241"/>
      <c r="LF191" s="241"/>
      <c r="LG191" s="241"/>
      <c r="LH191" s="241"/>
      <c r="LI191" s="241"/>
      <c r="LJ191" s="241"/>
      <c r="LK191" s="241"/>
      <c r="LL191" s="241"/>
      <c r="LM191" s="241"/>
      <c r="LN191" s="241"/>
      <c r="LO191" s="241"/>
      <c r="LP191" s="241"/>
      <c r="LQ191" s="241"/>
      <c r="LR191" s="241"/>
      <c r="LS191" s="241"/>
      <c r="LT191" s="241"/>
      <c r="LU191" s="241"/>
      <c r="LV191" s="241"/>
      <c r="LW191" s="241"/>
      <c r="LX191" s="241"/>
      <c r="LY191" s="241"/>
      <c r="LZ191" s="241"/>
      <c r="MA191" s="241"/>
      <c r="MB191" s="241"/>
      <c r="MC191" s="241"/>
      <c r="MD191" s="241"/>
      <c r="ME191" s="241"/>
      <c r="MF191" s="241"/>
      <c r="MG191" s="241"/>
      <c r="MH191" s="241"/>
      <c r="MI191" s="241"/>
      <c r="MJ191" s="241"/>
      <c r="MK191" s="241"/>
      <c r="ML191" s="241"/>
      <c r="MM191" s="241"/>
      <c r="MN191" s="241"/>
      <c r="MO191" s="241"/>
      <c r="MP191" s="241"/>
      <c r="MQ191" s="241"/>
      <c r="MR191" s="241"/>
      <c r="MS191" s="241"/>
      <c r="MT191" s="241"/>
      <c r="MU191" s="241"/>
      <c r="MV191" s="241"/>
      <c r="MW191" s="241"/>
      <c r="MX191" s="241"/>
      <c r="MY191" s="241"/>
      <c r="MZ191" s="241"/>
      <c r="NA191" s="241"/>
      <c r="NB191" s="241"/>
      <c r="NC191" s="241"/>
      <c r="ND191" s="241"/>
      <c r="NE191" s="241"/>
      <c r="NF191" s="241"/>
      <c r="NG191" s="241"/>
      <c r="NH191" s="241"/>
      <c r="NI191" s="241"/>
      <c r="NJ191" s="241"/>
      <c r="NK191" s="241"/>
      <c r="NL191" s="241"/>
      <c r="NM191" s="241"/>
      <c r="NN191" s="241"/>
      <c r="NO191" s="241"/>
      <c r="NP191" s="241"/>
      <c r="NQ191" s="241"/>
      <c r="NR191" s="241"/>
      <c r="NS191" s="241"/>
      <c r="NT191" s="241"/>
      <c r="NU191" s="241"/>
      <c r="NV191" s="241"/>
      <c r="NW191" s="241"/>
      <c r="NX191" s="241"/>
      <c r="NY191" s="241"/>
      <c r="NZ191" s="241"/>
      <c r="OA191" s="241"/>
      <c r="OB191" s="241"/>
    </row>
    <row r="192" spans="1:392" s="284" customFormat="1">
      <c r="A192" s="293" t="s">
        <v>2180</v>
      </c>
      <c r="B192" s="292" t="s">
        <v>2172</v>
      </c>
      <c r="C192" s="290">
        <f>VLOOKUP(A192,'Running Inventory count'!$A:$C,3,)</f>
        <v>2</v>
      </c>
      <c r="D192" s="289"/>
      <c r="E192" s="289"/>
      <c r="F192" s="291" t="s">
        <v>2054</v>
      </c>
      <c r="G192" s="289" t="s">
        <v>868</v>
      </c>
      <c r="H192" s="288" t="s">
        <v>102</v>
      </c>
      <c r="I192" s="287"/>
      <c r="J192" s="285"/>
      <c r="K192" s="287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  <c r="AA192" s="241"/>
      <c r="AB192" s="241"/>
      <c r="AC192" s="241"/>
      <c r="AD192" s="241"/>
      <c r="AE192" s="241"/>
      <c r="AF192" s="241"/>
      <c r="AG192" s="241"/>
      <c r="AH192" s="241"/>
      <c r="AI192" s="241"/>
      <c r="AJ192" s="241"/>
      <c r="AK192" s="241"/>
      <c r="AL192" s="241"/>
      <c r="AM192" s="241"/>
      <c r="AN192" s="241"/>
      <c r="AO192" s="241"/>
      <c r="AP192" s="241"/>
      <c r="AQ192" s="241"/>
      <c r="AR192" s="241"/>
      <c r="AS192" s="241"/>
      <c r="AT192" s="241"/>
      <c r="AU192" s="241"/>
      <c r="AV192" s="241"/>
      <c r="AW192" s="241"/>
      <c r="AX192" s="241"/>
      <c r="AY192" s="241"/>
      <c r="AZ192" s="241"/>
      <c r="BA192" s="241"/>
      <c r="BB192" s="241"/>
      <c r="BC192" s="241"/>
      <c r="BD192" s="241"/>
      <c r="BE192" s="241"/>
      <c r="BF192" s="241"/>
      <c r="BG192" s="241"/>
      <c r="BH192" s="241"/>
      <c r="BI192" s="241"/>
      <c r="BJ192" s="241"/>
      <c r="BK192" s="241"/>
      <c r="BL192" s="241"/>
      <c r="BM192" s="241"/>
      <c r="BN192" s="241"/>
      <c r="BO192" s="241"/>
      <c r="BP192" s="241"/>
      <c r="BQ192" s="241"/>
      <c r="BR192" s="241"/>
      <c r="BS192" s="241"/>
      <c r="BT192" s="241"/>
      <c r="BU192" s="241"/>
      <c r="BV192" s="241"/>
      <c r="BW192" s="241"/>
      <c r="BX192" s="241"/>
      <c r="BY192" s="241"/>
      <c r="BZ192" s="241"/>
      <c r="CA192" s="241"/>
      <c r="CB192" s="241"/>
      <c r="CC192" s="241"/>
      <c r="CD192" s="241"/>
      <c r="CE192" s="241"/>
      <c r="CF192" s="241"/>
      <c r="CG192" s="241"/>
      <c r="CH192" s="241"/>
      <c r="CI192" s="241"/>
      <c r="CJ192" s="241"/>
      <c r="CK192" s="241"/>
      <c r="CL192" s="241"/>
      <c r="CM192" s="241"/>
      <c r="CN192" s="241"/>
      <c r="CO192" s="241"/>
      <c r="CP192" s="241"/>
      <c r="CQ192" s="241"/>
      <c r="CR192" s="241"/>
      <c r="CS192" s="241"/>
      <c r="CT192" s="241"/>
      <c r="CU192" s="241"/>
      <c r="CV192" s="241"/>
      <c r="CW192" s="241"/>
      <c r="CX192" s="241"/>
      <c r="CY192" s="241"/>
      <c r="CZ192" s="241"/>
      <c r="DA192" s="241"/>
      <c r="DB192" s="241"/>
      <c r="DC192" s="241"/>
      <c r="DD192" s="241"/>
      <c r="DE192" s="241"/>
      <c r="DF192" s="241"/>
      <c r="DG192" s="241"/>
      <c r="DH192" s="241"/>
      <c r="DI192" s="241"/>
      <c r="DJ192" s="241"/>
      <c r="DK192" s="241"/>
      <c r="DL192" s="241"/>
      <c r="DM192" s="241"/>
      <c r="DN192" s="241"/>
      <c r="DO192" s="241"/>
      <c r="DP192" s="241"/>
      <c r="DQ192" s="241"/>
      <c r="DR192" s="241"/>
      <c r="DS192" s="241"/>
      <c r="DT192" s="241"/>
      <c r="DU192" s="241"/>
      <c r="DV192" s="241"/>
      <c r="DW192" s="241"/>
      <c r="DX192" s="241"/>
      <c r="DY192" s="241"/>
      <c r="DZ192" s="241"/>
      <c r="EA192" s="241"/>
      <c r="EB192" s="241"/>
      <c r="EC192" s="241"/>
      <c r="ED192" s="241"/>
      <c r="EE192" s="241"/>
      <c r="EF192" s="241"/>
      <c r="EG192" s="241"/>
      <c r="EH192" s="241"/>
      <c r="EI192" s="241"/>
      <c r="EJ192" s="241"/>
      <c r="EK192" s="241"/>
      <c r="EL192" s="241"/>
      <c r="EM192" s="241"/>
      <c r="EN192" s="241"/>
      <c r="EO192" s="241"/>
      <c r="EP192" s="241"/>
      <c r="EQ192" s="241"/>
      <c r="ER192" s="241"/>
      <c r="ES192" s="241"/>
      <c r="ET192" s="241"/>
      <c r="EU192" s="241"/>
      <c r="EV192" s="241"/>
      <c r="EW192" s="241"/>
      <c r="EX192" s="241"/>
      <c r="EY192" s="241"/>
      <c r="EZ192" s="241"/>
      <c r="FA192" s="241"/>
      <c r="FB192" s="241"/>
      <c r="FC192" s="241"/>
      <c r="FD192" s="241"/>
      <c r="FE192" s="241"/>
      <c r="FF192" s="241"/>
      <c r="FG192" s="241"/>
      <c r="FH192" s="241"/>
      <c r="FI192" s="241"/>
      <c r="FJ192" s="241"/>
      <c r="FK192" s="241"/>
      <c r="FL192" s="241"/>
      <c r="FM192" s="241"/>
      <c r="FN192" s="241"/>
      <c r="FO192" s="241"/>
      <c r="FP192" s="241"/>
      <c r="FQ192" s="241"/>
      <c r="FR192" s="241"/>
      <c r="FS192" s="241"/>
      <c r="FT192" s="241"/>
      <c r="FU192" s="241"/>
      <c r="FV192" s="241"/>
      <c r="FW192" s="241"/>
      <c r="FX192" s="241"/>
      <c r="FY192" s="241"/>
      <c r="FZ192" s="241"/>
      <c r="GA192" s="241"/>
      <c r="GB192" s="241"/>
      <c r="GC192" s="241"/>
      <c r="GD192" s="241"/>
      <c r="GE192" s="241"/>
      <c r="GF192" s="241"/>
      <c r="GG192" s="241"/>
      <c r="GH192" s="241"/>
      <c r="GI192" s="241"/>
      <c r="GJ192" s="241"/>
      <c r="GK192" s="241"/>
      <c r="GL192" s="241"/>
      <c r="GM192" s="241"/>
      <c r="GN192" s="241"/>
      <c r="GO192" s="241"/>
      <c r="GP192" s="241"/>
      <c r="GQ192" s="241"/>
      <c r="GR192" s="241"/>
      <c r="GS192" s="241"/>
      <c r="GT192" s="241"/>
      <c r="GU192" s="241"/>
      <c r="GV192" s="241"/>
      <c r="GW192" s="241"/>
      <c r="GX192" s="241"/>
      <c r="GY192" s="241"/>
      <c r="GZ192" s="241"/>
      <c r="HA192" s="241"/>
      <c r="HB192" s="241"/>
      <c r="HC192" s="241"/>
      <c r="HD192" s="241"/>
      <c r="HE192" s="241"/>
      <c r="HF192" s="241"/>
      <c r="HG192" s="241"/>
      <c r="HH192" s="241"/>
      <c r="HI192" s="241"/>
      <c r="HJ192" s="241"/>
      <c r="HK192" s="241"/>
      <c r="HL192" s="241"/>
      <c r="HM192" s="241"/>
      <c r="HN192" s="241"/>
      <c r="HO192" s="241"/>
      <c r="HP192" s="241"/>
      <c r="HQ192" s="241"/>
      <c r="HR192" s="241"/>
      <c r="HS192" s="241"/>
      <c r="HT192" s="241"/>
      <c r="HU192" s="241"/>
      <c r="HV192" s="241"/>
      <c r="HW192" s="241"/>
      <c r="HX192" s="241"/>
      <c r="HY192" s="241"/>
      <c r="HZ192" s="241"/>
      <c r="IA192" s="241"/>
      <c r="IB192" s="241"/>
      <c r="IC192" s="241"/>
      <c r="ID192" s="241"/>
      <c r="IE192" s="241"/>
      <c r="IF192" s="241"/>
      <c r="IG192" s="241"/>
      <c r="IH192" s="241"/>
      <c r="II192" s="241"/>
      <c r="IJ192" s="241"/>
      <c r="IK192" s="241"/>
      <c r="IL192" s="241"/>
      <c r="IM192" s="241"/>
      <c r="IN192" s="241"/>
      <c r="IO192" s="241"/>
      <c r="IP192" s="241"/>
      <c r="IQ192" s="241"/>
      <c r="IR192" s="241"/>
      <c r="IS192" s="241"/>
      <c r="IT192" s="241"/>
      <c r="IU192" s="241"/>
      <c r="IV192" s="241"/>
      <c r="IW192" s="241"/>
      <c r="IX192" s="241"/>
      <c r="IY192" s="241"/>
      <c r="IZ192" s="241"/>
      <c r="JA192" s="241"/>
      <c r="JB192" s="241"/>
      <c r="JC192" s="241"/>
      <c r="JD192" s="241"/>
      <c r="JE192" s="241"/>
      <c r="JF192" s="241"/>
      <c r="JG192" s="241"/>
      <c r="JH192" s="241"/>
      <c r="JI192" s="241"/>
      <c r="JJ192" s="241"/>
      <c r="JK192" s="241"/>
      <c r="JL192" s="241"/>
      <c r="JM192" s="241"/>
      <c r="JN192" s="241"/>
      <c r="JO192" s="241"/>
      <c r="JP192" s="241"/>
      <c r="JQ192" s="241"/>
      <c r="JR192" s="241"/>
      <c r="JS192" s="241"/>
      <c r="JT192" s="241"/>
      <c r="JU192" s="241"/>
      <c r="JV192" s="241"/>
      <c r="JW192" s="241"/>
      <c r="JX192" s="241"/>
      <c r="JY192" s="241"/>
      <c r="JZ192" s="241"/>
      <c r="KA192" s="241"/>
      <c r="KB192" s="241"/>
      <c r="KC192" s="241"/>
      <c r="KD192" s="241"/>
      <c r="KE192" s="241"/>
      <c r="KF192" s="241"/>
      <c r="KG192" s="241"/>
      <c r="KH192" s="241"/>
      <c r="KI192" s="241"/>
      <c r="KJ192" s="241"/>
      <c r="KK192" s="241"/>
      <c r="KL192" s="241"/>
      <c r="KM192" s="241"/>
      <c r="KN192" s="241"/>
      <c r="KO192" s="241"/>
      <c r="KP192" s="241"/>
      <c r="KQ192" s="241"/>
      <c r="KR192" s="241"/>
      <c r="KS192" s="241"/>
      <c r="KT192" s="241"/>
      <c r="KU192" s="241"/>
      <c r="KV192" s="241"/>
      <c r="KW192" s="241"/>
      <c r="KX192" s="241"/>
      <c r="KY192" s="241"/>
      <c r="KZ192" s="241"/>
      <c r="LA192" s="241"/>
      <c r="LB192" s="241"/>
      <c r="LC192" s="241"/>
      <c r="LD192" s="241"/>
      <c r="LE192" s="241"/>
      <c r="LF192" s="241"/>
      <c r="LG192" s="241"/>
      <c r="LH192" s="241"/>
      <c r="LI192" s="241"/>
      <c r="LJ192" s="241"/>
      <c r="LK192" s="241"/>
      <c r="LL192" s="241"/>
      <c r="LM192" s="241"/>
      <c r="LN192" s="241"/>
      <c r="LO192" s="241"/>
      <c r="LP192" s="241"/>
      <c r="LQ192" s="241"/>
      <c r="LR192" s="241"/>
      <c r="LS192" s="241"/>
      <c r="LT192" s="241"/>
      <c r="LU192" s="241"/>
      <c r="LV192" s="241"/>
      <c r="LW192" s="241"/>
      <c r="LX192" s="241"/>
      <c r="LY192" s="241"/>
      <c r="LZ192" s="241"/>
      <c r="MA192" s="241"/>
      <c r="MB192" s="241"/>
      <c r="MC192" s="241"/>
      <c r="MD192" s="241"/>
      <c r="ME192" s="241"/>
      <c r="MF192" s="241"/>
      <c r="MG192" s="241"/>
      <c r="MH192" s="241"/>
      <c r="MI192" s="241"/>
      <c r="MJ192" s="241"/>
      <c r="MK192" s="241"/>
      <c r="ML192" s="241"/>
      <c r="MM192" s="241"/>
      <c r="MN192" s="241"/>
      <c r="MO192" s="241"/>
      <c r="MP192" s="241"/>
      <c r="MQ192" s="241"/>
      <c r="MR192" s="241"/>
      <c r="MS192" s="241"/>
      <c r="MT192" s="241"/>
      <c r="MU192" s="241"/>
      <c r="MV192" s="241"/>
      <c r="MW192" s="241"/>
      <c r="MX192" s="241"/>
      <c r="MY192" s="241"/>
      <c r="MZ192" s="241"/>
      <c r="NA192" s="241"/>
      <c r="NB192" s="241"/>
      <c r="NC192" s="241"/>
      <c r="ND192" s="241"/>
      <c r="NE192" s="241"/>
      <c r="NF192" s="241"/>
      <c r="NG192" s="241"/>
      <c r="NH192" s="241"/>
      <c r="NI192" s="241"/>
      <c r="NJ192" s="241"/>
      <c r="NK192" s="241"/>
      <c r="NL192" s="241"/>
      <c r="NM192" s="241"/>
      <c r="NN192" s="241"/>
      <c r="NO192" s="241"/>
      <c r="NP192" s="241"/>
      <c r="NQ192" s="241"/>
      <c r="NR192" s="241"/>
      <c r="NS192" s="241"/>
      <c r="NT192" s="241"/>
      <c r="NU192" s="241"/>
      <c r="NV192" s="241"/>
      <c r="NW192" s="241"/>
      <c r="NX192" s="241"/>
      <c r="NY192" s="241"/>
      <c r="NZ192" s="241"/>
      <c r="OA192" s="241"/>
      <c r="OB192" s="241"/>
    </row>
    <row r="193" spans="1:392" s="243" customFormat="1">
      <c r="A193" s="293" t="s">
        <v>2155</v>
      </c>
      <c r="B193" s="292" t="s">
        <v>2164</v>
      </c>
      <c r="C193" s="267">
        <f>VLOOKUP(A193,'Running Inventory count'!$A:$C,3,)</f>
        <v>3</v>
      </c>
      <c r="D193" s="263"/>
      <c r="E193" s="263"/>
      <c r="F193" s="252" t="s">
        <v>2054</v>
      </c>
      <c r="G193" s="263" t="s">
        <v>868</v>
      </c>
      <c r="H193" s="262" t="s">
        <v>102</v>
      </c>
      <c r="I193" s="270"/>
      <c r="J193" s="265"/>
      <c r="K193" s="270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1"/>
      <c r="Z193" s="241"/>
      <c r="AA193" s="241"/>
      <c r="AB193" s="241"/>
      <c r="AC193" s="241"/>
      <c r="AD193" s="241"/>
      <c r="AE193" s="241"/>
      <c r="AF193" s="241"/>
      <c r="AG193" s="241"/>
      <c r="AH193" s="241"/>
      <c r="AI193" s="241"/>
      <c r="AJ193" s="241"/>
      <c r="AK193" s="241"/>
      <c r="AL193" s="241"/>
      <c r="AM193" s="241"/>
      <c r="AN193" s="241"/>
      <c r="AO193" s="241"/>
      <c r="AP193" s="241"/>
      <c r="AQ193" s="241"/>
      <c r="AR193" s="241"/>
      <c r="AS193" s="241"/>
      <c r="AT193" s="241"/>
      <c r="AU193" s="241"/>
      <c r="AV193" s="241"/>
      <c r="AW193" s="241"/>
      <c r="AX193" s="241"/>
      <c r="AY193" s="241"/>
      <c r="AZ193" s="241"/>
      <c r="BA193" s="241"/>
      <c r="BB193" s="241"/>
      <c r="BC193" s="241"/>
      <c r="BD193" s="241"/>
      <c r="BE193" s="241"/>
      <c r="BF193" s="241"/>
      <c r="BG193" s="241"/>
      <c r="BH193" s="241"/>
      <c r="BI193" s="241"/>
      <c r="BJ193" s="241"/>
      <c r="BK193" s="241"/>
      <c r="BL193" s="241"/>
      <c r="BM193" s="241"/>
      <c r="BN193" s="241"/>
      <c r="BO193" s="241"/>
      <c r="BP193" s="241"/>
      <c r="BQ193" s="241"/>
      <c r="BR193" s="241"/>
      <c r="BS193" s="241"/>
      <c r="BT193" s="241"/>
      <c r="BU193" s="241"/>
      <c r="BV193" s="241"/>
      <c r="BW193" s="241"/>
      <c r="BX193" s="241"/>
      <c r="BY193" s="241"/>
      <c r="BZ193" s="241"/>
      <c r="CA193" s="241"/>
      <c r="CB193" s="241"/>
      <c r="CC193" s="241"/>
      <c r="CD193" s="241"/>
      <c r="CE193" s="241"/>
      <c r="CF193" s="241"/>
      <c r="CG193" s="241"/>
      <c r="CH193" s="241"/>
      <c r="CI193" s="241"/>
      <c r="CJ193" s="241"/>
      <c r="CK193" s="241"/>
      <c r="CL193" s="241"/>
      <c r="CM193" s="241"/>
      <c r="CN193" s="241"/>
      <c r="CO193" s="241"/>
      <c r="CP193" s="241"/>
      <c r="CQ193" s="241"/>
      <c r="CR193" s="241"/>
      <c r="CS193" s="241"/>
      <c r="CT193" s="241"/>
      <c r="CU193" s="241"/>
      <c r="CV193" s="241"/>
      <c r="CW193" s="241"/>
      <c r="CX193" s="241"/>
      <c r="CY193" s="241"/>
      <c r="CZ193" s="241"/>
      <c r="DA193" s="241"/>
      <c r="DB193" s="241"/>
      <c r="DC193" s="241"/>
      <c r="DD193" s="241"/>
      <c r="DE193" s="241"/>
      <c r="DF193" s="241"/>
      <c r="DG193" s="241"/>
      <c r="DH193" s="241"/>
      <c r="DI193" s="241"/>
      <c r="DJ193" s="241"/>
      <c r="DK193" s="241"/>
      <c r="DL193" s="241"/>
      <c r="DM193" s="241"/>
      <c r="DN193" s="241"/>
      <c r="DO193" s="241"/>
      <c r="DP193" s="241"/>
      <c r="DQ193" s="241"/>
      <c r="DR193" s="241"/>
      <c r="DS193" s="241"/>
      <c r="DT193" s="241"/>
      <c r="DU193" s="241"/>
      <c r="DV193" s="241"/>
      <c r="DW193" s="241"/>
      <c r="DX193" s="241"/>
      <c r="DY193" s="241"/>
      <c r="DZ193" s="241"/>
      <c r="EA193" s="241"/>
      <c r="EB193" s="241"/>
      <c r="EC193" s="241"/>
      <c r="ED193" s="241"/>
      <c r="EE193" s="241"/>
      <c r="EF193" s="241"/>
      <c r="EG193" s="241"/>
      <c r="EH193" s="241"/>
      <c r="EI193" s="241"/>
      <c r="EJ193" s="241"/>
      <c r="EK193" s="241"/>
      <c r="EL193" s="241"/>
      <c r="EM193" s="241"/>
      <c r="EN193" s="241"/>
      <c r="EO193" s="241"/>
      <c r="EP193" s="241"/>
      <c r="EQ193" s="241"/>
      <c r="ER193" s="241"/>
      <c r="ES193" s="241"/>
      <c r="ET193" s="241"/>
      <c r="EU193" s="241"/>
      <c r="EV193" s="241"/>
      <c r="EW193" s="241"/>
      <c r="EX193" s="241"/>
      <c r="EY193" s="241"/>
      <c r="EZ193" s="241"/>
      <c r="FA193" s="241"/>
      <c r="FB193" s="241"/>
      <c r="FC193" s="241"/>
      <c r="FD193" s="241"/>
      <c r="FE193" s="241"/>
      <c r="FF193" s="241"/>
      <c r="FG193" s="241"/>
      <c r="FH193" s="241"/>
      <c r="FI193" s="241"/>
      <c r="FJ193" s="241"/>
      <c r="FK193" s="241"/>
      <c r="FL193" s="241"/>
      <c r="FM193" s="241"/>
      <c r="FN193" s="241"/>
      <c r="FO193" s="241"/>
      <c r="FP193" s="241"/>
      <c r="FQ193" s="241"/>
      <c r="FR193" s="241"/>
      <c r="FS193" s="241"/>
      <c r="FT193" s="241"/>
      <c r="FU193" s="241"/>
      <c r="FV193" s="241"/>
      <c r="FW193" s="241"/>
      <c r="FX193" s="241"/>
      <c r="FY193" s="241"/>
      <c r="FZ193" s="241"/>
      <c r="GA193" s="241"/>
      <c r="GB193" s="241"/>
      <c r="GC193" s="241"/>
      <c r="GD193" s="241"/>
      <c r="GE193" s="241"/>
      <c r="GF193" s="241"/>
      <c r="GG193" s="241"/>
      <c r="GH193" s="241"/>
      <c r="GI193" s="241"/>
      <c r="GJ193" s="241"/>
      <c r="GK193" s="241"/>
      <c r="GL193" s="241"/>
      <c r="GM193" s="241"/>
      <c r="GN193" s="241"/>
      <c r="GO193" s="241"/>
      <c r="GP193" s="241"/>
      <c r="GQ193" s="241"/>
      <c r="GR193" s="241"/>
      <c r="GS193" s="241"/>
      <c r="GT193" s="241"/>
      <c r="GU193" s="241"/>
      <c r="GV193" s="241"/>
      <c r="GW193" s="241"/>
      <c r="GX193" s="241"/>
      <c r="GY193" s="241"/>
      <c r="GZ193" s="241"/>
      <c r="HA193" s="241"/>
      <c r="HB193" s="241"/>
      <c r="HC193" s="241"/>
      <c r="HD193" s="241"/>
      <c r="HE193" s="241"/>
      <c r="HF193" s="241"/>
      <c r="HG193" s="241"/>
      <c r="HH193" s="241"/>
      <c r="HI193" s="241"/>
      <c r="HJ193" s="241"/>
      <c r="HK193" s="241"/>
      <c r="HL193" s="241"/>
      <c r="HM193" s="241"/>
      <c r="HN193" s="241"/>
      <c r="HO193" s="241"/>
      <c r="HP193" s="241"/>
      <c r="HQ193" s="241"/>
      <c r="HR193" s="241"/>
      <c r="HS193" s="241"/>
      <c r="HT193" s="241"/>
      <c r="HU193" s="241"/>
      <c r="HV193" s="241"/>
      <c r="HW193" s="241"/>
      <c r="HX193" s="241"/>
      <c r="HY193" s="241"/>
      <c r="HZ193" s="241"/>
      <c r="IA193" s="241"/>
      <c r="IB193" s="241"/>
      <c r="IC193" s="241"/>
      <c r="ID193" s="241"/>
      <c r="IE193" s="241"/>
      <c r="IF193" s="241"/>
      <c r="IG193" s="241"/>
      <c r="IH193" s="241"/>
      <c r="II193" s="241"/>
      <c r="IJ193" s="241"/>
      <c r="IK193" s="241"/>
      <c r="IL193" s="241"/>
      <c r="IM193" s="241"/>
      <c r="IN193" s="241"/>
      <c r="IO193" s="241"/>
      <c r="IP193" s="241"/>
      <c r="IQ193" s="241"/>
      <c r="IR193" s="241"/>
      <c r="IS193" s="241"/>
      <c r="IT193" s="241"/>
      <c r="IU193" s="241"/>
      <c r="IV193" s="241"/>
      <c r="IW193" s="241"/>
      <c r="IX193" s="241"/>
      <c r="IY193" s="241"/>
      <c r="IZ193" s="241"/>
      <c r="JA193" s="241"/>
      <c r="JB193" s="241"/>
      <c r="JC193" s="241"/>
      <c r="JD193" s="241"/>
      <c r="JE193" s="241"/>
      <c r="JF193" s="241"/>
      <c r="JG193" s="241"/>
      <c r="JH193" s="241"/>
      <c r="JI193" s="241"/>
      <c r="JJ193" s="241"/>
      <c r="JK193" s="241"/>
      <c r="JL193" s="241"/>
      <c r="JM193" s="241"/>
      <c r="JN193" s="241"/>
      <c r="JO193" s="241"/>
      <c r="JP193" s="241"/>
      <c r="JQ193" s="241"/>
      <c r="JR193" s="241"/>
      <c r="JS193" s="241"/>
      <c r="JT193" s="241"/>
      <c r="JU193" s="241"/>
      <c r="JV193" s="241"/>
      <c r="JW193" s="241"/>
      <c r="JX193" s="241"/>
      <c r="JY193" s="241"/>
      <c r="JZ193" s="241"/>
      <c r="KA193" s="241"/>
      <c r="KB193" s="241"/>
      <c r="KC193" s="241"/>
      <c r="KD193" s="241"/>
      <c r="KE193" s="241"/>
      <c r="KF193" s="241"/>
      <c r="KG193" s="241"/>
      <c r="KH193" s="241"/>
      <c r="KI193" s="241"/>
      <c r="KJ193" s="241"/>
      <c r="KK193" s="241"/>
      <c r="KL193" s="241"/>
      <c r="KM193" s="241"/>
      <c r="KN193" s="241"/>
      <c r="KO193" s="241"/>
      <c r="KP193" s="241"/>
      <c r="KQ193" s="241"/>
      <c r="KR193" s="241"/>
      <c r="KS193" s="241"/>
      <c r="KT193" s="241"/>
      <c r="KU193" s="241"/>
      <c r="KV193" s="241"/>
      <c r="KW193" s="241"/>
      <c r="KX193" s="241"/>
      <c r="KY193" s="241"/>
      <c r="KZ193" s="241"/>
      <c r="LA193" s="241"/>
      <c r="LB193" s="241"/>
      <c r="LC193" s="241"/>
      <c r="LD193" s="241"/>
      <c r="LE193" s="241"/>
      <c r="LF193" s="241"/>
      <c r="LG193" s="241"/>
      <c r="LH193" s="241"/>
      <c r="LI193" s="241"/>
      <c r="LJ193" s="241"/>
      <c r="LK193" s="241"/>
      <c r="LL193" s="241"/>
      <c r="LM193" s="241"/>
      <c r="LN193" s="241"/>
      <c r="LO193" s="241"/>
      <c r="LP193" s="241"/>
      <c r="LQ193" s="241"/>
      <c r="LR193" s="241"/>
      <c r="LS193" s="241"/>
      <c r="LT193" s="241"/>
      <c r="LU193" s="241"/>
      <c r="LV193" s="241"/>
      <c r="LW193" s="241"/>
      <c r="LX193" s="241"/>
      <c r="LY193" s="241"/>
      <c r="LZ193" s="241"/>
      <c r="MA193" s="241"/>
      <c r="MB193" s="241"/>
      <c r="MC193" s="241"/>
      <c r="MD193" s="241"/>
      <c r="ME193" s="241"/>
      <c r="MF193" s="241"/>
      <c r="MG193" s="241"/>
      <c r="MH193" s="241"/>
      <c r="MI193" s="241"/>
      <c r="MJ193" s="241"/>
      <c r="MK193" s="241"/>
      <c r="ML193" s="241"/>
      <c r="MM193" s="241"/>
      <c r="MN193" s="241"/>
      <c r="MO193" s="241"/>
      <c r="MP193" s="241"/>
      <c r="MQ193" s="241"/>
      <c r="MR193" s="241"/>
      <c r="MS193" s="241"/>
      <c r="MT193" s="241"/>
      <c r="MU193" s="241"/>
      <c r="MV193" s="241"/>
      <c r="MW193" s="241"/>
      <c r="MX193" s="241"/>
      <c r="MY193" s="241"/>
      <c r="MZ193" s="241"/>
      <c r="NA193" s="241"/>
      <c r="NB193" s="241"/>
      <c r="NC193" s="241"/>
      <c r="ND193" s="241"/>
      <c r="NE193" s="241"/>
      <c r="NF193" s="241"/>
      <c r="NG193" s="241"/>
      <c r="NH193" s="241"/>
      <c r="NI193" s="241"/>
      <c r="NJ193" s="241"/>
      <c r="NK193" s="241"/>
      <c r="NL193" s="241"/>
      <c r="NM193" s="241"/>
      <c r="NN193" s="241"/>
      <c r="NO193" s="241"/>
      <c r="NP193" s="241"/>
      <c r="NQ193" s="241"/>
      <c r="NR193" s="241"/>
      <c r="NS193" s="241"/>
      <c r="NT193" s="241"/>
      <c r="NU193" s="241"/>
      <c r="NV193" s="241"/>
      <c r="NW193" s="241"/>
      <c r="NX193" s="241"/>
      <c r="NY193" s="241"/>
      <c r="NZ193" s="241"/>
      <c r="OA193" s="241"/>
      <c r="OB193" s="241"/>
    </row>
    <row r="194" spans="1:392" s="243" customFormat="1">
      <c r="A194" s="293" t="s">
        <v>2181</v>
      </c>
      <c r="B194" s="292" t="s">
        <v>2173</v>
      </c>
      <c r="C194" s="267">
        <f>VLOOKUP(A194,'Running Inventory count'!$A:$C,3,)</f>
        <v>3</v>
      </c>
      <c r="D194" s="263"/>
      <c r="E194" s="263"/>
      <c r="F194" s="252" t="s">
        <v>2054</v>
      </c>
      <c r="G194" s="263" t="s">
        <v>868</v>
      </c>
      <c r="H194" s="262" t="s">
        <v>102</v>
      </c>
      <c r="I194" s="270"/>
      <c r="J194" s="265"/>
      <c r="K194" s="270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  <c r="AA194" s="241"/>
      <c r="AB194" s="241"/>
      <c r="AC194" s="241"/>
      <c r="AD194" s="241"/>
      <c r="AE194" s="241"/>
      <c r="AF194" s="241"/>
      <c r="AG194" s="241"/>
      <c r="AH194" s="241"/>
      <c r="AI194" s="241"/>
      <c r="AJ194" s="241"/>
      <c r="AK194" s="241"/>
      <c r="AL194" s="241"/>
      <c r="AM194" s="241"/>
      <c r="AN194" s="241"/>
      <c r="AO194" s="241"/>
      <c r="AP194" s="241"/>
      <c r="AQ194" s="241"/>
      <c r="AR194" s="241"/>
      <c r="AS194" s="241"/>
      <c r="AT194" s="241"/>
      <c r="AU194" s="241"/>
      <c r="AV194" s="241"/>
      <c r="AW194" s="241"/>
      <c r="AX194" s="241"/>
      <c r="AY194" s="241"/>
      <c r="AZ194" s="241"/>
      <c r="BA194" s="241"/>
      <c r="BB194" s="241"/>
      <c r="BC194" s="241"/>
      <c r="BD194" s="241"/>
      <c r="BE194" s="241"/>
      <c r="BF194" s="241"/>
      <c r="BG194" s="241"/>
      <c r="BH194" s="241"/>
      <c r="BI194" s="241"/>
      <c r="BJ194" s="241"/>
      <c r="BK194" s="241"/>
      <c r="BL194" s="241"/>
      <c r="BM194" s="241"/>
      <c r="BN194" s="241"/>
      <c r="BO194" s="241"/>
      <c r="BP194" s="241"/>
      <c r="BQ194" s="241"/>
      <c r="BR194" s="241"/>
      <c r="BS194" s="241"/>
      <c r="BT194" s="241"/>
      <c r="BU194" s="241"/>
      <c r="BV194" s="241"/>
      <c r="BW194" s="241"/>
      <c r="BX194" s="241"/>
      <c r="BY194" s="241"/>
      <c r="BZ194" s="241"/>
      <c r="CA194" s="241"/>
      <c r="CB194" s="241"/>
      <c r="CC194" s="241"/>
      <c r="CD194" s="241"/>
      <c r="CE194" s="241"/>
      <c r="CF194" s="241"/>
      <c r="CG194" s="241"/>
      <c r="CH194" s="241"/>
      <c r="CI194" s="241"/>
      <c r="CJ194" s="241"/>
      <c r="CK194" s="241"/>
      <c r="CL194" s="241"/>
      <c r="CM194" s="241"/>
      <c r="CN194" s="241"/>
      <c r="CO194" s="241"/>
      <c r="CP194" s="241"/>
      <c r="CQ194" s="241"/>
      <c r="CR194" s="241"/>
      <c r="CS194" s="241"/>
      <c r="CT194" s="241"/>
      <c r="CU194" s="241"/>
      <c r="CV194" s="241"/>
      <c r="CW194" s="241"/>
      <c r="CX194" s="241"/>
      <c r="CY194" s="241"/>
      <c r="CZ194" s="241"/>
      <c r="DA194" s="241"/>
      <c r="DB194" s="241"/>
      <c r="DC194" s="241"/>
      <c r="DD194" s="241"/>
      <c r="DE194" s="241"/>
      <c r="DF194" s="241"/>
      <c r="DG194" s="241"/>
      <c r="DH194" s="241"/>
      <c r="DI194" s="241"/>
      <c r="DJ194" s="241"/>
      <c r="DK194" s="241"/>
      <c r="DL194" s="241"/>
      <c r="DM194" s="241"/>
      <c r="DN194" s="241"/>
      <c r="DO194" s="241"/>
      <c r="DP194" s="241"/>
      <c r="DQ194" s="241"/>
      <c r="DR194" s="241"/>
      <c r="DS194" s="241"/>
      <c r="DT194" s="241"/>
      <c r="DU194" s="241"/>
      <c r="DV194" s="241"/>
      <c r="DW194" s="241"/>
      <c r="DX194" s="241"/>
      <c r="DY194" s="241"/>
      <c r="DZ194" s="241"/>
      <c r="EA194" s="241"/>
      <c r="EB194" s="241"/>
      <c r="EC194" s="241"/>
      <c r="ED194" s="241"/>
      <c r="EE194" s="241"/>
      <c r="EF194" s="241"/>
      <c r="EG194" s="241"/>
      <c r="EH194" s="241"/>
      <c r="EI194" s="241"/>
      <c r="EJ194" s="241"/>
      <c r="EK194" s="241"/>
      <c r="EL194" s="241"/>
      <c r="EM194" s="241"/>
      <c r="EN194" s="241"/>
      <c r="EO194" s="241"/>
      <c r="EP194" s="241"/>
      <c r="EQ194" s="241"/>
      <c r="ER194" s="241"/>
      <c r="ES194" s="241"/>
      <c r="ET194" s="241"/>
      <c r="EU194" s="241"/>
      <c r="EV194" s="241"/>
      <c r="EW194" s="241"/>
      <c r="EX194" s="241"/>
      <c r="EY194" s="241"/>
      <c r="EZ194" s="241"/>
      <c r="FA194" s="241"/>
      <c r="FB194" s="241"/>
      <c r="FC194" s="241"/>
      <c r="FD194" s="241"/>
      <c r="FE194" s="241"/>
      <c r="FF194" s="241"/>
      <c r="FG194" s="241"/>
      <c r="FH194" s="241"/>
      <c r="FI194" s="241"/>
      <c r="FJ194" s="241"/>
      <c r="FK194" s="241"/>
      <c r="FL194" s="241"/>
      <c r="FM194" s="241"/>
      <c r="FN194" s="241"/>
      <c r="FO194" s="241"/>
      <c r="FP194" s="241"/>
      <c r="FQ194" s="241"/>
      <c r="FR194" s="241"/>
      <c r="FS194" s="241"/>
      <c r="FT194" s="241"/>
      <c r="FU194" s="241"/>
      <c r="FV194" s="241"/>
      <c r="FW194" s="241"/>
      <c r="FX194" s="241"/>
      <c r="FY194" s="241"/>
      <c r="FZ194" s="241"/>
      <c r="GA194" s="241"/>
      <c r="GB194" s="241"/>
      <c r="GC194" s="241"/>
      <c r="GD194" s="241"/>
      <c r="GE194" s="241"/>
      <c r="GF194" s="241"/>
      <c r="GG194" s="241"/>
      <c r="GH194" s="241"/>
      <c r="GI194" s="241"/>
      <c r="GJ194" s="241"/>
      <c r="GK194" s="241"/>
      <c r="GL194" s="241"/>
      <c r="GM194" s="241"/>
      <c r="GN194" s="241"/>
      <c r="GO194" s="241"/>
      <c r="GP194" s="241"/>
      <c r="GQ194" s="241"/>
      <c r="GR194" s="241"/>
      <c r="GS194" s="241"/>
      <c r="GT194" s="241"/>
      <c r="GU194" s="241"/>
      <c r="GV194" s="241"/>
      <c r="GW194" s="241"/>
      <c r="GX194" s="241"/>
      <c r="GY194" s="241"/>
      <c r="GZ194" s="241"/>
      <c r="HA194" s="241"/>
      <c r="HB194" s="241"/>
      <c r="HC194" s="241"/>
      <c r="HD194" s="241"/>
      <c r="HE194" s="241"/>
      <c r="HF194" s="241"/>
      <c r="HG194" s="241"/>
      <c r="HH194" s="241"/>
      <c r="HI194" s="241"/>
      <c r="HJ194" s="241"/>
      <c r="HK194" s="241"/>
      <c r="HL194" s="241"/>
      <c r="HM194" s="241"/>
      <c r="HN194" s="241"/>
      <c r="HO194" s="241"/>
      <c r="HP194" s="241"/>
      <c r="HQ194" s="241"/>
      <c r="HR194" s="241"/>
      <c r="HS194" s="241"/>
      <c r="HT194" s="241"/>
      <c r="HU194" s="241"/>
      <c r="HV194" s="241"/>
      <c r="HW194" s="241"/>
      <c r="HX194" s="241"/>
      <c r="HY194" s="241"/>
      <c r="HZ194" s="241"/>
      <c r="IA194" s="241"/>
      <c r="IB194" s="241"/>
      <c r="IC194" s="241"/>
      <c r="ID194" s="241"/>
      <c r="IE194" s="241"/>
      <c r="IF194" s="241"/>
      <c r="IG194" s="241"/>
      <c r="IH194" s="241"/>
      <c r="II194" s="241"/>
      <c r="IJ194" s="241"/>
      <c r="IK194" s="241"/>
      <c r="IL194" s="241"/>
      <c r="IM194" s="241"/>
      <c r="IN194" s="241"/>
      <c r="IO194" s="241"/>
      <c r="IP194" s="241"/>
      <c r="IQ194" s="241"/>
      <c r="IR194" s="241"/>
      <c r="IS194" s="241"/>
      <c r="IT194" s="241"/>
      <c r="IU194" s="241"/>
      <c r="IV194" s="241"/>
      <c r="IW194" s="241"/>
      <c r="IX194" s="241"/>
      <c r="IY194" s="241"/>
      <c r="IZ194" s="241"/>
      <c r="JA194" s="241"/>
      <c r="JB194" s="241"/>
      <c r="JC194" s="241"/>
      <c r="JD194" s="241"/>
      <c r="JE194" s="241"/>
      <c r="JF194" s="241"/>
      <c r="JG194" s="241"/>
      <c r="JH194" s="241"/>
      <c r="JI194" s="241"/>
      <c r="JJ194" s="241"/>
      <c r="JK194" s="241"/>
      <c r="JL194" s="241"/>
      <c r="JM194" s="241"/>
      <c r="JN194" s="241"/>
      <c r="JO194" s="241"/>
      <c r="JP194" s="241"/>
      <c r="JQ194" s="241"/>
      <c r="JR194" s="241"/>
      <c r="JS194" s="241"/>
      <c r="JT194" s="241"/>
      <c r="JU194" s="241"/>
      <c r="JV194" s="241"/>
      <c r="JW194" s="241"/>
      <c r="JX194" s="241"/>
      <c r="JY194" s="241"/>
      <c r="JZ194" s="241"/>
      <c r="KA194" s="241"/>
      <c r="KB194" s="241"/>
      <c r="KC194" s="241"/>
      <c r="KD194" s="241"/>
      <c r="KE194" s="241"/>
      <c r="KF194" s="241"/>
      <c r="KG194" s="241"/>
      <c r="KH194" s="241"/>
      <c r="KI194" s="241"/>
      <c r="KJ194" s="241"/>
      <c r="KK194" s="241"/>
      <c r="KL194" s="241"/>
      <c r="KM194" s="241"/>
      <c r="KN194" s="241"/>
      <c r="KO194" s="241"/>
      <c r="KP194" s="241"/>
      <c r="KQ194" s="241"/>
      <c r="KR194" s="241"/>
      <c r="KS194" s="241"/>
      <c r="KT194" s="241"/>
      <c r="KU194" s="241"/>
      <c r="KV194" s="241"/>
      <c r="KW194" s="241"/>
      <c r="KX194" s="241"/>
      <c r="KY194" s="241"/>
      <c r="KZ194" s="241"/>
      <c r="LA194" s="241"/>
      <c r="LB194" s="241"/>
      <c r="LC194" s="241"/>
      <c r="LD194" s="241"/>
      <c r="LE194" s="241"/>
      <c r="LF194" s="241"/>
      <c r="LG194" s="241"/>
      <c r="LH194" s="241"/>
      <c r="LI194" s="241"/>
      <c r="LJ194" s="241"/>
      <c r="LK194" s="241"/>
      <c r="LL194" s="241"/>
      <c r="LM194" s="241"/>
      <c r="LN194" s="241"/>
      <c r="LO194" s="241"/>
      <c r="LP194" s="241"/>
      <c r="LQ194" s="241"/>
      <c r="LR194" s="241"/>
      <c r="LS194" s="241"/>
      <c r="LT194" s="241"/>
      <c r="LU194" s="241"/>
      <c r="LV194" s="241"/>
      <c r="LW194" s="241"/>
      <c r="LX194" s="241"/>
      <c r="LY194" s="241"/>
      <c r="LZ194" s="241"/>
      <c r="MA194" s="241"/>
      <c r="MB194" s="241"/>
      <c r="MC194" s="241"/>
      <c r="MD194" s="241"/>
      <c r="ME194" s="241"/>
      <c r="MF194" s="241"/>
      <c r="MG194" s="241"/>
      <c r="MH194" s="241"/>
      <c r="MI194" s="241"/>
      <c r="MJ194" s="241"/>
      <c r="MK194" s="241"/>
      <c r="ML194" s="241"/>
      <c r="MM194" s="241"/>
      <c r="MN194" s="241"/>
      <c r="MO194" s="241"/>
      <c r="MP194" s="241"/>
      <c r="MQ194" s="241"/>
      <c r="MR194" s="241"/>
      <c r="MS194" s="241"/>
      <c r="MT194" s="241"/>
      <c r="MU194" s="241"/>
      <c r="MV194" s="241"/>
      <c r="MW194" s="241"/>
      <c r="MX194" s="241"/>
      <c r="MY194" s="241"/>
      <c r="MZ194" s="241"/>
      <c r="NA194" s="241"/>
      <c r="NB194" s="241"/>
      <c r="NC194" s="241"/>
      <c r="ND194" s="241"/>
      <c r="NE194" s="241"/>
      <c r="NF194" s="241"/>
      <c r="NG194" s="241"/>
      <c r="NH194" s="241"/>
      <c r="NI194" s="241"/>
      <c r="NJ194" s="241"/>
      <c r="NK194" s="241"/>
      <c r="NL194" s="241"/>
      <c r="NM194" s="241"/>
      <c r="NN194" s="241"/>
      <c r="NO194" s="241"/>
      <c r="NP194" s="241"/>
      <c r="NQ194" s="241"/>
      <c r="NR194" s="241"/>
      <c r="NS194" s="241"/>
      <c r="NT194" s="241"/>
      <c r="NU194" s="241"/>
      <c r="NV194" s="241"/>
      <c r="NW194" s="241"/>
      <c r="NX194" s="241"/>
      <c r="NY194" s="241"/>
      <c r="NZ194" s="241"/>
      <c r="OA194" s="241"/>
      <c r="OB194" s="241"/>
    </row>
    <row r="195" spans="1:392" s="243" customFormat="1">
      <c r="A195" s="293" t="s">
        <v>2156</v>
      </c>
      <c r="B195" s="292" t="s">
        <v>2165</v>
      </c>
      <c r="C195" s="267">
        <f>VLOOKUP(A195,'Running Inventory count'!$A:$C,3,)</f>
        <v>3</v>
      </c>
      <c r="D195" s="263"/>
      <c r="E195" s="263"/>
      <c r="F195" s="252" t="s">
        <v>2054</v>
      </c>
      <c r="G195" s="263" t="s">
        <v>868</v>
      </c>
      <c r="H195" s="262" t="s">
        <v>102</v>
      </c>
      <c r="I195" s="270"/>
      <c r="J195" s="265"/>
      <c r="K195" s="270"/>
      <c r="L195" s="241"/>
      <c r="M195" s="241"/>
      <c r="N195" s="241"/>
      <c r="O195" s="241"/>
      <c r="P195" s="241"/>
      <c r="Q195" s="241"/>
      <c r="R195" s="241"/>
      <c r="S195" s="241"/>
      <c r="T195" s="241"/>
      <c r="U195" s="241"/>
      <c r="V195" s="241"/>
      <c r="W195" s="241"/>
      <c r="X195" s="241"/>
      <c r="Y195" s="241"/>
      <c r="Z195" s="241"/>
      <c r="AA195" s="241"/>
      <c r="AB195" s="241"/>
      <c r="AC195" s="241"/>
      <c r="AD195" s="241"/>
      <c r="AE195" s="241"/>
      <c r="AF195" s="241"/>
      <c r="AG195" s="241"/>
      <c r="AH195" s="241"/>
      <c r="AI195" s="241"/>
      <c r="AJ195" s="241"/>
      <c r="AK195" s="241"/>
      <c r="AL195" s="241"/>
      <c r="AM195" s="241"/>
      <c r="AN195" s="241"/>
      <c r="AO195" s="241"/>
      <c r="AP195" s="241"/>
      <c r="AQ195" s="241"/>
      <c r="AR195" s="241"/>
      <c r="AS195" s="241"/>
      <c r="AT195" s="241"/>
      <c r="AU195" s="241"/>
      <c r="AV195" s="241"/>
      <c r="AW195" s="241"/>
      <c r="AX195" s="241"/>
      <c r="AY195" s="241"/>
      <c r="AZ195" s="241"/>
      <c r="BA195" s="241"/>
      <c r="BB195" s="241"/>
      <c r="BC195" s="241"/>
      <c r="BD195" s="241"/>
      <c r="BE195" s="241"/>
      <c r="BF195" s="241"/>
      <c r="BG195" s="241"/>
      <c r="BH195" s="241"/>
      <c r="BI195" s="241"/>
      <c r="BJ195" s="241"/>
      <c r="BK195" s="241"/>
      <c r="BL195" s="241"/>
      <c r="BM195" s="241"/>
      <c r="BN195" s="241"/>
      <c r="BO195" s="241"/>
      <c r="BP195" s="241"/>
      <c r="BQ195" s="241"/>
      <c r="BR195" s="241"/>
      <c r="BS195" s="241"/>
      <c r="BT195" s="241"/>
      <c r="BU195" s="241"/>
      <c r="BV195" s="241"/>
      <c r="BW195" s="241"/>
      <c r="BX195" s="241"/>
      <c r="BY195" s="241"/>
      <c r="BZ195" s="241"/>
      <c r="CA195" s="241"/>
      <c r="CB195" s="241"/>
      <c r="CC195" s="241"/>
      <c r="CD195" s="241"/>
      <c r="CE195" s="241"/>
      <c r="CF195" s="241"/>
      <c r="CG195" s="241"/>
      <c r="CH195" s="241"/>
      <c r="CI195" s="241"/>
      <c r="CJ195" s="241"/>
      <c r="CK195" s="241"/>
      <c r="CL195" s="241"/>
      <c r="CM195" s="241"/>
      <c r="CN195" s="241"/>
      <c r="CO195" s="241"/>
      <c r="CP195" s="241"/>
      <c r="CQ195" s="241"/>
      <c r="CR195" s="241"/>
      <c r="CS195" s="241"/>
      <c r="CT195" s="241"/>
      <c r="CU195" s="241"/>
      <c r="CV195" s="241"/>
      <c r="CW195" s="241"/>
      <c r="CX195" s="241"/>
      <c r="CY195" s="241"/>
      <c r="CZ195" s="241"/>
      <c r="DA195" s="241"/>
      <c r="DB195" s="241"/>
      <c r="DC195" s="241"/>
      <c r="DD195" s="241"/>
      <c r="DE195" s="241"/>
      <c r="DF195" s="241"/>
      <c r="DG195" s="241"/>
      <c r="DH195" s="241"/>
      <c r="DI195" s="241"/>
      <c r="DJ195" s="241"/>
      <c r="DK195" s="241"/>
      <c r="DL195" s="241"/>
      <c r="DM195" s="241"/>
      <c r="DN195" s="241"/>
      <c r="DO195" s="241"/>
      <c r="DP195" s="241"/>
      <c r="DQ195" s="241"/>
      <c r="DR195" s="241"/>
      <c r="DS195" s="241"/>
      <c r="DT195" s="241"/>
      <c r="DU195" s="241"/>
      <c r="DV195" s="241"/>
      <c r="DW195" s="241"/>
      <c r="DX195" s="241"/>
      <c r="DY195" s="241"/>
      <c r="DZ195" s="241"/>
      <c r="EA195" s="241"/>
      <c r="EB195" s="241"/>
      <c r="EC195" s="241"/>
      <c r="ED195" s="241"/>
      <c r="EE195" s="241"/>
      <c r="EF195" s="241"/>
      <c r="EG195" s="241"/>
      <c r="EH195" s="241"/>
      <c r="EI195" s="241"/>
      <c r="EJ195" s="241"/>
      <c r="EK195" s="241"/>
      <c r="EL195" s="241"/>
      <c r="EM195" s="241"/>
      <c r="EN195" s="241"/>
      <c r="EO195" s="241"/>
      <c r="EP195" s="241"/>
      <c r="EQ195" s="241"/>
      <c r="ER195" s="241"/>
      <c r="ES195" s="241"/>
      <c r="ET195" s="241"/>
      <c r="EU195" s="241"/>
      <c r="EV195" s="241"/>
      <c r="EW195" s="241"/>
      <c r="EX195" s="241"/>
      <c r="EY195" s="241"/>
      <c r="EZ195" s="241"/>
      <c r="FA195" s="241"/>
      <c r="FB195" s="241"/>
      <c r="FC195" s="241"/>
      <c r="FD195" s="241"/>
      <c r="FE195" s="241"/>
      <c r="FF195" s="241"/>
      <c r="FG195" s="241"/>
      <c r="FH195" s="241"/>
      <c r="FI195" s="241"/>
      <c r="FJ195" s="241"/>
      <c r="FK195" s="241"/>
      <c r="FL195" s="241"/>
      <c r="FM195" s="241"/>
      <c r="FN195" s="241"/>
      <c r="FO195" s="241"/>
      <c r="FP195" s="241"/>
      <c r="FQ195" s="241"/>
      <c r="FR195" s="241"/>
      <c r="FS195" s="241"/>
      <c r="FT195" s="241"/>
      <c r="FU195" s="241"/>
      <c r="FV195" s="241"/>
      <c r="FW195" s="241"/>
      <c r="FX195" s="241"/>
      <c r="FY195" s="241"/>
      <c r="FZ195" s="241"/>
      <c r="GA195" s="241"/>
      <c r="GB195" s="241"/>
      <c r="GC195" s="241"/>
      <c r="GD195" s="241"/>
      <c r="GE195" s="241"/>
      <c r="GF195" s="241"/>
      <c r="GG195" s="241"/>
      <c r="GH195" s="241"/>
      <c r="GI195" s="241"/>
      <c r="GJ195" s="241"/>
      <c r="GK195" s="241"/>
      <c r="GL195" s="241"/>
      <c r="GM195" s="241"/>
      <c r="GN195" s="241"/>
      <c r="GO195" s="241"/>
      <c r="GP195" s="241"/>
      <c r="GQ195" s="241"/>
      <c r="GR195" s="241"/>
      <c r="GS195" s="241"/>
      <c r="GT195" s="241"/>
      <c r="GU195" s="241"/>
      <c r="GV195" s="241"/>
      <c r="GW195" s="241"/>
      <c r="GX195" s="241"/>
      <c r="GY195" s="241"/>
      <c r="GZ195" s="241"/>
      <c r="HA195" s="241"/>
      <c r="HB195" s="241"/>
      <c r="HC195" s="241"/>
      <c r="HD195" s="241"/>
      <c r="HE195" s="241"/>
      <c r="HF195" s="241"/>
      <c r="HG195" s="241"/>
      <c r="HH195" s="241"/>
      <c r="HI195" s="241"/>
      <c r="HJ195" s="241"/>
      <c r="HK195" s="241"/>
      <c r="HL195" s="241"/>
      <c r="HM195" s="241"/>
      <c r="HN195" s="241"/>
      <c r="HO195" s="241"/>
      <c r="HP195" s="241"/>
      <c r="HQ195" s="241"/>
      <c r="HR195" s="241"/>
      <c r="HS195" s="241"/>
      <c r="HT195" s="241"/>
      <c r="HU195" s="241"/>
      <c r="HV195" s="241"/>
      <c r="HW195" s="241"/>
      <c r="HX195" s="241"/>
      <c r="HY195" s="241"/>
      <c r="HZ195" s="241"/>
      <c r="IA195" s="241"/>
      <c r="IB195" s="241"/>
      <c r="IC195" s="241"/>
      <c r="ID195" s="241"/>
      <c r="IE195" s="241"/>
      <c r="IF195" s="241"/>
      <c r="IG195" s="241"/>
      <c r="IH195" s="241"/>
      <c r="II195" s="241"/>
      <c r="IJ195" s="241"/>
      <c r="IK195" s="241"/>
      <c r="IL195" s="241"/>
      <c r="IM195" s="241"/>
      <c r="IN195" s="241"/>
      <c r="IO195" s="241"/>
      <c r="IP195" s="241"/>
      <c r="IQ195" s="241"/>
      <c r="IR195" s="241"/>
      <c r="IS195" s="241"/>
      <c r="IT195" s="241"/>
      <c r="IU195" s="241"/>
      <c r="IV195" s="241"/>
      <c r="IW195" s="241"/>
      <c r="IX195" s="241"/>
      <c r="IY195" s="241"/>
      <c r="IZ195" s="241"/>
      <c r="JA195" s="241"/>
      <c r="JB195" s="241"/>
      <c r="JC195" s="241"/>
      <c r="JD195" s="241"/>
      <c r="JE195" s="241"/>
      <c r="JF195" s="241"/>
      <c r="JG195" s="241"/>
      <c r="JH195" s="241"/>
      <c r="JI195" s="241"/>
      <c r="JJ195" s="241"/>
      <c r="JK195" s="241"/>
      <c r="JL195" s="241"/>
      <c r="JM195" s="241"/>
      <c r="JN195" s="241"/>
      <c r="JO195" s="241"/>
      <c r="JP195" s="241"/>
      <c r="JQ195" s="241"/>
      <c r="JR195" s="241"/>
      <c r="JS195" s="241"/>
      <c r="JT195" s="241"/>
      <c r="JU195" s="241"/>
      <c r="JV195" s="241"/>
      <c r="JW195" s="241"/>
      <c r="JX195" s="241"/>
      <c r="JY195" s="241"/>
      <c r="JZ195" s="241"/>
      <c r="KA195" s="241"/>
      <c r="KB195" s="241"/>
      <c r="KC195" s="241"/>
      <c r="KD195" s="241"/>
      <c r="KE195" s="241"/>
      <c r="KF195" s="241"/>
      <c r="KG195" s="241"/>
      <c r="KH195" s="241"/>
      <c r="KI195" s="241"/>
      <c r="KJ195" s="241"/>
      <c r="KK195" s="241"/>
      <c r="KL195" s="241"/>
      <c r="KM195" s="241"/>
      <c r="KN195" s="241"/>
      <c r="KO195" s="241"/>
      <c r="KP195" s="241"/>
      <c r="KQ195" s="241"/>
      <c r="KR195" s="241"/>
      <c r="KS195" s="241"/>
      <c r="KT195" s="241"/>
      <c r="KU195" s="241"/>
      <c r="KV195" s="241"/>
      <c r="KW195" s="241"/>
      <c r="KX195" s="241"/>
      <c r="KY195" s="241"/>
      <c r="KZ195" s="241"/>
      <c r="LA195" s="241"/>
      <c r="LB195" s="241"/>
      <c r="LC195" s="241"/>
      <c r="LD195" s="241"/>
      <c r="LE195" s="241"/>
      <c r="LF195" s="241"/>
      <c r="LG195" s="241"/>
      <c r="LH195" s="241"/>
      <c r="LI195" s="241"/>
      <c r="LJ195" s="241"/>
      <c r="LK195" s="241"/>
      <c r="LL195" s="241"/>
      <c r="LM195" s="241"/>
      <c r="LN195" s="241"/>
      <c r="LO195" s="241"/>
      <c r="LP195" s="241"/>
      <c r="LQ195" s="241"/>
      <c r="LR195" s="241"/>
      <c r="LS195" s="241"/>
      <c r="LT195" s="241"/>
      <c r="LU195" s="241"/>
      <c r="LV195" s="241"/>
      <c r="LW195" s="241"/>
      <c r="LX195" s="241"/>
      <c r="LY195" s="241"/>
      <c r="LZ195" s="241"/>
      <c r="MA195" s="241"/>
      <c r="MB195" s="241"/>
      <c r="MC195" s="241"/>
      <c r="MD195" s="241"/>
      <c r="ME195" s="241"/>
      <c r="MF195" s="241"/>
      <c r="MG195" s="241"/>
      <c r="MH195" s="241"/>
      <c r="MI195" s="241"/>
      <c r="MJ195" s="241"/>
      <c r="MK195" s="241"/>
      <c r="ML195" s="241"/>
      <c r="MM195" s="241"/>
      <c r="MN195" s="241"/>
      <c r="MO195" s="241"/>
      <c r="MP195" s="241"/>
      <c r="MQ195" s="241"/>
      <c r="MR195" s="241"/>
      <c r="MS195" s="241"/>
      <c r="MT195" s="241"/>
      <c r="MU195" s="241"/>
      <c r="MV195" s="241"/>
      <c r="MW195" s="241"/>
      <c r="MX195" s="241"/>
      <c r="MY195" s="241"/>
      <c r="MZ195" s="241"/>
      <c r="NA195" s="241"/>
      <c r="NB195" s="241"/>
      <c r="NC195" s="241"/>
      <c r="ND195" s="241"/>
      <c r="NE195" s="241"/>
      <c r="NF195" s="241"/>
      <c r="NG195" s="241"/>
      <c r="NH195" s="241"/>
      <c r="NI195" s="241"/>
      <c r="NJ195" s="241"/>
      <c r="NK195" s="241"/>
      <c r="NL195" s="241"/>
      <c r="NM195" s="241"/>
      <c r="NN195" s="241"/>
      <c r="NO195" s="241"/>
      <c r="NP195" s="241"/>
      <c r="NQ195" s="241"/>
      <c r="NR195" s="241"/>
      <c r="NS195" s="241"/>
      <c r="NT195" s="241"/>
      <c r="NU195" s="241"/>
      <c r="NV195" s="241"/>
      <c r="NW195" s="241"/>
      <c r="NX195" s="241"/>
      <c r="NY195" s="241"/>
      <c r="NZ195" s="241"/>
      <c r="OA195" s="241"/>
      <c r="OB195" s="241"/>
    </row>
    <row r="196" spans="1:392" s="243" customFormat="1">
      <c r="A196" s="293" t="s">
        <v>2182</v>
      </c>
      <c r="B196" s="292" t="s">
        <v>2174</v>
      </c>
      <c r="C196" s="267">
        <f>VLOOKUP(A196,'Running Inventory count'!$A:$C,3,)</f>
        <v>2</v>
      </c>
      <c r="D196" s="263"/>
      <c r="E196" s="263"/>
      <c r="F196" s="252" t="s">
        <v>2054</v>
      </c>
      <c r="G196" s="263" t="s">
        <v>868</v>
      </c>
      <c r="H196" s="262" t="s">
        <v>102</v>
      </c>
      <c r="I196" s="270"/>
      <c r="J196" s="265"/>
      <c r="K196" s="270"/>
      <c r="L196" s="241"/>
      <c r="M196" s="241"/>
      <c r="N196" s="241"/>
      <c r="O196" s="241"/>
      <c r="P196" s="241"/>
      <c r="Q196" s="241"/>
      <c r="R196" s="241"/>
      <c r="S196" s="241"/>
      <c r="T196" s="241"/>
      <c r="U196" s="241"/>
      <c r="V196" s="241"/>
      <c r="W196" s="241"/>
      <c r="X196" s="241"/>
      <c r="Y196" s="241"/>
      <c r="Z196" s="241"/>
      <c r="AA196" s="241"/>
      <c r="AB196" s="241"/>
      <c r="AC196" s="241"/>
      <c r="AD196" s="241"/>
      <c r="AE196" s="241"/>
      <c r="AF196" s="241"/>
      <c r="AG196" s="241"/>
      <c r="AH196" s="241"/>
      <c r="AI196" s="241"/>
      <c r="AJ196" s="241"/>
      <c r="AK196" s="241"/>
      <c r="AL196" s="241"/>
      <c r="AM196" s="241"/>
      <c r="AN196" s="241"/>
      <c r="AO196" s="241"/>
      <c r="AP196" s="241"/>
      <c r="AQ196" s="241"/>
      <c r="AR196" s="241"/>
      <c r="AS196" s="241"/>
      <c r="AT196" s="241"/>
      <c r="AU196" s="241"/>
      <c r="AV196" s="241"/>
      <c r="AW196" s="241"/>
      <c r="AX196" s="241"/>
      <c r="AY196" s="241"/>
      <c r="AZ196" s="241"/>
      <c r="BA196" s="241"/>
      <c r="BB196" s="241"/>
      <c r="BC196" s="241"/>
      <c r="BD196" s="241"/>
      <c r="BE196" s="241"/>
      <c r="BF196" s="241"/>
      <c r="BG196" s="241"/>
      <c r="BH196" s="241"/>
      <c r="BI196" s="241"/>
      <c r="BJ196" s="241"/>
      <c r="BK196" s="241"/>
      <c r="BL196" s="241"/>
      <c r="BM196" s="241"/>
      <c r="BN196" s="241"/>
      <c r="BO196" s="241"/>
      <c r="BP196" s="241"/>
      <c r="BQ196" s="241"/>
      <c r="BR196" s="241"/>
      <c r="BS196" s="241"/>
      <c r="BT196" s="241"/>
      <c r="BU196" s="241"/>
      <c r="BV196" s="241"/>
      <c r="BW196" s="241"/>
      <c r="BX196" s="241"/>
      <c r="BY196" s="241"/>
      <c r="BZ196" s="241"/>
      <c r="CA196" s="241"/>
      <c r="CB196" s="241"/>
      <c r="CC196" s="241"/>
      <c r="CD196" s="241"/>
      <c r="CE196" s="241"/>
      <c r="CF196" s="241"/>
      <c r="CG196" s="241"/>
      <c r="CH196" s="241"/>
      <c r="CI196" s="241"/>
      <c r="CJ196" s="241"/>
      <c r="CK196" s="241"/>
      <c r="CL196" s="241"/>
      <c r="CM196" s="241"/>
      <c r="CN196" s="241"/>
      <c r="CO196" s="241"/>
      <c r="CP196" s="241"/>
      <c r="CQ196" s="241"/>
      <c r="CR196" s="241"/>
      <c r="CS196" s="241"/>
      <c r="CT196" s="241"/>
      <c r="CU196" s="241"/>
      <c r="CV196" s="241"/>
      <c r="CW196" s="241"/>
      <c r="CX196" s="241"/>
      <c r="CY196" s="241"/>
      <c r="CZ196" s="241"/>
      <c r="DA196" s="241"/>
      <c r="DB196" s="241"/>
      <c r="DC196" s="241"/>
      <c r="DD196" s="241"/>
      <c r="DE196" s="241"/>
      <c r="DF196" s="241"/>
      <c r="DG196" s="241"/>
      <c r="DH196" s="241"/>
      <c r="DI196" s="241"/>
      <c r="DJ196" s="241"/>
      <c r="DK196" s="241"/>
      <c r="DL196" s="241"/>
      <c r="DM196" s="241"/>
      <c r="DN196" s="241"/>
      <c r="DO196" s="241"/>
      <c r="DP196" s="241"/>
      <c r="DQ196" s="241"/>
      <c r="DR196" s="241"/>
      <c r="DS196" s="241"/>
      <c r="DT196" s="241"/>
      <c r="DU196" s="241"/>
      <c r="DV196" s="241"/>
      <c r="DW196" s="241"/>
      <c r="DX196" s="241"/>
      <c r="DY196" s="241"/>
      <c r="DZ196" s="241"/>
      <c r="EA196" s="241"/>
      <c r="EB196" s="241"/>
      <c r="EC196" s="241"/>
      <c r="ED196" s="241"/>
      <c r="EE196" s="241"/>
      <c r="EF196" s="241"/>
      <c r="EG196" s="241"/>
      <c r="EH196" s="241"/>
      <c r="EI196" s="241"/>
      <c r="EJ196" s="241"/>
      <c r="EK196" s="241"/>
      <c r="EL196" s="241"/>
      <c r="EM196" s="241"/>
      <c r="EN196" s="241"/>
      <c r="EO196" s="241"/>
      <c r="EP196" s="241"/>
      <c r="EQ196" s="241"/>
      <c r="ER196" s="241"/>
      <c r="ES196" s="241"/>
      <c r="ET196" s="241"/>
      <c r="EU196" s="241"/>
      <c r="EV196" s="241"/>
      <c r="EW196" s="241"/>
      <c r="EX196" s="241"/>
      <c r="EY196" s="241"/>
      <c r="EZ196" s="241"/>
      <c r="FA196" s="241"/>
      <c r="FB196" s="241"/>
      <c r="FC196" s="241"/>
      <c r="FD196" s="241"/>
      <c r="FE196" s="241"/>
      <c r="FF196" s="241"/>
      <c r="FG196" s="241"/>
      <c r="FH196" s="241"/>
      <c r="FI196" s="241"/>
      <c r="FJ196" s="241"/>
      <c r="FK196" s="241"/>
      <c r="FL196" s="241"/>
      <c r="FM196" s="241"/>
      <c r="FN196" s="241"/>
      <c r="FO196" s="241"/>
      <c r="FP196" s="241"/>
      <c r="FQ196" s="241"/>
      <c r="FR196" s="241"/>
      <c r="FS196" s="241"/>
      <c r="FT196" s="241"/>
      <c r="FU196" s="241"/>
      <c r="FV196" s="241"/>
      <c r="FW196" s="241"/>
      <c r="FX196" s="241"/>
      <c r="FY196" s="241"/>
      <c r="FZ196" s="241"/>
      <c r="GA196" s="241"/>
      <c r="GB196" s="241"/>
      <c r="GC196" s="241"/>
      <c r="GD196" s="241"/>
      <c r="GE196" s="241"/>
      <c r="GF196" s="241"/>
      <c r="GG196" s="241"/>
      <c r="GH196" s="241"/>
      <c r="GI196" s="241"/>
      <c r="GJ196" s="241"/>
      <c r="GK196" s="241"/>
      <c r="GL196" s="241"/>
      <c r="GM196" s="241"/>
      <c r="GN196" s="241"/>
      <c r="GO196" s="241"/>
      <c r="GP196" s="241"/>
      <c r="GQ196" s="241"/>
      <c r="GR196" s="241"/>
      <c r="GS196" s="241"/>
      <c r="GT196" s="241"/>
      <c r="GU196" s="241"/>
      <c r="GV196" s="241"/>
      <c r="GW196" s="241"/>
      <c r="GX196" s="241"/>
      <c r="GY196" s="241"/>
      <c r="GZ196" s="241"/>
      <c r="HA196" s="241"/>
      <c r="HB196" s="241"/>
      <c r="HC196" s="241"/>
      <c r="HD196" s="241"/>
      <c r="HE196" s="241"/>
      <c r="HF196" s="241"/>
      <c r="HG196" s="241"/>
      <c r="HH196" s="241"/>
      <c r="HI196" s="241"/>
      <c r="HJ196" s="241"/>
      <c r="HK196" s="241"/>
      <c r="HL196" s="241"/>
      <c r="HM196" s="241"/>
      <c r="HN196" s="241"/>
      <c r="HO196" s="241"/>
      <c r="HP196" s="241"/>
      <c r="HQ196" s="241"/>
      <c r="HR196" s="241"/>
      <c r="HS196" s="241"/>
      <c r="HT196" s="241"/>
      <c r="HU196" s="241"/>
      <c r="HV196" s="241"/>
      <c r="HW196" s="241"/>
      <c r="HX196" s="241"/>
      <c r="HY196" s="241"/>
      <c r="HZ196" s="241"/>
      <c r="IA196" s="241"/>
      <c r="IB196" s="241"/>
      <c r="IC196" s="241"/>
      <c r="ID196" s="241"/>
      <c r="IE196" s="241"/>
      <c r="IF196" s="241"/>
      <c r="IG196" s="241"/>
      <c r="IH196" s="241"/>
      <c r="II196" s="241"/>
      <c r="IJ196" s="241"/>
      <c r="IK196" s="241"/>
      <c r="IL196" s="241"/>
      <c r="IM196" s="241"/>
      <c r="IN196" s="241"/>
      <c r="IO196" s="241"/>
      <c r="IP196" s="241"/>
      <c r="IQ196" s="241"/>
      <c r="IR196" s="241"/>
      <c r="IS196" s="241"/>
      <c r="IT196" s="241"/>
      <c r="IU196" s="241"/>
      <c r="IV196" s="241"/>
      <c r="IW196" s="241"/>
      <c r="IX196" s="241"/>
      <c r="IY196" s="241"/>
      <c r="IZ196" s="241"/>
      <c r="JA196" s="241"/>
      <c r="JB196" s="241"/>
      <c r="JC196" s="241"/>
      <c r="JD196" s="241"/>
      <c r="JE196" s="241"/>
      <c r="JF196" s="241"/>
      <c r="JG196" s="241"/>
      <c r="JH196" s="241"/>
      <c r="JI196" s="241"/>
      <c r="JJ196" s="241"/>
      <c r="JK196" s="241"/>
      <c r="JL196" s="241"/>
      <c r="JM196" s="241"/>
      <c r="JN196" s="241"/>
      <c r="JO196" s="241"/>
      <c r="JP196" s="241"/>
      <c r="JQ196" s="241"/>
      <c r="JR196" s="241"/>
      <c r="JS196" s="241"/>
      <c r="JT196" s="241"/>
      <c r="JU196" s="241"/>
      <c r="JV196" s="241"/>
      <c r="JW196" s="241"/>
      <c r="JX196" s="241"/>
      <c r="JY196" s="241"/>
      <c r="JZ196" s="241"/>
      <c r="KA196" s="241"/>
      <c r="KB196" s="241"/>
      <c r="KC196" s="241"/>
      <c r="KD196" s="241"/>
      <c r="KE196" s="241"/>
      <c r="KF196" s="241"/>
      <c r="KG196" s="241"/>
      <c r="KH196" s="241"/>
      <c r="KI196" s="241"/>
      <c r="KJ196" s="241"/>
      <c r="KK196" s="241"/>
      <c r="KL196" s="241"/>
      <c r="KM196" s="241"/>
      <c r="KN196" s="241"/>
      <c r="KO196" s="241"/>
      <c r="KP196" s="241"/>
      <c r="KQ196" s="241"/>
      <c r="KR196" s="241"/>
      <c r="KS196" s="241"/>
      <c r="KT196" s="241"/>
      <c r="KU196" s="241"/>
      <c r="KV196" s="241"/>
      <c r="KW196" s="241"/>
      <c r="KX196" s="241"/>
      <c r="KY196" s="241"/>
      <c r="KZ196" s="241"/>
      <c r="LA196" s="241"/>
      <c r="LB196" s="241"/>
      <c r="LC196" s="241"/>
      <c r="LD196" s="241"/>
      <c r="LE196" s="241"/>
      <c r="LF196" s="241"/>
      <c r="LG196" s="241"/>
      <c r="LH196" s="241"/>
      <c r="LI196" s="241"/>
      <c r="LJ196" s="241"/>
      <c r="LK196" s="241"/>
      <c r="LL196" s="241"/>
      <c r="LM196" s="241"/>
      <c r="LN196" s="241"/>
      <c r="LO196" s="241"/>
      <c r="LP196" s="241"/>
      <c r="LQ196" s="241"/>
      <c r="LR196" s="241"/>
      <c r="LS196" s="241"/>
      <c r="LT196" s="241"/>
      <c r="LU196" s="241"/>
      <c r="LV196" s="241"/>
      <c r="LW196" s="241"/>
      <c r="LX196" s="241"/>
      <c r="LY196" s="241"/>
      <c r="LZ196" s="241"/>
      <c r="MA196" s="241"/>
      <c r="MB196" s="241"/>
      <c r="MC196" s="241"/>
      <c r="MD196" s="241"/>
      <c r="ME196" s="241"/>
      <c r="MF196" s="241"/>
      <c r="MG196" s="241"/>
      <c r="MH196" s="241"/>
      <c r="MI196" s="241"/>
      <c r="MJ196" s="241"/>
      <c r="MK196" s="241"/>
      <c r="ML196" s="241"/>
      <c r="MM196" s="241"/>
      <c r="MN196" s="241"/>
      <c r="MO196" s="241"/>
      <c r="MP196" s="241"/>
      <c r="MQ196" s="241"/>
      <c r="MR196" s="241"/>
      <c r="MS196" s="241"/>
      <c r="MT196" s="241"/>
      <c r="MU196" s="241"/>
      <c r="MV196" s="241"/>
      <c r="MW196" s="241"/>
      <c r="MX196" s="241"/>
      <c r="MY196" s="241"/>
      <c r="MZ196" s="241"/>
      <c r="NA196" s="241"/>
      <c r="NB196" s="241"/>
      <c r="NC196" s="241"/>
      <c r="ND196" s="241"/>
      <c r="NE196" s="241"/>
      <c r="NF196" s="241"/>
      <c r="NG196" s="241"/>
      <c r="NH196" s="241"/>
      <c r="NI196" s="241"/>
      <c r="NJ196" s="241"/>
      <c r="NK196" s="241"/>
      <c r="NL196" s="241"/>
      <c r="NM196" s="241"/>
      <c r="NN196" s="241"/>
      <c r="NO196" s="241"/>
      <c r="NP196" s="241"/>
      <c r="NQ196" s="241"/>
      <c r="NR196" s="241"/>
      <c r="NS196" s="241"/>
      <c r="NT196" s="241"/>
      <c r="NU196" s="241"/>
      <c r="NV196" s="241"/>
      <c r="NW196" s="241"/>
      <c r="NX196" s="241"/>
      <c r="NY196" s="241"/>
      <c r="NZ196" s="241"/>
      <c r="OA196" s="241"/>
      <c r="OB196" s="241"/>
    </row>
    <row r="197" spans="1:392" s="243" customFormat="1">
      <c r="A197" s="293" t="s">
        <v>2157</v>
      </c>
      <c r="B197" s="292" t="s">
        <v>2166</v>
      </c>
      <c r="C197" s="267">
        <f>VLOOKUP(A197,'Running Inventory count'!$A:$C,3,)</f>
        <v>2</v>
      </c>
      <c r="D197" s="263"/>
      <c r="E197" s="263"/>
      <c r="F197" s="252" t="s">
        <v>2054</v>
      </c>
      <c r="G197" s="263" t="s">
        <v>868</v>
      </c>
      <c r="H197" s="262" t="s">
        <v>102</v>
      </c>
      <c r="I197" s="270"/>
      <c r="J197" s="265"/>
      <c r="K197" s="270"/>
      <c r="L197" s="241"/>
      <c r="M197" s="241"/>
      <c r="N197" s="241"/>
      <c r="O197" s="241"/>
      <c r="P197" s="241"/>
      <c r="Q197" s="241"/>
      <c r="R197" s="241"/>
      <c r="S197" s="241"/>
      <c r="T197" s="241"/>
      <c r="U197" s="241"/>
      <c r="V197" s="241"/>
      <c r="W197" s="241"/>
      <c r="X197" s="241"/>
      <c r="Y197" s="241"/>
      <c r="Z197" s="241"/>
      <c r="AA197" s="241"/>
      <c r="AB197" s="241"/>
      <c r="AC197" s="241"/>
      <c r="AD197" s="241"/>
      <c r="AE197" s="241"/>
      <c r="AF197" s="241"/>
      <c r="AG197" s="241"/>
      <c r="AH197" s="241"/>
      <c r="AI197" s="241"/>
      <c r="AJ197" s="241"/>
      <c r="AK197" s="241"/>
      <c r="AL197" s="241"/>
      <c r="AM197" s="241"/>
      <c r="AN197" s="241"/>
      <c r="AO197" s="241"/>
      <c r="AP197" s="241"/>
      <c r="AQ197" s="241"/>
      <c r="AR197" s="241"/>
      <c r="AS197" s="241"/>
      <c r="AT197" s="241"/>
      <c r="AU197" s="241"/>
      <c r="AV197" s="241"/>
      <c r="AW197" s="241"/>
      <c r="AX197" s="241"/>
      <c r="AY197" s="241"/>
      <c r="AZ197" s="241"/>
      <c r="BA197" s="241"/>
      <c r="BB197" s="241"/>
      <c r="BC197" s="241"/>
      <c r="BD197" s="241"/>
      <c r="BE197" s="241"/>
      <c r="BF197" s="241"/>
      <c r="BG197" s="241"/>
      <c r="BH197" s="241"/>
      <c r="BI197" s="241"/>
      <c r="BJ197" s="241"/>
      <c r="BK197" s="241"/>
      <c r="BL197" s="241"/>
      <c r="BM197" s="241"/>
      <c r="BN197" s="241"/>
      <c r="BO197" s="241"/>
      <c r="BP197" s="241"/>
      <c r="BQ197" s="241"/>
      <c r="BR197" s="241"/>
      <c r="BS197" s="241"/>
      <c r="BT197" s="241"/>
      <c r="BU197" s="241"/>
      <c r="BV197" s="241"/>
      <c r="BW197" s="241"/>
      <c r="BX197" s="241"/>
      <c r="BY197" s="241"/>
      <c r="BZ197" s="241"/>
      <c r="CA197" s="241"/>
      <c r="CB197" s="241"/>
      <c r="CC197" s="241"/>
      <c r="CD197" s="241"/>
      <c r="CE197" s="241"/>
      <c r="CF197" s="241"/>
      <c r="CG197" s="241"/>
      <c r="CH197" s="241"/>
      <c r="CI197" s="241"/>
      <c r="CJ197" s="241"/>
      <c r="CK197" s="241"/>
      <c r="CL197" s="241"/>
      <c r="CM197" s="241"/>
      <c r="CN197" s="241"/>
      <c r="CO197" s="241"/>
      <c r="CP197" s="241"/>
      <c r="CQ197" s="241"/>
      <c r="CR197" s="241"/>
      <c r="CS197" s="241"/>
      <c r="CT197" s="241"/>
      <c r="CU197" s="241"/>
      <c r="CV197" s="241"/>
      <c r="CW197" s="241"/>
      <c r="CX197" s="241"/>
      <c r="CY197" s="241"/>
      <c r="CZ197" s="241"/>
      <c r="DA197" s="241"/>
      <c r="DB197" s="241"/>
      <c r="DC197" s="241"/>
      <c r="DD197" s="241"/>
      <c r="DE197" s="241"/>
      <c r="DF197" s="241"/>
      <c r="DG197" s="241"/>
      <c r="DH197" s="241"/>
      <c r="DI197" s="241"/>
      <c r="DJ197" s="241"/>
      <c r="DK197" s="241"/>
      <c r="DL197" s="241"/>
      <c r="DM197" s="241"/>
      <c r="DN197" s="241"/>
      <c r="DO197" s="241"/>
      <c r="DP197" s="241"/>
      <c r="DQ197" s="241"/>
      <c r="DR197" s="241"/>
      <c r="DS197" s="241"/>
      <c r="DT197" s="241"/>
      <c r="DU197" s="241"/>
      <c r="DV197" s="241"/>
      <c r="DW197" s="241"/>
      <c r="DX197" s="241"/>
      <c r="DY197" s="241"/>
      <c r="DZ197" s="241"/>
      <c r="EA197" s="241"/>
      <c r="EB197" s="241"/>
      <c r="EC197" s="241"/>
      <c r="ED197" s="241"/>
      <c r="EE197" s="241"/>
      <c r="EF197" s="241"/>
      <c r="EG197" s="241"/>
      <c r="EH197" s="241"/>
      <c r="EI197" s="241"/>
      <c r="EJ197" s="241"/>
      <c r="EK197" s="241"/>
      <c r="EL197" s="241"/>
      <c r="EM197" s="241"/>
      <c r="EN197" s="241"/>
      <c r="EO197" s="241"/>
      <c r="EP197" s="241"/>
      <c r="EQ197" s="241"/>
      <c r="ER197" s="241"/>
      <c r="ES197" s="241"/>
      <c r="ET197" s="241"/>
      <c r="EU197" s="241"/>
      <c r="EV197" s="241"/>
      <c r="EW197" s="241"/>
      <c r="EX197" s="241"/>
      <c r="EY197" s="241"/>
      <c r="EZ197" s="241"/>
      <c r="FA197" s="241"/>
      <c r="FB197" s="241"/>
      <c r="FC197" s="241"/>
      <c r="FD197" s="241"/>
      <c r="FE197" s="241"/>
      <c r="FF197" s="241"/>
      <c r="FG197" s="241"/>
      <c r="FH197" s="241"/>
      <c r="FI197" s="241"/>
      <c r="FJ197" s="241"/>
      <c r="FK197" s="241"/>
      <c r="FL197" s="241"/>
      <c r="FM197" s="241"/>
      <c r="FN197" s="241"/>
      <c r="FO197" s="241"/>
      <c r="FP197" s="241"/>
      <c r="FQ197" s="241"/>
      <c r="FR197" s="241"/>
      <c r="FS197" s="241"/>
      <c r="FT197" s="241"/>
      <c r="FU197" s="241"/>
      <c r="FV197" s="241"/>
      <c r="FW197" s="241"/>
      <c r="FX197" s="241"/>
      <c r="FY197" s="241"/>
      <c r="FZ197" s="241"/>
      <c r="GA197" s="241"/>
      <c r="GB197" s="241"/>
      <c r="GC197" s="241"/>
      <c r="GD197" s="241"/>
      <c r="GE197" s="241"/>
      <c r="GF197" s="241"/>
      <c r="GG197" s="241"/>
      <c r="GH197" s="241"/>
      <c r="GI197" s="241"/>
      <c r="GJ197" s="241"/>
      <c r="GK197" s="241"/>
      <c r="GL197" s="241"/>
      <c r="GM197" s="241"/>
      <c r="GN197" s="241"/>
      <c r="GO197" s="241"/>
      <c r="GP197" s="241"/>
      <c r="GQ197" s="241"/>
      <c r="GR197" s="241"/>
      <c r="GS197" s="241"/>
      <c r="GT197" s="241"/>
      <c r="GU197" s="241"/>
      <c r="GV197" s="241"/>
      <c r="GW197" s="241"/>
      <c r="GX197" s="241"/>
      <c r="GY197" s="241"/>
      <c r="GZ197" s="241"/>
      <c r="HA197" s="241"/>
      <c r="HB197" s="241"/>
      <c r="HC197" s="241"/>
      <c r="HD197" s="241"/>
      <c r="HE197" s="241"/>
      <c r="HF197" s="241"/>
      <c r="HG197" s="241"/>
      <c r="HH197" s="241"/>
      <c r="HI197" s="241"/>
      <c r="HJ197" s="241"/>
      <c r="HK197" s="241"/>
      <c r="HL197" s="241"/>
      <c r="HM197" s="241"/>
      <c r="HN197" s="241"/>
      <c r="HO197" s="241"/>
      <c r="HP197" s="241"/>
      <c r="HQ197" s="241"/>
      <c r="HR197" s="241"/>
      <c r="HS197" s="241"/>
      <c r="HT197" s="241"/>
      <c r="HU197" s="241"/>
      <c r="HV197" s="241"/>
      <c r="HW197" s="241"/>
      <c r="HX197" s="241"/>
      <c r="HY197" s="241"/>
      <c r="HZ197" s="241"/>
      <c r="IA197" s="241"/>
      <c r="IB197" s="241"/>
      <c r="IC197" s="241"/>
      <c r="ID197" s="241"/>
      <c r="IE197" s="241"/>
      <c r="IF197" s="241"/>
      <c r="IG197" s="241"/>
      <c r="IH197" s="241"/>
      <c r="II197" s="241"/>
      <c r="IJ197" s="241"/>
      <c r="IK197" s="241"/>
      <c r="IL197" s="241"/>
      <c r="IM197" s="241"/>
      <c r="IN197" s="241"/>
      <c r="IO197" s="241"/>
      <c r="IP197" s="241"/>
      <c r="IQ197" s="241"/>
      <c r="IR197" s="241"/>
      <c r="IS197" s="241"/>
      <c r="IT197" s="241"/>
      <c r="IU197" s="241"/>
      <c r="IV197" s="241"/>
      <c r="IW197" s="241"/>
      <c r="IX197" s="241"/>
      <c r="IY197" s="241"/>
      <c r="IZ197" s="241"/>
      <c r="JA197" s="241"/>
      <c r="JB197" s="241"/>
      <c r="JC197" s="241"/>
      <c r="JD197" s="241"/>
      <c r="JE197" s="241"/>
      <c r="JF197" s="241"/>
      <c r="JG197" s="241"/>
      <c r="JH197" s="241"/>
      <c r="JI197" s="241"/>
      <c r="JJ197" s="241"/>
      <c r="JK197" s="241"/>
      <c r="JL197" s="241"/>
      <c r="JM197" s="241"/>
      <c r="JN197" s="241"/>
      <c r="JO197" s="241"/>
      <c r="JP197" s="241"/>
      <c r="JQ197" s="241"/>
      <c r="JR197" s="241"/>
      <c r="JS197" s="241"/>
      <c r="JT197" s="241"/>
      <c r="JU197" s="241"/>
      <c r="JV197" s="241"/>
      <c r="JW197" s="241"/>
      <c r="JX197" s="241"/>
      <c r="JY197" s="241"/>
      <c r="JZ197" s="241"/>
      <c r="KA197" s="241"/>
      <c r="KB197" s="241"/>
      <c r="KC197" s="241"/>
      <c r="KD197" s="241"/>
      <c r="KE197" s="241"/>
      <c r="KF197" s="241"/>
      <c r="KG197" s="241"/>
      <c r="KH197" s="241"/>
      <c r="KI197" s="241"/>
      <c r="KJ197" s="241"/>
      <c r="KK197" s="241"/>
      <c r="KL197" s="241"/>
      <c r="KM197" s="241"/>
      <c r="KN197" s="241"/>
      <c r="KO197" s="241"/>
      <c r="KP197" s="241"/>
      <c r="KQ197" s="241"/>
      <c r="KR197" s="241"/>
      <c r="KS197" s="241"/>
      <c r="KT197" s="241"/>
      <c r="KU197" s="241"/>
      <c r="KV197" s="241"/>
      <c r="KW197" s="241"/>
      <c r="KX197" s="241"/>
      <c r="KY197" s="241"/>
      <c r="KZ197" s="241"/>
      <c r="LA197" s="241"/>
      <c r="LB197" s="241"/>
      <c r="LC197" s="241"/>
      <c r="LD197" s="241"/>
      <c r="LE197" s="241"/>
      <c r="LF197" s="241"/>
      <c r="LG197" s="241"/>
      <c r="LH197" s="241"/>
      <c r="LI197" s="241"/>
      <c r="LJ197" s="241"/>
      <c r="LK197" s="241"/>
      <c r="LL197" s="241"/>
      <c r="LM197" s="241"/>
      <c r="LN197" s="241"/>
      <c r="LO197" s="241"/>
      <c r="LP197" s="241"/>
      <c r="LQ197" s="241"/>
      <c r="LR197" s="241"/>
      <c r="LS197" s="241"/>
      <c r="LT197" s="241"/>
      <c r="LU197" s="241"/>
      <c r="LV197" s="241"/>
      <c r="LW197" s="241"/>
      <c r="LX197" s="241"/>
      <c r="LY197" s="241"/>
      <c r="LZ197" s="241"/>
      <c r="MA197" s="241"/>
      <c r="MB197" s="241"/>
      <c r="MC197" s="241"/>
      <c r="MD197" s="241"/>
      <c r="ME197" s="241"/>
      <c r="MF197" s="241"/>
      <c r="MG197" s="241"/>
      <c r="MH197" s="241"/>
      <c r="MI197" s="241"/>
      <c r="MJ197" s="241"/>
      <c r="MK197" s="241"/>
      <c r="ML197" s="241"/>
      <c r="MM197" s="241"/>
      <c r="MN197" s="241"/>
      <c r="MO197" s="241"/>
      <c r="MP197" s="241"/>
      <c r="MQ197" s="241"/>
      <c r="MR197" s="241"/>
      <c r="MS197" s="241"/>
      <c r="MT197" s="241"/>
      <c r="MU197" s="241"/>
      <c r="MV197" s="241"/>
      <c r="MW197" s="241"/>
      <c r="MX197" s="241"/>
      <c r="MY197" s="241"/>
      <c r="MZ197" s="241"/>
      <c r="NA197" s="241"/>
      <c r="NB197" s="241"/>
      <c r="NC197" s="241"/>
      <c r="ND197" s="241"/>
      <c r="NE197" s="241"/>
      <c r="NF197" s="241"/>
      <c r="NG197" s="241"/>
      <c r="NH197" s="241"/>
      <c r="NI197" s="241"/>
      <c r="NJ197" s="241"/>
      <c r="NK197" s="241"/>
      <c r="NL197" s="241"/>
      <c r="NM197" s="241"/>
      <c r="NN197" s="241"/>
      <c r="NO197" s="241"/>
      <c r="NP197" s="241"/>
      <c r="NQ197" s="241"/>
      <c r="NR197" s="241"/>
      <c r="NS197" s="241"/>
      <c r="NT197" s="241"/>
      <c r="NU197" s="241"/>
      <c r="NV197" s="241"/>
      <c r="NW197" s="241"/>
      <c r="NX197" s="241"/>
      <c r="NY197" s="241"/>
      <c r="NZ197" s="241"/>
      <c r="OA197" s="241"/>
      <c r="OB197" s="241"/>
    </row>
    <row r="198" spans="1:392" s="243" customFormat="1">
      <c r="A198" s="293" t="s">
        <v>2183</v>
      </c>
      <c r="B198" s="292" t="s">
        <v>2175</v>
      </c>
      <c r="C198" s="267">
        <f>VLOOKUP(A198,'Running Inventory count'!$A:$C,3,)</f>
        <v>3</v>
      </c>
      <c r="D198" s="263"/>
      <c r="E198" s="263"/>
      <c r="F198" s="252" t="s">
        <v>2054</v>
      </c>
      <c r="G198" s="263" t="s">
        <v>868</v>
      </c>
      <c r="H198" s="262" t="s">
        <v>102</v>
      </c>
      <c r="I198" s="270"/>
      <c r="J198" s="265"/>
      <c r="K198" s="270"/>
      <c r="L198" s="241"/>
      <c r="M198" s="241"/>
      <c r="N198" s="241"/>
      <c r="O198" s="241"/>
      <c r="P198" s="241"/>
      <c r="Q198" s="241"/>
      <c r="R198" s="241"/>
      <c r="S198" s="241"/>
      <c r="T198" s="241"/>
      <c r="U198" s="241"/>
      <c r="V198" s="241"/>
      <c r="W198" s="241"/>
      <c r="X198" s="241"/>
      <c r="Y198" s="241"/>
      <c r="Z198" s="241"/>
      <c r="AA198" s="241"/>
      <c r="AB198" s="241"/>
      <c r="AC198" s="241"/>
      <c r="AD198" s="241"/>
      <c r="AE198" s="241"/>
      <c r="AF198" s="241"/>
      <c r="AG198" s="241"/>
      <c r="AH198" s="241"/>
      <c r="AI198" s="241"/>
      <c r="AJ198" s="241"/>
      <c r="AK198" s="241"/>
      <c r="AL198" s="241"/>
      <c r="AM198" s="241"/>
      <c r="AN198" s="241"/>
      <c r="AO198" s="241"/>
      <c r="AP198" s="241"/>
      <c r="AQ198" s="241"/>
      <c r="AR198" s="241"/>
      <c r="AS198" s="241"/>
      <c r="AT198" s="241"/>
      <c r="AU198" s="241"/>
      <c r="AV198" s="241"/>
      <c r="AW198" s="241"/>
      <c r="AX198" s="241"/>
      <c r="AY198" s="241"/>
      <c r="AZ198" s="241"/>
      <c r="BA198" s="241"/>
      <c r="BB198" s="241"/>
      <c r="BC198" s="241"/>
      <c r="BD198" s="241"/>
      <c r="BE198" s="241"/>
      <c r="BF198" s="241"/>
      <c r="BG198" s="241"/>
      <c r="BH198" s="241"/>
      <c r="BI198" s="241"/>
      <c r="BJ198" s="241"/>
      <c r="BK198" s="241"/>
      <c r="BL198" s="241"/>
      <c r="BM198" s="241"/>
      <c r="BN198" s="241"/>
      <c r="BO198" s="241"/>
      <c r="BP198" s="241"/>
      <c r="BQ198" s="241"/>
      <c r="BR198" s="241"/>
      <c r="BS198" s="241"/>
      <c r="BT198" s="241"/>
      <c r="BU198" s="241"/>
      <c r="BV198" s="241"/>
      <c r="BW198" s="241"/>
      <c r="BX198" s="241"/>
      <c r="BY198" s="241"/>
      <c r="BZ198" s="241"/>
      <c r="CA198" s="241"/>
      <c r="CB198" s="241"/>
      <c r="CC198" s="241"/>
      <c r="CD198" s="241"/>
      <c r="CE198" s="241"/>
      <c r="CF198" s="241"/>
      <c r="CG198" s="241"/>
      <c r="CH198" s="241"/>
      <c r="CI198" s="241"/>
      <c r="CJ198" s="241"/>
      <c r="CK198" s="241"/>
      <c r="CL198" s="241"/>
      <c r="CM198" s="241"/>
      <c r="CN198" s="241"/>
      <c r="CO198" s="241"/>
      <c r="CP198" s="241"/>
      <c r="CQ198" s="241"/>
      <c r="CR198" s="241"/>
      <c r="CS198" s="241"/>
      <c r="CT198" s="241"/>
      <c r="CU198" s="241"/>
      <c r="CV198" s="241"/>
      <c r="CW198" s="241"/>
      <c r="CX198" s="241"/>
      <c r="CY198" s="241"/>
      <c r="CZ198" s="241"/>
      <c r="DA198" s="241"/>
      <c r="DB198" s="241"/>
      <c r="DC198" s="241"/>
      <c r="DD198" s="241"/>
      <c r="DE198" s="241"/>
      <c r="DF198" s="241"/>
      <c r="DG198" s="241"/>
      <c r="DH198" s="241"/>
      <c r="DI198" s="241"/>
      <c r="DJ198" s="241"/>
      <c r="DK198" s="241"/>
      <c r="DL198" s="241"/>
      <c r="DM198" s="241"/>
      <c r="DN198" s="241"/>
      <c r="DO198" s="241"/>
      <c r="DP198" s="241"/>
      <c r="DQ198" s="241"/>
      <c r="DR198" s="241"/>
      <c r="DS198" s="241"/>
      <c r="DT198" s="241"/>
      <c r="DU198" s="241"/>
      <c r="DV198" s="241"/>
      <c r="DW198" s="241"/>
      <c r="DX198" s="241"/>
      <c r="DY198" s="241"/>
      <c r="DZ198" s="241"/>
      <c r="EA198" s="241"/>
      <c r="EB198" s="241"/>
      <c r="EC198" s="241"/>
      <c r="ED198" s="241"/>
      <c r="EE198" s="241"/>
      <c r="EF198" s="241"/>
      <c r="EG198" s="241"/>
      <c r="EH198" s="241"/>
      <c r="EI198" s="241"/>
      <c r="EJ198" s="241"/>
      <c r="EK198" s="241"/>
      <c r="EL198" s="241"/>
      <c r="EM198" s="241"/>
      <c r="EN198" s="241"/>
      <c r="EO198" s="241"/>
      <c r="EP198" s="241"/>
      <c r="EQ198" s="241"/>
      <c r="ER198" s="241"/>
      <c r="ES198" s="241"/>
      <c r="ET198" s="241"/>
      <c r="EU198" s="241"/>
      <c r="EV198" s="241"/>
      <c r="EW198" s="241"/>
      <c r="EX198" s="241"/>
      <c r="EY198" s="241"/>
      <c r="EZ198" s="241"/>
      <c r="FA198" s="241"/>
      <c r="FB198" s="241"/>
      <c r="FC198" s="241"/>
      <c r="FD198" s="241"/>
      <c r="FE198" s="241"/>
      <c r="FF198" s="241"/>
      <c r="FG198" s="241"/>
      <c r="FH198" s="241"/>
      <c r="FI198" s="241"/>
      <c r="FJ198" s="241"/>
      <c r="FK198" s="241"/>
      <c r="FL198" s="241"/>
      <c r="FM198" s="241"/>
      <c r="FN198" s="241"/>
      <c r="FO198" s="241"/>
      <c r="FP198" s="241"/>
      <c r="FQ198" s="241"/>
      <c r="FR198" s="241"/>
      <c r="FS198" s="241"/>
      <c r="FT198" s="241"/>
      <c r="FU198" s="241"/>
      <c r="FV198" s="241"/>
      <c r="FW198" s="241"/>
      <c r="FX198" s="241"/>
      <c r="FY198" s="241"/>
      <c r="FZ198" s="241"/>
      <c r="GA198" s="241"/>
      <c r="GB198" s="241"/>
      <c r="GC198" s="241"/>
      <c r="GD198" s="241"/>
      <c r="GE198" s="241"/>
      <c r="GF198" s="241"/>
      <c r="GG198" s="241"/>
      <c r="GH198" s="241"/>
      <c r="GI198" s="241"/>
      <c r="GJ198" s="241"/>
      <c r="GK198" s="241"/>
      <c r="GL198" s="241"/>
      <c r="GM198" s="241"/>
      <c r="GN198" s="241"/>
      <c r="GO198" s="241"/>
      <c r="GP198" s="241"/>
      <c r="GQ198" s="241"/>
      <c r="GR198" s="241"/>
      <c r="GS198" s="241"/>
      <c r="GT198" s="241"/>
      <c r="GU198" s="241"/>
      <c r="GV198" s="241"/>
      <c r="GW198" s="241"/>
      <c r="GX198" s="241"/>
      <c r="GY198" s="241"/>
      <c r="GZ198" s="241"/>
      <c r="HA198" s="241"/>
      <c r="HB198" s="241"/>
      <c r="HC198" s="241"/>
      <c r="HD198" s="241"/>
      <c r="HE198" s="241"/>
      <c r="HF198" s="241"/>
      <c r="HG198" s="241"/>
      <c r="HH198" s="241"/>
      <c r="HI198" s="241"/>
      <c r="HJ198" s="241"/>
      <c r="HK198" s="241"/>
      <c r="HL198" s="241"/>
      <c r="HM198" s="241"/>
      <c r="HN198" s="241"/>
      <c r="HO198" s="241"/>
      <c r="HP198" s="241"/>
      <c r="HQ198" s="241"/>
      <c r="HR198" s="241"/>
      <c r="HS198" s="241"/>
      <c r="HT198" s="241"/>
      <c r="HU198" s="241"/>
      <c r="HV198" s="241"/>
      <c r="HW198" s="241"/>
      <c r="HX198" s="241"/>
      <c r="HY198" s="241"/>
      <c r="HZ198" s="241"/>
      <c r="IA198" s="241"/>
      <c r="IB198" s="241"/>
      <c r="IC198" s="241"/>
      <c r="ID198" s="241"/>
      <c r="IE198" s="241"/>
      <c r="IF198" s="241"/>
      <c r="IG198" s="241"/>
      <c r="IH198" s="241"/>
      <c r="II198" s="241"/>
      <c r="IJ198" s="241"/>
      <c r="IK198" s="241"/>
      <c r="IL198" s="241"/>
      <c r="IM198" s="241"/>
      <c r="IN198" s="241"/>
      <c r="IO198" s="241"/>
      <c r="IP198" s="241"/>
      <c r="IQ198" s="241"/>
      <c r="IR198" s="241"/>
      <c r="IS198" s="241"/>
      <c r="IT198" s="241"/>
      <c r="IU198" s="241"/>
      <c r="IV198" s="241"/>
      <c r="IW198" s="241"/>
      <c r="IX198" s="241"/>
      <c r="IY198" s="241"/>
      <c r="IZ198" s="241"/>
      <c r="JA198" s="241"/>
      <c r="JB198" s="241"/>
      <c r="JC198" s="241"/>
      <c r="JD198" s="241"/>
      <c r="JE198" s="241"/>
      <c r="JF198" s="241"/>
      <c r="JG198" s="241"/>
      <c r="JH198" s="241"/>
      <c r="JI198" s="241"/>
      <c r="JJ198" s="241"/>
      <c r="JK198" s="241"/>
      <c r="JL198" s="241"/>
      <c r="JM198" s="241"/>
      <c r="JN198" s="241"/>
      <c r="JO198" s="241"/>
      <c r="JP198" s="241"/>
      <c r="JQ198" s="241"/>
      <c r="JR198" s="241"/>
      <c r="JS198" s="241"/>
      <c r="JT198" s="241"/>
      <c r="JU198" s="241"/>
      <c r="JV198" s="241"/>
      <c r="JW198" s="241"/>
      <c r="JX198" s="241"/>
      <c r="JY198" s="241"/>
      <c r="JZ198" s="241"/>
      <c r="KA198" s="241"/>
      <c r="KB198" s="241"/>
      <c r="KC198" s="241"/>
      <c r="KD198" s="241"/>
      <c r="KE198" s="241"/>
      <c r="KF198" s="241"/>
      <c r="KG198" s="241"/>
      <c r="KH198" s="241"/>
      <c r="KI198" s="241"/>
      <c r="KJ198" s="241"/>
      <c r="KK198" s="241"/>
      <c r="KL198" s="241"/>
      <c r="KM198" s="241"/>
      <c r="KN198" s="241"/>
      <c r="KO198" s="241"/>
      <c r="KP198" s="241"/>
      <c r="KQ198" s="241"/>
      <c r="KR198" s="241"/>
      <c r="KS198" s="241"/>
      <c r="KT198" s="241"/>
      <c r="KU198" s="241"/>
      <c r="KV198" s="241"/>
      <c r="KW198" s="241"/>
      <c r="KX198" s="241"/>
      <c r="KY198" s="241"/>
      <c r="KZ198" s="241"/>
      <c r="LA198" s="241"/>
      <c r="LB198" s="241"/>
      <c r="LC198" s="241"/>
      <c r="LD198" s="241"/>
      <c r="LE198" s="241"/>
      <c r="LF198" s="241"/>
      <c r="LG198" s="241"/>
      <c r="LH198" s="241"/>
      <c r="LI198" s="241"/>
      <c r="LJ198" s="241"/>
      <c r="LK198" s="241"/>
      <c r="LL198" s="241"/>
      <c r="LM198" s="241"/>
      <c r="LN198" s="241"/>
      <c r="LO198" s="241"/>
      <c r="LP198" s="241"/>
      <c r="LQ198" s="241"/>
      <c r="LR198" s="241"/>
      <c r="LS198" s="241"/>
      <c r="LT198" s="241"/>
      <c r="LU198" s="241"/>
      <c r="LV198" s="241"/>
      <c r="LW198" s="241"/>
      <c r="LX198" s="241"/>
      <c r="LY198" s="241"/>
      <c r="LZ198" s="241"/>
      <c r="MA198" s="241"/>
      <c r="MB198" s="241"/>
      <c r="MC198" s="241"/>
      <c r="MD198" s="241"/>
      <c r="ME198" s="241"/>
      <c r="MF198" s="241"/>
      <c r="MG198" s="241"/>
      <c r="MH198" s="241"/>
      <c r="MI198" s="241"/>
      <c r="MJ198" s="241"/>
      <c r="MK198" s="241"/>
      <c r="ML198" s="241"/>
      <c r="MM198" s="241"/>
      <c r="MN198" s="241"/>
      <c r="MO198" s="241"/>
      <c r="MP198" s="241"/>
      <c r="MQ198" s="241"/>
      <c r="MR198" s="241"/>
      <c r="MS198" s="241"/>
      <c r="MT198" s="241"/>
      <c r="MU198" s="241"/>
      <c r="MV198" s="241"/>
      <c r="MW198" s="241"/>
      <c r="MX198" s="241"/>
      <c r="MY198" s="241"/>
      <c r="MZ198" s="241"/>
      <c r="NA198" s="241"/>
      <c r="NB198" s="241"/>
      <c r="NC198" s="241"/>
      <c r="ND198" s="241"/>
      <c r="NE198" s="241"/>
      <c r="NF198" s="241"/>
      <c r="NG198" s="241"/>
      <c r="NH198" s="241"/>
      <c r="NI198" s="241"/>
      <c r="NJ198" s="241"/>
      <c r="NK198" s="241"/>
      <c r="NL198" s="241"/>
      <c r="NM198" s="241"/>
      <c r="NN198" s="241"/>
      <c r="NO198" s="241"/>
      <c r="NP198" s="241"/>
      <c r="NQ198" s="241"/>
      <c r="NR198" s="241"/>
      <c r="NS198" s="241"/>
      <c r="NT198" s="241"/>
      <c r="NU198" s="241"/>
      <c r="NV198" s="241"/>
      <c r="NW198" s="241"/>
      <c r="NX198" s="241"/>
      <c r="NY198" s="241"/>
      <c r="NZ198" s="241"/>
      <c r="OA198" s="241"/>
      <c r="OB198" s="241"/>
    </row>
    <row r="199" spans="1:392" s="243" customFormat="1">
      <c r="A199" s="293" t="s">
        <v>2158</v>
      </c>
      <c r="B199" s="292" t="s">
        <v>2167</v>
      </c>
      <c r="C199" s="267">
        <f>VLOOKUP(A199,'Running Inventory count'!$A:$C,3,)</f>
        <v>3</v>
      </c>
      <c r="D199" s="263"/>
      <c r="E199" s="263"/>
      <c r="F199" s="252" t="s">
        <v>2054</v>
      </c>
      <c r="G199" s="263" t="s">
        <v>868</v>
      </c>
      <c r="H199" s="262" t="s">
        <v>102</v>
      </c>
      <c r="I199" s="270"/>
      <c r="J199" s="265"/>
      <c r="K199" s="270"/>
      <c r="L199" s="241"/>
      <c r="M199" s="241"/>
      <c r="N199" s="241"/>
      <c r="O199" s="241"/>
      <c r="P199" s="241"/>
      <c r="Q199" s="241"/>
      <c r="R199" s="241"/>
      <c r="S199" s="241"/>
      <c r="T199" s="241"/>
      <c r="U199" s="241"/>
      <c r="V199" s="241"/>
      <c r="W199" s="241"/>
      <c r="X199" s="241"/>
      <c r="Y199" s="241"/>
      <c r="Z199" s="241"/>
      <c r="AA199" s="241"/>
      <c r="AB199" s="241"/>
      <c r="AC199" s="241"/>
      <c r="AD199" s="241"/>
      <c r="AE199" s="241"/>
      <c r="AF199" s="241"/>
      <c r="AG199" s="241"/>
      <c r="AH199" s="241"/>
      <c r="AI199" s="241"/>
      <c r="AJ199" s="241"/>
      <c r="AK199" s="241"/>
      <c r="AL199" s="241"/>
      <c r="AM199" s="241"/>
      <c r="AN199" s="241"/>
      <c r="AO199" s="241"/>
      <c r="AP199" s="241"/>
      <c r="AQ199" s="241"/>
      <c r="AR199" s="241"/>
      <c r="AS199" s="241"/>
      <c r="AT199" s="241"/>
      <c r="AU199" s="241"/>
      <c r="AV199" s="241"/>
      <c r="AW199" s="241"/>
      <c r="AX199" s="241"/>
      <c r="AY199" s="241"/>
      <c r="AZ199" s="241"/>
      <c r="BA199" s="241"/>
      <c r="BB199" s="241"/>
      <c r="BC199" s="241"/>
      <c r="BD199" s="241"/>
      <c r="BE199" s="241"/>
      <c r="BF199" s="241"/>
      <c r="BG199" s="241"/>
      <c r="BH199" s="241"/>
      <c r="BI199" s="241"/>
      <c r="BJ199" s="241"/>
      <c r="BK199" s="241"/>
      <c r="BL199" s="241"/>
      <c r="BM199" s="241"/>
      <c r="BN199" s="241"/>
      <c r="BO199" s="241"/>
      <c r="BP199" s="241"/>
      <c r="BQ199" s="241"/>
      <c r="BR199" s="241"/>
      <c r="BS199" s="241"/>
      <c r="BT199" s="241"/>
      <c r="BU199" s="241"/>
      <c r="BV199" s="241"/>
      <c r="BW199" s="241"/>
      <c r="BX199" s="241"/>
      <c r="BY199" s="241"/>
      <c r="BZ199" s="241"/>
      <c r="CA199" s="241"/>
      <c r="CB199" s="241"/>
      <c r="CC199" s="241"/>
      <c r="CD199" s="241"/>
      <c r="CE199" s="241"/>
      <c r="CF199" s="241"/>
      <c r="CG199" s="241"/>
      <c r="CH199" s="241"/>
      <c r="CI199" s="241"/>
      <c r="CJ199" s="241"/>
      <c r="CK199" s="241"/>
      <c r="CL199" s="241"/>
      <c r="CM199" s="241"/>
      <c r="CN199" s="241"/>
      <c r="CO199" s="241"/>
      <c r="CP199" s="241"/>
      <c r="CQ199" s="241"/>
      <c r="CR199" s="241"/>
      <c r="CS199" s="241"/>
      <c r="CT199" s="241"/>
      <c r="CU199" s="241"/>
      <c r="CV199" s="241"/>
      <c r="CW199" s="241"/>
      <c r="CX199" s="241"/>
      <c r="CY199" s="241"/>
      <c r="CZ199" s="241"/>
      <c r="DA199" s="241"/>
      <c r="DB199" s="241"/>
      <c r="DC199" s="241"/>
      <c r="DD199" s="241"/>
      <c r="DE199" s="241"/>
      <c r="DF199" s="241"/>
      <c r="DG199" s="241"/>
      <c r="DH199" s="241"/>
      <c r="DI199" s="241"/>
      <c r="DJ199" s="241"/>
      <c r="DK199" s="241"/>
      <c r="DL199" s="241"/>
      <c r="DM199" s="241"/>
      <c r="DN199" s="241"/>
      <c r="DO199" s="241"/>
      <c r="DP199" s="241"/>
      <c r="DQ199" s="241"/>
      <c r="DR199" s="241"/>
      <c r="DS199" s="241"/>
      <c r="DT199" s="241"/>
      <c r="DU199" s="241"/>
      <c r="DV199" s="241"/>
      <c r="DW199" s="241"/>
      <c r="DX199" s="241"/>
      <c r="DY199" s="241"/>
      <c r="DZ199" s="241"/>
      <c r="EA199" s="241"/>
      <c r="EB199" s="241"/>
      <c r="EC199" s="241"/>
      <c r="ED199" s="241"/>
      <c r="EE199" s="241"/>
      <c r="EF199" s="241"/>
      <c r="EG199" s="241"/>
      <c r="EH199" s="241"/>
      <c r="EI199" s="241"/>
      <c r="EJ199" s="241"/>
      <c r="EK199" s="241"/>
      <c r="EL199" s="241"/>
      <c r="EM199" s="241"/>
      <c r="EN199" s="241"/>
      <c r="EO199" s="241"/>
      <c r="EP199" s="241"/>
      <c r="EQ199" s="241"/>
      <c r="ER199" s="241"/>
      <c r="ES199" s="241"/>
      <c r="ET199" s="241"/>
      <c r="EU199" s="241"/>
      <c r="EV199" s="241"/>
      <c r="EW199" s="241"/>
      <c r="EX199" s="241"/>
      <c r="EY199" s="241"/>
      <c r="EZ199" s="241"/>
      <c r="FA199" s="241"/>
      <c r="FB199" s="241"/>
      <c r="FC199" s="241"/>
      <c r="FD199" s="241"/>
      <c r="FE199" s="241"/>
      <c r="FF199" s="241"/>
      <c r="FG199" s="241"/>
      <c r="FH199" s="241"/>
      <c r="FI199" s="241"/>
      <c r="FJ199" s="241"/>
      <c r="FK199" s="241"/>
      <c r="FL199" s="241"/>
      <c r="FM199" s="241"/>
      <c r="FN199" s="241"/>
      <c r="FO199" s="241"/>
      <c r="FP199" s="241"/>
      <c r="FQ199" s="241"/>
      <c r="FR199" s="241"/>
      <c r="FS199" s="241"/>
      <c r="FT199" s="241"/>
      <c r="FU199" s="241"/>
      <c r="FV199" s="241"/>
      <c r="FW199" s="241"/>
      <c r="FX199" s="241"/>
      <c r="FY199" s="241"/>
      <c r="FZ199" s="241"/>
      <c r="GA199" s="241"/>
      <c r="GB199" s="241"/>
      <c r="GC199" s="241"/>
      <c r="GD199" s="241"/>
      <c r="GE199" s="241"/>
      <c r="GF199" s="241"/>
      <c r="GG199" s="241"/>
      <c r="GH199" s="241"/>
      <c r="GI199" s="241"/>
      <c r="GJ199" s="241"/>
      <c r="GK199" s="241"/>
      <c r="GL199" s="241"/>
      <c r="GM199" s="241"/>
      <c r="GN199" s="241"/>
      <c r="GO199" s="241"/>
      <c r="GP199" s="241"/>
      <c r="GQ199" s="241"/>
      <c r="GR199" s="241"/>
      <c r="GS199" s="241"/>
      <c r="GT199" s="241"/>
      <c r="GU199" s="241"/>
      <c r="GV199" s="241"/>
      <c r="GW199" s="241"/>
      <c r="GX199" s="241"/>
      <c r="GY199" s="241"/>
      <c r="GZ199" s="241"/>
      <c r="HA199" s="241"/>
      <c r="HB199" s="241"/>
      <c r="HC199" s="241"/>
      <c r="HD199" s="241"/>
      <c r="HE199" s="241"/>
      <c r="HF199" s="241"/>
      <c r="HG199" s="241"/>
      <c r="HH199" s="241"/>
      <c r="HI199" s="241"/>
      <c r="HJ199" s="241"/>
      <c r="HK199" s="241"/>
      <c r="HL199" s="241"/>
      <c r="HM199" s="241"/>
      <c r="HN199" s="241"/>
      <c r="HO199" s="241"/>
      <c r="HP199" s="241"/>
      <c r="HQ199" s="241"/>
      <c r="HR199" s="241"/>
      <c r="HS199" s="241"/>
      <c r="HT199" s="241"/>
      <c r="HU199" s="241"/>
      <c r="HV199" s="241"/>
      <c r="HW199" s="241"/>
      <c r="HX199" s="241"/>
      <c r="HY199" s="241"/>
      <c r="HZ199" s="241"/>
      <c r="IA199" s="241"/>
      <c r="IB199" s="241"/>
      <c r="IC199" s="241"/>
      <c r="ID199" s="241"/>
      <c r="IE199" s="241"/>
      <c r="IF199" s="241"/>
      <c r="IG199" s="241"/>
      <c r="IH199" s="241"/>
      <c r="II199" s="241"/>
      <c r="IJ199" s="241"/>
      <c r="IK199" s="241"/>
      <c r="IL199" s="241"/>
      <c r="IM199" s="241"/>
      <c r="IN199" s="241"/>
      <c r="IO199" s="241"/>
      <c r="IP199" s="241"/>
      <c r="IQ199" s="241"/>
      <c r="IR199" s="241"/>
      <c r="IS199" s="241"/>
      <c r="IT199" s="241"/>
      <c r="IU199" s="241"/>
      <c r="IV199" s="241"/>
      <c r="IW199" s="241"/>
      <c r="IX199" s="241"/>
      <c r="IY199" s="241"/>
      <c r="IZ199" s="241"/>
      <c r="JA199" s="241"/>
      <c r="JB199" s="241"/>
      <c r="JC199" s="241"/>
      <c r="JD199" s="241"/>
      <c r="JE199" s="241"/>
      <c r="JF199" s="241"/>
      <c r="JG199" s="241"/>
      <c r="JH199" s="241"/>
      <c r="JI199" s="241"/>
      <c r="JJ199" s="241"/>
      <c r="JK199" s="241"/>
      <c r="JL199" s="241"/>
      <c r="JM199" s="241"/>
      <c r="JN199" s="241"/>
      <c r="JO199" s="241"/>
      <c r="JP199" s="241"/>
      <c r="JQ199" s="241"/>
      <c r="JR199" s="241"/>
      <c r="JS199" s="241"/>
      <c r="JT199" s="241"/>
      <c r="JU199" s="241"/>
      <c r="JV199" s="241"/>
      <c r="JW199" s="241"/>
      <c r="JX199" s="241"/>
      <c r="JY199" s="241"/>
      <c r="JZ199" s="241"/>
      <c r="KA199" s="241"/>
      <c r="KB199" s="241"/>
      <c r="KC199" s="241"/>
      <c r="KD199" s="241"/>
      <c r="KE199" s="241"/>
      <c r="KF199" s="241"/>
      <c r="KG199" s="241"/>
      <c r="KH199" s="241"/>
      <c r="KI199" s="241"/>
      <c r="KJ199" s="241"/>
      <c r="KK199" s="241"/>
      <c r="KL199" s="241"/>
      <c r="KM199" s="241"/>
      <c r="KN199" s="241"/>
      <c r="KO199" s="241"/>
      <c r="KP199" s="241"/>
      <c r="KQ199" s="241"/>
      <c r="KR199" s="241"/>
      <c r="KS199" s="241"/>
      <c r="KT199" s="241"/>
      <c r="KU199" s="241"/>
      <c r="KV199" s="241"/>
      <c r="KW199" s="241"/>
      <c r="KX199" s="241"/>
      <c r="KY199" s="241"/>
      <c r="KZ199" s="241"/>
      <c r="LA199" s="241"/>
      <c r="LB199" s="241"/>
      <c r="LC199" s="241"/>
      <c r="LD199" s="241"/>
      <c r="LE199" s="241"/>
      <c r="LF199" s="241"/>
      <c r="LG199" s="241"/>
      <c r="LH199" s="241"/>
      <c r="LI199" s="241"/>
      <c r="LJ199" s="241"/>
      <c r="LK199" s="241"/>
      <c r="LL199" s="241"/>
      <c r="LM199" s="241"/>
      <c r="LN199" s="241"/>
      <c r="LO199" s="241"/>
      <c r="LP199" s="241"/>
      <c r="LQ199" s="241"/>
      <c r="LR199" s="241"/>
      <c r="LS199" s="241"/>
      <c r="LT199" s="241"/>
      <c r="LU199" s="241"/>
      <c r="LV199" s="241"/>
      <c r="LW199" s="241"/>
      <c r="LX199" s="241"/>
      <c r="LY199" s="241"/>
      <c r="LZ199" s="241"/>
      <c r="MA199" s="241"/>
      <c r="MB199" s="241"/>
      <c r="MC199" s="241"/>
      <c r="MD199" s="241"/>
      <c r="ME199" s="241"/>
      <c r="MF199" s="241"/>
      <c r="MG199" s="241"/>
      <c r="MH199" s="241"/>
      <c r="MI199" s="241"/>
      <c r="MJ199" s="241"/>
      <c r="MK199" s="241"/>
      <c r="ML199" s="241"/>
      <c r="MM199" s="241"/>
      <c r="MN199" s="241"/>
      <c r="MO199" s="241"/>
      <c r="MP199" s="241"/>
      <c r="MQ199" s="241"/>
      <c r="MR199" s="241"/>
      <c r="MS199" s="241"/>
      <c r="MT199" s="241"/>
      <c r="MU199" s="241"/>
      <c r="MV199" s="241"/>
      <c r="MW199" s="241"/>
      <c r="MX199" s="241"/>
      <c r="MY199" s="241"/>
      <c r="MZ199" s="241"/>
      <c r="NA199" s="241"/>
      <c r="NB199" s="241"/>
      <c r="NC199" s="241"/>
      <c r="ND199" s="241"/>
      <c r="NE199" s="241"/>
      <c r="NF199" s="241"/>
      <c r="NG199" s="241"/>
      <c r="NH199" s="241"/>
      <c r="NI199" s="241"/>
      <c r="NJ199" s="241"/>
      <c r="NK199" s="241"/>
      <c r="NL199" s="241"/>
      <c r="NM199" s="241"/>
      <c r="NN199" s="241"/>
      <c r="NO199" s="241"/>
      <c r="NP199" s="241"/>
      <c r="NQ199" s="241"/>
      <c r="NR199" s="241"/>
      <c r="NS199" s="241"/>
      <c r="NT199" s="241"/>
      <c r="NU199" s="241"/>
      <c r="NV199" s="241"/>
      <c r="NW199" s="241"/>
      <c r="NX199" s="241"/>
      <c r="NY199" s="241"/>
      <c r="NZ199" s="241"/>
      <c r="OA199" s="241"/>
      <c r="OB199" s="241"/>
    </row>
    <row r="200" spans="1:392" s="243" customFormat="1">
      <c r="A200" s="293" t="s">
        <v>2184</v>
      </c>
      <c r="B200" s="292" t="s">
        <v>2176</v>
      </c>
      <c r="C200" s="267">
        <f>VLOOKUP(A200,'Running Inventory count'!$A:$C,3,)</f>
        <v>3</v>
      </c>
      <c r="D200" s="263"/>
      <c r="E200" s="263"/>
      <c r="F200" s="252" t="s">
        <v>2054</v>
      </c>
      <c r="G200" s="263" t="s">
        <v>868</v>
      </c>
      <c r="H200" s="262" t="s">
        <v>102</v>
      </c>
      <c r="I200" s="270"/>
      <c r="J200" s="265"/>
      <c r="K200" s="270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/>
      <c r="W200" s="241"/>
      <c r="X200" s="241"/>
      <c r="Y200" s="241"/>
      <c r="Z200" s="241"/>
      <c r="AA200" s="241"/>
      <c r="AB200" s="241"/>
      <c r="AC200" s="241"/>
      <c r="AD200" s="241"/>
      <c r="AE200" s="241"/>
      <c r="AF200" s="241"/>
      <c r="AG200" s="241"/>
      <c r="AH200" s="241"/>
      <c r="AI200" s="241"/>
      <c r="AJ200" s="241"/>
      <c r="AK200" s="241"/>
      <c r="AL200" s="241"/>
      <c r="AM200" s="241"/>
      <c r="AN200" s="241"/>
      <c r="AO200" s="241"/>
      <c r="AP200" s="241"/>
      <c r="AQ200" s="241"/>
      <c r="AR200" s="241"/>
      <c r="AS200" s="241"/>
      <c r="AT200" s="241"/>
      <c r="AU200" s="241"/>
      <c r="AV200" s="241"/>
      <c r="AW200" s="241"/>
      <c r="AX200" s="241"/>
      <c r="AY200" s="241"/>
      <c r="AZ200" s="241"/>
      <c r="BA200" s="241"/>
      <c r="BB200" s="241"/>
      <c r="BC200" s="241"/>
      <c r="BD200" s="241"/>
      <c r="BE200" s="241"/>
      <c r="BF200" s="241"/>
      <c r="BG200" s="241"/>
      <c r="BH200" s="241"/>
      <c r="BI200" s="241"/>
      <c r="BJ200" s="241"/>
      <c r="BK200" s="241"/>
      <c r="BL200" s="241"/>
      <c r="BM200" s="241"/>
      <c r="BN200" s="241"/>
      <c r="BO200" s="241"/>
      <c r="BP200" s="241"/>
      <c r="BQ200" s="241"/>
      <c r="BR200" s="241"/>
      <c r="BS200" s="241"/>
      <c r="BT200" s="241"/>
      <c r="BU200" s="241"/>
      <c r="BV200" s="241"/>
      <c r="BW200" s="241"/>
      <c r="BX200" s="241"/>
      <c r="BY200" s="241"/>
      <c r="BZ200" s="241"/>
      <c r="CA200" s="241"/>
      <c r="CB200" s="241"/>
      <c r="CC200" s="241"/>
      <c r="CD200" s="241"/>
      <c r="CE200" s="241"/>
      <c r="CF200" s="241"/>
      <c r="CG200" s="241"/>
      <c r="CH200" s="241"/>
      <c r="CI200" s="241"/>
      <c r="CJ200" s="241"/>
      <c r="CK200" s="241"/>
      <c r="CL200" s="241"/>
      <c r="CM200" s="241"/>
      <c r="CN200" s="241"/>
      <c r="CO200" s="241"/>
      <c r="CP200" s="241"/>
      <c r="CQ200" s="241"/>
      <c r="CR200" s="241"/>
      <c r="CS200" s="241"/>
      <c r="CT200" s="241"/>
      <c r="CU200" s="241"/>
      <c r="CV200" s="241"/>
      <c r="CW200" s="241"/>
      <c r="CX200" s="241"/>
      <c r="CY200" s="241"/>
      <c r="CZ200" s="241"/>
      <c r="DA200" s="241"/>
      <c r="DB200" s="241"/>
      <c r="DC200" s="241"/>
      <c r="DD200" s="241"/>
      <c r="DE200" s="241"/>
      <c r="DF200" s="241"/>
      <c r="DG200" s="241"/>
      <c r="DH200" s="241"/>
      <c r="DI200" s="241"/>
      <c r="DJ200" s="241"/>
      <c r="DK200" s="241"/>
      <c r="DL200" s="241"/>
      <c r="DM200" s="241"/>
      <c r="DN200" s="241"/>
      <c r="DO200" s="241"/>
      <c r="DP200" s="241"/>
      <c r="DQ200" s="241"/>
      <c r="DR200" s="241"/>
      <c r="DS200" s="241"/>
      <c r="DT200" s="241"/>
      <c r="DU200" s="241"/>
      <c r="DV200" s="241"/>
      <c r="DW200" s="241"/>
      <c r="DX200" s="241"/>
      <c r="DY200" s="241"/>
      <c r="DZ200" s="241"/>
      <c r="EA200" s="241"/>
      <c r="EB200" s="241"/>
      <c r="EC200" s="241"/>
      <c r="ED200" s="241"/>
      <c r="EE200" s="241"/>
      <c r="EF200" s="241"/>
      <c r="EG200" s="241"/>
      <c r="EH200" s="241"/>
      <c r="EI200" s="241"/>
      <c r="EJ200" s="241"/>
      <c r="EK200" s="241"/>
      <c r="EL200" s="241"/>
      <c r="EM200" s="241"/>
      <c r="EN200" s="241"/>
      <c r="EO200" s="241"/>
      <c r="EP200" s="241"/>
      <c r="EQ200" s="241"/>
      <c r="ER200" s="241"/>
      <c r="ES200" s="241"/>
      <c r="ET200" s="241"/>
      <c r="EU200" s="241"/>
      <c r="EV200" s="241"/>
      <c r="EW200" s="241"/>
      <c r="EX200" s="241"/>
      <c r="EY200" s="241"/>
      <c r="EZ200" s="241"/>
      <c r="FA200" s="241"/>
      <c r="FB200" s="241"/>
      <c r="FC200" s="241"/>
      <c r="FD200" s="241"/>
      <c r="FE200" s="241"/>
      <c r="FF200" s="241"/>
      <c r="FG200" s="241"/>
      <c r="FH200" s="241"/>
      <c r="FI200" s="241"/>
      <c r="FJ200" s="241"/>
      <c r="FK200" s="241"/>
      <c r="FL200" s="241"/>
      <c r="FM200" s="241"/>
      <c r="FN200" s="241"/>
      <c r="FO200" s="241"/>
      <c r="FP200" s="241"/>
      <c r="FQ200" s="241"/>
      <c r="FR200" s="241"/>
      <c r="FS200" s="241"/>
      <c r="FT200" s="241"/>
      <c r="FU200" s="241"/>
      <c r="FV200" s="241"/>
      <c r="FW200" s="241"/>
      <c r="FX200" s="241"/>
      <c r="FY200" s="241"/>
      <c r="FZ200" s="241"/>
      <c r="GA200" s="241"/>
      <c r="GB200" s="241"/>
      <c r="GC200" s="241"/>
      <c r="GD200" s="241"/>
      <c r="GE200" s="241"/>
      <c r="GF200" s="241"/>
      <c r="GG200" s="241"/>
      <c r="GH200" s="241"/>
      <c r="GI200" s="241"/>
      <c r="GJ200" s="241"/>
      <c r="GK200" s="241"/>
      <c r="GL200" s="241"/>
      <c r="GM200" s="241"/>
      <c r="GN200" s="241"/>
      <c r="GO200" s="241"/>
      <c r="GP200" s="241"/>
      <c r="GQ200" s="241"/>
      <c r="GR200" s="241"/>
      <c r="GS200" s="241"/>
      <c r="GT200" s="241"/>
      <c r="GU200" s="241"/>
      <c r="GV200" s="241"/>
      <c r="GW200" s="241"/>
      <c r="GX200" s="241"/>
      <c r="GY200" s="241"/>
      <c r="GZ200" s="241"/>
      <c r="HA200" s="241"/>
      <c r="HB200" s="241"/>
      <c r="HC200" s="241"/>
      <c r="HD200" s="241"/>
      <c r="HE200" s="241"/>
      <c r="HF200" s="241"/>
      <c r="HG200" s="241"/>
      <c r="HH200" s="241"/>
      <c r="HI200" s="241"/>
      <c r="HJ200" s="241"/>
      <c r="HK200" s="241"/>
      <c r="HL200" s="241"/>
      <c r="HM200" s="241"/>
      <c r="HN200" s="241"/>
      <c r="HO200" s="241"/>
      <c r="HP200" s="241"/>
      <c r="HQ200" s="241"/>
      <c r="HR200" s="241"/>
      <c r="HS200" s="241"/>
      <c r="HT200" s="241"/>
      <c r="HU200" s="241"/>
      <c r="HV200" s="241"/>
      <c r="HW200" s="241"/>
      <c r="HX200" s="241"/>
      <c r="HY200" s="241"/>
      <c r="HZ200" s="241"/>
      <c r="IA200" s="241"/>
      <c r="IB200" s="241"/>
      <c r="IC200" s="241"/>
      <c r="ID200" s="241"/>
      <c r="IE200" s="241"/>
      <c r="IF200" s="241"/>
      <c r="IG200" s="241"/>
      <c r="IH200" s="241"/>
      <c r="II200" s="241"/>
      <c r="IJ200" s="241"/>
      <c r="IK200" s="241"/>
      <c r="IL200" s="241"/>
      <c r="IM200" s="241"/>
      <c r="IN200" s="241"/>
      <c r="IO200" s="241"/>
      <c r="IP200" s="241"/>
      <c r="IQ200" s="241"/>
      <c r="IR200" s="241"/>
      <c r="IS200" s="241"/>
      <c r="IT200" s="241"/>
      <c r="IU200" s="241"/>
      <c r="IV200" s="241"/>
      <c r="IW200" s="241"/>
      <c r="IX200" s="241"/>
      <c r="IY200" s="241"/>
      <c r="IZ200" s="241"/>
      <c r="JA200" s="241"/>
      <c r="JB200" s="241"/>
      <c r="JC200" s="241"/>
      <c r="JD200" s="241"/>
      <c r="JE200" s="241"/>
      <c r="JF200" s="241"/>
      <c r="JG200" s="241"/>
      <c r="JH200" s="241"/>
      <c r="JI200" s="241"/>
      <c r="JJ200" s="241"/>
      <c r="JK200" s="241"/>
      <c r="JL200" s="241"/>
      <c r="JM200" s="241"/>
      <c r="JN200" s="241"/>
      <c r="JO200" s="241"/>
      <c r="JP200" s="241"/>
      <c r="JQ200" s="241"/>
      <c r="JR200" s="241"/>
      <c r="JS200" s="241"/>
      <c r="JT200" s="241"/>
      <c r="JU200" s="241"/>
      <c r="JV200" s="241"/>
      <c r="JW200" s="241"/>
      <c r="JX200" s="241"/>
      <c r="JY200" s="241"/>
      <c r="JZ200" s="241"/>
      <c r="KA200" s="241"/>
      <c r="KB200" s="241"/>
      <c r="KC200" s="241"/>
      <c r="KD200" s="241"/>
      <c r="KE200" s="241"/>
      <c r="KF200" s="241"/>
      <c r="KG200" s="241"/>
      <c r="KH200" s="241"/>
      <c r="KI200" s="241"/>
      <c r="KJ200" s="241"/>
      <c r="KK200" s="241"/>
      <c r="KL200" s="241"/>
      <c r="KM200" s="241"/>
      <c r="KN200" s="241"/>
      <c r="KO200" s="241"/>
      <c r="KP200" s="241"/>
      <c r="KQ200" s="241"/>
      <c r="KR200" s="241"/>
      <c r="KS200" s="241"/>
      <c r="KT200" s="241"/>
      <c r="KU200" s="241"/>
      <c r="KV200" s="241"/>
      <c r="KW200" s="241"/>
      <c r="KX200" s="241"/>
      <c r="KY200" s="241"/>
      <c r="KZ200" s="241"/>
      <c r="LA200" s="241"/>
      <c r="LB200" s="241"/>
      <c r="LC200" s="241"/>
      <c r="LD200" s="241"/>
      <c r="LE200" s="241"/>
      <c r="LF200" s="241"/>
      <c r="LG200" s="241"/>
      <c r="LH200" s="241"/>
      <c r="LI200" s="241"/>
      <c r="LJ200" s="241"/>
      <c r="LK200" s="241"/>
      <c r="LL200" s="241"/>
      <c r="LM200" s="241"/>
      <c r="LN200" s="241"/>
      <c r="LO200" s="241"/>
      <c r="LP200" s="241"/>
      <c r="LQ200" s="241"/>
      <c r="LR200" s="241"/>
      <c r="LS200" s="241"/>
      <c r="LT200" s="241"/>
      <c r="LU200" s="241"/>
      <c r="LV200" s="241"/>
      <c r="LW200" s="241"/>
      <c r="LX200" s="241"/>
      <c r="LY200" s="241"/>
      <c r="LZ200" s="241"/>
      <c r="MA200" s="241"/>
      <c r="MB200" s="241"/>
      <c r="MC200" s="241"/>
      <c r="MD200" s="241"/>
      <c r="ME200" s="241"/>
      <c r="MF200" s="241"/>
      <c r="MG200" s="241"/>
      <c r="MH200" s="241"/>
      <c r="MI200" s="241"/>
      <c r="MJ200" s="241"/>
      <c r="MK200" s="241"/>
      <c r="ML200" s="241"/>
      <c r="MM200" s="241"/>
      <c r="MN200" s="241"/>
      <c r="MO200" s="241"/>
      <c r="MP200" s="241"/>
      <c r="MQ200" s="241"/>
      <c r="MR200" s="241"/>
      <c r="MS200" s="241"/>
      <c r="MT200" s="241"/>
      <c r="MU200" s="241"/>
      <c r="MV200" s="241"/>
      <c r="MW200" s="241"/>
      <c r="MX200" s="241"/>
      <c r="MY200" s="241"/>
      <c r="MZ200" s="241"/>
      <c r="NA200" s="241"/>
      <c r="NB200" s="241"/>
      <c r="NC200" s="241"/>
      <c r="ND200" s="241"/>
      <c r="NE200" s="241"/>
      <c r="NF200" s="241"/>
      <c r="NG200" s="241"/>
      <c r="NH200" s="241"/>
      <c r="NI200" s="241"/>
      <c r="NJ200" s="241"/>
      <c r="NK200" s="241"/>
      <c r="NL200" s="241"/>
      <c r="NM200" s="241"/>
      <c r="NN200" s="241"/>
      <c r="NO200" s="241"/>
      <c r="NP200" s="241"/>
      <c r="NQ200" s="241"/>
      <c r="NR200" s="241"/>
      <c r="NS200" s="241"/>
      <c r="NT200" s="241"/>
      <c r="NU200" s="241"/>
      <c r="NV200" s="241"/>
      <c r="NW200" s="241"/>
      <c r="NX200" s="241"/>
      <c r="NY200" s="241"/>
      <c r="NZ200" s="241"/>
      <c r="OA200" s="241"/>
      <c r="OB200" s="241"/>
    </row>
    <row r="201" spans="1:392" s="243" customFormat="1">
      <c r="A201" s="293" t="s">
        <v>2159</v>
      </c>
      <c r="B201" s="292" t="s">
        <v>2168</v>
      </c>
      <c r="C201" s="267">
        <f>VLOOKUP(A201,'Running Inventory count'!$A:$C,3,)</f>
        <v>2</v>
      </c>
      <c r="D201" s="263"/>
      <c r="E201" s="263"/>
      <c r="F201" s="252" t="s">
        <v>2054</v>
      </c>
      <c r="G201" s="263" t="s">
        <v>868</v>
      </c>
      <c r="H201" s="262" t="s">
        <v>102</v>
      </c>
      <c r="I201" s="270"/>
      <c r="J201" s="265"/>
      <c r="K201" s="270"/>
      <c r="L201" s="241"/>
      <c r="M201" s="241"/>
      <c r="N201" s="241"/>
      <c r="O201" s="241"/>
      <c r="P201" s="241"/>
      <c r="Q201" s="241"/>
      <c r="R201" s="241"/>
      <c r="S201" s="241"/>
      <c r="T201" s="241"/>
      <c r="U201" s="241"/>
      <c r="V201" s="241"/>
      <c r="W201" s="241"/>
      <c r="X201" s="241"/>
      <c r="Y201" s="241"/>
      <c r="Z201" s="241"/>
      <c r="AA201" s="241"/>
      <c r="AB201" s="241"/>
      <c r="AC201" s="241"/>
      <c r="AD201" s="241"/>
      <c r="AE201" s="241"/>
      <c r="AF201" s="241"/>
      <c r="AG201" s="241"/>
      <c r="AH201" s="241"/>
      <c r="AI201" s="241"/>
      <c r="AJ201" s="241"/>
      <c r="AK201" s="241"/>
      <c r="AL201" s="241"/>
      <c r="AM201" s="241"/>
      <c r="AN201" s="241"/>
      <c r="AO201" s="241"/>
      <c r="AP201" s="241"/>
      <c r="AQ201" s="241"/>
      <c r="AR201" s="241"/>
      <c r="AS201" s="241"/>
      <c r="AT201" s="241"/>
      <c r="AU201" s="241"/>
      <c r="AV201" s="241"/>
      <c r="AW201" s="241"/>
      <c r="AX201" s="241"/>
      <c r="AY201" s="241"/>
      <c r="AZ201" s="241"/>
      <c r="BA201" s="241"/>
      <c r="BB201" s="241"/>
      <c r="BC201" s="241"/>
      <c r="BD201" s="241"/>
      <c r="BE201" s="241"/>
      <c r="BF201" s="241"/>
      <c r="BG201" s="241"/>
      <c r="BH201" s="241"/>
      <c r="BI201" s="241"/>
      <c r="BJ201" s="241"/>
      <c r="BK201" s="241"/>
      <c r="BL201" s="241"/>
      <c r="BM201" s="241"/>
      <c r="BN201" s="241"/>
      <c r="BO201" s="241"/>
      <c r="BP201" s="241"/>
      <c r="BQ201" s="241"/>
      <c r="BR201" s="241"/>
      <c r="BS201" s="241"/>
      <c r="BT201" s="241"/>
      <c r="BU201" s="241"/>
      <c r="BV201" s="241"/>
      <c r="BW201" s="241"/>
      <c r="BX201" s="241"/>
      <c r="BY201" s="241"/>
      <c r="BZ201" s="241"/>
      <c r="CA201" s="241"/>
      <c r="CB201" s="241"/>
      <c r="CC201" s="241"/>
      <c r="CD201" s="241"/>
      <c r="CE201" s="241"/>
      <c r="CF201" s="241"/>
      <c r="CG201" s="241"/>
      <c r="CH201" s="241"/>
      <c r="CI201" s="241"/>
      <c r="CJ201" s="241"/>
      <c r="CK201" s="241"/>
      <c r="CL201" s="241"/>
      <c r="CM201" s="241"/>
      <c r="CN201" s="241"/>
      <c r="CO201" s="241"/>
      <c r="CP201" s="241"/>
      <c r="CQ201" s="241"/>
      <c r="CR201" s="241"/>
      <c r="CS201" s="241"/>
      <c r="CT201" s="241"/>
      <c r="CU201" s="241"/>
      <c r="CV201" s="241"/>
      <c r="CW201" s="241"/>
      <c r="CX201" s="241"/>
      <c r="CY201" s="241"/>
      <c r="CZ201" s="241"/>
      <c r="DA201" s="241"/>
      <c r="DB201" s="241"/>
      <c r="DC201" s="241"/>
      <c r="DD201" s="241"/>
      <c r="DE201" s="241"/>
      <c r="DF201" s="241"/>
      <c r="DG201" s="241"/>
      <c r="DH201" s="241"/>
      <c r="DI201" s="241"/>
      <c r="DJ201" s="241"/>
      <c r="DK201" s="241"/>
      <c r="DL201" s="241"/>
      <c r="DM201" s="241"/>
      <c r="DN201" s="241"/>
      <c r="DO201" s="241"/>
      <c r="DP201" s="241"/>
      <c r="DQ201" s="241"/>
      <c r="DR201" s="241"/>
      <c r="DS201" s="241"/>
      <c r="DT201" s="241"/>
      <c r="DU201" s="241"/>
      <c r="DV201" s="241"/>
      <c r="DW201" s="241"/>
      <c r="DX201" s="241"/>
      <c r="DY201" s="241"/>
      <c r="DZ201" s="241"/>
      <c r="EA201" s="241"/>
      <c r="EB201" s="241"/>
      <c r="EC201" s="241"/>
      <c r="ED201" s="241"/>
      <c r="EE201" s="241"/>
      <c r="EF201" s="241"/>
      <c r="EG201" s="241"/>
      <c r="EH201" s="241"/>
      <c r="EI201" s="241"/>
      <c r="EJ201" s="241"/>
      <c r="EK201" s="241"/>
      <c r="EL201" s="241"/>
      <c r="EM201" s="241"/>
      <c r="EN201" s="241"/>
      <c r="EO201" s="241"/>
      <c r="EP201" s="241"/>
      <c r="EQ201" s="241"/>
      <c r="ER201" s="241"/>
      <c r="ES201" s="241"/>
      <c r="ET201" s="241"/>
      <c r="EU201" s="241"/>
      <c r="EV201" s="241"/>
      <c r="EW201" s="241"/>
      <c r="EX201" s="241"/>
      <c r="EY201" s="241"/>
      <c r="EZ201" s="241"/>
      <c r="FA201" s="241"/>
      <c r="FB201" s="241"/>
      <c r="FC201" s="241"/>
      <c r="FD201" s="241"/>
      <c r="FE201" s="241"/>
      <c r="FF201" s="241"/>
      <c r="FG201" s="241"/>
      <c r="FH201" s="241"/>
      <c r="FI201" s="241"/>
      <c r="FJ201" s="241"/>
      <c r="FK201" s="241"/>
      <c r="FL201" s="241"/>
      <c r="FM201" s="241"/>
      <c r="FN201" s="241"/>
      <c r="FO201" s="241"/>
      <c r="FP201" s="241"/>
      <c r="FQ201" s="241"/>
      <c r="FR201" s="241"/>
      <c r="FS201" s="241"/>
      <c r="FT201" s="241"/>
      <c r="FU201" s="241"/>
      <c r="FV201" s="241"/>
      <c r="FW201" s="241"/>
      <c r="FX201" s="241"/>
      <c r="FY201" s="241"/>
      <c r="FZ201" s="241"/>
      <c r="GA201" s="241"/>
      <c r="GB201" s="241"/>
      <c r="GC201" s="241"/>
      <c r="GD201" s="241"/>
      <c r="GE201" s="241"/>
      <c r="GF201" s="241"/>
      <c r="GG201" s="241"/>
      <c r="GH201" s="241"/>
      <c r="GI201" s="241"/>
      <c r="GJ201" s="241"/>
      <c r="GK201" s="241"/>
      <c r="GL201" s="241"/>
      <c r="GM201" s="241"/>
      <c r="GN201" s="241"/>
      <c r="GO201" s="241"/>
      <c r="GP201" s="241"/>
      <c r="GQ201" s="241"/>
      <c r="GR201" s="241"/>
      <c r="GS201" s="241"/>
      <c r="GT201" s="241"/>
      <c r="GU201" s="241"/>
      <c r="GV201" s="241"/>
      <c r="GW201" s="241"/>
      <c r="GX201" s="241"/>
      <c r="GY201" s="241"/>
      <c r="GZ201" s="241"/>
      <c r="HA201" s="241"/>
      <c r="HB201" s="241"/>
      <c r="HC201" s="241"/>
      <c r="HD201" s="241"/>
      <c r="HE201" s="241"/>
      <c r="HF201" s="241"/>
      <c r="HG201" s="241"/>
      <c r="HH201" s="241"/>
      <c r="HI201" s="241"/>
      <c r="HJ201" s="241"/>
      <c r="HK201" s="241"/>
      <c r="HL201" s="241"/>
      <c r="HM201" s="241"/>
      <c r="HN201" s="241"/>
      <c r="HO201" s="241"/>
      <c r="HP201" s="241"/>
      <c r="HQ201" s="241"/>
      <c r="HR201" s="241"/>
      <c r="HS201" s="241"/>
      <c r="HT201" s="241"/>
      <c r="HU201" s="241"/>
      <c r="HV201" s="241"/>
      <c r="HW201" s="241"/>
      <c r="HX201" s="241"/>
      <c r="HY201" s="241"/>
      <c r="HZ201" s="241"/>
      <c r="IA201" s="241"/>
      <c r="IB201" s="241"/>
      <c r="IC201" s="241"/>
      <c r="ID201" s="241"/>
      <c r="IE201" s="241"/>
      <c r="IF201" s="241"/>
      <c r="IG201" s="241"/>
      <c r="IH201" s="241"/>
      <c r="II201" s="241"/>
      <c r="IJ201" s="241"/>
      <c r="IK201" s="241"/>
      <c r="IL201" s="241"/>
      <c r="IM201" s="241"/>
      <c r="IN201" s="241"/>
      <c r="IO201" s="241"/>
      <c r="IP201" s="241"/>
      <c r="IQ201" s="241"/>
      <c r="IR201" s="241"/>
      <c r="IS201" s="241"/>
      <c r="IT201" s="241"/>
      <c r="IU201" s="241"/>
      <c r="IV201" s="241"/>
      <c r="IW201" s="241"/>
      <c r="IX201" s="241"/>
      <c r="IY201" s="241"/>
      <c r="IZ201" s="241"/>
      <c r="JA201" s="241"/>
      <c r="JB201" s="241"/>
      <c r="JC201" s="241"/>
      <c r="JD201" s="241"/>
      <c r="JE201" s="241"/>
      <c r="JF201" s="241"/>
      <c r="JG201" s="241"/>
      <c r="JH201" s="241"/>
      <c r="JI201" s="241"/>
      <c r="JJ201" s="241"/>
      <c r="JK201" s="241"/>
      <c r="JL201" s="241"/>
      <c r="JM201" s="241"/>
      <c r="JN201" s="241"/>
      <c r="JO201" s="241"/>
      <c r="JP201" s="241"/>
      <c r="JQ201" s="241"/>
      <c r="JR201" s="241"/>
      <c r="JS201" s="241"/>
      <c r="JT201" s="241"/>
      <c r="JU201" s="241"/>
      <c r="JV201" s="241"/>
      <c r="JW201" s="241"/>
      <c r="JX201" s="241"/>
      <c r="JY201" s="241"/>
      <c r="JZ201" s="241"/>
      <c r="KA201" s="241"/>
      <c r="KB201" s="241"/>
      <c r="KC201" s="241"/>
      <c r="KD201" s="241"/>
      <c r="KE201" s="241"/>
      <c r="KF201" s="241"/>
      <c r="KG201" s="241"/>
      <c r="KH201" s="241"/>
      <c r="KI201" s="241"/>
      <c r="KJ201" s="241"/>
      <c r="KK201" s="241"/>
      <c r="KL201" s="241"/>
      <c r="KM201" s="241"/>
      <c r="KN201" s="241"/>
      <c r="KO201" s="241"/>
      <c r="KP201" s="241"/>
      <c r="KQ201" s="241"/>
      <c r="KR201" s="241"/>
      <c r="KS201" s="241"/>
      <c r="KT201" s="241"/>
      <c r="KU201" s="241"/>
      <c r="KV201" s="241"/>
      <c r="KW201" s="241"/>
      <c r="KX201" s="241"/>
      <c r="KY201" s="241"/>
      <c r="KZ201" s="241"/>
      <c r="LA201" s="241"/>
      <c r="LB201" s="241"/>
      <c r="LC201" s="241"/>
      <c r="LD201" s="241"/>
      <c r="LE201" s="241"/>
      <c r="LF201" s="241"/>
      <c r="LG201" s="241"/>
      <c r="LH201" s="241"/>
      <c r="LI201" s="241"/>
      <c r="LJ201" s="241"/>
      <c r="LK201" s="241"/>
      <c r="LL201" s="241"/>
      <c r="LM201" s="241"/>
      <c r="LN201" s="241"/>
      <c r="LO201" s="241"/>
      <c r="LP201" s="241"/>
      <c r="LQ201" s="241"/>
      <c r="LR201" s="241"/>
      <c r="LS201" s="241"/>
      <c r="LT201" s="241"/>
      <c r="LU201" s="241"/>
      <c r="LV201" s="241"/>
      <c r="LW201" s="241"/>
      <c r="LX201" s="241"/>
      <c r="LY201" s="241"/>
      <c r="LZ201" s="241"/>
      <c r="MA201" s="241"/>
      <c r="MB201" s="241"/>
      <c r="MC201" s="241"/>
      <c r="MD201" s="241"/>
      <c r="ME201" s="241"/>
      <c r="MF201" s="241"/>
      <c r="MG201" s="241"/>
      <c r="MH201" s="241"/>
      <c r="MI201" s="241"/>
      <c r="MJ201" s="241"/>
      <c r="MK201" s="241"/>
      <c r="ML201" s="241"/>
      <c r="MM201" s="241"/>
      <c r="MN201" s="241"/>
      <c r="MO201" s="241"/>
      <c r="MP201" s="241"/>
      <c r="MQ201" s="241"/>
      <c r="MR201" s="241"/>
      <c r="MS201" s="241"/>
      <c r="MT201" s="241"/>
      <c r="MU201" s="241"/>
      <c r="MV201" s="241"/>
      <c r="MW201" s="241"/>
      <c r="MX201" s="241"/>
      <c r="MY201" s="241"/>
      <c r="MZ201" s="241"/>
      <c r="NA201" s="241"/>
      <c r="NB201" s="241"/>
      <c r="NC201" s="241"/>
      <c r="ND201" s="241"/>
      <c r="NE201" s="241"/>
      <c r="NF201" s="241"/>
      <c r="NG201" s="241"/>
      <c r="NH201" s="241"/>
      <c r="NI201" s="241"/>
      <c r="NJ201" s="241"/>
      <c r="NK201" s="241"/>
      <c r="NL201" s="241"/>
      <c r="NM201" s="241"/>
      <c r="NN201" s="241"/>
      <c r="NO201" s="241"/>
      <c r="NP201" s="241"/>
      <c r="NQ201" s="241"/>
      <c r="NR201" s="241"/>
      <c r="NS201" s="241"/>
      <c r="NT201" s="241"/>
      <c r="NU201" s="241"/>
      <c r="NV201" s="241"/>
      <c r="NW201" s="241"/>
      <c r="NX201" s="241"/>
      <c r="NY201" s="241"/>
      <c r="NZ201" s="241"/>
      <c r="OA201" s="241"/>
      <c r="OB201" s="241"/>
    </row>
    <row r="202" spans="1:392" s="243" customFormat="1">
      <c r="A202" s="293" t="s">
        <v>2185</v>
      </c>
      <c r="B202" s="292" t="s">
        <v>2177</v>
      </c>
      <c r="C202" s="267">
        <f>VLOOKUP(A202,'Running Inventory count'!$A:$C,3,)</f>
        <v>3</v>
      </c>
      <c r="D202" s="263"/>
      <c r="E202" s="263"/>
      <c r="F202" s="252" t="s">
        <v>2054</v>
      </c>
      <c r="G202" s="263" t="s">
        <v>868</v>
      </c>
      <c r="H202" s="262" t="s">
        <v>102</v>
      </c>
      <c r="I202" s="270"/>
      <c r="J202" s="265"/>
      <c r="K202" s="270"/>
      <c r="L202" s="241"/>
      <c r="M202" s="241"/>
      <c r="N202" s="241"/>
      <c r="O202" s="241"/>
      <c r="P202" s="241"/>
      <c r="Q202" s="241"/>
      <c r="R202" s="241"/>
      <c r="S202" s="241"/>
      <c r="T202" s="241"/>
      <c r="U202" s="241"/>
      <c r="V202" s="241"/>
      <c r="W202" s="241"/>
      <c r="X202" s="241"/>
      <c r="Y202" s="241"/>
      <c r="Z202" s="241"/>
      <c r="AA202" s="241"/>
      <c r="AB202" s="241"/>
      <c r="AC202" s="241"/>
      <c r="AD202" s="241"/>
      <c r="AE202" s="241"/>
      <c r="AF202" s="241"/>
      <c r="AG202" s="241"/>
      <c r="AH202" s="241"/>
      <c r="AI202" s="241"/>
      <c r="AJ202" s="241"/>
      <c r="AK202" s="241"/>
      <c r="AL202" s="241"/>
      <c r="AM202" s="241"/>
      <c r="AN202" s="241"/>
      <c r="AO202" s="241"/>
      <c r="AP202" s="241"/>
      <c r="AQ202" s="241"/>
      <c r="AR202" s="241"/>
      <c r="AS202" s="241"/>
      <c r="AT202" s="241"/>
      <c r="AU202" s="241"/>
      <c r="AV202" s="241"/>
      <c r="AW202" s="241"/>
      <c r="AX202" s="241"/>
      <c r="AY202" s="241"/>
      <c r="AZ202" s="241"/>
      <c r="BA202" s="241"/>
      <c r="BB202" s="241"/>
      <c r="BC202" s="241"/>
      <c r="BD202" s="241"/>
      <c r="BE202" s="241"/>
      <c r="BF202" s="241"/>
      <c r="BG202" s="241"/>
      <c r="BH202" s="241"/>
      <c r="BI202" s="241"/>
      <c r="BJ202" s="241"/>
      <c r="BK202" s="241"/>
      <c r="BL202" s="241"/>
      <c r="BM202" s="241"/>
      <c r="BN202" s="241"/>
      <c r="BO202" s="241"/>
      <c r="BP202" s="241"/>
      <c r="BQ202" s="241"/>
      <c r="BR202" s="241"/>
      <c r="BS202" s="241"/>
      <c r="BT202" s="241"/>
      <c r="BU202" s="241"/>
      <c r="BV202" s="241"/>
      <c r="BW202" s="241"/>
      <c r="BX202" s="241"/>
      <c r="BY202" s="241"/>
      <c r="BZ202" s="241"/>
      <c r="CA202" s="241"/>
      <c r="CB202" s="241"/>
      <c r="CC202" s="241"/>
      <c r="CD202" s="241"/>
      <c r="CE202" s="241"/>
      <c r="CF202" s="241"/>
      <c r="CG202" s="241"/>
      <c r="CH202" s="241"/>
      <c r="CI202" s="241"/>
      <c r="CJ202" s="241"/>
      <c r="CK202" s="241"/>
      <c r="CL202" s="241"/>
      <c r="CM202" s="241"/>
      <c r="CN202" s="241"/>
      <c r="CO202" s="241"/>
      <c r="CP202" s="241"/>
      <c r="CQ202" s="241"/>
      <c r="CR202" s="241"/>
      <c r="CS202" s="241"/>
      <c r="CT202" s="241"/>
      <c r="CU202" s="241"/>
      <c r="CV202" s="241"/>
      <c r="CW202" s="241"/>
      <c r="CX202" s="241"/>
      <c r="CY202" s="241"/>
      <c r="CZ202" s="241"/>
      <c r="DA202" s="241"/>
      <c r="DB202" s="241"/>
      <c r="DC202" s="241"/>
      <c r="DD202" s="241"/>
      <c r="DE202" s="241"/>
      <c r="DF202" s="241"/>
      <c r="DG202" s="241"/>
      <c r="DH202" s="241"/>
      <c r="DI202" s="241"/>
      <c r="DJ202" s="241"/>
      <c r="DK202" s="241"/>
      <c r="DL202" s="241"/>
      <c r="DM202" s="241"/>
      <c r="DN202" s="241"/>
      <c r="DO202" s="241"/>
      <c r="DP202" s="241"/>
      <c r="DQ202" s="241"/>
      <c r="DR202" s="241"/>
      <c r="DS202" s="241"/>
      <c r="DT202" s="241"/>
      <c r="DU202" s="241"/>
      <c r="DV202" s="241"/>
      <c r="DW202" s="241"/>
      <c r="DX202" s="241"/>
      <c r="DY202" s="241"/>
      <c r="DZ202" s="241"/>
      <c r="EA202" s="241"/>
      <c r="EB202" s="241"/>
      <c r="EC202" s="241"/>
      <c r="ED202" s="241"/>
      <c r="EE202" s="241"/>
      <c r="EF202" s="241"/>
      <c r="EG202" s="241"/>
      <c r="EH202" s="241"/>
      <c r="EI202" s="241"/>
      <c r="EJ202" s="241"/>
      <c r="EK202" s="241"/>
      <c r="EL202" s="241"/>
      <c r="EM202" s="241"/>
      <c r="EN202" s="241"/>
      <c r="EO202" s="241"/>
      <c r="EP202" s="241"/>
      <c r="EQ202" s="241"/>
      <c r="ER202" s="241"/>
      <c r="ES202" s="241"/>
      <c r="ET202" s="241"/>
      <c r="EU202" s="241"/>
      <c r="EV202" s="241"/>
      <c r="EW202" s="241"/>
      <c r="EX202" s="241"/>
      <c r="EY202" s="241"/>
      <c r="EZ202" s="241"/>
      <c r="FA202" s="241"/>
      <c r="FB202" s="241"/>
      <c r="FC202" s="241"/>
      <c r="FD202" s="241"/>
      <c r="FE202" s="241"/>
      <c r="FF202" s="241"/>
      <c r="FG202" s="241"/>
      <c r="FH202" s="241"/>
      <c r="FI202" s="241"/>
      <c r="FJ202" s="241"/>
      <c r="FK202" s="241"/>
      <c r="FL202" s="241"/>
      <c r="FM202" s="241"/>
      <c r="FN202" s="241"/>
      <c r="FO202" s="241"/>
      <c r="FP202" s="241"/>
      <c r="FQ202" s="241"/>
      <c r="FR202" s="241"/>
      <c r="FS202" s="241"/>
      <c r="FT202" s="241"/>
      <c r="FU202" s="241"/>
      <c r="FV202" s="241"/>
      <c r="FW202" s="241"/>
      <c r="FX202" s="241"/>
      <c r="FY202" s="241"/>
      <c r="FZ202" s="241"/>
      <c r="GA202" s="241"/>
      <c r="GB202" s="241"/>
      <c r="GC202" s="241"/>
      <c r="GD202" s="241"/>
      <c r="GE202" s="241"/>
      <c r="GF202" s="241"/>
      <c r="GG202" s="241"/>
      <c r="GH202" s="241"/>
      <c r="GI202" s="241"/>
      <c r="GJ202" s="241"/>
      <c r="GK202" s="241"/>
      <c r="GL202" s="241"/>
      <c r="GM202" s="241"/>
      <c r="GN202" s="241"/>
      <c r="GO202" s="241"/>
      <c r="GP202" s="241"/>
      <c r="GQ202" s="241"/>
      <c r="GR202" s="241"/>
      <c r="GS202" s="241"/>
      <c r="GT202" s="241"/>
      <c r="GU202" s="241"/>
      <c r="GV202" s="241"/>
      <c r="GW202" s="241"/>
      <c r="GX202" s="241"/>
      <c r="GY202" s="241"/>
      <c r="GZ202" s="241"/>
      <c r="HA202" s="241"/>
      <c r="HB202" s="241"/>
      <c r="HC202" s="241"/>
      <c r="HD202" s="241"/>
      <c r="HE202" s="241"/>
      <c r="HF202" s="241"/>
      <c r="HG202" s="241"/>
      <c r="HH202" s="241"/>
      <c r="HI202" s="241"/>
      <c r="HJ202" s="241"/>
      <c r="HK202" s="241"/>
      <c r="HL202" s="241"/>
      <c r="HM202" s="241"/>
      <c r="HN202" s="241"/>
      <c r="HO202" s="241"/>
      <c r="HP202" s="241"/>
      <c r="HQ202" s="241"/>
      <c r="HR202" s="241"/>
      <c r="HS202" s="241"/>
      <c r="HT202" s="241"/>
      <c r="HU202" s="241"/>
      <c r="HV202" s="241"/>
      <c r="HW202" s="241"/>
      <c r="HX202" s="241"/>
      <c r="HY202" s="241"/>
      <c r="HZ202" s="241"/>
      <c r="IA202" s="241"/>
      <c r="IB202" s="241"/>
      <c r="IC202" s="241"/>
      <c r="ID202" s="241"/>
      <c r="IE202" s="241"/>
      <c r="IF202" s="241"/>
      <c r="IG202" s="241"/>
      <c r="IH202" s="241"/>
      <c r="II202" s="241"/>
      <c r="IJ202" s="241"/>
      <c r="IK202" s="241"/>
      <c r="IL202" s="241"/>
      <c r="IM202" s="241"/>
      <c r="IN202" s="241"/>
      <c r="IO202" s="241"/>
      <c r="IP202" s="241"/>
      <c r="IQ202" s="241"/>
      <c r="IR202" s="241"/>
      <c r="IS202" s="241"/>
      <c r="IT202" s="241"/>
      <c r="IU202" s="241"/>
      <c r="IV202" s="241"/>
      <c r="IW202" s="241"/>
      <c r="IX202" s="241"/>
      <c r="IY202" s="241"/>
      <c r="IZ202" s="241"/>
      <c r="JA202" s="241"/>
      <c r="JB202" s="241"/>
      <c r="JC202" s="241"/>
      <c r="JD202" s="241"/>
      <c r="JE202" s="241"/>
      <c r="JF202" s="241"/>
      <c r="JG202" s="241"/>
      <c r="JH202" s="241"/>
      <c r="JI202" s="241"/>
      <c r="JJ202" s="241"/>
      <c r="JK202" s="241"/>
      <c r="JL202" s="241"/>
      <c r="JM202" s="241"/>
      <c r="JN202" s="241"/>
      <c r="JO202" s="241"/>
      <c r="JP202" s="241"/>
      <c r="JQ202" s="241"/>
      <c r="JR202" s="241"/>
      <c r="JS202" s="241"/>
      <c r="JT202" s="241"/>
      <c r="JU202" s="241"/>
      <c r="JV202" s="241"/>
      <c r="JW202" s="241"/>
      <c r="JX202" s="241"/>
      <c r="JY202" s="241"/>
      <c r="JZ202" s="241"/>
      <c r="KA202" s="241"/>
      <c r="KB202" s="241"/>
      <c r="KC202" s="241"/>
      <c r="KD202" s="241"/>
      <c r="KE202" s="241"/>
      <c r="KF202" s="241"/>
      <c r="KG202" s="241"/>
      <c r="KH202" s="241"/>
      <c r="KI202" s="241"/>
      <c r="KJ202" s="241"/>
      <c r="KK202" s="241"/>
      <c r="KL202" s="241"/>
      <c r="KM202" s="241"/>
      <c r="KN202" s="241"/>
      <c r="KO202" s="241"/>
      <c r="KP202" s="241"/>
      <c r="KQ202" s="241"/>
      <c r="KR202" s="241"/>
      <c r="KS202" s="241"/>
      <c r="KT202" s="241"/>
      <c r="KU202" s="241"/>
      <c r="KV202" s="241"/>
      <c r="KW202" s="241"/>
      <c r="KX202" s="241"/>
      <c r="KY202" s="241"/>
      <c r="KZ202" s="241"/>
      <c r="LA202" s="241"/>
      <c r="LB202" s="241"/>
      <c r="LC202" s="241"/>
      <c r="LD202" s="241"/>
      <c r="LE202" s="241"/>
      <c r="LF202" s="241"/>
      <c r="LG202" s="241"/>
      <c r="LH202" s="241"/>
      <c r="LI202" s="241"/>
      <c r="LJ202" s="241"/>
      <c r="LK202" s="241"/>
      <c r="LL202" s="241"/>
      <c r="LM202" s="241"/>
      <c r="LN202" s="241"/>
      <c r="LO202" s="241"/>
      <c r="LP202" s="241"/>
      <c r="LQ202" s="241"/>
      <c r="LR202" s="241"/>
      <c r="LS202" s="241"/>
      <c r="LT202" s="241"/>
      <c r="LU202" s="241"/>
      <c r="LV202" s="241"/>
      <c r="LW202" s="241"/>
      <c r="LX202" s="241"/>
      <c r="LY202" s="241"/>
      <c r="LZ202" s="241"/>
      <c r="MA202" s="241"/>
      <c r="MB202" s="241"/>
      <c r="MC202" s="241"/>
      <c r="MD202" s="241"/>
      <c r="ME202" s="241"/>
      <c r="MF202" s="241"/>
      <c r="MG202" s="241"/>
      <c r="MH202" s="241"/>
      <c r="MI202" s="241"/>
      <c r="MJ202" s="241"/>
      <c r="MK202" s="241"/>
      <c r="ML202" s="241"/>
      <c r="MM202" s="241"/>
      <c r="MN202" s="241"/>
      <c r="MO202" s="241"/>
      <c r="MP202" s="241"/>
      <c r="MQ202" s="241"/>
      <c r="MR202" s="241"/>
      <c r="MS202" s="241"/>
      <c r="MT202" s="241"/>
      <c r="MU202" s="241"/>
      <c r="MV202" s="241"/>
      <c r="MW202" s="241"/>
      <c r="MX202" s="241"/>
      <c r="MY202" s="241"/>
      <c r="MZ202" s="241"/>
      <c r="NA202" s="241"/>
      <c r="NB202" s="241"/>
      <c r="NC202" s="241"/>
      <c r="ND202" s="241"/>
      <c r="NE202" s="241"/>
      <c r="NF202" s="241"/>
      <c r="NG202" s="241"/>
      <c r="NH202" s="241"/>
      <c r="NI202" s="241"/>
      <c r="NJ202" s="241"/>
      <c r="NK202" s="241"/>
      <c r="NL202" s="241"/>
      <c r="NM202" s="241"/>
      <c r="NN202" s="241"/>
      <c r="NO202" s="241"/>
      <c r="NP202" s="241"/>
      <c r="NQ202" s="241"/>
      <c r="NR202" s="241"/>
      <c r="NS202" s="241"/>
      <c r="NT202" s="241"/>
      <c r="NU202" s="241"/>
      <c r="NV202" s="241"/>
      <c r="NW202" s="241"/>
      <c r="NX202" s="241"/>
      <c r="NY202" s="241"/>
      <c r="NZ202" s="241"/>
      <c r="OA202" s="241"/>
      <c r="OB202" s="241"/>
    </row>
    <row r="203" spans="1:392" s="243" customFormat="1">
      <c r="A203" s="293" t="s">
        <v>2160</v>
      </c>
      <c r="B203" s="292" t="s">
        <v>2169</v>
      </c>
      <c r="C203" s="267">
        <f>VLOOKUP(A203,'Running Inventory count'!$A:$C,3,)</f>
        <v>3</v>
      </c>
      <c r="D203" s="263"/>
      <c r="E203" s="263"/>
      <c r="F203" s="252" t="s">
        <v>2054</v>
      </c>
      <c r="G203" s="263" t="s">
        <v>868</v>
      </c>
      <c r="H203" s="262" t="s">
        <v>102</v>
      </c>
      <c r="I203" s="270"/>
      <c r="J203" s="265"/>
      <c r="K203" s="270"/>
      <c r="L203" s="241"/>
      <c r="M203" s="241"/>
      <c r="N203" s="241"/>
      <c r="O203" s="241"/>
      <c r="P203" s="241"/>
      <c r="Q203" s="241"/>
      <c r="R203" s="241"/>
      <c r="S203" s="241"/>
      <c r="T203" s="241"/>
      <c r="U203" s="241"/>
      <c r="V203" s="241"/>
      <c r="W203" s="241"/>
      <c r="X203" s="241"/>
      <c r="Y203" s="241"/>
      <c r="Z203" s="241"/>
      <c r="AA203" s="241"/>
      <c r="AB203" s="241"/>
      <c r="AC203" s="241"/>
      <c r="AD203" s="241"/>
      <c r="AE203" s="241"/>
      <c r="AF203" s="241"/>
      <c r="AG203" s="241"/>
      <c r="AH203" s="241"/>
      <c r="AI203" s="241"/>
      <c r="AJ203" s="241"/>
      <c r="AK203" s="241"/>
      <c r="AL203" s="241"/>
      <c r="AM203" s="241"/>
      <c r="AN203" s="241"/>
      <c r="AO203" s="241"/>
      <c r="AP203" s="241"/>
      <c r="AQ203" s="241"/>
      <c r="AR203" s="241"/>
      <c r="AS203" s="241"/>
      <c r="AT203" s="241"/>
      <c r="AU203" s="241"/>
      <c r="AV203" s="241"/>
      <c r="AW203" s="241"/>
      <c r="AX203" s="241"/>
      <c r="AY203" s="241"/>
      <c r="AZ203" s="241"/>
      <c r="BA203" s="241"/>
      <c r="BB203" s="241"/>
      <c r="BC203" s="241"/>
      <c r="BD203" s="241"/>
      <c r="BE203" s="241"/>
      <c r="BF203" s="241"/>
      <c r="BG203" s="241"/>
      <c r="BH203" s="241"/>
      <c r="BI203" s="241"/>
      <c r="BJ203" s="241"/>
      <c r="BK203" s="241"/>
      <c r="BL203" s="241"/>
      <c r="BM203" s="241"/>
      <c r="BN203" s="241"/>
      <c r="BO203" s="241"/>
      <c r="BP203" s="241"/>
      <c r="BQ203" s="241"/>
      <c r="BR203" s="241"/>
      <c r="BS203" s="241"/>
      <c r="BT203" s="241"/>
      <c r="BU203" s="241"/>
      <c r="BV203" s="241"/>
      <c r="BW203" s="241"/>
      <c r="BX203" s="241"/>
      <c r="BY203" s="241"/>
      <c r="BZ203" s="241"/>
      <c r="CA203" s="241"/>
      <c r="CB203" s="241"/>
      <c r="CC203" s="241"/>
      <c r="CD203" s="241"/>
      <c r="CE203" s="241"/>
      <c r="CF203" s="241"/>
      <c r="CG203" s="241"/>
      <c r="CH203" s="241"/>
      <c r="CI203" s="241"/>
      <c r="CJ203" s="241"/>
      <c r="CK203" s="241"/>
      <c r="CL203" s="241"/>
      <c r="CM203" s="241"/>
      <c r="CN203" s="241"/>
      <c r="CO203" s="241"/>
      <c r="CP203" s="241"/>
      <c r="CQ203" s="241"/>
      <c r="CR203" s="241"/>
      <c r="CS203" s="241"/>
      <c r="CT203" s="241"/>
      <c r="CU203" s="241"/>
      <c r="CV203" s="241"/>
      <c r="CW203" s="241"/>
      <c r="CX203" s="241"/>
      <c r="CY203" s="241"/>
      <c r="CZ203" s="241"/>
      <c r="DA203" s="241"/>
      <c r="DB203" s="241"/>
      <c r="DC203" s="241"/>
      <c r="DD203" s="241"/>
      <c r="DE203" s="241"/>
      <c r="DF203" s="241"/>
      <c r="DG203" s="241"/>
      <c r="DH203" s="241"/>
      <c r="DI203" s="241"/>
      <c r="DJ203" s="241"/>
      <c r="DK203" s="241"/>
      <c r="DL203" s="241"/>
      <c r="DM203" s="241"/>
      <c r="DN203" s="241"/>
      <c r="DO203" s="241"/>
      <c r="DP203" s="241"/>
      <c r="DQ203" s="241"/>
      <c r="DR203" s="241"/>
      <c r="DS203" s="241"/>
      <c r="DT203" s="241"/>
      <c r="DU203" s="241"/>
      <c r="DV203" s="241"/>
      <c r="DW203" s="241"/>
      <c r="DX203" s="241"/>
      <c r="DY203" s="241"/>
      <c r="DZ203" s="241"/>
      <c r="EA203" s="241"/>
      <c r="EB203" s="241"/>
      <c r="EC203" s="241"/>
      <c r="ED203" s="241"/>
      <c r="EE203" s="241"/>
      <c r="EF203" s="241"/>
      <c r="EG203" s="241"/>
      <c r="EH203" s="241"/>
      <c r="EI203" s="241"/>
      <c r="EJ203" s="241"/>
      <c r="EK203" s="241"/>
      <c r="EL203" s="241"/>
      <c r="EM203" s="241"/>
      <c r="EN203" s="241"/>
      <c r="EO203" s="241"/>
      <c r="EP203" s="241"/>
      <c r="EQ203" s="241"/>
      <c r="ER203" s="241"/>
      <c r="ES203" s="241"/>
      <c r="ET203" s="241"/>
      <c r="EU203" s="241"/>
      <c r="EV203" s="241"/>
      <c r="EW203" s="241"/>
      <c r="EX203" s="241"/>
      <c r="EY203" s="241"/>
      <c r="EZ203" s="241"/>
      <c r="FA203" s="241"/>
      <c r="FB203" s="241"/>
      <c r="FC203" s="241"/>
      <c r="FD203" s="241"/>
      <c r="FE203" s="241"/>
      <c r="FF203" s="241"/>
      <c r="FG203" s="241"/>
      <c r="FH203" s="241"/>
      <c r="FI203" s="241"/>
      <c r="FJ203" s="241"/>
      <c r="FK203" s="241"/>
      <c r="FL203" s="241"/>
      <c r="FM203" s="241"/>
      <c r="FN203" s="241"/>
      <c r="FO203" s="241"/>
      <c r="FP203" s="241"/>
      <c r="FQ203" s="241"/>
      <c r="FR203" s="241"/>
      <c r="FS203" s="241"/>
      <c r="FT203" s="241"/>
      <c r="FU203" s="241"/>
      <c r="FV203" s="241"/>
      <c r="FW203" s="241"/>
      <c r="FX203" s="241"/>
      <c r="FY203" s="241"/>
      <c r="FZ203" s="241"/>
      <c r="GA203" s="241"/>
      <c r="GB203" s="241"/>
      <c r="GC203" s="241"/>
      <c r="GD203" s="241"/>
      <c r="GE203" s="241"/>
      <c r="GF203" s="241"/>
      <c r="GG203" s="241"/>
      <c r="GH203" s="241"/>
      <c r="GI203" s="241"/>
      <c r="GJ203" s="241"/>
      <c r="GK203" s="241"/>
      <c r="GL203" s="241"/>
      <c r="GM203" s="241"/>
      <c r="GN203" s="241"/>
      <c r="GO203" s="241"/>
      <c r="GP203" s="241"/>
      <c r="GQ203" s="241"/>
      <c r="GR203" s="241"/>
      <c r="GS203" s="241"/>
      <c r="GT203" s="241"/>
      <c r="GU203" s="241"/>
      <c r="GV203" s="241"/>
      <c r="GW203" s="241"/>
      <c r="GX203" s="241"/>
      <c r="GY203" s="241"/>
      <c r="GZ203" s="241"/>
      <c r="HA203" s="241"/>
      <c r="HB203" s="241"/>
      <c r="HC203" s="241"/>
      <c r="HD203" s="241"/>
      <c r="HE203" s="241"/>
      <c r="HF203" s="241"/>
      <c r="HG203" s="241"/>
      <c r="HH203" s="241"/>
      <c r="HI203" s="241"/>
      <c r="HJ203" s="241"/>
      <c r="HK203" s="241"/>
      <c r="HL203" s="241"/>
      <c r="HM203" s="241"/>
      <c r="HN203" s="241"/>
      <c r="HO203" s="241"/>
      <c r="HP203" s="241"/>
      <c r="HQ203" s="241"/>
      <c r="HR203" s="241"/>
      <c r="HS203" s="241"/>
      <c r="HT203" s="241"/>
      <c r="HU203" s="241"/>
      <c r="HV203" s="241"/>
      <c r="HW203" s="241"/>
      <c r="HX203" s="241"/>
      <c r="HY203" s="241"/>
      <c r="HZ203" s="241"/>
      <c r="IA203" s="241"/>
      <c r="IB203" s="241"/>
      <c r="IC203" s="241"/>
      <c r="ID203" s="241"/>
      <c r="IE203" s="241"/>
      <c r="IF203" s="241"/>
      <c r="IG203" s="241"/>
      <c r="IH203" s="241"/>
      <c r="II203" s="241"/>
      <c r="IJ203" s="241"/>
      <c r="IK203" s="241"/>
      <c r="IL203" s="241"/>
      <c r="IM203" s="241"/>
      <c r="IN203" s="241"/>
      <c r="IO203" s="241"/>
      <c r="IP203" s="241"/>
      <c r="IQ203" s="241"/>
      <c r="IR203" s="241"/>
      <c r="IS203" s="241"/>
      <c r="IT203" s="241"/>
      <c r="IU203" s="241"/>
      <c r="IV203" s="241"/>
      <c r="IW203" s="241"/>
      <c r="IX203" s="241"/>
      <c r="IY203" s="241"/>
      <c r="IZ203" s="241"/>
      <c r="JA203" s="241"/>
      <c r="JB203" s="241"/>
      <c r="JC203" s="241"/>
      <c r="JD203" s="241"/>
      <c r="JE203" s="241"/>
      <c r="JF203" s="241"/>
      <c r="JG203" s="241"/>
      <c r="JH203" s="241"/>
      <c r="JI203" s="241"/>
      <c r="JJ203" s="241"/>
      <c r="JK203" s="241"/>
      <c r="JL203" s="241"/>
      <c r="JM203" s="241"/>
      <c r="JN203" s="241"/>
      <c r="JO203" s="241"/>
      <c r="JP203" s="241"/>
      <c r="JQ203" s="241"/>
      <c r="JR203" s="241"/>
      <c r="JS203" s="241"/>
      <c r="JT203" s="241"/>
      <c r="JU203" s="241"/>
      <c r="JV203" s="241"/>
      <c r="JW203" s="241"/>
      <c r="JX203" s="241"/>
      <c r="JY203" s="241"/>
      <c r="JZ203" s="241"/>
      <c r="KA203" s="241"/>
      <c r="KB203" s="241"/>
      <c r="KC203" s="241"/>
      <c r="KD203" s="241"/>
      <c r="KE203" s="241"/>
      <c r="KF203" s="241"/>
      <c r="KG203" s="241"/>
      <c r="KH203" s="241"/>
      <c r="KI203" s="241"/>
      <c r="KJ203" s="241"/>
      <c r="KK203" s="241"/>
      <c r="KL203" s="241"/>
      <c r="KM203" s="241"/>
      <c r="KN203" s="241"/>
      <c r="KO203" s="241"/>
      <c r="KP203" s="241"/>
      <c r="KQ203" s="241"/>
      <c r="KR203" s="241"/>
      <c r="KS203" s="241"/>
      <c r="KT203" s="241"/>
      <c r="KU203" s="241"/>
      <c r="KV203" s="241"/>
      <c r="KW203" s="241"/>
      <c r="KX203" s="241"/>
      <c r="KY203" s="241"/>
      <c r="KZ203" s="241"/>
      <c r="LA203" s="241"/>
      <c r="LB203" s="241"/>
      <c r="LC203" s="241"/>
      <c r="LD203" s="241"/>
      <c r="LE203" s="241"/>
      <c r="LF203" s="241"/>
      <c r="LG203" s="241"/>
      <c r="LH203" s="241"/>
      <c r="LI203" s="241"/>
      <c r="LJ203" s="241"/>
      <c r="LK203" s="241"/>
      <c r="LL203" s="241"/>
      <c r="LM203" s="241"/>
      <c r="LN203" s="241"/>
      <c r="LO203" s="241"/>
      <c r="LP203" s="241"/>
      <c r="LQ203" s="241"/>
      <c r="LR203" s="241"/>
      <c r="LS203" s="241"/>
      <c r="LT203" s="241"/>
      <c r="LU203" s="241"/>
      <c r="LV203" s="241"/>
      <c r="LW203" s="241"/>
      <c r="LX203" s="241"/>
      <c r="LY203" s="241"/>
      <c r="LZ203" s="241"/>
      <c r="MA203" s="241"/>
      <c r="MB203" s="241"/>
      <c r="MC203" s="241"/>
      <c r="MD203" s="241"/>
      <c r="ME203" s="241"/>
      <c r="MF203" s="241"/>
      <c r="MG203" s="241"/>
      <c r="MH203" s="241"/>
      <c r="MI203" s="241"/>
      <c r="MJ203" s="241"/>
      <c r="MK203" s="241"/>
      <c r="ML203" s="241"/>
      <c r="MM203" s="241"/>
      <c r="MN203" s="241"/>
      <c r="MO203" s="241"/>
      <c r="MP203" s="241"/>
      <c r="MQ203" s="241"/>
      <c r="MR203" s="241"/>
      <c r="MS203" s="241"/>
      <c r="MT203" s="241"/>
      <c r="MU203" s="241"/>
      <c r="MV203" s="241"/>
      <c r="MW203" s="241"/>
      <c r="MX203" s="241"/>
      <c r="MY203" s="241"/>
      <c r="MZ203" s="241"/>
      <c r="NA203" s="241"/>
      <c r="NB203" s="241"/>
      <c r="NC203" s="241"/>
      <c r="ND203" s="241"/>
      <c r="NE203" s="241"/>
      <c r="NF203" s="241"/>
      <c r="NG203" s="241"/>
      <c r="NH203" s="241"/>
      <c r="NI203" s="241"/>
      <c r="NJ203" s="241"/>
      <c r="NK203" s="241"/>
      <c r="NL203" s="241"/>
      <c r="NM203" s="241"/>
      <c r="NN203" s="241"/>
      <c r="NO203" s="241"/>
      <c r="NP203" s="241"/>
      <c r="NQ203" s="241"/>
      <c r="NR203" s="241"/>
      <c r="NS203" s="241"/>
      <c r="NT203" s="241"/>
      <c r="NU203" s="241"/>
      <c r="NV203" s="241"/>
      <c r="NW203" s="241"/>
      <c r="NX203" s="241"/>
      <c r="NY203" s="241"/>
      <c r="NZ203" s="241"/>
      <c r="OA203" s="241"/>
      <c r="OB203" s="241"/>
    </row>
    <row r="204" spans="1:392" s="243" customFormat="1">
      <c r="A204" s="293" t="s">
        <v>2186</v>
      </c>
      <c r="B204" s="292" t="s">
        <v>2178</v>
      </c>
      <c r="C204" s="267">
        <f>VLOOKUP(A204,'Running Inventory count'!$A:$C,3,)</f>
        <v>3</v>
      </c>
      <c r="D204" s="263"/>
      <c r="E204" s="263"/>
      <c r="F204" s="252" t="s">
        <v>2054</v>
      </c>
      <c r="G204" s="263" t="s">
        <v>868</v>
      </c>
      <c r="H204" s="262" t="s">
        <v>102</v>
      </c>
      <c r="I204" s="270"/>
      <c r="J204" s="265"/>
      <c r="K204" s="270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1"/>
      <c r="Y204" s="241"/>
      <c r="Z204" s="241"/>
      <c r="AA204" s="241"/>
      <c r="AB204" s="241"/>
      <c r="AC204" s="241"/>
      <c r="AD204" s="241"/>
      <c r="AE204" s="241"/>
      <c r="AF204" s="241"/>
      <c r="AG204" s="241"/>
      <c r="AH204" s="241"/>
      <c r="AI204" s="241"/>
      <c r="AJ204" s="241"/>
      <c r="AK204" s="241"/>
      <c r="AL204" s="241"/>
      <c r="AM204" s="241"/>
      <c r="AN204" s="241"/>
      <c r="AO204" s="241"/>
      <c r="AP204" s="241"/>
      <c r="AQ204" s="241"/>
      <c r="AR204" s="241"/>
      <c r="AS204" s="241"/>
      <c r="AT204" s="241"/>
      <c r="AU204" s="241"/>
      <c r="AV204" s="241"/>
      <c r="AW204" s="241"/>
      <c r="AX204" s="241"/>
      <c r="AY204" s="241"/>
      <c r="AZ204" s="241"/>
      <c r="BA204" s="241"/>
      <c r="BB204" s="241"/>
      <c r="BC204" s="241"/>
      <c r="BD204" s="241"/>
      <c r="BE204" s="241"/>
      <c r="BF204" s="241"/>
      <c r="BG204" s="241"/>
      <c r="BH204" s="241"/>
      <c r="BI204" s="241"/>
      <c r="BJ204" s="241"/>
      <c r="BK204" s="241"/>
      <c r="BL204" s="241"/>
      <c r="BM204" s="241"/>
      <c r="BN204" s="241"/>
      <c r="BO204" s="241"/>
      <c r="BP204" s="241"/>
      <c r="BQ204" s="241"/>
      <c r="BR204" s="241"/>
      <c r="BS204" s="241"/>
      <c r="BT204" s="241"/>
      <c r="BU204" s="241"/>
      <c r="BV204" s="241"/>
      <c r="BW204" s="241"/>
      <c r="BX204" s="241"/>
      <c r="BY204" s="241"/>
      <c r="BZ204" s="241"/>
      <c r="CA204" s="241"/>
      <c r="CB204" s="241"/>
      <c r="CC204" s="241"/>
      <c r="CD204" s="241"/>
      <c r="CE204" s="241"/>
      <c r="CF204" s="241"/>
      <c r="CG204" s="241"/>
      <c r="CH204" s="241"/>
      <c r="CI204" s="241"/>
      <c r="CJ204" s="241"/>
      <c r="CK204" s="241"/>
      <c r="CL204" s="241"/>
      <c r="CM204" s="241"/>
      <c r="CN204" s="241"/>
      <c r="CO204" s="241"/>
      <c r="CP204" s="241"/>
      <c r="CQ204" s="241"/>
      <c r="CR204" s="241"/>
      <c r="CS204" s="241"/>
      <c r="CT204" s="241"/>
      <c r="CU204" s="241"/>
      <c r="CV204" s="241"/>
      <c r="CW204" s="241"/>
      <c r="CX204" s="241"/>
      <c r="CY204" s="241"/>
      <c r="CZ204" s="241"/>
      <c r="DA204" s="241"/>
      <c r="DB204" s="241"/>
      <c r="DC204" s="241"/>
      <c r="DD204" s="241"/>
      <c r="DE204" s="241"/>
      <c r="DF204" s="241"/>
      <c r="DG204" s="241"/>
      <c r="DH204" s="241"/>
      <c r="DI204" s="241"/>
      <c r="DJ204" s="241"/>
      <c r="DK204" s="241"/>
      <c r="DL204" s="241"/>
      <c r="DM204" s="241"/>
      <c r="DN204" s="241"/>
      <c r="DO204" s="241"/>
      <c r="DP204" s="241"/>
      <c r="DQ204" s="241"/>
      <c r="DR204" s="241"/>
      <c r="DS204" s="241"/>
      <c r="DT204" s="241"/>
      <c r="DU204" s="241"/>
      <c r="DV204" s="241"/>
      <c r="DW204" s="241"/>
      <c r="DX204" s="241"/>
      <c r="DY204" s="241"/>
      <c r="DZ204" s="241"/>
      <c r="EA204" s="241"/>
      <c r="EB204" s="241"/>
      <c r="EC204" s="241"/>
      <c r="ED204" s="241"/>
      <c r="EE204" s="241"/>
      <c r="EF204" s="241"/>
      <c r="EG204" s="241"/>
      <c r="EH204" s="241"/>
      <c r="EI204" s="241"/>
      <c r="EJ204" s="241"/>
      <c r="EK204" s="241"/>
      <c r="EL204" s="241"/>
      <c r="EM204" s="241"/>
      <c r="EN204" s="241"/>
      <c r="EO204" s="241"/>
      <c r="EP204" s="241"/>
      <c r="EQ204" s="241"/>
      <c r="ER204" s="241"/>
      <c r="ES204" s="241"/>
      <c r="ET204" s="241"/>
      <c r="EU204" s="241"/>
      <c r="EV204" s="241"/>
      <c r="EW204" s="241"/>
      <c r="EX204" s="241"/>
      <c r="EY204" s="241"/>
      <c r="EZ204" s="241"/>
      <c r="FA204" s="241"/>
      <c r="FB204" s="241"/>
      <c r="FC204" s="241"/>
      <c r="FD204" s="241"/>
      <c r="FE204" s="241"/>
      <c r="FF204" s="241"/>
      <c r="FG204" s="241"/>
      <c r="FH204" s="241"/>
      <c r="FI204" s="241"/>
      <c r="FJ204" s="241"/>
      <c r="FK204" s="241"/>
      <c r="FL204" s="241"/>
      <c r="FM204" s="241"/>
      <c r="FN204" s="241"/>
      <c r="FO204" s="241"/>
      <c r="FP204" s="241"/>
      <c r="FQ204" s="241"/>
      <c r="FR204" s="241"/>
      <c r="FS204" s="241"/>
      <c r="FT204" s="241"/>
      <c r="FU204" s="241"/>
      <c r="FV204" s="241"/>
      <c r="FW204" s="241"/>
      <c r="FX204" s="241"/>
      <c r="FY204" s="241"/>
      <c r="FZ204" s="241"/>
      <c r="GA204" s="241"/>
      <c r="GB204" s="241"/>
      <c r="GC204" s="241"/>
      <c r="GD204" s="241"/>
      <c r="GE204" s="241"/>
      <c r="GF204" s="241"/>
      <c r="GG204" s="241"/>
      <c r="GH204" s="241"/>
      <c r="GI204" s="241"/>
      <c r="GJ204" s="241"/>
      <c r="GK204" s="241"/>
      <c r="GL204" s="241"/>
      <c r="GM204" s="241"/>
      <c r="GN204" s="241"/>
      <c r="GO204" s="241"/>
      <c r="GP204" s="241"/>
      <c r="GQ204" s="241"/>
      <c r="GR204" s="241"/>
      <c r="GS204" s="241"/>
      <c r="GT204" s="241"/>
      <c r="GU204" s="241"/>
      <c r="GV204" s="241"/>
      <c r="GW204" s="241"/>
      <c r="GX204" s="241"/>
      <c r="GY204" s="241"/>
      <c r="GZ204" s="241"/>
      <c r="HA204" s="241"/>
      <c r="HB204" s="241"/>
      <c r="HC204" s="241"/>
      <c r="HD204" s="241"/>
      <c r="HE204" s="241"/>
      <c r="HF204" s="241"/>
      <c r="HG204" s="241"/>
      <c r="HH204" s="241"/>
      <c r="HI204" s="241"/>
      <c r="HJ204" s="241"/>
      <c r="HK204" s="241"/>
      <c r="HL204" s="241"/>
      <c r="HM204" s="241"/>
      <c r="HN204" s="241"/>
      <c r="HO204" s="241"/>
      <c r="HP204" s="241"/>
      <c r="HQ204" s="241"/>
      <c r="HR204" s="241"/>
      <c r="HS204" s="241"/>
      <c r="HT204" s="241"/>
      <c r="HU204" s="241"/>
      <c r="HV204" s="241"/>
      <c r="HW204" s="241"/>
      <c r="HX204" s="241"/>
      <c r="HY204" s="241"/>
      <c r="HZ204" s="241"/>
      <c r="IA204" s="241"/>
      <c r="IB204" s="241"/>
      <c r="IC204" s="241"/>
      <c r="ID204" s="241"/>
      <c r="IE204" s="241"/>
      <c r="IF204" s="241"/>
      <c r="IG204" s="241"/>
      <c r="IH204" s="241"/>
      <c r="II204" s="241"/>
      <c r="IJ204" s="241"/>
      <c r="IK204" s="241"/>
      <c r="IL204" s="241"/>
      <c r="IM204" s="241"/>
      <c r="IN204" s="241"/>
      <c r="IO204" s="241"/>
      <c r="IP204" s="241"/>
      <c r="IQ204" s="241"/>
      <c r="IR204" s="241"/>
      <c r="IS204" s="241"/>
      <c r="IT204" s="241"/>
      <c r="IU204" s="241"/>
      <c r="IV204" s="241"/>
      <c r="IW204" s="241"/>
      <c r="IX204" s="241"/>
      <c r="IY204" s="241"/>
      <c r="IZ204" s="241"/>
      <c r="JA204" s="241"/>
      <c r="JB204" s="241"/>
      <c r="JC204" s="241"/>
      <c r="JD204" s="241"/>
      <c r="JE204" s="241"/>
      <c r="JF204" s="241"/>
      <c r="JG204" s="241"/>
      <c r="JH204" s="241"/>
      <c r="JI204" s="241"/>
      <c r="JJ204" s="241"/>
      <c r="JK204" s="241"/>
      <c r="JL204" s="241"/>
      <c r="JM204" s="241"/>
      <c r="JN204" s="241"/>
      <c r="JO204" s="241"/>
      <c r="JP204" s="241"/>
      <c r="JQ204" s="241"/>
      <c r="JR204" s="241"/>
      <c r="JS204" s="241"/>
      <c r="JT204" s="241"/>
      <c r="JU204" s="241"/>
      <c r="JV204" s="241"/>
      <c r="JW204" s="241"/>
      <c r="JX204" s="241"/>
      <c r="JY204" s="241"/>
      <c r="JZ204" s="241"/>
      <c r="KA204" s="241"/>
      <c r="KB204" s="241"/>
      <c r="KC204" s="241"/>
      <c r="KD204" s="241"/>
      <c r="KE204" s="241"/>
      <c r="KF204" s="241"/>
      <c r="KG204" s="241"/>
      <c r="KH204" s="241"/>
      <c r="KI204" s="241"/>
      <c r="KJ204" s="241"/>
      <c r="KK204" s="241"/>
      <c r="KL204" s="241"/>
      <c r="KM204" s="241"/>
      <c r="KN204" s="241"/>
      <c r="KO204" s="241"/>
      <c r="KP204" s="241"/>
      <c r="KQ204" s="241"/>
      <c r="KR204" s="241"/>
      <c r="KS204" s="241"/>
      <c r="KT204" s="241"/>
      <c r="KU204" s="241"/>
      <c r="KV204" s="241"/>
      <c r="KW204" s="241"/>
      <c r="KX204" s="241"/>
      <c r="KY204" s="241"/>
      <c r="KZ204" s="241"/>
      <c r="LA204" s="241"/>
      <c r="LB204" s="241"/>
      <c r="LC204" s="241"/>
      <c r="LD204" s="241"/>
      <c r="LE204" s="241"/>
      <c r="LF204" s="241"/>
      <c r="LG204" s="241"/>
      <c r="LH204" s="241"/>
      <c r="LI204" s="241"/>
      <c r="LJ204" s="241"/>
      <c r="LK204" s="241"/>
      <c r="LL204" s="241"/>
      <c r="LM204" s="241"/>
      <c r="LN204" s="241"/>
      <c r="LO204" s="241"/>
      <c r="LP204" s="241"/>
      <c r="LQ204" s="241"/>
      <c r="LR204" s="241"/>
      <c r="LS204" s="241"/>
      <c r="LT204" s="241"/>
      <c r="LU204" s="241"/>
      <c r="LV204" s="241"/>
      <c r="LW204" s="241"/>
      <c r="LX204" s="241"/>
      <c r="LY204" s="241"/>
      <c r="LZ204" s="241"/>
      <c r="MA204" s="241"/>
      <c r="MB204" s="241"/>
      <c r="MC204" s="241"/>
      <c r="MD204" s="241"/>
      <c r="ME204" s="241"/>
      <c r="MF204" s="241"/>
      <c r="MG204" s="241"/>
      <c r="MH204" s="241"/>
      <c r="MI204" s="241"/>
      <c r="MJ204" s="241"/>
      <c r="MK204" s="241"/>
      <c r="ML204" s="241"/>
      <c r="MM204" s="241"/>
      <c r="MN204" s="241"/>
      <c r="MO204" s="241"/>
      <c r="MP204" s="241"/>
      <c r="MQ204" s="241"/>
      <c r="MR204" s="241"/>
      <c r="MS204" s="241"/>
      <c r="MT204" s="241"/>
      <c r="MU204" s="241"/>
      <c r="MV204" s="241"/>
      <c r="MW204" s="241"/>
      <c r="MX204" s="241"/>
      <c r="MY204" s="241"/>
      <c r="MZ204" s="241"/>
      <c r="NA204" s="241"/>
      <c r="NB204" s="241"/>
      <c r="NC204" s="241"/>
      <c r="ND204" s="241"/>
      <c r="NE204" s="241"/>
      <c r="NF204" s="241"/>
      <c r="NG204" s="241"/>
      <c r="NH204" s="241"/>
      <c r="NI204" s="241"/>
      <c r="NJ204" s="241"/>
      <c r="NK204" s="241"/>
      <c r="NL204" s="241"/>
      <c r="NM204" s="241"/>
      <c r="NN204" s="241"/>
      <c r="NO204" s="241"/>
      <c r="NP204" s="241"/>
      <c r="NQ204" s="241"/>
      <c r="NR204" s="241"/>
      <c r="NS204" s="241"/>
      <c r="NT204" s="241"/>
      <c r="NU204" s="241"/>
      <c r="NV204" s="241"/>
      <c r="NW204" s="241"/>
      <c r="NX204" s="241"/>
      <c r="NY204" s="241"/>
      <c r="NZ204" s="241"/>
      <c r="OA204" s="241"/>
      <c r="OB204" s="241"/>
    </row>
    <row r="205" spans="1:392" s="243" customFormat="1">
      <c r="A205" s="293" t="s">
        <v>2161</v>
      </c>
      <c r="B205" s="292" t="s">
        <v>2170</v>
      </c>
      <c r="C205" s="290">
        <f>VLOOKUP(A205,'Running Inventory count'!$A:$C,3,)</f>
        <v>3</v>
      </c>
      <c r="D205" s="289"/>
      <c r="E205" s="289"/>
      <c r="F205" s="291" t="s">
        <v>2054</v>
      </c>
      <c r="G205" s="289" t="s">
        <v>868</v>
      </c>
      <c r="H205" s="288" t="s">
        <v>102</v>
      </c>
      <c r="I205" s="287"/>
      <c r="J205" s="285"/>
      <c r="K205" s="287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1"/>
      <c r="Y205" s="241"/>
      <c r="Z205" s="241"/>
      <c r="AA205" s="241"/>
      <c r="AB205" s="241"/>
      <c r="AC205" s="241"/>
      <c r="AD205" s="241"/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241"/>
      <c r="AQ205" s="241"/>
      <c r="AR205" s="241"/>
      <c r="AS205" s="241"/>
      <c r="AT205" s="241"/>
      <c r="AU205" s="241"/>
      <c r="AV205" s="241"/>
      <c r="AW205" s="241"/>
      <c r="AX205" s="241"/>
      <c r="AY205" s="241"/>
      <c r="AZ205" s="241"/>
      <c r="BA205" s="241"/>
      <c r="BB205" s="241"/>
      <c r="BC205" s="241"/>
      <c r="BD205" s="241"/>
      <c r="BE205" s="241"/>
      <c r="BF205" s="241"/>
      <c r="BG205" s="241"/>
      <c r="BH205" s="241"/>
      <c r="BI205" s="241"/>
      <c r="BJ205" s="241"/>
      <c r="BK205" s="241"/>
      <c r="BL205" s="241"/>
      <c r="BM205" s="241"/>
      <c r="BN205" s="241"/>
      <c r="BO205" s="241"/>
      <c r="BP205" s="241"/>
      <c r="BQ205" s="241"/>
      <c r="BR205" s="241"/>
      <c r="BS205" s="241"/>
      <c r="BT205" s="241"/>
      <c r="BU205" s="241"/>
      <c r="BV205" s="241"/>
      <c r="BW205" s="241"/>
      <c r="BX205" s="241"/>
      <c r="BY205" s="241"/>
      <c r="BZ205" s="241"/>
      <c r="CA205" s="241"/>
      <c r="CB205" s="241"/>
      <c r="CC205" s="241"/>
      <c r="CD205" s="241"/>
      <c r="CE205" s="241"/>
      <c r="CF205" s="241"/>
      <c r="CG205" s="241"/>
      <c r="CH205" s="241"/>
      <c r="CI205" s="241"/>
      <c r="CJ205" s="241"/>
      <c r="CK205" s="241"/>
      <c r="CL205" s="241"/>
      <c r="CM205" s="241"/>
      <c r="CN205" s="241"/>
      <c r="CO205" s="241"/>
      <c r="CP205" s="241"/>
      <c r="CQ205" s="241"/>
      <c r="CR205" s="241"/>
      <c r="CS205" s="241"/>
      <c r="CT205" s="241"/>
      <c r="CU205" s="241"/>
      <c r="CV205" s="241"/>
      <c r="CW205" s="241"/>
      <c r="CX205" s="241"/>
      <c r="CY205" s="241"/>
      <c r="CZ205" s="241"/>
      <c r="DA205" s="241"/>
      <c r="DB205" s="241"/>
      <c r="DC205" s="241"/>
      <c r="DD205" s="241"/>
      <c r="DE205" s="241"/>
      <c r="DF205" s="241"/>
      <c r="DG205" s="241"/>
      <c r="DH205" s="241"/>
      <c r="DI205" s="241"/>
      <c r="DJ205" s="241"/>
      <c r="DK205" s="241"/>
      <c r="DL205" s="241"/>
      <c r="DM205" s="241"/>
      <c r="DN205" s="241"/>
      <c r="DO205" s="241"/>
      <c r="DP205" s="241"/>
      <c r="DQ205" s="241"/>
      <c r="DR205" s="241"/>
      <c r="DS205" s="241"/>
      <c r="DT205" s="241"/>
      <c r="DU205" s="241"/>
      <c r="DV205" s="241"/>
      <c r="DW205" s="241"/>
      <c r="DX205" s="241"/>
      <c r="DY205" s="241"/>
      <c r="DZ205" s="241"/>
      <c r="EA205" s="241"/>
      <c r="EB205" s="241"/>
      <c r="EC205" s="241"/>
      <c r="ED205" s="241"/>
      <c r="EE205" s="241"/>
      <c r="EF205" s="241"/>
      <c r="EG205" s="241"/>
      <c r="EH205" s="241"/>
      <c r="EI205" s="241"/>
      <c r="EJ205" s="241"/>
      <c r="EK205" s="241"/>
      <c r="EL205" s="241"/>
      <c r="EM205" s="241"/>
      <c r="EN205" s="241"/>
      <c r="EO205" s="241"/>
      <c r="EP205" s="241"/>
      <c r="EQ205" s="241"/>
      <c r="ER205" s="241"/>
      <c r="ES205" s="241"/>
      <c r="ET205" s="241"/>
      <c r="EU205" s="241"/>
      <c r="EV205" s="241"/>
      <c r="EW205" s="241"/>
      <c r="EX205" s="241"/>
      <c r="EY205" s="241"/>
      <c r="EZ205" s="241"/>
      <c r="FA205" s="241"/>
      <c r="FB205" s="241"/>
      <c r="FC205" s="241"/>
      <c r="FD205" s="241"/>
      <c r="FE205" s="241"/>
      <c r="FF205" s="241"/>
      <c r="FG205" s="241"/>
      <c r="FH205" s="241"/>
      <c r="FI205" s="241"/>
      <c r="FJ205" s="241"/>
      <c r="FK205" s="241"/>
      <c r="FL205" s="241"/>
      <c r="FM205" s="241"/>
      <c r="FN205" s="241"/>
      <c r="FO205" s="241"/>
      <c r="FP205" s="241"/>
      <c r="FQ205" s="241"/>
      <c r="FR205" s="241"/>
      <c r="FS205" s="241"/>
      <c r="FT205" s="241"/>
      <c r="FU205" s="241"/>
      <c r="FV205" s="241"/>
      <c r="FW205" s="241"/>
      <c r="FX205" s="241"/>
      <c r="FY205" s="241"/>
      <c r="FZ205" s="241"/>
      <c r="GA205" s="241"/>
      <c r="GB205" s="241"/>
      <c r="GC205" s="241"/>
      <c r="GD205" s="241"/>
      <c r="GE205" s="241"/>
      <c r="GF205" s="241"/>
      <c r="GG205" s="241"/>
      <c r="GH205" s="241"/>
      <c r="GI205" s="241"/>
      <c r="GJ205" s="241"/>
      <c r="GK205" s="241"/>
      <c r="GL205" s="241"/>
      <c r="GM205" s="241"/>
      <c r="GN205" s="241"/>
      <c r="GO205" s="241"/>
      <c r="GP205" s="241"/>
      <c r="GQ205" s="241"/>
      <c r="GR205" s="241"/>
      <c r="GS205" s="241"/>
      <c r="GT205" s="241"/>
      <c r="GU205" s="241"/>
      <c r="GV205" s="241"/>
      <c r="GW205" s="241"/>
      <c r="GX205" s="241"/>
      <c r="GY205" s="241"/>
      <c r="GZ205" s="241"/>
      <c r="HA205" s="241"/>
      <c r="HB205" s="241"/>
      <c r="HC205" s="241"/>
      <c r="HD205" s="241"/>
      <c r="HE205" s="241"/>
      <c r="HF205" s="241"/>
      <c r="HG205" s="241"/>
      <c r="HH205" s="241"/>
      <c r="HI205" s="241"/>
      <c r="HJ205" s="241"/>
      <c r="HK205" s="241"/>
      <c r="HL205" s="241"/>
      <c r="HM205" s="241"/>
      <c r="HN205" s="241"/>
      <c r="HO205" s="241"/>
      <c r="HP205" s="241"/>
      <c r="HQ205" s="241"/>
      <c r="HR205" s="241"/>
      <c r="HS205" s="241"/>
      <c r="HT205" s="241"/>
      <c r="HU205" s="241"/>
      <c r="HV205" s="241"/>
      <c r="HW205" s="241"/>
      <c r="HX205" s="241"/>
      <c r="HY205" s="241"/>
      <c r="HZ205" s="241"/>
      <c r="IA205" s="241"/>
      <c r="IB205" s="241"/>
      <c r="IC205" s="241"/>
      <c r="ID205" s="241"/>
      <c r="IE205" s="241"/>
      <c r="IF205" s="241"/>
      <c r="IG205" s="241"/>
      <c r="IH205" s="241"/>
      <c r="II205" s="241"/>
      <c r="IJ205" s="241"/>
      <c r="IK205" s="241"/>
      <c r="IL205" s="241"/>
      <c r="IM205" s="241"/>
      <c r="IN205" s="241"/>
      <c r="IO205" s="241"/>
      <c r="IP205" s="241"/>
      <c r="IQ205" s="241"/>
      <c r="IR205" s="241"/>
      <c r="IS205" s="241"/>
      <c r="IT205" s="241"/>
      <c r="IU205" s="241"/>
      <c r="IV205" s="241"/>
      <c r="IW205" s="241"/>
      <c r="IX205" s="241"/>
      <c r="IY205" s="241"/>
      <c r="IZ205" s="241"/>
      <c r="JA205" s="241"/>
      <c r="JB205" s="241"/>
      <c r="JC205" s="241"/>
      <c r="JD205" s="241"/>
      <c r="JE205" s="241"/>
      <c r="JF205" s="241"/>
      <c r="JG205" s="241"/>
      <c r="JH205" s="241"/>
      <c r="JI205" s="241"/>
      <c r="JJ205" s="241"/>
      <c r="JK205" s="241"/>
      <c r="JL205" s="241"/>
      <c r="JM205" s="241"/>
      <c r="JN205" s="241"/>
      <c r="JO205" s="241"/>
      <c r="JP205" s="241"/>
      <c r="JQ205" s="241"/>
      <c r="JR205" s="241"/>
      <c r="JS205" s="241"/>
      <c r="JT205" s="241"/>
      <c r="JU205" s="241"/>
      <c r="JV205" s="241"/>
      <c r="JW205" s="241"/>
      <c r="JX205" s="241"/>
      <c r="JY205" s="241"/>
      <c r="JZ205" s="241"/>
      <c r="KA205" s="241"/>
      <c r="KB205" s="241"/>
      <c r="KC205" s="241"/>
      <c r="KD205" s="241"/>
      <c r="KE205" s="241"/>
      <c r="KF205" s="241"/>
      <c r="KG205" s="241"/>
      <c r="KH205" s="241"/>
      <c r="KI205" s="241"/>
      <c r="KJ205" s="241"/>
      <c r="KK205" s="241"/>
      <c r="KL205" s="241"/>
      <c r="KM205" s="241"/>
      <c r="KN205" s="241"/>
      <c r="KO205" s="241"/>
      <c r="KP205" s="241"/>
      <c r="KQ205" s="241"/>
      <c r="KR205" s="241"/>
      <c r="KS205" s="241"/>
      <c r="KT205" s="241"/>
      <c r="KU205" s="241"/>
      <c r="KV205" s="241"/>
      <c r="KW205" s="241"/>
      <c r="KX205" s="241"/>
      <c r="KY205" s="241"/>
      <c r="KZ205" s="241"/>
      <c r="LA205" s="241"/>
      <c r="LB205" s="241"/>
      <c r="LC205" s="241"/>
      <c r="LD205" s="241"/>
      <c r="LE205" s="241"/>
      <c r="LF205" s="241"/>
      <c r="LG205" s="241"/>
      <c r="LH205" s="241"/>
      <c r="LI205" s="241"/>
      <c r="LJ205" s="241"/>
      <c r="LK205" s="241"/>
      <c r="LL205" s="241"/>
      <c r="LM205" s="241"/>
      <c r="LN205" s="241"/>
      <c r="LO205" s="241"/>
      <c r="LP205" s="241"/>
      <c r="LQ205" s="241"/>
      <c r="LR205" s="241"/>
      <c r="LS205" s="241"/>
      <c r="LT205" s="241"/>
      <c r="LU205" s="241"/>
      <c r="LV205" s="241"/>
      <c r="LW205" s="241"/>
      <c r="LX205" s="241"/>
      <c r="LY205" s="241"/>
      <c r="LZ205" s="241"/>
      <c r="MA205" s="241"/>
      <c r="MB205" s="241"/>
      <c r="MC205" s="241"/>
      <c r="MD205" s="241"/>
      <c r="ME205" s="241"/>
      <c r="MF205" s="241"/>
      <c r="MG205" s="241"/>
      <c r="MH205" s="241"/>
      <c r="MI205" s="241"/>
      <c r="MJ205" s="241"/>
      <c r="MK205" s="241"/>
      <c r="ML205" s="241"/>
      <c r="MM205" s="241"/>
      <c r="MN205" s="241"/>
      <c r="MO205" s="241"/>
      <c r="MP205" s="241"/>
      <c r="MQ205" s="241"/>
      <c r="MR205" s="241"/>
      <c r="MS205" s="241"/>
      <c r="MT205" s="241"/>
      <c r="MU205" s="241"/>
      <c r="MV205" s="241"/>
      <c r="MW205" s="241"/>
      <c r="MX205" s="241"/>
      <c r="MY205" s="241"/>
      <c r="MZ205" s="241"/>
      <c r="NA205" s="241"/>
      <c r="NB205" s="241"/>
      <c r="NC205" s="241"/>
      <c r="ND205" s="241"/>
      <c r="NE205" s="241"/>
      <c r="NF205" s="241"/>
      <c r="NG205" s="241"/>
      <c r="NH205" s="241"/>
      <c r="NI205" s="241"/>
      <c r="NJ205" s="241"/>
      <c r="NK205" s="241"/>
      <c r="NL205" s="241"/>
      <c r="NM205" s="241"/>
      <c r="NN205" s="241"/>
      <c r="NO205" s="241"/>
      <c r="NP205" s="241"/>
      <c r="NQ205" s="241"/>
      <c r="NR205" s="241"/>
      <c r="NS205" s="241"/>
      <c r="NT205" s="241"/>
      <c r="NU205" s="241"/>
      <c r="NV205" s="241"/>
      <c r="NW205" s="241"/>
      <c r="NX205" s="241"/>
      <c r="NY205" s="241"/>
      <c r="NZ205" s="241"/>
      <c r="OA205" s="241"/>
      <c r="OB205" s="241"/>
    </row>
    <row r="206" spans="1:392" s="243" customFormat="1">
      <c r="A206" s="121" t="s">
        <v>19</v>
      </c>
      <c r="B206" s="385" t="s">
        <v>222</v>
      </c>
      <c r="C206" s="170">
        <f>VLOOKUP(A206,'Running Inventory count'!$A:$C,3,)</f>
        <v>10</v>
      </c>
      <c r="D206" s="169"/>
      <c r="E206" s="169"/>
      <c r="F206" s="115" t="s">
        <v>783</v>
      </c>
      <c r="G206" s="169" t="s">
        <v>832</v>
      </c>
      <c r="H206" s="167" t="s">
        <v>737</v>
      </c>
      <c r="I206" s="207"/>
      <c r="J206" s="135"/>
      <c r="K206" s="8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1"/>
      <c r="Y206" s="241"/>
      <c r="Z206" s="241"/>
      <c r="AA206" s="241"/>
      <c r="AB206" s="241"/>
      <c r="AC206" s="241"/>
      <c r="AD206" s="241"/>
      <c r="AE206" s="241"/>
      <c r="AF206" s="241"/>
      <c r="AG206" s="241"/>
      <c r="AH206" s="241"/>
      <c r="AI206" s="241"/>
      <c r="AJ206" s="241"/>
      <c r="AK206" s="241"/>
      <c r="AL206" s="241"/>
      <c r="AM206" s="241"/>
      <c r="AN206" s="241"/>
      <c r="AO206" s="241"/>
      <c r="AP206" s="241"/>
      <c r="AQ206" s="241"/>
      <c r="AR206" s="241"/>
      <c r="AS206" s="241"/>
      <c r="AT206" s="241"/>
      <c r="AU206" s="241"/>
      <c r="AV206" s="241"/>
      <c r="AW206" s="241"/>
      <c r="AX206" s="241"/>
      <c r="AY206" s="241"/>
      <c r="AZ206" s="241"/>
      <c r="BA206" s="241"/>
      <c r="BB206" s="241"/>
      <c r="BC206" s="241"/>
      <c r="BD206" s="241"/>
      <c r="BE206" s="241"/>
      <c r="BF206" s="241"/>
      <c r="BG206" s="241"/>
      <c r="BH206" s="241"/>
      <c r="BI206" s="241"/>
      <c r="BJ206" s="241"/>
      <c r="BK206" s="241"/>
      <c r="BL206" s="241"/>
      <c r="BM206" s="241"/>
      <c r="BN206" s="241"/>
      <c r="BO206" s="241"/>
      <c r="BP206" s="241"/>
      <c r="BQ206" s="241"/>
      <c r="BR206" s="241"/>
      <c r="BS206" s="241"/>
      <c r="BT206" s="241"/>
      <c r="BU206" s="241"/>
      <c r="BV206" s="241"/>
      <c r="BW206" s="241"/>
      <c r="BX206" s="241"/>
      <c r="BY206" s="241"/>
      <c r="BZ206" s="241"/>
      <c r="CA206" s="241"/>
      <c r="CB206" s="241"/>
      <c r="CC206" s="241"/>
      <c r="CD206" s="241"/>
      <c r="CE206" s="241"/>
      <c r="CF206" s="241"/>
      <c r="CG206" s="241"/>
      <c r="CH206" s="241"/>
      <c r="CI206" s="241"/>
      <c r="CJ206" s="241"/>
      <c r="CK206" s="241"/>
      <c r="CL206" s="241"/>
      <c r="CM206" s="241"/>
      <c r="CN206" s="241"/>
      <c r="CO206" s="241"/>
      <c r="CP206" s="241"/>
      <c r="CQ206" s="241"/>
      <c r="CR206" s="241"/>
      <c r="CS206" s="241"/>
      <c r="CT206" s="241"/>
      <c r="CU206" s="241"/>
      <c r="CV206" s="241"/>
      <c r="CW206" s="241"/>
      <c r="CX206" s="241"/>
      <c r="CY206" s="241"/>
      <c r="CZ206" s="241"/>
      <c r="DA206" s="241"/>
      <c r="DB206" s="241"/>
      <c r="DC206" s="241"/>
      <c r="DD206" s="241"/>
      <c r="DE206" s="241"/>
      <c r="DF206" s="241"/>
      <c r="DG206" s="241"/>
      <c r="DH206" s="241"/>
      <c r="DI206" s="241"/>
      <c r="DJ206" s="241"/>
      <c r="DK206" s="241"/>
      <c r="DL206" s="241"/>
      <c r="DM206" s="241"/>
      <c r="DN206" s="241"/>
      <c r="DO206" s="241"/>
      <c r="DP206" s="241"/>
      <c r="DQ206" s="241"/>
      <c r="DR206" s="241"/>
      <c r="DS206" s="241"/>
      <c r="DT206" s="241"/>
      <c r="DU206" s="241"/>
      <c r="DV206" s="241"/>
      <c r="DW206" s="241"/>
      <c r="DX206" s="241"/>
      <c r="DY206" s="241"/>
      <c r="DZ206" s="241"/>
      <c r="EA206" s="241"/>
      <c r="EB206" s="241"/>
      <c r="EC206" s="241"/>
      <c r="ED206" s="241"/>
      <c r="EE206" s="241"/>
      <c r="EF206" s="241"/>
      <c r="EG206" s="241"/>
      <c r="EH206" s="241"/>
      <c r="EI206" s="241"/>
      <c r="EJ206" s="241"/>
      <c r="EK206" s="241"/>
      <c r="EL206" s="241"/>
      <c r="EM206" s="241"/>
      <c r="EN206" s="241"/>
      <c r="EO206" s="241"/>
      <c r="EP206" s="241"/>
      <c r="EQ206" s="241"/>
      <c r="ER206" s="241"/>
      <c r="ES206" s="241"/>
      <c r="ET206" s="241"/>
      <c r="EU206" s="241"/>
      <c r="EV206" s="241"/>
      <c r="EW206" s="241"/>
      <c r="EX206" s="241"/>
      <c r="EY206" s="241"/>
      <c r="EZ206" s="241"/>
      <c r="FA206" s="241"/>
      <c r="FB206" s="241"/>
      <c r="FC206" s="241"/>
      <c r="FD206" s="241"/>
      <c r="FE206" s="241"/>
      <c r="FF206" s="241"/>
      <c r="FG206" s="241"/>
      <c r="FH206" s="241"/>
      <c r="FI206" s="241"/>
      <c r="FJ206" s="241"/>
      <c r="FK206" s="241"/>
      <c r="FL206" s="241"/>
      <c r="FM206" s="241"/>
      <c r="FN206" s="241"/>
      <c r="FO206" s="241"/>
      <c r="FP206" s="241"/>
      <c r="FQ206" s="241"/>
      <c r="FR206" s="241"/>
      <c r="FS206" s="241"/>
      <c r="FT206" s="241"/>
      <c r="FU206" s="241"/>
      <c r="FV206" s="241"/>
      <c r="FW206" s="241"/>
      <c r="FX206" s="241"/>
      <c r="FY206" s="241"/>
      <c r="FZ206" s="241"/>
      <c r="GA206" s="241"/>
      <c r="GB206" s="241"/>
      <c r="GC206" s="241"/>
      <c r="GD206" s="241"/>
      <c r="GE206" s="241"/>
      <c r="GF206" s="241"/>
      <c r="GG206" s="241"/>
      <c r="GH206" s="241"/>
      <c r="GI206" s="241"/>
      <c r="GJ206" s="241"/>
      <c r="GK206" s="241"/>
      <c r="GL206" s="241"/>
      <c r="GM206" s="241"/>
      <c r="GN206" s="241"/>
      <c r="GO206" s="241"/>
      <c r="GP206" s="241"/>
      <c r="GQ206" s="241"/>
      <c r="GR206" s="241"/>
      <c r="GS206" s="241"/>
      <c r="GT206" s="241"/>
      <c r="GU206" s="241"/>
      <c r="GV206" s="241"/>
      <c r="GW206" s="241"/>
      <c r="GX206" s="241"/>
      <c r="GY206" s="241"/>
      <c r="GZ206" s="241"/>
      <c r="HA206" s="241"/>
      <c r="HB206" s="241"/>
      <c r="HC206" s="241"/>
      <c r="HD206" s="241"/>
      <c r="HE206" s="241"/>
      <c r="HF206" s="241"/>
      <c r="HG206" s="241"/>
      <c r="HH206" s="241"/>
      <c r="HI206" s="241"/>
      <c r="HJ206" s="241"/>
      <c r="HK206" s="241"/>
      <c r="HL206" s="241"/>
      <c r="HM206" s="241"/>
      <c r="HN206" s="241"/>
      <c r="HO206" s="241"/>
      <c r="HP206" s="241"/>
      <c r="HQ206" s="241"/>
      <c r="HR206" s="241"/>
      <c r="HS206" s="241"/>
      <c r="HT206" s="241"/>
      <c r="HU206" s="241"/>
      <c r="HV206" s="241"/>
      <c r="HW206" s="241"/>
      <c r="HX206" s="241"/>
      <c r="HY206" s="241"/>
      <c r="HZ206" s="241"/>
      <c r="IA206" s="241"/>
      <c r="IB206" s="241"/>
      <c r="IC206" s="241"/>
      <c r="ID206" s="241"/>
      <c r="IE206" s="241"/>
      <c r="IF206" s="241"/>
      <c r="IG206" s="241"/>
      <c r="IH206" s="241"/>
      <c r="II206" s="241"/>
      <c r="IJ206" s="241"/>
      <c r="IK206" s="241"/>
      <c r="IL206" s="241"/>
      <c r="IM206" s="241"/>
      <c r="IN206" s="241"/>
      <c r="IO206" s="241"/>
      <c r="IP206" s="241"/>
      <c r="IQ206" s="241"/>
      <c r="IR206" s="241"/>
      <c r="IS206" s="241"/>
      <c r="IT206" s="241"/>
      <c r="IU206" s="241"/>
      <c r="IV206" s="241"/>
      <c r="IW206" s="241"/>
      <c r="IX206" s="241"/>
      <c r="IY206" s="241"/>
      <c r="IZ206" s="241"/>
      <c r="JA206" s="241"/>
      <c r="JB206" s="241"/>
      <c r="JC206" s="241"/>
      <c r="JD206" s="241"/>
      <c r="JE206" s="241"/>
      <c r="JF206" s="241"/>
      <c r="JG206" s="241"/>
      <c r="JH206" s="241"/>
      <c r="JI206" s="241"/>
      <c r="JJ206" s="241"/>
      <c r="JK206" s="241"/>
      <c r="JL206" s="241"/>
      <c r="JM206" s="241"/>
      <c r="JN206" s="241"/>
      <c r="JO206" s="241"/>
      <c r="JP206" s="241"/>
      <c r="JQ206" s="241"/>
      <c r="JR206" s="241"/>
      <c r="JS206" s="241"/>
      <c r="JT206" s="241"/>
      <c r="JU206" s="241"/>
      <c r="JV206" s="241"/>
      <c r="JW206" s="241"/>
      <c r="JX206" s="241"/>
      <c r="JY206" s="241"/>
      <c r="JZ206" s="241"/>
      <c r="KA206" s="241"/>
      <c r="KB206" s="241"/>
      <c r="KC206" s="241"/>
      <c r="KD206" s="241"/>
      <c r="KE206" s="241"/>
      <c r="KF206" s="241"/>
      <c r="KG206" s="241"/>
      <c r="KH206" s="241"/>
      <c r="KI206" s="241"/>
      <c r="KJ206" s="241"/>
      <c r="KK206" s="241"/>
      <c r="KL206" s="241"/>
      <c r="KM206" s="241"/>
      <c r="KN206" s="241"/>
      <c r="KO206" s="241"/>
      <c r="KP206" s="241"/>
      <c r="KQ206" s="241"/>
      <c r="KR206" s="241"/>
      <c r="KS206" s="241"/>
      <c r="KT206" s="241"/>
      <c r="KU206" s="241"/>
      <c r="KV206" s="241"/>
      <c r="KW206" s="241"/>
      <c r="KX206" s="241"/>
      <c r="KY206" s="241"/>
      <c r="KZ206" s="241"/>
      <c r="LA206" s="241"/>
      <c r="LB206" s="241"/>
      <c r="LC206" s="241"/>
      <c r="LD206" s="241"/>
      <c r="LE206" s="241"/>
      <c r="LF206" s="241"/>
      <c r="LG206" s="241"/>
      <c r="LH206" s="241"/>
      <c r="LI206" s="241"/>
      <c r="LJ206" s="241"/>
      <c r="LK206" s="241"/>
      <c r="LL206" s="241"/>
      <c r="LM206" s="241"/>
      <c r="LN206" s="241"/>
      <c r="LO206" s="241"/>
      <c r="LP206" s="241"/>
      <c r="LQ206" s="241"/>
      <c r="LR206" s="241"/>
      <c r="LS206" s="241"/>
      <c r="LT206" s="241"/>
      <c r="LU206" s="241"/>
      <c r="LV206" s="241"/>
      <c r="LW206" s="241"/>
      <c r="LX206" s="241"/>
      <c r="LY206" s="241"/>
      <c r="LZ206" s="241"/>
      <c r="MA206" s="241"/>
      <c r="MB206" s="241"/>
      <c r="MC206" s="241"/>
      <c r="MD206" s="241"/>
      <c r="ME206" s="241"/>
      <c r="MF206" s="241"/>
      <c r="MG206" s="241"/>
      <c r="MH206" s="241"/>
      <c r="MI206" s="241"/>
      <c r="MJ206" s="241"/>
      <c r="MK206" s="241"/>
      <c r="ML206" s="241"/>
      <c r="MM206" s="241"/>
      <c r="MN206" s="241"/>
      <c r="MO206" s="241"/>
      <c r="MP206" s="241"/>
      <c r="MQ206" s="241"/>
      <c r="MR206" s="241"/>
      <c r="MS206" s="241"/>
      <c r="MT206" s="241"/>
      <c r="MU206" s="241"/>
      <c r="MV206" s="241"/>
      <c r="MW206" s="241"/>
      <c r="MX206" s="241"/>
      <c r="MY206" s="241"/>
      <c r="MZ206" s="241"/>
      <c r="NA206" s="241"/>
      <c r="NB206" s="241"/>
      <c r="NC206" s="241"/>
      <c r="ND206" s="241"/>
      <c r="NE206" s="241"/>
      <c r="NF206" s="241"/>
      <c r="NG206" s="241"/>
      <c r="NH206" s="241"/>
      <c r="NI206" s="241"/>
      <c r="NJ206" s="241"/>
      <c r="NK206" s="241"/>
      <c r="NL206" s="241"/>
      <c r="NM206" s="241"/>
      <c r="NN206" s="241"/>
      <c r="NO206" s="241"/>
      <c r="NP206" s="241"/>
      <c r="NQ206" s="241"/>
      <c r="NR206" s="241"/>
      <c r="NS206" s="241"/>
      <c r="NT206" s="241"/>
      <c r="NU206" s="241"/>
      <c r="NV206" s="241"/>
      <c r="NW206" s="241"/>
      <c r="NX206" s="241"/>
      <c r="NY206" s="241"/>
      <c r="NZ206" s="241"/>
      <c r="OA206" s="241"/>
      <c r="OB206" s="241"/>
    </row>
    <row r="207" spans="1:392" s="243" customFormat="1">
      <c r="A207" s="293" t="s">
        <v>2144</v>
      </c>
      <c r="B207" s="292" t="s">
        <v>2136</v>
      </c>
      <c r="C207" s="290">
        <f>VLOOKUP(A207,'Running Inventory count'!$A:$C,3,)</f>
        <v>7</v>
      </c>
      <c r="D207" s="289"/>
      <c r="E207" s="289"/>
      <c r="F207" s="291" t="s">
        <v>2054</v>
      </c>
      <c r="G207" s="289" t="s">
        <v>868</v>
      </c>
      <c r="H207" s="288" t="s">
        <v>102</v>
      </c>
      <c r="I207" s="287"/>
      <c r="J207" s="285"/>
      <c r="K207" s="287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1"/>
      <c r="AH207" s="241"/>
      <c r="AI207" s="241"/>
      <c r="AJ207" s="241"/>
      <c r="AK207" s="241"/>
      <c r="AL207" s="241"/>
      <c r="AM207" s="241"/>
      <c r="AN207" s="241"/>
      <c r="AO207" s="241"/>
      <c r="AP207" s="241"/>
      <c r="AQ207" s="241"/>
      <c r="AR207" s="241"/>
      <c r="AS207" s="241"/>
      <c r="AT207" s="241"/>
      <c r="AU207" s="241"/>
      <c r="AV207" s="241"/>
      <c r="AW207" s="241"/>
      <c r="AX207" s="241"/>
      <c r="AY207" s="241"/>
      <c r="AZ207" s="241"/>
      <c r="BA207" s="241"/>
      <c r="BB207" s="241"/>
      <c r="BC207" s="241"/>
      <c r="BD207" s="241"/>
      <c r="BE207" s="241"/>
      <c r="BF207" s="241"/>
      <c r="BG207" s="241"/>
      <c r="BH207" s="241"/>
      <c r="BI207" s="241"/>
      <c r="BJ207" s="241"/>
      <c r="BK207" s="241"/>
      <c r="BL207" s="241"/>
      <c r="BM207" s="241"/>
      <c r="BN207" s="241"/>
      <c r="BO207" s="241"/>
      <c r="BP207" s="241"/>
      <c r="BQ207" s="241"/>
      <c r="BR207" s="241"/>
      <c r="BS207" s="241"/>
      <c r="BT207" s="241"/>
      <c r="BU207" s="241"/>
      <c r="BV207" s="241"/>
      <c r="BW207" s="241"/>
      <c r="BX207" s="241"/>
      <c r="BY207" s="241"/>
      <c r="BZ207" s="241"/>
      <c r="CA207" s="241"/>
      <c r="CB207" s="241"/>
      <c r="CC207" s="241"/>
      <c r="CD207" s="241"/>
      <c r="CE207" s="241"/>
      <c r="CF207" s="241"/>
      <c r="CG207" s="241"/>
      <c r="CH207" s="241"/>
      <c r="CI207" s="241"/>
      <c r="CJ207" s="241"/>
      <c r="CK207" s="241"/>
      <c r="CL207" s="241"/>
      <c r="CM207" s="241"/>
      <c r="CN207" s="241"/>
      <c r="CO207" s="241"/>
      <c r="CP207" s="241"/>
      <c r="CQ207" s="241"/>
      <c r="CR207" s="241"/>
      <c r="CS207" s="241"/>
      <c r="CT207" s="241"/>
      <c r="CU207" s="241"/>
      <c r="CV207" s="241"/>
      <c r="CW207" s="241"/>
      <c r="CX207" s="241"/>
      <c r="CY207" s="241"/>
      <c r="CZ207" s="241"/>
      <c r="DA207" s="241"/>
      <c r="DB207" s="241"/>
      <c r="DC207" s="241"/>
      <c r="DD207" s="241"/>
      <c r="DE207" s="241"/>
      <c r="DF207" s="241"/>
      <c r="DG207" s="241"/>
      <c r="DH207" s="241"/>
      <c r="DI207" s="241"/>
      <c r="DJ207" s="241"/>
      <c r="DK207" s="241"/>
      <c r="DL207" s="241"/>
      <c r="DM207" s="241"/>
      <c r="DN207" s="241"/>
      <c r="DO207" s="241"/>
      <c r="DP207" s="241"/>
      <c r="DQ207" s="241"/>
      <c r="DR207" s="241"/>
      <c r="DS207" s="241"/>
      <c r="DT207" s="241"/>
      <c r="DU207" s="241"/>
      <c r="DV207" s="241"/>
      <c r="DW207" s="241"/>
      <c r="DX207" s="241"/>
      <c r="DY207" s="241"/>
      <c r="DZ207" s="241"/>
      <c r="EA207" s="241"/>
      <c r="EB207" s="241"/>
      <c r="EC207" s="241"/>
      <c r="ED207" s="241"/>
      <c r="EE207" s="241"/>
      <c r="EF207" s="241"/>
      <c r="EG207" s="241"/>
      <c r="EH207" s="241"/>
      <c r="EI207" s="241"/>
      <c r="EJ207" s="241"/>
      <c r="EK207" s="241"/>
      <c r="EL207" s="241"/>
      <c r="EM207" s="241"/>
      <c r="EN207" s="241"/>
      <c r="EO207" s="241"/>
      <c r="EP207" s="241"/>
      <c r="EQ207" s="241"/>
      <c r="ER207" s="241"/>
      <c r="ES207" s="241"/>
      <c r="ET207" s="241"/>
      <c r="EU207" s="241"/>
      <c r="EV207" s="241"/>
      <c r="EW207" s="241"/>
      <c r="EX207" s="241"/>
      <c r="EY207" s="241"/>
      <c r="EZ207" s="241"/>
      <c r="FA207" s="241"/>
      <c r="FB207" s="241"/>
      <c r="FC207" s="241"/>
      <c r="FD207" s="241"/>
      <c r="FE207" s="241"/>
      <c r="FF207" s="241"/>
      <c r="FG207" s="241"/>
      <c r="FH207" s="241"/>
      <c r="FI207" s="241"/>
      <c r="FJ207" s="241"/>
      <c r="FK207" s="241"/>
      <c r="FL207" s="241"/>
      <c r="FM207" s="241"/>
      <c r="FN207" s="241"/>
      <c r="FO207" s="241"/>
      <c r="FP207" s="241"/>
      <c r="FQ207" s="241"/>
      <c r="FR207" s="241"/>
      <c r="FS207" s="241"/>
      <c r="FT207" s="241"/>
      <c r="FU207" s="241"/>
      <c r="FV207" s="241"/>
      <c r="FW207" s="241"/>
      <c r="FX207" s="241"/>
      <c r="FY207" s="241"/>
      <c r="FZ207" s="241"/>
      <c r="GA207" s="241"/>
      <c r="GB207" s="241"/>
      <c r="GC207" s="241"/>
      <c r="GD207" s="241"/>
      <c r="GE207" s="241"/>
      <c r="GF207" s="241"/>
      <c r="GG207" s="241"/>
      <c r="GH207" s="241"/>
      <c r="GI207" s="241"/>
      <c r="GJ207" s="241"/>
      <c r="GK207" s="241"/>
      <c r="GL207" s="241"/>
      <c r="GM207" s="241"/>
      <c r="GN207" s="241"/>
      <c r="GO207" s="241"/>
      <c r="GP207" s="241"/>
      <c r="GQ207" s="241"/>
      <c r="GR207" s="241"/>
      <c r="GS207" s="241"/>
      <c r="GT207" s="241"/>
      <c r="GU207" s="241"/>
      <c r="GV207" s="241"/>
      <c r="GW207" s="241"/>
      <c r="GX207" s="241"/>
      <c r="GY207" s="241"/>
      <c r="GZ207" s="241"/>
      <c r="HA207" s="241"/>
      <c r="HB207" s="241"/>
      <c r="HC207" s="241"/>
      <c r="HD207" s="241"/>
      <c r="HE207" s="241"/>
      <c r="HF207" s="241"/>
      <c r="HG207" s="241"/>
      <c r="HH207" s="241"/>
      <c r="HI207" s="241"/>
      <c r="HJ207" s="241"/>
      <c r="HK207" s="241"/>
      <c r="HL207" s="241"/>
      <c r="HM207" s="241"/>
      <c r="HN207" s="241"/>
      <c r="HO207" s="241"/>
      <c r="HP207" s="241"/>
      <c r="HQ207" s="241"/>
      <c r="HR207" s="241"/>
      <c r="HS207" s="241"/>
      <c r="HT207" s="241"/>
      <c r="HU207" s="241"/>
      <c r="HV207" s="241"/>
      <c r="HW207" s="241"/>
      <c r="HX207" s="241"/>
      <c r="HY207" s="241"/>
      <c r="HZ207" s="241"/>
      <c r="IA207" s="241"/>
      <c r="IB207" s="241"/>
      <c r="IC207" s="241"/>
      <c r="ID207" s="241"/>
      <c r="IE207" s="241"/>
      <c r="IF207" s="241"/>
      <c r="IG207" s="241"/>
      <c r="IH207" s="241"/>
      <c r="II207" s="241"/>
      <c r="IJ207" s="241"/>
      <c r="IK207" s="241"/>
      <c r="IL207" s="241"/>
      <c r="IM207" s="241"/>
      <c r="IN207" s="241"/>
      <c r="IO207" s="241"/>
      <c r="IP207" s="241"/>
      <c r="IQ207" s="241"/>
      <c r="IR207" s="241"/>
      <c r="IS207" s="241"/>
      <c r="IT207" s="241"/>
      <c r="IU207" s="241"/>
      <c r="IV207" s="241"/>
      <c r="IW207" s="241"/>
      <c r="IX207" s="241"/>
      <c r="IY207" s="241"/>
      <c r="IZ207" s="241"/>
      <c r="JA207" s="241"/>
      <c r="JB207" s="241"/>
      <c r="JC207" s="241"/>
      <c r="JD207" s="241"/>
      <c r="JE207" s="241"/>
      <c r="JF207" s="241"/>
      <c r="JG207" s="241"/>
      <c r="JH207" s="241"/>
      <c r="JI207" s="241"/>
      <c r="JJ207" s="241"/>
      <c r="JK207" s="241"/>
      <c r="JL207" s="241"/>
      <c r="JM207" s="241"/>
      <c r="JN207" s="241"/>
      <c r="JO207" s="241"/>
      <c r="JP207" s="241"/>
      <c r="JQ207" s="241"/>
      <c r="JR207" s="241"/>
      <c r="JS207" s="241"/>
      <c r="JT207" s="241"/>
      <c r="JU207" s="241"/>
      <c r="JV207" s="241"/>
      <c r="JW207" s="241"/>
      <c r="JX207" s="241"/>
      <c r="JY207" s="241"/>
      <c r="JZ207" s="241"/>
      <c r="KA207" s="241"/>
      <c r="KB207" s="241"/>
      <c r="KC207" s="241"/>
      <c r="KD207" s="241"/>
      <c r="KE207" s="241"/>
      <c r="KF207" s="241"/>
      <c r="KG207" s="241"/>
      <c r="KH207" s="241"/>
      <c r="KI207" s="241"/>
      <c r="KJ207" s="241"/>
      <c r="KK207" s="241"/>
      <c r="KL207" s="241"/>
      <c r="KM207" s="241"/>
      <c r="KN207" s="241"/>
      <c r="KO207" s="241"/>
      <c r="KP207" s="241"/>
      <c r="KQ207" s="241"/>
      <c r="KR207" s="241"/>
      <c r="KS207" s="241"/>
      <c r="KT207" s="241"/>
      <c r="KU207" s="241"/>
      <c r="KV207" s="241"/>
      <c r="KW207" s="241"/>
      <c r="KX207" s="241"/>
      <c r="KY207" s="241"/>
      <c r="KZ207" s="241"/>
      <c r="LA207" s="241"/>
      <c r="LB207" s="241"/>
      <c r="LC207" s="241"/>
      <c r="LD207" s="241"/>
      <c r="LE207" s="241"/>
      <c r="LF207" s="241"/>
      <c r="LG207" s="241"/>
      <c r="LH207" s="241"/>
      <c r="LI207" s="241"/>
      <c r="LJ207" s="241"/>
      <c r="LK207" s="241"/>
      <c r="LL207" s="241"/>
      <c r="LM207" s="241"/>
      <c r="LN207" s="241"/>
      <c r="LO207" s="241"/>
      <c r="LP207" s="241"/>
      <c r="LQ207" s="241"/>
      <c r="LR207" s="241"/>
      <c r="LS207" s="241"/>
      <c r="LT207" s="241"/>
      <c r="LU207" s="241"/>
      <c r="LV207" s="241"/>
      <c r="LW207" s="241"/>
      <c r="LX207" s="241"/>
      <c r="LY207" s="241"/>
      <c r="LZ207" s="241"/>
      <c r="MA207" s="241"/>
      <c r="MB207" s="241"/>
      <c r="MC207" s="241"/>
      <c r="MD207" s="241"/>
      <c r="ME207" s="241"/>
      <c r="MF207" s="241"/>
      <c r="MG207" s="241"/>
      <c r="MH207" s="241"/>
      <c r="MI207" s="241"/>
      <c r="MJ207" s="241"/>
      <c r="MK207" s="241"/>
      <c r="ML207" s="241"/>
      <c r="MM207" s="241"/>
      <c r="MN207" s="241"/>
      <c r="MO207" s="241"/>
      <c r="MP207" s="241"/>
      <c r="MQ207" s="241"/>
      <c r="MR207" s="241"/>
      <c r="MS207" s="241"/>
      <c r="MT207" s="241"/>
      <c r="MU207" s="241"/>
      <c r="MV207" s="241"/>
      <c r="MW207" s="241"/>
      <c r="MX207" s="241"/>
      <c r="MY207" s="241"/>
      <c r="MZ207" s="241"/>
      <c r="NA207" s="241"/>
      <c r="NB207" s="241"/>
      <c r="NC207" s="241"/>
      <c r="ND207" s="241"/>
      <c r="NE207" s="241"/>
      <c r="NF207" s="241"/>
      <c r="NG207" s="241"/>
      <c r="NH207" s="241"/>
      <c r="NI207" s="241"/>
      <c r="NJ207" s="241"/>
      <c r="NK207" s="241"/>
      <c r="NL207" s="241"/>
      <c r="NM207" s="241"/>
      <c r="NN207" s="241"/>
      <c r="NO207" s="241"/>
      <c r="NP207" s="241"/>
      <c r="NQ207" s="241"/>
      <c r="NR207" s="241"/>
      <c r="NS207" s="241"/>
      <c r="NT207" s="241"/>
      <c r="NU207" s="241"/>
      <c r="NV207" s="241"/>
      <c r="NW207" s="241"/>
      <c r="NX207" s="241"/>
      <c r="NY207" s="241"/>
      <c r="NZ207" s="241"/>
      <c r="OA207" s="241"/>
      <c r="OB207" s="241"/>
    </row>
    <row r="208" spans="1:392" s="243" customFormat="1">
      <c r="A208" s="269" t="s">
        <v>326</v>
      </c>
      <c r="B208" s="260" t="s">
        <v>178</v>
      </c>
      <c r="C208" s="267">
        <f>VLOOKUP(A208,'Running Inventory count'!$A:$C,3,)</f>
        <v>51</v>
      </c>
      <c r="D208" s="263"/>
      <c r="E208" s="263"/>
      <c r="F208" s="266" t="s">
        <v>1547</v>
      </c>
      <c r="G208" s="263" t="s">
        <v>868</v>
      </c>
      <c r="H208" s="262" t="s">
        <v>102</v>
      </c>
      <c r="I208" s="261"/>
      <c r="J208" s="265"/>
      <c r="K208" s="26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1"/>
      <c r="Z208" s="241"/>
      <c r="AA208" s="241"/>
      <c r="AB208" s="241"/>
      <c r="AC208" s="241"/>
      <c r="AD208" s="241"/>
      <c r="AE208" s="241"/>
      <c r="AF208" s="241"/>
      <c r="AG208" s="241"/>
      <c r="AH208" s="241"/>
      <c r="AI208" s="241"/>
      <c r="AJ208" s="241"/>
      <c r="AK208" s="241"/>
      <c r="AL208" s="241"/>
      <c r="AM208" s="241"/>
      <c r="AN208" s="241"/>
      <c r="AO208" s="241"/>
      <c r="AP208" s="241"/>
      <c r="AQ208" s="241"/>
      <c r="AR208" s="241"/>
      <c r="AS208" s="241"/>
      <c r="AT208" s="241"/>
      <c r="AU208" s="241"/>
      <c r="AV208" s="241"/>
      <c r="AW208" s="241"/>
      <c r="AX208" s="241"/>
      <c r="AY208" s="241"/>
      <c r="AZ208" s="241"/>
      <c r="BA208" s="241"/>
      <c r="BB208" s="241"/>
      <c r="BC208" s="241"/>
      <c r="BD208" s="241"/>
      <c r="BE208" s="241"/>
      <c r="BF208" s="241"/>
      <c r="BG208" s="241"/>
      <c r="BH208" s="241"/>
      <c r="BI208" s="241"/>
      <c r="BJ208" s="241"/>
      <c r="BK208" s="241"/>
      <c r="BL208" s="241"/>
      <c r="BM208" s="241"/>
      <c r="BN208" s="241"/>
      <c r="BO208" s="241"/>
      <c r="BP208" s="241"/>
      <c r="BQ208" s="241"/>
      <c r="BR208" s="241"/>
      <c r="BS208" s="241"/>
      <c r="BT208" s="241"/>
      <c r="BU208" s="241"/>
      <c r="BV208" s="241"/>
      <c r="BW208" s="241"/>
      <c r="BX208" s="241"/>
      <c r="BY208" s="241"/>
      <c r="BZ208" s="241"/>
      <c r="CA208" s="241"/>
      <c r="CB208" s="241"/>
      <c r="CC208" s="241"/>
      <c r="CD208" s="241"/>
      <c r="CE208" s="241"/>
      <c r="CF208" s="241"/>
      <c r="CG208" s="241"/>
      <c r="CH208" s="241"/>
      <c r="CI208" s="241"/>
      <c r="CJ208" s="241"/>
      <c r="CK208" s="241"/>
      <c r="CL208" s="241"/>
      <c r="CM208" s="241"/>
      <c r="CN208" s="241"/>
      <c r="CO208" s="241"/>
      <c r="CP208" s="241"/>
      <c r="CQ208" s="241"/>
      <c r="CR208" s="241"/>
      <c r="CS208" s="241"/>
      <c r="CT208" s="241"/>
      <c r="CU208" s="241"/>
      <c r="CV208" s="241"/>
      <c r="CW208" s="241"/>
      <c r="CX208" s="241"/>
      <c r="CY208" s="241"/>
      <c r="CZ208" s="241"/>
      <c r="DA208" s="241"/>
      <c r="DB208" s="241"/>
      <c r="DC208" s="241"/>
      <c r="DD208" s="241"/>
      <c r="DE208" s="241"/>
      <c r="DF208" s="241"/>
      <c r="DG208" s="241"/>
      <c r="DH208" s="241"/>
      <c r="DI208" s="241"/>
      <c r="DJ208" s="241"/>
      <c r="DK208" s="241"/>
      <c r="DL208" s="241"/>
      <c r="DM208" s="241"/>
      <c r="DN208" s="241"/>
      <c r="DO208" s="241"/>
      <c r="DP208" s="241"/>
      <c r="DQ208" s="241"/>
      <c r="DR208" s="241"/>
      <c r="DS208" s="241"/>
      <c r="DT208" s="241"/>
      <c r="DU208" s="241"/>
      <c r="DV208" s="241"/>
      <c r="DW208" s="241"/>
      <c r="DX208" s="241"/>
      <c r="DY208" s="241"/>
      <c r="DZ208" s="241"/>
      <c r="EA208" s="241"/>
      <c r="EB208" s="241"/>
      <c r="EC208" s="241"/>
      <c r="ED208" s="241"/>
      <c r="EE208" s="241"/>
      <c r="EF208" s="241"/>
      <c r="EG208" s="241"/>
      <c r="EH208" s="241"/>
      <c r="EI208" s="241"/>
      <c r="EJ208" s="241"/>
      <c r="EK208" s="241"/>
      <c r="EL208" s="241"/>
      <c r="EM208" s="241"/>
      <c r="EN208" s="241"/>
      <c r="EO208" s="241"/>
      <c r="EP208" s="241"/>
      <c r="EQ208" s="241"/>
      <c r="ER208" s="241"/>
      <c r="ES208" s="241"/>
      <c r="ET208" s="241"/>
      <c r="EU208" s="241"/>
      <c r="EV208" s="241"/>
      <c r="EW208" s="241"/>
      <c r="EX208" s="241"/>
      <c r="EY208" s="241"/>
      <c r="EZ208" s="241"/>
      <c r="FA208" s="241"/>
      <c r="FB208" s="241"/>
      <c r="FC208" s="241"/>
      <c r="FD208" s="241"/>
      <c r="FE208" s="241"/>
      <c r="FF208" s="241"/>
      <c r="FG208" s="241"/>
      <c r="FH208" s="241"/>
      <c r="FI208" s="241"/>
      <c r="FJ208" s="241"/>
      <c r="FK208" s="241"/>
      <c r="FL208" s="241"/>
      <c r="FM208" s="241"/>
      <c r="FN208" s="241"/>
      <c r="FO208" s="241"/>
      <c r="FP208" s="241"/>
      <c r="FQ208" s="241"/>
      <c r="FR208" s="241"/>
      <c r="FS208" s="241"/>
      <c r="FT208" s="241"/>
      <c r="FU208" s="241"/>
      <c r="FV208" s="241"/>
      <c r="FW208" s="241"/>
      <c r="FX208" s="241"/>
      <c r="FY208" s="241"/>
      <c r="FZ208" s="241"/>
      <c r="GA208" s="241"/>
      <c r="GB208" s="241"/>
      <c r="GC208" s="241"/>
      <c r="GD208" s="241"/>
      <c r="GE208" s="241"/>
      <c r="GF208" s="241"/>
      <c r="GG208" s="241"/>
      <c r="GH208" s="241"/>
      <c r="GI208" s="241"/>
      <c r="GJ208" s="241"/>
      <c r="GK208" s="241"/>
      <c r="GL208" s="241"/>
      <c r="GM208" s="241"/>
      <c r="GN208" s="241"/>
      <c r="GO208" s="241"/>
      <c r="GP208" s="241"/>
      <c r="GQ208" s="241"/>
      <c r="GR208" s="241"/>
      <c r="GS208" s="241"/>
      <c r="GT208" s="241"/>
      <c r="GU208" s="241"/>
      <c r="GV208" s="241"/>
      <c r="GW208" s="241"/>
      <c r="GX208" s="241"/>
      <c r="GY208" s="241"/>
      <c r="GZ208" s="241"/>
      <c r="HA208" s="241"/>
      <c r="HB208" s="241"/>
      <c r="HC208" s="241"/>
      <c r="HD208" s="241"/>
      <c r="HE208" s="241"/>
      <c r="HF208" s="241"/>
      <c r="HG208" s="241"/>
      <c r="HH208" s="241"/>
      <c r="HI208" s="241"/>
      <c r="HJ208" s="241"/>
      <c r="HK208" s="241"/>
      <c r="HL208" s="241"/>
      <c r="HM208" s="241"/>
      <c r="HN208" s="241"/>
      <c r="HO208" s="241"/>
      <c r="HP208" s="241"/>
      <c r="HQ208" s="241"/>
      <c r="HR208" s="241"/>
      <c r="HS208" s="241"/>
      <c r="HT208" s="241"/>
      <c r="HU208" s="241"/>
      <c r="HV208" s="241"/>
      <c r="HW208" s="241"/>
      <c r="HX208" s="241"/>
      <c r="HY208" s="241"/>
      <c r="HZ208" s="241"/>
      <c r="IA208" s="241"/>
      <c r="IB208" s="241"/>
      <c r="IC208" s="241"/>
      <c r="ID208" s="241"/>
      <c r="IE208" s="241"/>
      <c r="IF208" s="241"/>
      <c r="IG208" s="241"/>
      <c r="IH208" s="241"/>
      <c r="II208" s="241"/>
      <c r="IJ208" s="241"/>
      <c r="IK208" s="241"/>
      <c r="IL208" s="241"/>
      <c r="IM208" s="241"/>
      <c r="IN208" s="241"/>
      <c r="IO208" s="241"/>
      <c r="IP208" s="241"/>
      <c r="IQ208" s="241"/>
      <c r="IR208" s="241"/>
      <c r="IS208" s="241"/>
      <c r="IT208" s="241"/>
      <c r="IU208" s="241"/>
      <c r="IV208" s="241"/>
      <c r="IW208" s="241"/>
      <c r="IX208" s="241"/>
      <c r="IY208" s="241"/>
      <c r="IZ208" s="241"/>
      <c r="JA208" s="241"/>
      <c r="JB208" s="241"/>
      <c r="JC208" s="241"/>
      <c r="JD208" s="241"/>
      <c r="JE208" s="241"/>
      <c r="JF208" s="241"/>
      <c r="JG208" s="241"/>
      <c r="JH208" s="241"/>
      <c r="JI208" s="241"/>
      <c r="JJ208" s="241"/>
      <c r="JK208" s="241"/>
      <c r="JL208" s="241"/>
      <c r="JM208" s="241"/>
      <c r="JN208" s="241"/>
      <c r="JO208" s="241"/>
      <c r="JP208" s="241"/>
      <c r="JQ208" s="241"/>
      <c r="JR208" s="241"/>
      <c r="JS208" s="241"/>
      <c r="JT208" s="241"/>
      <c r="JU208" s="241"/>
      <c r="JV208" s="241"/>
      <c r="JW208" s="241"/>
      <c r="JX208" s="241"/>
      <c r="JY208" s="241"/>
      <c r="JZ208" s="241"/>
      <c r="KA208" s="241"/>
      <c r="KB208" s="241"/>
      <c r="KC208" s="241"/>
      <c r="KD208" s="241"/>
      <c r="KE208" s="241"/>
      <c r="KF208" s="241"/>
      <c r="KG208" s="241"/>
      <c r="KH208" s="241"/>
      <c r="KI208" s="241"/>
      <c r="KJ208" s="241"/>
      <c r="KK208" s="241"/>
      <c r="KL208" s="241"/>
      <c r="KM208" s="241"/>
      <c r="KN208" s="241"/>
      <c r="KO208" s="241"/>
      <c r="KP208" s="241"/>
      <c r="KQ208" s="241"/>
      <c r="KR208" s="241"/>
      <c r="KS208" s="241"/>
      <c r="KT208" s="241"/>
      <c r="KU208" s="241"/>
      <c r="KV208" s="241"/>
      <c r="KW208" s="241"/>
      <c r="KX208" s="241"/>
      <c r="KY208" s="241"/>
      <c r="KZ208" s="241"/>
      <c r="LA208" s="241"/>
      <c r="LB208" s="241"/>
      <c r="LC208" s="241"/>
      <c r="LD208" s="241"/>
      <c r="LE208" s="241"/>
      <c r="LF208" s="241"/>
      <c r="LG208" s="241"/>
      <c r="LH208" s="241"/>
      <c r="LI208" s="241"/>
      <c r="LJ208" s="241"/>
      <c r="LK208" s="241"/>
      <c r="LL208" s="241"/>
      <c r="LM208" s="241"/>
      <c r="LN208" s="241"/>
      <c r="LO208" s="241"/>
      <c r="LP208" s="241"/>
      <c r="LQ208" s="241"/>
      <c r="LR208" s="241"/>
      <c r="LS208" s="241"/>
      <c r="LT208" s="241"/>
      <c r="LU208" s="241"/>
      <c r="LV208" s="241"/>
      <c r="LW208" s="241"/>
      <c r="LX208" s="241"/>
      <c r="LY208" s="241"/>
      <c r="LZ208" s="241"/>
      <c r="MA208" s="241"/>
      <c r="MB208" s="241"/>
      <c r="MC208" s="241"/>
      <c r="MD208" s="241"/>
      <c r="ME208" s="241"/>
      <c r="MF208" s="241"/>
      <c r="MG208" s="241"/>
      <c r="MH208" s="241"/>
      <c r="MI208" s="241"/>
      <c r="MJ208" s="241"/>
      <c r="MK208" s="241"/>
      <c r="ML208" s="241"/>
      <c r="MM208" s="241"/>
      <c r="MN208" s="241"/>
      <c r="MO208" s="241"/>
      <c r="MP208" s="241"/>
      <c r="MQ208" s="241"/>
      <c r="MR208" s="241"/>
      <c r="MS208" s="241"/>
      <c r="MT208" s="241"/>
      <c r="MU208" s="241"/>
      <c r="MV208" s="241"/>
      <c r="MW208" s="241"/>
      <c r="MX208" s="241"/>
      <c r="MY208" s="241"/>
      <c r="MZ208" s="241"/>
      <c r="NA208" s="241"/>
      <c r="NB208" s="241"/>
      <c r="NC208" s="241"/>
      <c r="ND208" s="241"/>
      <c r="NE208" s="241"/>
      <c r="NF208" s="241"/>
      <c r="NG208" s="241"/>
      <c r="NH208" s="241"/>
      <c r="NI208" s="241"/>
      <c r="NJ208" s="241"/>
      <c r="NK208" s="241"/>
      <c r="NL208" s="241"/>
      <c r="NM208" s="241"/>
      <c r="NN208" s="241"/>
      <c r="NO208" s="241"/>
      <c r="NP208" s="241"/>
      <c r="NQ208" s="241"/>
      <c r="NR208" s="241"/>
      <c r="NS208" s="241"/>
      <c r="NT208" s="241"/>
      <c r="NU208" s="241"/>
      <c r="NV208" s="241"/>
      <c r="NW208" s="241"/>
      <c r="NX208" s="241"/>
      <c r="NY208" s="241"/>
      <c r="NZ208" s="241"/>
      <c r="OA208" s="241"/>
      <c r="OB208" s="241"/>
    </row>
    <row r="209" spans="1:392" s="243" customFormat="1">
      <c r="A209" s="293" t="s">
        <v>2101</v>
      </c>
      <c r="B209" s="292" t="s">
        <v>2100</v>
      </c>
      <c r="C209" s="290">
        <f>VLOOKUP(A209,'Running Inventory count'!$A:$C,3,)</f>
        <v>5</v>
      </c>
      <c r="D209" s="289"/>
      <c r="E209" s="289"/>
      <c r="F209" s="291" t="s">
        <v>2054</v>
      </c>
      <c r="G209" s="289" t="s">
        <v>868</v>
      </c>
      <c r="H209" s="288" t="s">
        <v>102</v>
      </c>
      <c r="I209" s="287"/>
      <c r="J209" s="285"/>
      <c r="K209" s="287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1"/>
      <c r="Z209" s="241"/>
      <c r="AA209" s="241"/>
      <c r="AB209" s="241"/>
      <c r="AC209" s="241"/>
      <c r="AD209" s="241"/>
      <c r="AE209" s="241"/>
      <c r="AF209" s="241"/>
      <c r="AG209" s="241"/>
      <c r="AH209" s="241"/>
      <c r="AI209" s="241"/>
      <c r="AJ209" s="241"/>
      <c r="AK209" s="241"/>
      <c r="AL209" s="241"/>
      <c r="AM209" s="241"/>
      <c r="AN209" s="241"/>
      <c r="AO209" s="241"/>
      <c r="AP209" s="241"/>
      <c r="AQ209" s="241"/>
      <c r="AR209" s="241"/>
      <c r="AS209" s="241"/>
      <c r="AT209" s="241"/>
      <c r="AU209" s="241"/>
      <c r="AV209" s="241"/>
      <c r="AW209" s="241"/>
      <c r="AX209" s="241"/>
      <c r="AY209" s="241"/>
      <c r="AZ209" s="241"/>
      <c r="BA209" s="241"/>
      <c r="BB209" s="241"/>
      <c r="BC209" s="241"/>
      <c r="BD209" s="241"/>
      <c r="BE209" s="241"/>
      <c r="BF209" s="241"/>
      <c r="BG209" s="241"/>
      <c r="BH209" s="241"/>
      <c r="BI209" s="241"/>
      <c r="BJ209" s="241"/>
      <c r="BK209" s="241"/>
      <c r="BL209" s="241"/>
      <c r="BM209" s="241"/>
      <c r="BN209" s="241"/>
      <c r="BO209" s="241"/>
      <c r="BP209" s="241"/>
      <c r="BQ209" s="241"/>
      <c r="BR209" s="241"/>
      <c r="BS209" s="241"/>
      <c r="BT209" s="241"/>
      <c r="BU209" s="241"/>
      <c r="BV209" s="241"/>
      <c r="BW209" s="241"/>
      <c r="BX209" s="241"/>
      <c r="BY209" s="241"/>
      <c r="BZ209" s="241"/>
      <c r="CA209" s="241"/>
      <c r="CB209" s="241"/>
      <c r="CC209" s="241"/>
      <c r="CD209" s="241"/>
      <c r="CE209" s="241"/>
      <c r="CF209" s="241"/>
      <c r="CG209" s="241"/>
      <c r="CH209" s="241"/>
      <c r="CI209" s="241"/>
      <c r="CJ209" s="241"/>
      <c r="CK209" s="241"/>
      <c r="CL209" s="241"/>
      <c r="CM209" s="241"/>
      <c r="CN209" s="241"/>
      <c r="CO209" s="241"/>
      <c r="CP209" s="241"/>
      <c r="CQ209" s="241"/>
      <c r="CR209" s="241"/>
      <c r="CS209" s="241"/>
      <c r="CT209" s="241"/>
      <c r="CU209" s="241"/>
      <c r="CV209" s="241"/>
      <c r="CW209" s="241"/>
      <c r="CX209" s="241"/>
      <c r="CY209" s="241"/>
      <c r="CZ209" s="241"/>
      <c r="DA209" s="241"/>
      <c r="DB209" s="241"/>
      <c r="DC209" s="241"/>
      <c r="DD209" s="241"/>
      <c r="DE209" s="241"/>
      <c r="DF209" s="241"/>
      <c r="DG209" s="241"/>
      <c r="DH209" s="241"/>
      <c r="DI209" s="241"/>
      <c r="DJ209" s="241"/>
      <c r="DK209" s="241"/>
      <c r="DL209" s="241"/>
      <c r="DM209" s="241"/>
      <c r="DN209" s="241"/>
      <c r="DO209" s="241"/>
      <c r="DP209" s="241"/>
      <c r="DQ209" s="241"/>
      <c r="DR209" s="241"/>
      <c r="DS209" s="241"/>
      <c r="DT209" s="241"/>
      <c r="DU209" s="241"/>
      <c r="DV209" s="241"/>
      <c r="DW209" s="241"/>
      <c r="DX209" s="241"/>
      <c r="DY209" s="241"/>
      <c r="DZ209" s="241"/>
      <c r="EA209" s="241"/>
      <c r="EB209" s="241"/>
      <c r="EC209" s="241"/>
      <c r="ED209" s="241"/>
      <c r="EE209" s="241"/>
      <c r="EF209" s="241"/>
      <c r="EG209" s="241"/>
      <c r="EH209" s="241"/>
      <c r="EI209" s="241"/>
      <c r="EJ209" s="241"/>
      <c r="EK209" s="241"/>
      <c r="EL209" s="241"/>
      <c r="EM209" s="241"/>
      <c r="EN209" s="241"/>
      <c r="EO209" s="241"/>
      <c r="EP209" s="241"/>
      <c r="EQ209" s="241"/>
      <c r="ER209" s="241"/>
      <c r="ES209" s="241"/>
      <c r="ET209" s="241"/>
      <c r="EU209" s="241"/>
      <c r="EV209" s="241"/>
      <c r="EW209" s="241"/>
      <c r="EX209" s="241"/>
      <c r="EY209" s="241"/>
      <c r="EZ209" s="241"/>
      <c r="FA209" s="241"/>
      <c r="FB209" s="241"/>
      <c r="FC209" s="241"/>
      <c r="FD209" s="241"/>
      <c r="FE209" s="241"/>
      <c r="FF209" s="241"/>
      <c r="FG209" s="241"/>
      <c r="FH209" s="241"/>
      <c r="FI209" s="241"/>
      <c r="FJ209" s="241"/>
      <c r="FK209" s="241"/>
      <c r="FL209" s="241"/>
      <c r="FM209" s="241"/>
      <c r="FN209" s="241"/>
      <c r="FO209" s="241"/>
      <c r="FP209" s="241"/>
      <c r="FQ209" s="241"/>
      <c r="FR209" s="241"/>
      <c r="FS209" s="241"/>
      <c r="FT209" s="241"/>
      <c r="FU209" s="241"/>
      <c r="FV209" s="241"/>
      <c r="FW209" s="241"/>
      <c r="FX209" s="241"/>
      <c r="FY209" s="241"/>
      <c r="FZ209" s="241"/>
      <c r="GA209" s="241"/>
      <c r="GB209" s="241"/>
      <c r="GC209" s="241"/>
      <c r="GD209" s="241"/>
      <c r="GE209" s="241"/>
      <c r="GF209" s="241"/>
      <c r="GG209" s="241"/>
      <c r="GH209" s="241"/>
      <c r="GI209" s="241"/>
      <c r="GJ209" s="241"/>
      <c r="GK209" s="241"/>
      <c r="GL209" s="241"/>
      <c r="GM209" s="241"/>
      <c r="GN209" s="241"/>
      <c r="GO209" s="241"/>
      <c r="GP209" s="241"/>
      <c r="GQ209" s="241"/>
      <c r="GR209" s="241"/>
      <c r="GS209" s="241"/>
      <c r="GT209" s="241"/>
      <c r="GU209" s="241"/>
      <c r="GV209" s="241"/>
      <c r="GW209" s="241"/>
      <c r="GX209" s="241"/>
      <c r="GY209" s="241"/>
      <c r="GZ209" s="241"/>
      <c r="HA209" s="241"/>
      <c r="HB209" s="241"/>
      <c r="HC209" s="241"/>
      <c r="HD209" s="241"/>
      <c r="HE209" s="241"/>
      <c r="HF209" s="241"/>
      <c r="HG209" s="241"/>
      <c r="HH209" s="241"/>
      <c r="HI209" s="241"/>
      <c r="HJ209" s="241"/>
      <c r="HK209" s="241"/>
      <c r="HL209" s="241"/>
      <c r="HM209" s="241"/>
      <c r="HN209" s="241"/>
      <c r="HO209" s="241"/>
      <c r="HP209" s="241"/>
      <c r="HQ209" s="241"/>
      <c r="HR209" s="241"/>
      <c r="HS209" s="241"/>
      <c r="HT209" s="241"/>
      <c r="HU209" s="241"/>
      <c r="HV209" s="241"/>
      <c r="HW209" s="241"/>
      <c r="HX209" s="241"/>
      <c r="HY209" s="241"/>
      <c r="HZ209" s="241"/>
      <c r="IA209" s="241"/>
      <c r="IB209" s="241"/>
      <c r="IC209" s="241"/>
      <c r="ID209" s="241"/>
      <c r="IE209" s="241"/>
      <c r="IF209" s="241"/>
      <c r="IG209" s="241"/>
      <c r="IH209" s="241"/>
      <c r="II209" s="241"/>
      <c r="IJ209" s="241"/>
      <c r="IK209" s="241"/>
      <c r="IL209" s="241"/>
      <c r="IM209" s="241"/>
      <c r="IN209" s="241"/>
      <c r="IO209" s="241"/>
      <c r="IP209" s="241"/>
      <c r="IQ209" s="241"/>
      <c r="IR209" s="241"/>
      <c r="IS209" s="241"/>
      <c r="IT209" s="241"/>
      <c r="IU209" s="241"/>
      <c r="IV209" s="241"/>
      <c r="IW209" s="241"/>
      <c r="IX209" s="241"/>
      <c r="IY209" s="241"/>
      <c r="IZ209" s="241"/>
      <c r="JA209" s="241"/>
      <c r="JB209" s="241"/>
      <c r="JC209" s="241"/>
      <c r="JD209" s="241"/>
      <c r="JE209" s="241"/>
      <c r="JF209" s="241"/>
      <c r="JG209" s="241"/>
      <c r="JH209" s="241"/>
      <c r="JI209" s="241"/>
      <c r="JJ209" s="241"/>
      <c r="JK209" s="241"/>
      <c r="JL209" s="241"/>
      <c r="JM209" s="241"/>
      <c r="JN209" s="241"/>
      <c r="JO209" s="241"/>
      <c r="JP209" s="241"/>
      <c r="JQ209" s="241"/>
      <c r="JR209" s="241"/>
      <c r="JS209" s="241"/>
      <c r="JT209" s="241"/>
      <c r="JU209" s="241"/>
      <c r="JV209" s="241"/>
      <c r="JW209" s="241"/>
      <c r="JX209" s="241"/>
      <c r="JY209" s="241"/>
      <c r="JZ209" s="241"/>
      <c r="KA209" s="241"/>
      <c r="KB209" s="241"/>
      <c r="KC209" s="241"/>
      <c r="KD209" s="241"/>
      <c r="KE209" s="241"/>
      <c r="KF209" s="241"/>
      <c r="KG209" s="241"/>
      <c r="KH209" s="241"/>
      <c r="KI209" s="241"/>
      <c r="KJ209" s="241"/>
      <c r="KK209" s="241"/>
      <c r="KL209" s="241"/>
      <c r="KM209" s="241"/>
      <c r="KN209" s="241"/>
      <c r="KO209" s="241"/>
      <c r="KP209" s="241"/>
      <c r="KQ209" s="241"/>
      <c r="KR209" s="241"/>
      <c r="KS209" s="241"/>
      <c r="KT209" s="241"/>
      <c r="KU209" s="241"/>
      <c r="KV209" s="241"/>
      <c r="KW209" s="241"/>
      <c r="KX209" s="241"/>
      <c r="KY209" s="241"/>
      <c r="KZ209" s="241"/>
      <c r="LA209" s="241"/>
      <c r="LB209" s="241"/>
      <c r="LC209" s="241"/>
      <c r="LD209" s="241"/>
      <c r="LE209" s="241"/>
      <c r="LF209" s="241"/>
      <c r="LG209" s="241"/>
      <c r="LH209" s="241"/>
      <c r="LI209" s="241"/>
      <c r="LJ209" s="241"/>
      <c r="LK209" s="241"/>
      <c r="LL209" s="241"/>
      <c r="LM209" s="241"/>
      <c r="LN209" s="241"/>
      <c r="LO209" s="241"/>
      <c r="LP209" s="241"/>
      <c r="LQ209" s="241"/>
      <c r="LR209" s="241"/>
      <c r="LS209" s="241"/>
      <c r="LT209" s="241"/>
      <c r="LU209" s="241"/>
      <c r="LV209" s="241"/>
      <c r="LW209" s="241"/>
      <c r="LX209" s="241"/>
      <c r="LY209" s="241"/>
      <c r="LZ209" s="241"/>
      <c r="MA209" s="241"/>
      <c r="MB209" s="241"/>
      <c r="MC209" s="241"/>
      <c r="MD209" s="241"/>
      <c r="ME209" s="241"/>
      <c r="MF209" s="241"/>
      <c r="MG209" s="241"/>
      <c r="MH209" s="241"/>
      <c r="MI209" s="241"/>
      <c r="MJ209" s="241"/>
      <c r="MK209" s="241"/>
      <c r="ML209" s="241"/>
      <c r="MM209" s="241"/>
      <c r="MN209" s="241"/>
      <c r="MO209" s="241"/>
      <c r="MP209" s="241"/>
      <c r="MQ209" s="241"/>
      <c r="MR209" s="241"/>
      <c r="MS209" s="241"/>
      <c r="MT209" s="241"/>
      <c r="MU209" s="241"/>
      <c r="MV209" s="241"/>
      <c r="MW209" s="241"/>
      <c r="MX209" s="241"/>
      <c r="MY209" s="241"/>
      <c r="MZ209" s="241"/>
      <c r="NA209" s="241"/>
      <c r="NB209" s="241"/>
      <c r="NC209" s="241"/>
      <c r="ND209" s="241"/>
      <c r="NE209" s="241"/>
      <c r="NF209" s="241"/>
      <c r="NG209" s="241"/>
      <c r="NH209" s="241"/>
      <c r="NI209" s="241"/>
      <c r="NJ209" s="241"/>
      <c r="NK209" s="241"/>
      <c r="NL209" s="241"/>
      <c r="NM209" s="241"/>
      <c r="NN209" s="241"/>
      <c r="NO209" s="241"/>
      <c r="NP209" s="241"/>
      <c r="NQ209" s="241"/>
      <c r="NR209" s="241"/>
      <c r="NS209" s="241"/>
      <c r="NT209" s="241"/>
      <c r="NU209" s="241"/>
      <c r="NV209" s="241"/>
      <c r="NW209" s="241"/>
      <c r="NX209" s="241"/>
      <c r="NY209" s="241"/>
      <c r="NZ209" s="241"/>
      <c r="OA209" s="241"/>
      <c r="OB209" s="241"/>
    </row>
    <row r="210" spans="1:392" s="284" customFormat="1">
      <c r="A210" s="121" t="s">
        <v>20</v>
      </c>
      <c r="B210" s="385" t="s">
        <v>223</v>
      </c>
      <c r="C210" s="170">
        <f>VLOOKUP(A210,'Running Inventory count'!$A:$C,3,)</f>
        <v>163</v>
      </c>
      <c r="D210" s="169"/>
      <c r="E210" s="169"/>
      <c r="F210" s="115" t="s">
        <v>783</v>
      </c>
      <c r="G210" s="169" t="s">
        <v>822</v>
      </c>
      <c r="H210" s="167" t="s">
        <v>737</v>
      </c>
      <c r="I210" s="151"/>
      <c r="J210" s="163"/>
      <c r="K210" s="15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1"/>
      <c r="V210" s="241"/>
      <c r="W210" s="241"/>
      <c r="X210" s="241"/>
      <c r="Y210" s="241"/>
      <c r="Z210" s="241"/>
      <c r="AA210" s="241"/>
      <c r="AB210" s="241"/>
      <c r="AC210" s="241"/>
      <c r="AD210" s="241"/>
      <c r="AE210" s="241"/>
      <c r="AF210" s="241"/>
      <c r="AG210" s="241"/>
      <c r="AH210" s="241"/>
      <c r="AI210" s="241"/>
      <c r="AJ210" s="241"/>
      <c r="AK210" s="241"/>
      <c r="AL210" s="241"/>
      <c r="AM210" s="241"/>
      <c r="AN210" s="241"/>
      <c r="AO210" s="241"/>
      <c r="AP210" s="241"/>
      <c r="AQ210" s="241"/>
      <c r="AR210" s="241"/>
      <c r="AS210" s="241"/>
      <c r="AT210" s="241"/>
      <c r="AU210" s="241"/>
      <c r="AV210" s="241"/>
      <c r="AW210" s="241"/>
      <c r="AX210" s="241"/>
      <c r="AY210" s="241"/>
      <c r="AZ210" s="241"/>
      <c r="BA210" s="241"/>
      <c r="BB210" s="241"/>
      <c r="BC210" s="241"/>
      <c r="BD210" s="241"/>
      <c r="BE210" s="241"/>
      <c r="BF210" s="241"/>
      <c r="BG210" s="241"/>
      <c r="BH210" s="241"/>
      <c r="BI210" s="241"/>
      <c r="BJ210" s="241"/>
      <c r="BK210" s="241"/>
      <c r="BL210" s="241"/>
      <c r="BM210" s="241"/>
      <c r="BN210" s="241"/>
      <c r="BO210" s="241"/>
      <c r="BP210" s="241"/>
      <c r="BQ210" s="241"/>
      <c r="BR210" s="241"/>
      <c r="BS210" s="241"/>
      <c r="BT210" s="241"/>
      <c r="BU210" s="241"/>
      <c r="BV210" s="241"/>
      <c r="BW210" s="241"/>
      <c r="BX210" s="241"/>
      <c r="BY210" s="241"/>
      <c r="BZ210" s="241"/>
      <c r="CA210" s="241"/>
      <c r="CB210" s="241"/>
      <c r="CC210" s="241"/>
      <c r="CD210" s="241"/>
      <c r="CE210" s="241"/>
      <c r="CF210" s="241"/>
      <c r="CG210" s="241"/>
      <c r="CH210" s="241"/>
      <c r="CI210" s="241"/>
      <c r="CJ210" s="241"/>
      <c r="CK210" s="241"/>
      <c r="CL210" s="241"/>
      <c r="CM210" s="241"/>
      <c r="CN210" s="241"/>
      <c r="CO210" s="241"/>
      <c r="CP210" s="241"/>
      <c r="CQ210" s="241"/>
      <c r="CR210" s="241"/>
      <c r="CS210" s="241"/>
      <c r="CT210" s="241"/>
      <c r="CU210" s="241"/>
      <c r="CV210" s="241"/>
      <c r="CW210" s="241"/>
      <c r="CX210" s="241"/>
      <c r="CY210" s="241"/>
      <c r="CZ210" s="241"/>
      <c r="DA210" s="241"/>
      <c r="DB210" s="241"/>
      <c r="DC210" s="241"/>
      <c r="DD210" s="241"/>
      <c r="DE210" s="241"/>
      <c r="DF210" s="241"/>
      <c r="DG210" s="241"/>
      <c r="DH210" s="241"/>
      <c r="DI210" s="241"/>
      <c r="DJ210" s="241"/>
      <c r="DK210" s="241"/>
      <c r="DL210" s="241"/>
      <c r="DM210" s="241"/>
      <c r="DN210" s="241"/>
      <c r="DO210" s="241"/>
      <c r="DP210" s="241"/>
      <c r="DQ210" s="241"/>
      <c r="DR210" s="241"/>
      <c r="DS210" s="241"/>
      <c r="DT210" s="241"/>
      <c r="DU210" s="241"/>
      <c r="DV210" s="241"/>
      <c r="DW210" s="241"/>
      <c r="DX210" s="241"/>
      <c r="DY210" s="241"/>
      <c r="DZ210" s="241"/>
      <c r="EA210" s="241"/>
      <c r="EB210" s="241"/>
      <c r="EC210" s="241"/>
      <c r="ED210" s="241"/>
      <c r="EE210" s="241"/>
      <c r="EF210" s="241"/>
      <c r="EG210" s="241"/>
      <c r="EH210" s="241"/>
      <c r="EI210" s="241"/>
      <c r="EJ210" s="241"/>
      <c r="EK210" s="241"/>
      <c r="EL210" s="241"/>
      <c r="EM210" s="241"/>
      <c r="EN210" s="241"/>
      <c r="EO210" s="241"/>
      <c r="EP210" s="241"/>
      <c r="EQ210" s="241"/>
      <c r="ER210" s="241"/>
      <c r="ES210" s="241"/>
      <c r="ET210" s="241"/>
      <c r="EU210" s="241"/>
      <c r="EV210" s="241"/>
      <c r="EW210" s="241"/>
      <c r="EX210" s="241"/>
      <c r="EY210" s="241"/>
      <c r="EZ210" s="241"/>
      <c r="FA210" s="241"/>
      <c r="FB210" s="241"/>
      <c r="FC210" s="241"/>
      <c r="FD210" s="241"/>
      <c r="FE210" s="241"/>
      <c r="FF210" s="241"/>
      <c r="FG210" s="241"/>
      <c r="FH210" s="241"/>
      <c r="FI210" s="241"/>
      <c r="FJ210" s="241"/>
      <c r="FK210" s="241"/>
      <c r="FL210" s="241"/>
      <c r="FM210" s="241"/>
      <c r="FN210" s="241"/>
      <c r="FO210" s="241"/>
      <c r="FP210" s="241"/>
      <c r="FQ210" s="241"/>
      <c r="FR210" s="241"/>
      <c r="FS210" s="241"/>
      <c r="FT210" s="241"/>
      <c r="FU210" s="241"/>
      <c r="FV210" s="241"/>
      <c r="FW210" s="241"/>
      <c r="FX210" s="241"/>
      <c r="FY210" s="241"/>
      <c r="FZ210" s="241"/>
      <c r="GA210" s="241"/>
      <c r="GB210" s="241"/>
      <c r="GC210" s="241"/>
      <c r="GD210" s="241"/>
      <c r="GE210" s="241"/>
      <c r="GF210" s="241"/>
      <c r="GG210" s="241"/>
      <c r="GH210" s="241"/>
      <c r="GI210" s="241"/>
      <c r="GJ210" s="241"/>
      <c r="GK210" s="241"/>
      <c r="GL210" s="241"/>
      <c r="GM210" s="241"/>
      <c r="GN210" s="241"/>
      <c r="GO210" s="241"/>
      <c r="GP210" s="241"/>
      <c r="GQ210" s="241"/>
      <c r="GR210" s="241"/>
      <c r="GS210" s="241"/>
      <c r="GT210" s="241"/>
      <c r="GU210" s="241"/>
      <c r="GV210" s="241"/>
      <c r="GW210" s="241"/>
      <c r="GX210" s="241"/>
      <c r="GY210" s="241"/>
      <c r="GZ210" s="241"/>
      <c r="HA210" s="241"/>
      <c r="HB210" s="241"/>
      <c r="HC210" s="241"/>
      <c r="HD210" s="241"/>
      <c r="HE210" s="241"/>
      <c r="HF210" s="241"/>
      <c r="HG210" s="241"/>
      <c r="HH210" s="241"/>
      <c r="HI210" s="241"/>
      <c r="HJ210" s="241"/>
      <c r="HK210" s="241"/>
      <c r="HL210" s="241"/>
      <c r="HM210" s="241"/>
      <c r="HN210" s="241"/>
      <c r="HO210" s="241"/>
      <c r="HP210" s="241"/>
      <c r="HQ210" s="241"/>
      <c r="HR210" s="241"/>
      <c r="HS210" s="241"/>
      <c r="HT210" s="241"/>
      <c r="HU210" s="241"/>
      <c r="HV210" s="241"/>
      <c r="HW210" s="241"/>
      <c r="HX210" s="241"/>
      <c r="HY210" s="241"/>
      <c r="HZ210" s="241"/>
      <c r="IA210" s="241"/>
      <c r="IB210" s="241"/>
      <c r="IC210" s="241"/>
      <c r="ID210" s="241"/>
      <c r="IE210" s="241"/>
      <c r="IF210" s="241"/>
      <c r="IG210" s="241"/>
      <c r="IH210" s="241"/>
      <c r="II210" s="241"/>
      <c r="IJ210" s="241"/>
      <c r="IK210" s="241"/>
      <c r="IL210" s="241"/>
      <c r="IM210" s="241"/>
      <c r="IN210" s="241"/>
      <c r="IO210" s="241"/>
      <c r="IP210" s="241"/>
      <c r="IQ210" s="241"/>
      <c r="IR210" s="241"/>
      <c r="IS210" s="241"/>
      <c r="IT210" s="241"/>
      <c r="IU210" s="241"/>
      <c r="IV210" s="241"/>
      <c r="IW210" s="241"/>
      <c r="IX210" s="241"/>
      <c r="IY210" s="241"/>
      <c r="IZ210" s="241"/>
      <c r="JA210" s="241"/>
      <c r="JB210" s="241"/>
      <c r="JC210" s="241"/>
      <c r="JD210" s="241"/>
      <c r="JE210" s="241"/>
      <c r="JF210" s="241"/>
      <c r="JG210" s="241"/>
      <c r="JH210" s="241"/>
      <c r="JI210" s="241"/>
      <c r="JJ210" s="241"/>
      <c r="JK210" s="241"/>
      <c r="JL210" s="241"/>
      <c r="JM210" s="241"/>
      <c r="JN210" s="241"/>
      <c r="JO210" s="241"/>
      <c r="JP210" s="241"/>
      <c r="JQ210" s="241"/>
      <c r="JR210" s="241"/>
      <c r="JS210" s="241"/>
      <c r="JT210" s="241"/>
      <c r="JU210" s="241"/>
      <c r="JV210" s="241"/>
      <c r="JW210" s="241"/>
      <c r="JX210" s="241"/>
      <c r="JY210" s="241"/>
      <c r="JZ210" s="241"/>
      <c r="KA210" s="241"/>
      <c r="KB210" s="241"/>
      <c r="KC210" s="241"/>
      <c r="KD210" s="241"/>
      <c r="KE210" s="241"/>
      <c r="KF210" s="241"/>
      <c r="KG210" s="241"/>
      <c r="KH210" s="241"/>
      <c r="KI210" s="241"/>
      <c r="KJ210" s="241"/>
      <c r="KK210" s="241"/>
      <c r="KL210" s="241"/>
      <c r="KM210" s="241"/>
      <c r="KN210" s="241"/>
      <c r="KO210" s="241"/>
      <c r="KP210" s="241"/>
      <c r="KQ210" s="241"/>
      <c r="KR210" s="241"/>
      <c r="KS210" s="241"/>
      <c r="KT210" s="241"/>
      <c r="KU210" s="241"/>
      <c r="KV210" s="241"/>
      <c r="KW210" s="241"/>
      <c r="KX210" s="241"/>
      <c r="KY210" s="241"/>
      <c r="KZ210" s="241"/>
      <c r="LA210" s="241"/>
      <c r="LB210" s="241"/>
      <c r="LC210" s="241"/>
      <c r="LD210" s="241"/>
      <c r="LE210" s="241"/>
      <c r="LF210" s="241"/>
      <c r="LG210" s="241"/>
      <c r="LH210" s="241"/>
      <c r="LI210" s="241"/>
      <c r="LJ210" s="241"/>
      <c r="LK210" s="241"/>
      <c r="LL210" s="241"/>
      <c r="LM210" s="241"/>
      <c r="LN210" s="241"/>
      <c r="LO210" s="241"/>
      <c r="LP210" s="241"/>
      <c r="LQ210" s="241"/>
      <c r="LR210" s="241"/>
      <c r="LS210" s="241"/>
      <c r="LT210" s="241"/>
      <c r="LU210" s="241"/>
      <c r="LV210" s="241"/>
      <c r="LW210" s="241"/>
      <c r="LX210" s="241"/>
      <c r="LY210" s="241"/>
      <c r="LZ210" s="241"/>
      <c r="MA210" s="241"/>
      <c r="MB210" s="241"/>
      <c r="MC210" s="241"/>
      <c r="MD210" s="241"/>
      <c r="ME210" s="241"/>
      <c r="MF210" s="241"/>
      <c r="MG210" s="241"/>
      <c r="MH210" s="241"/>
      <c r="MI210" s="241"/>
      <c r="MJ210" s="241"/>
      <c r="MK210" s="241"/>
      <c r="ML210" s="241"/>
      <c r="MM210" s="241"/>
      <c r="MN210" s="241"/>
      <c r="MO210" s="241"/>
      <c r="MP210" s="241"/>
      <c r="MQ210" s="241"/>
      <c r="MR210" s="241"/>
      <c r="MS210" s="241"/>
      <c r="MT210" s="241"/>
      <c r="MU210" s="241"/>
      <c r="MV210" s="241"/>
      <c r="MW210" s="241"/>
      <c r="MX210" s="241"/>
      <c r="MY210" s="241"/>
      <c r="MZ210" s="241"/>
      <c r="NA210" s="241"/>
      <c r="NB210" s="241"/>
      <c r="NC210" s="241"/>
      <c r="ND210" s="241"/>
      <c r="NE210" s="241"/>
      <c r="NF210" s="241"/>
      <c r="NG210" s="241"/>
      <c r="NH210" s="241"/>
      <c r="NI210" s="241"/>
      <c r="NJ210" s="241"/>
      <c r="NK210" s="241"/>
      <c r="NL210" s="241"/>
      <c r="NM210" s="241"/>
      <c r="NN210" s="241"/>
      <c r="NO210" s="241"/>
      <c r="NP210" s="241"/>
      <c r="NQ210" s="241"/>
      <c r="NR210" s="241"/>
      <c r="NS210" s="241"/>
      <c r="NT210" s="241"/>
      <c r="NU210" s="241"/>
      <c r="NV210" s="241"/>
      <c r="NW210" s="241"/>
      <c r="NX210" s="241"/>
      <c r="NY210" s="241"/>
      <c r="NZ210" s="241"/>
      <c r="OA210" s="241"/>
      <c r="OB210" s="241"/>
    </row>
    <row r="211" spans="1:392" s="243" customFormat="1">
      <c r="A211" s="251" t="s">
        <v>159</v>
      </c>
      <c r="B211" s="259" t="s">
        <v>568</v>
      </c>
      <c r="C211" s="290">
        <f>VLOOKUP(A211,'Running Inventory count'!$A:$C,3,)</f>
        <v>97</v>
      </c>
      <c r="D211" s="266"/>
      <c r="E211" s="266"/>
      <c r="F211" s="266" t="s">
        <v>970</v>
      </c>
      <c r="G211" s="289" t="s">
        <v>868</v>
      </c>
      <c r="H211" s="288" t="s">
        <v>102</v>
      </c>
      <c r="I211" s="261"/>
      <c r="J211" s="285"/>
      <c r="K211" s="261"/>
      <c r="L211" s="241"/>
      <c r="M211" s="241"/>
      <c r="N211" s="241"/>
      <c r="O211" s="241"/>
      <c r="P211" s="241"/>
      <c r="Q211" s="241"/>
      <c r="R211" s="241"/>
      <c r="S211" s="241"/>
      <c r="T211" s="241"/>
      <c r="U211" s="241"/>
      <c r="V211" s="241"/>
      <c r="W211" s="241"/>
      <c r="X211" s="241"/>
      <c r="Y211" s="241"/>
      <c r="Z211" s="241"/>
      <c r="AA211" s="241"/>
      <c r="AB211" s="241"/>
      <c r="AC211" s="241"/>
      <c r="AD211" s="241"/>
      <c r="AE211" s="241"/>
      <c r="AF211" s="241"/>
      <c r="AG211" s="241"/>
      <c r="AH211" s="241"/>
      <c r="AI211" s="241"/>
      <c r="AJ211" s="241"/>
      <c r="AK211" s="241"/>
      <c r="AL211" s="241"/>
      <c r="AM211" s="241"/>
      <c r="AN211" s="241"/>
      <c r="AO211" s="241"/>
      <c r="AP211" s="241"/>
      <c r="AQ211" s="241"/>
      <c r="AR211" s="241"/>
      <c r="AS211" s="241"/>
      <c r="AT211" s="241"/>
      <c r="AU211" s="241"/>
      <c r="AV211" s="241"/>
      <c r="AW211" s="241"/>
      <c r="AX211" s="241"/>
      <c r="AY211" s="241"/>
      <c r="AZ211" s="241"/>
      <c r="BA211" s="241"/>
      <c r="BB211" s="241"/>
      <c r="BC211" s="241"/>
      <c r="BD211" s="241"/>
      <c r="BE211" s="241"/>
      <c r="BF211" s="241"/>
      <c r="BG211" s="241"/>
      <c r="BH211" s="241"/>
      <c r="BI211" s="241"/>
      <c r="BJ211" s="241"/>
      <c r="BK211" s="241"/>
      <c r="BL211" s="241"/>
      <c r="BM211" s="241"/>
      <c r="BN211" s="241"/>
      <c r="BO211" s="241"/>
      <c r="BP211" s="241"/>
      <c r="BQ211" s="241"/>
      <c r="BR211" s="241"/>
      <c r="BS211" s="241"/>
      <c r="BT211" s="241"/>
      <c r="BU211" s="241"/>
      <c r="BV211" s="241"/>
      <c r="BW211" s="241"/>
      <c r="BX211" s="241"/>
      <c r="BY211" s="241"/>
      <c r="BZ211" s="241"/>
      <c r="CA211" s="241"/>
      <c r="CB211" s="241"/>
      <c r="CC211" s="241"/>
      <c r="CD211" s="241"/>
      <c r="CE211" s="241"/>
      <c r="CF211" s="241"/>
      <c r="CG211" s="241"/>
      <c r="CH211" s="241"/>
      <c r="CI211" s="241"/>
      <c r="CJ211" s="241"/>
      <c r="CK211" s="241"/>
      <c r="CL211" s="241"/>
      <c r="CM211" s="241"/>
      <c r="CN211" s="241"/>
      <c r="CO211" s="241"/>
      <c r="CP211" s="241"/>
      <c r="CQ211" s="241"/>
      <c r="CR211" s="241"/>
      <c r="CS211" s="241"/>
      <c r="CT211" s="241"/>
      <c r="CU211" s="241"/>
      <c r="CV211" s="241"/>
      <c r="CW211" s="241"/>
      <c r="CX211" s="241"/>
      <c r="CY211" s="241"/>
      <c r="CZ211" s="241"/>
      <c r="DA211" s="241"/>
      <c r="DB211" s="241"/>
      <c r="DC211" s="241"/>
      <c r="DD211" s="241"/>
      <c r="DE211" s="241"/>
      <c r="DF211" s="241"/>
      <c r="DG211" s="241"/>
      <c r="DH211" s="241"/>
      <c r="DI211" s="241"/>
      <c r="DJ211" s="241"/>
      <c r="DK211" s="241"/>
      <c r="DL211" s="241"/>
      <c r="DM211" s="241"/>
      <c r="DN211" s="241"/>
      <c r="DO211" s="241"/>
      <c r="DP211" s="241"/>
      <c r="DQ211" s="241"/>
      <c r="DR211" s="241"/>
      <c r="DS211" s="241"/>
      <c r="DT211" s="241"/>
      <c r="DU211" s="241"/>
      <c r="DV211" s="241"/>
      <c r="DW211" s="241"/>
      <c r="DX211" s="241"/>
      <c r="DY211" s="241"/>
      <c r="DZ211" s="241"/>
      <c r="EA211" s="241"/>
      <c r="EB211" s="241"/>
      <c r="EC211" s="241"/>
      <c r="ED211" s="241"/>
      <c r="EE211" s="241"/>
      <c r="EF211" s="241"/>
      <c r="EG211" s="241"/>
      <c r="EH211" s="241"/>
      <c r="EI211" s="241"/>
      <c r="EJ211" s="241"/>
      <c r="EK211" s="241"/>
      <c r="EL211" s="241"/>
      <c r="EM211" s="241"/>
      <c r="EN211" s="241"/>
      <c r="EO211" s="241"/>
      <c r="EP211" s="241"/>
      <c r="EQ211" s="241"/>
      <c r="ER211" s="241"/>
      <c r="ES211" s="241"/>
      <c r="ET211" s="241"/>
      <c r="EU211" s="241"/>
      <c r="EV211" s="241"/>
      <c r="EW211" s="241"/>
      <c r="EX211" s="241"/>
      <c r="EY211" s="241"/>
      <c r="EZ211" s="241"/>
      <c r="FA211" s="241"/>
      <c r="FB211" s="241"/>
      <c r="FC211" s="241"/>
      <c r="FD211" s="241"/>
      <c r="FE211" s="241"/>
      <c r="FF211" s="241"/>
      <c r="FG211" s="241"/>
      <c r="FH211" s="241"/>
      <c r="FI211" s="241"/>
      <c r="FJ211" s="241"/>
      <c r="FK211" s="241"/>
      <c r="FL211" s="241"/>
      <c r="FM211" s="241"/>
      <c r="FN211" s="241"/>
      <c r="FO211" s="241"/>
      <c r="FP211" s="241"/>
      <c r="FQ211" s="241"/>
      <c r="FR211" s="241"/>
      <c r="FS211" s="241"/>
      <c r="FT211" s="241"/>
      <c r="FU211" s="241"/>
      <c r="FV211" s="241"/>
      <c r="FW211" s="241"/>
      <c r="FX211" s="241"/>
      <c r="FY211" s="241"/>
      <c r="FZ211" s="241"/>
      <c r="GA211" s="241"/>
      <c r="GB211" s="241"/>
      <c r="GC211" s="241"/>
      <c r="GD211" s="241"/>
      <c r="GE211" s="241"/>
      <c r="GF211" s="241"/>
      <c r="GG211" s="241"/>
      <c r="GH211" s="241"/>
      <c r="GI211" s="241"/>
      <c r="GJ211" s="241"/>
      <c r="GK211" s="241"/>
      <c r="GL211" s="241"/>
      <c r="GM211" s="241"/>
      <c r="GN211" s="241"/>
      <c r="GO211" s="241"/>
      <c r="GP211" s="241"/>
      <c r="GQ211" s="241"/>
      <c r="GR211" s="241"/>
      <c r="GS211" s="241"/>
      <c r="GT211" s="241"/>
      <c r="GU211" s="241"/>
      <c r="GV211" s="241"/>
      <c r="GW211" s="241"/>
      <c r="GX211" s="241"/>
      <c r="GY211" s="241"/>
      <c r="GZ211" s="241"/>
      <c r="HA211" s="241"/>
      <c r="HB211" s="241"/>
      <c r="HC211" s="241"/>
      <c r="HD211" s="241"/>
      <c r="HE211" s="241"/>
      <c r="HF211" s="241"/>
      <c r="HG211" s="241"/>
      <c r="HH211" s="241"/>
      <c r="HI211" s="241"/>
      <c r="HJ211" s="241"/>
      <c r="HK211" s="241"/>
      <c r="HL211" s="241"/>
      <c r="HM211" s="241"/>
      <c r="HN211" s="241"/>
      <c r="HO211" s="241"/>
      <c r="HP211" s="241"/>
      <c r="HQ211" s="241"/>
      <c r="HR211" s="241"/>
      <c r="HS211" s="241"/>
      <c r="HT211" s="241"/>
      <c r="HU211" s="241"/>
      <c r="HV211" s="241"/>
      <c r="HW211" s="241"/>
      <c r="HX211" s="241"/>
      <c r="HY211" s="241"/>
      <c r="HZ211" s="241"/>
      <c r="IA211" s="241"/>
      <c r="IB211" s="241"/>
      <c r="IC211" s="241"/>
      <c r="ID211" s="241"/>
      <c r="IE211" s="241"/>
      <c r="IF211" s="241"/>
      <c r="IG211" s="241"/>
      <c r="IH211" s="241"/>
      <c r="II211" s="241"/>
      <c r="IJ211" s="241"/>
      <c r="IK211" s="241"/>
      <c r="IL211" s="241"/>
      <c r="IM211" s="241"/>
      <c r="IN211" s="241"/>
      <c r="IO211" s="241"/>
      <c r="IP211" s="241"/>
      <c r="IQ211" s="241"/>
      <c r="IR211" s="241"/>
      <c r="IS211" s="241"/>
      <c r="IT211" s="241"/>
      <c r="IU211" s="241"/>
      <c r="IV211" s="241"/>
      <c r="IW211" s="241"/>
      <c r="IX211" s="241"/>
      <c r="IY211" s="241"/>
      <c r="IZ211" s="241"/>
      <c r="JA211" s="241"/>
      <c r="JB211" s="241"/>
      <c r="JC211" s="241"/>
      <c r="JD211" s="241"/>
      <c r="JE211" s="241"/>
      <c r="JF211" s="241"/>
      <c r="JG211" s="241"/>
      <c r="JH211" s="241"/>
      <c r="JI211" s="241"/>
      <c r="JJ211" s="241"/>
      <c r="JK211" s="241"/>
      <c r="JL211" s="241"/>
      <c r="JM211" s="241"/>
      <c r="JN211" s="241"/>
      <c r="JO211" s="241"/>
      <c r="JP211" s="241"/>
      <c r="JQ211" s="241"/>
      <c r="JR211" s="241"/>
      <c r="JS211" s="241"/>
      <c r="JT211" s="241"/>
      <c r="JU211" s="241"/>
      <c r="JV211" s="241"/>
      <c r="JW211" s="241"/>
      <c r="JX211" s="241"/>
      <c r="JY211" s="241"/>
      <c r="JZ211" s="241"/>
      <c r="KA211" s="241"/>
      <c r="KB211" s="241"/>
      <c r="KC211" s="241"/>
      <c r="KD211" s="241"/>
      <c r="KE211" s="241"/>
      <c r="KF211" s="241"/>
      <c r="KG211" s="241"/>
      <c r="KH211" s="241"/>
      <c r="KI211" s="241"/>
      <c r="KJ211" s="241"/>
      <c r="KK211" s="241"/>
      <c r="KL211" s="241"/>
      <c r="KM211" s="241"/>
      <c r="KN211" s="241"/>
      <c r="KO211" s="241"/>
      <c r="KP211" s="241"/>
      <c r="KQ211" s="241"/>
      <c r="KR211" s="241"/>
      <c r="KS211" s="241"/>
      <c r="KT211" s="241"/>
      <c r="KU211" s="241"/>
      <c r="KV211" s="241"/>
      <c r="KW211" s="241"/>
      <c r="KX211" s="241"/>
      <c r="KY211" s="241"/>
      <c r="KZ211" s="241"/>
      <c r="LA211" s="241"/>
      <c r="LB211" s="241"/>
      <c r="LC211" s="241"/>
      <c r="LD211" s="241"/>
      <c r="LE211" s="241"/>
      <c r="LF211" s="241"/>
      <c r="LG211" s="241"/>
      <c r="LH211" s="241"/>
      <c r="LI211" s="241"/>
      <c r="LJ211" s="241"/>
      <c r="LK211" s="241"/>
      <c r="LL211" s="241"/>
      <c r="LM211" s="241"/>
      <c r="LN211" s="241"/>
      <c r="LO211" s="241"/>
      <c r="LP211" s="241"/>
      <c r="LQ211" s="241"/>
      <c r="LR211" s="241"/>
      <c r="LS211" s="241"/>
      <c r="LT211" s="241"/>
      <c r="LU211" s="241"/>
      <c r="LV211" s="241"/>
      <c r="LW211" s="241"/>
      <c r="LX211" s="241"/>
      <c r="LY211" s="241"/>
      <c r="LZ211" s="241"/>
      <c r="MA211" s="241"/>
      <c r="MB211" s="241"/>
      <c r="MC211" s="241"/>
      <c r="MD211" s="241"/>
      <c r="ME211" s="241"/>
      <c r="MF211" s="241"/>
      <c r="MG211" s="241"/>
      <c r="MH211" s="241"/>
      <c r="MI211" s="241"/>
      <c r="MJ211" s="241"/>
      <c r="MK211" s="241"/>
      <c r="ML211" s="241"/>
      <c r="MM211" s="241"/>
      <c r="MN211" s="241"/>
      <c r="MO211" s="241"/>
      <c r="MP211" s="241"/>
      <c r="MQ211" s="241"/>
      <c r="MR211" s="241"/>
      <c r="MS211" s="241"/>
      <c r="MT211" s="241"/>
      <c r="MU211" s="241"/>
      <c r="MV211" s="241"/>
      <c r="MW211" s="241"/>
      <c r="MX211" s="241"/>
      <c r="MY211" s="241"/>
      <c r="MZ211" s="241"/>
      <c r="NA211" s="241"/>
      <c r="NB211" s="241"/>
      <c r="NC211" s="241"/>
      <c r="ND211" s="241"/>
      <c r="NE211" s="241"/>
      <c r="NF211" s="241"/>
      <c r="NG211" s="241"/>
      <c r="NH211" s="241"/>
      <c r="NI211" s="241"/>
      <c r="NJ211" s="241"/>
      <c r="NK211" s="241"/>
      <c r="NL211" s="241"/>
      <c r="NM211" s="241"/>
      <c r="NN211" s="241"/>
      <c r="NO211" s="241"/>
      <c r="NP211" s="241"/>
      <c r="NQ211" s="241"/>
      <c r="NR211" s="241"/>
      <c r="NS211" s="241"/>
      <c r="NT211" s="241"/>
      <c r="NU211" s="241"/>
      <c r="NV211" s="241"/>
      <c r="NW211" s="241"/>
      <c r="NX211" s="241"/>
      <c r="NY211" s="241"/>
      <c r="NZ211" s="241"/>
      <c r="OA211" s="241"/>
      <c r="OB211" s="241"/>
    </row>
    <row r="212" spans="1:392" s="243" customFormat="1">
      <c r="A212" s="293" t="s">
        <v>2127</v>
      </c>
      <c r="B212" s="292" t="s">
        <v>2118</v>
      </c>
      <c r="C212" s="290">
        <f>VLOOKUP(A212,'Running Inventory count'!$A:$C,3,)</f>
        <v>2</v>
      </c>
      <c r="D212" s="289"/>
      <c r="E212" s="289"/>
      <c r="F212" s="291" t="s">
        <v>2054</v>
      </c>
      <c r="G212" s="289" t="s">
        <v>868</v>
      </c>
      <c r="H212" s="288" t="s">
        <v>102</v>
      </c>
      <c r="I212" s="287"/>
      <c r="J212" s="285"/>
      <c r="K212" s="287"/>
      <c r="L212" s="241"/>
      <c r="M212" s="241"/>
      <c r="N212" s="241"/>
      <c r="O212" s="241"/>
      <c r="P212" s="241"/>
      <c r="Q212" s="241"/>
      <c r="R212" s="241"/>
      <c r="S212" s="241"/>
      <c r="T212" s="241"/>
      <c r="U212" s="241"/>
      <c r="V212" s="241"/>
      <c r="W212" s="241"/>
      <c r="X212" s="241"/>
      <c r="Y212" s="241"/>
      <c r="Z212" s="241"/>
      <c r="AA212" s="241"/>
      <c r="AB212" s="241"/>
      <c r="AC212" s="241"/>
      <c r="AD212" s="241"/>
      <c r="AE212" s="241"/>
      <c r="AF212" s="241"/>
      <c r="AG212" s="241"/>
      <c r="AH212" s="241"/>
      <c r="AI212" s="241"/>
      <c r="AJ212" s="241"/>
      <c r="AK212" s="241"/>
      <c r="AL212" s="241"/>
      <c r="AM212" s="241"/>
      <c r="AN212" s="241"/>
      <c r="AO212" s="241"/>
      <c r="AP212" s="241"/>
      <c r="AQ212" s="241"/>
      <c r="AR212" s="241"/>
      <c r="AS212" s="241"/>
      <c r="AT212" s="241"/>
      <c r="AU212" s="241"/>
      <c r="AV212" s="241"/>
      <c r="AW212" s="241"/>
      <c r="AX212" s="241"/>
      <c r="AY212" s="241"/>
      <c r="AZ212" s="241"/>
      <c r="BA212" s="241"/>
      <c r="BB212" s="241"/>
      <c r="BC212" s="241"/>
      <c r="BD212" s="241"/>
      <c r="BE212" s="241"/>
      <c r="BF212" s="241"/>
      <c r="BG212" s="241"/>
      <c r="BH212" s="241"/>
      <c r="BI212" s="241"/>
      <c r="BJ212" s="241"/>
      <c r="BK212" s="241"/>
      <c r="BL212" s="241"/>
      <c r="BM212" s="241"/>
      <c r="BN212" s="241"/>
      <c r="BO212" s="241"/>
      <c r="BP212" s="241"/>
      <c r="BQ212" s="241"/>
      <c r="BR212" s="241"/>
      <c r="BS212" s="241"/>
      <c r="BT212" s="241"/>
      <c r="BU212" s="241"/>
      <c r="BV212" s="241"/>
      <c r="BW212" s="241"/>
      <c r="BX212" s="241"/>
      <c r="BY212" s="241"/>
      <c r="BZ212" s="241"/>
      <c r="CA212" s="241"/>
      <c r="CB212" s="241"/>
      <c r="CC212" s="241"/>
      <c r="CD212" s="241"/>
      <c r="CE212" s="241"/>
      <c r="CF212" s="241"/>
      <c r="CG212" s="241"/>
      <c r="CH212" s="241"/>
      <c r="CI212" s="241"/>
      <c r="CJ212" s="241"/>
      <c r="CK212" s="241"/>
      <c r="CL212" s="241"/>
      <c r="CM212" s="241"/>
      <c r="CN212" s="241"/>
      <c r="CO212" s="241"/>
      <c r="CP212" s="241"/>
      <c r="CQ212" s="241"/>
      <c r="CR212" s="241"/>
      <c r="CS212" s="241"/>
      <c r="CT212" s="241"/>
      <c r="CU212" s="241"/>
      <c r="CV212" s="241"/>
      <c r="CW212" s="241"/>
      <c r="CX212" s="241"/>
      <c r="CY212" s="241"/>
      <c r="CZ212" s="241"/>
      <c r="DA212" s="241"/>
      <c r="DB212" s="241"/>
      <c r="DC212" s="241"/>
      <c r="DD212" s="241"/>
      <c r="DE212" s="241"/>
      <c r="DF212" s="241"/>
      <c r="DG212" s="241"/>
      <c r="DH212" s="241"/>
      <c r="DI212" s="241"/>
      <c r="DJ212" s="241"/>
      <c r="DK212" s="241"/>
      <c r="DL212" s="241"/>
      <c r="DM212" s="241"/>
      <c r="DN212" s="241"/>
      <c r="DO212" s="241"/>
      <c r="DP212" s="241"/>
      <c r="DQ212" s="241"/>
      <c r="DR212" s="241"/>
      <c r="DS212" s="241"/>
      <c r="DT212" s="241"/>
      <c r="DU212" s="241"/>
      <c r="DV212" s="241"/>
      <c r="DW212" s="241"/>
      <c r="DX212" s="241"/>
      <c r="DY212" s="241"/>
      <c r="DZ212" s="241"/>
      <c r="EA212" s="241"/>
      <c r="EB212" s="241"/>
      <c r="EC212" s="241"/>
      <c r="ED212" s="241"/>
      <c r="EE212" s="241"/>
      <c r="EF212" s="241"/>
      <c r="EG212" s="241"/>
      <c r="EH212" s="241"/>
      <c r="EI212" s="241"/>
      <c r="EJ212" s="241"/>
      <c r="EK212" s="241"/>
      <c r="EL212" s="241"/>
      <c r="EM212" s="241"/>
      <c r="EN212" s="241"/>
      <c r="EO212" s="241"/>
      <c r="EP212" s="241"/>
      <c r="EQ212" s="241"/>
      <c r="ER212" s="241"/>
      <c r="ES212" s="241"/>
      <c r="ET212" s="241"/>
      <c r="EU212" s="241"/>
      <c r="EV212" s="241"/>
      <c r="EW212" s="241"/>
      <c r="EX212" s="241"/>
      <c r="EY212" s="241"/>
      <c r="EZ212" s="241"/>
      <c r="FA212" s="241"/>
      <c r="FB212" s="241"/>
      <c r="FC212" s="241"/>
      <c r="FD212" s="241"/>
      <c r="FE212" s="241"/>
      <c r="FF212" s="241"/>
      <c r="FG212" s="241"/>
      <c r="FH212" s="241"/>
      <c r="FI212" s="241"/>
      <c r="FJ212" s="241"/>
      <c r="FK212" s="241"/>
      <c r="FL212" s="241"/>
      <c r="FM212" s="241"/>
      <c r="FN212" s="241"/>
      <c r="FO212" s="241"/>
      <c r="FP212" s="241"/>
      <c r="FQ212" s="241"/>
      <c r="FR212" s="241"/>
      <c r="FS212" s="241"/>
      <c r="FT212" s="241"/>
      <c r="FU212" s="241"/>
      <c r="FV212" s="241"/>
      <c r="FW212" s="241"/>
      <c r="FX212" s="241"/>
      <c r="FY212" s="241"/>
      <c r="FZ212" s="241"/>
      <c r="GA212" s="241"/>
      <c r="GB212" s="241"/>
      <c r="GC212" s="241"/>
      <c r="GD212" s="241"/>
      <c r="GE212" s="241"/>
      <c r="GF212" s="241"/>
      <c r="GG212" s="241"/>
      <c r="GH212" s="241"/>
      <c r="GI212" s="241"/>
      <c r="GJ212" s="241"/>
      <c r="GK212" s="241"/>
      <c r="GL212" s="241"/>
      <c r="GM212" s="241"/>
      <c r="GN212" s="241"/>
      <c r="GO212" s="241"/>
      <c r="GP212" s="241"/>
      <c r="GQ212" s="241"/>
      <c r="GR212" s="241"/>
      <c r="GS212" s="241"/>
      <c r="GT212" s="241"/>
      <c r="GU212" s="241"/>
      <c r="GV212" s="241"/>
      <c r="GW212" s="241"/>
      <c r="GX212" s="241"/>
      <c r="GY212" s="241"/>
      <c r="GZ212" s="241"/>
      <c r="HA212" s="241"/>
      <c r="HB212" s="241"/>
      <c r="HC212" s="241"/>
      <c r="HD212" s="241"/>
      <c r="HE212" s="241"/>
      <c r="HF212" s="241"/>
      <c r="HG212" s="241"/>
      <c r="HH212" s="241"/>
      <c r="HI212" s="241"/>
      <c r="HJ212" s="241"/>
      <c r="HK212" s="241"/>
      <c r="HL212" s="241"/>
      <c r="HM212" s="241"/>
      <c r="HN212" s="241"/>
      <c r="HO212" s="241"/>
      <c r="HP212" s="241"/>
      <c r="HQ212" s="241"/>
      <c r="HR212" s="241"/>
      <c r="HS212" s="241"/>
      <c r="HT212" s="241"/>
      <c r="HU212" s="241"/>
      <c r="HV212" s="241"/>
      <c r="HW212" s="241"/>
      <c r="HX212" s="241"/>
      <c r="HY212" s="241"/>
      <c r="HZ212" s="241"/>
      <c r="IA212" s="241"/>
      <c r="IB212" s="241"/>
      <c r="IC212" s="241"/>
      <c r="ID212" s="241"/>
      <c r="IE212" s="241"/>
      <c r="IF212" s="241"/>
      <c r="IG212" s="241"/>
      <c r="IH212" s="241"/>
      <c r="II212" s="241"/>
      <c r="IJ212" s="241"/>
      <c r="IK212" s="241"/>
      <c r="IL212" s="241"/>
      <c r="IM212" s="241"/>
      <c r="IN212" s="241"/>
      <c r="IO212" s="241"/>
      <c r="IP212" s="241"/>
      <c r="IQ212" s="241"/>
      <c r="IR212" s="241"/>
      <c r="IS212" s="241"/>
      <c r="IT212" s="241"/>
      <c r="IU212" s="241"/>
      <c r="IV212" s="241"/>
      <c r="IW212" s="241"/>
      <c r="IX212" s="241"/>
      <c r="IY212" s="241"/>
      <c r="IZ212" s="241"/>
      <c r="JA212" s="241"/>
      <c r="JB212" s="241"/>
      <c r="JC212" s="241"/>
      <c r="JD212" s="241"/>
      <c r="JE212" s="241"/>
      <c r="JF212" s="241"/>
      <c r="JG212" s="241"/>
      <c r="JH212" s="241"/>
      <c r="JI212" s="241"/>
      <c r="JJ212" s="241"/>
      <c r="JK212" s="241"/>
      <c r="JL212" s="241"/>
      <c r="JM212" s="241"/>
      <c r="JN212" s="241"/>
      <c r="JO212" s="241"/>
      <c r="JP212" s="241"/>
      <c r="JQ212" s="241"/>
      <c r="JR212" s="241"/>
      <c r="JS212" s="241"/>
      <c r="JT212" s="241"/>
      <c r="JU212" s="241"/>
      <c r="JV212" s="241"/>
      <c r="JW212" s="241"/>
      <c r="JX212" s="241"/>
      <c r="JY212" s="241"/>
      <c r="JZ212" s="241"/>
      <c r="KA212" s="241"/>
      <c r="KB212" s="241"/>
      <c r="KC212" s="241"/>
      <c r="KD212" s="241"/>
      <c r="KE212" s="241"/>
      <c r="KF212" s="241"/>
      <c r="KG212" s="241"/>
      <c r="KH212" s="241"/>
      <c r="KI212" s="241"/>
      <c r="KJ212" s="241"/>
      <c r="KK212" s="241"/>
      <c r="KL212" s="241"/>
      <c r="KM212" s="241"/>
      <c r="KN212" s="241"/>
      <c r="KO212" s="241"/>
      <c r="KP212" s="241"/>
      <c r="KQ212" s="241"/>
      <c r="KR212" s="241"/>
      <c r="KS212" s="241"/>
      <c r="KT212" s="241"/>
      <c r="KU212" s="241"/>
      <c r="KV212" s="241"/>
      <c r="KW212" s="241"/>
      <c r="KX212" s="241"/>
      <c r="KY212" s="241"/>
      <c r="KZ212" s="241"/>
      <c r="LA212" s="241"/>
      <c r="LB212" s="241"/>
      <c r="LC212" s="241"/>
      <c r="LD212" s="241"/>
      <c r="LE212" s="241"/>
      <c r="LF212" s="241"/>
      <c r="LG212" s="241"/>
      <c r="LH212" s="241"/>
      <c r="LI212" s="241"/>
      <c r="LJ212" s="241"/>
      <c r="LK212" s="241"/>
      <c r="LL212" s="241"/>
      <c r="LM212" s="241"/>
      <c r="LN212" s="241"/>
      <c r="LO212" s="241"/>
      <c r="LP212" s="241"/>
      <c r="LQ212" s="241"/>
      <c r="LR212" s="241"/>
      <c r="LS212" s="241"/>
      <c r="LT212" s="241"/>
      <c r="LU212" s="241"/>
      <c r="LV212" s="241"/>
      <c r="LW212" s="241"/>
      <c r="LX212" s="241"/>
      <c r="LY212" s="241"/>
      <c r="LZ212" s="241"/>
      <c r="MA212" s="241"/>
      <c r="MB212" s="241"/>
      <c r="MC212" s="241"/>
      <c r="MD212" s="241"/>
      <c r="ME212" s="241"/>
      <c r="MF212" s="241"/>
      <c r="MG212" s="241"/>
      <c r="MH212" s="241"/>
      <c r="MI212" s="241"/>
      <c r="MJ212" s="241"/>
      <c r="MK212" s="241"/>
      <c r="ML212" s="241"/>
      <c r="MM212" s="241"/>
      <c r="MN212" s="241"/>
      <c r="MO212" s="241"/>
      <c r="MP212" s="241"/>
      <c r="MQ212" s="241"/>
      <c r="MR212" s="241"/>
      <c r="MS212" s="241"/>
      <c r="MT212" s="241"/>
      <c r="MU212" s="241"/>
      <c r="MV212" s="241"/>
      <c r="MW212" s="241"/>
      <c r="MX212" s="241"/>
      <c r="MY212" s="241"/>
      <c r="MZ212" s="241"/>
      <c r="NA212" s="241"/>
      <c r="NB212" s="241"/>
      <c r="NC212" s="241"/>
      <c r="ND212" s="241"/>
      <c r="NE212" s="241"/>
      <c r="NF212" s="241"/>
      <c r="NG212" s="241"/>
      <c r="NH212" s="241"/>
      <c r="NI212" s="241"/>
      <c r="NJ212" s="241"/>
      <c r="NK212" s="241"/>
      <c r="NL212" s="241"/>
      <c r="NM212" s="241"/>
      <c r="NN212" s="241"/>
      <c r="NO212" s="241"/>
      <c r="NP212" s="241"/>
      <c r="NQ212" s="241"/>
      <c r="NR212" s="241"/>
      <c r="NS212" s="241"/>
      <c r="NT212" s="241"/>
      <c r="NU212" s="241"/>
      <c r="NV212" s="241"/>
      <c r="NW212" s="241"/>
      <c r="NX212" s="241"/>
      <c r="NY212" s="241"/>
      <c r="NZ212" s="241"/>
      <c r="OA212" s="241"/>
      <c r="OB212" s="241"/>
    </row>
    <row r="213" spans="1:392" s="243" customFormat="1">
      <c r="A213" s="121" t="s">
        <v>225</v>
      </c>
      <c r="B213" s="385" t="s">
        <v>224</v>
      </c>
      <c r="C213" s="170">
        <f>VLOOKUP(A213,'Running Inventory count'!$A:$C,3,)</f>
        <v>5</v>
      </c>
      <c r="D213" s="169"/>
      <c r="E213" s="169"/>
      <c r="F213" s="115" t="s">
        <v>783</v>
      </c>
      <c r="G213" s="169" t="s">
        <v>820</v>
      </c>
      <c r="H213" s="167" t="s">
        <v>737</v>
      </c>
      <c r="I213" s="207"/>
      <c r="J213" s="163"/>
      <c r="K213" s="15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1"/>
      <c r="V213" s="241"/>
      <c r="W213" s="241"/>
      <c r="X213" s="241"/>
      <c r="Y213" s="241"/>
      <c r="Z213" s="241"/>
      <c r="AA213" s="241"/>
      <c r="AB213" s="241"/>
      <c r="AC213" s="241"/>
      <c r="AD213" s="241"/>
      <c r="AE213" s="241"/>
      <c r="AF213" s="241"/>
      <c r="AG213" s="241"/>
      <c r="AH213" s="241"/>
      <c r="AI213" s="241"/>
      <c r="AJ213" s="241"/>
      <c r="AK213" s="241"/>
      <c r="AL213" s="241"/>
      <c r="AM213" s="241"/>
      <c r="AN213" s="241"/>
      <c r="AO213" s="241"/>
      <c r="AP213" s="241"/>
      <c r="AQ213" s="241"/>
      <c r="AR213" s="241"/>
      <c r="AS213" s="241"/>
      <c r="AT213" s="241"/>
      <c r="AU213" s="241"/>
      <c r="AV213" s="241"/>
      <c r="AW213" s="241"/>
      <c r="AX213" s="241"/>
      <c r="AY213" s="241"/>
      <c r="AZ213" s="241"/>
      <c r="BA213" s="241"/>
      <c r="BB213" s="241"/>
      <c r="BC213" s="241"/>
      <c r="BD213" s="241"/>
      <c r="BE213" s="241"/>
      <c r="BF213" s="241"/>
      <c r="BG213" s="241"/>
      <c r="BH213" s="241"/>
      <c r="BI213" s="241"/>
      <c r="BJ213" s="241"/>
      <c r="BK213" s="241"/>
      <c r="BL213" s="241"/>
      <c r="BM213" s="241"/>
      <c r="BN213" s="241"/>
      <c r="BO213" s="241"/>
      <c r="BP213" s="241"/>
      <c r="BQ213" s="241"/>
      <c r="BR213" s="241"/>
      <c r="BS213" s="241"/>
      <c r="BT213" s="241"/>
      <c r="BU213" s="241"/>
      <c r="BV213" s="241"/>
      <c r="BW213" s="241"/>
      <c r="BX213" s="241"/>
      <c r="BY213" s="241"/>
      <c r="BZ213" s="241"/>
      <c r="CA213" s="241"/>
      <c r="CB213" s="241"/>
      <c r="CC213" s="241"/>
      <c r="CD213" s="241"/>
      <c r="CE213" s="241"/>
      <c r="CF213" s="241"/>
      <c r="CG213" s="241"/>
      <c r="CH213" s="241"/>
      <c r="CI213" s="241"/>
      <c r="CJ213" s="241"/>
      <c r="CK213" s="241"/>
      <c r="CL213" s="241"/>
      <c r="CM213" s="241"/>
      <c r="CN213" s="241"/>
      <c r="CO213" s="241"/>
      <c r="CP213" s="241"/>
      <c r="CQ213" s="241"/>
      <c r="CR213" s="241"/>
      <c r="CS213" s="241"/>
      <c r="CT213" s="241"/>
      <c r="CU213" s="241"/>
      <c r="CV213" s="241"/>
      <c r="CW213" s="241"/>
      <c r="CX213" s="241"/>
      <c r="CY213" s="241"/>
      <c r="CZ213" s="241"/>
      <c r="DA213" s="241"/>
      <c r="DB213" s="241"/>
      <c r="DC213" s="241"/>
      <c r="DD213" s="241"/>
      <c r="DE213" s="241"/>
      <c r="DF213" s="241"/>
      <c r="DG213" s="241"/>
      <c r="DH213" s="241"/>
      <c r="DI213" s="241"/>
      <c r="DJ213" s="241"/>
      <c r="DK213" s="241"/>
      <c r="DL213" s="241"/>
      <c r="DM213" s="241"/>
      <c r="DN213" s="241"/>
      <c r="DO213" s="241"/>
      <c r="DP213" s="241"/>
      <c r="DQ213" s="241"/>
      <c r="DR213" s="241"/>
      <c r="DS213" s="241"/>
      <c r="DT213" s="241"/>
      <c r="DU213" s="241"/>
      <c r="DV213" s="241"/>
      <c r="DW213" s="241"/>
      <c r="DX213" s="241"/>
      <c r="DY213" s="241"/>
      <c r="DZ213" s="241"/>
      <c r="EA213" s="241"/>
      <c r="EB213" s="241"/>
      <c r="EC213" s="241"/>
      <c r="ED213" s="241"/>
      <c r="EE213" s="241"/>
      <c r="EF213" s="241"/>
      <c r="EG213" s="241"/>
      <c r="EH213" s="241"/>
      <c r="EI213" s="241"/>
      <c r="EJ213" s="241"/>
      <c r="EK213" s="241"/>
      <c r="EL213" s="241"/>
      <c r="EM213" s="241"/>
      <c r="EN213" s="241"/>
      <c r="EO213" s="241"/>
      <c r="EP213" s="241"/>
      <c r="EQ213" s="241"/>
      <c r="ER213" s="241"/>
      <c r="ES213" s="241"/>
      <c r="ET213" s="241"/>
      <c r="EU213" s="241"/>
      <c r="EV213" s="241"/>
      <c r="EW213" s="241"/>
      <c r="EX213" s="241"/>
      <c r="EY213" s="241"/>
      <c r="EZ213" s="241"/>
      <c r="FA213" s="241"/>
      <c r="FB213" s="241"/>
      <c r="FC213" s="241"/>
      <c r="FD213" s="241"/>
      <c r="FE213" s="241"/>
      <c r="FF213" s="241"/>
      <c r="FG213" s="241"/>
      <c r="FH213" s="241"/>
      <c r="FI213" s="241"/>
      <c r="FJ213" s="241"/>
      <c r="FK213" s="241"/>
      <c r="FL213" s="241"/>
      <c r="FM213" s="241"/>
      <c r="FN213" s="241"/>
      <c r="FO213" s="241"/>
      <c r="FP213" s="241"/>
      <c r="FQ213" s="241"/>
      <c r="FR213" s="241"/>
      <c r="FS213" s="241"/>
      <c r="FT213" s="241"/>
      <c r="FU213" s="241"/>
      <c r="FV213" s="241"/>
      <c r="FW213" s="241"/>
      <c r="FX213" s="241"/>
      <c r="FY213" s="241"/>
      <c r="FZ213" s="241"/>
      <c r="GA213" s="241"/>
      <c r="GB213" s="241"/>
      <c r="GC213" s="241"/>
      <c r="GD213" s="241"/>
      <c r="GE213" s="241"/>
      <c r="GF213" s="241"/>
      <c r="GG213" s="241"/>
      <c r="GH213" s="241"/>
      <c r="GI213" s="241"/>
      <c r="GJ213" s="241"/>
      <c r="GK213" s="241"/>
      <c r="GL213" s="241"/>
      <c r="GM213" s="241"/>
      <c r="GN213" s="241"/>
      <c r="GO213" s="241"/>
      <c r="GP213" s="241"/>
      <c r="GQ213" s="241"/>
      <c r="GR213" s="241"/>
      <c r="GS213" s="241"/>
      <c r="GT213" s="241"/>
      <c r="GU213" s="241"/>
      <c r="GV213" s="241"/>
      <c r="GW213" s="241"/>
      <c r="GX213" s="241"/>
      <c r="GY213" s="241"/>
      <c r="GZ213" s="241"/>
      <c r="HA213" s="241"/>
      <c r="HB213" s="241"/>
      <c r="HC213" s="241"/>
      <c r="HD213" s="241"/>
      <c r="HE213" s="241"/>
      <c r="HF213" s="241"/>
      <c r="HG213" s="241"/>
      <c r="HH213" s="241"/>
      <c r="HI213" s="241"/>
      <c r="HJ213" s="241"/>
      <c r="HK213" s="241"/>
      <c r="HL213" s="241"/>
      <c r="HM213" s="241"/>
      <c r="HN213" s="241"/>
      <c r="HO213" s="241"/>
      <c r="HP213" s="241"/>
      <c r="HQ213" s="241"/>
      <c r="HR213" s="241"/>
      <c r="HS213" s="241"/>
      <c r="HT213" s="241"/>
      <c r="HU213" s="241"/>
      <c r="HV213" s="241"/>
      <c r="HW213" s="241"/>
      <c r="HX213" s="241"/>
      <c r="HY213" s="241"/>
      <c r="HZ213" s="241"/>
      <c r="IA213" s="241"/>
      <c r="IB213" s="241"/>
      <c r="IC213" s="241"/>
      <c r="ID213" s="241"/>
      <c r="IE213" s="241"/>
      <c r="IF213" s="241"/>
      <c r="IG213" s="241"/>
      <c r="IH213" s="241"/>
      <c r="II213" s="241"/>
      <c r="IJ213" s="241"/>
      <c r="IK213" s="241"/>
      <c r="IL213" s="241"/>
      <c r="IM213" s="241"/>
      <c r="IN213" s="241"/>
      <c r="IO213" s="241"/>
      <c r="IP213" s="241"/>
      <c r="IQ213" s="241"/>
      <c r="IR213" s="241"/>
      <c r="IS213" s="241"/>
      <c r="IT213" s="241"/>
      <c r="IU213" s="241"/>
      <c r="IV213" s="241"/>
      <c r="IW213" s="241"/>
      <c r="IX213" s="241"/>
      <c r="IY213" s="241"/>
      <c r="IZ213" s="241"/>
      <c r="JA213" s="241"/>
      <c r="JB213" s="241"/>
      <c r="JC213" s="241"/>
      <c r="JD213" s="241"/>
      <c r="JE213" s="241"/>
      <c r="JF213" s="241"/>
      <c r="JG213" s="241"/>
      <c r="JH213" s="241"/>
      <c r="JI213" s="241"/>
      <c r="JJ213" s="241"/>
      <c r="JK213" s="241"/>
      <c r="JL213" s="241"/>
      <c r="JM213" s="241"/>
      <c r="JN213" s="241"/>
      <c r="JO213" s="241"/>
      <c r="JP213" s="241"/>
      <c r="JQ213" s="241"/>
      <c r="JR213" s="241"/>
      <c r="JS213" s="241"/>
      <c r="JT213" s="241"/>
      <c r="JU213" s="241"/>
      <c r="JV213" s="241"/>
      <c r="JW213" s="241"/>
      <c r="JX213" s="241"/>
      <c r="JY213" s="241"/>
      <c r="JZ213" s="241"/>
      <c r="KA213" s="241"/>
      <c r="KB213" s="241"/>
      <c r="KC213" s="241"/>
      <c r="KD213" s="241"/>
      <c r="KE213" s="241"/>
      <c r="KF213" s="241"/>
      <c r="KG213" s="241"/>
      <c r="KH213" s="241"/>
      <c r="KI213" s="241"/>
      <c r="KJ213" s="241"/>
      <c r="KK213" s="241"/>
      <c r="KL213" s="241"/>
      <c r="KM213" s="241"/>
      <c r="KN213" s="241"/>
      <c r="KO213" s="241"/>
      <c r="KP213" s="241"/>
      <c r="KQ213" s="241"/>
      <c r="KR213" s="241"/>
      <c r="KS213" s="241"/>
      <c r="KT213" s="241"/>
      <c r="KU213" s="241"/>
      <c r="KV213" s="241"/>
      <c r="KW213" s="241"/>
      <c r="KX213" s="241"/>
      <c r="KY213" s="241"/>
      <c r="KZ213" s="241"/>
      <c r="LA213" s="241"/>
      <c r="LB213" s="241"/>
      <c r="LC213" s="241"/>
      <c r="LD213" s="241"/>
      <c r="LE213" s="241"/>
      <c r="LF213" s="241"/>
      <c r="LG213" s="241"/>
      <c r="LH213" s="241"/>
      <c r="LI213" s="241"/>
      <c r="LJ213" s="241"/>
      <c r="LK213" s="241"/>
      <c r="LL213" s="241"/>
      <c r="LM213" s="241"/>
      <c r="LN213" s="241"/>
      <c r="LO213" s="241"/>
      <c r="LP213" s="241"/>
      <c r="LQ213" s="241"/>
      <c r="LR213" s="241"/>
      <c r="LS213" s="241"/>
      <c r="LT213" s="241"/>
      <c r="LU213" s="241"/>
      <c r="LV213" s="241"/>
      <c r="LW213" s="241"/>
      <c r="LX213" s="241"/>
      <c r="LY213" s="241"/>
      <c r="LZ213" s="241"/>
      <c r="MA213" s="241"/>
      <c r="MB213" s="241"/>
      <c r="MC213" s="241"/>
      <c r="MD213" s="241"/>
      <c r="ME213" s="241"/>
      <c r="MF213" s="241"/>
      <c r="MG213" s="241"/>
      <c r="MH213" s="241"/>
      <c r="MI213" s="241"/>
      <c r="MJ213" s="241"/>
      <c r="MK213" s="241"/>
      <c r="ML213" s="241"/>
      <c r="MM213" s="241"/>
      <c r="MN213" s="241"/>
      <c r="MO213" s="241"/>
      <c r="MP213" s="241"/>
      <c r="MQ213" s="241"/>
      <c r="MR213" s="241"/>
      <c r="MS213" s="241"/>
      <c r="MT213" s="241"/>
      <c r="MU213" s="241"/>
      <c r="MV213" s="241"/>
      <c r="MW213" s="241"/>
      <c r="MX213" s="241"/>
      <c r="MY213" s="241"/>
      <c r="MZ213" s="241"/>
      <c r="NA213" s="241"/>
      <c r="NB213" s="241"/>
      <c r="NC213" s="241"/>
      <c r="ND213" s="241"/>
      <c r="NE213" s="241"/>
      <c r="NF213" s="241"/>
      <c r="NG213" s="241"/>
      <c r="NH213" s="241"/>
      <c r="NI213" s="241"/>
      <c r="NJ213" s="241"/>
      <c r="NK213" s="241"/>
      <c r="NL213" s="241"/>
      <c r="NM213" s="241"/>
      <c r="NN213" s="241"/>
      <c r="NO213" s="241"/>
      <c r="NP213" s="241"/>
      <c r="NQ213" s="241"/>
      <c r="NR213" s="241"/>
      <c r="NS213" s="241"/>
      <c r="NT213" s="241"/>
      <c r="NU213" s="241"/>
      <c r="NV213" s="241"/>
      <c r="NW213" s="241"/>
      <c r="NX213" s="241"/>
      <c r="NY213" s="241"/>
      <c r="NZ213" s="241"/>
      <c r="OA213" s="241"/>
      <c r="OB213" s="241"/>
    </row>
    <row r="214" spans="1:392" s="243" customFormat="1">
      <c r="A214" s="293" t="s">
        <v>2145</v>
      </c>
      <c r="B214" s="292" t="s">
        <v>2137</v>
      </c>
      <c r="C214" s="290">
        <f>VLOOKUP(A214,'Running Inventory count'!$A:$C,3,)</f>
        <v>6</v>
      </c>
      <c r="D214" s="289"/>
      <c r="E214" s="289"/>
      <c r="F214" s="291" t="s">
        <v>2054</v>
      </c>
      <c r="G214" s="289" t="s">
        <v>868</v>
      </c>
      <c r="H214" s="288" t="s">
        <v>102</v>
      </c>
      <c r="I214" s="287"/>
      <c r="J214" s="285"/>
      <c r="K214" s="287"/>
      <c r="L214" s="241"/>
      <c r="M214" s="241"/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1"/>
      <c r="Y214" s="241"/>
      <c r="Z214" s="241"/>
      <c r="AA214" s="241"/>
      <c r="AB214" s="241"/>
      <c r="AC214" s="241"/>
      <c r="AD214" s="241"/>
      <c r="AE214" s="241"/>
      <c r="AF214" s="241"/>
      <c r="AG214" s="241"/>
      <c r="AH214" s="241"/>
      <c r="AI214" s="241"/>
      <c r="AJ214" s="241"/>
      <c r="AK214" s="241"/>
      <c r="AL214" s="241"/>
      <c r="AM214" s="241"/>
      <c r="AN214" s="241"/>
      <c r="AO214" s="241"/>
      <c r="AP214" s="241"/>
      <c r="AQ214" s="241"/>
      <c r="AR214" s="241"/>
      <c r="AS214" s="241"/>
      <c r="AT214" s="241"/>
      <c r="AU214" s="241"/>
      <c r="AV214" s="241"/>
      <c r="AW214" s="241"/>
      <c r="AX214" s="241"/>
      <c r="AY214" s="241"/>
      <c r="AZ214" s="241"/>
      <c r="BA214" s="241"/>
      <c r="BB214" s="241"/>
      <c r="BC214" s="241"/>
      <c r="BD214" s="241"/>
      <c r="BE214" s="241"/>
      <c r="BF214" s="241"/>
      <c r="BG214" s="241"/>
      <c r="BH214" s="241"/>
      <c r="BI214" s="241"/>
      <c r="BJ214" s="241"/>
      <c r="BK214" s="241"/>
      <c r="BL214" s="241"/>
      <c r="BM214" s="241"/>
      <c r="BN214" s="241"/>
      <c r="BO214" s="241"/>
      <c r="BP214" s="241"/>
      <c r="BQ214" s="241"/>
      <c r="BR214" s="241"/>
      <c r="BS214" s="241"/>
      <c r="BT214" s="241"/>
      <c r="BU214" s="241"/>
      <c r="BV214" s="241"/>
      <c r="BW214" s="241"/>
      <c r="BX214" s="241"/>
      <c r="BY214" s="241"/>
      <c r="BZ214" s="241"/>
      <c r="CA214" s="241"/>
      <c r="CB214" s="241"/>
      <c r="CC214" s="241"/>
      <c r="CD214" s="241"/>
      <c r="CE214" s="241"/>
      <c r="CF214" s="241"/>
      <c r="CG214" s="241"/>
      <c r="CH214" s="241"/>
      <c r="CI214" s="241"/>
      <c r="CJ214" s="241"/>
      <c r="CK214" s="241"/>
      <c r="CL214" s="241"/>
      <c r="CM214" s="241"/>
      <c r="CN214" s="241"/>
      <c r="CO214" s="241"/>
      <c r="CP214" s="241"/>
      <c r="CQ214" s="241"/>
      <c r="CR214" s="241"/>
      <c r="CS214" s="241"/>
      <c r="CT214" s="241"/>
      <c r="CU214" s="241"/>
      <c r="CV214" s="241"/>
      <c r="CW214" s="241"/>
      <c r="CX214" s="241"/>
      <c r="CY214" s="241"/>
      <c r="CZ214" s="241"/>
      <c r="DA214" s="241"/>
      <c r="DB214" s="241"/>
      <c r="DC214" s="241"/>
      <c r="DD214" s="241"/>
      <c r="DE214" s="241"/>
      <c r="DF214" s="241"/>
      <c r="DG214" s="241"/>
      <c r="DH214" s="241"/>
      <c r="DI214" s="241"/>
      <c r="DJ214" s="241"/>
      <c r="DK214" s="241"/>
      <c r="DL214" s="241"/>
      <c r="DM214" s="241"/>
      <c r="DN214" s="241"/>
      <c r="DO214" s="241"/>
      <c r="DP214" s="241"/>
      <c r="DQ214" s="241"/>
      <c r="DR214" s="241"/>
      <c r="DS214" s="241"/>
      <c r="DT214" s="241"/>
      <c r="DU214" s="241"/>
      <c r="DV214" s="241"/>
      <c r="DW214" s="241"/>
      <c r="DX214" s="241"/>
      <c r="DY214" s="241"/>
      <c r="DZ214" s="241"/>
      <c r="EA214" s="241"/>
      <c r="EB214" s="241"/>
      <c r="EC214" s="241"/>
      <c r="ED214" s="241"/>
      <c r="EE214" s="241"/>
      <c r="EF214" s="241"/>
      <c r="EG214" s="241"/>
      <c r="EH214" s="241"/>
      <c r="EI214" s="241"/>
      <c r="EJ214" s="241"/>
      <c r="EK214" s="241"/>
      <c r="EL214" s="241"/>
      <c r="EM214" s="241"/>
      <c r="EN214" s="241"/>
      <c r="EO214" s="241"/>
      <c r="EP214" s="241"/>
      <c r="EQ214" s="241"/>
      <c r="ER214" s="241"/>
      <c r="ES214" s="241"/>
      <c r="ET214" s="241"/>
      <c r="EU214" s="241"/>
      <c r="EV214" s="241"/>
      <c r="EW214" s="241"/>
      <c r="EX214" s="241"/>
      <c r="EY214" s="241"/>
      <c r="EZ214" s="241"/>
      <c r="FA214" s="241"/>
      <c r="FB214" s="241"/>
      <c r="FC214" s="241"/>
      <c r="FD214" s="241"/>
      <c r="FE214" s="241"/>
      <c r="FF214" s="241"/>
      <c r="FG214" s="241"/>
      <c r="FH214" s="241"/>
      <c r="FI214" s="241"/>
      <c r="FJ214" s="241"/>
      <c r="FK214" s="241"/>
      <c r="FL214" s="241"/>
      <c r="FM214" s="241"/>
      <c r="FN214" s="241"/>
      <c r="FO214" s="241"/>
      <c r="FP214" s="241"/>
      <c r="FQ214" s="241"/>
      <c r="FR214" s="241"/>
      <c r="FS214" s="241"/>
      <c r="FT214" s="241"/>
      <c r="FU214" s="241"/>
      <c r="FV214" s="241"/>
      <c r="FW214" s="241"/>
      <c r="FX214" s="241"/>
      <c r="FY214" s="241"/>
      <c r="FZ214" s="241"/>
      <c r="GA214" s="241"/>
      <c r="GB214" s="241"/>
      <c r="GC214" s="241"/>
      <c r="GD214" s="241"/>
      <c r="GE214" s="241"/>
      <c r="GF214" s="241"/>
      <c r="GG214" s="241"/>
      <c r="GH214" s="241"/>
      <c r="GI214" s="241"/>
      <c r="GJ214" s="241"/>
      <c r="GK214" s="241"/>
      <c r="GL214" s="241"/>
      <c r="GM214" s="241"/>
      <c r="GN214" s="241"/>
      <c r="GO214" s="241"/>
      <c r="GP214" s="241"/>
      <c r="GQ214" s="241"/>
      <c r="GR214" s="241"/>
      <c r="GS214" s="241"/>
      <c r="GT214" s="241"/>
      <c r="GU214" s="241"/>
      <c r="GV214" s="241"/>
      <c r="GW214" s="241"/>
      <c r="GX214" s="241"/>
      <c r="GY214" s="241"/>
      <c r="GZ214" s="241"/>
      <c r="HA214" s="241"/>
      <c r="HB214" s="241"/>
      <c r="HC214" s="241"/>
      <c r="HD214" s="241"/>
      <c r="HE214" s="241"/>
      <c r="HF214" s="241"/>
      <c r="HG214" s="241"/>
      <c r="HH214" s="241"/>
      <c r="HI214" s="241"/>
      <c r="HJ214" s="241"/>
      <c r="HK214" s="241"/>
      <c r="HL214" s="241"/>
      <c r="HM214" s="241"/>
      <c r="HN214" s="241"/>
      <c r="HO214" s="241"/>
      <c r="HP214" s="241"/>
      <c r="HQ214" s="241"/>
      <c r="HR214" s="241"/>
      <c r="HS214" s="241"/>
      <c r="HT214" s="241"/>
      <c r="HU214" s="241"/>
      <c r="HV214" s="241"/>
      <c r="HW214" s="241"/>
      <c r="HX214" s="241"/>
      <c r="HY214" s="241"/>
      <c r="HZ214" s="241"/>
      <c r="IA214" s="241"/>
      <c r="IB214" s="241"/>
      <c r="IC214" s="241"/>
      <c r="ID214" s="241"/>
      <c r="IE214" s="241"/>
      <c r="IF214" s="241"/>
      <c r="IG214" s="241"/>
      <c r="IH214" s="241"/>
      <c r="II214" s="241"/>
      <c r="IJ214" s="241"/>
      <c r="IK214" s="241"/>
      <c r="IL214" s="241"/>
      <c r="IM214" s="241"/>
      <c r="IN214" s="241"/>
      <c r="IO214" s="241"/>
      <c r="IP214" s="241"/>
      <c r="IQ214" s="241"/>
      <c r="IR214" s="241"/>
      <c r="IS214" s="241"/>
      <c r="IT214" s="241"/>
      <c r="IU214" s="241"/>
      <c r="IV214" s="241"/>
      <c r="IW214" s="241"/>
      <c r="IX214" s="241"/>
      <c r="IY214" s="241"/>
      <c r="IZ214" s="241"/>
      <c r="JA214" s="241"/>
      <c r="JB214" s="241"/>
      <c r="JC214" s="241"/>
      <c r="JD214" s="241"/>
      <c r="JE214" s="241"/>
      <c r="JF214" s="241"/>
      <c r="JG214" s="241"/>
      <c r="JH214" s="241"/>
      <c r="JI214" s="241"/>
      <c r="JJ214" s="241"/>
      <c r="JK214" s="241"/>
      <c r="JL214" s="241"/>
      <c r="JM214" s="241"/>
      <c r="JN214" s="241"/>
      <c r="JO214" s="241"/>
      <c r="JP214" s="241"/>
      <c r="JQ214" s="241"/>
      <c r="JR214" s="241"/>
      <c r="JS214" s="241"/>
      <c r="JT214" s="241"/>
      <c r="JU214" s="241"/>
      <c r="JV214" s="241"/>
      <c r="JW214" s="241"/>
      <c r="JX214" s="241"/>
      <c r="JY214" s="241"/>
      <c r="JZ214" s="241"/>
      <c r="KA214" s="241"/>
      <c r="KB214" s="241"/>
      <c r="KC214" s="241"/>
      <c r="KD214" s="241"/>
      <c r="KE214" s="241"/>
      <c r="KF214" s="241"/>
      <c r="KG214" s="241"/>
      <c r="KH214" s="241"/>
      <c r="KI214" s="241"/>
      <c r="KJ214" s="241"/>
      <c r="KK214" s="241"/>
      <c r="KL214" s="241"/>
      <c r="KM214" s="241"/>
      <c r="KN214" s="241"/>
      <c r="KO214" s="241"/>
      <c r="KP214" s="241"/>
      <c r="KQ214" s="241"/>
      <c r="KR214" s="241"/>
      <c r="KS214" s="241"/>
      <c r="KT214" s="241"/>
      <c r="KU214" s="241"/>
      <c r="KV214" s="241"/>
      <c r="KW214" s="241"/>
      <c r="KX214" s="241"/>
      <c r="KY214" s="241"/>
      <c r="KZ214" s="241"/>
      <c r="LA214" s="241"/>
      <c r="LB214" s="241"/>
      <c r="LC214" s="241"/>
      <c r="LD214" s="241"/>
      <c r="LE214" s="241"/>
      <c r="LF214" s="241"/>
      <c r="LG214" s="241"/>
      <c r="LH214" s="241"/>
      <c r="LI214" s="241"/>
      <c r="LJ214" s="241"/>
      <c r="LK214" s="241"/>
      <c r="LL214" s="241"/>
      <c r="LM214" s="241"/>
      <c r="LN214" s="241"/>
      <c r="LO214" s="241"/>
      <c r="LP214" s="241"/>
      <c r="LQ214" s="241"/>
      <c r="LR214" s="241"/>
      <c r="LS214" s="241"/>
      <c r="LT214" s="241"/>
      <c r="LU214" s="241"/>
      <c r="LV214" s="241"/>
      <c r="LW214" s="241"/>
      <c r="LX214" s="241"/>
      <c r="LY214" s="241"/>
      <c r="LZ214" s="241"/>
      <c r="MA214" s="241"/>
      <c r="MB214" s="241"/>
      <c r="MC214" s="241"/>
      <c r="MD214" s="241"/>
      <c r="ME214" s="241"/>
      <c r="MF214" s="241"/>
      <c r="MG214" s="241"/>
      <c r="MH214" s="241"/>
      <c r="MI214" s="241"/>
      <c r="MJ214" s="241"/>
      <c r="MK214" s="241"/>
      <c r="ML214" s="241"/>
      <c r="MM214" s="241"/>
      <c r="MN214" s="241"/>
      <c r="MO214" s="241"/>
      <c r="MP214" s="241"/>
      <c r="MQ214" s="241"/>
      <c r="MR214" s="241"/>
      <c r="MS214" s="241"/>
      <c r="MT214" s="241"/>
      <c r="MU214" s="241"/>
      <c r="MV214" s="241"/>
      <c r="MW214" s="241"/>
      <c r="MX214" s="241"/>
      <c r="MY214" s="241"/>
      <c r="MZ214" s="241"/>
      <c r="NA214" s="241"/>
      <c r="NB214" s="241"/>
      <c r="NC214" s="241"/>
      <c r="ND214" s="241"/>
      <c r="NE214" s="241"/>
      <c r="NF214" s="241"/>
      <c r="NG214" s="241"/>
      <c r="NH214" s="241"/>
      <c r="NI214" s="241"/>
      <c r="NJ214" s="241"/>
      <c r="NK214" s="241"/>
      <c r="NL214" s="241"/>
      <c r="NM214" s="241"/>
      <c r="NN214" s="241"/>
      <c r="NO214" s="241"/>
      <c r="NP214" s="241"/>
      <c r="NQ214" s="241"/>
      <c r="NR214" s="241"/>
      <c r="NS214" s="241"/>
      <c r="NT214" s="241"/>
      <c r="NU214" s="241"/>
      <c r="NV214" s="241"/>
      <c r="NW214" s="241"/>
      <c r="NX214" s="241"/>
      <c r="NY214" s="241"/>
      <c r="NZ214" s="241"/>
      <c r="OA214" s="241"/>
      <c r="OB214" s="241"/>
    </row>
    <row r="215" spans="1:392" s="243" customFormat="1">
      <c r="A215" s="123" t="s">
        <v>78</v>
      </c>
      <c r="B215" s="395" t="s">
        <v>575</v>
      </c>
      <c r="C215" s="267">
        <f>VLOOKUP(A215,'Running Inventory count'!$A:$C,3,)</f>
        <v>4</v>
      </c>
      <c r="D215" s="263"/>
      <c r="E215" s="22"/>
      <c r="F215" s="266" t="s">
        <v>970</v>
      </c>
      <c r="G215" s="263" t="s">
        <v>868</v>
      </c>
      <c r="H215" s="262" t="s">
        <v>102</v>
      </c>
      <c r="I215" s="261"/>
      <c r="J215" s="265"/>
      <c r="K215" s="26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1"/>
      <c r="V215" s="241"/>
      <c r="W215" s="241"/>
      <c r="X215" s="241"/>
      <c r="Y215" s="241"/>
      <c r="Z215" s="241"/>
      <c r="AA215" s="241"/>
      <c r="AB215" s="241"/>
      <c r="AC215" s="241"/>
      <c r="AD215" s="241"/>
      <c r="AE215" s="241"/>
      <c r="AF215" s="241"/>
      <c r="AG215" s="241"/>
      <c r="AH215" s="241"/>
      <c r="AI215" s="241"/>
      <c r="AJ215" s="241"/>
      <c r="AK215" s="241"/>
      <c r="AL215" s="241"/>
      <c r="AM215" s="241"/>
      <c r="AN215" s="241"/>
      <c r="AO215" s="241"/>
      <c r="AP215" s="241"/>
      <c r="AQ215" s="241"/>
      <c r="AR215" s="241"/>
      <c r="AS215" s="241"/>
      <c r="AT215" s="241"/>
      <c r="AU215" s="241"/>
      <c r="AV215" s="241"/>
      <c r="AW215" s="241"/>
      <c r="AX215" s="241"/>
      <c r="AY215" s="241"/>
      <c r="AZ215" s="241"/>
      <c r="BA215" s="241"/>
      <c r="BB215" s="241"/>
      <c r="BC215" s="241"/>
      <c r="BD215" s="241"/>
      <c r="BE215" s="241"/>
      <c r="BF215" s="241"/>
      <c r="BG215" s="241"/>
      <c r="BH215" s="241"/>
      <c r="BI215" s="241"/>
      <c r="BJ215" s="241"/>
      <c r="BK215" s="241"/>
      <c r="BL215" s="241"/>
      <c r="BM215" s="241"/>
      <c r="BN215" s="241"/>
      <c r="BO215" s="241"/>
      <c r="BP215" s="241"/>
      <c r="BQ215" s="241"/>
      <c r="BR215" s="241"/>
      <c r="BS215" s="241"/>
      <c r="BT215" s="241"/>
      <c r="BU215" s="241"/>
      <c r="BV215" s="241"/>
      <c r="BW215" s="241"/>
      <c r="BX215" s="241"/>
      <c r="BY215" s="241"/>
      <c r="BZ215" s="241"/>
      <c r="CA215" s="241"/>
      <c r="CB215" s="241"/>
      <c r="CC215" s="241"/>
      <c r="CD215" s="241"/>
      <c r="CE215" s="241"/>
      <c r="CF215" s="241"/>
      <c r="CG215" s="241"/>
      <c r="CH215" s="241"/>
      <c r="CI215" s="241"/>
      <c r="CJ215" s="241"/>
      <c r="CK215" s="241"/>
      <c r="CL215" s="241"/>
      <c r="CM215" s="241"/>
      <c r="CN215" s="241"/>
      <c r="CO215" s="241"/>
      <c r="CP215" s="241"/>
      <c r="CQ215" s="241"/>
      <c r="CR215" s="241"/>
      <c r="CS215" s="241"/>
      <c r="CT215" s="241"/>
      <c r="CU215" s="241"/>
      <c r="CV215" s="241"/>
      <c r="CW215" s="241"/>
      <c r="CX215" s="241"/>
      <c r="CY215" s="241"/>
      <c r="CZ215" s="241"/>
      <c r="DA215" s="241"/>
      <c r="DB215" s="241"/>
      <c r="DC215" s="241"/>
      <c r="DD215" s="241"/>
      <c r="DE215" s="241"/>
      <c r="DF215" s="241"/>
      <c r="DG215" s="241"/>
      <c r="DH215" s="241"/>
      <c r="DI215" s="241"/>
      <c r="DJ215" s="241"/>
      <c r="DK215" s="241"/>
      <c r="DL215" s="241"/>
      <c r="DM215" s="241"/>
      <c r="DN215" s="241"/>
      <c r="DO215" s="241"/>
      <c r="DP215" s="241"/>
      <c r="DQ215" s="241"/>
      <c r="DR215" s="241"/>
      <c r="DS215" s="241"/>
      <c r="DT215" s="241"/>
      <c r="DU215" s="241"/>
      <c r="DV215" s="241"/>
      <c r="DW215" s="241"/>
      <c r="DX215" s="241"/>
      <c r="DY215" s="241"/>
      <c r="DZ215" s="241"/>
      <c r="EA215" s="241"/>
      <c r="EB215" s="241"/>
      <c r="EC215" s="241"/>
      <c r="ED215" s="241"/>
      <c r="EE215" s="241"/>
      <c r="EF215" s="241"/>
      <c r="EG215" s="241"/>
      <c r="EH215" s="241"/>
      <c r="EI215" s="241"/>
      <c r="EJ215" s="241"/>
      <c r="EK215" s="241"/>
      <c r="EL215" s="241"/>
      <c r="EM215" s="241"/>
      <c r="EN215" s="241"/>
      <c r="EO215" s="241"/>
      <c r="EP215" s="241"/>
      <c r="EQ215" s="241"/>
      <c r="ER215" s="241"/>
      <c r="ES215" s="241"/>
      <c r="ET215" s="241"/>
      <c r="EU215" s="241"/>
      <c r="EV215" s="241"/>
      <c r="EW215" s="241"/>
      <c r="EX215" s="241"/>
      <c r="EY215" s="241"/>
      <c r="EZ215" s="241"/>
      <c r="FA215" s="241"/>
      <c r="FB215" s="241"/>
      <c r="FC215" s="241"/>
      <c r="FD215" s="241"/>
      <c r="FE215" s="241"/>
      <c r="FF215" s="241"/>
      <c r="FG215" s="241"/>
      <c r="FH215" s="241"/>
      <c r="FI215" s="241"/>
      <c r="FJ215" s="241"/>
      <c r="FK215" s="241"/>
      <c r="FL215" s="241"/>
      <c r="FM215" s="241"/>
      <c r="FN215" s="241"/>
      <c r="FO215" s="241"/>
      <c r="FP215" s="241"/>
      <c r="FQ215" s="241"/>
      <c r="FR215" s="241"/>
      <c r="FS215" s="241"/>
      <c r="FT215" s="241"/>
      <c r="FU215" s="241"/>
      <c r="FV215" s="241"/>
      <c r="FW215" s="241"/>
      <c r="FX215" s="241"/>
      <c r="FY215" s="241"/>
      <c r="FZ215" s="241"/>
      <c r="GA215" s="241"/>
      <c r="GB215" s="241"/>
      <c r="GC215" s="241"/>
      <c r="GD215" s="241"/>
      <c r="GE215" s="241"/>
      <c r="GF215" s="241"/>
      <c r="GG215" s="241"/>
      <c r="GH215" s="241"/>
      <c r="GI215" s="241"/>
      <c r="GJ215" s="241"/>
      <c r="GK215" s="241"/>
      <c r="GL215" s="241"/>
      <c r="GM215" s="241"/>
      <c r="GN215" s="241"/>
      <c r="GO215" s="241"/>
      <c r="GP215" s="241"/>
      <c r="GQ215" s="241"/>
      <c r="GR215" s="241"/>
      <c r="GS215" s="241"/>
      <c r="GT215" s="241"/>
      <c r="GU215" s="241"/>
      <c r="GV215" s="241"/>
      <c r="GW215" s="241"/>
      <c r="GX215" s="241"/>
      <c r="GY215" s="241"/>
      <c r="GZ215" s="241"/>
      <c r="HA215" s="241"/>
      <c r="HB215" s="241"/>
      <c r="HC215" s="241"/>
      <c r="HD215" s="241"/>
      <c r="HE215" s="241"/>
      <c r="HF215" s="241"/>
      <c r="HG215" s="241"/>
      <c r="HH215" s="241"/>
      <c r="HI215" s="241"/>
      <c r="HJ215" s="241"/>
      <c r="HK215" s="241"/>
      <c r="HL215" s="241"/>
      <c r="HM215" s="241"/>
      <c r="HN215" s="241"/>
      <c r="HO215" s="241"/>
      <c r="HP215" s="241"/>
      <c r="HQ215" s="241"/>
      <c r="HR215" s="241"/>
      <c r="HS215" s="241"/>
      <c r="HT215" s="241"/>
      <c r="HU215" s="241"/>
      <c r="HV215" s="241"/>
      <c r="HW215" s="241"/>
      <c r="HX215" s="241"/>
      <c r="HY215" s="241"/>
      <c r="HZ215" s="241"/>
      <c r="IA215" s="241"/>
      <c r="IB215" s="241"/>
      <c r="IC215" s="241"/>
      <c r="ID215" s="241"/>
      <c r="IE215" s="241"/>
      <c r="IF215" s="241"/>
      <c r="IG215" s="241"/>
      <c r="IH215" s="241"/>
      <c r="II215" s="241"/>
      <c r="IJ215" s="241"/>
      <c r="IK215" s="241"/>
      <c r="IL215" s="241"/>
      <c r="IM215" s="241"/>
      <c r="IN215" s="241"/>
      <c r="IO215" s="241"/>
      <c r="IP215" s="241"/>
      <c r="IQ215" s="241"/>
      <c r="IR215" s="241"/>
      <c r="IS215" s="241"/>
      <c r="IT215" s="241"/>
      <c r="IU215" s="241"/>
      <c r="IV215" s="241"/>
      <c r="IW215" s="241"/>
      <c r="IX215" s="241"/>
      <c r="IY215" s="241"/>
      <c r="IZ215" s="241"/>
      <c r="JA215" s="241"/>
      <c r="JB215" s="241"/>
      <c r="JC215" s="241"/>
      <c r="JD215" s="241"/>
      <c r="JE215" s="241"/>
      <c r="JF215" s="241"/>
      <c r="JG215" s="241"/>
      <c r="JH215" s="241"/>
      <c r="JI215" s="241"/>
      <c r="JJ215" s="241"/>
      <c r="JK215" s="241"/>
      <c r="JL215" s="241"/>
      <c r="JM215" s="241"/>
      <c r="JN215" s="241"/>
      <c r="JO215" s="241"/>
      <c r="JP215" s="241"/>
      <c r="JQ215" s="241"/>
      <c r="JR215" s="241"/>
      <c r="JS215" s="241"/>
      <c r="JT215" s="241"/>
      <c r="JU215" s="241"/>
      <c r="JV215" s="241"/>
      <c r="JW215" s="241"/>
      <c r="JX215" s="241"/>
      <c r="JY215" s="241"/>
      <c r="JZ215" s="241"/>
      <c r="KA215" s="241"/>
      <c r="KB215" s="241"/>
      <c r="KC215" s="241"/>
      <c r="KD215" s="241"/>
      <c r="KE215" s="241"/>
      <c r="KF215" s="241"/>
      <c r="KG215" s="241"/>
      <c r="KH215" s="241"/>
      <c r="KI215" s="241"/>
      <c r="KJ215" s="241"/>
      <c r="KK215" s="241"/>
      <c r="KL215" s="241"/>
      <c r="KM215" s="241"/>
      <c r="KN215" s="241"/>
      <c r="KO215" s="241"/>
      <c r="KP215" s="241"/>
      <c r="KQ215" s="241"/>
      <c r="KR215" s="241"/>
      <c r="KS215" s="241"/>
      <c r="KT215" s="241"/>
      <c r="KU215" s="241"/>
      <c r="KV215" s="241"/>
      <c r="KW215" s="241"/>
      <c r="KX215" s="241"/>
      <c r="KY215" s="241"/>
      <c r="KZ215" s="241"/>
      <c r="LA215" s="241"/>
      <c r="LB215" s="241"/>
      <c r="LC215" s="241"/>
      <c r="LD215" s="241"/>
      <c r="LE215" s="241"/>
      <c r="LF215" s="241"/>
      <c r="LG215" s="241"/>
      <c r="LH215" s="241"/>
      <c r="LI215" s="241"/>
      <c r="LJ215" s="241"/>
      <c r="LK215" s="241"/>
      <c r="LL215" s="241"/>
      <c r="LM215" s="241"/>
      <c r="LN215" s="241"/>
      <c r="LO215" s="241"/>
      <c r="LP215" s="241"/>
      <c r="LQ215" s="241"/>
      <c r="LR215" s="241"/>
      <c r="LS215" s="241"/>
      <c r="LT215" s="241"/>
      <c r="LU215" s="241"/>
      <c r="LV215" s="241"/>
      <c r="LW215" s="241"/>
      <c r="LX215" s="241"/>
      <c r="LY215" s="241"/>
      <c r="LZ215" s="241"/>
      <c r="MA215" s="241"/>
      <c r="MB215" s="241"/>
      <c r="MC215" s="241"/>
      <c r="MD215" s="241"/>
      <c r="ME215" s="241"/>
      <c r="MF215" s="241"/>
      <c r="MG215" s="241"/>
      <c r="MH215" s="241"/>
      <c r="MI215" s="241"/>
      <c r="MJ215" s="241"/>
      <c r="MK215" s="241"/>
      <c r="ML215" s="241"/>
      <c r="MM215" s="241"/>
      <c r="MN215" s="241"/>
      <c r="MO215" s="241"/>
      <c r="MP215" s="241"/>
      <c r="MQ215" s="241"/>
      <c r="MR215" s="241"/>
      <c r="MS215" s="241"/>
      <c r="MT215" s="241"/>
      <c r="MU215" s="241"/>
      <c r="MV215" s="241"/>
      <c r="MW215" s="241"/>
      <c r="MX215" s="241"/>
      <c r="MY215" s="241"/>
      <c r="MZ215" s="241"/>
      <c r="NA215" s="241"/>
      <c r="NB215" s="241"/>
      <c r="NC215" s="241"/>
      <c r="ND215" s="241"/>
      <c r="NE215" s="241"/>
      <c r="NF215" s="241"/>
      <c r="NG215" s="241"/>
      <c r="NH215" s="241"/>
      <c r="NI215" s="241"/>
      <c r="NJ215" s="241"/>
      <c r="NK215" s="241"/>
      <c r="NL215" s="241"/>
      <c r="NM215" s="241"/>
      <c r="NN215" s="241"/>
      <c r="NO215" s="241"/>
      <c r="NP215" s="241"/>
      <c r="NQ215" s="241"/>
      <c r="NR215" s="241"/>
      <c r="NS215" s="241"/>
      <c r="NT215" s="241"/>
      <c r="NU215" s="241"/>
      <c r="NV215" s="241"/>
      <c r="NW215" s="241"/>
      <c r="NX215" s="241"/>
      <c r="NY215" s="241"/>
      <c r="NZ215" s="241"/>
      <c r="OA215" s="241"/>
      <c r="OB215" s="241"/>
    </row>
    <row r="216" spans="1:392" s="243" customFormat="1">
      <c r="A216" s="123" t="s">
        <v>21</v>
      </c>
      <c r="B216" s="395" t="s">
        <v>6</v>
      </c>
      <c r="C216" s="267">
        <f>VLOOKUP(A216,'Running Inventory count'!$A:$C,3,)</f>
        <v>278</v>
      </c>
      <c r="D216" s="263"/>
      <c r="E216" s="22"/>
      <c r="F216" s="266" t="s">
        <v>970</v>
      </c>
      <c r="G216" s="263" t="s">
        <v>868</v>
      </c>
      <c r="H216" s="262" t="s">
        <v>102</v>
      </c>
      <c r="I216" s="261"/>
      <c r="J216" s="265"/>
      <c r="K216" s="26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1"/>
      <c r="Y216" s="241"/>
      <c r="Z216" s="241"/>
      <c r="AA216" s="241"/>
      <c r="AB216" s="241"/>
      <c r="AC216" s="241"/>
      <c r="AD216" s="241"/>
      <c r="AE216" s="241"/>
      <c r="AF216" s="241"/>
      <c r="AG216" s="241"/>
      <c r="AH216" s="241"/>
      <c r="AI216" s="241"/>
      <c r="AJ216" s="241"/>
      <c r="AK216" s="241"/>
      <c r="AL216" s="241"/>
      <c r="AM216" s="241"/>
      <c r="AN216" s="241"/>
      <c r="AO216" s="241"/>
      <c r="AP216" s="241"/>
      <c r="AQ216" s="241"/>
      <c r="AR216" s="241"/>
      <c r="AS216" s="241"/>
      <c r="AT216" s="241"/>
      <c r="AU216" s="241"/>
      <c r="AV216" s="241"/>
      <c r="AW216" s="241"/>
      <c r="AX216" s="241"/>
      <c r="AY216" s="241"/>
      <c r="AZ216" s="241"/>
      <c r="BA216" s="241"/>
      <c r="BB216" s="241"/>
      <c r="BC216" s="241"/>
      <c r="BD216" s="241"/>
      <c r="BE216" s="241"/>
      <c r="BF216" s="241"/>
      <c r="BG216" s="241"/>
      <c r="BH216" s="241"/>
      <c r="BI216" s="241"/>
      <c r="BJ216" s="241"/>
      <c r="BK216" s="241"/>
      <c r="BL216" s="241"/>
      <c r="BM216" s="241"/>
      <c r="BN216" s="241"/>
      <c r="BO216" s="241"/>
      <c r="BP216" s="241"/>
      <c r="BQ216" s="241"/>
      <c r="BR216" s="241"/>
      <c r="BS216" s="241"/>
      <c r="BT216" s="241"/>
      <c r="BU216" s="241"/>
      <c r="BV216" s="241"/>
      <c r="BW216" s="241"/>
      <c r="BX216" s="241"/>
      <c r="BY216" s="241"/>
      <c r="BZ216" s="241"/>
      <c r="CA216" s="241"/>
      <c r="CB216" s="241"/>
      <c r="CC216" s="241"/>
      <c r="CD216" s="241"/>
      <c r="CE216" s="241"/>
      <c r="CF216" s="241"/>
      <c r="CG216" s="241"/>
      <c r="CH216" s="241"/>
      <c r="CI216" s="241"/>
      <c r="CJ216" s="241"/>
      <c r="CK216" s="241"/>
      <c r="CL216" s="241"/>
      <c r="CM216" s="241"/>
      <c r="CN216" s="241"/>
      <c r="CO216" s="241"/>
      <c r="CP216" s="241"/>
      <c r="CQ216" s="241"/>
      <c r="CR216" s="241"/>
      <c r="CS216" s="241"/>
      <c r="CT216" s="241"/>
      <c r="CU216" s="241"/>
      <c r="CV216" s="241"/>
      <c r="CW216" s="241"/>
      <c r="CX216" s="241"/>
      <c r="CY216" s="241"/>
      <c r="CZ216" s="241"/>
      <c r="DA216" s="241"/>
      <c r="DB216" s="241"/>
      <c r="DC216" s="241"/>
      <c r="DD216" s="241"/>
      <c r="DE216" s="241"/>
      <c r="DF216" s="241"/>
      <c r="DG216" s="241"/>
      <c r="DH216" s="241"/>
      <c r="DI216" s="241"/>
      <c r="DJ216" s="241"/>
      <c r="DK216" s="241"/>
      <c r="DL216" s="241"/>
      <c r="DM216" s="241"/>
      <c r="DN216" s="241"/>
      <c r="DO216" s="241"/>
      <c r="DP216" s="241"/>
      <c r="DQ216" s="241"/>
      <c r="DR216" s="241"/>
      <c r="DS216" s="241"/>
      <c r="DT216" s="241"/>
      <c r="DU216" s="241"/>
      <c r="DV216" s="241"/>
      <c r="DW216" s="241"/>
      <c r="DX216" s="241"/>
      <c r="DY216" s="241"/>
      <c r="DZ216" s="241"/>
      <c r="EA216" s="241"/>
      <c r="EB216" s="241"/>
      <c r="EC216" s="241"/>
      <c r="ED216" s="241"/>
      <c r="EE216" s="241"/>
      <c r="EF216" s="241"/>
      <c r="EG216" s="241"/>
      <c r="EH216" s="241"/>
      <c r="EI216" s="241"/>
      <c r="EJ216" s="241"/>
      <c r="EK216" s="241"/>
      <c r="EL216" s="241"/>
      <c r="EM216" s="241"/>
      <c r="EN216" s="241"/>
      <c r="EO216" s="241"/>
      <c r="EP216" s="241"/>
      <c r="EQ216" s="241"/>
      <c r="ER216" s="241"/>
      <c r="ES216" s="241"/>
      <c r="ET216" s="241"/>
      <c r="EU216" s="241"/>
      <c r="EV216" s="241"/>
      <c r="EW216" s="241"/>
      <c r="EX216" s="241"/>
      <c r="EY216" s="241"/>
      <c r="EZ216" s="241"/>
      <c r="FA216" s="241"/>
      <c r="FB216" s="241"/>
      <c r="FC216" s="241"/>
      <c r="FD216" s="241"/>
      <c r="FE216" s="241"/>
      <c r="FF216" s="241"/>
      <c r="FG216" s="241"/>
      <c r="FH216" s="241"/>
      <c r="FI216" s="241"/>
      <c r="FJ216" s="241"/>
      <c r="FK216" s="241"/>
      <c r="FL216" s="241"/>
      <c r="FM216" s="241"/>
      <c r="FN216" s="241"/>
      <c r="FO216" s="241"/>
      <c r="FP216" s="241"/>
      <c r="FQ216" s="241"/>
      <c r="FR216" s="241"/>
      <c r="FS216" s="241"/>
      <c r="FT216" s="241"/>
      <c r="FU216" s="241"/>
      <c r="FV216" s="241"/>
      <c r="FW216" s="241"/>
      <c r="FX216" s="241"/>
      <c r="FY216" s="241"/>
      <c r="FZ216" s="241"/>
      <c r="GA216" s="241"/>
      <c r="GB216" s="241"/>
      <c r="GC216" s="241"/>
      <c r="GD216" s="241"/>
      <c r="GE216" s="241"/>
      <c r="GF216" s="241"/>
      <c r="GG216" s="241"/>
      <c r="GH216" s="241"/>
      <c r="GI216" s="241"/>
      <c r="GJ216" s="241"/>
      <c r="GK216" s="241"/>
      <c r="GL216" s="241"/>
      <c r="GM216" s="241"/>
      <c r="GN216" s="241"/>
      <c r="GO216" s="241"/>
      <c r="GP216" s="241"/>
      <c r="GQ216" s="241"/>
      <c r="GR216" s="241"/>
      <c r="GS216" s="241"/>
      <c r="GT216" s="241"/>
      <c r="GU216" s="241"/>
      <c r="GV216" s="241"/>
      <c r="GW216" s="241"/>
      <c r="GX216" s="241"/>
      <c r="GY216" s="241"/>
      <c r="GZ216" s="241"/>
      <c r="HA216" s="241"/>
      <c r="HB216" s="241"/>
      <c r="HC216" s="241"/>
      <c r="HD216" s="241"/>
      <c r="HE216" s="241"/>
      <c r="HF216" s="241"/>
      <c r="HG216" s="241"/>
      <c r="HH216" s="241"/>
      <c r="HI216" s="241"/>
      <c r="HJ216" s="241"/>
      <c r="HK216" s="241"/>
      <c r="HL216" s="241"/>
      <c r="HM216" s="241"/>
      <c r="HN216" s="241"/>
      <c r="HO216" s="241"/>
      <c r="HP216" s="241"/>
      <c r="HQ216" s="241"/>
      <c r="HR216" s="241"/>
      <c r="HS216" s="241"/>
      <c r="HT216" s="241"/>
      <c r="HU216" s="241"/>
      <c r="HV216" s="241"/>
      <c r="HW216" s="241"/>
      <c r="HX216" s="241"/>
      <c r="HY216" s="241"/>
      <c r="HZ216" s="241"/>
      <c r="IA216" s="241"/>
      <c r="IB216" s="241"/>
      <c r="IC216" s="241"/>
      <c r="ID216" s="241"/>
      <c r="IE216" s="241"/>
      <c r="IF216" s="241"/>
      <c r="IG216" s="241"/>
      <c r="IH216" s="241"/>
      <c r="II216" s="241"/>
      <c r="IJ216" s="241"/>
      <c r="IK216" s="241"/>
      <c r="IL216" s="241"/>
      <c r="IM216" s="241"/>
      <c r="IN216" s="241"/>
      <c r="IO216" s="241"/>
      <c r="IP216" s="241"/>
      <c r="IQ216" s="241"/>
      <c r="IR216" s="241"/>
      <c r="IS216" s="241"/>
      <c r="IT216" s="241"/>
      <c r="IU216" s="241"/>
      <c r="IV216" s="241"/>
      <c r="IW216" s="241"/>
      <c r="IX216" s="241"/>
      <c r="IY216" s="241"/>
      <c r="IZ216" s="241"/>
      <c r="JA216" s="241"/>
      <c r="JB216" s="241"/>
      <c r="JC216" s="241"/>
      <c r="JD216" s="241"/>
      <c r="JE216" s="241"/>
      <c r="JF216" s="241"/>
      <c r="JG216" s="241"/>
      <c r="JH216" s="241"/>
      <c r="JI216" s="241"/>
      <c r="JJ216" s="241"/>
      <c r="JK216" s="241"/>
      <c r="JL216" s="241"/>
      <c r="JM216" s="241"/>
      <c r="JN216" s="241"/>
      <c r="JO216" s="241"/>
      <c r="JP216" s="241"/>
      <c r="JQ216" s="241"/>
      <c r="JR216" s="241"/>
      <c r="JS216" s="241"/>
      <c r="JT216" s="241"/>
      <c r="JU216" s="241"/>
      <c r="JV216" s="241"/>
      <c r="JW216" s="241"/>
      <c r="JX216" s="241"/>
      <c r="JY216" s="241"/>
      <c r="JZ216" s="241"/>
      <c r="KA216" s="241"/>
      <c r="KB216" s="241"/>
      <c r="KC216" s="241"/>
      <c r="KD216" s="241"/>
      <c r="KE216" s="241"/>
      <c r="KF216" s="241"/>
      <c r="KG216" s="241"/>
      <c r="KH216" s="241"/>
      <c r="KI216" s="241"/>
      <c r="KJ216" s="241"/>
      <c r="KK216" s="241"/>
      <c r="KL216" s="241"/>
      <c r="KM216" s="241"/>
      <c r="KN216" s="241"/>
      <c r="KO216" s="241"/>
      <c r="KP216" s="241"/>
      <c r="KQ216" s="241"/>
      <c r="KR216" s="241"/>
      <c r="KS216" s="241"/>
      <c r="KT216" s="241"/>
      <c r="KU216" s="241"/>
      <c r="KV216" s="241"/>
      <c r="KW216" s="241"/>
      <c r="KX216" s="241"/>
      <c r="KY216" s="241"/>
      <c r="KZ216" s="241"/>
      <c r="LA216" s="241"/>
      <c r="LB216" s="241"/>
      <c r="LC216" s="241"/>
      <c r="LD216" s="241"/>
      <c r="LE216" s="241"/>
      <c r="LF216" s="241"/>
      <c r="LG216" s="241"/>
      <c r="LH216" s="241"/>
      <c r="LI216" s="241"/>
      <c r="LJ216" s="241"/>
      <c r="LK216" s="241"/>
      <c r="LL216" s="241"/>
      <c r="LM216" s="241"/>
      <c r="LN216" s="241"/>
      <c r="LO216" s="241"/>
      <c r="LP216" s="241"/>
      <c r="LQ216" s="241"/>
      <c r="LR216" s="241"/>
      <c r="LS216" s="241"/>
      <c r="LT216" s="241"/>
      <c r="LU216" s="241"/>
      <c r="LV216" s="241"/>
      <c r="LW216" s="241"/>
      <c r="LX216" s="241"/>
      <c r="LY216" s="241"/>
      <c r="LZ216" s="241"/>
      <c r="MA216" s="241"/>
      <c r="MB216" s="241"/>
      <c r="MC216" s="241"/>
      <c r="MD216" s="241"/>
      <c r="ME216" s="241"/>
      <c r="MF216" s="241"/>
      <c r="MG216" s="241"/>
      <c r="MH216" s="241"/>
      <c r="MI216" s="241"/>
      <c r="MJ216" s="241"/>
      <c r="MK216" s="241"/>
      <c r="ML216" s="241"/>
      <c r="MM216" s="241"/>
      <c r="MN216" s="241"/>
      <c r="MO216" s="241"/>
      <c r="MP216" s="241"/>
      <c r="MQ216" s="241"/>
      <c r="MR216" s="241"/>
      <c r="MS216" s="241"/>
      <c r="MT216" s="241"/>
      <c r="MU216" s="241"/>
      <c r="MV216" s="241"/>
      <c r="MW216" s="241"/>
      <c r="MX216" s="241"/>
      <c r="MY216" s="241"/>
      <c r="MZ216" s="241"/>
      <c r="NA216" s="241"/>
      <c r="NB216" s="241"/>
      <c r="NC216" s="241"/>
      <c r="ND216" s="241"/>
      <c r="NE216" s="241"/>
      <c r="NF216" s="241"/>
      <c r="NG216" s="241"/>
      <c r="NH216" s="241"/>
      <c r="NI216" s="241"/>
      <c r="NJ216" s="241"/>
      <c r="NK216" s="241"/>
      <c r="NL216" s="241"/>
      <c r="NM216" s="241"/>
      <c r="NN216" s="241"/>
      <c r="NO216" s="241"/>
      <c r="NP216" s="241"/>
      <c r="NQ216" s="241"/>
      <c r="NR216" s="241"/>
      <c r="NS216" s="241"/>
      <c r="NT216" s="241"/>
      <c r="NU216" s="241"/>
      <c r="NV216" s="241"/>
      <c r="NW216" s="241"/>
      <c r="NX216" s="241"/>
      <c r="NY216" s="241"/>
      <c r="NZ216" s="241"/>
      <c r="OA216" s="241"/>
      <c r="OB216" s="241"/>
    </row>
    <row r="217" spans="1:392" s="243" customFormat="1">
      <c r="A217" s="293" t="s">
        <v>2102</v>
      </c>
      <c r="B217" s="292" t="s">
        <v>2110</v>
      </c>
      <c r="C217" s="290">
        <f>VLOOKUP(A217,'Running Inventory count'!$A:$C,3,)</f>
        <v>7</v>
      </c>
      <c r="D217" s="289"/>
      <c r="E217" s="289"/>
      <c r="F217" s="291" t="s">
        <v>2054</v>
      </c>
      <c r="G217" s="289" t="s">
        <v>868</v>
      </c>
      <c r="H217" s="288" t="s">
        <v>102</v>
      </c>
      <c r="I217" s="287"/>
      <c r="J217" s="285"/>
      <c r="K217" s="287"/>
      <c r="L217" s="241"/>
      <c r="M217" s="241"/>
      <c r="N217" s="241"/>
      <c r="O217" s="241"/>
      <c r="P217" s="241"/>
      <c r="Q217" s="241"/>
      <c r="R217" s="241"/>
      <c r="S217" s="241"/>
      <c r="T217" s="241"/>
      <c r="U217" s="241"/>
      <c r="V217" s="241"/>
      <c r="W217" s="241"/>
      <c r="X217" s="241"/>
      <c r="Y217" s="241"/>
      <c r="Z217" s="241"/>
      <c r="AA217" s="241"/>
      <c r="AB217" s="241"/>
      <c r="AC217" s="241"/>
      <c r="AD217" s="241"/>
      <c r="AE217" s="241"/>
      <c r="AF217" s="241"/>
      <c r="AG217" s="241"/>
      <c r="AH217" s="241"/>
      <c r="AI217" s="241"/>
      <c r="AJ217" s="241"/>
      <c r="AK217" s="241"/>
      <c r="AL217" s="241"/>
      <c r="AM217" s="241"/>
      <c r="AN217" s="241"/>
      <c r="AO217" s="241"/>
      <c r="AP217" s="241"/>
      <c r="AQ217" s="241"/>
      <c r="AR217" s="241"/>
      <c r="AS217" s="241"/>
      <c r="AT217" s="241"/>
      <c r="AU217" s="241"/>
      <c r="AV217" s="241"/>
      <c r="AW217" s="241"/>
      <c r="AX217" s="241"/>
      <c r="AY217" s="241"/>
      <c r="AZ217" s="241"/>
      <c r="BA217" s="241"/>
      <c r="BB217" s="241"/>
      <c r="BC217" s="241"/>
      <c r="BD217" s="241"/>
      <c r="BE217" s="241"/>
      <c r="BF217" s="241"/>
      <c r="BG217" s="241"/>
      <c r="BH217" s="241"/>
      <c r="BI217" s="241"/>
      <c r="BJ217" s="241"/>
      <c r="BK217" s="241"/>
      <c r="BL217" s="241"/>
      <c r="BM217" s="241"/>
      <c r="BN217" s="241"/>
      <c r="BO217" s="241"/>
      <c r="BP217" s="241"/>
      <c r="BQ217" s="241"/>
      <c r="BR217" s="241"/>
      <c r="BS217" s="241"/>
      <c r="BT217" s="241"/>
      <c r="BU217" s="241"/>
      <c r="BV217" s="241"/>
      <c r="BW217" s="241"/>
      <c r="BX217" s="241"/>
      <c r="BY217" s="241"/>
      <c r="BZ217" s="241"/>
      <c r="CA217" s="241"/>
      <c r="CB217" s="241"/>
      <c r="CC217" s="241"/>
      <c r="CD217" s="241"/>
      <c r="CE217" s="241"/>
      <c r="CF217" s="241"/>
      <c r="CG217" s="241"/>
      <c r="CH217" s="241"/>
      <c r="CI217" s="241"/>
      <c r="CJ217" s="241"/>
      <c r="CK217" s="241"/>
      <c r="CL217" s="241"/>
      <c r="CM217" s="241"/>
      <c r="CN217" s="241"/>
      <c r="CO217" s="241"/>
      <c r="CP217" s="241"/>
      <c r="CQ217" s="241"/>
      <c r="CR217" s="241"/>
      <c r="CS217" s="241"/>
      <c r="CT217" s="241"/>
      <c r="CU217" s="241"/>
      <c r="CV217" s="241"/>
      <c r="CW217" s="241"/>
      <c r="CX217" s="241"/>
      <c r="CY217" s="241"/>
      <c r="CZ217" s="241"/>
      <c r="DA217" s="241"/>
      <c r="DB217" s="241"/>
      <c r="DC217" s="241"/>
      <c r="DD217" s="241"/>
      <c r="DE217" s="241"/>
      <c r="DF217" s="241"/>
      <c r="DG217" s="241"/>
      <c r="DH217" s="241"/>
      <c r="DI217" s="241"/>
      <c r="DJ217" s="241"/>
      <c r="DK217" s="241"/>
      <c r="DL217" s="241"/>
      <c r="DM217" s="241"/>
      <c r="DN217" s="241"/>
      <c r="DO217" s="241"/>
      <c r="DP217" s="241"/>
      <c r="DQ217" s="241"/>
      <c r="DR217" s="241"/>
      <c r="DS217" s="241"/>
      <c r="DT217" s="241"/>
      <c r="DU217" s="241"/>
      <c r="DV217" s="241"/>
      <c r="DW217" s="241"/>
      <c r="DX217" s="241"/>
      <c r="DY217" s="241"/>
      <c r="DZ217" s="241"/>
      <c r="EA217" s="241"/>
      <c r="EB217" s="241"/>
      <c r="EC217" s="241"/>
      <c r="ED217" s="241"/>
      <c r="EE217" s="241"/>
      <c r="EF217" s="241"/>
      <c r="EG217" s="241"/>
      <c r="EH217" s="241"/>
      <c r="EI217" s="241"/>
      <c r="EJ217" s="241"/>
      <c r="EK217" s="241"/>
      <c r="EL217" s="241"/>
      <c r="EM217" s="241"/>
      <c r="EN217" s="241"/>
      <c r="EO217" s="241"/>
      <c r="EP217" s="241"/>
      <c r="EQ217" s="241"/>
      <c r="ER217" s="241"/>
      <c r="ES217" s="241"/>
      <c r="ET217" s="241"/>
      <c r="EU217" s="241"/>
      <c r="EV217" s="241"/>
      <c r="EW217" s="241"/>
      <c r="EX217" s="241"/>
      <c r="EY217" s="241"/>
      <c r="EZ217" s="241"/>
      <c r="FA217" s="241"/>
      <c r="FB217" s="241"/>
      <c r="FC217" s="241"/>
      <c r="FD217" s="241"/>
      <c r="FE217" s="241"/>
      <c r="FF217" s="241"/>
      <c r="FG217" s="241"/>
      <c r="FH217" s="241"/>
      <c r="FI217" s="241"/>
      <c r="FJ217" s="241"/>
      <c r="FK217" s="241"/>
      <c r="FL217" s="241"/>
      <c r="FM217" s="241"/>
      <c r="FN217" s="241"/>
      <c r="FO217" s="241"/>
      <c r="FP217" s="241"/>
      <c r="FQ217" s="241"/>
      <c r="FR217" s="241"/>
      <c r="FS217" s="241"/>
      <c r="FT217" s="241"/>
      <c r="FU217" s="241"/>
      <c r="FV217" s="241"/>
      <c r="FW217" s="241"/>
      <c r="FX217" s="241"/>
      <c r="FY217" s="241"/>
      <c r="FZ217" s="241"/>
      <c r="GA217" s="241"/>
      <c r="GB217" s="241"/>
      <c r="GC217" s="241"/>
      <c r="GD217" s="241"/>
      <c r="GE217" s="241"/>
      <c r="GF217" s="241"/>
      <c r="GG217" s="241"/>
      <c r="GH217" s="241"/>
      <c r="GI217" s="241"/>
      <c r="GJ217" s="241"/>
      <c r="GK217" s="241"/>
      <c r="GL217" s="241"/>
      <c r="GM217" s="241"/>
      <c r="GN217" s="241"/>
      <c r="GO217" s="241"/>
      <c r="GP217" s="241"/>
      <c r="GQ217" s="241"/>
      <c r="GR217" s="241"/>
      <c r="GS217" s="241"/>
      <c r="GT217" s="241"/>
      <c r="GU217" s="241"/>
      <c r="GV217" s="241"/>
      <c r="GW217" s="241"/>
      <c r="GX217" s="241"/>
      <c r="GY217" s="241"/>
      <c r="GZ217" s="241"/>
      <c r="HA217" s="241"/>
      <c r="HB217" s="241"/>
      <c r="HC217" s="241"/>
      <c r="HD217" s="241"/>
      <c r="HE217" s="241"/>
      <c r="HF217" s="241"/>
      <c r="HG217" s="241"/>
      <c r="HH217" s="241"/>
      <c r="HI217" s="241"/>
      <c r="HJ217" s="241"/>
      <c r="HK217" s="241"/>
      <c r="HL217" s="241"/>
      <c r="HM217" s="241"/>
      <c r="HN217" s="241"/>
      <c r="HO217" s="241"/>
      <c r="HP217" s="241"/>
      <c r="HQ217" s="241"/>
      <c r="HR217" s="241"/>
      <c r="HS217" s="241"/>
      <c r="HT217" s="241"/>
      <c r="HU217" s="241"/>
      <c r="HV217" s="241"/>
      <c r="HW217" s="241"/>
      <c r="HX217" s="241"/>
      <c r="HY217" s="241"/>
      <c r="HZ217" s="241"/>
      <c r="IA217" s="241"/>
      <c r="IB217" s="241"/>
      <c r="IC217" s="241"/>
      <c r="ID217" s="241"/>
      <c r="IE217" s="241"/>
      <c r="IF217" s="241"/>
      <c r="IG217" s="241"/>
      <c r="IH217" s="241"/>
      <c r="II217" s="241"/>
      <c r="IJ217" s="241"/>
      <c r="IK217" s="241"/>
      <c r="IL217" s="241"/>
      <c r="IM217" s="241"/>
      <c r="IN217" s="241"/>
      <c r="IO217" s="241"/>
      <c r="IP217" s="241"/>
      <c r="IQ217" s="241"/>
      <c r="IR217" s="241"/>
      <c r="IS217" s="241"/>
      <c r="IT217" s="241"/>
      <c r="IU217" s="241"/>
      <c r="IV217" s="241"/>
      <c r="IW217" s="241"/>
      <c r="IX217" s="241"/>
      <c r="IY217" s="241"/>
      <c r="IZ217" s="241"/>
      <c r="JA217" s="241"/>
      <c r="JB217" s="241"/>
      <c r="JC217" s="241"/>
      <c r="JD217" s="241"/>
      <c r="JE217" s="241"/>
      <c r="JF217" s="241"/>
      <c r="JG217" s="241"/>
      <c r="JH217" s="241"/>
      <c r="JI217" s="241"/>
      <c r="JJ217" s="241"/>
      <c r="JK217" s="241"/>
      <c r="JL217" s="241"/>
      <c r="JM217" s="241"/>
      <c r="JN217" s="241"/>
      <c r="JO217" s="241"/>
      <c r="JP217" s="241"/>
      <c r="JQ217" s="241"/>
      <c r="JR217" s="241"/>
      <c r="JS217" s="241"/>
      <c r="JT217" s="241"/>
      <c r="JU217" s="241"/>
      <c r="JV217" s="241"/>
      <c r="JW217" s="241"/>
      <c r="JX217" s="241"/>
      <c r="JY217" s="241"/>
      <c r="JZ217" s="241"/>
      <c r="KA217" s="241"/>
      <c r="KB217" s="241"/>
      <c r="KC217" s="241"/>
      <c r="KD217" s="241"/>
      <c r="KE217" s="241"/>
      <c r="KF217" s="241"/>
      <c r="KG217" s="241"/>
      <c r="KH217" s="241"/>
      <c r="KI217" s="241"/>
      <c r="KJ217" s="241"/>
      <c r="KK217" s="241"/>
      <c r="KL217" s="241"/>
      <c r="KM217" s="241"/>
      <c r="KN217" s="241"/>
      <c r="KO217" s="241"/>
      <c r="KP217" s="241"/>
      <c r="KQ217" s="241"/>
      <c r="KR217" s="241"/>
      <c r="KS217" s="241"/>
      <c r="KT217" s="241"/>
      <c r="KU217" s="241"/>
      <c r="KV217" s="241"/>
      <c r="KW217" s="241"/>
      <c r="KX217" s="241"/>
      <c r="KY217" s="241"/>
      <c r="KZ217" s="241"/>
      <c r="LA217" s="241"/>
      <c r="LB217" s="241"/>
      <c r="LC217" s="241"/>
      <c r="LD217" s="241"/>
      <c r="LE217" s="241"/>
      <c r="LF217" s="241"/>
      <c r="LG217" s="241"/>
      <c r="LH217" s="241"/>
      <c r="LI217" s="241"/>
      <c r="LJ217" s="241"/>
      <c r="LK217" s="241"/>
      <c r="LL217" s="241"/>
      <c r="LM217" s="241"/>
      <c r="LN217" s="241"/>
      <c r="LO217" s="241"/>
      <c r="LP217" s="241"/>
      <c r="LQ217" s="241"/>
      <c r="LR217" s="241"/>
      <c r="LS217" s="241"/>
      <c r="LT217" s="241"/>
      <c r="LU217" s="241"/>
      <c r="LV217" s="241"/>
      <c r="LW217" s="241"/>
      <c r="LX217" s="241"/>
      <c r="LY217" s="241"/>
      <c r="LZ217" s="241"/>
      <c r="MA217" s="241"/>
      <c r="MB217" s="241"/>
      <c r="MC217" s="241"/>
      <c r="MD217" s="241"/>
      <c r="ME217" s="241"/>
      <c r="MF217" s="241"/>
      <c r="MG217" s="241"/>
      <c r="MH217" s="241"/>
      <c r="MI217" s="241"/>
      <c r="MJ217" s="241"/>
      <c r="MK217" s="241"/>
      <c r="ML217" s="241"/>
      <c r="MM217" s="241"/>
      <c r="MN217" s="241"/>
      <c r="MO217" s="241"/>
      <c r="MP217" s="241"/>
      <c r="MQ217" s="241"/>
      <c r="MR217" s="241"/>
      <c r="MS217" s="241"/>
      <c r="MT217" s="241"/>
      <c r="MU217" s="241"/>
      <c r="MV217" s="241"/>
      <c r="MW217" s="241"/>
      <c r="MX217" s="241"/>
      <c r="MY217" s="241"/>
      <c r="MZ217" s="241"/>
      <c r="NA217" s="241"/>
      <c r="NB217" s="241"/>
      <c r="NC217" s="241"/>
      <c r="ND217" s="241"/>
      <c r="NE217" s="241"/>
      <c r="NF217" s="241"/>
      <c r="NG217" s="241"/>
      <c r="NH217" s="241"/>
      <c r="NI217" s="241"/>
      <c r="NJ217" s="241"/>
      <c r="NK217" s="241"/>
      <c r="NL217" s="241"/>
      <c r="NM217" s="241"/>
      <c r="NN217" s="241"/>
      <c r="NO217" s="241"/>
      <c r="NP217" s="241"/>
      <c r="NQ217" s="241"/>
      <c r="NR217" s="241"/>
      <c r="NS217" s="241"/>
      <c r="NT217" s="241"/>
      <c r="NU217" s="241"/>
      <c r="NV217" s="241"/>
      <c r="NW217" s="241"/>
      <c r="NX217" s="241"/>
      <c r="NY217" s="241"/>
      <c r="NZ217" s="241"/>
      <c r="OA217" s="241"/>
      <c r="OB217" s="241"/>
    </row>
    <row r="218" spans="1:392" s="243" customFormat="1">
      <c r="A218" s="121" t="s">
        <v>22</v>
      </c>
      <c r="B218" s="385" t="s">
        <v>1</v>
      </c>
      <c r="C218" s="170">
        <f>VLOOKUP(A218,'Running Inventory count'!$A:$C,3,)</f>
        <v>568</v>
      </c>
      <c r="D218" s="169"/>
      <c r="E218" s="169"/>
      <c r="F218" s="115" t="s">
        <v>783</v>
      </c>
      <c r="G218" s="169" t="s">
        <v>823</v>
      </c>
      <c r="H218" s="167" t="s">
        <v>102</v>
      </c>
      <c r="I218" s="151"/>
      <c r="J218" s="163"/>
      <c r="K218" s="15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1"/>
      <c r="Y218" s="241"/>
      <c r="Z218" s="241"/>
      <c r="AA218" s="241"/>
      <c r="AB218" s="241"/>
      <c r="AC218" s="241"/>
      <c r="AD218" s="241"/>
      <c r="AE218" s="241"/>
      <c r="AF218" s="241"/>
      <c r="AG218" s="241"/>
      <c r="AH218" s="241"/>
      <c r="AI218" s="241"/>
      <c r="AJ218" s="241"/>
      <c r="AK218" s="241"/>
      <c r="AL218" s="241"/>
      <c r="AM218" s="241"/>
      <c r="AN218" s="241"/>
      <c r="AO218" s="241"/>
      <c r="AP218" s="241"/>
      <c r="AQ218" s="241"/>
      <c r="AR218" s="241"/>
      <c r="AS218" s="241"/>
      <c r="AT218" s="241"/>
      <c r="AU218" s="241"/>
      <c r="AV218" s="241"/>
      <c r="AW218" s="241"/>
      <c r="AX218" s="241"/>
      <c r="AY218" s="241"/>
      <c r="AZ218" s="241"/>
      <c r="BA218" s="241"/>
      <c r="BB218" s="241"/>
      <c r="BC218" s="241"/>
      <c r="BD218" s="241"/>
      <c r="BE218" s="241"/>
      <c r="BF218" s="241"/>
      <c r="BG218" s="241"/>
      <c r="BH218" s="241"/>
      <c r="BI218" s="241"/>
      <c r="BJ218" s="241"/>
      <c r="BK218" s="241"/>
      <c r="BL218" s="241"/>
      <c r="BM218" s="241"/>
      <c r="BN218" s="241"/>
      <c r="BO218" s="241"/>
      <c r="BP218" s="241"/>
      <c r="BQ218" s="241"/>
      <c r="BR218" s="241"/>
      <c r="BS218" s="241"/>
      <c r="BT218" s="241"/>
      <c r="BU218" s="241"/>
      <c r="BV218" s="241"/>
      <c r="BW218" s="241"/>
      <c r="BX218" s="241"/>
      <c r="BY218" s="241"/>
      <c r="BZ218" s="241"/>
      <c r="CA218" s="241"/>
      <c r="CB218" s="241"/>
      <c r="CC218" s="241"/>
      <c r="CD218" s="241"/>
      <c r="CE218" s="241"/>
      <c r="CF218" s="241"/>
      <c r="CG218" s="241"/>
      <c r="CH218" s="241"/>
      <c r="CI218" s="241"/>
      <c r="CJ218" s="241"/>
      <c r="CK218" s="241"/>
      <c r="CL218" s="241"/>
      <c r="CM218" s="241"/>
      <c r="CN218" s="241"/>
      <c r="CO218" s="241"/>
      <c r="CP218" s="241"/>
      <c r="CQ218" s="241"/>
      <c r="CR218" s="241"/>
      <c r="CS218" s="241"/>
      <c r="CT218" s="241"/>
      <c r="CU218" s="241"/>
      <c r="CV218" s="241"/>
      <c r="CW218" s="241"/>
      <c r="CX218" s="241"/>
      <c r="CY218" s="241"/>
      <c r="CZ218" s="241"/>
      <c r="DA218" s="241"/>
      <c r="DB218" s="241"/>
      <c r="DC218" s="241"/>
      <c r="DD218" s="241"/>
      <c r="DE218" s="241"/>
      <c r="DF218" s="241"/>
      <c r="DG218" s="241"/>
      <c r="DH218" s="241"/>
      <c r="DI218" s="241"/>
      <c r="DJ218" s="241"/>
      <c r="DK218" s="241"/>
      <c r="DL218" s="241"/>
      <c r="DM218" s="241"/>
      <c r="DN218" s="241"/>
      <c r="DO218" s="241"/>
      <c r="DP218" s="241"/>
      <c r="DQ218" s="241"/>
      <c r="DR218" s="241"/>
      <c r="DS218" s="241"/>
      <c r="DT218" s="241"/>
      <c r="DU218" s="241"/>
      <c r="DV218" s="241"/>
      <c r="DW218" s="241"/>
      <c r="DX218" s="241"/>
      <c r="DY218" s="241"/>
      <c r="DZ218" s="241"/>
      <c r="EA218" s="241"/>
      <c r="EB218" s="241"/>
      <c r="EC218" s="241"/>
      <c r="ED218" s="241"/>
      <c r="EE218" s="241"/>
      <c r="EF218" s="241"/>
      <c r="EG218" s="241"/>
      <c r="EH218" s="241"/>
      <c r="EI218" s="241"/>
      <c r="EJ218" s="241"/>
      <c r="EK218" s="241"/>
      <c r="EL218" s="241"/>
      <c r="EM218" s="241"/>
      <c r="EN218" s="241"/>
      <c r="EO218" s="241"/>
      <c r="EP218" s="241"/>
      <c r="EQ218" s="241"/>
      <c r="ER218" s="241"/>
      <c r="ES218" s="241"/>
      <c r="ET218" s="241"/>
      <c r="EU218" s="241"/>
      <c r="EV218" s="241"/>
      <c r="EW218" s="241"/>
      <c r="EX218" s="241"/>
      <c r="EY218" s="241"/>
      <c r="EZ218" s="241"/>
      <c r="FA218" s="241"/>
      <c r="FB218" s="241"/>
      <c r="FC218" s="241"/>
      <c r="FD218" s="241"/>
      <c r="FE218" s="241"/>
      <c r="FF218" s="241"/>
      <c r="FG218" s="241"/>
      <c r="FH218" s="241"/>
      <c r="FI218" s="241"/>
      <c r="FJ218" s="241"/>
      <c r="FK218" s="241"/>
      <c r="FL218" s="241"/>
      <c r="FM218" s="241"/>
      <c r="FN218" s="241"/>
      <c r="FO218" s="241"/>
      <c r="FP218" s="241"/>
      <c r="FQ218" s="241"/>
      <c r="FR218" s="241"/>
      <c r="FS218" s="241"/>
      <c r="FT218" s="241"/>
      <c r="FU218" s="241"/>
      <c r="FV218" s="241"/>
      <c r="FW218" s="241"/>
      <c r="FX218" s="241"/>
      <c r="FY218" s="241"/>
      <c r="FZ218" s="241"/>
      <c r="GA218" s="241"/>
      <c r="GB218" s="241"/>
      <c r="GC218" s="241"/>
      <c r="GD218" s="241"/>
      <c r="GE218" s="241"/>
      <c r="GF218" s="241"/>
      <c r="GG218" s="241"/>
      <c r="GH218" s="241"/>
      <c r="GI218" s="241"/>
      <c r="GJ218" s="241"/>
      <c r="GK218" s="241"/>
      <c r="GL218" s="241"/>
      <c r="GM218" s="241"/>
      <c r="GN218" s="241"/>
      <c r="GO218" s="241"/>
      <c r="GP218" s="241"/>
      <c r="GQ218" s="241"/>
      <c r="GR218" s="241"/>
      <c r="GS218" s="241"/>
      <c r="GT218" s="241"/>
      <c r="GU218" s="241"/>
      <c r="GV218" s="241"/>
      <c r="GW218" s="241"/>
      <c r="GX218" s="241"/>
      <c r="GY218" s="241"/>
      <c r="GZ218" s="241"/>
      <c r="HA218" s="241"/>
      <c r="HB218" s="241"/>
      <c r="HC218" s="241"/>
      <c r="HD218" s="241"/>
      <c r="HE218" s="241"/>
      <c r="HF218" s="241"/>
      <c r="HG218" s="241"/>
      <c r="HH218" s="241"/>
      <c r="HI218" s="241"/>
      <c r="HJ218" s="241"/>
      <c r="HK218" s="241"/>
      <c r="HL218" s="241"/>
      <c r="HM218" s="241"/>
      <c r="HN218" s="241"/>
      <c r="HO218" s="241"/>
      <c r="HP218" s="241"/>
      <c r="HQ218" s="241"/>
      <c r="HR218" s="241"/>
      <c r="HS218" s="241"/>
      <c r="HT218" s="241"/>
      <c r="HU218" s="241"/>
      <c r="HV218" s="241"/>
      <c r="HW218" s="241"/>
      <c r="HX218" s="241"/>
      <c r="HY218" s="241"/>
      <c r="HZ218" s="241"/>
      <c r="IA218" s="241"/>
      <c r="IB218" s="241"/>
      <c r="IC218" s="241"/>
      <c r="ID218" s="241"/>
      <c r="IE218" s="241"/>
      <c r="IF218" s="241"/>
      <c r="IG218" s="241"/>
      <c r="IH218" s="241"/>
      <c r="II218" s="241"/>
      <c r="IJ218" s="241"/>
      <c r="IK218" s="241"/>
      <c r="IL218" s="241"/>
      <c r="IM218" s="241"/>
      <c r="IN218" s="241"/>
      <c r="IO218" s="241"/>
      <c r="IP218" s="241"/>
      <c r="IQ218" s="241"/>
      <c r="IR218" s="241"/>
      <c r="IS218" s="241"/>
      <c r="IT218" s="241"/>
      <c r="IU218" s="241"/>
      <c r="IV218" s="241"/>
      <c r="IW218" s="241"/>
      <c r="IX218" s="241"/>
      <c r="IY218" s="241"/>
      <c r="IZ218" s="241"/>
      <c r="JA218" s="241"/>
      <c r="JB218" s="241"/>
      <c r="JC218" s="241"/>
      <c r="JD218" s="241"/>
      <c r="JE218" s="241"/>
      <c r="JF218" s="241"/>
      <c r="JG218" s="241"/>
      <c r="JH218" s="241"/>
      <c r="JI218" s="241"/>
      <c r="JJ218" s="241"/>
      <c r="JK218" s="241"/>
      <c r="JL218" s="241"/>
      <c r="JM218" s="241"/>
      <c r="JN218" s="241"/>
      <c r="JO218" s="241"/>
      <c r="JP218" s="241"/>
      <c r="JQ218" s="241"/>
      <c r="JR218" s="241"/>
      <c r="JS218" s="241"/>
      <c r="JT218" s="241"/>
      <c r="JU218" s="241"/>
      <c r="JV218" s="241"/>
      <c r="JW218" s="241"/>
      <c r="JX218" s="241"/>
      <c r="JY218" s="241"/>
      <c r="JZ218" s="241"/>
      <c r="KA218" s="241"/>
      <c r="KB218" s="241"/>
      <c r="KC218" s="241"/>
      <c r="KD218" s="241"/>
      <c r="KE218" s="241"/>
      <c r="KF218" s="241"/>
      <c r="KG218" s="241"/>
      <c r="KH218" s="241"/>
      <c r="KI218" s="241"/>
      <c r="KJ218" s="241"/>
      <c r="KK218" s="241"/>
      <c r="KL218" s="241"/>
      <c r="KM218" s="241"/>
      <c r="KN218" s="241"/>
      <c r="KO218" s="241"/>
      <c r="KP218" s="241"/>
      <c r="KQ218" s="241"/>
      <c r="KR218" s="241"/>
      <c r="KS218" s="241"/>
      <c r="KT218" s="241"/>
      <c r="KU218" s="241"/>
      <c r="KV218" s="241"/>
      <c r="KW218" s="241"/>
      <c r="KX218" s="241"/>
      <c r="KY218" s="241"/>
      <c r="KZ218" s="241"/>
      <c r="LA218" s="241"/>
      <c r="LB218" s="241"/>
      <c r="LC218" s="241"/>
      <c r="LD218" s="241"/>
      <c r="LE218" s="241"/>
      <c r="LF218" s="241"/>
      <c r="LG218" s="241"/>
      <c r="LH218" s="241"/>
      <c r="LI218" s="241"/>
      <c r="LJ218" s="241"/>
      <c r="LK218" s="241"/>
      <c r="LL218" s="241"/>
      <c r="LM218" s="241"/>
      <c r="LN218" s="241"/>
      <c r="LO218" s="241"/>
      <c r="LP218" s="241"/>
      <c r="LQ218" s="241"/>
      <c r="LR218" s="241"/>
      <c r="LS218" s="241"/>
      <c r="LT218" s="241"/>
      <c r="LU218" s="241"/>
      <c r="LV218" s="241"/>
      <c r="LW218" s="241"/>
      <c r="LX218" s="241"/>
      <c r="LY218" s="241"/>
      <c r="LZ218" s="241"/>
      <c r="MA218" s="241"/>
      <c r="MB218" s="241"/>
      <c r="MC218" s="241"/>
      <c r="MD218" s="241"/>
      <c r="ME218" s="241"/>
      <c r="MF218" s="241"/>
      <c r="MG218" s="241"/>
      <c r="MH218" s="241"/>
      <c r="MI218" s="241"/>
      <c r="MJ218" s="241"/>
      <c r="MK218" s="241"/>
      <c r="ML218" s="241"/>
      <c r="MM218" s="241"/>
      <c r="MN218" s="241"/>
      <c r="MO218" s="241"/>
      <c r="MP218" s="241"/>
      <c r="MQ218" s="241"/>
      <c r="MR218" s="241"/>
      <c r="MS218" s="241"/>
      <c r="MT218" s="241"/>
      <c r="MU218" s="241"/>
      <c r="MV218" s="241"/>
      <c r="MW218" s="241"/>
      <c r="MX218" s="241"/>
      <c r="MY218" s="241"/>
      <c r="MZ218" s="241"/>
      <c r="NA218" s="241"/>
      <c r="NB218" s="241"/>
      <c r="NC218" s="241"/>
      <c r="ND218" s="241"/>
      <c r="NE218" s="241"/>
      <c r="NF218" s="241"/>
      <c r="NG218" s="241"/>
      <c r="NH218" s="241"/>
      <c r="NI218" s="241"/>
      <c r="NJ218" s="241"/>
      <c r="NK218" s="241"/>
      <c r="NL218" s="241"/>
      <c r="NM218" s="241"/>
      <c r="NN218" s="241"/>
      <c r="NO218" s="241"/>
      <c r="NP218" s="241"/>
      <c r="NQ218" s="241"/>
      <c r="NR218" s="241"/>
      <c r="NS218" s="241"/>
      <c r="NT218" s="241"/>
      <c r="NU218" s="241"/>
      <c r="NV218" s="241"/>
      <c r="NW218" s="241"/>
      <c r="NX218" s="241"/>
      <c r="NY218" s="241"/>
      <c r="NZ218" s="241"/>
      <c r="OA218" s="241"/>
      <c r="OB218" s="241"/>
    </row>
    <row r="219" spans="1:392" s="243" customFormat="1">
      <c r="A219" s="251" t="s">
        <v>133</v>
      </c>
      <c r="B219" s="259" t="s">
        <v>569</v>
      </c>
      <c r="C219" s="290">
        <f>VLOOKUP(A219,'Running Inventory count'!$A:$C,3,)</f>
        <v>524</v>
      </c>
      <c r="D219" s="266"/>
      <c r="E219" s="266"/>
      <c r="F219" s="266" t="s">
        <v>970</v>
      </c>
      <c r="G219" s="289" t="s">
        <v>868</v>
      </c>
      <c r="H219" s="288" t="s">
        <v>102</v>
      </c>
      <c r="I219" s="261"/>
      <c r="J219" s="285"/>
      <c r="K219" s="26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1"/>
      <c r="V219" s="241"/>
      <c r="W219" s="241"/>
      <c r="X219" s="241"/>
      <c r="Y219" s="241"/>
      <c r="Z219" s="241"/>
      <c r="AA219" s="241"/>
      <c r="AB219" s="241"/>
      <c r="AC219" s="241"/>
      <c r="AD219" s="241"/>
      <c r="AE219" s="241"/>
      <c r="AF219" s="241"/>
      <c r="AG219" s="241"/>
      <c r="AH219" s="241"/>
      <c r="AI219" s="241"/>
      <c r="AJ219" s="241"/>
      <c r="AK219" s="241"/>
      <c r="AL219" s="241"/>
      <c r="AM219" s="241"/>
      <c r="AN219" s="241"/>
      <c r="AO219" s="241"/>
      <c r="AP219" s="241"/>
      <c r="AQ219" s="241"/>
      <c r="AR219" s="241"/>
      <c r="AS219" s="241"/>
      <c r="AT219" s="241"/>
      <c r="AU219" s="241"/>
      <c r="AV219" s="241"/>
      <c r="AW219" s="241"/>
      <c r="AX219" s="241"/>
      <c r="AY219" s="241"/>
      <c r="AZ219" s="241"/>
      <c r="BA219" s="241"/>
      <c r="BB219" s="241"/>
      <c r="BC219" s="241"/>
      <c r="BD219" s="241"/>
      <c r="BE219" s="241"/>
      <c r="BF219" s="241"/>
      <c r="BG219" s="241"/>
      <c r="BH219" s="241"/>
      <c r="BI219" s="241"/>
      <c r="BJ219" s="241"/>
      <c r="BK219" s="241"/>
      <c r="BL219" s="241"/>
      <c r="BM219" s="241"/>
      <c r="BN219" s="241"/>
      <c r="BO219" s="241"/>
      <c r="BP219" s="241"/>
      <c r="BQ219" s="241"/>
      <c r="BR219" s="241"/>
      <c r="BS219" s="241"/>
      <c r="BT219" s="241"/>
      <c r="BU219" s="241"/>
      <c r="BV219" s="241"/>
      <c r="BW219" s="241"/>
      <c r="BX219" s="241"/>
      <c r="BY219" s="241"/>
      <c r="BZ219" s="241"/>
      <c r="CA219" s="241"/>
      <c r="CB219" s="241"/>
      <c r="CC219" s="241"/>
      <c r="CD219" s="241"/>
      <c r="CE219" s="241"/>
      <c r="CF219" s="241"/>
      <c r="CG219" s="241"/>
      <c r="CH219" s="241"/>
      <c r="CI219" s="241"/>
      <c r="CJ219" s="241"/>
      <c r="CK219" s="241"/>
      <c r="CL219" s="241"/>
      <c r="CM219" s="241"/>
      <c r="CN219" s="241"/>
      <c r="CO219" s="241"/>
      <c r="CP219" s="241"/>
      <c r="CQ219" s="241"/>
      <c r="CR219" s="241"/>
      <c r="CS219" s="241"/>
      <c r="CT219" s="241"/>
      <c r="CU219" s="241"/>
      <c r="CV219" s="241"/>
      <c r="CW219" s="241"/>
      <c r="CX219" s="241"/>
      <c r="CY219" s="241"/>
      <c r="CZ219" s="241"/>
      <c r="DA219" s="241"/>
      <c r="DB219" s="241"/>
      <c r="DC219" s="241"/>
      <c r="DD219" s="241"/>
      <c r="DE219" s="241"/>
      <c r="DF219" s="241"/>
      <c r="DG219" s="241"/>
      <c r="DH219" s="241"/>
      <c r="DI219" s="241"/>
      <c r="DJ219" s="241"/>
      <c r="DK219" s="241"/>
      <c r="DL219" s="241"/>
      <c r="DM219" s="241"/>
      <c r="DN219" s="241"/>
      <c r="DO219" s="241"/>
      <c r="DP219" s="241"/>
      <c r="DQ219" s="241"/>
      <c r="DR219" s="241"/>
      <c r="DS219" s="241"/>
      <c r="DT219" s="241"/>
      <c r="DU219" s="241"/>
      <c r="DV219" s="241"/>
      <c r="DW219" s="241"/>
      <c r="DX219" s="241"/>
      <c r="DY219" s="241"/>
      <c r="DZ219" s="241"/>
      <c r="EA219" s="241"/>
      <c r="EB219" s="241"/>
      <c r="EC219" s="241"/>
      <c r="ED219" s="241"/>
      <c r="EE219" s="241"/>
      <c r="EF219" s="241"/>
      <c r="EG219" s="241"/>
      <c r="EH219" s="241"/>
      <c r="EI219" s="241"/>
      <c r="EJ219" s="241"/>
      <c r="EK219" s="241"/>
      <c r="EL219" s="241"/>
      <c r="EM219" s="241"/>
      <c r="EN219" s="241"/>
      <c r="EO219" s="241"/>
      <c r="EP219" s="241"/>
      <c r="EQ219" s="241"/>
      <c r="ER219" s="241"/>
      <c r="ES219" s="241"/>
      <c r="ET219" s="241"/>
      <c r="EU219" s="241"/>
      <c r="EV219" s="241"/>
      <c r="EW219" s="241"/>
      <c r="EX219" s="241"/>
      <c r="EY219" s="241"/>
      <c r="EZ219" s="241"/>
      <c r="FA219" s="241"/>
      <c r="FB219" s="241"/>
      <c r="FC219" s="241"/>
      <c r="FD219" s="241"/>
      <c r="FE219" s="241"/>
      <c r="FF219" s="241"/>
      <c r="FG219" s="241"/>
      <c r="FH219" s="241"/>
      <c r="FI219" s="241"/>
      <c r="FJ219" s="241"/>
      <c r="FK219" s="241"/>
      <c r="FL219" s="241"/>
      <c r="FM219" s="241"/>
      <c r="FN219" s="241"/>
      <c r="FO219" s="241"/>
      <c r="FP219" s="241"/>
      <c r="FQ219" s="241"/>
      <c r="FR219" s="241"/>
      <c r="FS219" s="241"/>
      <c r="FT219" s="241"/>
      <c r="FU219" s="241"/>
      <c r="FV219" s="241"/>
      <c r="FW219" s="241"/>
      <c r="FX219" s="241"/>
      <c r="FY219" s="241"/>
      <c r="FZ219" s="241"/>
      <c r="GA219" s="241"/>
      <c r="GB219" s="241"/>
      <c r="GC219" s="241"/>
      <c r="GD219" s="241"/>
      <c r="GE219" s="241"/>
      <c r="GF219" s="241"/>
      <c r="GG219" s="241"/>
      <c r="GH219" s="241"/>
      <c r="GI219" s="241"/>
      <c r="GJ219" s="241"/>
      <c r="GK219" s="241"/>
      <c r="GL219" s="241"/>
      <c r="GM219" s="241"/>
      <c r="GN219" s="241"/>
      <c r="GO219" s="241"/>
      <c r="GP219" s="241"/>
      <c r="GQ219" s="241"/>
      <c r="GR219" s="241"/>
      <c r="GS219" s="241"/>
      <c r="GT219" s="241"/>
      <c r="GU219" s="241"/>
      <c r="GV219" s="241"/>
      <c r="GW219" s="241"/>
      <c r="GX219" s="241"/>
      <c r="GY219" s="241"/>
      <c r="GZ219" s="241"/>
      <c r="HA219" s="241"/>
      <c r="HB219" s="241"/>
      <c r="HC219" s="241"/>
      <c r="HD219" s="241"/>
      <c r="HE219" s="241"/>
      <c r="HF219" s="241"/>
      <c r="HG219" s="241"/>
      <c r="HH219" s="241"/>
      <c r="HI219" s="241"/>
      <c r="HJ219" s="241"/>
      <c r="HK219" s="241"/>
      <c r="HL219" s="241"/>
      <c r="HM219" s="241"/>
      <c r="HN219" s="241"/>
      <c r="HO219" s="241"/>
      <c r="HP219" s="241"/>
      <c r="HQ219" s="241"/>
      <c r="HR219" s="241"/>
      <c r="HS219" s="241"/>
      <c r="HT219" s="241"/>
      <c r="HU219" s="241"/>
      <c r="HV219" s="241"/>
      <c r="HW219" s="241"/>
      <c r="HX219" s="241"/>
      <c r="HY219" s="241"/>
      <c r="HZ219" s="241"/>
      <c r="IA219" s="241"/>
      <c r="IB219" s="241"/>
      <c r="IC219" s="241"/>
      <c r="ID219" s="241"/>
      <c r="IE219" s="241"/>
      <c r="IF219" s="241"/>
      <c r="IG219" s="241"/>
      <c r="IH219" s="241"/>
      <c r="II219" s="241"/>
      <c r="IJ219" s="241"/>
      <c r="IK219" s="241"/>
      <c r="IL219" s="241"/>
      <c r="IM219" s="241"/>
      <c r="IN219" s="241"/>
      <c r="IO219" s="241"/>
      <c r="IP219" s="241"/>
      <c r="IQ219" s="241"/>
      <c r="IR219" s="241"/>
      <c r="IS219" s="241"/>
      <c r="IT219" s="241"/>
      <c r="IU219" s="241"/>
      <c r="IV219" s="241"/>
      <c r="IW219" s="241"/>
      <c r="IX219" s="241"/>
      <c r="IY219" s="241"/>
      <c r="IZ219" s="241"/>
      <c r="JA219" s="241"/>
      <c r="JB219" s="241"/>
      <c r="JC219" s="241"/>
      <c r="JD219" s="241"/>
      <c r="JE219" s="241"/>
      <c r="JF219" s="241"/>
      <c r="JG219" s="241"/>
      <c r="JH219" s="241"/>
      <c r="JI219" s="241"/>
      <c r="JJ219" s="241"/>
      <c r="JK219" s="241"/>
      <c r="JL219" s="241"/>
      <c r="JM219" s="241"/>
      <c r="JN219" s="241"/>
      <c r="JO219" s="241"/>
      <c r="JP219" s="241"/>
      <c r="JQ219" s="241"/>
      <c r="JR219" s="241"/>
      <c r="JS219" s="241"/>
      <c r="JT219" s="241"/>
      <c r="JU219" s="241"/>
      <c r="JV219" s="241"/>
      <c r="JW219" s="241"/>
      <c r="JX219" s="241"/>
      <c r="JY219" s="241"/>
      <c r="JZ219" s="241"/>
      <c r="KA219" s="241"/>
      <c r="KB219" s="241"/>
      <c r="KC219" s="241"/>
      <c r="KD219" s="241"/>
      <c r="KE219" s="241"/>
      <c r="KF219" s="241"/>
      <c r="KG219" s="241"/>
      <c r="KH219" s="241"/>
      <c r="KI219" s="241"/>
      <c r="KJ219" s="241"/>
      <c r="KK219" s="241"/>
      <c r="KL219" s="241"/>
      <c r="KM219" s="241"/>
      <c r="KN219" s="241"/>
      <c r="KO219" s="241"/>
      <c r="KP219" s="241"/>
      <c r="KQ219" s="241"/>
      <c r="KR219" s="241"/>
      <c r="KS219" s="241"/>
      <c r="KT219" s="241"/>
      <c r="KU219" s="241"/>
      <c r="KV219" s="241"/>
      <c r="KW219" s="241"/>
      <c r="KX219" s="241"/>
      <c r="KY219" s="241"/>
      <c r="KZ219" s="241"/>
      <c r="LA219" s="241"/>
      <c r="LB219" s="241"/>
      <c r="LC219" s="241"/>
      <c r="LD219" s="241"/>
      <c r="LE219" s="241"/>
      <c r="LF219" s="241"/>
      <c r="LG219" s="241"/>
      <c r="LH219" s="241"/>
      <c r="LI219" s="241"/>
      <c r="LJ219" s="241"/>
      <c r="LK219" s="241"/>
      <c r="LL219" s="241"/>
      <c r="LM219" s="241"/>
      <c r="LN219" s="241"/>
      <c r="LO219" s="241"/>
      <c r="LP219" s="241"/>
      <c r="LQ219" s="241"/>
      <c r="LR219" s="241"/>
      <c r="LS219" s="241"/>
      <c r="LT219" s="241"/>
      <c r="LU219" s="241"/>
      <c r="LV219" s="241"/>
      <c r="LW219" s="241"/>
      <c r="LX219" s="241"/>
      <c r="LY219" s="241"/>
      <c r="LZ219" s="241"/>
      <c r="MA219" s="241"/>
      <c r="MB219" s="241"/>
      <c r="MC219" s="241"/>
      <c r="MD219" s="241"/>
      <c r="ME219" s="241"/>
      <c r="MF219" s="241"/>
      <c r="MG219" s="241"/>
      <c r="MH219" s="241"/>
      <c r="MI219" s="241"/>
      <c r="MJ219" s="241"/>
      <c r="MK219" s="241"/>
      <c r="ML219" s="241"/>
      <c r="MM219" s="241"/>
      <c r="MN219" s="241"/>
      <c r="MO219" s="241"/>
      <c r="MP219" s="241"/>
      <c r="MQ219" s="241"/>
      <c r="MR219" s="241"/>
      <c r="MS219" s="241"/>
      <c r="MT219" s="241"/>
      <c r="MU219" s="241"/>
      <c r="MV219" s="241"/>
      <c r="MW219" s="241"/>
      <c r="MX219" s="241"/>
      <c r="MY219" s="241"/>
      <c r="MZ219" s="241"/>
      <c r="NA219" s="241"/>
      <c r="NB219" s="241"/>
      <c r="NC219" s="241"/>
      <c r="ND219" s="241"/>
      <c r="NE219" s="241"/>
      <c r="NF219" s="241"/>
      <c r="NG219" s="241"/>
      <c r="NH219" s="241"/>
      <c r="NI219" s="241"/>
      <c r="NJ219" s="241"/>
      <c r="NK219" s="241"/>
      <c r="NL219" s="241"/>
      <c r="NM219" s="241"/>
      <c r="NN219" s="241"/>
      <c r="NO219" s="241"/>
      <c r="NP219" s="241"/>
      <c r="NQ219" s="241"/>
      <c r="NR219" s="241"/>
      <c r="NS219" s="241"/>
      <c r="NT219" s="241"/>
      <c r="NU219" s="241"/>
      <c r="NV219" s="241"/>
      <c r="NW219" s="241"/>
      <c r="NX219" s="241"/>
      <c r="NY219" s="241"/>
      <c r="NZ219" s="241"/>
      <c r="OA219" s="241"/>
      <c r="OB219" s="241"/>
    </row>
    <row r="220" spans="1:392" s="279" customFormat="1">
      <c r="A220" s="293" t="s">
        <v>2128</v>
      </c>
      <c r="B220" s="387" t="s">
        <v>2119</v>
      </c>
      <c r="C220" s="286">
        <f>VLOOKUP(A220,'Running Inventory count'!$A:$C,3,)</f>
        <v>7</v>
      </c>
      <c r="D220" s="289"/>
      <c r="E220" s="289"/>
      <c r="F220" s="291" t="s">
        <v>2054</v>
      </c>
      <c r="G220" s="289" t="s">
        <v>868</v>
      </c>
      <c r="H220" s="288" t="s">
        <v>102</v>
      </c>
      <c r="I220" s="287"/>
      <c r="J220" s="281"/>
      <c r="K220" s="287"/>
      <c r="L220" s="241"/>
      <c r="M220" s="241"/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1"/>
      <c r="Y220" s="241"/>
      <c r="Z220" s="241"/>
      <c r="AA220" s="241"/>
      <c r="AB220" s="241"/>
      <c r="AC220" s="241"/>
      <c r="AD220" s="241"/>
      <c r="AE220" s="241"/>
      <c r="AF220" s="241"/>
      <c r="AG220" s="241"/>
      <c r="AH220" s="241"/>
      <c r="AI220" s="241"/>
      <c r="AJ220" s="241"/>
      <c r="AK220" s="241"/>
      <c r="AL220" s="241"/>
      <c r="AM220" s="241"/>
      <c r="AN220" s="241"/>
      <c r="AO220" s="241"/>
      <c r="AP220" s="241"/>
      <c r="AQ220" s="241"/>
      <c r="AR220" s="241"/>
      <c r="AS220" s="241"/>
      <c r="AT220" s="241"/>
      <c r="AU220" s="241"/>
      <c r="AV220" s="241"/>
      <c r="AW220" s="241"/>
      <c r="AX220" s="241"/>
      <c r="AY220" s="241"/>
      <c r="AZ220" s="241"/>
      <c r="BA220" s="241"/>
      <c r="BB220" s="241"/>
      <c r="BC220" s="241"/>
      <c r="BD220" s="241"/>
      <c r="BE220" s="241"/>
      <c r="BF220" s="241"/>
      <c r="BG220" s="241"/>
      <c r="BH220" s="241"/>
      <c r="BI220" s="241"/>
      <c r="BJ220" s="241"/>
      <c r="BK220" s="241"/>
      <c r="BL220" s="241"/>
      <c r="BM220" s="241"/>
      <c r="BN220" s="241"/>
      <c r="BO220" s="241"/>
      <c r="BP220" s="241"/>
      <c r="BQ220" s="241"/>
      <c r="BR220" s="241"/>
      <c r="BS220" s="241"/>
      <c r="BT220" s="241"/>
      <c r="BU220" s="241"/>
      <c r="BV220" s="241"/>
      <c r="BW220" s="241"/>
      <c r="BX220" s="241"/>
      <c r="BY220" s="241"/>
      <c r="BZ220" s="241"/>
      <c r="CA220" s="241"/>
      <c r="CB220" s="241"/>
      <c r="CC220" s="241"/>
      <c r="CD220" s="241"/>
      <c r="CE220" s="241"/>
      <c r="CF220" s="241"/>
      <c r="CG220" s="241"/>
      <c r="CH220" s="241"/>
      <c r="CI220" s="241"/>
      <c r="CJ220" s="241"/>
      <c r="CK220" s="241"/>
      <c r="CL220" s="241"/>
      <c r="CM220" s="241"/>
      <c r="CN220" s="241"/>
      <c r="CO220" s="241"/>
      <c r="CP220" s="241"/>
      <c r="CQ220" s="241"/>
      <c r="CR220" s="241"/>
      <c r="CS220" s="241"/>
      <c r="CT220" s="241"/>
      <c r="CU220" s="241"/>
      <c r="CV220" s="241"/>
      <c r="CW220" s="241"/>
      <c r="CX220" s="241"/>
      <c r="CY220" s="241"/>
      <c r="CZ220" s="241"/>
      <c r="DA220" s="241"/>
      <c r="DB220" s="241"/>
      <c r="DC220" s="241"/>
      <c r="DD220" s="241"/>
      <c r="DE220" s="241"/>
      <c r="DF220" s="241"/>
      <c r="DG220" s="241"/>
      <c r="DH220" s="241"/>
      <c r="DI220" s="241"/>
      <c r="DJ220" s="241"/>
      <c r="DK220" s="241"/>
      <c r="DL220" s="241"/>
      <c r="DM220" s="241"/>
      <c r="DN220" s="241"/>
      <c r="DO220" s="241"/>
      <c r="DP220" s="241"/>
      <c r="DQ220" s="241"/>
      <c r="DR220" s="241"/>
      <c r="DS220" s="241"/>
      <c r="DT220" s="241"/>
      <c r="DU220" s="241"/>
      <c r="DV220" s="241"/>
      <c r="DW220" s="241"/>
      <c r="DX220" s="241"/>
      <c r="DY220" s="241"/>
      <c r="DZ220" s="241"/>
      <c r="EA220" s="241"/>
      <c r="EB220" s="241"/>
      <c r="EC220" s="241"/>
      <c r="ED220" s="241"/>
      <c r="EE220" s="241"/>
      <c r="EF220" s="241"/>
      <c r="EG220" s="241"/>
      <c r="EH220" s="241"/>
      <c r="EI220" s="241"/>
      <c r="EJ220" s="241"/>
      <c r="EK220" s="241"/>
      <c r="EL220" s="241"/>
      <c r="EM220" s="241"/>
      <c r="EN220" s="241"/>
      <c r="EO220" s="241"/>
      <c r="EP220" s="241"/>
      <c r="EQ220" s="241"/>
      <c r="ER220" s="241"/>
      <c r="ES220" s="241"/>
      <c r="ET220" s="241"/>
      <c r="EU220" s="241"/>
      <c r="EV220" s="241"/>
      <c r="EW220" s="241"/>
      <c r="EX220" s="241"/>
      <c r="EY220" s="241"/>
      <c r="EZ220" s="241"/>
      <c r="FA220" s="241"/>
      <c r="FB220" s="241"/>
      <c r="FC220" s="241"/>
      <c r="FD220" s="241"/>
      <c r="FE220" s="241"/>
      <c r="FF220" s="241"/>
      <c r="FG220" s="241"/>
      <c r="FH220" s="241"/>
      <c r="FI220" s="241"/>
      <c r="FJ220" s="241"/>
      <c r="FK220" s="241"/>
      <c r="FL220" s="241"/>
      <c r="FM220" s="241"/>
      <c r="FN220" s="241"/>
      <c r="FO220" s="241"/>
      <c r="FP220" s="241"/>
      <c r="FQ220" s="241"/>
      <c r="FR220" s="241"/>
      <c r="FS220" s="241"/>
      <c r="FT220" s="241"/>
      <c r="FU220" s="241"/>
      <c r="FV220" s="241"/>
      <c r="FW220" s="241"/>
      <c r="FX220" s="241"/>
      <c r="FY220" s="241"/>
      <c r="FZ220" s="241"/>
      <c r="GA220" s="241"/>
      <c r="GB220" s="241"/>
      <c r="GC220" s="241"/>
      <c r="GD220" s="241"/>
      <c r="GE220" s="241"/>
      <c r="GF220" s="241"/>
      <c r="GG220" s="241"/>
      <c r="GH220" s="241"/>
      <c r="GI220" s="241"/>
      <c r="GJ220" s="241"/>
      <c r="GK220" s="241"/>
      <c r="GL220" s="241"/>
      <c r="GM220" s="241"/>
      <c r="GN220" s="241"/>
      <c r="GO220" s="241"/>
      <c r="GP220" s="241"/>
      <c r="GQ220" s="241"/>
      <c r="GR220" s="241"/>
      <c r="GS220" s="241"/>
      <c r="GT220" s="241"/>
      <c r="GU220" s="241"/>
      <c r="GV220" s="241"/>
      <c r="GW220" s="241"/>
      <c r="GX220" s="241"/>
      <c r="GY220" s="241"/>
      <c r="GZ220" s="241"/>
      <c r="HA220" s="241"/>
      <c r="HB220" s="241"/>
      <c r="HC220" s="241"/>
      <c r="HD220" s="241"/>
      <c r="HE220" s="241"/>
      <c r="HF220" s="241"/>
      <c r="HG220" s="241"/>
      <c r="HH220" s="241"/>
      <c r="HI220" s="241"/>
      <c r="HJ220" s="241"/>
      <c r="HK220" s="241"/>
      <c r="HL220" s="241"/>
      <c r="HM220" s="241"/>
      <c r="HN220" s="241"/>
      <c r="HO220" s="241"/>
      <c r="HP220" s="241"/>
      <c r="HQ220" s="241"/>
      <c r="HR220" s="241"/>
      <c r="HS220" s="241"/>
      <c r="HT220" s="241"/>
      <c r="HU220" s="241"/>
      <c r="HV220" s="241"/>
      <c r="HW220" s="241"/>
      <c r="HX220" s="241"/>
      <c r="HY220" s="241"/>
      <c r="HZ220" s="241"/>
      <c r="IA220" s="241"/>
      <c r="IB220" s="241"/>
      <c r="IC220" s="241"/>
      <c r="ID220" s="241"/>
      <c r="IE220" s="241"/>
      <c r="IF220" s="241"/>
      <c r="IG220" s="241"/>
      <c r="IH220" s="241"/>
      <c r="II220" s="241"/>
      <c r="IJ220" s="241"/>
      <c r="IK220" s="241"/>
      <c r="IL220" s="241"/>
      <c r="IM220" s="241"/>
      <c r="IN220" s="241"/>
      <c r="IO220" s="241"/>
      <c r="IP220" s="241"/>
      <c r="IQ220" s="241"/>
      <c r="IR220" s="241"/>
      <c r="IS220" s="241"/>
      <c r="IT220" s="241"/>
      <c r="IU220" s="241"/>
      <c r="IV220" s="241"/>
      <c r="IW220" s="241"/>
      <c r="IX220" s="241"/>
      <c r="IY220" s="241"/>
      <c r="IZ220" s="241"/>
      <c r="JA220" s="241"/>
      <c r="JB220" s="241"/>
      <c r="JC220" s="241"/>
      <c r="JD220" s="241"/>
      <c r="JE220" s="241"/>
      <c r="JF220" s="241"/>
      <c r="JG220" s="241"/>
      <c r="JH220" s="241"/>
      <c r="JI220" s="241"/>
      <c r="JJ220" s="241"/>
      <c r="JK220" s="241"/>
      <c r="JL220" s="241"/>
      <c r="JM220" s="241"/>
      <c r="JN220" s="241"/>
      <c r="JO220" s="241"/>
      <c r="JP220" s="241"/>
      <c r="JQ220" s="241"/>
      <c r="JR220" s="241"/>
      <c r="JS220" s="241"/>
      <c r="JT220" s="241"/>
      <c r="JU220" s="241"/>
      <c r="JV220" s="241"/>
      <c r="JW220" s="241"/>
      <c r="JX220" s="241"/>
      <c r="JY220" s="241"/>
      <c r="JZ220" s="241"/>
      <c r="KA220" s="241"/>
      <c r="KB220" s="241"/>
      <c r="KC220" s="241"/>
      <c r="KD220" s="241"/>
      <c r="KE220" s="241"/>
      <c r="KF220" s="241"/>
      <c r="KG220" s="241"/>
      <c r="KH220" s="241"/>
      <c r="KI220" s="241"/>
      <c r="KJ220" s="241"/>
      <c r="KK220" s="241"/>
      <c r="KL220" s="241"/>
      <c r="KM220" s="241"/>
      <c r="KN220" s="241"/>
      <c r="KO220" s="241"/>
      <c r="KP220" s="241"/>
      <c r="KQ220" s="241"/>
      <c r="KR220" s="241"/>
      <c r="KS220" s="241"/>
      <c r="KT220" s="241"/>
      <c r="KU220" s="241"/>
      <c r="KV220" s="241"/>
      <c r="KW220" s="241"/>
      <c r="KX220" s="241"/>
      <c r="KY220" s="241"/>
      <c r="KZ220" s="241"/>
      <c r="LA220" s="241"/>
      <c r="LB220" s="241"/>
      <c r="LC220" s="241"/>
      <c r="LD220" s="241"/>
      <c r="LE220" s="241"/>
      <c r="LF220" s="241"/>
      <c r="LG220" s="241"/>
      <c r="LH220" s="241"/>
      <c r="LI220" s="241"/>
      <c r="LJ220" s="241"/>
      <c r="LK220" s="241"/>
      <c r="LL220" s="241"/>
      <c r="LM220" s="241"/>
      <c r="LN220" s="241"/>
      <c r="LO220" s="241"/>
      <c r="LP220" s="241"/>
      <c r="LQ220" s="241"/>
      <c r="LR220" s="241"/>
      <c r="LS220" s="241"/>
      <c r="LT220" s="241"/>
      <c r="LU220" s="241"/>
      <c r="LV220" s="241"/>
      <c r="LW220" s="241"/>
      <c r="LX220" s="241"/>
      <c r="LY220" s="241"/>
      <c r="LZ220" s="241"/>
      <c r="MA220" s="241"/>
      <c r="MB220" s="241"/>
      <c r="MC220" s="241"/>
      <c r="MD220" s="241"/>
      <c r="ME220" s="241"/>
      <c r="MF220" s="241"/>
      <c r="MG220" s="241"/>
      <c r="MH220" s="241"/>
      <c r="MI220" s="241"/>
      <c r="MJ220" s="241"/>
      <c r="MK220" s="241"/>
      <c r="ML220" s="241"/>
      <c r="MM220" s="241"/>
      <c r="MN220" s="241"/>
      <c r="MO220" s="241"/>
      <c r="MP220" s="241"/>
      <c r="MQ220" s="241"/>
      <c r="MR220" s="241"/>
      <c r="MS220" s="241"/>
      <c r="MT220" s="241"/>
      <c r="MU220" s="241"/>
      <c r="MV220" s="241"/>
      <c r="MW220" s="241"/>
      <c r="MX220" s="241"/>
      <c r="MY220" s="241"/>
      <c r="MZ220" s="241"/>
      <c r="NA220" s="241"/>
      <c r="NB220" s="241"/>
      <c r="NC220" s="241"/>
      <c r="ND220" s="241"/>
      <c r="NE220" s="241"/>
      <c r="NF220" s="241"/>
      <c r="NG220" s="241"/>
      <c r="NH220" s="241"/>
      <c r="NI220" s="241"/>
      <c r="NJ220" s="241"/>
      <c r="NK220" s="241"/>
      <c r="NL220" s="241"/>
      <c r="NM220" s="241"/>
      <c r="NN220" s="241"/>
      <c r="NO220" s="241"/>
      <c r="NP220" s="241"/>
      <c r="NQ220" s="241"/>
      <c r="NR220" s="241"/>
      <c r="NS220" s="241"/>
      <c r="NT220" s="241"/>
      <c r="NU220" s="241"/>
      <c r="NV220" s="241"/>
      <c r="NW220" s="241"/>
      <c r="NX220" s="241"/>
      <c r="NY220" s="241"/>
      <c r="NZ220" s="241"/>
      <c r="OA220" s="241"/>
      <c r="OB220" s="241"/>
    </row>
    <row r="221" spans="1:392" s="279" customFormat="1">
      <c r="A221" s="123" t="s">
        <v>325</v>
      </c>
      <c r="B221" s="29" t="s">
        <v>127</v>
      </c>
      <c r="C221" s="286">
        <f>VLOOKUP(A221,'Running Inventory count'!$A:$C,3,)</f>
        <v>6</v>
      </c>
      <c r="D221" s="280"/>
      <c r="E221" s="22"/>
      <c r="F221" s="266" t="s">
        <v>970</v>
      </c>
      <c r="G221" s="289" t="s">
        <v>868</v>
      </c>
      <c r="H221" s="288" t="s">
        <v>102</v>
      </c>
      <c r="I221" s="261"/>
      <c r="J221" s="281"/>
      <c r="K221" s="261"/>
      <c r="L221" s="241"/>
      <c r="M221" s="241"/>
      <c r="N221" s="241"/>
      <c r="O221" s="241"/>
      <c r="P221" s="241"/>
      <c r="Q221" s="241"/>
      <c r="R221" s="241"/>
      <c r="S221" s="241"/>
      <c r="T221" s="241"/>
      <c r="U221" s="241"/>
      <c r="V221" s="241"/>
      <c r="W221" s="241"/>
      <c r="X221" s="241"/>
      <c r="Y221" s="241"/>
      <c r="Z221" s="241"/>
      <c r="AA221" s="241"/>
      <c r="AB221" s="241"/>
      <c r="AC221" s="241"/>
      <c r="AD221" s="241"/>
      <c r="AE221" s="241"/>
      <c r="AF221" s="241"/>
      <c r="AG221" s="241"/>
      <c r="AH221" s="241"/>
      <c r="AI221" s="241"/>
      <c r="AJ221" s="241"/>
      <c r="AK221" s="241"/>
      <c r="AL221" s="241"/>
      <c r="AM221" s="241"/>
      <c r="AN221" s="241"/>
      <c r="AO221" s="241"/>
      <c r="AP221" s="241"/>
      <c r="AQ221" s="241"/>
      <c r="AR221" s="241"/>
      <c r="AS221" s="241"/>
      <c r="AT221" s="241"/>
      <c r="AU221" s="241"/>
      <c r="AV221" s="241"/>
      <c r="AW221" s="241"/>
      <c r="AX221" s="241"/>
      <c r="AY221" s="241"/>
      <c r="AZ221" s="241"/>
      <c r="BA221" s="241"/>
      <c r="BB221" s="241"/>
      <c r="BC221" s="241"/>
      <c r="BD221" s="241"/>
      <c r="BE221" s="241"/>
      <c r="BF221" s="241"/>
      <c r="BG221" s="241"/>
      <c r="BH221" s="241"/>
      <c r="BI221" s="241"/>
      <c r="BJ221" s="241"/>
      <c r="BK221" s="241"/>
      <c r="BL221" s="241"/>
      <c r="BM221" s="241"/>
      <c r="BN221" s="241"/>
      <c r="BO221" s="241"/>
      <c r="BP221" s="241"/>
      <c r="BQ221" s="241"/>
      <c r="BR221" s="241"/>
      <c r="BS221" s="241"/>
      <c r="BT221" s="241"/>
      <c r="BU221" s="241"/>
      <c r="BV221" s="241"/>
      <c r="BW221" s="241"/>
      <c r="BX221" s="241"/>
      <c r="BY221" s="241"/>
      <c r="BZ221" s="241"/>
      <c r="CA221" s="241"/>
      <c r="CB221" s="241"/>
      <c r="CC221" s="241"/>
      <c r="CD221" s="241"/>
      <c r="CE221" s="241"/>
      <c r="CF221" s="241"/>
      <c r="CG221" s="241"/>
      <c r="CH221" s="241"/>
      <c r="CI221" s="241"/>
      <c r="CJ221" s="241"/>
      <c r="CK221" s="241"/>
      <c r="CL221" s="241"/>
      <c r="CM221" s="241"/>
      <c r="CN221" s="241"/>
      <c r="CO221" s="241"/>
      <c r="CP221" s="241"/>
      <c r="CQ221" s="241"/>
      <c r="CR221" s="241"/>
      <c r="CS221" s="241"/>
      <c r="CT221" s="241"/>
      <c r="CU221" s="241"/>
      <c r="CV221" s="241"/>
      <c r="CW221" s="241"/>
      <c r="CX221" s="241"/>
      <c r="CY221" s="241"/>
      <c r="CZ221" s="241"/>
      <c r="DA221" s="241"/>
      <c r="DB221" s="241"/>
      <c r="DC221" s="241"/>
      <c r="DD221" s="241"/>
      <c r="DE221" s="241"/>
      <c r="DF221" s="241"/>
      <c r="DG221" s="241"/>
      <c r="DH221" s="241"/>
      <c r="DI221" s="241"/>
      <c r="DJ221" s="241"/>
      <c r="DK221" s="241"/>
      <c r="DL221" s="241"/>
      <c r="DM221" s="241"/>
      <c r="DN221" s="241"/>
      <c r="DO221" s="241"/>
      <c r="DP221" s="241"/>
      <c r="DQ221" s="241"/>
      <c r="DR221" s="241"/>
      <c r="DS221" s="241"/>
      <c r="DT221" s="241"/>
      <c r="DU221" s="241"/>
      <c r="DV221" s="241"/>
      <c r="DW221" s="241"/>
      <c r="DX221" s="241"/>
      <c r="DY221" s="241"/>
      <c r="DZ221" s="241"/>
      <c r="EA221" s="241"/>
      <c r="EB221" s="241"/>
      <c r="EC221" s="241"/>
      <c r="ED221" s="241"/>
      <c r="EE221" s="241"/>
      <c r="EF221" s="241"/>
      <c r="EG221" s="241"/>
      <c r="EH221" s="241"/>
      <c r="EI221" s="241"/>
      <c r="EJ221" s="241"/>
      <c r="EK221" s="241"/>
      <c r="EL221" s="241"/>
      <c r="EM221" s="241"/>
      <c r="EN221" s="241"/>
      <c r="EO221" s="241"/>
      <c r="EP221" s="241"/>
      <c r="EQ221" s="241"/>
      <c r="ER221" s="241"/>
      <c r="ES221" s="241"/>
      <c r="ET221" s="241"/>
      <c r="EU221" s="241"/>
      <c r="EV221" s="241"/>
      <c r="EW221" s="241"/>
      <c r="EX221" s="241"/>
      <c r="EY221" s="241"/>
      <c r="EZ221" s="241"/>
      <c r="FA221" s="241"/>
      <c r="FB221" s="241"/>
      <c r="FC221" s="241"/>
      <c r="FD221" s="241"/>
      <c r="FE221" s="241"/>
      <c r="FF221" s="241"/>
      <c r="FG221" s="241"/>
      <c r="FH221" s="241"/>
      <c r="FI221" s="241"/>
      <c r="FJ221" s="241"/>
      <c r="FK221" s="241"/>
      <c r="FL221" s="241"/>
      <c r="FM221" s="241"/>
      <c r="FN221" s="241"/>
      <c r="FO221" s="241"/>
      <c r="FP221" s="241"/>
      <c r="FQ221" s="241"/>
      <c r="FR221" s="241"/>
      <c r="FS221" s="241"/>
      <c r="FT221" s="241"/>
      <c r="FU221" s="241"/>
      <c r="FV221" s="241"/>
      <c r="FW221" s="241"/>
      <c r="FX221" s="241"/>
      <c r="FY221" s="241"/>
      <c r="FZ221" s="241"/>
      <c r="GA221" s="241"/>
      <c r="GB221" s="241"/>
      <c r="GC221" s="241"/>
      <c r="GD221" s="241"/>
      <c r="GE221" s="241"/>
      <c r="GF221" s="241"/>
      <c r="GG221" s="241"/>
      <c r="GH221" s="241"/>
      <c r="GI221" s="241"/>
      <c r="GJ221" s="241"/>
      <c r="GK221" s="241"/>
      <c r="GL221" s="241"/>
      <c r="GM221" s="241"/>
      <c r="GN221" s="241"/>
      <c r="GO221" s="241"/>
      <c r="GP221" s="241"/>
      <c r="GQ221" s="241"/>
      <c r="GR221" s="241"/>
      <c r="GS221" s="241"/>
      <c r="GT221" s="241"/>
      <c r="GU221" s="241"/>
      <c r="GV221" s="241"/>
      <c r="GW221" s="241"/>
      <c r="GX221" s="241"/>
      <c r="GY221" s="241"/>
      <c r="GZ221" s="241"/>
      <c r="HA221" s="241"/>
      <c r="HB221" s="241"/>
      <c r="HC221" s="241"/>
      <c r="HD221" s="241"/>
      <c r="HE221" s="241"/>
      <c r="HF221" s="241"/>
      <c r="HG221" s="241"/>
      <c r="HH221" s="241"/>
      <c r="HI221" s="241"/>
      <c r="HJ221" s="241"/>
      <c r="HK221" s="241"/>
      <c r="HL221" s="241"/>
      <c r="HM221" s="241"/>
      <c r="HN221" s="241"/>
      <c r="HO221" s="241"/>
      <c r="HP221" s="241"/>
      <c r="HQ221" s="241"/>
      <c r="HR221" s="241"/>
      <c r="HS221" s="241"/>
      <c r="HT221" s="241"/>
      <c r="HU221" s="241"/>
      <c r="HV221" s="241"/>
      <c r="HW221" s="241"/>
      <c r="HX221" s="241"/>
      <c r="HY221" s="241"/>
      <c r="HZ221" s="241"/>
      <c r="IA221" s="241"/>
      <c r="IB221" s="241"/>
      <c r="IC221" s="241"/>
      <c r="ID221" s="241"/>
      <c r="IE221" s="241"/>
      <c r="IF221" s="241"/>
      <c r="IG221" s="241"/>
      <c r="IH221" s="241"/>
      <c r="II221" s="241"/>
      <c r="IJ221" s="241"/>
      <c r="IK221" s="241"/>
      <c r="IL221" s="241"/>
      <c r="IM221" s="241"/>
      <c r="IN221" s="241"/>
      <c r="IO221" s="241"/>
      <c r="IP221" s="241"/>
      <c r="IQ221" s="241"/>
      <c r="IR221" s="241"/>
      <c r="IS221" s="241"/>
      <c r="IT221" s="241"/>
      <c r="IU221" s="241"/>
      <c r="IV221" s="241"/>
      <c r="IW221" s="241"/>
      <c r="IX221" s="241"/>
      <c r="IY221" s="241"/>
      <c r="IZ221" s="241"/>
      <c r="JA221" s="241"/>
      <c r="JB221" s="241"/>
      <c r="JC221" s="241"/>
      <c r="JD221" s="241"/>
      <c r="JE221" s="241"/>
      <c r="JF221" s="241"/>
      <c r="JG221" s="241"/>
      <c r="JH221" s="241"/>
      <c r="JI221" s="241"/>
      <c r="JJ221" s="241"/>
      <c r="JK221" s="241"/>
      <c r="JL221" s="241"/>
      <c r="JM221" s="241"/>
      <c r="JN221" s="241"/>
      <c r="JO221" s="241"/>
      <c r="JP221" s="241"/>
      <c r="JQ221" s="241"/>
      <c r="JR221" s="241"/>
      <c r="JS221" s="241"/>
      <c r="JT221" s="241"/>
      <c r="JU221" s="241"/>
      <c r="JV221" s="241"/>
      <c r="JW221" s="241"/>
      <c r="JX221" s="241"/>
      <c r="JY221" s="241"/>
      <c r="JZ221" s="241"/>
      <c r="KA221" s="241"/>
      <c r="KB221" s="241"/>
      <c r="KC221" s="241"/>
      <c r="KD221" s="241"/>
      <c r="KE221" s="241"/>
      <c r="KF221" s="241"/>
      <c r="KG221" s="241"/>
      <c r="KH221" s="241"/>
      <c r="KI221" s="241"/>
      <c r="KJ221" s="241"/>
      <c r="KK221" s="241"/>
      <c r="KL221" s="241"/>
      <c r="KM221" s="241"/>
      <c r="KN221" s="241"/>
      <c r="KO221" s="241"/>
      <c r="KP221" s="241"/>
      <c r="KQ221" s="241"/>
      <c r="KR221" s="241"/>
      <c r="KS221" s="241"/>
      <c r="KT221" s="241"/>
      <c r="KU221" s="241"/>
      <c r="KV221" s="241"/>
      <c r="KW221" s="241"/>
      <c r="KX221" s="241"/>
      <c r="KY221" s="241"/>
      <c r="KZ221" s="241"/>
      <c r="LA221" s="241"/>
      <c r="LB221" s="241"/>
      <c r="LC221" s="241"/>
      <c r="LD221" s="241"/>
      <c r="LE221" s="241"/>
      <c r="LF221" s="241"/>
      <c r="LG221" s="241"/>
      <c r="LH221" s="241"/>
      <c r="LI221" s="241"/>
      <c r="LJ221" s="241"/>
      <c r="LK221" s="241"/>
      <c r="LL221" s="241"/>
      <c r="LM221" s="241"/>
      <c r="LN221" s="241"/>
      <c r="LO221" s="241"/>
      <c r="LP221" s="241"/>
      <c r="LQ221" s="241"/>
      <c r="LR221" s="241"/>
      <c r="LS221" s="241"/>
      <c r="LT221" s="241"/>
      <c r="LU221" s="241"/>
      <c r="LV221" s="241"/>
      <c r="LW221" s="241"/>
      <c r="LX221" s="241"/>
      <c r="LY221" s="241"/>
      <c r="LZ221" s="241"/>
      <c r="MA221" s="241"/>
      <c r="MB221" s="241"/>
      <c r="MC221" s="241"/>
      <c r="MD221" s="241"/>
      <c r="ME221" s="241"/>
      <c r="MF221" s="241"/>
      <c r="MG221" s="241"/>
      <c r="MH221" s="241"/>
      <c r="MI221" s="241"/>
      <c r="MJ221" s="241"/>
      <c r="MK221" s="241"/>
      <c r="ML221" s="241"/>
      <c r="MM221" s="241"/>
      <c r="MN221" s="241"/>
      <c r="MO221" s="241"/>
      <c r="MP221" s="241"/>
      <c r="MQ221" s="241"/>
      <c r="MR221" s="241"/>
      <c r="MS221" s="241"/>
      <c r="MT221" s="241"/>
      <c r="MU221" s="241"/>
      <c r="MV221" s="241"/>
      <c r="MW221" s="241"/>
      <c r="MX221" s="241"/>
      <c r="MY221" s="241"/>
      <c r="MZ221" s="241"/>
      <c r="NA221" s="241"/>
      <c r="NB221" s="241"/>
      <c r="NC221" s="241"/>
      <c r="ND221" s="241"/>
      <c r="NE221" s="241"/>
      <c r="NF221" s="241"/>
      <c r="NG221" s="241"/>
      <c r="NH221" s="241"/>
      <c r="NI221" s="241"/>
      <c r="NJ221" s="241"/>
      <c r="NK221" s="241"/>
      <c r="NL221" s="241"/>
      <c r="NM221" s="241"/>
      <c r="NN221" s="241"/>
      <c r="NO221" s="241"/>
      <c r="NP221" s="241"/>
      <c r="NQ221" s="241"/>
      <c r="NR221" s="241"/>
      <c r="NS221" s="241"/>
      <c r="NT221" s="241"/>
      <c r="NU221" s="241"/>
      <c r="NV221" s="241"/>
      <c r="NW221" s="241"/>
      <c r="NX221" s="241"/>
      <c r="NY221" s="241"/>
      <c r="NZ221" s="241"/>
      <c r="OA221" s="241"/>
      <c r="OB221" s="241"/>
    </row>
    <row r="222" spans="1:392" s="279" customFormat="1">
      <c r="A222" s="293" t="s">
        <v>2146</v>
      </c>
      <c r="B222" s="387" t="s">
        <v>2138</v>
      </c>
      <c r="C222" s="286">
        <f>VLOOKUP(A222,'Running Inventory count'!$A:$C,3,)</f>
        <v>5</v>
      </c>
      <c r="D222" s="289"/>
      <c r="E222" s="289"/>
      <c r="F222" s="291" t="s">
        <v>2054</v>
      </c>
      <c r="G222" s="289" t="s">
        <v>868</v>
      </c>
      <c r="H222" s="288" t="s">
        <v>102</v>
      </c>
      <c r="I222" s="287"/>
      <c r="J222" s="281"/>
      <c r="K222" s="287"/>
      <c r="L222" s="241"/>
      <c r="M222" s="241"/>
      <c r="N222" s="241"/>
      <c r="O222" s="241"/>
      <c r="P222" s="241"/>
      <c r="Q222" s="241"/>
      <c r="R222" s="241"/>
      <c r="S222" s="241"/>
      <c r="T222" s="241"/>
      <c r="U222" s="241"/>
      <c r="V222" s="241"/>
      <c r="W222" s="241"/>
      <c r="X222" s="241"/>
      <c r="Y222" s="241"/>
      <c r="Z222" s="241"/>
      <c r="AA222" s="241"/>
      <c r="AB222" s="241"/>
      <c r="AC222" s="241"/>
      <c r="AD222" s="241"/>
      <c r="AE222" s="241"/>
      <c r="AF222" s="241"/>
      <c r="AG222" s="241"/>
      <c r="AH222" s="241"/>
      <c r="AI222" s="241"/>
      <c r="AJ222" s="241"/>
      <c r="AK222" s="241"/>
      <c r="AL222" s="241"/>
      <c r="AM222" s="241"/>
      <c r="AN222" s="241"/>
      <c r="AO222" s="241"/>
      <c r="AP222" s="241"/>
      <c r="AQ222" s="241"/>
      <c r="AR222" s="241"/>
      <c r="AS222" s="241"/>
      <c r="AT222" s="241"/>
      <c r="AU222" s="241"/>
      <c r="AV222" s="241"/>
      <c r="AW222" s="241"/>
      <c r="AX222" s="241"/>
      <c r="AY222" s="241"/>
      <c r="AZ222" s="241"/>
      <c r="BA222" s="241"/>
      <c r="BB222" s="241"/>
      <c r="BC222" s="241"/>
      <c r="BD222" s="241"/>
      <c r="BE222" s="241"/>
      <c r="BF222" s="241"/>
      <c r="BG222" s="241"/>
      <c r="BH222" s="241"/>
      <c r="BI222" s="241"/>
      <c r="BJ222" s="241"/>
      <c r="BK222" s="241"/>
      <c r="BL222" s="241"/>
      <c r="BM222" s="241"/>
      <c r="BN222" s="241"/>
      <c r="BO222" s="241"/>
      <c r="BP222" s="241"/>
      <c r="BQ222" s="241"/>
      <c r="BR222" s="241"/>
      <c r="BS222" s="241"/>
      <c r="BT222" s="241"/>
      <c r="BU222" s="241"/>
      <c r="BV222" s="241"/>
      <c r="BW222" s="241"/>
      <c r="BX222" s="241"/>
      <c r="BY222" s="241"/>
      <c r="BZ222" s="241"/>
      <c r="CA222" s="241"/>
      <c r="CB222" s="241"/>
      <c r="CC222" s="241"/>
      <c r="CD222" s="241"/>
      <c r="CE222" s="241"/>
      <c r="CF222" s="241"/>
      <c r="CG222" s="241"/>
      <c r="CH222" s="241"/>
      <c r="CI222" s="241"/>
      <c r="CJ222" s="241"/>
      <c r="CK222" s="241"/>
      <c r="CL222" s="241"/>
      <c r="CM222" s="241"/>
      <c r="CN222" s="241"/>
      <c r="CO222" s="241"/>
      <c r="CP222" s="241"/>
      <c r="CQ222" s="241"/>
      <c r="CR222" s="241"/>
      <c r="CS222" s="241"/>
      <c r="CT222" s="241"/>
      <c r="CU222" s="241"/>
      <c r="CV222" s="241"/>
      <c r="CW222" s="241"/>
      <c r="CX222" s="241"/>
      <c r="CY222" s="241"/>
      <c r="CZ222" s="241"/>
      <c r="DA222" s="241"/>
      <c r="DB222" s="241"/>
      <c r="DC222" s="241"/>
      <c r="DD222" s="241"/>
      <c r="DE222" s="241"/>
      <c r="DF222" s="241"/>
      <c r="DG222" s="241"/>
      <c r="DH222" s="241"/>
      <c r="DI222" s="241"/>
      <c r="DJ222" s="241"/>
      <c r="DK222" s="241"/>
      <c r="DL222" s="241"/>
      <c r="DM222" s="241"/>
      <c r="DN222" s="241"/>
      <c r="DO222" s="241"/>
      <c r="DP222" s="241"/>
      <c r="DQ222" s="241"/>
      <c r="DR222" s="241"/>
      <c r="DS222" s="241"/>
      <c r="DT222" s="241"/>
      <c r="DU222" s="241"/>
      <c r="DV222" s="241"/>
      <c r="DW222" s="241"/>
      <c r="DX222" s="241"/>
      <c r="DY222" s="241"/>
      <c r="DZ222" s="241"/>
      <c r="EA222" s="241"/>
      <c r="EB222" s="241"/>
      <c r="EC222" s="241"/>
      <c r="ED222" s="241"/>
      <c r="EE222" s="241"/>
      <c r="EF222" s="241"/>
      <c r="EG222" s="241"/>
      <c r="EH222" s="241"/>
      <c r="EI222" s="241"/>
      <c r="EJ222" s="241"/>
      <c r="EK222" s="241"/>
      <c r="EL222" s="241"/>
      <c r="EM222" s="241"/>
      <c r="EN222" s="241"/>
      <c r="EO222" s="241"/>
      <c r="EP222" s="241"/>
      <c r="EQ222" s="241"/>
      <c r="ER222" s="241"/>
      <c r="ES222" s="241"/>
      <c r="ET222" s="241"/>
      <c r="EU222" s="241"/>
      <c r="EV222" s="241"/>
      <c r="EW222" s="241"/>
      <c r="EX222" s="241"/>
      <c r="EY222" s="241"/>
      <c r="EZ222" s="241"/>
      <c r="FA222" s="241"/>
      <c r="FB222" s="241"/>
      <c r="FC222" s="241"/>
      <c r="FD222" s="241"/>
      <c r="FE222" s="241"/>
      <c r="FF222" s="241"/>
      <c r="FG222" s="241"/>
      <c r="FH222" s="241"/>
      <c r="FI222" s="241"/>
      <c r="FJ222" s="241"/>
      <c r="FK222" s="241"/>
      <c r="FL222" s="241"/>
      <c r="FM222" s="241"/>
      <c r="FN222" s="241"/>
      <c r="FO222" s="241"/>
      <c r="FP222" s="241"/>
      <c r="FQ222" s="241"/>
      <c r="FR222" s="241"/>
      <c r="FS222" s="241"/>
      <c r="FT222" s="241"/>
      <c r="FU222" s="241"/>
      <c r="FV222" s="241"/>
      <c r="FW222" s="241"/>
      <c r="FX222" s="241"/>
      <c r="FY222" s="241"/>
      <c r="FZ222" s="241"/>
      <c r="GA222" s="241"/>
      <c r="GB222" s="241"/>
      <c r="GC222" s="241"/>
      <c r="GD222" s="241"/>
      <c r="GE222" s="241"/>
      <c r="GF222" s="241"/>
      <c r="GG222" s="241"/>
      <c r="GH222" s="241"/>
      <c r="GI222" s="241"/>
      <c r="GJ222" s="241"/>
      <c r="GK222" s="241"/>
      <c r="GL222" s="241"/>
      <c r="GM222" s="241"/>
      <c r="GN222" s="241"/>
      <c r="GO222" s="241"/>
      <c r="GP222" s="241"/>
      <c r="GQ222" s="241"/>
      <c r="GR222" s="241"/>
      <c r="GS222" s="241"/>
      <c r="GT222" s="241"/>
      <c r="GU222" s="241"/>
      <c r="GV222" s="241"/>
      <c r="GW222" s="241"/>
      <c r="GX222" s="241"/>
      <c r="GY222" s="241"/>
      <c r="GZ222" s="241"/>
      <c r="HA222" s="241"/>
      <c r="HB222" s="241"/>
      <c r="HC222" s="241"/>
      <c r="HD222" s="241"/>
      <c r="HE222" s="241"/>
      <c r="HF222" s="241"/>
      <c r="HG222" s="241"/>
      <c r="HH222" s="241"/>
      <c r="HI222" s="241"/>
      <c r="HJ222" s="241"/>
      <c r="HK222" s="241"/>
      <c r="HL222" s="241"/>
      <c r="HM222" s="241"/>
      <c r="HN222" s="241"/>
      <c r="HO222" s="241"/>
      <c r="HP222" s="241"/>
      <c r="HQ222" s="241"/>
      <c r="HR222" s="241"/>
      <c r="HS222" s="241"/>
      <c r="HT222" s="241"/>
      <c r="HU222" s="241"/>
      <c r="HV222" s="241"/>
      <c r="HW222" s="241"/>
      <c r="HX222" s="241"/>
      <c r="HY222" s="241"/>
      <c r="HZ222" s="241"/>
      <c r="IA222" s="241"/>
      <c r="IB222" s="241"/>
      <c r="IC222" s="241"/>
      <c r="ID222" s="241"/>
      <c r="IE222" s="241"/>
      <c r="IF222" s="241"/>
      <c r="IG222" s="241"/>
      <c r="IH222" s="241"/>
      <c r="II222" s="241"/>
      <c r="IJ222" s="241"/>
      <c r="IK222" s="241"/>
      <c r="IL222" s="241"/>
      <c r="IM222" s="241"/>
      <c r="IN222" s="241"/>
      <c r="IO222" s="241"/>
      <c r="IP222" s="241"/>
      <c r="IQ222" s="241"/>
      <c r="IR222" s="241"/>
      <c r="IS222" s="241"/>
      <c r="IT222" s="241"/>
      <c r="IU222" s="241"/>
      <c r="IV222" s="241"/>
      <c r="IW222" s="241"/>
      <c r="IX222" s="241"/>
      <c r="IY222" s="241"/>
      <c r="IZ222" s="241"/>
      <c r="JA222" s="241"/>
      <c r="JB222" s="241"/>
      <c r="JC222" s="241"/>
      <c r="JD222" s="241"/>
      <c r="JE222" s="241"/>
      <c r="JF222" s="241"/>
      <c r="JG222" s="241"/>
      <c r="JH222" s="241"/>
      <c r="JI222" s="241"/>
      <c r="JJ222" s="241"/>
      <c r="JK222" s="241"/>
      <c r="JL222" s="241"/>
      <c r="JM222" s="241"/>
      <c r="JN222" s="241"/>
      <c r="JO222" s="241"/>
      <c r="JP222" s="241"/>
      <c r="JQ222" s="241"/>
      <c r="JR222" s="241"/>
      <c r="JS222" s="241"/>
      <c r="JT222" s="241"/>
      <c r="JU222" s="241"/>
      <c r="JV222" s="241"/>
      <c r="JW222" s="241"/>
      <c r="JX222" s="241"/>
      <c r="JY222" s="241"/>
      <c r="JZ222" s="241"/>
      <c r="KA222" s="241"/>
      <c r="KB222" s="241"/>
      <c r="KC222" s="241"/>
      <c r="KD222" s="241"/>
      <c r="KE222" s="241"/>
      <c r="KF222" s="241"/>
      <c r="KG222" s="241"/>
      <c r="KH222" s="241"/>
      <c r="KI222" s="241"/>
      <c r="KJ222" s="241"/>
      <c r="KK222" s="241"/>
      <c r="KL222" s="241"/>
      <c r="KM222" s="241"/>
      <c r="KN222" s="241"/>
      <c r="KO222" s="241"/>
      <c r="KP222" s="241"/>
      <c r="KQ222" s="241"/>
      <c r="KR222" s="241"/>
      <c r="KS222" s="241"/>
      <c r="KT222" s="241"/>
      <c r="KU222" s="241"/>
      <c r="KV222" s="241"/>
      <c r="KW222" s="241"/>
      <c r="KX222" s="241"/>
      <c r="KY222" s="241"/>
      <c r="KZ222" s="241"/>
      <c r="LA222" s="241"/>
      <c r="LB222" s="241"/>
      <c r="LC222" s="241"/>
      <c r="LD222" s="241"/>
      <c r="LE222" s="241"/>
      <c r="LF222" s="241"/>
      <c r="LG222" s="241"/>
      <c r="LH222" s="241"/>
      <c r="LI222" s="241"/>
      <c r="LJ222" s="241"/>
      <c r="LK222" s="241"/>
      <c r="LL222" s="241"/>
      <c r="LM222" s="241"/>
      <c r="LN222" s="241"/>
      <c r="LO222" s="241"/>
      <c r="LP222" s="241"/>
      <c r="LQ222" s="241"/>
      <c r="LR222" s="241"/>
      <c r="LS222" s="241"/>
      <c r="LT222" s="241"/>
      <c r="LU222" s="241"/>
      <c r="LV222" s="241"/>
      <c r="LW222" s="241"/>
      <c r="LX222" s="241"/>
      <c r="LY222" s="241"/>
      <c r="LZ222" s="241"/>
      <c r="MA222" s="241"/>
      <c r="MB222" s="241"/>
      <c r="MC222" s="241"/>
      <c r="MD222" s="241"/>
      <c r="ME222" s="241"/>
      <c r="MF222" s="241"/>
      <c r="MG222" s="241"/>
      <c r="MH222" s="241"/>
      <c r="MI222" s="241"/>
      <c r="MJ222" s="241"/>
      <c r="MK222" s="241"/>
      <c r="ML222" s="241"/>
      <c r="MM222" s="241"/>
      <c r="MN222" s="241"/>
      <c r="MO222" s="241"/>
      <c r="MP222" s="241"/>
      <c r="MQ222" s="241"/>
      <c r="MR222" s="241"/>
      <c r="MS222" s="241"/>
      <c r="MT222" s="241"/>
      <c r="MU222" s="241"/>
      <c r="MV222" s="241"/>
      <c r="MW222" s="241"/>
      <c r="MX222" s="241"/>
      <c r="MY222" s="241"/>
      <c r="MZ222" s="241"/>
      <c r="NA222" s="241"/>
      <c r="NB222" s="241"/>
      <c r="NC222" s="241"/>
      <c r="ND222" s="241"/>
      <c r="NE222" s="241"/>
      <c r="NF222" s="241"/>
      <c r="NG222" s="241"/>
      <c r="NH222" s="241"/>
      <c r="NI222" s="241"/>
      <c r="NJ222" s="241"/>
      <c r="NK222" s="241"/>
      <c r="NL222" s="241"/>
      <c r="NM222" s="241"/>
      <c r="NN222" s="241"/>
      <c r="NO222" s="241"/>
      <c r="NP222" s="241"/>
      <c r="NQ222" s="241"/>
      <c r="NR222" s="241"/>
      <c r="NS222" s="241"/>
      <c r="NT222" s="241"/>
      <c r="NU222" s="241"/>
      <c r="NV222" s="241"/>
      <c r="NW222" s="241"/>
      <c r="NX222" s="241"/>
      <c r="NY222" s="241"/>
      <c r="NZ222" s="241"/>
      <c r="OA222" s="241"/>
      <c r="OB222" s="241"/>
    </row>
    <row r="223" spans="1:392" s="279" customFormat="1">
      <c r="A223" s="123" t="s">
        <v>295</v>
      </c>
      <c r="B223" s="29" t="s">
        <v>180</v>
      </c>
      <c r="C223" s="286">
        <f>VLOOKUP(A223,'Running Inventory count'!$A:$C,3,)</f>
        <v>71</v>
      </c>
      <c r="D223" s="264"/>
      <c r="E223" s="22"/>
      <c r="F223" s="266" t="s">
        <v>970</v>
      </c>
      <c r="G223" s="289" t="s">
        <v>868</v>
      </c>
      <c r="H223" s="288" t="s">
        <v>102</v>
      </c>
      <c r="I223" s="283"/>
      <c r="J223" s="281"/>
      <c r="K223" s="283"/>
      <c r="L223" s="241"/>
      <c r="M223" s="241"/>
      <c r="N223" s="241"/>
      <c r="O223" s="241"/>
      <c r="P223" s="241"/>
      <c r="Q223" s="241"/>
      <c r="R223" s="241"/>
      <c r="S223" s="241"/>
      <c r="T223" s="241"/>
      <c r="U223" s="241"/>
      <c r="V223" s="241"/>
      <c r="W223" s="241"/>
      <c r="X223" s="241"/>
      <c r="Y223" s="241"/>
      <c r="Z223" s="241"/>
      <c r="AA223" s="241"/>
      <c r="AB223" s="241"/>
      <c r="AC223" s="241"/>
      <c r="AD223" s="241"/>
      <c r="AE223" s="241"/>
      <c r="AF223" s="241"/>
      <c r="AG223" s="241"/>
      <c r="AH223" s="241"/>
      <c r="AI223" s="241"/>
      <c r="AJ223" s="241"/>
      <c r="AK223" s="241"/>
      <c r="AL223" s="241"/>
      <c r="AM223" s="241"/>
      <c r="AN223" s="241"/>
      <c r="AO223" s="241"/>
      <c r="AP223" s="241"/>
      <c r="AQ223" s="241"/>
      <c r="AR223" s="241"/>
      <c r="AS223" s="241"/>
      <c r="AT223" s="241"/>
      <c r="AU223" s="241"/>
      <c r="AV223" s="241"/>
      <c r="AW223" s="241"/>
      <c r="AX223" s="241"/>
      <c r="AY223" s="241"/>
      <c r="AZ223" s="241"/>
      <c r="BA223" s="241"/>
      <c r="BB223" s="241"/>
      <c r="BC223" s="241"/>
      <c r="BD223" s="241"/>
      <c r="BE223" s="241"/>
      <c r="BF223" s="241"/>
      <c r="BG223" s="241"/>
      <c r="BH223" s="241"/>
      <c r="BI223" s="241"/>
      <c r="BJ223" s="241"/>
      <c r="BK223" s="241"/>
      <c r="BL223" s="241"/>
      <c r="BM223" s="241"/>
      <c r="BN223" s="241"/>
      <c r="BO223" s="241"/>
      <c r="BP223" s="241"/>
      <c r="BQ223" s="241"/>
      <c r="BR223" s="241"/>
      <c r="BS223" s="241"/>
      <c r="BT223" s="241"/>
      <c r="BU223" s="241"/>
      <c r="BV223" s="241"/>
      <c r="BW223" s="241"/>
      <c r="BX223" s="241"/>
      <c r="BY223" s="241"/>
      <c r="BZ223" s="241"/>
      <c r="CA223" s="241"/>
      <c r="CB223" s="241"/>
      <c r="CC223" s="241"/>
      <c r="CD223" s="241"/>
      <c r="CE223" s="241"/>
      <c r="CF223" s="241"/>
      <c r="CG223" s="241"/>
      <c r="CH223" s="241"/>
      <c r="CI223" s="241"/>
      <c r="CJ223" s="241"/>
      <c r="CK223" s="241"/>
      <c r="CL223" s="241"/>
      <c r="CM223" s="241"/>
      <c r="CN223" s="241"/>
      <c r="CO223" s="241"/>
      <c r="CP223" s="241"/>
      <c r="CQ223" s="241"/>
      <c r="CR223" s="241"/>
      <c r="CS223" s="241"/>
      <c r="CT223" s="241"/>
      <c r="CU223" s="241"/>
      <c r="CV223" s="241"/>
      <c r="CW223" s="241"/>
      <c r="CX223" s="241"/>
      <c r="CY223" s="241"/>
      <c r="CZ223" s="241"/>
      <c r="DA223" s="241"/>
      <c r="DB223" s="241"/>
      <c r="DC223" s="241"/>
      <c r="DD223" s="241"/>
      <c r="DE223" s="241"/>
      <c r="DF223" s="241"/>
      <c r="DG223" s="241"/>
      <c r="DH223" s="241"/>
      <c r="DI223" s="241"/>
      <c r="DJ223" s="241"/>
      <c r="DK223" s="241"/>
      <c r="DL223" s="241"/>
      <c r="DM223" s="241"/>
      <c r="DN223" s="241"/>
      <c r="DO223" s="241"/>
      <c r="DP223" s="241"/>
      <c r="DQ223" s="241"/>
      <c r="DR223" s="241"/>
      <c r="DS223" s="241"/>
      <c r="DT223" s="241"/>
      <c r="DU223" s="241"/>
      <c r="DV223" s="241"/>
      <c r="DW223" s="241"/>
      <c r="DX223" s="241"/>
      <c r="DY223" s="241"/>
      <c r="DZ223" s="241"/>
      <c r="EA223" s="241"/>
      <c r="EB223" s="241"/>
      <c r="EC223" s="241"/>
      <c r="ED223" s="241"/>
      <c r="EE223" s="241"/>
      <c r="EF223" s="241"/>
      <c r="EG223" s="241"/>
      <c r="EH223" s="241"/>
      <c r="EI223" s="241"/>
      <c r="EJ223" s="241"/>
      <c r="EK223" s="241"/>
      <c r="EL223" s="241"/>
      <c r="EM223" s="241"/>
      <c r="EN223" s="241"/>
      <c r="EO223" s="241"/>
      <c r="EP223" s="241"/>
      <c r="EQ223" s="241"/>
      <c r="ER223" s="241"/>
      <c r="ES223" s="241"/>
      <c r="ET223" s="241"/>
      <c r="EU223" s="241"/>
      <c r="EV223" s="241"/>
      <c r="EW223" s="241"/>
      <c r="EX223" s="241"/>
      <c r="EY223" s="241"/>
      <c r="EZ223" s="241"/>
      <c r="FA223" s="241"/>
      <c r="FB223" s="241"/>
      <c r="FC223" s="241"/>
      <c r="FD223" s="241"/>
      <c r="FE223" s="241"/>
      <c r="FF223" s="241"/>
      <c r="FG223" s="241"/>
      <c r="FH223" s="241"/>
      <c r="FI223" s="241"/>
      <c r="FJ223" s="241"/>
      <c r="FK223" s="241"/>
      <c r="FL223" s="241"/>
      <c r="FM223" s="241"/>
      <c r="FN223" s="241"/>
      <c r="FO223" s="241"/>
      <c r="FP223" s="241"/>
      <c r="FQ223" s="241"/>
      <c r="FR223" s="241"/>
      <c r="FS223" s="241"/>
      <c r="FT223" s="241"/>
      <c r="FU223" s="241"/>
      <c r="FV223" s="241"/>
      <c r="FW223" s="241"/>
      <c r="FX223" s="241"/>
      <c r="FY223" s="241"/>
      <c r="FZ223" s="241"/>
      <c r="GA223" s="241"/>
      <c r="GB223" s="241"/>
      <c r="GC223" s="241"/>
      <c r="GD223" s="241"/>
      <c r="GE223" s="241"/>
      <c r="GF223" s="241"/>
      <c r="GG223" s="241"/>
      <c r="GH223" s="241"/>
      <c r="GI223" s="241"/>
      <c r="GJ223" s="241"/>
      <c r="GK223" s="241"/>
      <c r="GL223" s="241"/>
      <c r="GM223" s="241"/>
      <c r="GN223" s="241"/>
      <c r="GO223" s="241"/>
      <c r="GP223" s="241"/>
      <c r="GQ223" s="241"/>
      <c r="GR223" s="241"/>
      <c r="GS223" s="241"/>
      <c r="GT223" s="241"/>
      <c r="GU223" s="241"/>
      <c r="GV223" s="241"/>
      <c r="GW223" s="241"/>
      <c r="GX223" s="241"/>
      <c r="GY223" s="241"/>
      <c r="GZ223" s="241"/>
      <c r="HA223" s="241"/>
      <c r="HB223" s="241"/>
      <c r="HC223" s="241"/>
      <c r="HD223" s="241"/>
      <c r="HE223" s="241"/>
      <c r="HF223" s="241"/>
      <c r="HG223" s="241"/>
      <c r="HH223" s="241"/>
      <c r="HI223" s="241"/>
      <c r="HJ223" s="241"/>
      <c r="HK223" s="241"/>
      <c r="HL223" s="241"/>
      <c r="HM223" s="241"/>
      <c r="HN223" s="241"/>
      <c r="HO223" s="241"/>
      <c r="HP223" s="241"/>
      <c r="HQ223" s="241"/>
      <c r="HR223" s="241"/>
      <c r="HS223" s="241"/>
      <c r="HT223" s="241"/>
      <c r="HU223" s="241"/>
      <c r="HV223" s="241"/>
      <c r="HW223" s="241"/>
      <c r="HX223" s="241"/>
      <c r="HY223" s="241"/>
      <c r="HZ223" s="241"/>
      <c r="IA223" s="241"/>
      <c r="IB223" s="241"/>
      <c r="IC223" s="241"/>
      <c r="ID223" s="241"/>
      <c r="IE223" s="241"/>
      <c r="IF223" s="241"/>
      <c r="IG223" s="241"/>
      <c r="IH223" s="241"/>
      <c r="II223" s="241"/>
      <c r="IJ223" s="241"/>
      <c r="IK223" s="241"/>
      <c r="IL223" s="241"/>
      <c r="IM223" s="241"/>
      <c r="IN223" s="241"/>
      <c r="IO223" s="241"/>
      <c r="IP223" s="241"/>
      <c r="IQ223" s="241"/>
      <c r="IR223" s="241"/>
      <c r="IS223" s="241"/>
      <c r="IT223" s="241"/>
      <c r="IU223" s="241"/>
      <c r="IV223" s="241"/>
      <c r="IW223" s="241"/>
      <c r="IX223" s="241"/>
      <c r="IY223" s="241"/>
      <c r="IZ223" s="241"/>
      <c r="JA223" s="241"/>
      <c r="JB223" s="241"/>
      <c r="JC223" s="241"/>
      <c r="JD223" s="241"/>
      <c r="JE223" s="241"/>
      <c r="JF223" s="241"/>
      <c r="JG223" s="241"/>
      <c r="JH223" s="241"/>
      <c r="JI223" s="241"/>
      <c r="JJ223" s="241"/>
      <c r="JK223" s="241"/>
      <c r="JL223" s="241"/>
      <c r="JM223" s="241"/>
      <c r="JN223" s="241"/>
      <c r="JO223" s="241"/>
      <c r="JP223" s="241"/>
      <c r="JQ223" s="241"/>
      <c r="JR223" s="241"/>
      <c r="JS223" s="241"/>
      <c r="JT223" s="241"/>
      <c r="JU223" s="241"/>
      <c r="JV223" s="241"/>
      <c r="JW223" s="241"/>
      <c r="JX223" s="241"/>
      <c r="JY223" s="241"/>
      <c r="JZ223" s="241"/>
      <c r="KA223" s="241"/>
      <c r="KB223" s="241"/>
      <c r="KC223" s="241"/>
      <c r="KD223" s="241"/>
      <c r="KE223" s="241"/>
      <c r="KF223" s="241"/>
      <c r="KG223" s="241"/>
      <c r="KH223" s="241"/>
      <c r="KI223" s="241"/>
      <c r="KJ223" s="241"/>
      <c r="KK223" s="241"/>
      <c r="KL223" s="241"/>
      <c r="KM223" s="241"/>
      <c r="KN223" s="241"/>
      <c r="KO223" s="241"/>
      <c r="KP223" s="241"/>
      <c r="KQ223" s="241"/>
      <c r="KR223" s="241"/>
      <c r="KS223" s="241"/>
      <c r="KT223" s="241"/>
      <c r="KU223" s="241"/>
      <c r="KV223" s="241"/>
      <c r="KW223" s="241"/>
      <c r="KX223" s="241"/>
      <c r="KY223" s="241"/>
      <c r="KZ223" s="241"/>
      <c r="LA223" s="241"/>
      <c r="LB223" s="241"/>
      <c r="LC223" s="241"/>
      <c r="LD223" s="241"/>
      <c r="LE223" s="241"/>
      <c r="LF223" s="241"/>
      <c r="LG223" s="241"/>
      <c r="LH223" s="241"/>
      <c r="LI223" s="241"/>
      <c r="LJ223" s="241"/>
      <c r="LK223" s="241"/>
      <c r="LL223" s="241"/>
      <c r="LM223" s="241"/>
      <c r="LN223" s="241"/>
      <c r="LO223" s="241"/>
      <c r="LP223" s="241"/>
      <c r="LQ223" s="241"/>
      <c r="LR223" s="241"/>
      <c r="LS223" s="241"/>
      <c r="LT223" s="241"/>
      <c r="LU223" s="241"/>
      <c r="LV223" s="241"/>
      <c r="LW223" s="241"/>
      <c r="LX223" s="241"/>
      <c r="LY223" s="241"/>
      <c r="LZ223" s="241"/>
      <c r="MA223" s="241"/>
      <c r="MB223" s="241"/>
      <c r="MC223" s="241"/>
      <c r="MD223" s="241"/>
      <c r="ME223" s="241"/>
      <c r="MF223" s="241"/>
      <c r="MG223" s="241"/>
      <c r="MH223" s="241"/>
      <c r="MI223" s="241"/>
      <c r="MJ223" s="241"/>
      <c r="MK223" s="241"/>
      <c r="ML223" s="241"/>
      <c r="MM223" s="241"/>
      <c r="MN223" s="241"/>
      <c r="MO223" s="241"/>
      <c r="MP223" s="241"/>
      <c r="MQ223" s="241"/>
      <c r="MR223" s="241"/>
      <c r="MS223" s="241"/>
      <c r="MT223" s="241"/>
      <c r="MU223" s="241"/>
      <c r="MV223" s="241"/>
      <c r="MW223" s="241"/>
      <c r="MX223" s="241"/>
      <c r="MY223" s="241"/>
      <c r="MZ223" s="241"/>
      <c r="NA223" s="241"/>
      <c r="NB223" s="241"/>
      <c r="NC223" s="241"/>
      <c r="ND223" s="241"/>
      <c r="NE223" s="241"/>
      <c r="NF223" s="241"/>
      <c r="NG223" s="241"/>
      <c r="NH223" s="241"/>
      <c r="NI223" s="241"/>
      <c r="NJ223" s="241"/>
      <c r="NK223" s="241"/>
      <c r="NL223" s="241"/>
      <c r="NM223" s="241"/>
      <c r="NN223" s="241"/>
      <c r="NO223" s="241"/>
      <c r="NP223" s="241"/>
      <c r="NQ223" s="241"/>
      <c r="NR223" s="241"/>
      <c r="NS223" s="241"/>
      <c r="NT223" s="241"/>
      <c r="NU223" s="241"/>
      <c r="NV223" s="241"/>
      <c r="NW223" s="241"/>
      <c r="NX223" s="241"/>
      <c r="NY223" s="241"/>
      <c r="NZ223" s="241"/>
      <c r="OA223" s="241"/>
      <c r="OB223" s="241"/>
    </row>
    <row r="224" spans="1:392" s="243" customFormat="1">
      <c r="A224" s="293" t="s">
        <v>2103</v>
      </c>
      <c r="B224" s="292" t="s">
        <v>2111</v>
      </c>
      <c r="C224" s="290">
        <f>VLOOKUP(A224,'Running Inventory count'!$A:$C,3,)</f>
        <v>4</v>
      </c>
      <c r="D224" s="289"/>
      <c r="E224" s="289"/>
      <c r="F224" s="291" t="s">
        <v>2054</v>
      </c>
      <c r="G224" s="289" t="s">
        <v>868</v>
      </c>
      <c r="H224" s="288" t="s">
        <v>102</v>
      </c>
      <c r="I224" s="287"/>
      <c r="J224" s="285"/>
      <c r="K224" s="287"/>
      <c r="L224" s="241"/>
      <c r="M224" s="241"/>
      <c r="N224" s="241"/>
      <c r="O224" s="241"/>
      <c r="P224" s="241"/>
      <c r="Q224" s="241"/>
      <c r="R224" s="241"/>
      <c r="S224" s="241"/>
      <c r="T224" s="241"/>
      <c r="U224" s="241"/>
      <c r="V224" s="241"/>
      <c r="W224" s="241"/>
      <c r="X224" s="241"/>
      <c r="Y224" s="241"/>
      <c r="Z224" s="241"/>
      <c r="AA224" s="241"/>
      <c r="AB224" s="241"/>
      <c r="AC224" s="241"/>
      <c r="AD224" s="241"/>
      <c r="AE224" s="241"/>
      <c r="AF224" s="241"/>
      <c r="AG224" s="241"/>
      <c r="AH224" s="241"/>
      <c r="AI224" s="241"/>
      <c r="AJ224" s="241"/>
      <c r="AK224" s="241"/>
      <c r="AL224" s="241"/>
      <c r="AM224" s="241"/>
      <c r="AN224" s="241"/>
      <c r="AO224" s="241"/>
      <c r="AP224" s="241"/>
      <c r="AQ224" s="241"/>
      <c r="AR224" s="241"/>
      <c r="AS224" s="241"/>
      <c r="AT224" s="241"/>
      <c r="AU224" s="241"/>
      <c r="AV224" s="241"/>
      <c r="AW224" s="241"/>
      <c r="AX224" s="241"/>
      <c r="AY224" s="241"/>
      <c r="AZ224" s="241"/>
      <c r="BA224" s="241"/>
      <c r="BB224" s="241"/>
      <c r="BC224" s="241"/>
      <c r="BD224" s="241"/>
      <c r="BE224" s="241"/>
      <c r="BF224" s="241"/>
      <c r="BG224" s="241"/>
      <c r="BH224" s="241"/>
      <c r="BI224" s="241"/>
      <c r="BJ224" s="241"/>
      <c r="BK224" s="241"/>
      <c r="BL224" s="241"/>
      <c r="BM224" s="241"/>
      <c r="BN224" s="241"/>
      <c r="BO224" s="241"/>
      <c r="BP224" s="241"/>
      <c r="BQ224" s="241"/>
      <c r="BR224" s="241"/>
      <c r="BS224" s="241"/>
      <c r="BT224" s="241"/>
      <c r="BU224" s="241"/>
      <c r="BV224" s="241"/>
      <c r="BW224" s="241"/>
      <c r="BX224" s="241"/>
      <c r="BY224" s="241"/>
      <c r="BZ224" s="241"/>
      <c r="CA224" s="241"/>
      <c r="CB224" s="241"/>
      <c r="CC224" s="241"/>
      <c r="CD224" s="241"/>
      <c r="CE224" s="241"/>
      <c r="CF224" s="241"/>
      <c r="CG224" s="241"/>
      <c r="CH224" s="241"/>
      <c r="CI224" s="241"/>
      <c r="CJ224" s="241"/>
      <c r="CK224" s="241"/>
      <c r="CL224" s="241"/>
      <c r="CM224" s="241"/>
      <c r="CN224" s="241"/>
      <c r="CO224" s="241"/>
      <c r="CP224" s="241"/>
      <c r="CQ224" s="241"/>
      <c r="CR224" s="241"/>
      <c r="CS224" s="241"/>
      <c r="CT224" s="241"/>
      <c r="CU224" s="241"/>
      <c r="CV224" s="241"/>
      <c r="CW224" s="241"/>
      <c r="CX224" s="241"/>
      <c r="CY224" s="241"/>
      <c r="CZ224" s="241"/>
      <c r="DA224" s="241"/>
      <c r="DB224" s="241"/>
      <c r="DC224" s="241"/>
      <c r="DD224" s="241"/>
      <c r="DE224" s="241"/>
      <c r="DF224" s="241"/>
      <c r="DG224" s="241"/>
      <c r="DH224" s="241"/>
      <c r="DI224" s="241"/>
      <c r="DJ224" s="241"/>
      <c r="DK224" s="241"/>
      <c r="DL224" s="241"/>
      <c r="DM224" s="241"/>
      <c r="DN224" s="241"/>
      <c r="DO224" s="241"/>
      <c r="DP224" s="241"/>
      <c r="DQ224" s="241"/>
      <c r="DR224" s="241"/>
      <c r="DS224" s="241"/>
      <c r="DT224" s="241"/>
      <c r="DU224" s="241"/>
      <c r="DV224" s="241"/>
      <c r="DW224" s="241"/>
      <c r="DX224" s="241"/>
      <c r="DY224" s="241"/>
      <c r="DZ224" s="241"/>
      <c r="EA224" s="241"/>
      <c r="EB224" s="241"/>
      <c r="EC224" s="241"/>
      <c r="ED224" s="241"/>
      <c r="EE224" s="241"/>
      <c r="EF224" s="241"/>
      <c r="EG224" s="241"/>
      <c r="EH224" s="241"/>
      <c r="EI224" s="241"/>
      <c r="EJ224" s="241"/>
      <c r="EK224" s="241"/>
      <c r="EL224" s="241"/>
      <c r="EM224" s="241"/>
      <c r="EN224" s="241"/>
      <c r="EO224" s="241"/>
      <c r="EP224" s="241"/>
      <c r="EQ224" s="241"/>
      <c r="ER224" s="241"/>
      <c r="ES224" s="241"/>
      <c r="ET224" s="241"/>
      <c r="EU224" s="241"/>
      <c r="EV224" s="241"/>
      <c r="EW224" s="241"/>
      <c r="EX224" s="241"/>
      <c r="EY224" s="241"/>
      <c r="EZ224" s="241"/>
      <c r="FA224" s="241"/>
      <c r="FB224" s="241"/>
      <c r="FC224" s="241"/>
      <c r="FD224" s="241"/>
      <c r="FE224" s="241"/>
      <c r="FF224" s="241"/>
      <c r="FG224" s="241"/>
      <c r="FH224" s="241"/>
      <c r="FI224" s="241"/>
      <c r="FJ224" s="241"/>
      <c r="FK224" s="241"/>
      <c r="FL224" s="241"/>
      <c r="FM224" s="241"/>
      <c r="FN224" s="241"/>
      <c r="FO224" s="241"/>
      <c r="FP224" s="241"/>
      <c r="FQ224" s="241"/>
      <c r="FR224" s="241"/>
      <c r="FS224" s="241"/>
      <c r="FT224" s="241"/>
      <c r="FU224" s="241"/>
      <c r="FV224" s="241"/>
      <c r="FW224" s="241"/>
      <c r="FX224" s="241"/>
      <c r="FY224" s="241"/>
      <c r="FZ224" s="241"/>
      <c r="GA224" s="241"/>
      <c r="GB224" s="241"/>
      <c r="GC224" s="241"/>
      <c r="GD224" s="241"/>
      <c r="GE224" s="241"/>
      <c r="GF224" s="241"/>
      <c r="GG224" s="241"/>
      <c r="GH224" s="241"/>
      <c r="GI224" s="241"/>
      <c r="GJ224" s="241"/>
      <c r="GK224" s="241"/>
      <c r="GL224" s="241"/>
      <c r="GM224" s="241"/>
      <c r="GN224" s="241"/>
      <c r="GO224" s="241"/>
      <c r="GP224" s="241"/>
      <c r="GQ224" s="241"/>
      <c r="GR224" s="241"/>
      <c r="GS224" s="241"/>
      <c r="GT224" s="241"/>
      <c r="GU224" s="241"/>
      <c r="GV224" s="241"/>
      <c r="GW224" s="241"/>
      <c r="GX224" s="241"/>
      <c r="GY224" s="241"/>
      <c r="GZ224" s="241"/>
      <c r="HA224" s="241"/>
      <c r="HB224" s="241"/>
      <c r="HC224" s="241"/>
      <c r="HD224" s="241"/>
      <c r="HE224" s="241"/>
      <c r="HF224" s="241"/>
      <c r="HG224" s="241"/>
      <c r="HH224" s="241"/>
      <c r="HI224" s="241"/>
      <c r="HJ224" s="241"/>
      <c r="HK224" s="241"/>
      <c r="HL224" s="241"/>
      <c r="HM224" s="241"/>
      <c r="HN224" s="241"/>
      <c r="HO224" s="241"/>
      <c r="HP224" s="241"/>
      <c r="HQ224" s="241"/>
      <c r="HR224" s="241"/>
      <c r="HS224" s="241"/>
      <c r="HT224" s="241"/>
      <c r="HU224" s="241"/>
      <c r="HV224" s="241"/>
      <c r="HW224" s="241"/>
      <c r="HX224" s="241"/>
      <c r="HY224" s="241"/>
      <c r="HZ224" s="241"/>
      <c r="IA224" s="241"/>
      <c r="IB224" s="241"/>
      <c r="IC224" s="241"/>
      <c r="ID224" s="241"/>
      <c r="IE224" s="241"/>
      <c r="IF224" s="241"/>
      <c r="IG224" s="241"/>
      <c r="IH224" s="241"/>
      <c r="II224" s="241"/>
      <c r="IJ224" s="241"/>
      <c r="IK224" s="241"/>
      <c r="IL224" s="241"/>
      <c r="IM224" s="241"/>
      <c r="IN224" s="241"/>
      <c r="IO224" s="241"/>
      <c r="IP224" s="241"/>
      <c r="IQ224" s="241"/>
      <c r="IR224" s="241"/>
      <c r="IS224" s="241"/>
      <c r="IT224" s="241"/>
      <c r="IU224" s="241"/>
      <c r="IV224" s="241"/>
      <c r="IW224" s="241"/>
      <c r="IX224" s="241"/>
      <c r="IY224" s="241"/>
      <c r="IZ224" s="241"/>
      <c r="JA224" s="241"/>
      <c r="JB224" s="241"/>
      <c r="JC224" s="241"/>
      <c r="JD224" s="241"/>
      <c r="JE224" s="241"/>
      <c r="JF224" s="241"/>
      <c r="JG224" s="241"/>
      <c r="JH224" s="241"/>
      <c r="JI224" s="241"/>
      <c r="JJ224" s="241"/>
      <c r="JK224" s="241"/>
      <c r="JL224" s="241"/>
      <c r="JM224" s="241"/>
      <c r="JN224" s="241"/>
      <c r="JO224" s="241"/>
      <c r="JP224" s="241"/>
      <c r="JQ224" s="241"/>
      <c r="JR224" s="241"/>
      <c r="JS224" s="241"/>
      <c r="JT224" s="241"/>
      <c r="JU224" s="241"/>
      <c r="JV224" s="241"/>
      <c r="JW224" s="241"/>
      <c r="JX224" s="241"/>
      <c r="JY224" s="241"/>
      <c r="JZ224" s="241"/>
      <c r="KA224" s="241"/>
      <c r="KB224" s="241"/>
      <c r="KC224" s="241"/>
      <c r="KD224" s="241"/>
      <c r="KE224" s="241"/>
      <c r="KF224" s="241"/>
      <c r="KG224" s="241"/>
      <c r="KH224" s="241"/>
      <c r="KI224" s="241"/>
      <c r="KJ224" s="241"/>
      <c r="KK224" s="241"/>
      <c r="KL224" s="241"/>
      <c r="KM224" s="241"/>
      <c r="KN224" s="241"/>
      <c r="KO224" s="241"/>
      <c r="KP224" s="241"/>
      <c r="KQ224" s="241"/>
      <c r="KR224" s="241"/>
      <c r="KS224" s="241"/>
      <c r="KT224" s="241"/>
      <c r="KU224" s="241"/>
      <c r="KV224" s="241"/>
      <c r="KW224" s="241"/>
      <c r="KX224" s="241"/>
      <c r="KY224" s="241"/>
      <c r="KZ224" s="241"/>
      <c r="LA224" s="241"/>
      <c r="LB224" s="241"/>
      <c r="LC224" s="241"/>
      <c r="LD224" s="241"/>
      <c r="LE224" s="241"/>
      <c r="LF224" s="241"/>
      <c r="LG224" s="241"/>
      <c r="LH224" s="241"/>
      <c r="LI224" s="241"/>
      <c r="LJ224" s="241"/>
      <c r="LK224" s="241"/>
      <c r="LL224" s="241"/>
      <c r="LM224" s="241"/>
      <c r="LN224" s="241"/>
      <c r="LO224" s="241"/>
      <c r="LP224" s="241"/>
      <c r="LQ224" s="241"/>
      <c r="LR224" s="241"/>
      <c r="LS224" s="241"/>
      <c r="LT224" s="241"/>
      <c r="LU224" s="241"/>
      <c r="LV224" s="241"/>
      <c r="LW224" s="241"/>
      <c r="LX224" s="241"/>
      <c r="LY224" s="241"/>
      <c r="LZ224" s="241"/>
      <c r="MA224" s="241"/>
      <c r="MB224" s="241"/>
      <c r="MC224" s="241"/>
      <c r="MD224" s="241"/>
      <c r="ME224" s="241"/>
      <c r="MF224" s="241"/>
      <c r="MG224" s="241"/>
      <c r="MH224" s="241"/>
      <c r="MI224" s="241"/>
      <c r="MJ224" s="241"/>
      <c r="MK224" s="241"/>
      <c r="ML224" s="241"/>
      <c r="MM224" s="241"/>
      <c r="MN224" s="241"/>
      <c r="MO224" s="241"/>
      <c r="MP224" s="241"/>
      <c r="MQ224" s="241"/>
      <c r="MR224" s="241"/>
      <c r="MS224" s="241"/>
      <c r="MT224" s="241"/>
      <c r="MU224" s="241"/>
      <c r="MV224" s="241"/>
      <c r="MW224" s="241"/>
      <c r="MX224" s="241"/>
      <c r="MY224" s="241"/>
      <c r="MZ224" s="241"/>
      <c r="NA224" s="241"/>
      <c r="NB224" s="241"/>
      <c r="NC224" s="241"/>
      <c r="ND224" s="241"/>
      <c r="NE224" s="241"/>
      <c r="NF224" s="241"/>
      <c r="NG224" s="241"/>
      <c r="NH224" s="241"/>
      <c r="NI224" s="241"/>
      <c r="NJ224" s="241"/>
      <c r="NK224" s="241"/>
      <c r="NL224" s="241"/>
      <c r="NM224" s="241"/>
      <c r="NN224" s="241"/>
      <c r="NO224" s="241"/>
      <c r="NP224" s="241"/>
      <c r="NQ224" s="241"/>
      <c r="NR224" s="241"/>
      <c r="NS224" s="241"/>
      <c r="NT224" s="241"/>
      <c r="NU224" s="241"/>
      <c r="NV224" s="241"/>
      <c r="NW224" s="241"/>
      <c r="NX224" s="241"/>
      <c r="NY224" s="241"/>
      <c r="NZ224" s="241"/>
      <c r="OA224" s="241"/>
      <c r="OB224" s="241"/>
    </row>
    <row r="225" spans="1:392" s="243" customFormat="1">
      <c r="A225" s="121" t="s">
        <v>24</v>
      </c>
      <c r="B225" s="385" t="s">
        <v>23</v>
      </c>
      <c r="C225" s="170">
        <f>VLOOKUP(A225,'Running Inventory count'!$A:$C,3,)</f>
        <v>18</v>
      </c>
      <c r="D225" s="169"/>
      <c r="E225" s="169"/>
      <c r="F225" s="115" t="s">
        <v>783</v>
      </c>
      <c r="G225" s="169" t="s">
        <v>824</v>
      </c>
      <c r="H225" s="167" t="s">
        <v>737</v>
      </c>
      <c r="I225" s="151"/>
      <c r="J225" s="163"/>
      <c r="K225" s="151"/>
      <c r="L225" s="241"/>
      <c r="M225" s="241"/>
      <c r="N225" s="241"/>
      <c r="O225" s="241"/>
      <c r="P225" s="241"/>
      <c r="Q225" s="241"/>
      <c r="R225" s="241"/>
      <c r="S225" s="241"/>
      <c r="T225" s="241"/>
      <c r="U225" s="241"/>
      <c r="V225" s="241"/>
      <c r="W225" s="241"/>
      <c r="X225" s="241"/>
      <c r="Y225" s="241"/>
      <c r="Z225" s="241"/>
      <c r="AA225" s="241"/>
      <c r="AB225" s="241"/>
      <c r="AC225" s="241"/>
      <c r="AD225" s="241"/>
      <c r="AE225" s="241"/>
      <c r="AF225" s="241"/>
      <c r="AG225" s="241"/>
      <c r="AH225" s="241"/>
      <c r="AI225" s="241"/>
      <c r="AJ225" s="241"/>
      <c r="AK225" s="241"/>
      <c r="AL225" s="241"/>
      <c r="AM225" s="241"/>
      <c r="AN225" s="241"/>
      <c r="AO225" s="241"/>
      <c r="AP225" s="241"/>
      <c r="AQ225" s="241"/>
      <c r="AR225" s="241"/>
      <c r="AS225" s="241"/>
      <c r="AT225" s="241"/>
      <c r="AU225" s="241"/>
      <c r="AV225" s="241"/>
      <c r="AW225" s="241"/>
      <c r="AX225" s="241"/>
      <c r="AY225" s="241"/>
      <c r="AZ225" s="241"/>
      <c r="BA225" s="241"/>
      <c r="BB225" s="241"/>
      <c r="BC225" s="241"/>
      <c r="BD225" s="241"/>
      <c r="BE225" s="241"/>
      <c r="BF225" s="241"/>
      <c r="BG225" s="241"/>
      <c r="BH225" s="241"/>
      <c r="BI225" s="241"/>
      <c r="BJ225" s="241"/>
      <c r="BK225" s="241"/>
      <c r="BL225" s="241"/>
      <c r="BM225" s="241"/>
      <c r="BN225" s="241"/>
      <c r="BO225" s="241"/>
      <c r="BP225" s="241"/>
      <c r="BQ225" s="241"/>
      <c r="BR225" s="241"/>
      <c r="BS225" s="241"/>
      <c r="BT225" s="241"/>
      <c r="BU225" s="241"/>
      <c r="BV225" s="241"/>
      <c r="BW225" s="241"/>
      <c r="BX225" s="241"/>
      <c r="BY225" s="241"/>
      <c r="BZ225" s="241"/>
      <c r="CA225" s="241"/>
      <c r="CB225" s="241"/>
      <c r="CC225" s="241"/>
      <c r="CD225" s="241"/>
      <c r="CE225" s="241"/>
      <c r="CF225" s="241"/>
      <c r="CG225" s="241"/>
      <c r="CH225" s="241"/>
      <c r="CI225" s="241"/>
      <c r="CJ225" s="241"/>
      <c r="CK225" s="241"/>
      <c r="CL225" s="241"/>
      <c r="CM225" s="241"/>
      <c r="CN225" s="241"/>
      <c r="CO225" s="241"/>
      <c r="CP225" s="241"/>
      <c r="CQ225" s="241"/>
      <c r="CR225" s="241"/>
      <c r="CS225" s="241"/>
      <c r="CT225" s="241"/>
      <c r="CU225" s="241"/>
      <c r="CV225" s="241"/>
      <c r="CW225" s="241"/>
      <c r="CX225" s="241"/>
      <c r="CY225" s="241"/>
      <c r="CZ225" s="241"/>
      <c r="DA225" s="241"/>
      <c r="DB225" s="241"/>
      <c r="DC225" s="241"/>
      <c r="DD225" s="241"/>
      <c r="DE225" s="241"/>
      <c r="DF225" s="241"/>
      <c r="DG225" s="241"/>
      <c r="DH225" s="241"/>
      <c r="DI225" s="241"/>
      <c r="DJ225" s="241"/>
      <c r="DK225" s="241"/>
      <c r="DL225" s="241"/>
      <c r="DM225" s="241"/>
      <c r="DN225" s="241"/>
      <c r="DO225" s="241"/>
      <c r="DP225" s="241"/>
      <c r="DQ225" s="241"/>
      <c r="DR225" s="241"/>
      <c r="DS225" s="241"/>
      <c r="DT225" s="241"/>
      <c r="DU225" s="241"/>
      <c r="DV225" s="241"/>
      <c r="DW225" s="241"/>
      <c r="DX225" s="241"/>
      <c r="DY225" s="241"/>
      <c r="DZ225" s="241"/>
      <c r="EA225" s="241"/>
      <c r="EB225" s="241"/>
      <c r="EC225" s="241"/>
      <c r="ED225" s="241"/>
      <c r="EE225" s="241"/>
      <c r="EF225" s="241"/>
      <c r="EG225" s="241"/>
      <c r="EH225" s="241"/>
      <c r="EI225" s="241"/>
      <c r="EJ225" s="241"/>
      <c r="EK225" s="241"/>
      <c r="EL225" s="241"/>
      <c r="EM225" s="241"/>
      <c r="EN225" s="241"/>
      <c r="EO225" s="241"/>
      <c r="EP225" s="241"/>
      <c r="EQ225" s="241"/>
      <c r="ER225" s="241"/>
      <c r="ES225" s="241"/>
      <c r="ET225" s="241"/>
      <c r="EU225" s="241"/>
      <c r="EV225" s="241"/>
      <c r="EW225" s="241"/>
      <c r="EX225" s="241"/>
      <c r="EY225" s="241"/>
      <c r="EZ225" s="241"/>
      <c r="FA225" s="241"/>
      <c r="FB225" s="241"/>
      <c r="FC225" s="241"/>
      <c r="FD225" s="241"/>
      <c r="FE225" s="241"/>
      <c r="FF225" s="241"/>
      <c r="FG225" s="241"/>
      <c r="FH225" s="241"/>
      <c r="FI225" s="241"/>
      <c r="FJ225" s="241"/>
      <c r="FK225" s="241"/>
      <c r="FL225" s="241"/>
      <c r="FM225" s="241"/>
      <c r="FN225" s="241"/>
      <c r="FO225" s="241"/>
      <c r="FP225" s="241"/>
      <c r="FQ225" s="241"/>
      <c r="FR225" s="241"/>
      <c r="FS225" s="241"/>
      <c r="FT225" s="241"/>
      <c r="FU225" s="241"/>
      <c r="FV225" s="241"/>
      <c r="FW225" s="241"/>
      <c r="FX225" s="241"/>
      <c r="FY225" s="241"/>
      <c r="FZ225" s="241"/>
      <c r="GA225" s="241"/>
      <c r="GB225" s="241"/>
      <c r="GC225" s="241"/>
      <c r="GD225" s="241"/>
      <c r="GE225" s="241"/>
      <c r="GF225" s="241"/>
      <c r="GG225" s="241"/>
      <c r="GH225" s="241"/>
      <c r="GI225" s="241"/>
      <c r="GJ225" s="241"/>
      <c r="GK225" s="241"/>
      <c r="GL225" s="241"/>
      <c r="GM225" s="241"/>
      <c r="GN225" s="241"/>
      <c r="GO225" s="241"/>
      <c r="GP225" s="241"/>
      <c r="GQ225" s="241"/>
      <c r="GR225" s="241"/>
      <c r="GS225" s="241"/>
      <c r="GT225" s="241"/>
      <c r="GU225" s="241"/>
      <c r="GV225" s="241"/>
      <c r="GW225" s="241"/>
      <c r="GX225" s="241"/>
      <c r="GY225" s="241"/>
      <c r="GZ225" s="241"/>
      <c r="HA225" s="241"/>
      <c r="HB225" s="241"/>
      <c r="HC225" s="241"/>
      <c r="HD225" s="241"/>
      <c r="HE225" s="241"/>
      <c r="HF225" s="241"/>
      <c r="HG225" s="241"/>
      <c r="HH225" s="241"/>
      <c r="HI225" s="241"/>
      <c r="HJ225" s="241"/>
      <c r="HK225" s="241"/>
      <c r="HL225" s="241"/>
      <c r="HM225" s="241"/>
      <c r="HN225" s="241"/>
      <c r="HO225" s="241"/>
      <c r="HP225" s="241"/>
      <c r="HQ225" s="241"/>
      <c r="HR225" s="241"/>
      <c r="HS225" s="241"/>
      <c r="HT225" s="241"/>
      <c r="HU225" s="241"/>
      <c r="HV225" s="241"/>
      <c r="HW225" s="241"/>
      <c r="HX225" s="241"/>
      <c r="HY225" s="241"/>
      <c r="HZ225" s="241"/>
      <c r="IA225" s="241"/>
      <c r="IB225" s="241"/>
      <c r="IC225" s="241"/>
      <c r="ID225" s="241"/>
      <c r="IE225" s="241"/>
      <c r="IF225" s="241"/>
      <c r="IG225" s="241"/>
      <c r="IH225" s="241"/>
      <c r="II225" s="241"/>
      <c r="IJ225" s="241"/>
      <c r="IK225" s="241"/>
      <c r="IL225" s="241"/>
      <c r="IM225" s="241"/>
      <c r="IN225" s="241"/>
      <c r="IO225" s="241"/>
      <c r="IP225" s="241"/>
      <c r="IQ225" s="241"/>
      <c r="IR225" s="241"/>
      <c r="IS225" s="241"/>
      <c r="IT225" s="241"/>
      <c r="IU225" s="241"/>
      <c r="IV225" s="241"/>
      <c r="IW225" s="241"/>
      <c r="IX225" s="241"/>
      <c r="IY225" s="241"/>
      <c r="IZ225" s="241"/>
      <c r="JA225" s="241"/>
      <c r="JB225" s="241"/>
      <c r="JC225" s="241"/>
      <c r="JD225" s="241"/>
      <c r="JE225" s="241"/>
      <c r="JF225" s="241"/>
      <c r="JG225" s="241"/>
      <c r="JH225" s="241"/>
      <c r="JI225" s="241"/>
      <c r="JJ225" s="241"/>
      <c r="JK225" s="241"/>
      <c r="JL225" s="241"/>
      <c r="JM225" s="241"/>
      <c r="JN225" s="241"/>
      <c r="JO225" s="241"/>
      <c r="JP225" s="241"/>
      <c r="JQ225" s="241"/>
      <c r="JR225" s="241"/>
      <c r="JS225" s="241"/>
      <c r="JT225" s="241"/>
      <c r="JU225" s="241"/>
      <c r="JV225" s="241"/>
      <c r="JW225" s="241"/>
      <c r="JX225" s="241"/>
      <c r="JY225" s="241"/>
      <c r="JZ225" s="241"/>
      <c r="KA225" s="241"/>
      <c r="KB225" s="241"/>
      <c r="KC225" s="241"/>
      <c r="KD225" s="241"/>
      <c r="KE225" s="241"/>
      <c r="KF225" s="241"/>
      <c r="KG225" s="241"/>
      <c r="KH225" s="241"/>
      <c r="KI225" s="241"/>
      <c r="KJ225" s="241"/>
      <c r="KK225" s="241"/>
      <c r="KL225" s="241"/>
      <c r="KM225" s="241"/>
      <c r="KN225" s="241"/>
      <c r="KO225" s="241"/>
      <c r="KP225" s="241"/>
      <c r="KQ225" s="241"/>
      <c r="KR225" s="241"/>
      <c r="KS225" s="241"/>
      <c r="KT225" s="241"/>
      <c r="KU225" s="241"/>
      <c r="KV225" s="241"/>
      <c r="KW225" s="241"/>
      <c r="KX225" s="241"/>
      <c r="KY225" s="241"/>
      <c r="KZ225" s="241"/>
      <c r="LA225" s="241"/>
      <c r="LB225" s="241"/>
      <c r="LC225" s="241"/>
      <c r="LD225" s="241"/>
      <c r="LE225" s="241"/>
      <c r="LF225" s="241"/>
      <c r="LG225" s="241"/>
      <c r="LH225" s="241"/>
      <c r="LI225" s="241"/>
      <c r="LJ225" s="241"/>
      <c r="LK225" s="241"/>
      <c r="LL225" s="241"/>
      <c r="LM225" s="241"/>
      <c r="LN225" s="241"/>
      <c r="LO225" s="241"/>
      <c r="LP225" s="241"/>
      <c r="LQ225" s="241"/>
      <c r="LR225" s="241"/>
      <c r="LS225" s="241"/>
      <c r="LT225" s="241"/>
      <c r="LU225" s="241"/>
      <c r="LV225" s="241"/>
      <c r="LW225" s="241"/>
      <c r="LX225" s="241"/>
      <c r="LY225" s="241"/>
      <c r="LZ225" s="241"/>
      <c r="MA225" s="241"/>
      <c r="MB225" s="241"/>
      <c r="MC225" s="241"/>
      <c r="MD225" s="241"/>
      <c r="ME225" s="241"/>
      <c r="MF225" s="241"/>
      <c r="MG225" s="241"/>
      <c r="MH225" s="241"/>
      <c r="MI225" s="241"/>
      <c r="MJ225" s="241"/>
      <c r="MK225" s="241"/>
      <c r="ML225" s="241"/>
      <c r="MM225" s="241"/>
      <c r="MN225" s="241"/>
      <c r="MO225" s="241"/>
      <c r="MP225" s="241"/>
      <c r="MQ225" s="241"/>
      <c r="MR225" s="241"/>
      <c r="MS225" s="241"/>
      <c r="MT225" s="241"/>
      <c r="MU225" s="241"/>
      <c r="MV225" s="241"/>
      <c r="MW225" s="241"/>
      <c r="MX225" s="241"/>
      <c r="MY225" s="241"/>
      <c r="MZ225" s="241"/>
      <c r="NA225" s="241"/>
      <c r="NB225" s="241"/>
      <c r="NC225" s="241"/>
      <c r="ND225" s="241"/>
      <c r="NE225" s="241"/>
      <c r="NF225" s="241"/>
      <c r="NG225" s="241"/>
      <c r="NH225" s="241"/>
      <c r="NI225" s="241"/>
      <c r="NJ225" s="241"/>
      <c r="NK225" s="241"/>
      <c r="NL225" s="241"/>
      <c r="NM225" s="241"/>
      <c r="NN225" s="241"/>
      <c r="NO225" s="241"/>
      <c r="NP225" s="241"/>
      <c r="NQ225" s="241"/>
      <c r="NR225" s="241"/>
      <c r="NS225" s="241"/>
      <c r="NT225" s="241"/>
      <c r="NU225" s="241"/>
      <c r="NV225" s="241"/>
      <c r="NW225" s="241"/>
      <c r="NX225" s="241"/>
      <c r="NY225" s="241"/>
      <c r="NZ225" s="241"/>
      <c r="OA225" s="241"/>
      <c r="OB225" s="241"/>
    </row>
    <row r="226" spans="1:392" s="243" customFormat="1">
      <c r="A226" s="293" t="s">
        <v>2129</v>
      </c>
      <c r="B226" s="292" t="s">
        <v>2120</v>
      </c>
      <c r="C226" s="290">
        <f>VLOOKUP(A226,'Running Inventory count'!$A:$C,3,)</f>
        <v>5</v>
      </c>
      <c r="D226" s="289"/>
      <c r="E226" s="289"/>
      <c r="F226" s="291" t="s">
        <v>2054</v>
      </c>
      <c r="G226" s="289" t="s">
        <v>868</v>
      </c>
      <c r="H226" s="288" t="s">
        <v>102</v>
      </c>
      <c r="I226" s="287"/>
      <c r="J226" s="285"/>
      <c r="K226" s="287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1"/>
      <c r="Z226" s="241"/>
      <c r="AA226" s="241"/>
      <c r="AB226" s="241"/>
      <c r="AC226" s="241"/>
      <c r="AD226" s="241"/>
      <c r="AE226" s="241"/>
      <c r="AF226" s="241"/>
      <c r="AG226" s="241"/>
      <c r="AH226" s="241"/>
      <c r="AI226" s="241"/>
      <c r="AJ226" s="241"/>
      <c r="AK226" s="241"/>
      <c r="AL226" s="241"/>
      <c r="AM226" s="241"/>
      <c r="AN226" s="241"/>
      <c r="AO226" s="241"/>
      <c r="AP226" s="241"/>
      <c r="AQ226" s="241"/>
      <c r="AR226" s="241"/>
      <c r="AS226" s="241"/>
      <c r="AT226" s="241"/>
      <c r="AU226" s="241"/>
      <c r="AV226" s="241"/>
      <c r="AW226" s="241"/>
      <c r="AX226" s="241"/>
      <c r="AY226" s="241"/>
      <c r="AZ226" s="241"/>
      <c r="BA226" s="241"/>
      <c r="BB226" s="241"/>
      <c r="BC226" s="241"/>
      <c r="BD226" s="241"/>
      <c r="BE226" s="241"/>
      <c r="BF226" s="241"/>
      <c r="BG226" s="241"/>
      <c r="BH226" s="241"/>
      <c r="BI226" s="241"/>
      <c r="BJ226" s="241"/>
      <c r="BK226" s="241"/>
      <c r="BL226" s="241"/>
      <c r="BM226" s="241"/>
      <c r="BN226" s="241"/>
      <c r="BO226" s="241"/>
      <c r="BP226" s="241"/>
      <c r="BQ226" s="241"/>
      <c r="BR226" s="241"/>
      <c r="BS226" s="241"/>
      <c r="BT226" s="241"/>
      <c r="BU226" s="241"/>
      <c r="BV226" s="241"/>
      <c r="BW226" s="241"/>
      <c r="BX226" s="241"/>
      <c r="BY226" s="241"/>
      <c r="BZ226" s="241"/>
      <c r="CA226" s="241"/>
      <c r="CB226" s="241"/>
      <c r="CC226" s="241"/>
      <c r="CD226" s="241"/>
      <c r="CE226" s="241"/>
      <c r="CF226" s="241"/>
      <c r="CG226" s="241"/>
      <c r="CH226" s="241"/>
      <c r="CI226" s="241"/>
      <c r="CJ226" s="241"/>
      <c r="CK226" s="241"/>
      <c r="CL226" s="241"/>
      <c r="CM226" s="241"/>
      <c r="CN226" s="241"/>
      <c r="CO226" s="241"/>
      <c r="CP226" s="241"/>
      <c r="CQ226" s="241"/>
      <c r="CR226" s="241"/>
      <c r="CS226" s="241"/>
      <c r="CT226" s="241"/>
      <c r="CU226" s="241"/>
      <c r="CV226" s="241"/>
      <c r="CW226" s="241"/>
      <c r="CX226" s="241"/>
      <c r="CY226" s="241"/>
      <c r="CZ226" s="241"/>
      <c r="DA226" s="241"/>
      <c r="DB226" s="241"/>
      <c r="DC226" s="241"/>
      <c r="DD226" s="241"/>
      <c r="DE226" s="241"/>
      <c r="DF226" s="241"/>
      <c r="DG226" s="241"/>
      <c r="DH226" s="241"/>
      <c r="DI226" s="241"/>
      <c r="DJ226" s="241"/>
      <c r="DK226" s="241"/>
      <c r="DL226" s="241"/>
      <c r="DM226" s="241"/>
      <c r="DN226" s="241"/>
      <c r="DO226" s="241"/>
      <c r="DP226" s="241"/>
      <c r="DQ226" s="241"/>
      <c r="DR226" s="241"/>
      <c r="DS226" s="241"/>
      <c r="DT226" s="241"/>
      <c r="DU226" s="241"/>
      <c r="DV226" s="241"/>
      <c r="DW226" s="241"/>
      <c r="DX226" s="241"/>
      <c r="DY226" s="241"/>
      <c r="DZ226" s="241"/>
      <c r="EA226" s="241"/>
      <c r="EB226" s="241"/>
      <c r="EC226" s="241"/>
      <c r="ED226" s="241"/>
      <c r="EE226" s="241"/>
      <c r="EF226" s="241"/>
      <c r="EG226" s="241"/>
      <c r="EH226" s="241"/>
      <c r="EI226" s="241"/>
      <c r="EJ226" s="241"/>
      <c r="EK226" s="241"/>
      <c r="EL226" s="241"/>
      <c r="EM226" s="241"/>
      <c r="EN226" s="241"/>
      <c r="EO226" s="241"/>
      <c r="EP226" s="241"/>
      <c r="EQ226" s="241"/>
      <c r="ER226" s="241"/>
      <c r="ES226" s="241"/>
      <c r="ET226" s="241"/>
      <c r="EU226" s="241"/>
      <c r="EV226" s="241"/>
      <c r="EW226" s="241"/>
      <c r="EX226" s="241"/>
      <c r="EY226" s="241"/>
      <c r="EZ226" s="241"/>
      <c r="FA226" s="241"/>
      <c r="FB226" s="241"/>
      <c r="FC226" s="241"/>
      <c r="FD226" s="241"/>
      <c r="FE226" s="241"/>
      <c r="FF226" s="241"/>
      <c r="FG226" s="241"/>
      <c r="FH226" s="241"/>
      <c r="FI226" s="241"/>
      <c r="FJ226" s="241"/>
      <c r="FK226" s="241"/>
      <c r="FL226" s="241"/>
      <c r="FM226" s="241"/>
      <c r="FN226" s="241"/>
      <c r="FO226" s="241"/>
      <c r="FP226" s="241"/>
      <c r="FQ226" s="241"/>
      <c r="FR226" s="241"/>
      <c r="FS226" s="241"/>
      <c r="FT226" s="241"/>
      <c r="FU226" s="241"/>
      <c r="FV226" s="241"/>
      <c r="FW226" s="241"/>
      <c r="FX226" s="241"/>
      <c r="FY226" s="241"/>
      <c r="FZ226" s="241"/>
      <c r="GA226" s="241"/>
      <c r="GB226" s="241"/>
      <c r="GC226" s="241"/>
      <c r="GD226" s="241"/>
      <c r="GE226" s="241"/>
      <c r="GF226" s="241"/>
      <c r="GG226" s="241"/>
      <c r="GH226" s="241"/>
      <c r="GI226" s="241"/>
      <c r="GJ226" s="241"/>
      <c r="GK226" s="241"/>
      <c r="GL226" s="241"/>
      <c r="GM226" s="241"/>
      <c r="GN226" s="241"/>
      <c r="GO226" s="241"/>
      <c r="GP226" s="241"/>
      <c r="GQ226" s="241"/>
      <c r="GR226" s="241"/>
      <c r="GS226" s="241"/>
      <c r="GT226" s="241"/>
      <c r="GU226" s="241"/>
      <c r="GV226" s="241"/>
      <c r="GW226" s="241"/>
      <c r="GX226" s="241"/>
      <c r="GY226" s="241"/>
      <c r="GZ226" s="241"/>
      <c r="HA226" s="241"/>
      <c r="HB226" s="241"/>
      <c r="HC226" s="241"/>
      <c r="HD226" s="241"/>
      <c r="HE226" s="241"/>
      <c r="HF226" s="241"/>
      <c r="HG226" s="241"/>
      <c r="HH226" s="241"/>
      <c r="HI226" s="241"/>
      <c r="HJ226" s="241"/>
      <c r="HK226" s="241"/>
      <c r="HL226" s="241"/>
      <c r="HM226" s="241"/>
      <c r="HN226" s="241"/>
      <c r="HO226" s="241"/>
      <c r="HP226" s="241"/>
      <c r="HQ226" s="241"/>
      <c r="HR226" s="241"/>
      <c r="HS226" s="241"/>
      <c r="HT226" s="241"/>
      <c r="HU226" s="241"/>
      <c r="HV226" s="241"/>
      <c r="HW226" s="241"/>
      <c r="HX226" s="241"/>
      <c r="HY226" s="241"/>
      <c r="HZ226" s="241"/>
      <c r="IA226" s="241"/>
      <c r="IB226" s="241"/>
      <c r="IC226" s="241"/>
      <c r="ID226" s="241"/>
      <c r="IE226" s="241"/>
      <c r="IF226" s="241"/>
      <c r="IG226" s="241"/>
      <c r="IH226" s="241"/>
      <c r="II226" s="241"/>
      <c r="IJ226" s="241"/>
      <c r="IK226" s="241"/>
      <c r="IL226" s="241"/>
      <c r="IM226" s="241"/>
      <c r="IN226" s="241"/>
      <c r="IO226" s="241"/>
      <c r="IP226" s="241"/>
      <c r="IQ226" s="241"/>
      <c r="IR226" s="241"/>
      <c r="IS226" s="241"/>
      <c r="IT226" s="241"/>
      <c r="IU226" s="241"/>
      <c r="IV226" s="241"/>
      <c r="IW226" s="241"/>
      <c r="IX226" s="241"/>
      <c r="IY226" s="241"/>
      <c r="IZ226" s="241"/>
      <c r="JA226" s="241"/>
      <c r="JB226" s="241"/>
      <c r="JC226" s="241"/>
      <c r="JD226" s="241"/>
      <c r="JE226" s="241"/>
      <c r="JF226" s="241"/>
      <c r="JG226" s="241"/>
      <c r="JH226" s="241"/>
      <c r="JI226" s="241"/>
      <c r="JJ226" s="241"/>
      <c r="JK226" s="241"/>
      <c r="JL226" s="241"/>
      <c r="JM226" s="241"/>
      <c r="JN226" s="241"/>
      <c r="JO226" s="241"/>
      <c r="JP226" s="241"/>
      <c r="JQ226" s="241"/>
      <c r="JR226" s="241"/>
      <c r="JS226" s="241"/>
      <c r="JT226" s="241"/>
      <c r="JU226" s="241"/>
      <c r="JV226" s="241"/>
      <c r="JW226" s="241"/>
      <c r="JX226" s="241"/>
      <c r="JY226" s="241"/>
      <c r="JZ226" s="241"/>
      <c r="KA226" s="241"/>
      <c r="KB226" s="241"/>
      <c r="KC226" s="241"/>
      <c r="KD226" s="241"/>
      <c r="KE226" s="241"/>
      <c r="KF226" s="241"/>
      <c r="KG226" s="241"/>
      <c r="KH226" s="241"/>
      <c r="KI226" s="241"/>
      <c r="KJ226" s="241"/>
      <c r="KK226" s="241"/>
      <c r="KL226" s="241"/>
      <c r="KM226" s="241"/>
      <c r="KN226" s="241"/>
      <c r="KO226" s="241"/>
      <c r="KP226" s="241"/>
      <c r="KQ226" s="241"/>
      <c r="KR226" s="241"/>
      <c r="KS226" s="241"/>
      <c r="KT226" s="241"/>
      <c r="KU226" s="241"/>
      <c r="KV226" s="241"/>
      <c r="KW226" s="241"/>
      <c r="KX226" s="241"/>
      <c r="KY226" s="241"/>
      <c r="KZ226" s="241"/>
      <c r="LA226" s="241"/>
      <c r="LB226" s="241"/>
      <c r="LC226" s="241"/>
      <c r="LD226" s="241"/>
      <c r="LE226" s="241"/>
      <c r="LF226" s="241"/>
      <c r="LG226" s="241"/>
      <c r="LH226" s="241"/>
      <c r="LI226" s="241"/>
      <c r="LJ226" s="241"/>
      <c r="LK226" s="241"/>
      <c r="LL226" s="241"/>
      <c r="LM226" s="241"/>
      <c r="LN226" s="241"/>
      <c r="LO226" s="241"/>
      <c r="LP226" s="241"/>
      <c r="LQ226" s="241"/>
      <c r="LR226" s="241"/>
      <c r="LS226" s="241"/>
      <c r="LT226" s="241"/>
      <c r="LU226" s="241"/>
      <c r="LV226" s="241"/>
      <c r="LW226" s="241"/>
      <c r="LX226" s="241"/>
      <c r="LY226" s="241"/>
      <c r="LZ226" s="241"/>
      <c r="MA226" s="241"/>
      <c r="MB226" s="241"/>
      <c r="MC226" s="241"/>
      <c r="MD226" s="241"/>
      <c r="ME226" s="241"/>
      <c r="MF226" s="241"/>
      <c r="MG226" s="241"/>
      <c r="MH226" s="241"/>
      <c r="MI226" s="241"/>
      <c r="MJ226" s="241"/>
      <c r="MK226" s="241"/>
      <c r="ML226" s="241"/>
      <c r="MM226" s="241"/>
      <c r="MN226" s="241"/>
      <c r="MO226" s="241"/>
      <c r="MP226" s="241"/>
      <c r="MQ226" s="241"/>
      <c r="MR226" s="241"/>
      <c r="MS226" s="241"/>
      <c r="MT226" s="241"/>
      <c r="MU226" s="241"/>
      <c r="MV226" s="241"/>
      <c r="MW226" s="241"/>
      <c r="MX226" s="241"/>
      <c r="MY226" s="241"/>
      <c r="MZ226" s="241"/>
      <c r="NA226" s="241"/>
      <c r="NB226" s="241"/>
      <c r="NC226" s="241"/>
      <c r="ND226" s="241"/>
      <c r="NE226" s="241"/>
      <c r="NF226" s="241"/>
      <c r="NG226" s="241"/>
      <c r="NH226" s="241"/>
      <c r="NI226" s="241"/>
      <c r="NJ226" s="241"/>
      <c r="NK226" s="241"/>
      <c r="NL226" s="241"/>
      <c r="NM226" s="241"/>
      <c r="NN226" s="241"/>
      <c r="NO226" s="241"/>
      <c r="NP226" s="241"/>
      <c r="NQ226" s="241"/>
      <c r="NR226" s="241"/>
      <c r="NS226" s="241"/>
      <c r="NT226" s="241"/>
      <c r="NU226" s="241"/>
      <c r="NV226" s="241"/>
      <c r="NW226" s="241"/>
      <c r="NX226" s="241"/>
      <c r="NY226" s="241"/>
      <c r="NZ226" s="241"/>
      <c r="OA226" s="241"/>
      <c r="OB226" s="241"/>
    </row>
    <row r="227" spans="1:392" s="243" customFormat="1">
      <c r="A227" s="251" t="s">
        <v>163</v>
      </c>
      <c r="B227" s="259" t="s">
        <v>162</v>
      </c>
      <c r="C227" s="290">
        <f>VLOOKUP(A227,'Running Inventory count'!$A:$C,3,)</f>
        <v>45</v>
      </c>
      <c r="D227" s="266"/>
      <c r="E227" s="266"/>
      <c r="F227" s="266" t="s">
        <v>970</v>
      </c>
      <c r="G227" s="289" t="s">
        <v>868</v>
      </c>
      <c r="H227" s="288" t="s">
        <v>102</v>
      </c>
      <c r="I227" s="261"/>
      <c r="J227" s="285"/>
      <c r="K227" s="26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1"/>
      <c r="Z227" s="241"/>
      <c r="AA227" s="241"/>
      <c r="AB227" s="241"/>
      <c r="AC227" s="241"/>
      <c r="AD227" s="241"/>
      <c r="AE227" s="241"/>
      <c r="AF227" s="241"/>
      <c r="AG227" s="241"/>
      <c r="AH227" s="241"/>
      <c r="AI227" s="241"/>
      <c r="AJ227" s="241"/>
      <c r="AK227" s="241"/>
      <c r="AL227" s="241"/>
      <c r="AM227" s="241"/>
      <c r="AN227" s="241"/>
      <c r="AO227" s="241"/>
      <c r="AP227" s="241"/>
      <c r="AQ227" s="241"/>
      <c r="AR227" s="241"/>
      <c r="AS227" s="241"/>
      <c r="AT227" s="241"/>
      <c r="AU227" s="241"/>
      <c r="AV227" s="241"/>
      <c r="AW227" s="241"/>
      <c r="AX227" s="241"/>
      <c r="AY227" s="241"/>
      <c r="AZ227" s="241"/>
      <c r="BA227" s="241"/>
      <c r="BB227" s="241"/>
      <c r="BC227" s="241"/>
      <c r="BD227" s="241"/>
      <c r="BE227" s="241"/>
      <c r="BF227" s="241"/>
      <c r="BG227" s="241"/>
      <c r="BH227" s="241"/>
      <c r="BI227" s="241"/>
      <c r="BJ227" s="241"/>
      <c r="BK227" s="241"/>
      <c r="BL227" s="241"/>
      <c r="BM227" s="241"/>
      <c r="BN227" s="241"/>
      <c r="BO227" s="241"/>
      <c r="BP227" s="241"/>
      <c r="BQ227" s="241"/>
      <c r="BR227" s="241"/>
      <c r="BS227" s="241"/>
      <c r="BT227" s="241"/>
      <c r="BU227" s="241"/>
      <c r="BV227" s="241"/>
      <c r="BW227" s="241"/>
      <c r="BX227" s="241"/>
      <c r="BY227" s="241"/>
      <c r="BZ227" s="241"/>
      <c r="CA227" s="241"/>
      <c r="CB227" s="241"/>
      <c r="CC227" s="241"/>
      <c r="CD227" s="241"/>
      <c r="CE227" s="241"/>
      <c r="CF227" s="241"/>
      <c r="CG227" s="241"/>
      <c r="CH227" s="241"/>
      <c r="CI227" s="241"/>
      <c r="CJ227" s="241"/>
      <c r="CK227" s="241"/>
      <c r="CL227" s="241"/>
      <c r="CM227" s="241"/>
      <c r="CN227" s="241"/>
      <c r="CO227" s="241"/>
      <c r="CP227" s="241"/>
      <c r="CQ227" s="241"/>
      <c r="CR227" s="241"/>
      <c r="CS227" s="241"/>
      <c r="CT227" s="241"/>
      <c r="CU227" s="241"/>
      <c r="CV227" s="241"/>
      <c r="CW227" s="241"/>
      <c r="CX227" s="241"/>
      <c r="CY227" s="241"/>
      <c r="CZ227" s="241"/>
      <c r="DA227" s="241"/>
      <c r="DB227" s="241"/>
      <c r="DC227" s="241"/>
      <c r="DD227" s="241"/>
      <c r="DE227" s="241"/>
      <c r="DF227" s="241"/>
      <c r="DG227" s="241"/>
      <c r="DH227" s="241"/>
      <c r="DI227" s="241"/>
      <c r="DJ227" s="241"/>
      <c r="DK227" s="241"/>
      <c r="DL227" s="241"/>
      <c r="DM227" s="241"/>
      <c r="DN227" s="241"/>
      <c r="DO227" s="241"/>
      <c r="DP227" s="241"/>
      <c r="DQ227" s="241"/>
      <c r="DR227" s="241"/>
      <c r="DS227" s="241"/>
      <c r="DT227" s="241"/>
      <c r="DU227" s="241"/>
      <c r="DV227" s="241"/>
      <c r="DW227" s="241"/>
      <c r="DX227" s="241"/>
      <c r="DY227" s="241"/>
      <c r="DZ227" s="241"/>
      <c r="EA227" s="241"/>
      <c r="EB227" s="241"/>
      <c r="EC227" s="241"/>
      <c r="ED227" s="241"/>
      <c r="EE227" s="241"/>
      <c r="EF227" s="241"/>
      <c r="EG227" s="241"/>
      <c r="EH227" s="241"/>
      <c r="EI227" s="241"/>
      <c r="EJ227" s="241"/>
      <c r="EK227" s="241"/>
      <c r="EL227" s="241"/>
      <c r="EM227" s="241"/>
      <c r="EN227" s="241"/>
      <c r="EO227" s="241"/>
      <c r="EP227" s="241"/>
      <c r="EQ227" s="241"/>
      <c r="ER227" s="241"/>
      <c r="ES227" s="241"/>
      <c r="ET227" s="241"/>
      <c r="EU227" s="241"/>
      <c r="EV227" s="241"/>
      <c r="EW227" s="241"/>
      <c r="EX227" s="241"/>
      <c r="EY227" s="241"/>
      <c r="EZ227" s="241"/>
      <c r="FA227" s="241"/>
      <c r="FB227" s="241"/>
      <c r="FC227" s="241"/>
      <c r="FD227" s="241"/>
      <c r="FE227" s="241"/>
      <c r="FF227" s="241"/>
      <c r="FG227" s="241"/>
      <c r="FH227" s="241"/>
      <c r="FI227" s="241"/>
      <c r="FJ227" s="241"/>
      <c r="FK227" s="241"/>
      <c r="FL227" s="241"/>
      <c r="FM227" s="241"/>
      <c r="FN227" s="241"/>
      <c r="FO227" s="241"/>
      <c r="FP227" s="241"/>
      <c r="FQ227" s="241"/>
      <c r="FR227" s="241"/>
      <c r="FS227" s="241"/>
      <c r="FT227" s="241"/>
      <c r="FU227" s="241"/>
      <c r="FV227" s="241"/>
      <c r="FW227" s="241"/>
      <c r="FX227" s="241"/>
      <c r="FY227" s="241"/>
      <c r="FZ227" s="241"/>
      <c r="GA227" s="241"/>
      <c r="GB227" s="241"/>
      <c r="GC227" s="241"/>
      <c r="GD227" s="241"/>
      <c r="GE227" s="241"/>
      <c r="GF227" s="241"/>
      <c r="GG227" s="241"/>
      <c r="GH227" s="241"/>
      <c r="GI227" s="241"/>
      <c r="GJ227" s="241"/>
      <c r="GK227" s="241"/>
      <c r="GL227" s="241"/>
      <c r="GM227" s="241"/>
      <c r="GN227" s="241"/>
      <c r="GO227" s="241"/>
      <c r="GP227" s="241"/>
      <c r="GQ227" s="241"/>
      <c r="GR227" s="241"/>
      <c r="GS227" s="241"/>
      <c r="GT227" s="241"/>
      <c r="GU227" s="241"/>
      <c r="GV227" s="241"/>
      <c r="GW227" s="241"/>
      <c r="GX227" s="241"/>
      <c r="GY227" s="241"/>
      <c r="GZ227" s="241"/>
      <c r="HA227" s="241"/>
      <c r="HB227" s="241"/>
      <c r="HC227" s="241"/>
      <c r="HD227" s="241"/>
      <c r="HE227" s="241"/>
      <c r="HF227" s="241"/>
      <c r="HG227" s="241"/>
      <c r="HH227" s="241"/>
      <c r="HI227" s="241"/>
      <c r="HJ227" s="241"/>
      <c r="HK227" s="241"/>
      <c r="HL227" s="241"/>
      <c r="HM227" s="241"/>
      <c r="HN227" s="241"/>
      <c r="HO227" s="241"/>
      <c r="HP227" s="241"/>
      <c r="HQ227" s="241"/>
      <c r="HR227" s="241"/>
      <c r="HS227" s="241"/>
      <c r="HT227" s="241"/>
      <c r="HU227" s="241"/>
      <c r="HV227" s="241"/>
      <c r="HW227" s="241"/>
      <c r="HX227" s="241"/>
      <c r="HY227" s="241"/>
      <c r="HZ227" s="241"/>
      <c r="IA227" s="241"/>
      <c r="IB227" s="241"/>
      <c r="IC227" s="241"/>
      <c r="ID227" s="241"/>
      <c r="IE227" s="241"/>
      <c r="IF227" s="241"/>
      <c r="IG227" s="241"/>
      <c r="IH227" s="241"/>
      <c r="II227" s="241"/>
      <c r="IJ227" s="241"/>
      <c r="IK227" s="241"/>
      <c r="IL227" s="241"/>
      <c r="IM227" s="241"/>
      <c r="IN227" s="241"/>
      <c r="IO227" s="241"/>
      <c r="IP227" s="241"/>
      <c r="IQ227" s="241"/>
      <c r="IR227" s="241"/>
      <c r="IS227" s="241"/>
      <c r="IT227" s="241"/>
      <c r="IU227" s="241"/>
      <c r="IV227" s="241"/>
      <c r="IW227" s="241"/>
      <c r="IX227" s="241"/>
      <c r="IY227" s="241"/>
      <c r="IZ227" s="241"/>
      <c r="JA227" s="241"/>
      <c r="JB227" s="241"/>
      <c r="JC227" s="241"/>
      <c r="JD227" s="241"/>
      <c r="JE227" s="241"/>
      <c r="JF227" s="241"/>
      <c r="JG227" s="241"/>
      <c r="JH227" s="241"/>
      <c r="JI227" s="241"/>
      <c r="JJ227" s="241"/>
      <c r="JK227" s="241"/>
      <c r="JL227" s="241"/>
      <c r="JM227" s="241"/>
      <c r="JN227" s="241"/>
      <c r="JO227" s="241"/>
      <c r="JP227" s="241"/>
      <c r="JQ227" s="241"/>
      <c r="JR227" s="241"/>
      <c r="JS227" s="241"/>
      <c r="JT227" s="241"/>
      <c r="JU227" s="241"/>
      <c r="JV227" s="241"/>
      <c r="JW227" s="241"/>
      <c r="JX227" s="241"/>
      <c r="JY227" s="241"/>
      <c r="JZ227" s="241"/>
      <c r="KA227" s="241"/>
      <c r="KB227" s="241"/>
      <c r="KC227" s="241"/>
      <c r="KD227" s="241"/>
      <c r="KE227" s="241"/>
      <c r="KF227" s="241"/>
      <c r="KG227" s="241"/>
      <c r="KH227" s="241"/>
      <c r="KI227" s="241"/>
      <c r="KJ227" s="241"/>
      <c r="KK227" s="241"/>
      <c r="KL227" s="241"/>
      <c r="KM227" s="241"/>
      <c r="KN227" s="241"/>
      <c r="KO227" s="241"/>
      <c r="KP227" s="241"/>
      <c r="KQ227" s="241"/>
      <c r="KR227" s="241"/>
      <c r="KS227" s="241"/>
      <c r="KT227" s="241"/>
      <c r="KU227" s="241"/>
      <c r="KV227" s="241"/>
      <c r="KW227" s="241"/>
      <c r="KX227" s="241"/>
      <c r="KY227" s="241"/>
      <c r="KZ227" s="241"/>
      <c r="LA227" s="241"/>
      <c r="LB227" s="241"/>
      <c r="LC227" s="241"/>
      <c r="LD227" s="241"/>
      <c r="LE227" s="241"/>
      <c r="LF227" s="241"/>
      <c r="LG227" s="241"/>
      <c r="LH227" s="241"/>
      <c r="LI227" s="241"/>
      <c r="LJ227" s="241"/>
      <c r="LK227" s="241"/>
      <c r="LL227" s="241"/>
      <c r="LM227" s="241"/>
      <c r="LN227" s="241"/>
      <c r="LO227" s="241"/>
      <c r="LP227" s="241"/>
      <c r="LQ227" s="241"/>
      <c r="LR227" s="241"/>
      <c r="LS227" s="241"/>
      <c r="LT227" s="241"/>
      <c r="LU227" s="241"/>
      <c r="LV227" s="241"/>
      <c r="LW227" s="241"/>
      <c r="LX227" s="241"/>
      <c r="LY227" s="241"/>
      <c r="LZ227" s="241"/>
      <c r="MA227" s="241"/>
      <c r="MB227" s="241"/>
      <c r="MC227" s="241"/>
      <c r="MD227" s="241"/>
      <c r="ME227" s="241"/>
      <c r="MF227" s="241"/>
      <c r="MG227" s="241"/>
      <c r="MH227" s="241"/>
      <c r="MI227" s="241"/>
      <c r="MJ227" s="241"/>
      <c r="MK227" s="241"/>
      <c r="ML227" s="241"/>
      <c r="MM227" s="241"/>
      <c r="MN227" s="241"/>
      <c r="MO227" s="241"/>
      <c r="MP227" s="241"/>
      <c r="MQ227" s="241"/>
      <c r="MR227" s="241"/>
      <c r="MS227" s="241"/>
      <c r="MT227" s="241"/>
      <c r="MU227" s="241"/>
      <c r="MV227" s="241"/>
      <c r="MW227" s="241"/>
      <c r="MX227" s="241"/>
      <c r="MY227" s="241"/>
      <c r="MZ227" s="241"/>
      <c r="NA227" s="241"/>
      <c r="NB227" s="241"/>
      <c r="NC227" s="241"/>
      <c r="ND227" s="241"/>
      <c r="NE227" s="241"/>
      <c r="NF227" s="241"/>
      <c r="NG227" s="241"/>
      <c r="NH227" s="241"/>
      <c r="NI227" s="241"/>
      <c r="NJ227" s="241"/>
      <c r="NK227" s="241"/>
      <c r="NL227" s="241"/>
      <c r="NM227" s="241"/>
      <c r="NN227" s="241"/>
      <c r="NO227" s="241"/>
      <c r="NP227" s="241"/>
      <c r="NQ227" s="241"/>
      <c r="NR227" s="241"/>
      <c r="NS227" s="241"/>
      <c r="NT227" s="241"/>
      <c r="NU227" s="241"/>
      <c r="NV227" s="241"/>
      <c r="NW227" s="241"/>
      <c r="NX227" s="241"/>
      <c r="NY227" s="241"/>
      <c r="NZ227" s="241"/>
      <c r="OA227" s="241"/>
      <c r="OB227" s="241"/>
    </row>
    <row r="228" spans="1:392" s="243" customFormat="1">
      <c r="A228" s="121" t="s">
        <v>227</v>
      </c>
      <c r="B228" s="385" t="s">
        <v>226</v>
      </c>
      <c r="C228" s="170">
        <f>VLOOKUP(A228,'Running Inventory count'!$A:$C,3,)</f>
        <v>2</v>
      </c>
      <c r="D228" s="169"/>
      <c r="E228" s="169"/>
      <c r="F228" s="115" t="s">
        <v>783</v>
      </c>
      <c r="G228" s="169" t="s">
        <v>820</v>
      </c>
      <c r="H228" s="167" t="s">
        <v>737</v>
      </c>
      <c r="I228" s="207"/>
      <c r="J228" s="163"/>
      <c r="K228" s="151"/>
      <c r="L228" s="241"/>
      <c r="M228" s="241"/>
      <c r="N228" s="241"/>
      <c r="O228" s="241"/>
      <c r="P228" s="241"/>
      <c r="Q228" s="241"/>
      <c r="R228" s="241"/>
      <c r="S228" s="241"/>
      <c r="T228" s="241"/>
      <c r="U228" s="241"/>
      <c r="V228" s="241"/>
      <c r="W228" s="241"/>
      <c r="X228" s="241"/>
      <c r="Y228" s="241"/>
      <c r="Z228" s="241"/>
      <c r="AA228" s="241"/>
      <c r="AB228" s="241"/>
      <c r="AC228" s="241"/>
      <c r="AD228" s="241"/>
      <c r="AE228" s="241"/>
      <c r="AF228" s="241"/>
      <c r="AG228" s="241"/>
      <c r="AH228" s="241"/>
      <c r="AI228" s="241"/>
      <c r="AJ228" s="241"/>
      <c r="AK228" s="241"/>
      <c r="AL228" s="241"/>
      <c r="AM228" s="241"/>
      <c r="AN228" s="241"/>
      <c r="AO228" s="241"/>
      <c r="AP228" s="241"/>
      <c r="AQ228" s="241"/>
      <c r="AR228" s="241"/>
      <c r="AS228" s="241"/>
      <c r="AT228" s="241"/>
      <c r="AU228" s="241"/>
      <c r="AV228" s="241"/>
      <c r="AW228" s="241"/>
      <c r="AX228" s="241"/>
      <c r="AY228" s="241"/>
      <c r="AZ228" s="241"/>
      <c r="BA228" s="241"/>
      <c r="BB228" s="241"/>
      <c r="BC228" s="241"/>
      <c r="BD228" s="241"/>
      <c r="BE228" s="241"/>
      <c r="BF228" s="241"/>
      <c r="BG228" s="241"/>
      <c r="BH228" s="241"/>
      <c r="BI228" s="241"/>
      <c r="BJ228" s="241"/>
      <c r="BK228" s="241"/>
      <c r="BL228" s="241"/>
      <c r="BM228" s="241"/>
      <c r="BN228" s="241"/>
      <c r="BO228" s="241"/>
      <c r="BP228" s="241"/>
      <c r="BQ228" s="241"/>
      <c r="BR228" s="241"/>
      <c r="BS228" s="241"/>
      <c r="BT228" s="241"/>
      <c r="BU228" s="241"/>
      <c r="BV228" s="241"/>
      <c r="BW228" s="241"/>
      <c r="BX228" s="241"/>
      <c r="BY228" s="241"/>
      <c r="BZ228" s="241"/>
      <c r="CA228" s="241"/>
      <c r="CB228" s="241"/>
      <c r="CC228" s="241"/>
      <c r="CD228" s="241"/>
      <c r="CE228" s="241"/>
      <c r="CF228" s="241"/>
      <c r="CG228" s="241"/>
      <c r="CH228" s="241"/>
      <c r="CI228" s="241"/>
      <c r="CJ228" s="241"/>
      <c r="CK228" s="241"/>
      <c r="CL228" s="241"/>
      <c r="CM228" s="241"/>
      <c r="CN228" s="241"/>
      <c r="CO228" s="241"/>
      <c r="CP228" s="241"/>
      <c r="CQ228" s="241"/>
      <c r="CR228" s="241"/>
      <c r="CS228" s="241"/>
      <c r="CT228" s="241"/>
      <c r="CU228" s="241"/>
      <c r="CV228" s="241"/>
      <c r="CW228" s="241"/>
      <c r="CX228" s="241"/>
      <c r="CY228" s="241"/>
      <c r="CZ228" s="241"/>
      <c r="DA228" s="241"/>
      <c r="DB228" s="241"/>
      <c r="DC228" s="241"/>
      <c r="DD228" s="241"/>
      <c r="DE228" s="241"/>
      <c r="DF228" s="241"/>
      <c r="DG228" s="241"/>
      <c r="DH228" s="241"/>
      <c r="DI228" s="241"/>
      <c r="DJ228" s="241"/>
      <c r="DK228" s="241"/>
      <c r="DL228" s="241"/>
      <c r="DM228" s="241"/>
      <c r="DN228" s="241"/>
      <c r="DO228" s="241"/>
      <c r="DP228" s="241"/>
      <c r="DQ228" s="241"/>
      <c r="DR228" s="241"/>
      <c r="DS228" s="241"/>
      <c r="DT228" s="241"/>
      <c r="DU228" s="241"/>
      <c r="DV228" s="241"/>
      <c r="DW228" s="241"/>
      <c r="DX228" s="241"/>
      <c r="DY228" s="241"/>
      <c r="DZ228" s="241"/>
      <c r="EA228" s="241"/>
      <c r="EB228" s="241"/>
      <c r="EC228" s="241"/>
      <c r="ED228" s="241"/>
      <c r="EE228" s="241"/>
      <c r="EF228" s="241"/>
      <c r="EG228" s="241"/>
      <c r="EH228" s="241"/>
      <c r="EI228" s="241"/>
      <c r="EJ228" s="241"/>
      <c r="EK228" s="241"/>
      <c r="EL228" s="241"/>
      <c r="EM228" s="241"/>
      <c r="EN228" s="241"/>
      <c r="EO228" s="241"/>
      <c r="EP228" s="241"/>
      <c r="EQ228" s="241"/>
      <c r="ER228" s="241"/>
      <c r="ES228" s="241"/>
      <c r="ET228" s="241"/>
      <c r="EU228" s="241"/>
      <c r="EV228" s="241"/>
      <c r="EW228" s="241"/>
      <c r="EX228" s="241"/>
      <c r="EY228" s="241"/>
      <c r="EZ228" s="241"/>
      <c r="FA228" s="241"/>
      <c r="FB228" s="241"/>
      <c r="FC228" s="241"/>
      <c r="FD228" s="241"/>
      <c r="FE228" s="241"/>
      <c r="FF228" s="241"/>
      <c r="FG228" s="241"/>
      <c r="FH228" s="241"/>
      <c r="FI228" s="241"/>
      <c r="FJ228" s="241"/>
      <c r="FK228" s="241"/>
      <c r="FL228" s="241"/>
      <c r="FM228" s="241"/>
      <c r="FN228" s="241"/>
      <c r="FO228" s="241"/>
      <c r="FP228" s="241"/>
      <c r="FQ228" s="241"/>
      <c r="FR228" s="241"/>
      <c r="FS228" s="241"/>
      <c r="FT228" s="241"/>
      <c r="FU228" s="241"/>
      <c r="FV228" s="241"/>
      <c r="FW228" s="241"/>
      <c r="FX228" s="241"/>
      <c r="FY228" s="241"/>
      <c r="FZ228" s="241"/>
      <c r="GA228" s="241"/>
      <c r="GB228" s="241"/>
      <c r="GC228" s="241"/>
      <c r="GD228" s="241"/>
      <c r="GE228" s="241"/>
      <c r="GF228" s="241"/>
      <c r="GG228" s="241"/>
      <c r="GH228" s="241"/>
      <c r="GI228" s="241"/>
      <c r="GJ228" s="241"/>
      <c r="GK228" s="241"/>
      <c r="GL228" s="241"/>
      <c r="GM228" s="241"/>
      <c r="GN228" s="241"/>
      <c r="GO228" s="241"/>
      <c r="GP228" s="241"/>
      <c r="GQ228" s="241"/>
      <c r="GR228" s="241"/>
      <c r="GS228" s="241"/>
      <c r="GT228" s="241"/>
      <c r="GU228" s="241"/>
      <c r="GV228" s="241"/>
      <c r="GW228" s="241"/>
      <c r="GX228" s="241"/>
      <c r="GY228" s="241"/>
      <c r="GZ228" s="241"/>
      <c r="HA228" s="241"/>
      <c r="HB228" s="241"/>
      <c r="HC228" s="241"/>
      <c r="HD228" s="241"/>
      <c r="HE228" s="241"/>
      <c r="HF228" s="241"/>
      <c r="HG228" s="241"/>
      <c r="HH228" s="241"/>
      <c r="HI228" s="241"/>
      <c r="HJ228" s="241"/>
      <c r="HK228" s="241"/>
      <c r="HL228" s="241"/>
      <c r="HM228" s="241"/>
      <c r="HN228" s="241"/>
      <c r="HO228" s="241"/>
      <c r="HP228" s="241"/>
      <c r="HQ228" s="241"/>
      <c r="HR228" s="241"/>
      <c r="HS228" s="241"/>
      <c r="HT228" s="241"/>
      <c r="HU228" s="241"/>
      <c r="HV228" s="241"/>
      <c r="HW228" s="241"/>
      <c r="HX228" s="241"/>
      <c r="HY228" s="241"/>
      <c r="HZ228" s="241"/>
      <c r="IA228" s="241"/>
      <c r="IB228" s="241"/>
      <c r="IC228" s="241"/>
      <c r="ID228" s="241"/>
      <c r="IE228" s="241"/>
      <c r="IF228" s="241"/>
      <c r="IG228" s="241"/>
      <c r="IH228" s="241"/>
      <c r="II228" s="241"/>
      <c r="IJ228" s="241"/>
      <c r="IK228" s="241"/>
      <c r="IL228" s="241"/>
      <c r="IM228" s="241"/>
      <c r="IN228" s="241"/>
      <c r="IO228" s="241"/>
      <c r="IP228" s="241"/>
      <c r="IQ228" s="241"/>
      <c r="IR228" s="241"/>
      <c r="IS228" s="241"/>
      <c r="IT228" s="241"/>
      <c r="IU228" s="241"/>
      <c r="IV228" s="241"/>
      <c r="IW228" s="241"/>
      <c r="IX228" s="241"/>
      <c r="IY228" s="241"/>
      <c r="IZ228" s="241"/>
      <c r="JA228" s="241"/>
      <c r="JB228" s="241"/>
      <c r="JC228" s="241"/>
      <c r="JD228" s="241"/>
      <c r="JE228" s="241"/>
      <c r="JF228" s="241"/>
      <c r="JG228" s="241"/>
      <c r="JH228" s="241"/>
      <c r="JI228" s="241"/>
      <c r="JJ228" s="241"/>
      <c r="JK228" s="241"/>
      <c r="JL228" s="241"/>
      <c r="JM228" s="241"/>
      <c r="JN228" s="241"/>
      <c r="JO228" s="241"/>
      <c r="JP228" s="241"/>
      <c r="JQ228" s="241"/>
      <c r="JR228" s="241"/>
      <c r="JS228" s="241"/>
      <c r="JT228" s="241"/>
      <c r="JU228" s="241"/>
      <c r="JV228" s="241"/>
      <c r="JW228" s="241"/>
      <c r="JX228" s="241"/>
      <c r="JY228" s="241"/>
      <c r="JZ228" s="241"/>
      <c r="KA228" s="241"/>
      <c r="KB228" s="241"/>
      <c r="KC228" s="241"/>
      <c r="KD228" s="241"/>
      <c r="KE228" s="241"/>
      <c r="KF228" s="241"/>
      <c r="KG228" s="241"/>
      <c r="KH228" s="241"/>
      <c r="KI228" s="241"/>
      <c r="KJ228" s="241"/>
      <c r="KK228" s="241"/>
      <c r="KL228" s="241"/>
      <c r="KM228" s="241"/>
      <c r="KN228" s="241"/>
      <c r="KO228" s="241"/>
      <c r="KP228" s="241"/>
      <c r="KQ228" s="241"/>
      <c r="KR228" s="241"/>
      <c r="KS228" s="241"/>
      <c r="KT228" s="241"/>
      <c r="KU228" s="241"/>
      <c r="KV228" s="241"/>
      <c r="KW228" s="241"/>
      <c r="KX228" s="241"/>
      <c r="KY228" s="241"/>
      <c r="KZ228" s="241"/>
      <c r="LA228" s="241"/>
      <c r="LB228" s="241"/>
      <c r="LC228" s="241"/>
      <c r="LD228" s="241"/>
      <c r="LE228" s="241"/>
      <c r="LF228" s="241"/>
      <c r="LG228" s="241"/>
      <c r="LH228" s="241"/>
      <c r="LI228" s="241"/>
      <c r="LJ228" s="241"/>
      <c r="LK228" s="241"/>
      <c r="LL228" s="241"/>
      <c r="LM228" s="241"/>
      <c r="LN228" s="241"/>
      <c r="LO228" s="241"/>
      <c r="LP228" s="241"/>
      <c r="LQ228" s="241"/>
      <c r="LR228" s="241"/>
      <c r="LS228" s="241"/>
      <c r="LT228" s="241"/>
      <c r="LU228" s="241"/>
      <c r="LV228" s="241"/>
      <c r="LW228" s="241"/>
      <c r="LX228" s="241"/>
      <c r="LY228" s="241"/>
      <c r="LZ228" s="241"/>
      <c r="MA228" s="241"/>
      <c r="MB228" s="241"/>
      <c r="MC228" s="241"/>
      <c r="MD228" s="241"/>
      <c r="ME228" s="241"/>
      <c r="MF228" s="241"/>
      <c r="MG228" s="241"/>
      <c r="MH228" s="241"/>
      <c r="MI228" s="241"/>
      <c r="MJ228" s="241"/>
      <c r="MK228" s="241"/>
      <c r="ML228" s="241"/>
      <c r="MM228" s="241"/>
      <c r="MN228" s="241"/>
      <c r="MO228" s="241"/>
      <c r="MP228" s="241"/>
      <c r="MQ228" s="241"/>
      <c r="MR228" s="241"/>
      <c r="MS228" s="241"/>
      <c r="MT228" s="241"/>
      <c r="MU228" s="241"/>
      <c r="MV228" s="241"/>
      <c r="MW228" s="241"/>
      <c r="MX228" s="241"/>
      <c r="MY228" s="241"/>
      <c r="MZ228" s="241"/>
      <c r="NA228" s="241"/>
      <c r="NB228" s="241"/>
      <c r="NC228" s="241"/>
      <c r="ND228" s="241"/>
      <c r="NE228" s="241"/>
      <c r="NF228" s="241"/>
      <c r="NG228" s="241"/>
      <c r="NH228" s="241"/>
      <c r="NI228" s="241"/>
      <c r="NJ228" s="241"/>
      <c r="NK228" s="241"/>
      <c r="NL228" s="241"/>
      <c r="NM228" s="241"/>
      <c r="NN228" s="241"/>
      <c r="NO228" s="241"/>
      <c r="NP228" s="241"/>
      <c r="NQ228" s="241"/>
      <c r="NR228" s="241"/>
      <c r="NS228" s="241"/>
      <c r="NT228" s="241"/>
      <c r="NU228" s="241"/>
      <c r="NV228" s="241"/>
      <c r="NW228" s="241"/>
      <c r="NX228" s="241"/>
      <c r="NY228" s="241"/>
      <c r="NZ228" s="241"/>
      <c r="OA228" s="241"/>
      <c r="OB228" s="241"/>
    </row>
    <row r="229" spans="1:392" s="243" customFormat="1">
      <c r="A229" s="293" t="s">
        <v>2147</v>
      </c>
      <c r="B229" s="292" t="s">
        <v>2139</v>
      </c>
      <c r="C229" s="290">
        <f>VLOOKUP(A229,'Running Inventory count'!$A:$C,3,)</f>
        <v>4</v>
      </c>
      <c r="D229" s="289"/>
      <c r="E229" s="289"/>
      <c r="F229" s="291" t="s">
        <v>2054</v>
      </c>
      <c r="G229" s="289" t="s">
        <v>868</v>
      </c>
      <c r="H229" s="288" t="s">
        <v>102</v>
      </c>
      <c r="I229" s="287"/>
      <c r="J229" s="285"/>
      <c r="K229" s="287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1"/>
      <c r="Z229" s="241"/>
      <c r="AA229" s="241"/>
      <c r="AB229" s="241"/>
      <c r="AC229" s="241"/>
      <c r="AD229" s="241"/>
      <c r="AE229" s="241"/>
      <c r="AF229" s="241"/>
      <c r="AG229" s="241"/>
      <c r="AH229" s="241"/>
      <c r="AI229" s="241"/>
      <c r="AJ229" s="241"/>
      <c r="AK229" s="241"/>
      <c r="AL229" s="241"/>
      <c r="AM229" s="241"/>
      <c r="AN229" s="241"/>
      <c r="AO229" s="241"/>
      <c r="AP229" s="241"/>
      <c r="AQ229" s="241"/>
      <c r="AR229" s="241"/>
      <c r="AS229" s="241"/>
      <c r="AT229" s="241"/>
      <c r="AU229" s="241"/>
      <c r="AV229" s="241"/>
      <c r="AW229" s="241"/>
      <c r="AX229" s="241"/>
      <c r="AY229" s="241"/>
      <c r="AZ229" s="241"/>
      <c r="BA229" s="241"/>
      <c r="BB229" s="241"/>
      <c r="BC229" s="241"/>
      <c r="BD229" s="241"/>
      <c r="BE229" s="241"/>
      <c r="BF229" s="241"/>
      <c r="BG229" s="241"/>
      <c r="BH229" s="241"/>
      <c r="BI229" s="241"/>
      <c r="BJ229" s="241"/>
      <c r="BK229" s="241"/>
      <c r="BL229" s="241"/>
      <c r="BM229" s="241"/>
      <c r="BN229" s="241"/>
      <c r="BO229" s="241"/>
      <c r="BP229" s="241"/>
      <c r="BQ229" s="241"/>
      <c r="BR229" s="241"/>
      <c r="BS229" s="241"/>
      <c r="BT229" s="241"/>
      <c r="BU229" s="241"/>
      <c r="BV229" s="241"/>
      <c r="BW229" s="241"/>
      <c r="BX229" s="241"/>
      <c r="BY229" s="241"/>
      <c r="BZ229" s="241"/>
      <c r="CA229" s="241"/>
      <c r="CB229" s="241"/>
      <c r="CC229" s="241"/>
      <c r="CD229" s="241"/>
      <c r="CE229" s="241"/>
      <c r="CF229" s="241"/>
      <c r="CG229" s="241"/>
      <c r="CH229" s="241"/>
      <c r="CI229" s="241"/>
      <c r="CJ229" s="241"/>
      <c r="CK229" s="241"/>
      <c r="CL229" s="241"/>
      <c r="CM229" s="241"/>
      <c r="CN229" s="241"/>
      <c r="CO229" s="241"/>
      <c r="CP229" s="241"/>
      <c r="CQ229" s="241"/>
      <c r="CR229" s="241"/>
      <c r="CS229" s="241"/>
      <c r="CT229" s="241"/>
      <c r="CU229" s="241"/>
      <c r="CV229" s="241"/>
      <c r="CW229" s="241"/>
      <c r="CX229" s="241"/>
      <c r="CY229" s="241"/>
      <c r="CZ229" s="241"/>
      <c r="DA229" s="241"/>
      <c r="DB229" s="241"/>
      <c r="DC229" s="241"/>
      <c r="DD229" s="241"/>
      <c r="DE229" s="241"/>
      <c r="DF229" s="241"/>
      <c r="DG229" s="241"/>
      <c r="DH229" s="241"/>
      <c r="DI229" s="241"/>
      <c r="DJ229" s="241"/>
      <c r="DK229" s="241"/>
      <c r="DL229" s="241"/>
      <c r="DM229" s="241"/>
      <c r="DN229" s="241"/>
      <c r="DO229" s="241"/>
      <c r="DP229" s="241"/>
      <c r="DQ229" s="241"/>
      <c r="DR229" s="241"/>
      <c r="DS229" s="241"/>
      <c r="DT229" s="241"/>
      <c r="DU229" s="241"/>
      <c r="DV229" s="241"/>
      <c r="DW229" s="241"/>
      <c r="DX229" s="241"/>
      <c r="DY229" s="241"/>
      <c r="DZ229" s="241"/>
      <c r="EA229" s="241"/>
      <c r="EB229" s="241"/>
      <c r="EC229" s="241"/>
      <c r="ED229" s="241"/>
      <c r="EE229" s="241"/>
      <c r="EF229" s="241"/>
      <c r="EG229" s="241"/>
      <c r="EH229" s="241"/>
      <c r="EI229" s="241"/>
      <c r="EJ229" s="241"/>
      <c r="EK229" s="241"/>
      <c r="EL229" s="241"/>
      <c r="EM229" s="241"/>
      <c r="EN229" s="241"/>
      <c r="EO229" s="241"/>
      <c r="EP229" s="241"/>
      <c r="EQ229" s="241"/>
      <c r="ER229" s="241"/>
      <c r="ES229" s="241"/>
      <c r="ET229" s="241"/>
      <c r="EU229" s="241"/>
      <c r="EV229" s="241"/>
      <c r="EW229" s="241"/>
      <c r="EX229" s="241"/>
      <c r="EY229" s="241"/>
      <c r="EZ229" s="241"/>
      <c r="FA229" s="241"/>
      <c r="FB229" s="241"/>
      <c r="FC229" s="241"/>
      <c r="FD229" s="241"/>
      <c r="FE229" s="241"/>
      <c r="FF229" s="241"/>
      <c r="FG229" s="241"/>
      <c r="FH229" s="241"/>
      <c r="FI229" s="241"/>
      <c r="FJ229" s="241"/>
      <c r="FK229" s="241"/>
      <c r="FL229" s="241"/>
      <c r="FM229" s="241"/>
      <c r="FN229" s="241"/>
      <c r="FO229" s="241"/>
      <c r="FP229" s="241"/>
      <c r="FQ229" s="241"/>
      <c r="FR229" s="241"/>
      <c r="FS229" s="241"/>
      <c r="FT229" s="241"/>
      <c r="FU229" s="241"/>
      <c r="FV229" s="241"/>
      <c r="FW229" s="241"/>
      <c r="FX229" s="241"/>
      <c r="FY229" s="241"/>
      <c r="FZ229" s="241"/>
      <c r="GA229" s="241"/>
      <c r="GB229" s="241"/>
      <c r="GC229" s="241"/>
      <c r="GD229" s="241"/>
      <c r="GE229" s="241"/>
      <c r="GF229" s="241"/>
      <c r="GG229" s="241"/>
      <c r="GH229" s="241"/>
      <c r="GI229" s="241"/>
      <c r="GJ229" s="241"/>
      <c r="GK229" s="241"/>
      <c r="GL229" s="241"/>
      <c r="GM229" s="241"/>
      <c r="GN229" s="241"/>
      <c r="GO229" s="241"/>
      <c r="GP229" s="241"/>
      <c r="GQ229" s="241"/>
      <c r="GR229" s="241"/>
      <c r="GS229" s="241"/>
      <c r="GT229" s="241"/>
      <c r="GU229" s="241"/>
      <c r="GV229" s="241"/>
      <c r="GW229" s="241"/>
      <c r="GX229" s="241"/>
      <c r="GY229" s="241"/>
      <c r="GZ229" s="241"/>
      <c r="HA229" s="241"/>
      <c r="HB229" s="241"/>
      <c r="HC229" s="241"/>
      <c r="HD229" s="241"/>
      <c r="HE229" s="241"/>
      <c r="HF229" s="241"/>
      <c r="HG229" s="241"/>
      <c r="HH229" s="241"/>
      <c r="HI229" s="241"/>
      <c r="HJ229" s="241"/>
      <c r="HK229" s="241"/>
      <c r="HL229" s="241"/>
      <c r="HM229" s="241"/>
      <c r="HN229" s="241"/>
      <c r="HO229" s="241"/>
      <c r="HP229" s="241"/>
      <c r="HQ229" s="241"/>
      <c r="HR229" s="241"/>
      <c r="HS229" s="241"/>
      <c r="HT229" s="241"/>
      <c r="HU229" s="241"/>
      <c r="HV229" s="241"/>
      <c r="HW229" s="241"/>
      <c r="HX229" s="241"/>
      <c r="HY229" s="241"/>
      <c r="HZ229" s="241"/>
      <c r="IA229" s="241"/>
      <c r="IB229" s="241"/>
      <c r="IC229" s="241"/>
      <c r="ID229" s="241"/>
      <c r="IE229" s="241"/>
      <c r="IF229" s="241"/>
      <c r="IG229" s="241"/>
      <c r="IH229" s="241"/>
      <c r="II229" s="241"/>
      <c r="IJ229" s="241"/>
      <c r="IK229" s="241"/>
      <c r="IL229" s="241"/>
      <c r="IM229" s="241"/>
      <c r="IN229" s="241"/>
      <c r="IO229" s="241"/>
      <c r="IP229" s="241"/>
      <c r="IQ229" s="241"/>
      <c r="IR229" s="241"/>
      <c r="IS229" s="241"/>
      <c r="IT229" s="241"/>
      <c r="IU229" s="241"/>
      <c r="IV229" s="241"/>
      <c r="IW229" s="241"/>
      <c r="IX229" s="241"/>
      <c r="IY229" s="241"/>
      <c r="IZ229" s="241"/>
      <c r="JA229" s="241"/>
      <c r="JB229" s="241"/>
      <c r="JC229" s="241"/>
      <c r="JD229" s="241"/>
      <c r="JE229" s="241"/>
      <c r="JF229" s="241"/>
      <c r="JG229" s="241"/>
      <c r="JH229" s="241"/>
      <c r="JI229" s="241"/>
      <c r="JJ229" s="241"/>
      <c r="JK229" s="241"/>
      <c r="JL229" s="241"/>
      <c r="JM229" s="241"/>
      <c r="JN229" s="241"/>
      <c r="JO229" s="241"/>
      <c r="JP229" s="241"/>
      <c r="JQ229" s="241"/>
      <c r="JR229" s="241"/>
      <c r="JS229" s="241"/>
      <c r="JT229" s="241"/>
      <c r="JU229" s="241"/>
      <c r="JV229" s="241"/>
      <c r="JW229" s="241"/>
      <c r="JX229" s="241"/>
      <c r="JY229" s="241"/>
      <c r="JZ229" s="241"/>
      <c r="KA229" s="241"/>
      <c r="KB229" s="241"/>
      <c r="KC229" s="241"/>
      <c r="KD229" s="241"/>
      <c r="KE229" s="241"/>
      <c r="KF229" s="241"/>
      <c r="KG229" s="241"/>
      <c r="KH229" s="241"/>
      <c r="KI229" s="241"/>
      <c r="KJ229" s="241"/>
      <c r="KK229" s="241"/>
      <c r="KL229" s="241"/>
      <c r="KM229" s="241"/>
      <c r="KN229" s="241"/>
      <c r="KO229" s="241"/>
      <c r="KP229" s="241"/>
      <c r="KQ229" s="241"/>
      <c r="KR229" s="241"/>
      <c r="KS229" s="241"/>
      <c r="KT229" s="241"/>
      <c r="KU229" s="241"/>
      <c r="KV229" s="241"/>
      <c r="KW229" s="241"/>
      <c r="KX229" s="241"/>
      <c r="KY229" s="241"/>
      <c r="KZ229" s="241"/>
      <c r="LA229" s="241"/>
      <c r="LB229" s="241"/>
      <c r="LC229" s="241"/>
      <c r="LD229" s="241"/>
      <c r="LE229" s="241"/>
      <c r="LF229" s="241"/>
      <c r="LG229" s="241"/>
      <c r="LH229" s="241"/>
      <c r="LI229" s="241"/>
      <c r="LJ229" s="241"/>
      <c r="LK229" s="241"/>
      <c r="LL229" s="241"/>
      <c r="LM229" s="241"/>
      <c r="LN229" s="241"/>
      <c r="LO229" s="241"/>
      <c r="LP229" s="241"/>
      <c r="LQ229" s="241"/>
      <c r="LR229" s="241"/>
      <c r="LS229" s="241"/>
      <c r="LT229" s="241"/>
      <c r="LU229" s="241"/>
      <c r="LV229" s="241"/>
      <c r="LW229" s="241"/>
      <c r="LX229" s="241"/>
      <c r="LY229" s="241"/>
      <c r="LZ229" s="241"/>
      <c r="MA229" s="241"/>
      <c r="MB229" s="241"/>
      <c r="MC229" s="241"/>
      <c r="MD229" s="241"/>
      <c r="ME229" s="241"/>
      <c r="MF229" s="241"/>
      <c r="MG229" s="241"/>
      <c r="MH229" s="241"/>
      <c r="MI229" s="241"/>
      <c r="MJ229" s="241"/>
      <c r="MK229" s="241"/>
      <c r="ML229" s="241"/>
      <c r="MM229" s="241"/>
      <c r="MN229" s="241"/>
      <c r="MO229" s="241"/>
      <c r="MP229" s="241"/>
      <c r="MQ229" s="241"/>
      <c r="MR229" s="241"/>
      <c r="MS229" s="241"/>
      <c r="MT229" s="241"/>
      <c r="MU229" s="241"/>
      <c r="MV229" s="241"/>
      <c r="MW229" s="241"/>
      <c r="MX229" s="241"/>
      <c r="MY229" s="241"/>
      <c r="MZ229" s="241"/>
      <c r="NA229" s="241"/>
      <c r="NB229" s="241"/>
      <c r="NC229" s="241"/>
      <c r="ND229" s="241"/>
      <c r="NE229" s="241"/>
      <c r="NF229" s="241"/>
      <c r="NG229" s="241"/>
      <c r="NH229" s="241"/>
      <c r="NI229" s="241"/>
      <c r="NJ229" s="241"/>
      <c r="NK229" s="241"/>
      <c r="NL229" s="241"/>
      <c r="NM229" s="241"/>
      <c r="NN229" s="241"/>
      <c r="NO229" s="241"/>
      <c r="NP229" s="241"/>
      <c r="NQ229" s="241"/>
      <c r="NR229" s="241"/>
      <c r="NS229" s="241"/>
      <c r="NT229" s="241"/>
      <c r="NU229" s="241"/>
      <c r="NV229" s="241"/>
      <c r="NW229" s="241"/>
      <c r="NX229" s="241"/>
      <c r="NY229" s="241"/>
      <c r="NZ229" s="241"/>
      <c r="OA229" s="241"/>
      <c r="OB229" s="241"/>
    </row>
    <row r="230" spans="1:392" s="243" customFormat="1">
      <c r="A230" s="269" t="s">
        <v>293</v>
      </c>
      <c r="B230" s="260" t="s">
        <v>181</v>
      </c>
      <c r="C230" s="267">
        <f>VLOOKUP(A230,'Running Inventory count'!$A:$C,3,)</f>
        <v>37</v>
      </c>
      <c r="D230" s="263"/>
      <c r="E230" s="263"/>
      <c r="F230" s="266" t="s">
        <v>970</v>
      </c>
      <c r="G230" s="263" t="s">
        <v>868</v>
      </c>
      <c r="H230" s="262" t="s">
        <v>102</v>
      </c>
      <c r="I230" s="261"/>
      <c r="J230" s="265"/>
      <c r="K230" s="26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1"/>
      <c r="Z230" s="241"/>
      <c r="AA230" s="241"/>
      <c r="AB230" s="241"/>
      <c r="AC230" s="241"/>
      <c r="AD230" s="241"/>
      <c r="AE230" s="241"/>
      <c r="AF230" s="241"/>
      <c r="AG230" s="241"/>
      <c r="AH230" s="241"/>
      <c r="AI230" s="241"/>
      <c r="AJ230" s="241"/>
      <c r="AK230" s="241"/>
      <c r="AL230" s="241"/>
      <c r="AM230" s="241"/>
      <c r="AN230" s="241"/>
      <c r="AO230" s="241"/>
      <c r="AP230" s="241"/>
      <c r="AQ230" s="241"/>
      <c r="AR230" s="241"/>
      <c r="AS230" s="241"/>
      <c r="AT230" s="241"/>
      <c r="AU230" s="241"/>
      <c r="AV230" s="241"/>
      <c r="AW230" s="241"/>
      <c r="AX230" s="241"/>
      <c r="AY230" s="241"/>
      <c r="AZ230" s="241"/>
      <c r="BA230" s="241"/>
      <c r="BB230" s="241"/>
      <c r="BC230" s="241"/>
      <c r="BD230" s="241"/>
      <c r="BE230" s="241"/>
      <c r="BF230" s="241"/>
      <c r="BG230" s="241"/>
      <c r="BH230" s="241"/>
      <c r="BI230" s="241"/>
      <c r="BJ230" s="241"/>
      <c r="BK230" s="241"/>
      <c r="BL230" s="241"/>
      <c r="BM230" s="241"/>
      <c r="BN230" s="241"/>
      <c r="BO230" s="241"/>
      <c r="BP230" s="241"/>
      <c r="BQ230" s="241"/>
      <c r="BR230" s="241"/>
      <c r="BS230" s="241"/>
      <c r="BT230" s="241"/>
      <c r="BU230" s="241"/>
      <c r="BV230" s="241"/>
      <c r="BW230" s="241"/>
      <c r="BX230" s="241"/>
      <c r="BY230" s="241"/>
      <c r="BZ230" s="241"/>
      <c r="CA230" s="241"/>
      <c r="CB230" s="241"/>
      <c r="CC230" s="241"/>
      <c r="CD230" s="241"/>
      <c r="CE230" s="241"/>
      <c r="CF230" s="241"/>
      <c r="CG230" s="241"/>
      <c r="CH230" s="241"/>
      <c r="CI230" s="241"/>
      <c r="CJ230" s="241"/>
      <c r="CK230" s="241"/>
      <c r="CL230" s="241"/>
      <c r="CM230" s="241"/>
      <c r="CN230" s="241"/>
      <c r="CO230" s="241"/>
      <c r="CP230" s="241"/>
      <c r="CQ230" s="241"/>
      <c r="CR230" s="241"/>
      <c r="CS230" s="241"/>
      <c r="CT230" s="241"/>
      <c r="CU230" s="241"/>
      <c r="CV230" s="241"/>
      <c r="CW230" s="241"/>
      <c r="CX230" s="241"/>
      <c r="CY230" s="241"/>
      <c r="CZ230" s="241"/>
      <c r="DA230" s="241"/>
      <c r="DB230" s="241"/>
      <c r="DC230" s="241"/>
      <c r="DD230" s="241"/>
      <c r="DE230" s="241"/>
      <c r="DF230" s="241"/>
      <c r="DG230" s="241"/>
      <c r="DH230" s="241"/>
      <c r="DI230" s="241"/>
      <c r="DJ230" s="241"/>
      <c r="DK230" s="241"/>
      <c r="DL230" s="241"/>
      <c r="DM230" s="241"/>
      <c r="DN230" s="241"/>
      <c r="DO230" s="241"/>
      <c r="DP230" s="241"/>
      <c r="DQ230" s="241"/>
      <c r="DR230" s="241"/>
      <c r="DS230" s="241"/>
      <c r="DT230" s="241"/>
      <c r="DU230" s="241"/>
      <c r="DV230" s="241"/>
      <c r="DW230" s="241"/>
      <c r="DX230" s="241"/>
      <c r="DY230" s="241"/>
      <c r="DZ230" s="241"/>
      <c r="EA230" s="241"/>
      <c r="EB230" s="241"/>
      <c r="EC230" s="241"/>
      <c r="ED230" s="241"/>
      <c r="EE230" s="241"/>
      <c r="EF230" s="241"/>
      <c r="EG230" s="241"/>
      <c r="EH230" s="241"/>
      <c r="EI230" s="241"/>
      <c r="EJ230" s="241"/>
      <c r="EK230" s="241"/>
      <c r="EL230" s="241"/>
      <c r="EM230" s="241"/>
      <c r="EN230" s="241"/>
      <c r="EO230" s="241"/>
      <c r="EP230" s="241"/>
      <c r="EQ230" s="241"/>
      <c r="ER230" s="241"/>
      <c r="ES230" s="241"/>
      <c r="ET230" s="241"/>
      <c r="EU230" s="241"/>
      <c r="EV230" s="241"/>
      <c r="EW230" s="241"/>
      <c r="EX230" s="241"/>
      <c r="EY230" s="241"/>
      <c r="EZ230" s="241"/>
      <c r="FA230" s="241"/>
      <c r="FB230" s="241"/>
      <c r="FC230" s="241"/>
      <c r="FD230" s="241"/>
      <c r="FE230" s="241"/>
      <c r="FF230" s="241"/>
      <c r="FG230" s="241"/>
      <c r="FH230" s="241"/>
      <c r="FI230" s="241"/>
      <c r="FJ230" s="241"/>
      <c r="FK230" s="241"/>
      <c r="FL230" s="241"/>
      <c r="FM230" s="241"/>
      <c r="FN230" s="241"/>
      <c r="FO230" s="241"/>
      <c r="FP230" s="241"/>
      <c r="FQ230" s="241"/>
      <c r="FR230" s="241"/>
      <c r="FS230" s="241"/>
      <c r="FT230" s="241"/>
      <c r="FU230" s="241"/>
      <c r="FV230" s="241"/>
      <c r="FW230" s="241"/>
      <c r="FX230" s="241"/>
      <c r="FY230" s="241"/>
      <c r="FZ230" s="241"/>
      <c r="GA230" s="241"/>
      <c r="GB230" s="241"/>
      <c r="GC230" s="241"/>
      <c r="GD230" s="241"/>
      <c r="GE230" s="241"/>
      <c r="GF230" s="241"/>
      <c r="GG230" s="241"/>
      <c r="GH230" s="241"/>
      <c r="GI230" s="241"/>
      <c r="GJ230" s="241"/>
      <c r="GK230" s="241"/>
      <c r="GL230" s="241"/>
      <c r="GM230" s="241"/>
      <c r="GN230" s="241"/>
      <c r="GO230" s="241"/>
      <c r="GP230" s="241"/>
      <c r="GQ230" s="241"/>
      <c r="GR230" s="241"/>
      <c r="GS230" s="241"/>
      <c r="GT230" s="241"/>
      <c r="GU230" s="241"/>
      <c r="GV230" s="241"/>
      <c r="GW230" s="241"/>
      <c r="GX230" s="241"/>
      <c r="GY230" s="241"/>
      <c r="GZ230" s="241"/>
      <c r="HA230" s="241"/>
      <c r="HB230" s="241"/>
      <c r="HC230" s="241"/>
      <c r="HD230" s="241"/>
      <c r="HE230" s="241"/>
      <c r="HF230" s="241"/>
      <c r="HG230" s="241"/>
      <c r="HH230" s="241"/>
      <c r="HI230" s="241"/>
      <c r="HJ230" s="241"/>
      <c r="HK230" s="241"/>
      <c r="HL230" s="241"/>
      <c r="HM230" s="241"/>
      <c r="HN230" s="241"/>
      <c r="HO230" s="241"/>
      <c r="HP230" s="241"/>
      <c r="HQ230" s="241"/>
      <c r="HR230" s="241"/>
      <c r="HS230" s="241"/>
      <c r="HT230" s="241"/>
      <c r="HU230" s="241"/>
      <c r="HV230" s="241"/>
      <c r="HW230" s="241"/>
      <c r="HX230" s="241"/>
      <c r="HY230" s="241"/>
      <c r="HZ230" s="241"/>
      <c r="IA230" s="241"/>
      <c r="IB230" s="241"/>
      <c r="IC230" s="241"/>
      <c r="ID230" s="241"/>
      <c r="IE230" s="241"/>
      <c r="IF230" s="241"/>
      <c r="IG230" s="241"/>
      <c r="IH230" s="241"/>
      <c r="II230" s="241"/>
      <c r="IJ230" s="241"/>
      <c r="IK230" s="241"/>
      <c r="IL230" s="241"/>
      <c r="IM230" s="241"/>
      <c r="IN230" s="241"/>
      <c r="IO230" s="241"/>
      <c r="IP230" s="241"/>
      <c r="IQ230" s="241"/>
      <c r="IR230" s="241"/>
      <c r="IS230" s="241"/>
      <c r="IT230" s="241"/>
      <c r="IU230" s="241"/>
      <c r="IV230" s="241"/>
      <c r="IW230" s="241"/>
      <c r="IX230" s="241"/>
      <c r="IY230" s="241"/>
      <c r="IZ230" s="241"/>
      <c r="JA230" s="241"/>
      <c r="JB230" s="241"/>
      <c r="JC230" s="241"/>
      <c r="JD230" s="241"/>
      <c r="JE230" s="241"/>
      <c r="JF230" s="241"/>
      <c r="JG230" s="241"/>
      <c r="JH230" s="241"/>
      <c r="JI230" s="241"/>
      <c r="JJ230" s="241"/>
      <c r="JK230" s="241"/>
      <c r="JL230" s="241"/>
      <c r="JM230" s="241"/>
      <c r="JN230" s="241"/>
      <c r="JO230" s="241"/>
      <c r="JP230" s="241"/>
      <c r="JQ230" s="241"/>
      <c r="JR230" s="241"/>
      <c r="JS230" s="241"/>
      <c r="JT230" s="241"/>
      <c r="JU230" s="241"/>
      <c r="JV230" s="241"/>
      <c r="JW230" s="241"/>
      <c r="JX230" s="241"/>
      <c r="JY230" s="241"/>
      <c r="JZ230" s="241"/>
      <c r="KA230" s="241"/>
      <c r="KB230" s="241"/>
      <c r="KC230" s="241"/>
      <c r="KD230" s="241"/>
      <c r="KE230" s="241"/>
      <c r="KF230" s="241"/>
      <c r="KG230" s="241"/>
      <c r="KH230" s="241"/>
      <c r="KI230" s="241"/>
      <c r="KJ230" s="241"/>
      <c r="KK230" s="241"/>
      <c r="KL230" s="241"/>
      <c r="KM230" s="241"/>
      <c r="KN230" s="241"/>
      <c r="KO230" s="241"/>
      <c r="KP230" s="241"/>
      <c r="KQ230" s="241"/>
      <c r="KR230" s="241"/>
      <c r="KS230" s="241"/>
      <c r="KT230" s="241"/>
      <c r="KU230" s="241"/>
      <c r="KV230" s="241"/>
      <c r="KW230" s="241"/>
      <c r="KX230" s="241"/>
      <c r="KY230" s="241"/>
      <c r="KZ230" s="241"/>
      <c r="LA230" s="241"/>
      <c r="LB230" s="241"/>
      <c r="LC230" s="241"/>
      <c r="LD230" s="241"/>
      <c r="LE230" s="241"/>
      <c r="LF230" s="241"/>
      <c r="LG230" s="241"/>
      <c r="LH230" s="241"/>
      <c r="LI230" s="241"/>
      <c r="LJ230" s="241"/>
      <c r="LK230" s="241"/>
      <c r="LL230" s="241"/>
      <c r="LM230" s="241"/>
      <c r="LN230" s="241"/>
      <c r="LO230" s="241"/>
      <c r="LP230" s="241"/>
      <c r="LQ230" s="241"/>
      <c r="LR230" s="241"/>
      <c r="LS230" s="241"/>
      <c r="LT230" s="241"/>
      <c r="LU230" s="241"/>
      <c r="LV230" s="241"/>
      <c r="LW230" s="241"/>
      <c r="LX230" s="241"/>
      <c r="LY230" s="241"/>
      <c r="LZ230" s="241"/>
      <c r="MA230" s="241"/>
      <c r="MB230" s="241"/>
      <c r="MC230" s="241"/>
      <c r="MD230" s="241"/>
      <c r="ME230" s="241"/>
      <c r="MF230" s="241"/>
      <c r="MG230" s="241"/>
      <c r="MH230" s="241"/>
      <c r="MI230" s="241"/>
      <c r="MJ230" s="241"/>
      <c r="MK230" s="241"/>
      <c r="ML230" s="241"/>
      <c r="MM230" s="241"/>
      <c r="MN230" s="241"/>
      <c r="MO230" s="241"/>
      <c r="MP230" s="241"/>
      <c r="MQ230" s="241"/>
      <c r="MR230" s="241"/>
      <c r="MS230" s="241"/>
      <c r="MT230" s="241"/>
      <c r="MU230" s="241"/>
      <c r="MV230" s="241"/>
      <c r="MW230" s="241"/>
      <c r="MX230" s="241"/>
      <c r="MY230" s="241"/>
      <c r="MZ230" s="241"/>
      <c r="NA230" s="241"/>
      <c r="NB230" s="241"/>
      <c r="NC230" s="241"/>
      <c r="ND230" s="241"/>
      <c r="NE230" s="241"/>
      <c r="NF230" s="241"/>
      <c r="NG230" s="241"/>
      <c r="NH230" s="241"/>
      <c r="NI230" s="241"/>
      <c r="NJ230" s="241"/>
      <c r="NK230" s="241"/>
      <c r="NL230" s="241"/>
      <c r="NM230" s="241"/>
      <c r="NN230" s="241"/>
      <c r="NO230" s="241"/>
      <c r="NP230" s="241"/>
      <c r="NQ230" s="241"/>
      <c r="NR230" s="241"/>
      <c r="NS230" s="241"/>
      <c r="NT230" s="241"/>
      <c r="NU230" s="241"/>
      <c r="NV230" s="241"/>
      <c r="NW230" s="241"/>
      <c r="NX230" s="241"/>
      <c r="NY230" s="241"/>
      <c r="NZ230" s="241"/>
      <c r="OA230" s="241"/>
      <c r="OB230" s="241"/>
    </row>
    <row r="231" spans="1:392" s="243" customFormat="1">
      <c r="A231" s="293" t="s">
        <v>2104</v>
      </c>
      <c r="B231" s="292" t="s">
        <v>2112</v>
      </c>
      <c r="C231" s="290">
        <f>VLOOKUP(A231,'Running Inventory count'!$A:$C,3,)</f>
        <v>4</v>
      </c>
      <c r="D231" s="289"/>
      <c r="E231" s="289"/>
      <c r="F231" s="291" t="s">
        <v>2054</v>
      </c>
      <c r="G231" s="289" t="s">
        <v>868</v>
      </c>
      <c r="H231" s="288" t="s">
        <v>102</v>
      </c>
      <c r="I231" s="287"/>
      <c r="J231" s="285"/>
      <c r="K231" s="287"/>
      <c r="L231" s="241"/>
      <c r="M231" s="241"/>
      <c r="N231" s="241"/>
      <c r="O231" s="241"/>
      <c r="P231" s="241"/>
      <c r="Q231" s="241"/>
      <c r="R231" s="241"/>
      <c r="S231" s="241"/>
      <c r="T231" s="241"/>
      <c r="U231" s="241"/>
      <c r="V231" s="241"/>
      <c r="W231" s="241"/>
      <c r="X231" s="241"/>
      <c r="Y231" s="241"/>
      <c r="Z231" s="241"/>
      <c r="AA231" s="241"/>
      <c r="AB231" s="241"/>
      <c r="AC231" s="241"/>
      <c r="AD231" s="241"/>
      <c r="AE231" s="241"/>
      <c r="AF231" s="241"/>
      <c r="AG231" s="241"/>
      <c r="AH231" s="241"/>
      <c r="AI231" s="241"/>
      <c r="AJ231" s="241"/>
      <c r="AK231" s="241"/>
      <c r="AL231" s="241"/>
      <c r="AM231" s="241"/>
      <c r="AN231" s="241"/>
      <c r="AO231" s="241"/>
      <c r="AP231" s="241"/>
      <c r="AQ231" s="241"/>
      <c r="AR231" s="241"/>
      <c r="AS231" s="241"/>
      <c r="AT231" s="241"/>
      <c r="AU231" s="241"/>
      <c r="AV231" s="241"/>
      <c r="AW231" s="241"/>
      <c r="AX231" s="241"/>
      <c r="AY231" s="241"/>
      <c r="AZ231" s="241"/>
      <c r="BA231" s="241"/>
      <c r="BB231" s="241"/>
      <c r="BC231" s="241"/>
      <c r="BD231" s="241"/>
      <c r="BE231" s="241"/>
      <c r="BF231" s="241"/>
      <c r="BG231" s="241"/>
      <c r="BH231" s="241"/>
      <c r="BI231" s="241"/>
      <c r="BJ231" s="241"/>
      <c r="BK231" s="241"/>
      <c r="BL231" s="241"/>
      <c r="BM231" s="241"/>
      <c r="BN231" s="241"/>
      <c r="BO231" s="241"/>
      <c r="BP231" s="241"/>
      <c r="BQ231" s="241"/>
      <c r="BR231" s="241"/>
      <c r="BS231" s="241"/>
      <c r="BT231" s="241"/>
      <c r="BU231" s="241"/>
      <c r="BV231" s="241"/>
      <c r="BW231" s="241"/>
      <c r="BX231" s="241"/>
      <c r="BY231" s="241"/>
      <c r="BZ231" s="241"/>
      <c r="CA231" s="241"/>
      <c r="CB231" s="241"/>
      <c r="CC231" s="241"/>
      <c r="CD231" s="241"/>
      <c r="CE231" s="241"/>
      <c r="CF231" s="241"/>
      <c r="CG231" s="241"/>
      <c r="CH231" s="241"/>
      <c r="CI231" s="241"/>
      <c r="CJ231" s="241"/>
      <c r="CK231" s="241"/>
      <c r="CL231" s="241"/>
      <c r="CM231" s="241"/>
      <c r="CN231" s="241"/>
      <c r="CO231" s="241"/>
      <c r="CP231" s="241"/>
      <c r="CQ231" s="241"/>
      <c r="CR231" s="241"/>
      <c r="CS231" s="241"/>
      <c r="CT231" s="241"/>
      <c r="CU231" s="241"/>
      <c r="CV231" s="241"/>
      <c r="CW231" s="241"/>
      <c r="CX231" s="241"/>
      <c r="CY231" s="241"/>
      <c r="CZ231" s="241"/>
      <c r="DA231" s="241"/>
      <c r="DB231" s="241"/>
      <c r="DC231" s="241"/>
      <c r="DD231" s="241"/>
      <c r="DE231" s="241"/>
      <c r="DF231" s="241"/>
      <c r="DG231" s="241"/>
      <c r="DH231" s="241"/>
      <c r="DI231" s="241"/>
      <c r="DJ231" s="241"/>
      <c r="DK231" s="241"/>
      <c r="DL231" s="241"/>
      <c r="DM231" s="241"/>
      <c r="DN231" s="241"/>
      <c r="DO231" s="241"/>
      <c r="DP231" s="241"/>
      <c r="DQ231" s="241"/>
      <c r="DR231" s="241"/>
      <c r="DS231" s="241"/>
      <c r="DT231" s="241"/>
      <c r="DU231" s="241"/>
      <c r="DV231" s="241"/>
      <c r="DW231" s="241"/>
      <c r="DX231" s="241"/>
      <c r="DY231" s="241"/>
      <c r="DZ231" s="241"/>
      <c r="EA231" s="241"/>
      <c r="EB231" s="241"/>
      <c r="EC231" s="241"/>
      <c r="ED231" s="241"/>
      <c r="EE231" s="241"/>
      <c r="EF231" s="241"/>
      <c r="EG231" s="241"/>
      <c r="EH231" s="241"/>
      <c r="EI231" s="241"/>
      <c r="EJ231" s="241"/>
      <c r="EK231" s="241"/>
      <c r="EL231" s="241"/>
      <c r="EM231" s="241"/>
      <c r="EN231" s="241"/>
      <c r="EO231" s="241"/>
      <c r="EP231" s="241"/>
      <c r="EQ231" s="241"/>
      <c r="ER231" s="241"/>
      <c r="ES231" s="241"/>
      <c r="ET231" s="241"/>
      <c r="EU231" s="241"/>
      <c r="EV231" s="241"/>
      <c r="EW231" s="241"/>
      <c r="EX231" s="241"/>
      <c r="EY231" s="241"/>
      <c r="EZ231" s="241"/>
      <c r="FA231" s="241"/>
      <c r="FB231" s="241"/>
      <c r="FC231" s="241"/>
      <c r="FD231" s="241"/>
      <c r="FE231" s="241"/>
      <c r="FF231" s="241"/>
      <c r="FG231" s="241"/>
      <c r="FH231" s="241"/>
      <c r="FI231" s="241"/>
      <c r="FJ231" s="241"/>
      <c r="FK231" s="241"/>
      <c r="FL231" s="241"/>
      <c r="FM231" s="241"/>
      <c r="FN231" s="241"/>
      <c r="FO231" s="241"/>
      <c r="FP231" s="241"/>
      <c r="FQ231" s="241"/>
      <c r="FR231" s="241"/>
      <c r="FS231" s="241"/>
      <c r="FT231" s="241"/>
      <c r="FU231" s="241"/>
      <c r="FV231" s="241"/>
      <c r="FW231" s="241"/>
      <c r="FX231" s="241"/>
      <c r="FY231" s="241"/>
      <c r="FZ231" s="241"/>
      <c r="GA231" s="241"/>
      <c r="GB231" s="241"/>
      <c r="GC231" s="241"/>
      <c r="GD231" s="241"/>
      <c r="GE231" s="241"/>
      <c r="GF231" s="241"/>
      <c r="GG231" s="241"/>
      <c r="GH231" s="241"/>
      <c r="GI231" s="241"/>
      <c r="GJ231" s="241"/>
      <c r="GK231" s="241"/>
      <c r="GL231" s="241"/>
      <c r="GM231" s="241"/>
      <c r="GN231" s="241"/>
      <c r="GO231" s="241"/>
      <c r="GP231" s="241"/>
      <c r="GQ231" s="241"/>
      <c r="GR231" s="241"/>
      <c r="GS231" s="241"/>
      <c r="GT231" s="241"/>
      <c r="GU231" s="241"/>
      <c r="GV231" s="241"/>
      <c r="GW231" s="241"/>
      <c r="GX231" s="241"/>
      <c r="GY231" s="241"/>
      <c r="GZ231" s="241"/>
      <c r="HA231" s="241"/>
      <c r="HB231" s="241"/>
      <c r="HC231" s="241"/>
      <c r="HD231" s="241"/>
      <c r="HE231" s="241"/>
      <c r="HF231" s="241"/>
      <c r="HG231" s="241"/>
      <c r="HH231" s="241"/>
      <c r="HI231" s="241"/>
      <c r="HJ231" s="241"/>
      <c r="HK231" s="241"/>
      <c r="HL231" s="241"/>
      <c r="HM231" s="241"/>
      <c r="HN231" s="241"/>
      <c r="HO231" s="241"/>
      <c r="HP231" s="241"/>
      <c r="HQ231" s="241"/>
      <c r="HR231" s="241"/>
      <c r="HS231" s="241"/>
      <c r="HT231" s="241"/>
      <c r="HU231" s="241"/>
      <c r="HV231" s="241"/>
      <c r="HW231" s="241"/>
      <c r="HX231" s="241"/>
      <c r="HY231" s="241"/>
      <c r="HZ231" s="241"/>
      <c r="IA231" s="241"/>
      <c r="IB231" s="241"/>
      <c r="IC231" s="241"/>
      <c r="ID231" s="241"/>
      <c r="IE231" s="241"/>
      <c r="IF231" s="241"/>
      <c r="IG231" s="241"/>
      <c r="IH231" s="241"/>
      <c r="II231" s="241"/>
      <c r="IJ231" s="241"/>
      <c r="IK231" s="241"/>
      <c r="IL231" s="241"/>
      <c r="IM231" s="241"/>
      <c r="IN231" s="241"/>
      <c r="IO231" s="241"/>
      <c r="IP231" s="241"/>
      <c r="IQ231" s="241"/>
      <c r="IR231" s="241"/>
      <c r="IS231" s="241"/>
      <c r="IT231" s="241"/>
      <c r="IU231" s="241"/>
      <c r="IV231" s="241"/>
      <c r="IW231" s="241"/>
      <c r="IX231" s="241"/>
      <c r="IY231" s="241"/>
      <c r="IZ231" s="241"/>
      <c r="JA231" s="241"/>
      <c r="JB231" s="241"/>
      <c r="JC231" s="241"/>
      <c r="JD231" s="241"/>
      <c r="JE231" s="241"/>
      <c r="JF231" s="241"/>
      <c r="JG231" s="241"/>
      <c r="JH231" s="241"/>
      <c r="JI231" s="241"/>
      <c r="JJ231" s="241"/>
      <c r="JK231" s="241"/>
      <c r="JL231" s="241"/>
      <c r="JM231" s="241"/>
      <c r="JN231" s="241"/>
      <c r="JO231" s="241"/>
      <c r="JP231" s="241"/>
      <c r="JQ231" s="241"/>
      <c r="JR231" s="241"/>
      <c r="JS231" s="241"/>
      <c r="JT231" s="241"/>
      <c r="JU231" s="241"/>
      <c r="JV231" s="241"/>
      <c r="JW231" s="241"/>
      <c r="JX231" s="241"/>
      <c r="JY231" s="241"/>
      <c r="JZ231" s="241"/>
      <c r="KA231" s="241"/>
      <c r="KB231" s="241"/>
      <c r="KC231" s="241"/>
      <c r="KD231" s="241"/>
      <c r="KE231" s="241"/>
      <c r="KF231" s="241"/>
      <c r="KG231" s="241"/>
      <c r="KH231" s="241"/>
      <c r="KI231" s="241"/>
      <c r="KJ231" s="241"/>
      <c r="KK231" s="241"/>
      <c r="KL231" s="241"/>
      <c r="KM231" s="241"/>
      <c r="KN231" s="241"/>
      <c r="KO231" s="241"/>
      <c r="KP231" s="241"/>
      <c r="KQ231" s="241"/>
      <c r="KR231" s="241"/>
      <c r="KS231" s="241"/>
      <c r="KT231" s="241"/>
      <c r="KU231" s="241"/>
      <c r="KV231" s="241"/>
      <c r="KW231" s="241"/>
      <c r="KX231" s="241"/>
      <c r="KY231" s="241"/>
      <c r="KZ231" s="241"/>
      <c r="LA231" s="241"/>
      <c r="LB231" s="241"/>
      <c r="LC231" s="241"/>
      <c r="LD231" s="241"/>
      <c r="LE231" s="241"/>
      <c r="LF231" s="241"/>
      <c r="LG231" s="241"/>
      <c r="LH231" s="241"/>
      <c r="LI231" s="241"/>
      <c r="LJ231" s="241"/>
      <c r="LK231" s="241"/>
      <c r="LL231" s="241"/>
      <c r="LM231" s="241"/>
      <c r="LN231" s="241"/>
      <c r="LO231" s="241"/>
      <c r="LP231" s="241"/>
      <c r="LQ231" s="241"/>
      <c r="LR231" s="241"/>
      <c r="LS231" s="241"/>
      <c r="LT231" s="241"/>
      <c r="LU231" s="241"/>
      <c r="LV231" s="241"/>
      <c r="LW231" s="241"/>
      <c r="LX231" s="241"/>
      <c r="LY231" s="241"/>
      <c r="LZ231" s="241"/>
      <c r="MA231" s="241"/>
      <c r="MB231" s="241"/>
      <c r="MC231" s="241"/>
      <c r="MD231" s="241"/>
      <c r="ME231" s="241"/>
      <c r="MF231" s="241"/>
      <c r="MG231" s="241"/>
      <c r="MH231" s="241"/>
      <c r="MI231" s="241"/>
      <c r="MJ231" s="241"/>
      <c r="MK231" s="241"/>
      <c r="ML231" s="241"/>
      <c r="MM231" s="241"/>
      <c r="MN231" s="241"/>
      <c r="MO231" s="241"/>
      <c r="MP231" s="241"/>
      <c r="MQ231" s="241"/>
      <c r="MR231" s="241"/>
      <c r="MS231" s="241"/>
      <c r="MT231" s="241"/>
      <c r="MU231" s="241"/>
      <c r="MV231" s="241"/>
      <c r="MW231" s="241"/>
      <c r="MX231" s="241"/>
      <c r="MY231" s="241"/>
      <c r="MZ231" s="241"/>
      <c r="NA231" s="241"/>
      <c r="NB231" s="241"/>
      <c r="NC231" s="241"/>
      <c r="ND231" s="241"/>
      <c r="NE231" s="241"/>
      <c r="NF231" s="241"/>
      <c r="NG231" s="241"/>
      <c r="NH231" s="241"/>
      <c r="NI231" s="241"/>
      <c r="NJ231" s="241"/>
      <c r="NK231" s="241"/>
      <c r="NL231" s="241"/>
      <c r="NM231" s="241"/>
      <c r="NN231" s="241"/>
      <c r="NO231" s="241"/>
      <c r="NP231" s="241"/>
      <c r="NQ231" s="241"/>
      <c r="NR231" s="241"/>
      <c r="NS231" s="241"/>
      <c r="NT231" s="241"/>
      <c r="NU231" s="241"/>
      <c r="NV231" s="241"/>
      <c r="NW231" s="241"/>
      <c r="NX231" s="241"/>
      <c r="NY231" s="241"/>
      <c r="NZ231" s="241"/>
      <c r="OA231" s="241"/>
      <c r="OB231" s="241"/>
    </row>
    <row r="232" spans="1:392" s="243" customFormat="1">
      <c r="A232" s="121" t="s">
        <v>25</v>
      </c>
      <c r="B232" s="385" t="s">
        <v>228</v>
      </c>
      <c r="C232" s="170">
        <f>VLOOKUP(A232,'Running Inventory count'!$A:$C,3,)</f>
        <v>56</v>
      </c>
      <c r="D232" s="169"/>
      <c r="E232" s="169"/>
      <c r="F232" s="115" t="s">
        <v>783</v>
      </c>
      <c r="G232" s="169" t="s">
        <v>825</v>
      </c>
      <c r="H232" s="167" t="s">
        <v>737</v>
      </c>
      <c r="I232" s="151"/>
      <c r="J232" s="163"/>
      <c r="K232" s="151"/>
      <c r="L232" s="241"/>
      <c r="M232" s="241"/>
      <c r="N232" s="241"/>
      <c r="O232" s="241"/>
      <c r="P232" s="241"/>
      <c r="Q232" s="241"/>
      <c r="R232" s="241"/>
      <c r="S232" s="241"/>
      <c r="T232" s="241"/>
      <c r="U232" s="241"/>
      <c r="V232" s="241"/>
      <c r="W232" s="241"/>
      <c r="X232" s="241"/>
      <c r="Y232" s="241"/>
      <c r="Z232" s="241"/>
      <c r="AA232" s="241"/>
      <c r="AB232" s="241"/>
      <c r="AC232" s="241"/>
      <c r="AD232" s="241"/>
      <c r="AE232" s="241"/>
      <c r="AF232" s="241"/>
      <c r="AG232" s="241"/>
      <c r="AH232" s="241"/>
      <c r="AI232" s="241"/>
      <c r="AJ232" s="241"/>
      <c r="AK232" s="241"/>
      <c r="AL232" s="241"/>
      <c r="AM232" s="241"/>
      <c r="AN232" s="241"/>
      <c r="AO232" s="241"/>
      <c r="AP232" s="241"/>
      <c r="AQ232" s="241"/>
      <c r="AR232" s="241"/>
      <c r="AS232" s="241"/>
      <c r="AT232" s="241"/>
      <c r="AU232" s="241"/>
      <c r="AV232" s="241"/>
      <c r="AW232" s="241"/>
      <c r="AX232" s="241"/>
      <c r="AY232" s="241"/>
      <c r="AZ232" s="241"/>
      <c r="BA232" s="241"/>
      <c r="BB232" s="241"/>
      <c r="BC232" s="241"/>
      <c r="BD232" s="241"/>
      <c r="BE232" s="241"/>
      <c r="BF232" s="241"/>
      <c r="BG232" s="241"/>
      <c r="BH232" s="241"/>
      <c r="BI232" s="241"/>
      <c r="BJ232" s="241"/>
      <c r="BK232" s="241"/>
      <c r="BL232" s="241"/>
      <c r="BM232" s="241"/>
      <c r="BN232" s="241"/>
      <c r="BO232" s="241"/>
      <c r="BP232" s="241"/>
      <c r="BQ232" s="241"/>
      <c r="BR232" s="241"/>
      <c r="BS232" s="241"/>
      <c r="BT232" s="241"/>
      <c r="BU232" s="241"/>
      <c r="BV232" s="241"/>
      <c r="BW232" s="241"/>
      <c r="BX232" s="241"/>
      <c r="BY232" s="241"/>
      <c r="BZ232" s="241"/>
      <c r="CA232" s="241"/>
      <c r="CB232" s="241"/>
      <c r="CC232" s="241"/>
      <c r="CD232" s="241"/>
      <c r="CE232" s="241"/>
      <c r="CF232" s="241"/>
      <c r="CG232" s="241"/>
      <c r="CH232" s="241"/>
      <c r="CI232" s="241"/>
      <c r="CJ232" s="241"/>
      <c r="CK232" s="241"/>
      <c r="CL232" s="241"/>
      <c r="CM232" s="241"/>
      <c r="CN232" s="241"/>
      <c r="CO232" s="241"/>
      <c r="CP232" s="241"/>
      <c r="CQ232" s="241"/>
      <c r="CR232" s="241"/>
      <c r="CS232" s="241"/>
      <c r="CT232" s="241"/>
      <c r="CU232" s="241"/>
      <c r="CV232" s="241"/>
      <c r="CW232" s="241"/>
      <c r="CX232" s="241"/>
      <c r="CY232" s="241"/>
      <c r="CZ232" s="241"/>
      <c r="DA232" s="241"/>
      <c r="DB232" s="241"/>
      <c r="DC232" s="241"/>
      <c r="DD232" s="241"/>
      <c r="DE232" s="241"/>
      <c r="DF232" s="241"/>
      <c r="DG232" s="241"/>
      <c r="DH232" s="241"/>
      <c r="DI232" s="241"/>
      <c r="DJ232" s="241"/>
      <c r="DK232" s="241"/>
      <c r="DL232" s="241"/>
      <c r="DM232" s="241"/>
      <c r="DN232" s="241"/>
      <c r="DO232" s="241"/>
      <c r="DP232" s="241"/>
      <c r="DQ232" s="241"/>
      <c r="DR232" s="241"/>
      <c r="DS232" s="241"/>
      <c r="DT232" s="241"/>
      <c r="DU232" s="241"/>
      <c r="DV232" s="241"/>
      <c r="DW232" s="241"/>
      <c r="DX232" s="241"/>
      <c r="DY232" s="241"/>
      <c r="DZ232" s="241"/>
      <c r="EA232" s="241"/>
      <c r="EB232" s="241"/>
      <c r="EC232" s="241"/>
      <c r="ED232" s="241"/>
      <c r="EE232" s="241"/>
      <c r="EF232" s="241"/>
      <c r="EG232" s="241"/>
      <c r="EH232" s="241"/>
      <c r="EI232" s="241"/>
      <c r="EJ232" s="241"/>
      <c r="EK232" s="241"/>
      <c r="EL232" s="241"/>
      <c r="EM232" s="241"/>
      <c r="EN232" s="241"/>
      <c r="EO232" s="241"/>
      <c r="EP232" s="241"/>
      <c r="EQ232" s="241"/>
      <c r="ER232" s="241"/>
      <c r="ES232" s="241"/>
      <c r="ET232" s="241"/>
      <c r="EU232" s="241"/>
      <c r="EV232" s="241"/>
      <c r="EW232" s="241"/>
      <c r="EX232" s="241"/>
      <c r="EY232" s="241"/>
      <c r="EZ232" s="241"/>
      <c r="FA232" s="241"/>
      <c r="FB232" s="241"/>
      <c r="FC232" s="241"/>
      <c r="FD232" s="241"/>
      <c r="FE232" s="241"/>
      <c r="FF232" s="241"/>
      <c r="FG232" s="241"/>
      <c r="FH232" s="241"/>
      <c r="FI232" s="241"/>
      <c r="FJ232" s="241"/>
      <c r="FK232" s="241"/>
      <c r="FL232" s="241"/>
      <c r="FM232" s="241"/>
      <c r="FN232" s="241"/>
      <c r="FO232" s="241"/>
      <c r="FP232" s="241"/>
      <c r="FQ232" s="241"/>
      <c r="FR232" s="241"/>
      <c r="FS232" s="241"/>
      <c r="FT232" s="241"/>
      <c r="FU232" s="241"/>
      <c r="FV232" s="241"/>
      <c r="FW232" s="241"/>
      <c r="FX232" s="241"/>
      <c r="FY232" s="241"/>
      <c r="FZ232" s="241"/>
      <c r="GA232" s="241"/>
      <c r="GB232" s="241"/>
      <c r="GC232" s="241"/>
      <c r="GD232" s="241"/>
      <c r="GE232" s="241"/>
      <c r="GF232" s="241"/>
      <c r="GG232" s="241"/>
      <c r="GH232" s="241"/>
      <c r="GI232" s="241"/>
      <c r="GJ232" s="241"/>
      <c r="GK232" s="241"/>
      <c r="GL232" s="241"/>
      <c r="GM232" s="241"/>
      <c r="GN232" s="241"/>
      <c r="GO232" s="241"/>
      <c r="GP232" s="241"/>
      <c r="GQ232" s="241"/>
      <c r="GR232" s="241"/>
      <c r="GS232" s="241"/>
      <c r="GT232" s="241"/>
      <c r="GU232" s="241"/>
      <c r="GV232" s="241"/>
      <c r="GW232" s="241"/>
      <c r="GX232" s="241"/>
      <c r="GY232" s="241"/>
      <c r="GZ232" s="241"/>
      <c r="HA232" s="241"/>
      <c r="HB232" s="241"/>
      <c r="HC232" s="241"/>
      <c r="HD232" s="241"/>
      <c r="HE232" s="241"/>
      <c r="HF232" s="241"/>
      <c r="HG232" s="241"/>
      <c r="HH232" s="241"/>
      <c r="HI232" s="241"/>
      <c r="HJ232" s="241"/>
      <c r="HK232" s="241"/>
      <c r="HL232" s="241"/>
      <c r="HM232" s="241"/>
      <c r="HN232" s="241"/>
      <c r="HO232" s="241"/>
      <c r="HP232" s="241"/>
      <c r="HQ232" s="241"/>
      <c r="HR232" s="241"/>
      <c r="HS232" s="241"/>
      <c r="HT232" s="241"/>
      <c r="HU232" s="241"/>
      <c r="HV232" s="241"/>
      <c r="HW232" s="241"/>
      <c r="HX232" s="241"/>
      <c r="HY232" s="241"/>
      <c r="HZ232" s="241"/>
      <c r="IA232" s="241"/>
      <c r="IB232" s="241"/>
      <c r="IC232" s="241"/>
      <c r="ID232" s="241"/>
      <c r="IE232" s="241"/>
      <c r="IF232" s="241"/>
      <c r="IG232" s="241"/>
      <c r="IH232" s="241"/>
      <c r="II232" s="241"/>
      <c r="IJ232" s="241"/>
      <c r="IK232" s="241"/>
      <c r="IL232" s="241"/>
      <c r="IM232" s="241"/>
      <c r="IN232" s="241"/>
      <c r="IO232" s="241"/>
      <c r="IP232" s="241"/>
      <c r="IQ232" s="241"/>
      <c r="IR232" s="241"/>
      <c r="IS232" s="241"/>
      <c r="IT232" s="241"/>
      <c r="IU232" s="241"/>
      <c r="IV232" s="241"/>
      <c r="IW232" s="241"/>
      <c r="IX232" s="241"/>
      <c r="IY232" s="241"/>
      <c r="IZ232" s="241"/>
      <c r="JA232" s="241"/>
      <c r="JB232" s="241"/>
      <c r="JC232" s="241"/>
      <c r="JD232" s="241"/>
      <c r="JE232" s="241"/>
      <c r="JF232" s="241"/>
      <c r="JG232" s="241"/>
      <c r="JH232" s="241"/>
      <c r="JI232" s="241"/>
      <c r="JJ232" s="241"/>
      <c r="JK232" s="241"/>
      <c r="JL232" s="241"/>
      <c r="JM232" s="241"/>
      <c r="JN232" s="241"/>
      <c r="JO232" s="241"/>
      <c r="JP232" s="241"/>
      <c r="JQ232" s="241"/>
      <c r="JR232" s="241"/>
      <c r="JS232" s="241"/>
      <c r="JT232" s="241"/>
      <c r="JU232" s="241"/>
      <c r="JV232" s="241"/>
      <c r="JW232" s="241"/>
      <c r="JX232" s="241"/>
      <c r="JY232" s="241"/>
      <c r="JZ232" s="241"/>
      <c r="KA232" s="241"/>
      <c r="KB232" s="241"/>
      <c r="KC232" s="241"/>
      <c r="KD232" s="241"/>
      <c r="KE232" s="241"/>
      <c r="KF232" s="241"/>
      <c r="KG232" s="241"/>
      <c r="KH232" s="241"/>
      <c r="KI232" s="241"/>
      <c r="KJ232" s="241"/>
      <c r="KK232" s="241"/>
      <c r="KL232" s="241"/>
      <c r="KM232" s="241"/>
      <c r="KN232" s="241"/>
      <c r="KO232" s="241"/>
      <c r="KP232" s="241"/>
      <c r="KQ232" s="241"/>
      <c r="KR232" s="241"/>
      <c r="KS232" s="241"/>
      <c r="KT232" s="241"/>
      <c r="KU232" s="241"/>
      <c r="KV232" s="241"/>
      <c r="KW232" s="241"/>
      <c r="KX232" s="241"/>
      <c r="KY232" s="241"/>
      <c r="KZ232" s="241"/>
      <c r="LA232" s="241"/>
      <c r="LB232" s="241"/>
      <c r="LC232" s="241"/>
      <c r="LD232" s="241"/>
      <c r="LE232" s="241"/>
      <c r="LF232" s="241"/>
      <c r="LG232" s="241"/>
      <c r="LH232" s="241"/>
      <c r="LI232" s="241"/>
      <c r="LJ232" s="241"/>
      <c r="LK232" s="241"/>
      <c r="LL232" s="241"/>
      <c r="LM232" s="241"/>
      <c r="LN232" s="241"/>
      <c r="LO232" s="241"/>
      <c r="LP232" s="241"/>
      <c r="LQ232" s="241"/>
      <c r="LR232" s="241"/>
      <c r="LS232" s="241"/>
      <c r="LT232" s="241"/>
      <c r="LU232" s="241"/>
      <c r="LV232" s="241"/>
      <c r="LW232" s="241"/>
      <c r="LX232" s="241"/>
      <c r="LY232" s="241"/>
      <c r="LZ232" s="241"/>
      <c r="MA232" s="241"/>
      <c r="MB232" s="241"/>
      <c r="MC232" s="241"/>
      <c r="MD232" s="241"/>
      <c r="ME232" s="241"/>
      <c r="MF232" s="241"/>
      <c r="MG232" s="241"/>
      <c r="MH232" s="241"/>
      <c r="MI232" s="241"/>
      <c r="MJ232" s="241"/>
      <c r="MK232" s="241"/>
      <c r="ML232" s="241"/>
      <c r="MM232" s="241"/>
      <c r="MN232" s="241"/>
      <c r="MO232" s="241"/>
      <c r="MP232" s="241"/>
      <c r="MQ232" s="241"/>
      <c r="MR232" s="241"/>
      <c r="MS232" s="241"/>
      <c r="MT232" s="241"/>
      <c r="MU232" s="241"/>
      <c r="MV232" s="241"/>
      <c r="MW232" s="241"/>
      <c r="MX232" s="241"/>
      <c r="MY232" s="241"/>
      <c r="MZ232" s="241"/>
      <c r="NA232" s="241"/>
      <c r="NB232" s="241"/>
      <c r="NC232" s="241"/>
      <c r="ND232" s="241"/>
      <c r="NE232" s="241"/>
      <c r="NF232" s="241"/>
      <c r="NG232" s="241"/>
      <c r="NH232" s="241"/>
      <c r="NI232" s="241"/>
      <c r="NJ232" s="241"/>
      <c r="NK232" s="241"/>
      <c r="NL232" s="241"/>
      <c r="NM232" s="241"/>
      <c r="NN232" s="241"/>
      <c r="NO232" s="241"/>
      <c r="NP232" s="241"/>
      <c r="NQ232" s="241"/>
      <c r="NR232" s="241"/>
      <c r="NS232" s="241"/>
      <c r="NT232" s="241"/>
      <c r="NU232" s="241"/>
      <c r="NV232" s="241"/>
      <c r="NW232" s="241"/>
      <c r="NX232" s="241"/>
      <c r="NY232" s="241"/>
      <c r="NZ232" s="241"/>
      <c r="OA232" s="241"/>
      <c r="OB232" s="241"/>
    </row>
    <row r="233" spans="1:392" s="284" customFormat="1">
      <c r="A233" s="293" t="s">
        <v>2130</v>
      </c>
      <c r="B233" s="292" t="s">
        <v>2121</v>
      </c>
      <c r="C233" s="290">
        <f>VLOOKUP(A233,'Running Inventory count'!$A:$C,3,)</f>
        <v>5</v>
      </c>
      <c r="D233" s="289"/>
      <c r="E233" s="289"/>
      <c r="F233" s="291" t="s">
        <v>2054</v>
      </c>
      <c r="G233" s="289" t="s">
        <v>868</v>
      </c>
      <c r="H233" s="288" t="s">
        <v>102</v>
      </c>
      <c r="I233" s="287"/>
      <c r="J233" s="285"/>
      <c r="K233" s="287"/>
      <c r="L233" s="241"/>
      <c r="M233" s="241"/>
      <c r="N233" s="241"/>
      <c r="O233" s="241"/>
      <c r="P233" s="241"/>
      <c r="Q233" s="241"/>
      <c r="R233" s="241"/>
      <c r="S233" s="241"/>
      <c r="T233" s="241"/>
      <c r="U233" s="241"/>
      <c r="V233" s="241"/>
      <c r="W233" s="241"/>
      <c r="X233" s="241"/>
      <c r="Y233" s="241"/>
      <c r="Z233" s="241"/>
      <c r="AA233" s="241"/>
      <c r="AB233" s="241"/>
      <c r="AC233" s="241"/>
      <c r="AD233" s="241"/>
      <c r="AE233" s="241"/>
      <c r="AF233" s="241"/>
      <c r="AG233" s="241"/>
      <c r="AH233" s="241"/>
      <c r="AI233" s="241"/>
      <c r="AJ233" s="241"/>
      <c r="AK233" s="241"/>
      <c r="AL233" s="241"/>
      <c r="AM233" s="241"/>
      <c r="AN233" s="241"/>
      <c r="AO233" s="241"/>
      <c r="AP233" s="241"/>
      <c r="AQ233" s="241"/>
      <c r="AR233" s="241"/>
      <c r="AS233" s="241"/>
      <c r="AT233" s="241"/>
      <c r="AU233" s="241"/>
      <c r="AV233" s="241"/>
      <c r="AW233" s="241"/>
      <c r="AX233" s="241"/>
      <c r="AY233" s="241"/>
      <c r="AZ233" s="241"/>
      <c r="BA233" s="241"/>
      <c r="BB233" s="241"/>
      <c r="BC233" s="241"/>
      <c r="BD233" s="241"/>
      <c r="BE233" s="241"/>
      <c r="BF233" s="241"/>
      <c r="BG233" s="241"/>
      <c r="BH233" s="241"/>
      <c r="BI233" s="241"/>
      <c r="BJ233" s="241"/>
      <c r="BK233" s="241"/>
      <c r="BL233" s="241"/>
      <c r="BM233" s="241"/>
      <c r="BN233" s="241"/>
      <c r="BO233" s="241"/>
      <c r="BP233" s="241"/>
      <c r="BQ233" s="241"/>
      <c r="BR233" s="241"/>
      <c r="BS233" s="241"/>
      <c r="BT233" s="241"/>
      <c r="BU233" s="241"/>
      <c r="BV233" s="241"/>
      <c r="BW233" s="241"/>
      <c r="BX233" s="241"/>
      <c r="BY233" s="241"/>
      <c r="BZ233" s="241"/>
      <c r="CA233" s="241"/>
      <c r="CB233" s="241"/>
      <c r="CC233" s="241"/>
      <c r="CD233" s="241"/>
      <c r="CE233" s="241"/>
      <c r="CF233" s="241"/>
      <c r="CG233" s="241"/>
      <c r="CH233" s="241"/>
      <c r="CI233" s="241"/>
      <c r="CJ233" s="241"/>
      <c r="CK233" s="241"/>
      <c r="CL233" s="241"/>
      <c r="CM233" s="241"/>
      <c r="CN233" s="241"/>
      <c r="CO233" s="241"/>
      <c r="CP233" s="241"/>
      <c r="CQ233" s="241"/>
      <c r="CR233" s="241"/>
      <c r="CS233" s="241"/>
      <c r="CT233" s="241"/>
      <c r="CU233" s="241"/>
      <c r="CV233" s="241"/>
      <c r="CW233" s="241"/>
      <c r="CX233" s="241"/>
      <c r="CY233" s="241"/>
      <c r="CZ233" s="241"/>
      <c r="DA233" s="241"/>
      <c r="DB233" s="241"/>
      <c r="DC233" s="241"/>
      <c r="DD233" s="241"/>
      <c r="DE233" s="241"/>
      <c r="DF233" s="241"/>
      <c r="DG233" s="241"/>
      <c r="DH233" s="241"/>
      <c r="DI233" s="241"/>
      <c r="DJ233" s="241"/>
      <c r="DK233" s="241"/>
      <c r="DL233" s="241"/>
      <c r="DM233" s="241"/>
      <c r="DN233" s="241"/>
      <c r="DO233" s="241"/>
      <c r="DP233" s="241"/>
      <c r="DQ233" s="241"/>
      <c r="DR233" s="241"/>
      <c r="DS233" s="241"/>
      <c r="DT233" s="241"/>
      <c r="DU233" s="241"/>
      <c r="DV233" s="241"/>
      <c r="DW233" s="241"/>
      <c r="DX233" s="241"/>
      <c r="DY233" s="241"/>
      <c r="DZ233" s="241"/>
      <c r="EA233" s="241"/>
      <c r="EB233" s="241"/>
      <c r="EC233" s="241"/>
      <c r="ED233" s="241"/>
      <c r="EE233" s="241"/>
      <c r="EF233" s="241"/>
      <c r="EG233" s="241"/>
      <c r="EH233" s="241"/>
      <c r="EI233" s="241"/>
      <c r="EJ233" s="241"/>
      <c r="EK233" s="241"/>
      <c r="EL233" s="241"/>
      <c r="EM233" s="241"/>
      <c r="EN233" s="241"/>
      <c r="EO233" s="241"/>
      <c r="EP233" s="241"/>
      <c r="EQ233" s="241"/>
      <c r="ER233" s="241"/>
      <c r="ES233" s="241"/>
      <c r="ET233" s="241"/>
      <c r="EU233" s="241"/>
      <c r="EV233" s="241"/>
      <c r="EW233" s="241"/>
      <c r="EX233" s="241"/>
      <c r="EY233" s="241"/>
      <c r="EZ233" s="241"/>
      <c r="FA233" s="241"/>
      <c r="FB233" s="241"/>
      <c r="FC233" s="241"/>
      <c r="FD233" s="241"/>
      <c r="FE233" s="241"/>
      <c r="FF233" s="241"/>
      <c r="FG233" s="241"/>
      <c r="FH233" s="241"/>
      <c r="FI233" s="241"/>
      <c r="FJ233" s="241"/>
      <c r="FK233" s="241"/>
      <c r="FL233" s="241"/>
      <c r="FM233" s="241"/>
      <c r="FN233" s="241"/>
      <c r="FO233" s="241"/>
      <c r="FP233" s="241"/>
      <c r="FQ233" s="241"/>
      <c r="FR233" s="241"/>
      <c r="FS233" s="241"/>
      <c r="FT233" s="241"/>
      <c r="FU233" s="241"/>
      <c r="FV233" s="241"/>
      <c r="FW233" s="241"/>
      <c r="FX233" s="241"/>
      <c r="FY233" s="241"/>
      <c r="FZ233" s="241"/>
      <c r="GA233" s="241"/>
      <c r="GB233" s="241"/>
      <c r="GC233" s="241"/>
      <c r="GD233" s="241"/>
      <c r="GE233" s="241"/>
      <c r="GF233" s="241"/>
      <c r="GG233" s="241"/>
      <c r="GH233" s="241"/>
      <c r="GI233" s="241"/>
      <c r="GJ233" s="241"/>
      <c r="GK233" s="241"/>
      <c r="GL233" s="241"/>
      <c r="GM233" s="241"/>
      <c r="GN233" s="241"/>
      <c r="GO233" s="241"/>
      <c r="GP233" s="241"/>
      <c r="GQ233" s="241"/>
      <c r="GR233" s="241"/>
      <c r="GS233" s="241"/>
      <c r="GT233" s="241"/>
      <c r="GU233" s="241"/>
      <c r="GV233" s="241"/>
      <c r="GW233" s="241"/>
      <c r="GX233" s="241"/>
      <c r="GY233" s="241"/>
      <c r="GZ233" s="241"/>
      <c r="HA233" s="241"/>
      <c r="HB233" s="241"/>
      <c r="HC233" s="241"/>
      <c r="HD233" s="241"/>
      <c r="HE233" s="241"/>
      <c r="HF233" s="241"/>
      <c r="HG233" s="241"/>
      <c r="HH233" s="241"/>
      <c r="HI233" s="241"/>
      <c r="HJ233" s="241"/>
      <c r="HK233" s="241"/>
      <c r="HL233" s="241"/>
      <c r="HM233" s="241"/>
      <c r="HN233" s="241"/>
      <c r="HO233" s="241"/>
      <c r="HP233" s="241"/>
      <c r="HQ233" s="241"/>
      <c r="HR233" s="241"/>
      <c r="HS233" s="241"/>
      <c r="HT233" s="241"/>
      <c r="HU233" s="241"/>
      <c r="HV233" s="241"/>
      <c r="HW233" s="241"/>
      <c r="HX233" s="241"/>
      <c r="HY233" s="241"/>
      <c r="HZ233" s="241"/>
      <c r="IA233" s="241"/>
      <c r="IB233" s="241"/>
      <c r="IC233" s="241"/>
      <c r="ID233" s="241"/>
      <c r="IE233" s="241"/>
      <c r="IF233" s="241"/>
      <c r="IG233" s="241"/>
      <c r="IH233" s="241"/>
      <c r="II233" s="241"/>
      <c r="IJ233" s="241"/>
      <c r="IK233" s="241"/>
      <c r="IL233" s="241"/>
      <c r="IM233" s="241"/>
      <c r="IN233" s="241"/>
      <c r="IO233" s="241"/>
      <c r="IP233" s="241"/>
      <c r="IQ233" s="241"/>
      <c r="IR233" s="241"/>
      <c r="IS233" s="241"/>
      <c r="IT233" s="241"/>
      <c r="IU233" s="241"/>
      <c r="IV233" s="241"/>
      <c r="IW233" s="241"/>
      <c r="IX233" s="241"/>
      <c r="IY233" s="241"/>
      <c r="IZ233" s="241"/>
      <c r="JA233" s="241"/>
      <c r="JB233" s="241"/>
      <c r="JC233" s="241"/>
      <c r="JD233" s="241"/>
      <c r="JE233" s="241"/>
      <c r="JF233" s="241"/>
      <c r="JG233" s="241"/>
      <c r="JH233" s="241"/>
      <c r="JI233" s="241"/>
      <c r="JJ233" s="241"/>
      <c r="JK233" s="241"/>
      <c r="JL233" s="241"/>
      <c r="JM233" s="241"/>
      <c r="JN233" s="241"/>
      <c r="JO233" s="241"/>
      <c r="JP233" s="241"/>
      <c r="JQ233" s="241"/>
      <c r="JR233" s="241"/>
      <c r="JS233" s="241"/>
      <c r="JT233" s="241"/>
      <c r="JU233" s="241"/>
      <c r="JV233" s="241"/>
      <c r="JW233" s="241"/>
      <c r="JX233" s="241"/>
      <c r="JY233" s="241"/>
      <c r="JZ233" s="241"/>
      <c r="KA233" s="241"/>
      <c r="KB233" s="241"/>
      <c r="KC233" s="241"/>
      <c r="KD233" s="241"/>
      <c r="KE233" s="241"/>
      <c r="KF233" s="241"/>
      <c r="KG233" s="241"/>
      <c r="KH233" s="241"/>
      <c r="KI233" s="241"/>
      <c r="KJ233" s="241"/>
      <c r="KK233" s="241"/>
      <c r="KL233" s="241"/>
      <c r="KM233" s="241"/>
      <c r="KN233" s="241"/>
      <c r="KO233" s="241"/>
      <c r="KP233" s="241"/>
      <c r="KQ233" s="241"/>
      <c r="KR233" s="241"/>
      <c r="KS233" s="241"/>
      <c r="KT233" s="241"/>
      <c r="KU233" s="241"/>
      <c r="KV233" s="241"/>
      <c r="KW233" s="241"/>
      <c r="KX233" s="241"/>
      <c r="KY233" s="241"/>
      <c r="KZ233" s="241"/>
      <c r="LA233" s="241"/>
      <c r="LB233" s="241"/>
      <c r="LC233" s="241"/>
      <c r="LD233" s="241"/>
      <c r="LE233" s="241"/>
      <c r="LF233" s="241"/>
      <c r="LG233" s="241"/>
      <c r="LH233" s="241"/>
      <c r="LI233" s="241"/>
      <c r="LJ233" s="241"/>
      <c r="LK233" s="241"/>
      <c r="LL233" s="241"/>
      <c r="LM233" s="241"/>
      <c r="LN233" s="241"/>
      <c r="LO233" s="241"/>
      <c r="LP233" s="241"/>
      <c r="LQ233" s="241"/>
      <c r="LR233" s="241"/>
      <c r="LS233" s="241"/>
      <c r="LT233" s="241"/>
      <c r="LU233" s="241"/>
      <c r="LV233" s="241"/>
      <c r="LW233" s="241"/>
      <c r="LX233" s="241"/>
      <c r="LY233" s="241"/>
      <c r="LZ233" s="241"/>
      <c r="MA233" s="241"/>
      <c r="MB233" s="241"/>
      <c r="MC233" s="241"/>
      <c r="MD233" s="241"/>
      <c r="ME233" s="241"/>
      <c r="MF233" s="241"/>
      <c r="MG233" s="241"/>
      <c r="MH233" s="241"/>
      <c r="MI233" s="241"/>
      <c r="MJ233" s="241"/>
      <c r="MK233" s="241"/>
      <c r="ML233" s="241"/>
      <c r="MM233" s="241"/>
      <c r="MN233" s="241"/>
      <c r="MO233" s="241"/>
      <c r="MP233" s="241"/>
      <c r="MQ233" s="241"/>
      <c r="MR233" s="241"/>
      <c r="MS233" s="241"/>
      <c r="MT233" s="241"/>
      <c r="MU233" s="241"/>
      <c r="MV233" s="241"/>
      <c r="MW233" s="241"/>
      <c r="MX233" s="241"/>
      <c r="MY233" s="241"/>
      <c r="MZ233" s="241"/>
      <c r="NA233" s="241"/>
      <c r="NB233" s="241"/>
      <c r="NC233" s="241"/>
      <c r="ND233" s="241"/>
      <c r="NE233" s="241"/>
      <c r="NF233" s="241"/>
      <c r="NG233" s="241"/>
      <c r="NH233" s="241"/>
      <c r="NI233" s="241"/>
      <c r="NJ233" s="241"/>
      <c r="NK233" s="241"/>
      <c r="NL233" s="241"/>
      <c r="NM233" s="241"/>
      <c r="NN233" s="241"/>
      <c r="NO233" s="241"/>
      <c r="NP233" s="241"/>
      <c r="NQ233" s="241"/>
      <c r="NR233" s="241"/>
      <c r="NS233" s="241"/>
      <c r="NT233" s="241"/>
      <c r="NU233" s="241"/>
      <c r="NV233" s="241"/>
      <c r="NW233" s="241"/>
      <c r="NX233" s="241"/>
      <c r="NY233" s="241"/>
      <c r="NZ233" s="241"/>
      <c r="OA233" s="241"/>
      <c r="OB233" s="241"/>
    </row>
    <row r="234" spans="1:392" s="243" customFormat="1">
      <c r="A234" s="302" t="s">
        <v>134</v>
      </c>
      <c r="B234" s="259" t="s">
        <v>164</v>
      </c>
      <c r="C234" s="290">
        <f>VLOOKUP(A234,'Running Inventory count'!$A:$C,3,)</f>
        <v>17</v>
      </c>
      <c r="D234" s="266"/>
      <c r="E234" s="266"/>
      <c r="F234" s="266" t="s">
        <v>970</v>
      </c>
      <c r="G234" s="289" t="s">
        <v>868</v>
      </c>
      <c r="H234" s="288" t="s">
        <v>102</v>
      </c>
      <c r="I234" s="261"/>
      <c r="J234" s="285"/>
      <c r="K234" s="261"/>
      <c r="L234" s="241"/>
      <c r="M234" s="241"/>
      <c r="N234" s="241"/>
      <c r="O234" s="241"/>
      <c r="P234" s="241"/>
      <c r="Q234" s="241"/>
      <c r="R234" s="241"/>
      <c r="S234" s="241"/>
      <c r="T234" s="241"/>
      <c r="U234" s="241"/>
      <c r="V234" s="241"/>
      <c r="W234" s="241"/>
      <c r="X234" s="241"/>
      <c r="Y234" s="241"/>
      <c r="Z234" s="241"/>
      <c r="AA234" s="241"/>
      <c r="AB234" s="241"/>
      <c r="AC234" s="241"/>
      <c r="AD234" s="241"/>
      <c r="AE234" s="241"/>
      <c r="AF234" s="241"/>
      <c r="AG234" s="241"/>
      <c r="AH234" s="241"/>
      <c r="AI234" s="241"/>
      <c r="AJ234" s="241"/>
      <c r="AK234" s="241"/>
      <c r="AL234" s="241"/>
      <c r="AM234" s="241"/>
      <c r="AN234" s="241"/>
      <c r="AO234" s="241"/>
      <c r="AP234" s="241"/>
      <c r="AQ234" s="241"/>
      <c r="AR234" s="241"/>
      <c r="AS234" s="241"/>
      <c r="AT234" s="241"/>
      <c r="AU234" s="241"/>
      <c r="AV234" s="241"/>
      <c r="AW234" s="241"/>
      <c r="AX234" s="241"/>
      <c r="AY234" s="241"/>
      <c r="AZ234" s="241"/>
      <c r="BA234" s="241"/>
      <c r="BB234" s="241"/>
      <c r="BC234" s="241"/>
      <c r="BD234" s="241"/>
      <c r="BE234" s="241"/>
      <c r="BF234" s="241"/>
      <c r="BG234" s="241"/>
      <c r="BH234" s="241"/>
      <c r="BI234" s="241"/>
      <c r="BJ234" s="241"/>
      <c r="BK234" s="241"/>
      <c r="BL234" s="241"/>
      <c r="BM234" s="241"/>
      <c r="BN234" s="241"/>
      <c r="BO234" s="241"/>
      <c r="BP234" s="241"/>
      <c r="BQ234" s="241"/>
      <c r="BR234" s="241"/>
      <c r="BS234" s="241"/>
      <c r="BT234" s="241"/>
      <c r="BU234" s="241"/>
      <c r="BV234" s="241"/>
      <c r="BW234" s="241"/>
      <c r="BX234" s="241"/>
      <c r="BY234" s="241"/>
      <c r="BZ234" s="241"/>
      <c r="CA234" s="241"/>
      <c r="CB234" s="241"/>
      <c r="CC234" s="241"/>
      <c r="CD234" s="241"/>
      <c r="CE234" s="241"/>
      <c r="CF234" s="241"/>
      <c r="CG234" s="241"/>
      <c r="CH234" s="241"/>
      <c r="CI234" s="241"/>
      <c r="CJ234" s="241"/>
      <c r="CK234" s="241"/>
      <c r="CL234" s="241"/>
      <c r="CM234" s="241"/>
      <c r="CN234" s="241"/>
      <c r="CO234" s="241"/>
      <c r="CP234" s="241"/>
      <c r="CQ234" s="241"/>
      <c r="CR234" s="241"/>
      <c r="CS234" s="241"/>
      <c r="CT234" s="241"/>
      <c r="CU234" s="241"/>
      <c r="CV234" s="241"/>
      <c r="CW234" s="241"/>
      <c r="CX234" s="241"/>
      <c r="CY234" s="241"/>
      <c r="CZ234" s="241"/>
      <c r="DA234" s="241"/>
      <c r="DB234" s="241"/>
      <c r="DC234" s="241"/>
      <c r="DD234" s="241"/>
      <c r="DE234" s="241"/>
      <c r="DF234" s="241"/>
      <c r="DG234" s="241"/>
      <c r="DH234" s="241"/>
      <c r="DI234" s="241"/>
      <c r="DJ234" s="241"/>
      <c r="DK234" s="241"/>
      <c r="DL234" s="241"/>
      <c r="DM234" s="241"/>
      <c r="DN234" s="241"/>
      <c r="DO234" s="241"/>
      <c r="DP234" s="241"/>
      <c r="DQ234" s="241"/>
      <c r="DR234" s="241"/>
      <c r="DS234" s="241"/>
      <c r="DT234" s="241"/>
      <c r="DU234" s="241"/>
      <c r="DV234" s="241"/>
      <c r="DW234" s="241"/>
      <c r="DX234" s="241"/>
      <c r="DY234" s="241"/>
      <c r="DZ234" s="241"/>
      <c r="EA234" s="241"/>
      <c r="EB234" s="241"/>
      <c r="EC234" s="241"/>
      <c r="ED234" s="241"/>
      <c r="EE234" s="241"/>
      <c r="EF234" s="241"/>
      <c r="EG234" s="241"/>
      <c r="EH234" s="241"/>
      <c r="EI234" s="241"/>
      <c r="EJ234" s="241"/>
      <c r="EK234" s="241"/>
      <c r="EL234" s="241"/>
      <c r="EM234" s="241"/>
      <c r="EN234" s="241"/>
      <c r="EO234" s="241"/>
      <c r="EP234" s="241"/>
      <c r="EQ234" s="241"/>
      <c r="ER234" s="241"/>
      <c r="ES234" s="241"/>
      <c r="ET234" s="241"/>
      <c r="EU234" s="241"/>
      <c r="EV234" s="241"/>
      <c r="EW234" s="241"/>
      <c r="EX234" s="241"/>
      <c r="EY234" s="241"/>
      <c r="EZ234" s="241"/>
      <c r="FA234" s="241"/>
      <c r="FB234" s="241"/>
      <c r="FC234" s="241"/>
      <c r="FD234" s="241"/>
      <c r="FE234" s="241"/>
      <c r="FF234" s="241"/>
      <c r="FG234" s="241"/>
      <c r="FH234" s="241"/>
      <c r="FI234" s="241"/>
      <c r="FJ234" s="241"/>
      <c r="FK234" s="241"/>
      <c r="FL234" s="241"/>
      <c r="FM234" s="241"/>
      <c r="FN234" s="241"/>
      <c r="FO234" s="241"/>
      <c r="FP234" s="241"/>
      <c r="FQ234" s="241"/>
      <c r="FR234" s="241"/>
      <c r="FS234" s="241"/>
      <c r="FT234" s="241"/>
      <c r="FU234" s="241"/>
      <c r="FV234" s="241"/>
      <c r="FW234" s="241"/>
      <c r="FX234" s="241"/>
      <c r="FY234" s="241"/>
      <c r="FZ234" s="241"/>
      <c r="GA234" s="241"/>
      <c r="GB234" s="241"/>
      <c r="GC234" s="241"/>
      <c r="GD234" s="241"/>
      <c r="GE234" s="241"/>
      <c r="GF234" s="241"/>
      <c r="GG234" s="241"/>
      <c r="GH234" s="241"/>
      <c r="GI234" s="241"/>
      <c r="GJ234" s="241"/>
      <c r="GK234" s="241"/>
      <c r="GL234" s="241"/>
      <c r="GM234" s="241"/>
      <c r="GN234" s="241"/>
      <c r="GO234" s="241"/>
      <c r="GP234" s="241"/>
      <c r="GQ234" s="241"/>
      <c r="GR234" s="241"/>
      <c r="GS234" s="241"/>
      <c r="GT234" s="241"/>
      <c r="GU234" s="241"/>
      <c r="GV234" s="241"/>
      <c r="GW234" s="241"/>
      <c r="GX234" s="241"/>
      <c r="GY234" s="241"/>
      <c r="GZ234" s="241"/>
      <c r="HA234" s="241"/>
      <c r="HB234" s="241"/>
      <c r="HC234" s="241"/>
      <c r="HD234" s="241"/>
      <c r="HE234" s="241"/>
      <c r="HF234" s="241"/>
      <c r="HG234" s="241"/>
      <c r="HH234" s="241"/>
      <c r="HI234" s="241"/>
      <c r="HJ234" s="241"/>
      <c r="HK234" s="241"/>
      <c r="HL234" s="241"/>
      <c r="HM234" s="241"/>
      <c r="HN234" s="241"/>
      <c r="HO234" s="241"/>
      <c r="HP234" s="241"/>
      <c r="HQ234" s="241"/>
      <c r="HR234" s="241"/>
      <c r="HS234" s="241"/>
      <c r="HT234" s="241"/>
      <c r="HU234" s="241"/>
      <c r="HV234" s="241"/>
      <c r="HW234" s="241"/>
      <c r="HX234" s="241"/>
      <c r="HY234" s="241"/>
      <c r="HZ234" s="241"/>
      <c r="IA234" s="241"/>
      <c r="IB234" s="241"/>
      <c r="IC234" s="241"/>
      <c r="ID234" s="241"/>
      <c r="IE234" s="241"/>
      <c r="IF234" s="241"/>
      <c r="IG234" s="241"/>
      <c r="IH234" s="241"/>
      <c r="II234" s="241"/>
      <c r="IJ234" s="241"/>
      <c r="IK234" s="241"/>
      <c r="IL234" s="241"/>
      <c r="IM234" s="241"/>
      <c r="IN234" s="241"/>
      <c r="IO234" s="241"/>
      <c r="IP234" s="241"/>
      <c r="IQ234" s="241"/>
      <c r="IR234" s="241"/>
      <c r="IS234" s="241"/>
      <c r="IT234" s="241"/>
      <c r="IU234" s="241"/>
      <c r="IV234" s="241"/>
      <c r="IW234" s="241"/>
      <c r="IX234" s="241"/>
      <c r="IY234" s="241"/>
      <c r="IZ234" s="241"/>
      <c r="JA234" s="241"/>
      <c r="JB234" s="241"/>
      <c r="JC234" s="241"/>
      <c r="JD234" s="241"/>
      <c r="JE234" s="241"/>
      <c r="JF234" s="241"/>
      <c r="JG234" s="241"/>
      <c r="JH234" s="241"/>
      <c r="JI234" s="241"/>
      <c r="JJ234" s="241"/>
      <c r="JK234" s="241"/>
      <c r="JL234" s="241"/>
      <c r="JM234" s="241"/>
      <c r="JN234" s="241"/>
      <c r="JO234" s="241"/>
      <c r="JP234" s="241"/>
      <c r="JQ234" s="241"/>
      <c r="JR234" s="241"/>
      <c r="JS234" s="241"/>
      <c r="JT234" s="241"/>
      <c r="JU234" s="241"/>
      <c r="JV234" s="241"/>
      <c r="JW234" s="241"/>
      <c r="JX234" s="241"/>
      <c r="JY234" s="241"/>
      <c r="JZ234" s="241"/>
      <c r="KA234" s="241"/>
      <c r="KB234" s="241"/>
      <c r="KC234" s="241"/>
      <c r="KD234" s="241"/>
      <c r="KE234" s="241"/>
      <c r="KF234" s="241"/>
      <c r="KG234" s="241"/>
      <c r="KH234" s="241"/>
      <c r="KI234" s="241"/>
      <c r="KJ234" s="241"/>
      <c r="KK234" s="241"/>
      <c r="KL234" s="241"/>
      <c r="KM234" s="241"/>
      <c r="KN234" s="241"/>
      <c r="KO234" s="241"/>
      <c r="KP234" s="241"/>
      <c r="KQ234" s="241"/>
      <c r="KR234" s="241"/>
      <c r="KS234" s="241"/>
      <c r="KT234" s="241"/>
      <c r="KU234" s="241"/>
      <c r="KV234" s="241"/>
      <c r="KW234" s="241"/>
      <c r="KX234" s="241"/>
      <c r="KY234" s="241"/>
      <c r="KZ234" s="241"/>
      <c r="LA234" s="241"/>
      <c r="LB234" s="241"/>
      <c r="LC234" s="241"/>
      <c r="LD234" s="241"/>
      <c r="LE234" s="241"/>
      <c r="LF234" s="241"/>
      <c r="LG234" s="241"/>
      <c r="LH234" s="241"/>
      <c r="LI234" s="241"/>
      <c r="LJ234" s="241"/>
      <c r="LK234" s="241"/>
      <c r="LL234" s="241"/>
      <c r="LM234" s="241"/>
      <c r="LN234" s="241"/>
      <c r="LO234" s="241"/>
      <c r="LP234" s="241"/>
      <c r="LQ234" s="241"/>
      <c r="LR234" s="241"/>
      <c r="LS234" s="241"/>
      <c r="LT234" s="241"/>
      <c r="LU234" s="241"/>
      <c r="LV234" s="241"/>
      <c r="LW234" s="241"/>
      <c r="LX234" s="241"/>
      <c r="LY234" s="241"/>
      <c r="LZ234" s="241"/>
      <c r="MA234" s="241"/>
      <c r="MB234" s="241"/>
      <c r="MC234" s="241"/>
      <c r="MD234" s="241"/>
      <c r="ME234" s="241"/>
      <c r="MF234" s="241"/>
      <c r="MG234" s="241"/>
      <c r="MH234" s="241"/>
      <c r="MI234" s="241"/>
      <c r="MJ234" s="241"/>
      <c r="MK234" s="241"/>
      <c r="ML234" s="241"/>
      <c r="MM234" s="241"/>
      <c r="MN234" s="241"/>
      <c r="MO234" s="241"/>
      <c r="MP234" s="241"/>
      <c r="MQ234" s="241"/>
      <c r="MR234" s="241"/>
      <c r="MS234" s="241"/>
      <c r="MT234" s="241"/>
      <c r="MU234" s="241"/>
      <c r="MV234" s="241"/>
      <c r="MW234" s="241"/>
      <c r="MX234" s="241"/>
      <c r="MY234" s="241"/>
      <c r="MZ234" s="241"/>
      <c r="NA234" s="241"/>
      <c r="NB234" s="241"/>
      <c r="NC234" s="241"/>
      <c r="ND234" s="241"/>
      <c r="NE234" s="241"/>
      <c r="NF234" s="241"/>
      <c r="NG234" s="241"/>
      <c r="NH234" s="241"/>
      <c r="NI234" s="241"/>
      <c r="NJ234" s="241"/>
      <c r="NK234" s="241"/>
      <c r="NL234" s="241"/>
      <c r="NM234" s="241"/>
      <c r="NN234" s="241"/>
      <c r="NO234" s="241"/>
      <c r="NP234" s="241"/>
      <c r="NQ234" s="241"/>
      <c r="NR234" s="241"/>
      <c r="NS234" s="241"/>
      <c r="NT234" s="241"/>
      <c r="NU234" s="241"/>
      <c r="NV234" s="241"/>
      <c r="NW234" s="241"/>
      <c r="NX234" s="241"/>
      <c r="NY234" s="241"/>
      <c r="NZ234" s="241"/>
      <c r="OA234" s="241"/>
      <c r="OB234" s="241"/>
    </row>
    <row r="235" spans="1:392" s="243" customFormat="1">
      <c r="A235" s="121" t="s">
        <v>26</v>
      </c>
      <c r="B235" s="385" t="s">
        <v>229</v>
      </c>
      <c r="C235" s="170">
        <f>VLOOKUP(A235,'Running Inventory count'!$A:$C,3,)</f>
        <v>5</v>
      </c>
      <c r="D235" s="169"/>
      <c r="E235" s="169"/>
      <c r="F235" s="115" t="s">
        <v>783</v>
      </c>
      <c r="G235" s="169" t="s">
        <v>820</v>
      </c>
      <c r="H235" s="167" t="s">
        <v>737</v>
      </c>
      <c r="I235" s="207"/>
      <c r="J235" s="163"/>
      <c r="K235" s="15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/>
      <c r="Y235" s="241"/>
      <c r="Z235" s="241"/>
      <c r="AA235" s="241"/>
      <c r="AB235" s="241"/>
      <c r="AC235" s="241"/>
      <c r="AD235" s="241"/>
      <c r="AE235" s="241"/>
      <c r="AF235" s="241"/>
      <c r="AG235" s="241"/>
      <c r="AH235" s="241"/>
      <c r="AI235" s="241"/>
      <c r="AJ235" s="241"/>
      <c r="AK235" s="241"/>
      <c r="AL235" s="241"/>
      <c r="AM235" s="241"/>
      <c r="AN235" s="241"/>
      <c r="AO235" s="241"/>
      <c r="AP235" s="241"/>
      <c r="AQ235" s="241"/>
      <c r="AR235" s="241"/>
      <c r="AS235" s="241"/>
      <c r="AT235" s="241"/>
      <c r="AU235" s="241"/>
      <c r="AV235" s="241"/>
      <c r="AW235" s="241"/>
      <c r="AX235" s="241"/>
      <c r="AY235" s="241"/>
      <c r="AZ235" s="241"/>
      <c r="BA235" s="241"/>
      <c r="BB235" s="241"/>
      <c r="BC235" s="241"/>
      <c r="BD235" s="241"/>
      <c r="BE235" s="241"/>
      <c r="BF235" s="241"/>
      <c r="BG235" s="241"/>
      <c r="BH235" s="241"/>
      <c r="BI235" s="241"/>
      <c r="BJ235" s="241"/>
      <c r="BK235" s="241"/>
      <c r="BL235" s="241"/>
      <c r="BM235" s="241"/>
      <c r="BN235" s="241"/>
      <c r="BO235" s="241"/>
      <c r="BP235" s="241"/>
      <c r="BQ235" s="241"/>
      <c r="BR235" s="241"/>
      <c r="BS235" s="241"/>
      <c r="BT235" s="241"/>
      <c r="BU235" s="241"/>
      <c r="BV235" s="241"/>
      <c r="BW235" s="241"/>
      <c r="BX235" s="241"/>
      <c r="BY235" s="241"/>
      <c r="BZ235" s="241"/>
      <c r="CA235" s="241"/>
      <c r="CB235" s="241"/>
      <c r="CC235" s="241"/>
      <c r="CD235" s="241"/>
      <c r="CE235" s="241"/>
      <c r="CF235" s="241"/>
      <c r="CG235" s="241"/>
      <c r="CH235" s="241"/>
      <c r="CI235" s="241"/>
      <c r="CJ235" s="241"/>
      <c r="CK235" s="241"/>
      <c r="CL235" s="241"/>
      <c r="CM235" s="241"/>
      <c r="CN235" s="241"/>
      <c r="CO235" s="241"/>
      <c r="CP235" s="241"/>
      <c r="CQ235" s="241"/>
      <c r="CR235" s="241"/>
      <c r="CS235" s="241"/>
      <c r="CT235" s="241"/>
      <c r="CU235" s="241"/>
      <c r="CV235" s="241"/>
      <c r="CW235" s="241"/>
      <c r="CX235" s="241"/>
      <c r="CY235" s="241"/>
      <c r="CZ235" s="241"/>
      <c r="DA235" s="241"/>
      <c r="DB235" s="241"/>
      <c r="DC235" s="241"/>
      <c r="DD235" s="241"/>
      <c r="DE235" s="241"/>
      <c r="DF235" s="241"/>
      <c r="DG235" s="241"/>
      <c r="DH235" s="241"/>
      <c r="DI235" s="241"/>
      <c r="DJ235" s="241"/>
      <c r="DK235" s="241"/>
      <c r="DL235" s="241"/>
      <c r="DM235" s="241"/>
      <c r="DN235" s="241"/>
      <c r="DO235" s="241"/>
      <c r="DP235" s="241"/>
      <c r="DQ235" s="241"/>
      <c r="DR235" s="241"/>
      <c r="DS235" s="241"/>
      <c r="DT235" s="241"/>
      <c r="DU235" s="241"/>
      <c r="DV235" s="241"/>
      <c r="DW235" s="241"/>
      <c r="DX235" s="241"/>
      <c r="DY235" s="241"/>
      <c r="DZ235" s="241"/>
      <c r="EA235" s="241"/>
      <c r="EB235" s="241"/>
      <c r="EC235" s="241"/>
      <c r="ED235" s="241"/>
      <c r="EE235" s="241"/>
      <c r="EF235" s="241"/>
      <c r="EG235" s="241"/>
      <c r="EH235" s="241"/>
      <c r="EI235" s="241"/>
      <c r="EJ235" s="241"/>
      <c r="EK235" s="241"/>
      <c r="EL235" s="241"/>
      <c r="EM235" s="241"/>
      <c r="EN235" s="241"/>
      <c r="EO235" s="241"/>
      <c r="EP235" s="241"/>
      <c r="EQ235" s="241"/>
      <c r="ER235" s="241"/>
      <c r="ES235" s="241"/>
      <c r="ET235" s="241"/>
      <c r="EU235" s="241"/>
      <c r="EV235" s="241"/>
      <c r="EW235" s="241"/>
      <c r="EX235" s="241"/>
      <c r="EY235" s="241"/>
      <c r="EZ235" s="241"/>
      <c r="FA235" s="241"/>
      <c r="FB235" s="241"/>
      <c r="FC235" s="241"/>
      <c r="FD235" s="241"/>
      <c r="FE235" s="241"/>
      <c r="FF235" s="241"/>
      <c r="FG235" s="241"/>
      <c r="FH235" s="241"/>
      <c r="FI235" s="241"/>
      <c r="FJ235" s="241"/>
      <c r="FK235" s="241"/>
      <c r="FL235" s="241"/>
      <c r="FM235" s="241"/>
      <c r="FN235" s="241"/>
      <c r="FO235" s="241"/>
      <c r="FP235" s="241"/>
      <c r="FQ235" s="241"/>
      <c r="FR235" s="241"/>
      <c r="FS235" s="241"/>
      <c r="FT235" s="241"/>
      <c r="FU235" s="241"/>
      <c r="FV235" s="241"/>
      <c r="FW235" s="241"/>
      <c r="FX235" s="241"/>
      <c r="FY235" s="241"/>
      <c r="FZ235" s="241"/>
      <c r="GA235" s="241"/>
      <c r="GB235" s="241"/>
      <c r="GC235" s="241"/>
      <c r="GD235" s="241"/>
      <c r="GE235" s="241"/>
      <c r="GF235" s="241"/>
      <c r="GG235" s="241"/>
      <c r="GH235" s="241"/>
      <c r="GI235" s="241"/>
      <c r="GJ235" s="241"/>
      <c r="GK235" s="241"/>
      <c r="GL235" s="241"/>
      <c r="GM235" s="241"/>
      <c r="GN235" s="241"/>
      <c r="GO235" s="241"/>
      <c r="GP235" s="241"/>
      <c r="GQ235" s="241"/>
      <c r="GR235" s="241"/>
      <c r="GS235" s="241"/>
      <c r="GT235" s="241"/>
      <c r="GU235" s="241"/>
      <c r="GV235" s="241"/>
      <c r="GW235" s="241"/>
      <c r="GX235" s="241"/>
      <c r="GY235" s="241"/>
      <c r="GZ235" s="241"/>
      <c r="HA235" s="241"/>
      <c r="HB235" s="241"/>
      <c r="HC235" s="241"/>
      <c r="HD235" s="241"/>
      <c r="HE235" s="241"/>
      <c r="HF235" s="241"/>
      <c r="HG235" s="241"/>
      <c r="HH235" s="241"/>
      <c r="HI235" s="241"/>
      <c r="HJ235" s="241"/>
      <c r="HK235" s="241"/>
      <c r="HL235" s="241"/>
      <c r="HM235" s="241"/>
      <c r="HN235" s="241"/>
      <c r="HO235" s="241"/>
      <c r="HP235" s="241"/>
      <c r="HQ235" s="241"/>
      <c r="HR235" s="241"/>
      <c r="HS235" s="241"/>
      <c r="HT235" s="241"/>
      <c r="HU235" s="241"/>
      <c r="HV235" s="241"/>
      <c r="HW235" s="241"/>
      <c r="HX235" s="241"/>
      <c r="HY235" s="241"/>
      <c r="HZ235" s="241"/>
      <c r="IA235" s="241"/>
      <c r="IB235" s="241"/>
      <c r="IC235" s="241"/>
      <c r="ID235" s="241"/>
      <c r="IE235" s="241"/>
      <c r="IF235" s="241"/>
      <c r="IG235" s="241"/>
      <c r="IH235" s="241"/>
      <c r="II235" s="241"/>
      <c r="IJ235" s="241"/>
      <c r="IK235" s="241"/>
      <c r="IL235" s="241"/>
      <c r="IM235" s="241"/>
      <c r="IN235" s="241"/>
      <c r="IO235" s="241"/>
      <c r="IP235" s="241"/>
      <c r="IQ235" s="241"/>
      <c r="IR235" s="241"/>
      <c r="IS235" s="241"/>
      <c r="IT235" s="241"/>
      <c r="IU235" s="241"/>
      <c r="IV235" s="241"/>
      <c r="IW235" s="241"/>
      <c r="IX235" s="241"/>
      <c r="IY235" s="241"/>
      <c r="IZ235" s="241"/>
      <c r="JA235" s="241"/>
      <c r="JB235" s="241"/>
      <c r="JC235" s="241"/>
      <c r="JD235" s="241"/>
      <c r="JE235" s="241"/>
      <c r="JF235" s="241"/>
      <c r="JG235" s="241"/>
      <c r="JH235" s="241"/>
      <c r="JI235" s="241"/>
      <c r="JJ235" s="241"/>
      <c r="JK235" s="241"/>
      <c r="JL235" s="241"/>
      <c r="JM235" s="241"/>
      <c r="JN235" s="241"/>
      <c r="JO235" s="241"/>
      <c r="JP235" s="241"/>
      <c r="JQ235" s="241"/>
      <c r="JR235" s="241"/>
      <c r="JS235" s="241"/>
      <c r="JT235" s="241"/>
      <c r="JU235" s="241"/>
      <c r="JV235" s="241"/>
      <c r="JW235" s="241"/>
      <c r="JX235" s="241"/>
      <c r="JY235" s="241"/>
      <c r="JZ235" s="241"/>
      <c r="KA235" s="241"/>
      <c r="KB235" s="241"/>
      <c r="KC235" s="241"/>
      <c r="KD235" s="241"/>
      <c r="KE235" s="241"/>
      <c r="KF235" s="241"/>
      <c r="KG235" s="241"/>
      <c r="KH235" s="241"/>
      <c r="KI235" s="241"/>
      <c r="KJ235" s="241"/>
      <c r="KK235" s="241"/>
      <c r="KL235" s="241"/>
      <c r="KM235" s="241"/>
      <c r="KN235" s="241"/>
      <c r="KO235" s="241"/>
      <c r="KP235" s="241"/>
      <c r="KQ235" s="241"/>
      <c r="KR235" s="241"/>
      <c r="KS235" s="241"/>
      <c r="KT235" s="241"/>
      <c r="KU235" s="241"/>
      <c r="KV235" s="241"/>
      <c r="KW235" s="241"/>
      <c r="KX235" s="241"/>
      <c r="KY235" s="241"/>
      <c r="KZ235" s="241"/>
      <c r="LA235" s="241"/>
      <c r="LB235" s="241"/>
      <c r="LC235" s="241"/>
      <c r="LD235" s="241"/>
      <c r="LE235" s="241"/>
      <c r="LF235" s="241"/>
      <c r="LG235" s="241"/>
      <c r="LH235" s="241"/>
      <c r="LI235" s="241"/>
      <c r="LJ235" s="241"/>
      <c r="LK235" s="241"/>
      <c r="LL235" s="241"/>
      <c r="LM235" s="241"/>
      <c r="LN235" s="241"/>
      <c r="LO235" s="241"/>
      <c r="LP235" s="241"/>
      <c r="LQ235" s="241"/>
      <c r="LR235" s="241"/>
      <c r="LS235" s="241"/>
      <c r="LT235" s="241"/>
      <c r="LU235" s="241"/>
      <c r="LV235" s="241"/>
      <c r="LW235" s="241"/>
      <c r="LX235" s="241"/>
      <c r="LY235" s="241"/>
      <c r="LZ235" s="241"/>
      <c r="MA235" s="241"/>
      <c r="MB235" s="241"/>
      <c r="MC235" s="241"/>
      <c r="MD235" s="241"/>
      <c r="ME235" s="241"/>
      <c r="MF235" s="241"/>
      <c r="MG235" s="241"/>
      <c r="MH235" s="241"/>
      <c r="MI235" s="241"/>
      <c r="MJ235" s="241"/>
      <c r="MK235" s="241"/>
      <c r="ML235" s="241"/>
      <c r="MM235" s="241"/>
      <c r="MN235" s="241"/>
      <c r="MO235" s="241"/>
      <c r="MP235" s="241"/>
      <c r="MQ235" s="241"/>
      <c r="MR235" s="241"/>
      <c r="MS235" s="241"/>
      <c r="MT235" s="241"/>
      <c r="MU235" s="241"/>
      <c r="MV235" s="241"/>
      <c r="MW235" s="241"/>
      <c r="MX235" s="241"/>
      <c r="MY235" s="241"/>
      <c r="MZ235" s="241"/>
      <c r="NA235" s="241"/>
      <c r="NB235" s="241"/>
      <c r="NC235" s="241"/>
      <c r="ND235" s="241"/>
      <c r="NE235" s="241"/>
      <c r="NF235" s="241"/>
      <c r="NG235" s="241"/>
      <c r="NH235" s="241"/>
      <c r="NI235" s="241"/>
      <c r="NJ235" s="241"/>
      <c r="NK235" s="241"/>
      <c r="NL235" s="241"/>
      <c r="NM235" s="241"/>
      <c r="NN235" s="241"/>
      <c r="NO235" s="241"/>
      <c r="NP235" s="241"/>
      <c r="NQ235" s="241"/>
      <c r="NR235" s="241"/>
      <c r="NS235" s="241"/>
      <c r="NT235" s="241"/>
      <c r="NU235" s="241"/>
      <c r="NV235" s="241"/>
      <c r="NW235" s="241"/>
      <c r="NX235" s="241"/>
      <c r="NY235" s="241"/>
      <c r="NZ235" s="241"/>
      <c r="OA235" s="241"/>
      <c r="OB235" s="241"/>
    </row>
    <row r="236" spans="1:392" s="243" customFormat="1">
      <c r="A236" s="293" t="s">
        <v>2148</v>
      </c>
      <c r="B236" s="292" t="s">
        <v>2140</v>
      </c>
      <c r="C236" s="290">
        <f>VLOOKUP(A236,'Running Inventory count'!$A:$C,3,)</f>
        <v>7</v>
      </c>
      <c r="D236" s="289"/>
      <c r="E236" s="289"/>
      <c r="F236" s="291" t="s">
        <v>2054</v>
      </c>
      <c r="G236" s="289" t="s">
        <v>868</v>
      </c>
      <c r="H236" s="288" t="s">
        <v>102</v>
      </c>
      <c r="I236" s="287"/>
      <c r="J236" s="285"/>
      <c r="K236" s="287"/>
      <c r="L236" s="241"/>
      <c r="M236" s="241"/>
      <c r="N236" s="241"/>
      <c r="O236" s="241"/>
      <c r="P236" s="241"/>
      <c r="Q236" s="241"/>
      <c r="R236" s="241"/>
      <c r="S236" s="241"/>
      <c r="T236" s="241"/>
      <c r="U236" s="241"/>
      <c r="V236" s="241"/>
      <c r="W236" s="241"/>
      <c r="X236" s="241"/>
      <c r="Y236" s="241"/>
      <c r="Z236" s="241"/>
      <c r="AA236" s="241"/>
      <c r="AB236" s="241"/>
      <c r="AC236" s="241"/>
      <c r="AD236" s="241"/>
      <c r="AE236" s="241"/>
      <c r="AF236" s="241"/>
      <c r="AG236" s="241"/>
      <c r="AH236" s="241"/>
      <c r="AI236" s="241"/>
      <c r="AJ236" s="241"/>
      <c r="AK236" s="241"/>
      <c r="AL236" s="241"/>
      <c r="AM236" s="241"/>
      <c r="AN236" s="241"/>
      <c r="AO236" s="241"/>
      <c r="AP236" s="241"/>
      <c r="AQ236" s="241"/>
      <c r="AR236" s="241"/>
      <c r="AS236" s="241"/>
      <c r="AT236" s="241"/>
      <c r="AU236" s="241"/>
      <c r="AV236" s="241"/>
      <c r="AW236" s="241"/>
      <c r="AX236" s="241"/>
      <c r="AY236" s="241"/>
      <c r="AZ236" s="241"/>
      <c r="BA236" s="241"/>
      <c r="BB236" s="241"/>
      <c r="BC236" s="241"/>
      <c r="BD236" s="241"/>
      <c r="BE236" s="241"/>
      <c r="BF236" s="241"/>
      <c r="BG236" s="241"/>
      <c r="BH236" s="241"/>
      <c r="BI236" s="241"/>
      <c r="BJ236" s="241"/>
      <c r="BK236" s="241"/>
      <c r="BL236" s="241"/>
      <c r="BM236" s="241"/>
      <c r="BN236" s="241"/>
      <c r="BO236" s="241"/>
      <c r="BP236" s="241"/>
      <c r="BQ236" s="241"/>
      <c r="BR236" s="241"/>
      <c r="BS236" s="241"/>
      <c r="BT236" s="241"/>
      <c r="BU236" s="241"/>
      <c r="BV236" s="241"/>
      <c r="BW236" s="241"/>
      <c r="BX236" s="241"/>
      <c r="BY236" s="241"/>
      <c r="BZ236" s="241"/>
      <c r="CA236" s="241"/>
      <c r="CB236" s="241"/>
      <c r="CC236" s="241"/>
      <c r="CD236" s="241"/>
      <c r="CE236" s="241"/>
      <c r="CF236" s="241"/>
      <c r="CG236" s="241"/>
      <c r="CH236" s="241"/>
      <c r="CI236" s="241"/>
      <c r="CJ236" s="241"/>
      <c r="CK236" s="241"/>
      <c r="CL236" s="241"/>
      <c r="CM236" s="241"/>
      <c r="CN236" s="241"/>
      <c r="CO236" s="241"/>
      <c r="CP236" s="241"/>
      <c r="CQ236" s="241"/>
      <c r="CR236" s="241"/>
      <c r="CS236" s="241"/>
      <c r="CT236" s="241"/>
      <c r="CU236" s="241"/>
      <c r="CV236" s="241"/>
      <c r="CW236" s="241"/>
      <c r="CX236" s="241"/>
      <c r="CY236" s="241"/>
      <c r="CZ236" s="241"/>
      <c r="DA236" s="241"/>
      <c r="DB236" s="241"/>
      <c r="DC236" s="241"/>
      <c r="DD236" s="241"/>
      <c r="DE236" s="241"/>
      <c r="DF236" s="241"/>
      <c r="DG236" s="241"/>
      <c r="DH236" s="241"/>
      <c r="DI236" s="241"/>
      <c r="DJ236" s="241"/>
      <c r="DK236" s="241"/>
      <c r="DL236" s="241"/>
      <c r="DM236" s="241"/>
      <c r="DN236" s="241"/>
      <c r="DO236" s="241"/>
      <c r="DP236" s="241"/>
      <c r="DQ236" s="241"/>
      <c r="DR236" s="241"/>
      <c r="DS236" s="241"/>
      <c r="DT236" s="241"/>
      <c r="DU236" s="241"/>
      <c r="DV236" s="241"/>
      <c r="DW236" s="241"/>
      <c r="DX236" s="241"/>
      <c r="DY236" s="241"/>
      <c r="DZ236" s="241"/>
      <c r="EA236" s="241"/>
      <c r="EB236" s="241"/>
      <c r="EC236" s="241"/>
      <c r="ED236" s="241"/>
      <c r="EE236" s="241"/>
      <c r="EF236" s="241"/>
      <c r="EG236" s="241"/>
      <c r="EH236" s="241"/>
      <c r="EI236" s="241"/>
      <c r="EJ236" s="241"/>
      <c r="EK236" s="241"/>
      <c r="EL236" s="241"/>
      <c r="EM236" s="241"/>
      <c r="EN236" s="241"/>
      <c r="EO236" s="241"/>
      <c r="EP236" s="241"/>
      <c r="EQ236" s="241"/>
      <c r="ER236" s="241"/>
      <c r="ES236" s="241"/>
      <c r="ET236" s="241"/>
      <c r="EU236" s="241"/>
      <c r="EV236" s="241"/>
      <c r="EW236" s="241"/>
      <c r="EX236" s="241"/>
      <c r="EY236" s="241"/>
      <c r="EZ236" s="241"/>
      <c r="FA236" s="241"/>
      <c r="FB236" s="241"/>
      <c r="FC236" s="241"/>
      <c r="FD236" s="241"/>
      <c r="FE236" s="241"/>
      <c r="FF236" s="241"/>
      <c r="FG236" s="241"/>
      <c r="FH236" s="241"/>
      <c r="FI236" s="241"/>
      <c r="FJ236" s="241"/>
      <c r="FK236" s="241"/>
      <c r="FL236" s="241"/>
      <c r="FM236" s="241"/>
      <c r="FN236" s="241"/>
      <c r="FO236" s="241"/>
      <c r="FP236" s="241"/>
      <c r="FQ236" s="241"/>
      <c r="FR236" s="241"/>
      <c r="FS236" s="241"/>
      <c r="FT236" s="241"/>
      <c r="FU236" s="241"/>
      <c r="FV236" s="241"/>
      <c r="FW236" s="241"/>
      <c r="FX236" s="241"/>
      <c r="FY236" s="241"/>
      <c r="FZ236" s="241"/>
      <c r="GA236" s="241"/>
      <c r="GB236" s="241"/>
      <c r="GC236" s="241"/>
      <c r="GD236" s="241"/>
      <c r="GE236" s="241"/>
      <c r="GF236" s="241"/>
      <c r="GG236" s="241"/>
      <c r="GH236" s="241"/>
      <c r="GI236" s="241"/>
      <c r="GJ236" s="241"/>
      <c r="GK236" s="241"/>
      <c r="GL236" s="241"/>
      <c r="GM236" s="241"/>
      <c r="GN236" s="241"/>
      <c r="GO236" s="241"/>
      <c r="GP236" s="241"/>
      <c r="GQ236" s="241"/>
      <c r="GR236" s="241"/>
      <c r="GS236" s="241"/>
      <c r="GT236" s="241"/>
      <c r="GU236" s="241"/>
      <c r="GV236" s="241"/>
      <c r="GW236" s="241"/>
      <c r="GX236" s="241"/>
      <c r="GY236" s="241"/>
      <c r="GZ236" s="241"/>
      <c r="HA236" s="241"/>
      <c r="HB236" s="241"/>
      <c r="HC236" s="241"/>
      <c r="HD236" s="241"/>
      <c r="HE236" s="241"/>
      <c r="HF236" s="241"/>
      <c r="HG236" s="241"/>
      <c r="HH236" s="241"/>
      <c r="HI236" s="241"/>
      <c r="HJ236" s="241"/>
      <c r="HK236" s="241"/>
      <c r="HL236" s="241"/>
      <c r="HM236" s="241"/>
      <c r="HN236" s="241"/>
      <c r="HO236" s="241"/>
      <c r="HP236" s="241"/>
      <c r="HQ236" s="241"/>
      <c r="HR236" s="241"/>
      <c r="HS236" s="241"/>
      <c r="HT236" s="241"/>
      <c r="HU236" s="241"/>
      <c r="HV236" s="241"/>
      <c r="HW236" s="241"/>
      <c r="HX236" s="241"/>
      <c r="HY236" s="241"/>
      <c r="HZ236" s="241"/>
      <c r="IA236" s="241"/>
      <c r="IB236" s="241"/>
      <c r="IC236" s="241"/>
      <c r="ID236" s="241"/>
      <c r="IE236" s="241"/>
      <c r="IF236" s="241"/>
      <c r="IG236" s="241"/>
      <c r="IH236" s="241"/>
      <c r="II236" s="241"/>
      <c r="IJ236" s="241"/>
      <c r="IK236" s="241"/>
      <c r="IL236" s="241"/>
      <c r="IM236" s="241"/>
      <c r="IN236" s="241"/>
      <c r="IO236" s="241"/>
      <c r="IP236" s="241"/>
      <c r="IQ236" s="241"/>
      <c r="IR236" s="241"/>
      <c r="IS236" s="241"/>
      <c r="IT236" s="241"/>
      <c r="IU236" s="241"/>
      <c r="IV236" s="241"/>
      <c r="IW236" s="241"/>
      <c r="IX236" s="241"/>
      <c r="IY236" s="241"/>
      <c r="IZ236" s="241"/>
      <c r="JA236" s="241"/>
      <c r="JB236" s="241"/>
      <c r="JC236" s="241"/>
      <c r="JD236" s="241"/>
      <c r="JE236" s="241"/>
      <c r="JF236" s="241"/>
      <c r="JG236" s="241"/>
      <c r="JH236" s="241"/>
      <c r="JI236" s="241"/>
      <c r="JJ236" s="241"/>
      <c r="JK236" s="241"/>
      <c r="JL236" s="241"/>
      <c r="JM236" s="241"/>
      <c r="JN236" s="241"/>
      <c r="JO236" s="241"/>
      <c r="JP236" s="241"/>
      <c r="JQ236" s="241"/>
      <c r="JR236" s="241"/>
      <c r="JS236" s="241"/>
      <c r="JT236" s="241"/>
      <c r="JU236" s="241"/>
      <c r="JV236" s="241"/>
      <c r="JW236" s="241"/>
      <c r="JX236" s="241"/>
      <c r="JY236" s="241"/>
      <c r="JZ236" s="241"/>
      <c r="KA236" s="241"/>
      <c r="KB236" s="241"/>
      <c r="KC236" s="241"/>
      <c r="KD236" s="241"/>
      <c r="KE236" s="241"/>
      <c r="KF236" s="241"/>
      <c r="KG236" s="241"/>
      <c r="KH236" s="241"/>
      <c r="KI236" s="241"/>
      <c r="KJ236" s="241"/>
      <c r="KK236" s="241"/>
      <c r="KL236" s="241"/>
      <c r="KM236" s="241"/>
      <c r="KN236" s="241"/>
      <c r="KO236" s="241"/>
      <c r="KP236" s="241"/>
      <c r="KQ236" s="241"/>
      <c r="KR236" s="241"/>
      <c r="KS236" s="241"/>
      <c r="KT236" s="241"/>
      <c r="KU236" s="241"/>
      <c r="KV236" s="241"/>
      <c r="KW236" s="241"/>
      <c r="KX236" s="241"/>
      <c r="KY236" s="241"/>
      <c r="KZ236" s="241"/>
      <c r="LA236" s="241"/>
      <c r="LB236" s="241"/>
      <c r="LC236" s="241"/>
      <c r="LD236" s="241"/>
      <c r="LE236" s="241"/>
      <c r="LF236" s="241"/>
      <c r="LG236" s="241"/>
      <c r="LH236" s="241"/>
      <c r="LI236" s="241"/>
      <c r="LJ236" s="241"/>
      <c r="LK236" s="241"/>
      <c r="LL236" s="241"/>
      <c r="LM236" s="241"/>
      <c r="LN236" s="241"/>
      <c r="LO236" s="241"/>
      <c r="LP236" s="241"/>
      <c r="LQ236" s="241"/>
      <c r="LR236" s="241"/>
      <c r="LS236" s="241"/>
      <c r="LT236" s="241"/>
      <c r="LU236" s="241"/>
      <c r="LV236" s="241"/>
      <c r="LW236" s="241"/>
      <c r="LX236" s="241"/>
      <c r="LY236" s="241"/>
      <c r="LZ236" s="241"/>
      <c r="MA236" s="241"/>
      <c r="MB236" s="241"/>
      <c r="MC236" s="241"/>
      <c r="MD236" s="241"/>
      <c r="ME236" s="241"/>
      <c r="MF236" s="241"/>
      <c r="MG236" s="241"/>
      <c r="MH236" s="241"/>
      <c r="MI236" s="241"/>
      <c r="MJ236" s="241"/>
      <c r="MK236" s="241"/>
      <c r="ML236" s="241"/>
      <c r="MM236" s="241"/>
      <c r="MN236" s="241"/>
      <c r="MO236" s="241"/>
      <c r="MP236" s="241"/>
      <c r="MQ236" s="241"/>
      <c r="MR236" s="241"/>
      <c r="MS236" s="241"/>
      <c r="MT236" s="241"/>
      <c r="MU236" s="241"/>
      <c r="MV236" s="241"/>
      <c r="MW236" s="241"/>
      <c r="MX236" s="241"/>
      <c r="MY236" s="241"/>
      <c r="MZ236" s="241"/>
      <c r="NA236" s="241"/>
      <c r="NB236" s="241"/>
      <c r="NC236" s="241"/>
      <c r="ND236" s="241"/>
      <c r="NE236" s="241"/>
      <c r="NF236" s="241"/>
      <c r="NG236" s="241"/>
      <c r="NH236" s="241"/>
      <c r="NI236" s="241"/>
      <c r="NJ236" s="241"/>
      <c r="NK236" s="241"/>
      <c r="NL236" s="241"/>
      <c r="NM236" s="241"/>
      <c r="NN236" s="241"/>
      <c r="NO236" s="241"/>
      <c r="NP236" s="241"/>
      <c r="NQ236" s="241"/>
      <c r="NR236" s="241"/>
      <c r="NS236" s="241"/>
      <c r="NT236" s="241"/>
      <c r="NU236" s="241"/>
      <c r="NV236" s="241"/>
      <c r="NW236" s="241"/>
      <c r="NX236" s="241"/>
      <c r="NY236" s="241"/>
      <c r="NZ236" s="241"/>
      <c r="OA236" s="241"/>
      <c r="OB236" s="241"/>
    </row>
    <row r="237" spans="1:392" s="243" customFormat="1">
      <c r="A237" s="269" t="s">
        <v>327</v>
      </c>
      <c r="B237" s="260" t="s">
        <v>576</v>
      </c>
      <c r="C237" s="267">
        <f>VLOOKUP(A237,'Running Inventory count'!$A:$C,3,)</f>
        <v>43</v>
      </c>
      <c r="D237" s="263"/>
      <c r="E237" s="263"/>
      <c r="F237" s="266" t="s">
        <v>970</v>
      </c>
      <c r="G237" s="263" t="s">
        <v>868</v>
      </c>
      <c r="H237" s="262" t="s">
        <v>102</v>
      </c>
      <c r="I237" s="261"/>
      <c r="J237" s="265"/>
      <c r="K237" s="26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1"/>
      <c r="V237" s="241"/>
      <c r="W237" s="241"/>
      <c r="X237" s="241"/>
      <c r="Y237" s="241"/>
      <c r="Z237" s="241"/>
      <c r="AA237" s="241"/>
      <c r="AB237" s="241"/>
      <c r="AC237" s="241"/>
      <c r="AD237" s="241"/>
      <c r="AE237" s="241"/>
      <c r="AF237" s="241"/>
      <c r="AG237" s="241"/>
      <c r="AH237" s="241"/>
      <c r="AI237" s="241"/>
      <c r="AJ237" s="241"/>
      <c r="AK237" s="241"/>
      <c r="AL237" s="241"/>
      <c r="AM237" s="241"/>
      <c r="AN237" s="241"/>
      <c r="AO237" s="241"/>
      <c r="AP237" s="241"/>
      <c r="AQ237" s="241"/>
      <c r="AR237" s="241"/>
      <c r="AS237" s="241"/>
      <c r="AT237" s="241"/>
      <c r="AU237" s="241"/>
      <c r="AV237" s="241"/>
      <c r="AW237" s="241"/>
      <c r="AX237" s="241"/>
      <c r="AY237" s="241"/>
      <c r="AZ237" s="241"/>
      <c r="BA237" s="241"/>
      <c r="BB237" s="241"/>
      <c r="BC237" s="241"/>
      <c r="BD237" s="241"/>
      <c r="BE237" s="241"/>
      <c r="BF237" s="241"/>
      <c r="BG237" s="241"/>
      <c r="BH237" s="241"/>
      <c r="BI237" s="241"/>
      <c r="BJ237" s="241"/>
      <c r="BK237" s="241"/>
      <c r="BL237" s="241"/>
      <c r="BM237" s="241"/>
      <c r="BN237" s="241"/>
      <c r="BO237" s="241"/>
      <c r="BP237" s="241"/>
      <c r="BQ237" s="241"/>
      <c r="BR237" s="241"/>
      <c r="BS237" s="241"/>
      <c r="BT237" s="241"/>
      <c r="BU237" s="241"/>
      <c r="BV237" s="241"/>
      <c r="BW237" s="241"/>
      <c r="BX237" s="241"/>
      <c r="BY237" s="241"/>
      <c r="BZ237" s="241"/>
      <c r="CA237" s="241"/>
      <c r="CB237" s="241"/>
      <c r="CC237" s="241"/>
      <c r="CD237" s="241"/>
      <c r="CE237" s="241"/>
      <c r="CF237" s="241"/>
      <c r="CG237" s="241"/>
      <c r="CH237" s="241"/>
      <c r="CI237" s="241"/>
      <c r="CJ237" s="241"/>
      <c r="CK237" s="241"/>
      <c r="CL237" s="241"/>
      <c r="CM237" s="241"/>
      <c r="CN237" s="241"/>
      <c r="CO237" s="241"/>
      <c r="CP237" s="241"/>
      <c r="CQ237" s="241"/>
      <c r="CR237" s="241"/>
      <c r="CS237" s="241"/>
      <c r="CT237" s="241"/>
      <c r="CU237" s="241"/>
      <c r="CV237" s="241"/>
      <c r="CW237" s="241"/>
      <c r="CX237" s="241"/>
      <c r="CY237" s="241"/>
      <c r="CZ237" s="241"/>
      <c r="DA237" s="241"/>
      <c r="DB237" s="241"/>
      <c r="DC237" s="241"/>
      <c r="DD237" s="241"/>
      <c r="DE237" s="241"/>
      <c r="DF237" s="241"/>
      <c r="DG237" s="241"/>
      <c r="DH237" s="241"/>
      <c r="DI237" s="241"/>
      <c r="DJ237" s="241"/>
      <c r="DK237" s="241"/>
      <c r="DL237" s="241"/>
      <c r="DM237" s="241"/>
      <c r="DN237" s="241"/>
      <c r="DO237" s="241"/>
      <c r="DP237" s="241"/>
      <c r="DQ237" s="241"/>
      <c r="DR237" s="241"/>
      <c r="DS237" s="241"/>
      <c r="DT237" s="241"/>
      <c r="DU237" s="241"/>
      <c r="DV237" s="241"/>
      <c r="DW237" s="241"/>
      <c r="DX237" s="241"/>
      <c r="DY237" s="241"/>
      <c r="DZ237" s="241"/>
      <c r="EA237" s="241"/>
      <c r="EB237" s="241"/>
      <c r="EC237" s="241"/>
      <c r="ED237" s="241"/>
      <c r="EE237" s="241"/>
      <c r="EF237" s="241"/>
      <c r="EG237" s="241"/>
      <c r="EH237" s="241"/>
      <c r="EI237" s="241"/>
      <c r="EJ237" s="241"/>
      <c r="EK237" s="241"/>
      <c r="EL237" s="241"/>
      <c r="EM237" s="241"/>
      <c r="EN237" s="241"/>
      <c r="EO237" s="241"/>
      <c r="EP237" s="241"/>
      <c r="EQ237" s="241"/>
      <c r="ER237" s="241"/>
      <c r="ES237" s="241"/>
      <c r="ET237" s="241"/>
      <c r="EU237" s="241"/>
      <c r="EV237" s="241"/>
      <c r="EW237" s="241"/>
      <c r="EX237" s="241"/>
      <c r="EY237" s="241"/>
      <c r="EZ237" s="241"/>
      <c r="FA237" s="241"/>
      <c r="FB237" s="241"/>
      <c r="FC237" s="241"/>
      <c r="FD237" s="241"/>
      <c r="FE237" s="241"/>
      <c r="FF237" s="241"/>
      <c r="FG237" s="241"/>
      <c r="FH237" s="241"/>
      <c r="FI237" s="241"/>
      <c r="FJ237" s="241"/>
      <c r="FK237" s="241"/>
      <c r="FL237" s="241"/>
      <c r="FM237" s="241"/>
      <c r="FN237" s="241"/>
      <c r="FO237" s="241"/>
      <c r="FP237" s="241"/>
      <c r="FQ237" s="241"/>
      <c r="FR237" s="241"/>
      <c r="FS237" s="241"/>
      <c r="FT237" s="241"/>
      <c r="FU237" s="241"/>
      <c r="FV237" s="241"/>
      <c r="FW237" s="241"/>
      <c r="FX237" s="241"/>
      <c r="FY237" s="241"/>
      <c r="FZ237" s="241"/>
      <c r="GA237" s="241"/>
      <c r="GB237" s="241"/>
      <c r="GC237" s="241"/>
      <c r="GD237" s="241"/>
      <c r="GE237" s="241"/>
      <c r="GF237" s="241"/>
      <c r="GG237" s="241"/>
      <c r="GH237" s="241"/>
      <c r="GI237" s="241"/>
      <c r="GJ237" s="241"/>
      <c r="GK237" s="241"/>
      <c r="GL237" s="241"/>
      <c r="GM237" s="241"/>
      <c r="GN237" s="241"/>
      <c r="GO237" s="241"/>
      <c r="GP237" s="241"/>
      <c r="GQ237" s="241"/>
      <c r="GR237" s="241"/>
      <c r="GS237" s="241"/>
      <c r="GT237" s="241"/>
      <c r="GU237" s="241"/>
      <c r="GV237" s="241"/>
      <c r="GW237" s="241"/>
      <c r="GX237" s="241"/>
      <c r="GY237" s="241"/>
      <c r="GZ237" s="241"/>
      <c r="HA237" s="241"/>
      <c r="HB237" s="241"/>
      <c r="HC237" s="241"/>
      <c r="HD237" s="241"/>
      <c r="HE237" s="241"/>
      <c r="HF237" s="241"/>
      <c r="HG237" s="241"/>
      <c r="HH237" s="241"/>
      <c r="HI237" s="241"/>
      <c r="HJ237" s="241"/>
      <c r="HK237" s="241"/>
      <c r="HL237" s="241"/>
      <c r="HM237" s="241"/>
      <c r="HN237" s="241"/>
      <c r="HO237" s="241"/>
      <c r="HP237" s="241"/>
      <c r="HQ237" s="241"/>
      <c r="HR237" s="241"/>
      <c r="HS237" s="241"/>
      <c r="HT237" s="241"/>
      <c r="HU237" s="241"/>
      <c r="HV237" s="241"/>
      <c r="HW237" s="241"/>
      <c r="HX237" s="241"/>
      <c r="HY237" s="241"/>
      <c r="HZ237" s="241"/>
      <c r="IA237" s="241"/>
      <c r="IB237" s="241"/>
      <c r="IC237" s="241"/>
      <c r="ID237" s="241"/>
      <c r="IE237" s="241"/>
      <c r="IF237" s="241"/>
      <c r="IG237" s="241"/>
      <c r="IH237" s="241"/>
      <c r="II237" s="241"/>
      <c r="IJ237" s="241"/>
      <c r="IK237" s="241"/>
      <c r="IL237" s="241"/>
      <c r="IM237" s="241"/>
      <c r="IN237" s="241"/>
      <c r="IO237" s="241"/>
      <c r="IP237" s="241"/>
      <c r="IQ237" s="241"/>
      <c r="IR237" s="241"/>
      <c r="IS237" s="241"/>
      <c r="IT237" s="241"/>
      <c r="IU237" s="241"/>
      <c r="IV237" s="241"/>
      <c r="IW237" s="241"/>
      <c r="IX237" s="241"/>
      <c r="IY237" s="241"/>
      <c r="IZ237" s="241"/>
      <c r="JA237" s="241"/>
      <c r="JB237" s="241"/>
      <c r="JC237" s="241"/>
      <c r="JD237" s="241"/>
      <c r="JE237" s="241"/>
      <c r="JF237" s="241"/>
      <c r="JG237" s="241"/>
      <c r="JH237" s="241"/>
      <c r="JI237" s="241"/>
      <c r="JJ237" s="241"/>
      <c r="JK237" s="241"/>
      <c r="JL237" s="241"/>
      <c r="JM237" s="241"/>
      <c r="JN237" s="241"/>
      <c r="JO237" s="241"/>
      <c r="JP237" s="241"/>
      <c r="JQ237" s="241"/>
      <c r="JR237" s="241"/>
      <c r="JS237" s="241"/>
      <c r="JT237" s="241"/>
      <c r="JU237" s="241"/>
      <c r="JV237" s="241"/>
      <c r="JW237" s="241"/>
      <c r="JX237" s="241"/>
      <c r="JY237" s="241"/>
      <c r="JZ237" s="241"/>
      <c r="KA237" s="241"/>
      <c r="KB237" s="241"/>
      <c r="KC237" s="241"/>
      <c r="KD237" s="241"/>
      <c r="KE237" s="241"/>
      <c r="KF237" s="241"/>
      <c r="KG237" s="241"/>
      <c r="KH237" s="241"/>
      <c r="KI237" s="241"/>
      <c r="KJ237" s="241"/>
      <c r="KK237" s="241"/>
      <c r="KL237" s="241"/>
      <c r="KM237" s="241"/>
      <c r="KN237" s="241"/>
      <c r="KO237" s="241"/>
      <c r="KP237" s="241"/>
      <c r="KQ237" s="241"/>
      <c r="KR237" s="241"/>
      <c r="KS237" s="241"/>
      <c r="KT237" s="241"/>
      <c r="KU237" s="241"/>
      <c r="KV237" s="241"/>
      <c r="KW237" s="241"/>
      <c r="KX237" s="241"/>
      <c r="KY237" s="241"/>
      <c r="KZ237" s="241"/>
      <c r="LA237" s="241"/>
      <c r="LB237" s="241"/>
      <c r="LC237" s="241"/>
      <c r="LD237" s="241"/>
      <c r="LE237" s="241"/>
      <c r="LF237" s="241"/>
      <c r="LG237" s="241"/>
      <c r="LH237" s="241"/>
      <c r="LI237" s="241"/>
      <c r="LJ237" s="241"/>
      <c r="LK237" s="241"/>
      <c r="LL237" s="241"/>
      <c r="LM237" s="241"/>
      <c r="LN237" s="241"/>
      <c r="LO237" s="241"/>
      <c r="LP237" s="241"/>
      <c r="LQ237" s="241"/>
      <c r="LR237" s="241"/>
      <c r="LS237" s="241"/>
      <c r="LT237" s="241"/>
      <c r="LU237" s="241"/>
      <c r="LV237" s="241"/>
      <c r="LW237" s="241"/>
      <c r="LX237" s="241"/>
      <c r="LY237" s="241"/>
      <c r="LZ237" s="241"/>
      <c r="MA237" s="241"/>
      <c r="MB237" s="241"/>
      <c r="MC237" s="241"/>
      <c r="MD237" s="241"/>
      <c r="ME237" s="241"/>
      <c r="MF237" s="241"/>
      <c r="MG237" s="241"/>
      <c r="MH237" s="241"/>
      <c r="MI237" s="241"/>
      <c r="MJ237" s="241"/>
      <c r="MK237" s="241"/>
      <c r="ML237" s="241"/>
      <c r="MM237" s="241"/>
      <c r="MN237" s="241"/>
      <c r="MO237" s="241"/>
      <c r="MP237" s="241"/>
      <c r="MQ237" s="241"/>
      <c r="MR237" s="241"/>
      <c r="MS237" s="241"/>
      <c r="MT237" s="241"/>
      <c r="MU237" s="241"/>
      <c r="MV237" s="241"/>
      <c r="MW237" s="241"/>
      <c r="MX237" s="241"/>
      <c r="MY237" s="241"/>
      <c r="MZ237" s="241"/>
      <c r="NA237" s="241"/>
      <c r="NB237" s="241"/>
      <c r="NC237" s="241"/>
      <c r="ND237" s="241"/>
      <c r="NE237" s="241"/>
      <c r="NF237" s="241"/>
      <c r="NG237" s="241"/>
      <c r="NH237" s="241"/>
      <c r="NI237" s="241"/>
      <c r="NJ237" s="241"/>
      <c r="NK237" s="241"/>
      <c r="NL237" s="241"/>
      <c r="NM237" s="241"/>
      <c r="NN237" s="241"/>
      <c r="NO237" s="241"/>
      <c r="NP237" s="241"/>
      <c r="NQ237" s="241"/>
      <c r="NR237" s="241"/>
      <c r="NS237" s="241"/>
      <c r="NT237" s="241"/>
      <c r="NU237" s="241"/>
      <c r="NV237" s="241"/>
      <c r="NW237" s="241"/>
      <c r="NX237" s="241"/>
      <c r="NY237" s="241"/>
      <c r="NZ237" s="241"/>
      <c r="OA237" s="241"/>
      <c r="OB237" s="241"/>
    </row>
    <row r="238" spans="1:392" s="243" customFormat="1">
      <c r="A238" s="269" t="s">
        <v>27</v>
      </c>
      <c r="B238" s="260" t="s">
        <v>7</v>
      </c>
      <c r="C238" s="267">
        <f>VLOOKUP(A238,'Running Inventory count'!$A:$C,3,)</f>
        <v>102</v>
      </c>
      <c r="D238" s="263"/>
      <c r="E238" s="263"/>
      <c r="F238" s="266" t="s">
        <v>970</v>
      </c>
      <c r="G238" s="263" t="s">
        <v>868</v>
      </c>
      <c r="H238" s="262" t="s">
        <v>102</v>
      </c>
      <c r="I238" s="261"/>
      <c r="J238" s="265"/>
      <c r="K238" s="261"/>
      <c r="L238" s="241"/>
      <c r="M238" s="241"/>
      <c r="N238" s="241"/>
      <c r="O238" s="241"/>
      <c r="P238" s="241"/>
      <c r="Q238" s="241"/>
      <c r="R238" s="241"/>
      <c r="S238" s="241"/>
      <c r="T238" s="241"/>
      <c r="U238" s="241"/>
      <c r="V238" s="241"/>
      <c r="W238" s="241"/>
      <c r="X238" s="241"/>
      <c r="Y238" s="241"/>
      <c r="Z238" s="241"/>
      <c r="AA238" s="241"/>
      <c r="AB238" s="241"/>
      <c r="AC238" s="241"/>
      <c r="AD238" s="241"/>
      <c r="AE238" s="241"/>
      <c r="AF238" s="241"/>
      <c r="AG238" s="241"/>
      <c r="AH238" s="241"/>
      <c r="AI238" s="241"/>
      <c r="AJ238" s="241"/>
      <c r="AK238" s="241"/>
      <c r="AL238" s="241"/>
      <c r="AM238" s="241"/>
      <c r="AN238" s="241"/>
      <c r="AO238" s="241"/>
      <c r="AP238" s="241"/>
      <c r="AQ238" s="241"/>
      <c r="AR238" s="241"/>
      <c r="AS238" s="241"/>
      <c r="AT238" s="241"/>
      <c r="AU238" s="241"/>
      <c r="AV238" s="241"/>
      <c r="AW238" s="241"/>
      <c r="AX238" s="241"/>
      <c r="AY238" s="241"/>
      <c r="AZ238" s="241"/>
      <c r="BA238" s="241"/>
      <c r="BB238" s="241"/>
      <c r="BC238" s="241"/>
      <c r="BD238" s="241"/>
      <c r="BE238" s="241"/>
      <c r="BF238" s="241"/>
      <c r="BG238" s="241"/>
      <c r="BH238" s="241"/>
      <c r="BI238" s="241"/>
      <c r="BJ238" s="241"/>
      <c r="BK238" s="241"/>
      <c r="BL238" s="241"/>
      <c r="BM238" s="241"/>
      <c r="BN238" s="241"/>
      <c r="BO238" s="241"/>
      <c r="BP238" s="241"/>
      <c r="BQ238" s="241"/>
      <c r="BR238" s="241"/>
      <c r="BS238" s="241"/>
      <c r="BT238" s="241"/>
      <c r="BU238" s="241"/>
      <c r="BV238" s="241"/>
      <c r="BW238" s="241"/>
      <c r="BX238" s="241"/>
      <c r="BY238" s="241"/>
      <c r="BZ238" s="241"/>
      <c r="CA238" s="241"/>
      <c r="CB238" s="241"/>
      <c r="CC238" s="241"/>
      <c r="CD238" s="241"/>
      <c r="CE238" s="241"/>
      <c r="CF238" s="241"/>
      <c r="CG238" s="241"/>
      <c r="CH238" s="241"/>
      <c r="CI238" s="241"/>
      <c r="CJ238" s="241"/>
      <c r="CK238" s="241"/>
      <c r="CL238" s="241"/>
      <c r="CM238" s="241"/>
      <c r="CN238" s="241"/>
      <c r="CO238" s="241"/>
      <c r="CP238" s="241"/>
      <c r="CQ238" s="241"/>
      <c r="CR238" s="241"/>
      <c r="CS238" s="241"/>
      <c r="CT238" s="241"/>
      <c r="CU238" s="241"/>
      <c r="CV238" s="241"/>
      <c r="CW238" s="241"/>
      <c r="CX238" s="241"/>
      <c r="CY238" s="241"/>
      <c r="CZ238" s="241"/>
      <c r="DA238" s="241"/>
      <c r="DB238" s="241"/>
      <c r="DC238" s="241"/>
      <c r="DD238" s="241"/>
      <c r="DE238" s="241"/>
      <c r="DF238" s="241"/>
      <c r="DG238" s="241"/>
      <c r="DH238" s="241"/>
      <c r="DI238" s="241"/>
      <c r="DJ238" s="241"/>
      <c r="DK238" s="241"/>
      <c r="DL238" s="241"/>
      <c r="DM238" s="241"/>
      <c r="DN238" s="241"/>
      <c r="DO238" s="241"/>
      <c r="DP238" s="241"/>
      <c r="DQ238" s="241"/>
      <c r="DR238" s="241"/>
      <c r="DS238" s="241"/>
      <c r="DT238" s="241"/>
      <c r="DU238" s="241"/>
      <c r="DV238" s="241"/>
      <c r="DW238" s="241"/>
      <c r="DX238" s="241"/>
      <c r="DY238" s="241"/>
      <c r="DZ238" s="241"/>
      <c r="EA238" s="241"/>
      <c r="EB238" s="241"/>
      <c r="EC238" s="241"/>
      <c r="ED238" s="241"/>
      <c r="EE238" s="241"/>
      <c r="EF238" s="241"/>
      <c r="EG238" s="241"/>
      <c r="EH238" s="241"/>
      <c r="EI238" s="241"/>
      <c r="EJ238" s="241"/>
      <c r="EK238" s="241"/>
      <c r="EL238" s="241"/>
      <c r="EM238" s="241"/>
      <c r="EN238" s="241"/>
      <c r="EO238" s="241"/>
      <c r="EP238" s="241"/>
      <c r="EQ238" s="241"/>
      <c r="ER238" s="241"/>
      <c r="ES238" s="241"/>
      <c r="ET238" s="241"/>
      <c r="EU238" s="241"/>
      <c r="EV238" s="241"/>
      <c r="EW238" s="241"/>
      <c r="EX238" s="241"/>
      <c r="EY238" s="241"/>
      <c r="EZ238" s="241"/>
      <c r="FA238" s="241"/>
      <c r="FB238" s="241"/>
      <c r="FC238" s="241"/>
      <c r="FD238" s="241"/>
      <c r="FE238" s="241"/>
      <c r="FF238" s="241"/>
      <c r="FG238" s="241"/>
      <c r="FH238" s="241"/>
      <c r="FI238" s="241"/>
      <c r="FJ238" s="241"/>
      <c r="FK238" s="241"/>
      <c r="FL238" s="241"/>
      <c r="FM238" s="241"/>
      <c r="FN238" s="241"/>
      <c r="FO238" s="241"/>
      <c r="FP238" s="241"/>
      <c r="FQ238" s="241"/>
      <c r="FR238" s="241"/>
      <c r="FS238" s="241"/>
      <c r="FT238" s="241"/>
      <c r="FU238" s="241"/>
      <c r="FV238" s="241"/>
      <c r="FW238" s="241"/>
      <c r="FX238" s="241"/>
      <c r="FY238" s="241"/>
      <c r="FZ238" s="241"/>
      <c r="GA238" s="241"/>
      <c r="GB238" s="241"/>
      <c r="GC238" s="241"/>
      <c r="GD238" s="241"/>
      <c r="GE238" s="241"/>
      <c r="GF238" s="241"/>
      <c r="GG238" s="241"/>
      <c r="GH238" s="241"/>
      <c r="GI238" s="241"/>
      <c r="GJ238" s="241"/>
      <c r="GK238" s="241"/>
      <c r="GL238" s="241"/>
      <c r="GM238" s="241"/>
      <c r="GN238" s="241"/>
      <c r="GO238" s="241"/>
      <c r="GP238" s="241"/>
      <c r="GQ238" s="241"/>
      <c r="GR238" s="241"/>
      <c r="GS238" s="241"/>
      <c r="GT238" s="241"/>
      <c r="GU238" s="241"/>
      <c r="GV238" s="241"/>
      <c r="GW238" s="241"/>
      <c r="GX238" s="241"/>
      <c r="GY238" s="241"/>
      <c r="GZ238" s="241"/>
      <c r="HA238" s="241"/>
      <c r="HB238" s="241"/>
      <c r="HC238" s="241"/>
      <c r="HD238" s="241"/>
      <c r="HE238" s="241"/>
      <c r="HF238" s="241"/>
      <c r="HG238" s="241"/>
      <c r="HH238" s="241"/>
      <c r="HI238" s="241"/>
      <c r="HJ238" s="241"/>
      <c r="HK238" s="241"/>
      <c r="HL238" s="241"/>
      <c r="HM238" s="241"/>
      <c r="HN238" s="241"/>
      <c r="HO238" s="241"/>
      <c r="HP238" s="241"/>
      <c r="HQ238" s="241"/>
      <c r="HR238" s="241"/>
      <c r="HS238" s="241"/>
      <c r="HT238" s="241"/>
      <c r="HU238" s="241"/>
      <c r="HV238" s="241"/>
      <c r="HW238" s="241"/>
      <c r="HX238" s="241"/>
      <c r="HY238" s="241"/>
      <c r="HZ238" s="241"/>
      <c r="IA238" s="241"/>
      <c r="IB238" s="241"/>
      <c r="IC238" s="241"/>
      <c r="ID238" s="241"/>
      <c r="IE238" s="241"/>
      <c r="IF238" s="241"/>
      <c r="IG238" s="241"/>
      <c r="IH238" s="241"/>
      <c r="II238" s="241"/>
      <c r="IJ238" s="241"/>
      <c r="IK238" s="241"/>
      <c r="IL238" s="241"/>
      <c r="IM238" s="241"/>
      <c r="IN238" s="241"/>
      <c r="IO238" s="241"/>
      <c r="IP238" s="241"/>
      <c r="IQ238" s="241"/>
      <c r="IR238" s="241"/>
      <c r="IS238" s="241"/>
      <c r="IT238" s="241"/>
      <c r="IU238" s="241"/>
      <c r="IV238" s="241"/>
      <c r="IW238" s="241"/>
      <c r="IX238" s="241"/>
      <c r="IY238" s="241"/>
      <c r="IZ238" s="241"/>
      <c r="JA238" s="241"/>
      <c r="JB238" s="241"/>
      <c r="JC238" s="241"/>
      <c r="JD238" s="241"/>
      <c r="JE238" s="241"/>
      <c r="JF238" s="241"/>
      <c r="JG238" s="241"/>
      <c r="JH238" s="241"/>
      <c r="JI238" s="241"/>
      <c r="JJ238" s="241"/>
      <c r="JK238" s="241"/>
      <c r="JL238" s="241"/>
      <c r="JM238" s="241"/>
      <c r="JN238" s="241"/>
      <c r="JO238" s="241"/>
      <c r="JP238" s="241"/>
      <c r="JQ238" s="241"/>
      <c r="JR238" s="241"/>
      <c r="JS238" s="241"/>
      <c r="JT238" s="241"/>
      <c r="JU238" s="241"/>
      <c r="JV238" s="241"/>
      <c r="JW238" s="241"/>
      <c r="JX238" s="241"/>
      <c r="JY238" s="241"/>
      <c r="JZ238" s="241"/>
      <c r="KA238" s="241"/>
      <c r="KB238" s="241"/>
      <c r="KC238" s="241"/>
      <c r="KD238" s="241"/>
      <c r="KE238" s="241"/>
      <c r="KF238" s="241"/>
      <c r="KG238" s="241"/>
      <c r="KH238" s="241"/>
      <c r="KI238" s="241"/>
      <c r="KJ238" s="241"/>
      <c r="KK238" s="241"/>
      <c r="KL238" s="241"/>
      <c r="KM238" s="241"/>
      <c r="KN238" s="241"/>
      <c r="KO238" s="241"/>
      <c r="KP238" s="241"/>
      <c r="KQ238" s="241"/>
      <c r="KR238" s="241"/>
      <c r="KS238" s="241"/>
      <c r="KT238" s="241"/>
      <c r="KU238" s="241"/>
      <c r="KV238" s="241"/>
      <c r="KW238" s="241"/>
      <c r="KX238" s="241"/>
      <c r="KY238" s="241"/>
      <c r="KZ238" s="241"/>
      <c r="LA238" s="241"/>
      <c r="LB238" s="241"/>
      <c r="LC238" s="241"/>
      <c r="LD238" s="241"/>
      <c r="LE238" s="241"/>
      <c r="LF238" s="241"/>
      <c r="LG238" s="241"/>
      <c r="LH238" s="241"/>
      <c r="LI238" s="241"/>
      <c r="LJ238" s="241"/>
      <c r="LK238" s="241"/>
      <c r="LL238" s="241"/>
      <c r="LM238" s="241"/>
      <c r="LN238" s="241"/>
      <c r="LO238" s="241"/>
      <c r="LP238" s="241"/>
      <c r="LQ238" s="241"/>
      <c r="LR238" s="241"/>
      <c r="LS238" s="241"/>
      <c r="LT238" s="241"/>
      <c r="LU238" s="241"/>
      <c r="LV238" s="241"/>
      <c r="LW238" s="241"/>
      <c r="LX238" s="241"/>
      <c r="LY238" s="241"/>
      <c r="LZ238" s="241"/>
      <c r="MA238" s="241"/>
      <c r="MB238" s="241"/>
      <c r="MC238" s="241"/>
      <c r="MD238" s="241"/>
      <c r="ME238" s="241"/>
      <c r="MF238" s="241"/>
      <c r="MG238" s="241"/>
      <c r="MH238" s="241"/>
      <c r="MI238" s="241"/>
      <c r="MJ238" s="241"/>
      <c r="MK238" s="241"/>
      <c r="ML238" s="241"/>
      <c r="MM238" s="241"/>
      <c r="MN238" s="241"/>
      <c r="MO238" s="241"/>
      <c r="MP238" s="241"/>
      <c r="MQ238" s="241"/>
      <c r="MR238" s="241"/>
      <c r="MS238" s="241"/>
      <c r="MT238" s="241"/>
      <c r="MU238" s="241"/>
      <c r="MV238" s="241"/>
      <c r="MW238" s="241"/>
      <c r="MX238" s="241"/>
      <c r="MY238" s="241"/>
      <c r="MZ238" s="241"/>
      <c r="NA238" s="241"/>
      <c r="NB238" s="241"/>
      <c r="NC238" s="241"/>
      <c r="ND238" s="241"/>
      <c r="NE238" s="241"/>
      <c r="NF238" s="241"/>
      <c r="NG238" s="241"/>
      <c r="NH238" s="241"/>
      <c r="NI238" s="241"/>
      <c r="NJ238" s="241"/>
      <c r="NK238" s="241"/>
      <c r="NL238" s="241"/>
      <c r="NM238" s="241"/>
      <c r="NN238" s="241"/>
      <c r="NO238" s="241"/>
      <c r="NP238" s="241"/>
      <c r="NQ238" s="241"/>
      <c r="NR238" s="241"/>
      <c r="NS238" s="241"/>
      <c r="NT238" s="241"/>
      <c r="NU238" s="241"/>
      <c r="NV238" s="241"/>
      <c r="NW238" s="241"/>
      <c r="NX238" s="241"/>
      <c r="NY238" s="241"/>
      <c r="NZ238" s="241"/>
      <c r="OA238" s="241"/>
      <c r="OB238" s="241"/>
    </row>
    <row r="239" spans="1:392" s="243" customFormat="1">
      <c r="A239" s="293" t="s">
        <v>2105</v>
      </c>
      <c r="B239" s="292" t="s">
        <v>2113</v>
      </c>
      <c r="C239" s="290">
        <f>VLOOKUP(A239,'Running Inventory count'!$A:$C,3,)</f>
        <v>5</v>
      </c>
      <c r="D239" s="289"/>
      <c r="E239" s="289"/>
      <c r="F239" s="291" t="s">
        <v>2054</v>
      </c>
      <c r="G239" s="289" t="s">
        <v>868</v>
      </c>
      <c r="H239" s="288" t="s">
        <v>102</v>
      </c>
      <c r="I239" s="287"/>
      <c r="J239" s="285"/>
      <c r="K239" s="287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/>
      <c r="AA239" s="241"/>
      <c r="AB239" s="241"/>
      <c r="AC239" s="241"/>
      <c r="AD239" s="241"/>
      <c r="AE239" s="241"/>
      <c r="AF239" s="241"/>
      <c r="AG239" s="241"/>
      <c r="AH239" s="241"/>
      <c r="AI239" s="241"/>
      <c r="AJ239" s="241"/>
      <c r="AK239" s="241"/>
      <c r="AL239" s="241"/>
      <c r="AM239" s="241"/>
      <c r="AN239" s="241"/>
      <c r="AO239" s="241"/>
      <c r="AP239" s="241"/>
      <c r="AQ239" s="241"/>
      <c r="AR239" s="241"/>
      <c r="AS239" s="241"/>
      <c r="AT239" s="241"/>
      <c r="AU239" s="241"/>
      <c r="AV239" s="241"/>
      <c r="AW239" s="241"/>
      <c r="AX239" s="241"/>
      <c r="AY239" s="241"/>
      <c r="AZ239" s="241"/>
      <c r="BA239" s="241"/>
      <c r="BB239" s="241"/>
      <c r="BC239" s="241"/>
      <c r="BD239" s="241"/>
      <c r="BE239" s="241"/>
      <c r="BF239" s="241"/>
      <c r="BG239" s="241"/>
      <c r="BH239" s="241"/>
      <c r="BI239" s="241"/>
      <c r="BJ239" s="241"/>
      <c r="BK239" s="241"/>
      <c r="BL239" s="241"/>
      <c r="BM239" s="241"/>
      <c r="BN239" s="241"/>
      <c r="BO239" s="241"/>
      <c r="BP239" s="241"/>
      <c r="BQ239" s="241"/>
      <c r="BR239" s="241"/>
      <c r="BS239" s="241"/>
      <c r="BT239" s="241"/>
      <c r="BU239" s="241"/>
      <c r="BV239" s="241"/>
      <c r="BW239" s="241"/>
      <c r="BX239" s="241"/>
      <c r="BY239" s="241"/>
      <c r="BZ239" s="241"/>
      <c r="CA239" s="241"/>
      <c r="CB239" s="241"/>
      <c r="CC239" s="241"/>
      <c r="CD239" s="241"/>
      <c r="CE239" s="241"/>
      <c r="CF239" s="241"/>
      <c r="CG239" s="241"/>
      <c r="CH239" s="241"/>
      <c r="CI239" s="241"/>
      <c r="CJ239" s="241"/>
      <c r="CK239" s="241"/>
      <c r="CL239" s="241"/>
      <c r="CM239" s="241"/>
      <c r="CN239" s="241"/>
      <c r="CO239" s="241"/>
      <c r="CP239" s="241"/>
      <c r="CQ239" s="241"/>
      <c r="CR239" s="241"/>
      <c r="CS239" s="241"/>
      <c r="CT239" s="241"/>
      <c r="CU239" s="241"/>
      <c r="CV239" s="241"/>
      <c r="CW239" s="241"/>
      <c r="CX239" s="241"/>
      <c r="CY239" s="241"/>
      <c r="CZ239" s="241"/>
      <c r="DA239" s="241"/>
      <c r="DB239" s="241"/>
      <c r="DC239" s="241"/>
      <c r="DD239" s="241"/>
      <c r="DE239" s="241"/>
      <c r="DF239" s="241"/>
      <c r="DG239" s="241"/>
      <c r="DH239" s="241"/>
      <c r="DI239" s="241"/>
      <c r="DJ239" s="241"/>
      <c r="DK239" s="241"/>
      <c r="DL239" s="241"/>
      <c r="DM239" s="241"/>
      <c r="DN239" s="241"/>
      <c r="DO239" s="241"/>
      <c r="DP239" s="241"/>
      <c r="DQ239" s="241"/>
      <c r="DR239" s="241"/>
      <c r="DS239" s="241"/>
      <c r="DT239" s="241"/>
      <c r="DU239" s="241"/>
      <c r="DV239" s="241"/>
      <c r="DW239" s="241"/>
      <c r="DX239" s="241"/>
      <c r="DY239" s="241"/>
      <c r="DZ239" s="241"/>
      <c r="EA239" s="241"/>
      <c r="EB239" s="241"/>
      <c r="EC239" s="241"/>
      <c r="ED239" s="241"/>
      <c r="EE239" s="241"/>
      <c r="EF239" s="241"/>
      <c r="EG239" s="241"/>
      <c r="EH239" s="241"/>
      <c r="EI239" s="241"/>
      <c r="EJ239" s="241"/>
      <c r="EK239" s="241"/>
      <c r="EL239" s="241"/>
      <c r="EM239" s="241"/>
      <c r="EN239" s="241"/>
      <c r="EO239" s="241"/>
      <c r="EP239" s="241"/>
      <c r="EQ239" s="241"/>
      <c r="ER239" s="241"/>
      <c r="ES239" s="241"/>
      <c r="ET239" s="241"/>
      <c r="EU239" s="241"/>
      <c r="EV239" s="241"/>
      <c r="EW239" s="241"/>
      <c r="EX239" s="241"/>
      <c r="EY239" s="241"/>
      <c r="EZ239" s="241"/>
      <c r="FA239" s="241"/>
      <c r="FB239" s="241"/>
      <c r="FC239" s="241"/>
      <c r="FD239" s="241"/>
      <c r="FE239" s="241"/>
      <c r="FF239" s="241"/>
      <c r="FG239" s="241"/>
      <c r="FH239" s="241"/>
      <c r="FI239" s="241"/>
      <c r="FJ239" s="241"/>
      <c r="FK239" s="241"/>
      <c r="FL239" s="241"/>
      <c r="FM239" s="241"/>
      <c r="FN239" s="241"/>
      <c r="FO239" s="241"/>
      <c r="FP239" s="241"/>
      <c r="FQ239" s="241"/>
      <c r="FR239" s="241"/>
      <c r="FS239" s="241"/>
      <c r="FT239" s="241"/>
      <c r="FU239" s="241"/>
      <c r="FV239" s="241"/>
      <c r="FW239" s="241"/>
      <c r="FX239" s="241"/>
      <c r="FY239" s="241"/>
      <c r="FZ239" s="241"/>
      <c r="GA239" s="241"/>
      <c r="GB239" s="241"/>
      <c r="GC239" s="241"/>
      <c r="GD239" s="241"/>
      <c r="GE239" s="241"/>
      <c r="GF239" s="241"/>
      <c r="GG239" s="241"/>
      <c r="GH239" s="241"/>
      <c r="GI239" s="241"/>
      <c r="GJ239" s="241"/>
      <c r="GK239" s="241"/>
      <c r="GL239" s="241"/>
      <c r="GM239" s="241"/>
      <c r="GN239" s="241"/>
      <c r="GO239" s="241"/>
      <c r="GP239" s="241"/>
      <c r="GQ239" s="241"/>
      <c r="GR239" s="241"/>
      <c r="GS239" s="241"/>
      <c r="GT239" s="241"/>
      <c r="GU239" s="241"/>
      <c r="GV239" s="241"/>
      <c r="GW239" s="241"/>
      <c r="GX239" s="241"/>
      <c r="GY239" s="241"/>
      <c r="GZ239" s="241"/>
      <c r="HA239" s="241"/>
      <c r="HB239" s="241"/>
      <c r="HC239" s="241"/>
      <c r="HD239" s="241"/>
      <c r="HE239" s="241"/>
      <c r="HF239" s="241"/>
      <c r="HG239" s="241"/>
      <c r="HH239" s="241"/>
      <c r="HI239" s="241"/>
      <c r="HJ239" s="241"/>
      <c r="HK239" s="241"/>
      <c r="HL239" s="241"/>
      <c r="HM239" s="241"/>
      <c r="HN239" s="241"/>
      <c r="HO239" s="241"/>
      <c r="HP239" s="241"/>
      <c r="HQ239" s="241"/>
      <c r="HR239" s="241"/>
      <c r="HS239" s="241"/>
      <c r="HT239" s="241"/>
      <c r="HU239" s="241"/>
      <c r="HV239" s="241"/>
      <c r="HW239" s="241"/>
      <c r="HX239" s="241"/>
      <c r="HY239" s="241"/>
      <c r="HZ239" s="241"/>
      <c r="IA239" s="241"/>
      <c r="IB239" s="241"/>
      <c r="IC239" s="241"/>
      <c r="ID239" s="241"/>
      <c r="IE239" s="241"/>
      <c r="IF239" s="241"/>
      <c r="IG239" s="241"/>
      <c r="IH239" s="241"/>
      <c r="II239" s="241"/>
      <c r="IJ239" s="241"/>
      <c r="IK239" s="241"/>
      <c r="IL239" s="241"/>
      <c r="IM239" s="241"/>
      <c r="IN239" s="241"/>
      <c r="IO239" s="241"/>
      <c r="IP239" s="241"/>
      <c r="IQ239" s="241"/>
      <c r="IR239" s="241"/>
      <c r="IS239" s="241"/>
      <c r="IT239" s="241"/>
      <c r="IU239" s="241"/>
      <c r="IV239" s="241"/>
      <c r="IW239" s="241"/>
      <c r="IX239" s="241"/>
      <c r="IY239" s="241"/>
      <c r="IZ239" s="241"/>
      <c r="JA239" s="241"/>
      <c r="JB239" s="241"/>
      <c r="JC239" s="241"/>
      <c r="JD239" s="241"/>
      <c r="JE239" s="241"/>
      <c r="JF239" s="241"/>
      <c r="JG239" s="241"/>
      <c r="JH239" s="241"/>
      <c r="JI239" s="241"/>
      <c r="JJ239" s="241"/>
      <c r="JK239" s="241"/>
      <c r="JL239" s="241"/>
      <c r="JM239" s="241"/>
      <c r="JN239" s="241"/>
      <c r="JO239" s="241"/>
      <c r="JP239" s="241"/>
      <c r="JQ239" s="241"/>
      <c r="JR239" s="241"/>
      <c r="JS239" s="241"/>
      <c r="JT239" s="241"/>
      <c r="JU239" s="241"/>
      <c r="JV239" s="241"/>
      <c r="JW239" s="241"/>
      <c r="JX239" s="241"/>
      <c r="JY239" s="241"/>
      <c r="JZ239" s="241"/>
      <c r="KA239" s="241"/>
      <c r="KB239" s="241"/>
      <c r="KC239" s="241"/>
      <c r="KD239" s="241"/>
      <c r="KE239" s="241"/>
      <c r="KF239" s="241"/>
      <c r="KG239" s="241"/>
      <c r="KH239" s="241"/>
      <c r="KI239" s="241"/>
      <c r="KJ239" s="241"/>
      <c r="KK239" s="241"/>
      <c r="KL239" s="241"/>
      <c r="KM239" s="241"/>
      <c r="KN239" s="241"/>
      <c r="KO239" s="241"/>
      <c r="KP239" s="241"/>
      <c r="KQ239" s="241"/>
      <c r="KR239" s="241"/>
      <c r="KS239" s="241"/>
      <c r="KT239" s="241"/>
      <c r="KU239" s="241"/>
      <c r="KV239" s="241"/>
      <c r="KW239" s="241"/>
      <c r="KX239" s="241"/>
      <c r="KY239" s="241"/>
      <c r="KZ239" s="241"/>
      <c r="LA239" s="241"/>
      <c r="LB239" s="241"/>
      <c r="LC239" s="241"/>
      <c r="LD239" s="241"/>
      <c r="LE239" s="241"/>
      <c r="LF239" s="241"/>
      <c r="LG239" s="241"/>
      <c r="LH239" s="241"/>
      <c r="LI239" s="241"/>
      <c r="LJ239" s="241"/>
      <c r="LK239" s="241"/>
      <c r="LL239" s="241"/>
      <c r="LM239" s="241"/>
      <c r="LN239" s="241"/>
      <c r="LO239" s="241"/>
      <c r="LP239" s="241"/>
      <c r="LQ239" s="241"/>
      <c r="LR239" s="241"/>
      <c r="LS239" s="241"/>
      <c r="LT239" s="241"/>
      <c r="LU239" s="241"/>
      <c r="LV239" s="241"/>
      <c r="LW239" s="241"/>
      <c r="LX239" s="241"/>
      <c r="LY239" s="241"/>
      <c r="LZ239" s="241"/>
      <c r="MA239" s="241"/>
      <c r="MB239" s="241"/>
      <c r="MC239" s="241"/>
      <c r="MD239" s="241"/>
      <c r="ME239" s="241"/>
      <c r="MF239" s="241"/>
      <c r="MG239" s="241"/>
      <c r="MH239" s="241"/>
      <c r="MI239" s="241"/>
      <c r="MJ239" s="241"/>
      <c r="MK239" s="241"/>
      <c r="ML239" s="241"/>
      <c r="MM239" s="241"/>
      <c r="MN239" s="241"/>
      <c r="MO239" s="241"/>
      <c r="MP239" s="241"/>
      <c r="MQ239" s="241"/>
      <c r="MR239" s="241"/>
      <c r="MS239" s="241"/>
      <c r="MT239" s="241"/>
      <c r="MU239" s="241"/>
      <c r="MV239" s="241"/>
      <c r="MW239" s="241"/>
      <c r="MX239" s="241"/>
      <c r="MY239" s="241"/>
      <c r="MZ239" s="241"/>
      <c r="NA239" s="241"/>
      <c r="NB239" s="241"/>
      <c r="NC239" s="241"/>
      <c r="ND239" s="241"/>
      <c r="NE239" s="241"/>
      <c r="NF239" s="241"/>
      <c r="NG239" s="241"/>
      <c r="NH239" s="241"/>
      <c r="NI239" s="241"/>
      <c r="NJ239" s="241"/>
      <c r="NK239" s="241"/>
      <c r="NL239" s="241"/>
      <c r="NM239" s="241"/>
      <c r="NN239" s="241"/>
      <c r="NO239" s="241"/>
      <c r="NP239" s="241"/>
      <c r="NQ239" s="241"/>
      <c r="NR239" s="241"/>
      <c r="NS239" s="241"/>
      <c r="NT239" s="241"/>
      <c r="NU239" s="241"/>
      <c r="NV239" s="241"/>
      <c r="NW239" s="241"/>
      <c r="NX239" s="241"/>
      <c r="NY239" s="241"/>
      <c r="NZ239" s="241"/>
      <c r="OA239" s="241"/>
      <c r="OB239" s="241"/>
    </row>
    <row r="240" spans="1:392" s="243" customFormat="1">
      <c r="A240" s="121" t="s">
        <v>62</v>
      </c>
      <c r="B240" s="385" t="s">
        <v>2</v>
      </c>
      <c r="C240" s="170">
        <f>VLOOKUP(A240,'Running Inventory count'!$A:$C,3,)</f>
        <v>185</v>
      </c>
      <c r="D240" s="169"/>
      <c r="E240" s="169"/>
      <c r="F240" s="115" t="s">
        <v>783</v>
      </c>
      <c r="G240" s="169" t="s">
        <v>826</v>
      </c>
      <c r="H240" s="167" t="s">
        <v>102</v>
      </c>
      <c r="I240" s="151"/>
      <c r="J240" s="163"/>
      <c r="K240" s="151"/>
      <c r="L240" s="241"/>
      <c r="M240" s="241"/>
      <c r="N240" s="241"/>
      <c r="O240" s="241"/>
      <c r="P240" s="241"/>
      <c r="Q240" s="241"/>
      <c r="R240" s="241"/>
      <c r="S240" s="241"/>
      <c r="T240" s="241"/>
      <c r="U240" s="241"/>
      <c r="V240" s="241"/>
      <c r="W240" s="241"/>
      <c r="X240" s="241"/>
      <c r="Y240" s="241"/>
      <c r="Z240" s="241"/>
      <c r="AA240" s="241"/>
      <c r="AB240" s="241"/>
      <c r="AC240" s="241"/>
      <c r="AD240" s="241"/>
      <c r="AE240" s="241"/>
      <c r="AF240" s="241"/>
      <c r="AG240" s="241"/>
      <c r="AH240" s="241"/>
      <c r="AI240" s="241"/>
      <c r="AJ240" s="241"/>
      <c r="AK240" s="241"/>
      <c r="AL240" s="241"/>
      <c r="AM240" s="241"/>
      <c r="AN240" s="241"/>
      <c r="AO240" s="241"/>
      <c r="AP240" s="241"/>
      <c r="AQ240" s="241"/>
      <c r="AR240" s="241"/>
      <c r="AS240" s="241"/>
      <c r="AT240" s="241"/>
      <c r="AU240" s="241"/>
      <c r="AV240" s="241"/>
      <c r="AW240" s="241"/>
      <c r="AX240" s="241"/>
      <c r="AY240" s="241"/>
      <c r="AZ240" s="241"/>
      <c r="BA240" s="241"/>
      <c r="BB240" s="241"/>
      <c r="BC240" s="241"/>
      <c r="BD240" s="241"/>
      <c r="BE240" s="241"/>
      <c r="BF240" s="241"/>
      <c r="BG240" s="241"/>
      <c r="BH240" s="241"/>
      <c r="BI240" s="241"/>
      <c r="BJ240" s="241"/>
      <c r="BK240" s="241"/>
      <c r="BL240" s="241"/>
      <c r="BM240" s="241"/>
      <c r="BN240" s="241"/>
      <c r="BO240" s="241"/>
      <c r="BP240" s="241"/>
      <c r="BQ240" s="241"/>
      <c r="BR240" s="241"/>
      <c r="BS240" s="241"/>
      <c r="BT240" s="241"/>
      <c r="BU240" s="241"/>
      <c r="BV240" s="241"/>
      <c r="BW240" s="241"/>
      <c r="BX240" s="241"/>
      <c r="BY240" s="241"/>
      <c r="BZ240" s="241"/>
      <c r="CA240" s="241"/>
      <c r="CB240" s="241"/>
      <c r="CC240" s="241"/>
      <c r="CD240" s="241"/>
      <c r="CE240" s="241"/>
      <c r="CF240" s="241"/>
      <c r="CG240" s="241"/>
      <c r="CH240" s="241"/>
      <c r="CI240" s="241"/>
      <c r="CJ240" s="241"/>
      <c r="CK240" s="241"/>
      <c r="CL240" s="241"/>
      <c r="CM240" s="241"/>
      <c r="CN240" s="241"/>
      <c r="CO240" s="241"/>
      <c r="CP240" s="241"/>
      <c r="CQ240" s="241"/>
      <c r="CR240" s="241"/>
      <c r="CS240" s="241"/>
      <c r="CT240" s="241"/>
      <c r="CU240" s="241"/>
      <c r="CV240" s="241"/>
      <c r="CW240" s="241"/>
      <c r="CX240" s="241"/>
      <c r="CY240" s="241"/>
      <c r="CZ240" s="241"/>
      <c r="DA240" s="241"/>
      <c r="DB240" s="241"/>
      <c r="DC240" s="241"/>
      <c r="DD240" s="241"/>
      <c r="DE240" s="241"/>
      <c r="DF240" s="241"/>
      <c r="DG240" s="241"/>
      <c r="DH240" s="241"/>
      <c r="DI240" s="241"/>
      <c r="DJ240" s="241"/>
      <c r="DK240" s="241"/>
      <c r="DL240" s="241"/>
      <c r="DM240" s="241"/>
      <c r="DN240" s="241"/>
      <c r="DO240" s="241"/>
      <c r="DP240" s="241"/>
      <c r="DQ240" s="241"/>
      <c r="DR240" s="241"/>
      <c r="DS240" s="241"/>
      <c r="DT240" s="241"/>
      <c r="DU240" s="241"/>
      <c r="DV240" s="241"/>
      <c r="DW240" s="241"/>
      <c r="DX240" s="241"/>
      <c r="DY240" s="241"/>
      <c r="DZ240" s="241"/>
      <c r="EA240" s="241"/>
      <c r="EB240" s="241"/>
      <c r="EC240" s="241"/>
      <c r="ED240" s="241"/>
      <c r="EE240" s="241"/>
      <c r="EF240" s="241"/>
      <c r="EG240" s="241"/>
      <c r="EH240" s="241"/>
      <c r="EI240" s="241"/>
      <c r="EJ240" s="241"/>
      <c r="EK240" s="241"/>
      <c r="EL240" s="241"/>
      <c r="EM240" s="241"/>
      <c r="EN240" s="241"/>
      <c r="EO240" s="241"/>
      <c r="EP240" s="241"/>
      <c r="EQ240" s="241"/>
      <c r="ER240" s="241"/>
      <c r="ES240" s="241"/>
      <c r="ET240" s="241"/>
      <c r="EU240" s="241"/>
      <c r="EV240" s="241"/>
      <c r="EW240" s="241"/>
      <c r="EX240" s="241"/>
      <c r="EY240" s="241"/>
      <c r="EZ240" s="241"/>
      <c r="FA240" s="241"/>
      <c r="FB240" s="241"/>
      <c r="FC240" s="241"/>
      <c r="FD240" s="241"/>
      <c r="FE240" s="241"/>
      <c r="FF240" s="241"/>
      <c r="FG240" s="241"/>
      <c r="FH240" s="241"/>
      <c r="FI240" s="241"/>
      <c r="FJ240" s="241"/>
      <c r="FK240" s="241"/>
      <c r="FL240" s="241"/>
      <c r="FM240" s="241"/>
      <c r="FN240" s="241"/>
      <c r="FO240" s="241"/>
      <c r="FP240" s="241"/>
      <c r="FQ240" s="241"/>
      <c r="FR240" s="241"/>
      <c r="FS240" s="241"/>
      <c r="FT240" s="241"/>
      <c r="FU240" s="241"/>
      <c r="FV240" s="241"/>
      <c r="FW240" s="241"/>
      <c r="FX240" s="241"/>
      <c r="FY240" s="241"/>
      <c r="FZ240" s="241"/>
      <c r="GA240" s="241"/>
      <c r="GB240" s="241"/>
      <c r="GC240" s="241"/>
      <c r="GD240" s="241"/>
      <c r="GE240" s="241"/>
      <c r="GF240" s="241"/>
      <c r="GG240" s="241"/>
      <c r="GH240" s="241"/>
      <c r="GI240" s="241"/>
      <c r="GJ240" s="241"/>
      <c r="GK240" s="241"/>
      <c r="GL240" s="241"/>
      <c r="GM240" s="241"/>
      <c r="GN240" s="241"/>
      <c r="GO240" s="241"/>
      <c r="GP240" s="241"/>
      <c r="GQ240" s="241"/>
      <c r="GR240" s="241"/>
      <c r="GS240" s="241"/>
      <c r="GT240" s="241"/>
      <c r="GU240" s="241"/>
      <c r="GV240" s="241"/>
      <c r="GW240" s="241"/>
      <c r="GX240" s="241"/>
      <c r="GY240" s="241"/>
      <c r="GZ240" s="241"/>
      <c r="HA240" s="241"/>
      <c r="HB240" s="241"/>
      <c r="HC240" s="241"/>
      <c r="HD240" s="241"/>
      <c r="HE240" s="241"/>
      <c r="HF240" s="241"/>
      <c r="HG240" s="241"/>
      <c r="HH240" s="241"/>
      <c r="HI240" s="241"/>
      <c r="HJ240" s="241"/>
      <c r="HK240" s="241"/>
      <c r="HL240" s="241"/>
      <c r="HM240" s="241"/>
      <c r="HN240" s="241"/>
      <c r="HO240" s="241"/>
      <c r="HP240" s="241"/>
      <c r="HQ240" s="241"/>
      <c r="HR240" s="241"/>
      <c r="HS240" s="241"/>
      <c r="HT240" s="241"/>
      <c r="HU240" s="241"/>
      <c r="HV240" s="241"/>
      <c r="HW240" s="241"/>
      <c r="HX240" s="241"/>
      <c r="HY240" s="241"/>
      <c r="HZ240" s="241"/>
      <c r="IA240" s="241"/>
      <c r="IB240" s="241"/>
      <c r="IC240" s="241"/>
      <c r="ID240" s="241"/>
      <c r="IE240" s="241"/>
      <c r="IF240" s="241"/>
      <c r="IG240" s="241"/>
      <c r="IH240" s="241"/>
      <c r="II240" s="241"/>
      <c r="IJ240" s="241"/>
      <c r="IK240" s="241"/>
      <c r="IL240" s="241"/>
      <c r="IM240" s="241"/>
      <c r="IN240" s="241"/>
      <c r="IO240" s="241"/>
      <c r="IP240" s="241"/>
      <c r="IQ240" s="241"/>
      <c r="IR240" s="241"/>
      <c r="IS240" s="241"/>
      <c r="IT240" s="241"/>
      <c r="IU240" s="241"/>
      <c r="IV240" s="241"/>
      <c r="IW240" s="241"/>
      <c r="IX240" s="241"/>
      <c r="IY240" s="241"/>
      <c r="IZ240" s="241"/>
      <c r="JA240" s="241"/>
      <c r="JB240" s="241"/>
      <c r="JC240" s="241"/>
      <c r="JD240" s="241"/>
      <c r="JE240" s="241"/>
      <c r="JF240" s="241"/>
      <c r="JG240" s="241"/>
      <c r="JH240" s="241"/>
      <c r="JI240" s="241"/>
      <c r="JJ240" s="241"/>
      <c r="JK240" s="241"/>
      <c r="JL240" s="241"/>
      <c r="JM240" s="241"/>
      <c r="JN240" s="241"/>
      <c r="JO240" s="241"/>
      <c r="JP240" s="241"/>
      <c r="JQ240" s="241"/>
      <c r="JR240" s="241"/>
      <c r="JS240" s="241"/>
      <c r="JT240" s="241"/>
      <c r="JU240" s="241"/>
      <c r="JV240" s="241"/>
      <c r="JW240" s="241"/>
      <c r="JX240" s="241"/>
      <c r="JY240" s="241"/>
      <c r="JZ240" s="241"/>
      <c r="KA240" s="241"/>
      <c r="KB240" s="241"/>
      <c r="KC240" s="241"/>
      <c r="KD240" s="241"/>
      <c r="KE240" s="241"/>
      <c r="KF240" s="241"/>
      <c r="KG240" s="241"/>
      <c r="KH240" s="241"/>
      <c r="KI240" s="241"/>
      <c r="KJ240" s="241"/>
      <c r="KK240" s="241"/>
      <c r="KL240" s="241"/>
      <c r="KM240" s="241"/>
      <c r="KN240" s="241"/>
      <c r="KO240" s="241"/>
      <c r="KP240" s="241"/>
      <c r="KQ240" s="241"/>
      <c r="KR240" s="241"/>
      <c r="KS240" s="241"/>
      <c r="KT240" s="241"/>
      <c r="KU240" s="241"/>
      <c r="KV240" s="241"/>
      <c r="KW240" s="241"/>
      <c r="KX240" s="241"/>
      <c r="KY240" s="241"/>
      <c r="KZ240" s="241"/>
      <c r="LA240" s="241"/>
      <c r="LB240" s="241"/>
      <c r="LC240" s="241"/>
      <c r="LD240" s="241"/>
      <c r="LE240" s="241"/>
      <c r="LF240" s="241"/>
      <c r="LG240" s="241"/>
      <c r="LH240" s="241"/>
      <c r="LI240" s="241"/>
      <c r="LJ240" s="241"/>
      <c r="LK240" s="241"/>
      <c r="LL240" s="241"/>
      <c r="LM240" s="241"/>
      <c r="LN240" s="241"/>
      <c r="LO240" s="241"/>
      <c r="LP240" s="241"/>
      <c r="LQ240" s="241"/>
      <c r="LR240" s="241"/>
      <c r="LS240" s="241"/>
      <c r="LT240" s="241"/>
      <c r="LU240" s="241"/>
      <c r="LV240" s="241"/>
      <c r="LW240" s="241"/>
      <c r="LX240" s="241"/>
      <c r="LY240" s="241"/>
      <c r="LZ240" s="241"/>
      <c r="MA240" s="241"/>
      <c r="MB240" s="241"/>
      <c r="MC240" s="241"/>
      <c r="MD240" s="241"/>
      <c r="ME240" s="241"/>
      <c r="MF240" s="241"/>
      <c r="MG240" s="241"/>
      <c r="MH240" s="241"/>
      <c r="MI240" s="241"/>
      <c r="MJ240" s="241"/>
      <c r="MK240" s="241"/>
      <c r="ML240" s="241"/>
      <c r="MM240" s="241"/>
      <c r="MN240" s="241"/>
      <c r="MO240" s="241"/>
      <c r="MP240" s="241"/>
      <c r="MQ240" s="241"/>
      <c r="MR240" s="241"/>
      <c r="MS240" s="241"/>
      <c r="MT240" s="241"/>
      <c r="MU240" s="241"/>
      <c r="MV240" s="241"/>
      <c r="MW240" s="241"/>
      <c r="MX240" s="241"/>
      <c r="MY240" s="241"/>
      <c r="MZ240" s="241"/>
      <c r="NA240" s="241"/>
      <c r="NB240" s="241"/>
      <c r="NC240" s="241"/>
      <c r="ND240" s="241"/>
      <c r="NE240" s="241"/>
      <c r="NF240" s="241"/>
      <c r="NG240" s="241"/>
      <c r="NH240" s="241"/>
      <c r="NI240" s="241"/>
      <c r="NJ240" s="241"/>
      <c r="NK240" s="241"/>
      <c r="NL240" s="241"/>
      <c r="NM240" s="241"/>
      <c r="NN240" s="241"/>
      <c r="NO240" s="241"/>
      <c r="NP240" s="241"/>
      <c r="NQ240" s="241"/>
      <c r="NR240" s="241"/>
      <c r="NS240" s="241"/>
      <c r="NT240" s="241"/>
      <c r="NU240" s="241"/>
      <c r="NV240" s="241"/>
      <c r="NW240" s="241"/>
      <c r="NX240" s="241"/>
      <c r="NY240" s="241"/>
      <c r="NZ240" s="241"/>
      <c r="OA240" s="241"/>
      <c r="OB240" s="241"/>
    </row>
    <row r="241" spans="1:392" s="243" customFormat="1">
      <c r="A241" s="251" t="s">
        <v>135</v>
      </c>
      <c r="B241" s="259" t="s">
        <v>570</v>
      </c>
      <c r="C241" s="290">
        <f>VLOOKUP(A241,'Running Inventory count'!$A:$C,3,)</f>
        <v>537</v>
      </c>
      <c r="D241" s="266"/>
      <c r="E241" s="266"/>
      <c r="F241" s="266" t="s">
        <v>970</v>
      </c>
      <c r="G241" s="289" t="s">
        <v>868</v>
      </c>
      <c r="H241" s="288" t="s">
        <v>102</v>
      </c>
      <c r="I241" s="261"/>
      <c r="J241" s="285"/>
      <c r="K241" s="261"/>
      <c r="L241" s="241"/>
      <c r="M241" s="241"/>
      <c r="N241" s="241"/>
      <c r="O241" s="241"/>
      <c r="P241" s="241"/>
      <c r="Q241" s="241"/>
      <c r="R241" s="241"/>
      <c r="S241" s="241"/>
      <c r="T241" s="241"/>
      <c r="U241" s="241"/>
      <c r="V241" s="241"/>
      <c r="W241" s="241"/>
      <c r="X241" s="241"/>
      <c r="Y241" s="241"/>
      <c r="Z241" s="241"/>
      <c r="AA241" s="241"/>
      <c r="AB241" s="241"/>
      <c r="AC241" s="241"/>
      <c r="AD241" s="241"/>
      <c r="AE241" s="241"/>
      <c r="AF241" s="241"/>
      <c r="AG241" s="241"/>
      <c r="AH241" s="241"/>
      <c r="AI241" s="241"/>
      <c r="AJ241" s="241"/>
      <c r="AK241" s="241"/>
      <c r="AL241" s="241"/>
      <c r="AM241" s="241"/>
      <c r="AN241" s="241"/>
      <c r="AO241" s="241"/>
      <c r="AP241" s="241"/>
      <c r="AQ241" s="241"/>
      <c r="AR241" s="241"/>
      <c r="AS241" s="241"/>
      <c r="AT241" s="241"/>
      <c r="AU241" s="241"/>
      <c r="AV241" s="241"/>
      <c r="AW241" s="241"/>
      <c r="AX241" s="241"/>
      <c r="AY241" s="241"/>
      <c r="AZ241" s="241"/>
      <c r="BA241" s="241"/>
      <c r="BB241" s="241"/>
      <c r="BC241" s="241"/>
      <c r="BD241" s="241"/>
      <c r="BE241" s="241"/>
      <c r="BF241" s="241"/>
      <c r="BG241" s="241"/>
      <c r="BH241" s="241"/>
      <c r="BI241" s="241"/>
      <c r="BJ241" s="241"/>
      <c r="BK241" s="241"/>
      <c r="BL241" s="241"/>
      <c r="BM241" s="241"/>
      <c r="BN241" s="241"/>
      <c r="BO241" s="241"/>
      <c r="BP241" s="241"/>
      <c r="BQ241" s="241"/>
      <c r="BR241" s="241"/>
      <c r="BS241" s="241"/>
      <c r="BT241" s="241"/>
      <c r="BU241" s="241"/>
      <c r="BV241" s="241"/>
      <c r="BW241" s="241"/>
      <c r="BX241" s="241"/>
      <c r="BY241" s="241"/>
      <c r="BZ241" s="241"/>
      <c r="CA241" s="241"/>
      <c r="CB241" s="241"/>
      <c r="CC241" s="241"/>
      <c r="CD241" s="241"/>
      <c r="CE241" s="241"/>
      <c r="CF241" s="241"/>
      <c r="CG241" s="241"/>
      <c r="CH241" s="241"/>
      <c r="CI241" s="241"/>
      <c r="CJ241" s="241"/>
      <c r="CK241" s="241"/>
      <c r="CL241" s="241"/>
      <c r="CM241" s="241"/>
      <c r="CN241" s="241"/>
      <c r="CO241" s="241"/>
      <c r="CP241" s="241"/>
      <c r="CQ241" s="241"/>
      <c r="CR241" s="241"/>
      <c r="CS241" s="241"/>
      <c r="CT241" s="241"/>
      <c r="CU241" s="241"/>
      <c r="CV241" s="241"/>
      <c r="CW241" s="241"/>
      <c r="CX241" s="241"/>
      <c r="CY241" s="241"/>
      <c r="CZ241" s="241"/>
      <c r="DA241" s="241"/>
      <c r="DB241" s="241"/>
      <c r="DC241" s="241"/>
      <c r="DD241" s="241"/>
      <c r="DE241" s="241"/>
      <c r="DF241" s="241"/>
      <c r="DG241" s="241"/>
      <c r="DH241" s="241"/>
      <c r="DI241" s="241"/>
      <c r="DJ241" s="241"/>
      <c r="DK241" s="241"/>
      <c r="DL241" s="241"/>
      <c r="DM241" s="241"/>
      <c r="DN241" s="241"/>
      <c r="DO241" s="241"/>
      <c r="DP241" s="241"/>
      <c r="DQ241" s="241"/>
      <c r="DR241" s="241"/>
      <c r="DS241" s="241"/>
      <c r="DT241" s="241"/>
      <c r="DU241" s="241"/>
      <c r="DV241" s="241"/>
      <c r="DW241" s="241"/>
      <c r="DX241" s="241"/>
      <c r="DY241" s="241"/>
      <c r="DZ241" s="241"/>
      <c r="EA241" s="241"/>
      <c r="EB241" s="241"/>
      <c r="EC241" s="241"/>
      <c r="ED241" s="241"/>
      <c r="EE241" s="241"/>
      <c r="EF241" s="241"/>
      <c r="EG241" s="241"/>
      <c r="EH241" s="241"/>
      <c r="EI241" s="241"/>
      <c r="EJ241" s="241"/>
      <c r="EK241" s="241"/>
      <c r="EL241" s="241"/>
      <c r="EM241" s="241"/>
      <c r="EN241" s="241"/>
      <c r="EO241" s="241"/>
      <c r="EP241" s="241"/>
      <c r="EQ241" s="241"/>
      <c r="ER241" s="241"/>
      <c r="ES241" s="241"/>
      <c r="ET241" s="241"/>
      <c r="EU241" s="241"/>
      <c r="EV241" s="241"/>
      <c r="EW241" s="241"/>
      <c r="EX241" s="241"/>
      <c r="EY241" s="241"/>
      <c r="EZ241" s="241"/>
      <c r="FA241" s="241"/>
      <c r="FB241" s="241"/>
      <c r="FC241" s="241"/>
      <c r="FD241" s="241"/>
      <c r="FE241" s="241"/>
      <c r="FF241" s="241"/>
      <c r="FG241" s="241"/>
      <c r="FH241" s="241"/>
      <c r="FI241" s="241"/>
      <c r="FJ241" s="241"/>
      <c r="FK241" s="241"/>
      <c r="FL241" s="241"/>
      <c r="FM241" s="241"/>
      <c r="FN241" s="241"/>
      <c r="FO241" s="241"/>
      <c r="FP241" s="241"/>
      <c r="FQ241" s="241"/>
      <c r="FR241" s="241"/>
      <c r="FS241" s="241"/>
      <c r="FT241" s="241"/>
      <c r="FU241" s="241"/>
      <c r="FV241" s="241"/>
      <c r="FW241" s="241"/>
      <c r="FX241" s="241"/>
      <c r="FY241" s="241"/>
      <c r="FZ241" s="241"/>
      <c r="GA241" s="241"/>
      <c r="GB241" s="241"/>
      <c r="GC241" s="241"/>
      <c r="GD241" s="241"/>
      <c r="GE241" s="241"/>
      <c r="GF241" s="241"/>
      <c r="GG241" s="241"/>
      <c r="GH241" s="241"/>
      <c r="GI241" s="241"/>
      <c r="GJ241" s="241"/>
      <c r="GK241" s="241"/>
      <c r="GL241" s="241"/>
      <c r="GM241" s="241"/>
      <c r="GN241" s="241"/>
      <c r="GO241" s="241"/>
      <c r="GP241" s="241"/>
      <c r="GQ241" s="241"/>
      <c r="GR241" s="241"/>
      <c r="GS241" s="241"/>
      <c r="GT241" s="241"/>
      <c r="GU241" s="241"/>
      <c r="GV241" s="241"/>
      <c r="GW241" s="241"/>
      <c r="GX241" s="241"/>
      <c r="GY241" s="241"/>
      <c r="GZ241" s="241"/>
      <c r="HA241" s="241"/>
      <c r="HB241" s="241"/>
      <c r="HC241" s="241"/>
      <c r="HD241" s="241"/>
      <c r="HE241" s="241"/>
      <c r="HF241" s="241"/>
      <c r="HG241" s="241"/>
      <c r="HH241" s="241"/>
      <c r="HI241" s="241"/>
      <c r="HJ241" s="241"/>
      <c r="HK241" s="241"/>
      <c r="HL241" s="241"/>
      <c r="HM241" s="241"/>
      <c r="HN241" s="241"/>
      <c r="HO241" s="241"/>
      <c r="HP241" s="241"/>
      <c r="HQ241" s="241"/>
      <c r="HR241" s="241"/>
      <c r="HS241" s="241"/>
      <c r="HT241" s="241"/>
      <c r="HU241" s="241"/>
      <c r="HV241" s="241"/>
      <c r="HW241" s="241"/>
      <c r="HX241" s="241"/>
      <c r="HY241" s="241"/>
      <c r="HZ241" s="241"/>
      <c r="IA241" s="241"/>
      <c r="IB241" s="241"/>
      <c r="IC241" s="241"/>
      <c r="ID241" s="241"/>
      <c r="IE241" s="241"/>
      <c r="IF241" s="241"/>
      <c r="IG241" s="241"/>
      <c r="IH241" s="241"/>
      <c r="II241" s="241"/>
      <c r="IJ241" s="241"/>
      <c r="IK241" s="241"/>
      <c r="IL241" s="241"/>
      <c r="IM241" s="241"/>
      <c r="IN241" s="241"/>
      <c r="IO241" s="241"/>
      <c r="IP241" s="241"/>
      <c r="IQ241" s="241"/>
      <c r="IR241" s="241"/>
      <c r="IS241" s="241"/>
      <c r="IT241" s="241"/>
      <c r="IU241" s="241"/>
      <c r="IV241" s="241"/>
      <c r="IW241" s="241"/>
      <c r="IX241" s="241"/>
      <c r="IY241" s="241"/>
      <c r="IZ241" s="241"/>
      <c r="JA241" s="241"/>
      <c r="JB241" s="241"/>
      <c r="JC241" s="241"/>
      <c r="JD241" s="241"/>
      <c r="JE241" s="241"/>
      <c r="JF241" s="241"/>
      <c r="JG241" s="241"/>
      <c r="JH241" s="241"/>
      <c r="JI241" s="241"/>
      <c r="JJ241" s="241"/>
      <c r="JK241" s="241"/>
      <c r="JL241" s="241"/>
      <c r="JM241" s="241"/>
      <c r="JN241" s="241"/>
      <c r="JO241" s="241"/>
      <c r="JP241" s="241"/>
      <c r="JQ241" s="241"/>
      <c r="JR241" s="241"/>
      <c r="JS241" s="241"/>
      <c r="JT241" s="241"/>
      <c r="JU241" s="241"/>
      <c r="JV241" s="241"/>
      <c r="JW241" s="241"/>
      <c r="JX241" s="241"/>
      <c r="JY241" s="241"/>
      <c r="JZ241" s="241"/>
      <c r="KA241" s="241"/>
      <c r="KB241" s="241"/>
      <c r="KC241" s="241"/>
      <c r="KD241" s="241"/>
      <c r="KE241" s="241"/>
      <c r="KF241" s="241"/>
      <c r="KG241" s="241"/>
      <c r="KH241" s="241"/>
      <c r="KI241" s="241"/>
      <c r="KJ241" s="241"/>
      <c r="KK241" s="241"/>
      <c r="KL241" s="241"/>
      <c r="KM241" s="241"/>
      <c r="KN241" s="241"/>
      <c r="KO241" s="241"/>
      <c r="KP241" s="241"/>
      <c r="KQ241" s="241"/>
      <c r="KR241" s="241"/>
      <c r="KS241" s="241"/>
      <c r="KT241" s="241"/>
      <c r="KU241" s="241"/>
      <c r="KV241" s="241"/>
      <c r="KW241" s="241"/>
      <c r="KX241" s="241"/>
      <c r="KY241" s="241"/>
      <c r="KZ241" s="241"/>
      <c r="LA241" s="241"/>
      <c r="LB241" s="241"/>
      <c r="LC241" s="241"/>
      <c r="LD241" s="241"/>
      <c r="LE241" s="241"/>
      <c r="LF241" s="241"/>
      <c r="LG241" s="241"/>
      <c r="LH241" s="241"/>
      <c r="LI241" s="241"/>
      <c r="LJ241" s="241"/>
      <c r="LK241" s="241"/>
      <c r="LL241" s="241"/>
      <c r="LM241" s="241"/>
      <c r="LN241" s="241"/>
      <c r="LO241" s="241"/>
      <c r="LP241" s="241"/>
      <c r="LQ241" s="241"/>
      <c r="LR241" s="241"/>
      <c r="LS241" s="241"/>
      <c r="LT241" s="241"/>
      <c r="LU241" s="241"/>
      <c r="LV241" s="241"/>
      <c r="LW241" s="241"/>
      <c r="LX241" s="241"/>
      <c r="LY241" s="241"/>
      <c r="LZ241" s="241"/>
      <c r="MA241" s="241"/>
      <c r="MB241" s="241"/>
      <c r="MC241" s="241"/>
      <c r="MD241" s="241"/>
      <c r="ME241" s="241"/>
      <c r="MF241" s="241"/>
      <c r="MG241" s="241"/>
      <c r="MH241" s="241"/>
      <c r="MI241" s="241"/>
      <c r="MJ241" s="241"/>
      <c r="MK241" s="241"/>
      <c r="ML241" s="241"/>
      <c r="MM241" s="241"/>
      <c r="MN241" s="241"/>
      <c r="MO241" s="241"/>
      <c r="MP241" s="241"/>
      <c r="MQ241" s="241"/>
      <c r="MR241" s="241"/>
      <c r="MS241" s="241"/>
      <c r="MT241" s="241"/>
      <c r="MU241" s="241"/>
      <c r="MV241" s="241"/>
      <c r="MW241" s="241"/>
      <c r="MX241" s="241"/>
      <c r="MY241" s="241"/>
      <c r="MZ241" s="241"/>
      <c r="NA241" s="241"/>
      <c r="NB241" s="241"/>
      <c r="NC241" s="241"/>
      <c r="ND241" s="241"/>
      <c r="NE241" s="241"/>
      <c r="NF241" s="241"/>
      <c r="NG241" s="241"/>
      <c r="NH241" s="241"/>
      <c r="NI241" s="241"/>
      <c r="NJ241" s="241"/>
      <c r="NK241" s="241"/>
      <c r="NL241" s="241"/>
      <c r="NM241" s="241"/>
      <c r="NN241" s="241"/>
      <c r="NO241" s="241"/>
      <c r="NP241" s="241"/>
      <c r="NQ241" s="241"/>
      <c r="NR241" s="241"/>
      <c r="NS241" s="241"/>
      <c r="NT241" s="241"/>
      <c r="NU241" s="241"/>
      <c r="NV241" s="241"/>
      <c r="NW241" s="241"/>
      <c r="NX241" s="241"/>
      <c r="NY241" s="241"/>
      <c r="NZ241" s="241"/>
      <c r="OA241" s="241"/>
      <c r="OB241" s="241"/>
    </row>
    <row r="242" spans="1:392" s="284" customFormat="1">
      <c r="A242" s="293" t="s">
        <v>2131</v>
      </c>
      <c r="B242" s="387" t="s">
        <v>2122</v>
      </c>
      <c r="C242" s="290">
        <f>VLOOKUP(A242,'Running Inventory count'!$A:$C,3,)</f>
        <v>7</v>
      </c>
      <c r="D242" s="289"/>
      <c r="E242" s="289"/>
      <c r="F242" s="291" t="s">
        <v>2054</v>
      </c>
      <c r="G242" s="289" t="s">
        <v>868</v>
      </c>
      <c r="H242" s="288" t="s">
        <v>102</v>
      </c>
      <c r="I242" s="287"/>
      <c r="J242" s="285"/>
      <c r="K242" s="287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/>
      <c r="Y242" s="241"/>
      <c r="Z242" s="241"/>
      <c r="AA242" s="241"/>
      <c r="AB242" s="241"/>
      <c r="AC242" s="241"/>
      <c r="AD242" s="241"/>
      <c r="AE242" s="241"/>
      <c r="AF242" s="241"/>
      <c r="AG242" s="241"/>
      <c r="AH242" s="241"/>
      <c r="AI242" s="241"/>
      <c r="AJ242" s="241"/>
      <c r="AK242" s="241"/>
      <c r="AL242" s="241"/>
      <c r="AM242" s="241"/>
      <c r="AN242" s="241"/>
      <c r="AO242" s="241"/>
      <c r="AP242" s="241"/>
      <c r="AQ242" s="241"/>
      <c r="AR242" s="241"/>
      <c r="AS242" s="241"/>
      <c r="AT242" s="241"/>
      <c r="AU242" s="241"/>
      <c r="AV242" s="241"/>
      <c r="AW242" s="241"/>
      <c r="AX242" s="241"/>
      <c r="AY242" s="241"/>
      <c r="AZ242" s="241"/>
      <c r="BA242" s="241"/>
      <c r="BB242" s="241"/>
      <c r="BC242" s="241"/>
      <c r="BD242" s="241"/>
      <c r="BE242" s="241"/>
      <c r="BF242" s="241"/>
      <c r="BG242" s="241"/>
      <c r="BH242" s="241"/>
      <c r="BI242" s="241"/>
      <c r="BJ242" s="241"/>
      <c r="BK242" s="241"/>
      <c r="BL242" s="241"/>
      <c r="BM242" s="241"/>
      <c r="BN242" s="241"/>
      <c r="BO242" s="241"/>
      <c r="BP242" s="241"/>
      <c r="BQ242" s="241"/>
      <c r="BR242" s="241"/>
      <c r="BS242" s="241"/>
      <c r="BT242" s="241"/>
      <c r="BU242" s="241"/>
      <c r="BV242" s="241"/>
      <c r="BW242" s="241"/>
      <c r="BX242" s="241"/>
      <c r="BY242" s="241"/>
      <c r="BZ242" s="241"/>
      <c r="CA242" s="241"/>
      <c r="CB242" s="241"/>
      <c r="CC242" s="241"/>
      <c r="CD242" s="241"/>
      <c r="CE242" s="241"/>
      <c r="CF242" s="241"/>
      <c r="CG242" s="241"/>
      <c r="CH242" s="241"/>
      <c r="CI242" s="241"/>
      <c r="CJ242" s="241"/>
      <c r="CK242" s="241"/>
      <c r="CL242" s="241"/>
      <c r="CM242" s="241"/>
      <c r="CN242" s="241"/>
      <c r="CO242" s="241"/>
      <c r="CP242" s="241"/>
      <c r="CQ242" s="241"/>
      <c r="CR242" s="241"/>
      <c r="CS242" s="241"/>
      <c r="CT242" s="241"/>
      <c r="CU242" s="241"/>
      <c r="CV242" s="241"/>
      <c r="CW242" s="241"/>
      <c r="CX242" s="241"/>
      <c r="CY242" s="241"/>
      <c r="CZ242" s="241"/>
      <c r="DA242" s="241"/>
      <c r="DB242" s="241"/>
      <c r="DC242" s="241"/>
      <c r="DD242" s="241"/>
      <c r="DE242" s="241"/>
      <c r="DF242" s="241"/>
      <c r="DG242" s="241"/>
      <c r="DH242" s="241"/>
      <c r="DI242" s="241"/>
      <c r="DJ242" s="241"/>
      <c r="DK242" s="241"/>
      <c r="DL242" s="241"/>
      <c r="DM242" s="241"/>
      <c r="DN242" s="241"/>
      <c r="DO242" s="241"/>
      <c r="DP242" s="241"/>
      <c r="DQ242" s="241"/>
      <c r="DR242" s="241"/>
      <c r="DS242" s="241"/>
      <c r="DT242" s="241"/>
      <c r="DU242" s="241"/>
      <c r="DV242" s="241"/>
      <c r="DW242" s="241"/>
      <c r="DX242" s="241"/>
      <c r="DY242" s="241"/>
      <c r="DZ242" s="241"/>
      <c r="EA242" s="241"/>
      <c r="EB242" s="241"/>
      <c r="EC242" s="241"/>
      <c r="ED242" s="241"/>
      <c r="EE242" s="241"/>
      <c r="EF242" s="241"/>
      <c r="EG242" s="241"/>
      <c r="EH242" s="241"/>
      <c r="EI242" s="241"/>
      <c r="EJ242" s="241"/>
      <c r="EK242" s="241"/>
      <c r="EL242" s="241"/>
      <c r="EM242" s="241"/>
      <c r="EN242" s="241"/>
      <c r="EO242" s="241"/>
      <c r="EP242" s="241"/>
      <c r="EQ242" s="241"/>
      <c r="ER242" s="241"/>
      <c r="ES242" s="241"/>
      <c r="ET242" s="241"/>
      <c r="EU242" s="241"/>
      <c r="EV242" s="241"/>
      <c r="EW242" s="241"/>
      <c r="EX242" s="241"/>
      <c r="EY242" s="241"/>
      <c r="EZ242" s="241"/>
      <c r="FA242" s="241"/>
      <c r="FB242" s="241"/>
      <c r="FC242" s="241"/>
      <c r="FD242" s="241"/>
      <c r="FE242" s="241"/>
      <c r="FF242" s="241"/>
      <c r="FG242" s="241"/>
      <c r="FH242" s="241"/>
      <c r="FI242" s="241"/>
      <c r="FJ242" s="241"/>
      <c r="FK242" s="241"/>
      <c r="FL242" s="241"/>
      <c r="FM242" s="241"/>
      <c r="FN242" s="241"/>
      <c r="FO242" s="241"/>
      <c r="FP242" s="241"/>
      <c r="FQ242" s="241"/>
      <c r="FR242" s="241"/>
      <c r="FS242" s="241"/>
      <c r="FT242" s="241"/>
      <c r="FU242" s="241"/>
      <c r="FV242" s="241"/>
      <c r="FW242" s="241"/>
      <c r="FX242" s="241"/>
      <c r="FY242" s="241"/>
      <c r="FZ242" s="241"/>
      <c r="GA242" s="241"/>
      <c r="GB242" s="241"/>
      <c r="GC242" s="241"/>
      <c r="GD242" s="241"/>
      <c r="GE242" s="241"/>
      <c r="GF242" s="241"/>
      <c r="GG242" s="241"/>
      <c r="GH242" s="241"/>
      <c r="GI242" s="241"/>
      <c r="GJ242" s="241"/>
      <c r="GK242" s="241"/>
      <c r="GL242" s="241"/>
      <c r="GM242" s="241"/>
      <c r="GN242" s="241"/>
      <c r="GO242" s="241"/>
      <c r="GP242" s="241"/>
      <c r="GQ242" s="241"/>
      <c r="GR242" s="241"/>
      <c r="GS242" s="241"/>
      <c r="GT242" s="241"/>
      <c r="GU242" s="241"/>
      <c r="GV242" s="241"/>
      <c r="GW242" s="241"/>
      <c r="GX242" s="241"/>
      <c r="GY242" s="241"/>
      <c r="GZ242" s="241"/>
      <c r="HA242" s="241"/>
      <c r="HB242" s="241"/>
      <c r="HC242" s="241"/>
      <c r="HD242" s="241"/>
      <c r="HE242" s="241"/>
      <c r="HF242" s="241"/>
      <c r="HG242" s="241"/>
      <c r="HH242" s="241"/>
      <c r="HI242" s="241"/>
      <c r="HJ242" s="241"/>
      <c r="HK242" s="241"/>
      <c r="HL242" s="241"/>
      <c r="HM242" s="241"/>
      <c r="HN242" s="241"/>
      <c r="HO242" s="241"/>
      <c r="HP242" s="241"/>
      <c r="HQ242" s="241"/>
      <c r="HR242" s="241"/>
      <c r="HS242" s="241"/>
      <c r="HT242" s="241"/>
      <c r="HU242" s="241"/>
      <c r="HV242" s="241"/>
      <c r="HW242" s="241"/>
      <c r="HX242" s="241"/>
      <c r="HY242" s="241"/>
      <c r="HZ242" s="241"/>
      <c r="IA242" s="241"/>
      <c r="IB242" s="241"/>
      <c r="IC242" s="241"/>
      <c r="ID242" s="241"/>
      <c r="IE242" s="241"/>
      <c r="IF242" s="241"/>
      <c r="IG242" s="241"/>
      <c r="IH242" s="241"/>
      <c r="II242" s="241"/>
      <c r="IJ242" s="241"/>
      <c r="IK242" s="241"/>
      <c r="IL242" s="241"/>
      <c r="IM242" s="241"/>
      <c r="IN242" s="241"/>
      <c r="IO242" s="241"/>
      <c r="IP242" s="241"/>
      <c r="IQ242" s="241"/>
      <c r="IR242" s="241"/>
      <c r="IS242" s="241"/>
      <c r="IT242" s="241"/>
      <c r="IU242" s="241"/>
      <c r="IV242" s="241"/>
      <c r="IW242" s="241"/>
      <c r="IX242" s="241"/>
      <c r="IY242" s="241"/>
      <c r="IZ242" s="241"/>
      <c r="JA242" s="241"/>
      <c r="JB242" s="241"/>
      <c r="JC242" s="241"/>
      <c r="JD242" s="241"/>
      <c r="JE242" s="241"/>
      <c r="JF242" s="241"/>
      <c r="JG242" s="241"/>
      <c r="JH242" s="241"/>
      <c r="JI242" s="241"/>
      <c r="JJ242" s="241"/>
      <c r="JK242" s="241"/>
      <c r="JL242" s="241"/>
      <c r="JM242" s="241"/>
      <c r="JN242" s="241"/>
      <c r="JO242" s="241"/>
      <c r="JP242" s="241"/>
      <c r="JQ242" s="241"/>
      <c r="JR242" s="241"/>
      <c r="JS242" s="241"/>
      <c r="JT242" s="241"/>
      <c r="JU242" s="241"/>
      <c r="JV242" s="241"/>
      <c r="JW242" s="241"/>
      <c r="JX242" s="241"/>
      <c r="JY242" s="241"/>
      <c r="JZ242" s="241"/>
      <c r="KA242" s="241"/>
      <c r="KB242" s="241"/>
      <c r="KC242" s="241"/>
      <c r="KD242" s="241"/>
      <c r="KE242" s="241"/>
      <c r="KF242" s="241"/>
      <c r="KG242" s="241"/>
      <c r="KH242" s="241"/>
      <c r="KI242" s="241"/>
      <c r="KJ242" s="241"/>
      <c r="KK242" s="241"/>
      <c r="KL242" s="241"/>
      <c r="KM242" s="241"/>
      <c r="KN242" s="241"/>
      <c r="KO242" s="241"/>
      <c r="KP242" s="241"/>
      <c r="KQ242" s="241"/>
      <c r="KR242" s="241"/>
      <c r="KS242" s="241"/>
      <c r="KT242" s="241"/>
      <c r="KU242" s="241"/>
      <c r="KV242" s="241"/>
      <c r="KW242" s="241"/>
      <c r="KX242" s="241"/>
      <c r="KY242" s="241"/>
      <c r="KZ242" s="241"/>
      <c r="LA242" s="241"/>
      <c r="LB242" s="241"/>
      <c r="LC242" s="241"/>
      <c r="LD242" s="241"/>
      <c r="LE242" s="241"/>
      <c r="LF242" s="241"/>
      <c r="LG242" s="241"/>
      <c r="LH242" s="241"/>
      <c r="LI242" s="241"/>
      <c r="LJ242" s="241"/>
      <c r="LK242" s="241"/>
      <c r="LL242" s="241"/>
      <c r="LM242" s="241"/>
      <c r="LN242" s="241"/>
      <c r="LO242" s="241"/>
      <c r="LP242" s="241"/>
      <c r="LQ242" s="241"/>
      <c r="LR242" s="241"/>
      <c r="LS242" s="241"/>
      <c r="LT242" s="241"/>
      <c r="LU242" s="241"/>
      <c r="LV242" s="241"/>
      <c r="LW242" s="241"/>
      <c r="LX242" s="241"/>
      <c r="LY242" s="241"/>
      <c r="LZ242" s="241"/>
      <c r="MA242" s="241"/>
      <c r="MB242" s="241"/>
      <c r="MC242" s="241"/>
      <c r="MD242" s="241"/>
      <c r="ME242" s="241"/>
      <c r="MF242" s="241"/>
      <c r="MG242" s="241"/>
      <c r="MH242" s="241"/>
      <c r="MI242" s="241"/>
      <c r="MJ242" s="241"/>
      <c r="MK242" s="241"/>
      <c r="ML242" s="241"/>
      <c r="MM242" s="241"/>
      <c r="MN242" s="241"/>
      <c r="MO242" s="241"/>
      <c r="MP242" s="241"/>
      <c r="MQ242" s="241"/>
      <c r="MR242" s="241"/>
      <c r="MS242" s="241"/>
      <c r="MT242" s="241"/>
      <c r="MU242" s="241"/>
      <c r="MV242" s="241"/>
      <c r="MW242" s="241"/>
      <c r="MX242" s="241"/>
      <c r="MY242" s="241"/>
      <c r="MZ242" s="241"/>
      <c r="NA242" s="241"/>
      <c r="NB242" s="241"/>
      <c r="NC242" s="241"/>
      <c r="ND242" s="241"/>
      <c r="NE242" s="241"/>
      <c r="NF242" s="241"/>
      <c r="NG242" s="241"/>
      <c r="NH242" s="241"/>
      <c r="NI242" s="241"/>
      <c r="NJ242" s="241"/>
      <c r="NK242" s="241"/>
      <c r="NL242" s="241"/>
      <c r="NM242" s="241"/>
      <c r="NN242" s="241"/>
      <c r="NO242" s="241"/>
      <c r="NP242" s="241"/>
      <c r="NQ242" s="241"/>
      <c r="NR242" s="241"/>
      <c r="NS242" s="241"/>
      <c r="NT242" s="241"/>
      <c r="NU242" s="241"/>
      <c r="NV242" s="241"/>
      <c r="NW242" s="241"/>
      <c r="NX242" s="241"/>
      <c r="NY242" s="241"/>
      <c r="NZ242" s="241"/>
      <c r="OA242" s="241"/>
      <c r="OB242" s="241"/>
    </row>
    <row r="243" spans="1:392" s="284" customFormat="1">
      <c r="A243" s="123" t="s">
        <v>993</v>
      </c>
      <c r="B243" s="29" t="s">
        <v>128</v>
      </c>
      <c r="C243" s="290">
        <f>VLOOKUP(A243,'Running Inventory count'!$A:$C,3,)</f>
        <v>14</v>
      </c>
      <c r="D243" s="289"/>
      <c r="E243" s="22"/>
      <c r="F243" s="266" t="s">
        <v>970</v>
      </c>
      <c r="G243" s="289" t="s">
        <v>868</v>
      </c>
      <c r="H243" s="288" t="s">
        <v>102</v>
      </c>
      <c r="I243" s="261"/>
      <c r="J243" s="285"/>
      <c r="K243" s="26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/>
      <c r="Y243" s="241"/>
      <c r="Z243" s="241"/>
      <c r="AA243" s="241"/>
      <c r="AB243" s="241"/>
      <c r="AC243" s="241"/>
      <c r="AD243" s="241"/>
      <c r="AE243" s="241"/>
      <c r="AF243" s="241"/>
      <c r="AG243" s="241"/>
      <c r="AH243" s="241"/>
      <c r="AI243" s="241"/>
      <c r="AJ243" s="241"/>
      <c r="AK243" s="241"/>
      <c r="AL243" s="241"/>
      <c r="AM243" s="241"/>
      <c r="AN243" s="241"/>
      <c r="AO243" s="241"/>
      <c r="AP243" s="241"/>
      <c r="AQ243" s="241"/>
      <c r="AR243" s="241"/>
      <c r="AS243" s="241"/>
      <c r="AT243" s="241"/>
      <c r="AU243" s="241"/>
      <c r="AV243" s="241"/>
      <c r="AW243" s="241"/>
      <c r="AX243" s="241"/>
      <c r="AY243" s="241"/>
      <c r="AZ243" s="241"/>
      <c r="BA243" s="241"/>
      <c r="BB243" s="241"/>
      <c r="BC243" s="241"/>
      <c r="BD243" s="241"/>
      <c r="BE243" s="241"/>
      <c r="BF243" s="241"/>
      <c r="BG243" s="241"/>
      <c r="BH243" s="241"/>
      <c r="BI243" s="241"/>
      <c r="BJ243" s="241"/>
      <c r="BK243" s="241"/>
      <c r="BL243" s="241"/>
      <c r="BM243" s="241"/>
      <c r="BN243" s="241"/>
      <c r="BO243" s="241"/>
      <c r="BP243" s="241"/>
      <c r="BQ243" s="241"/>
      <c r="BR243" s="241"/>
      <c r="BS243" s="241"/>
      <c r="BT243" s="241"/>
      <c r="BU243" s="241"/>
      <c r="BV243" s="241"/>
      <c r="BW243" s="241"/>
      <c r="BX243" s="241"/>
      <c r="BY243" s="241"/>
      <c r="BZ243" s="241"/>
      <c r="CA243" s="241"/>
      <c r="CB243" s="241"/>
      <c r="CC243" s="241"/>
      <c r="CD243" s="241"/>
      <c r="CE243" s="241"/>
      <c r="CF243" s="241"/>
      <c r="CG243" s="241"/>
      <c r="CH243" s="241"/>
      <c r="CI243" s="241"/>
      <c r="CJ243" s="241"/>
      <c r="CK243" s="241"/>
      <c r="CL243" s="241"/>
      <c r="CM243" s="241"/>
      <c r="CN243" s="241"/>
      <c r="CO243" s="241"/>
      <c r="CP243" s="241"/>
      <c r="CQ243" s="241"/>
      <c r="CR243" s="241"/>
      <c r="CS243" s="241"/>
      <c r="CT243" s="241"/>
      <c r="CU243" s="241"/>
      <c r="CV243" s="241"/>
      <c r="CW243" s="241"/>
      <c r="CX243" s="241"/>
      <c r="CY243" s="241"/>
      <c r="CZ243" s="241"/>
      <c r="DA243" s="241"/>
      <c r="DB243" s="241"/>
      <c r="DC243" s="241"/>
      <c r="DD243" s="241"/>
      <c r="DE243" s="241"/>
      <c r="DF243" s="241"/>
      <c r="DG243" s="241"/>
      <c r="DH243" s="241"/>
      <c r="DI243" s="241"/>
      <c r="DJ243" s="241"/>
      <c r="DK243" s="241"/>
      <c r="DL243" s="241"/>
      <c r="DM243" s="241"/>
      <c r="DN243" s="241"/>
      <c r="DO243" s="241"/>
      <c r="DP243" s="241"/>
      <c r="DQ243" s="241"/>
      <c r="DR243" s="241"/>
      <c r="DS243" s="241"/>
      <c r="DT243" s="241"/>
      <c r="DU243" s="241"/>
      <c r="DV243" s="241"/>
      <c r="DW243" s="241"/>
      <c r="DX243" s="241"/>
      <c r="DY243" s="241"/>
      <c r="DZ243" s="241"/>
      <c r="EA243" s="241"/>
      <c r="EB243" s="241"/>
      <c r="EC243" s="241"/>
      <c r="ED243" s="241"/>
      <c r="EE243" s="241"/>
      <c r="EF243" s="241"/>
      <c r="EG243" s="241"/>
      <c r="EH243" s="241"/>
      <c r="EI243" s="241"/>
      <c r="EJ243" s="241"/>
      <c r="EK243" s="241"/>
      <c r="EL243" s="241"/>
      <c r="EM243" s="241"/>
      <c r="EN243" s="241"/>
      <c r="EO243" s="241"/>
      <c r="EP243" s="241"/>
      <c r="EQ243" s="241"/>
      <c r="ER243" s="241"/>
      <c r="ES243" s="241"/>
      <c r="ET243" s="241"/>
      <c r="EU243" s="241"/>
      <c r="EV243" s="241"/>
      <c r="EW243" s="241"/>
      <c r="EX243" s="241"/>
      <c r="EY243" s="241"/>
      <c r="EZ243" s="241"/>
      <c r="FA243" s="241"/>
      <c r="FB243" s="241"/>
      <c r="FC243" s="241"/>
      <c r="FD243" s="241"/>
      <c r="FE243" s="241"/>
      <c r="FF243" s="241"/>
      <c r="FG243" s="241"/>
      <c r="FH243" s="241"/>
      <c r="FI243" s="241"/>
      <c r="FJ243" s="241"/>
      <c r="FK243" s="241"/>
      <c r="FL243" s="241"/>
      <c r="FM243" s="241"/>
      <c r="FN243" s="241"/>
      <c r="FO243" s="241"/>
      <c r="FP243" s="241"/>
      <c r="FQ243" s="241"/>
      <c r="FR243" s="241"/>
      <c r="FS243" s="241"/>
      <c r="FT243" s="241"/>
      <c r="FU243" s="241"/>
      <c r="FV243" s="241"/>
      <c r="FW243" s="241"/>
      <c r="FX243" s="241"/>
      <c r="FY243" s="241"/>
      <c r="FZ243" s="241"/>
      <c r="GA243" s="241"/>
      <c r="GB243" s="241"/>
      <c r="GC243" s="241"/>
      <c r="GD243" s="241"/>
      <c r="GE243" s="241"/>
      <c r="GF243" s="241"/>
      <c r="GG243" s="241"/>
      <c r="GH243" s="241"/>
      <c r="GI243" s="241"/>
      <c r="GJ243" s="241"/>
      <c r="GK243" s="241"/>
      <c r="GL243" s="241"/>
      <c r="GM243" s="241"/>
      <c r="GN243" s="241"/>
      <c r="GO243" s="241"/>
      <c r="GP243" s="241"/>
      <c r="GQ243" s="241"/>
      <c r="GR243" s="241"/>
      <c r="GS243" s="241"/>
      <c r="GT243" s="241"/>
      <c r="GU243" s="241"/>
      <c r="GV243" s="241"/>
      <c r="GW243" s="241"/>
      <c r="GX243" s="241"/>
      <c r="GY243" s="241"/>
      <c r="GZ243" s="241"/>
      <c r="HA243" s="241"/>
      <c r="HB243" s="241"/>
      <c r="HC243" s="241"/>
      <c r="HD243" s="241"/>
      <c r="HE243" s="241"/>
      <c r="HF243" s="241"/>
      <c r="HG243" s="241"/>
      <c r="HH243" s="241"/>
      <c r="HI243" s="241"/>
      <c r="HJ243" s="241"/>
      <c r="HK243" s="241"/>
      <c r="HL243" s="241"/>
      <c r="HM243" s="241"/>
      <c r="HN243" s="241"/>
      <c r="HO243" s="241"/>
      <c r="HP243" s="241"/>
      <c r="HQ243" s="241"/>
      <c r="HR243" s="241"/>
      <c r="HS243" s="241"/>
      <c r="HT243" s="241"/>
      <c r="HU243" s="241"/>
      <c r="HV243" s="241"/>
      <c r="HW243" s="241"/>
      <c r="HX243" s="241"/>
      <c r="HY243" s="241"/>
      <c r="HZ243" s="241"/>
      <c r="IA243" s="241"/>
      <c r="IB243" s="241"/>
      <c r="IC243" s="241"/>
      <c r="ID243" s="241"/>
      <c r="IE243" s="241"/>
      <c r="IF243" s="241"/>
      <c r="IG243" s="241"/>
      <c r="IH243" s="241"/>
      <c r="II243" s="241"/>
      <c r="IJ243" s="241"/>
      <c r="IK243" s="241"/>
      <c r="IL243" s="241"/>
      <c r="IM243" s="241"/>
      <c r="IN243" s="241"/>
      <c r="IO243" s="241"/>
      <c r="IP243" s="241"/>
      <c r="IQ243" s="241"/>
      <c r="IR243" s="241"/>
      <c r="IS243" s="241"/>
      <c r="IT243" s="241"/>
      <c r="IU243" s="241"/>
      <c r="IV243" s="241"/>
      <c r="IW243" s="241"/>
      <c r="IX243" s="241"/>
      <c r="IY243" s="241"/>
      <c r="IZ243" s="241"/>
      <c r="JA243" s="241"/>
      <c r="JB243" s="241"/>
      <c r="JC243" s="241"/>
      <c r="JD243" s="241"/>
      <c r="JE243" s="241"/>
      <c r="JF243" s="241"/>
      <c r="JG243" s="241"/>
      <c r="JH243" s="241"/>
      <c r="JI243" s="241"/>
      <c r="JJ243" s="241"/>
      <c r="JK243" s="241"/>
      <c r="JL243" s="241"/>
      <c r="JM243" s="241"/>
      <c r="JN243" s="241"/>
      <c r="JO243" s="241"/>
      <c r="JP243" s="241"/>
      <c r="JQ243" s="241"/>
      <c r="JR243" s="241"/>
      <c r="JS243" s="241"/>
      <c r="JT243" s="241"/>
      <c r="JU243" s="241"/>
      <c r="JV243" s="241"/>
      <c r="JW243" s="241"/>
      <c r="JX243" s="241"/>
      <c r="JY243" s="241"/>
      <c r="JZ243" s="241"/>
      <c r="KA243" s="241"/>
      <c r="KB243" s="241"/>
      <c r="KC243" s="241"/>
      <c r="KD243" s="241"/>
      <c r="KE243" s="241"/>
      <c r="KF243" s="241"/>
      <c r="KG243" s="241"/>
      <c r="KH243" s="241"/>
      <c r="KI243" s="241"/>
      <c r="KJ243" s="241"/>
      <c r="KK243" s="241"/>
      <c r="KL243" s="241"/>
      <c r="KM243" s="241"/>
      <c r="KN243" s="241"/>
      <c r="KO243" s="241"/>
      <c r="KP243" s="241"/>
      <c r="KQ243" s="241"/>
      <c r="KR243" s="241"/>
      <c r="KS243" s="241"/>
      <c r="KT243" s="241"/>
      <c r="KU243" s="241"/>
      <c r="KV243" s="241"/>
      <c r="KW243" s="241"/>
      <c r="KX243" s="241"/>
      <c r="KY243" s="241"/>
      <c r="KZ243" s="241"/>
      <c r="LA243" s="241"/>
      <c r="LB243" s="241"/>
      <c r="LC243" s="241"/>
      <c r="LD243" s="241"/>
      <c r="LE243" s="241"/>
      <c r="LF243" s="241"/>
      <c r="LG243" s="241"/>
      <c r="LH243" s="241"/>
      <c r="LI243" s="241"/>
      <c r="LJ243" s="241"/>
      <c r="LK243" s="241"/>
      <c r="LL243" s="241"/>
      <c r="LM243" s="241"/>
      <c r="LN243" s="241"/>
      <c r="LO243" s="241"/>
      <c r="LP243" s="241"/>
      <c r="LQ243" s="241"/>
      <c r="LR243" s="241"/>
      <c r="LS243" s="241"/>
      <c r="LT243" s="241"/>
      <c r="LU243" s="241"/>
      <c r="LV243" s="241"/>
      <c r="LW243" s="241"/>
      <c r="LX243" s="241"/>
      <c r="LY243" s="241"/>
      <c r="LZ243" s="241"/>
      <c r="MA243" s="241"/>
      <c r="MB243" s="241"/>
      <c r="MC243" s="241"/>
      <c r="MD243" s="241"/>
      <c r="ME243" s="241"/>
      <c r="MF243" s="241"/>
      <c r="MG243" s="241"/>
      <c r="MH243" s="241"/>
      <c r="MI243" s="241"/>
      <c r="MJ243" s="241"/>
      <c r="MK243" s="241"/>
      <c r="ML243" s="241"/>
      <c r="MM243" s="241"/>
      <c r="MN243" s="241"/>
      <c r="MO243" s="241"/>
      <c r="MP243" s="241"/>
      <c r="MQ243" s="241"/>
      <c r="MR243" s="241"/>
      <c r="MS243" s="241"/>
      <c r="MT243" s="241"/>
      <c r="MU243" s="241"/>
      <c r="MV243" s="241"/>
      <c r="MW243" s="241"/>
      <c r="MX243" s="241"/>
      <c r="MY243" s="241"/>
      <c r="MZ243" s="241"/>
      <c r="NA243" s="241"/>
      <c r="NB243" s="241"/>
      <c r="NC243" s="241"/>
      <c r="ND243" s="241"/>
      <c r="NE243" s="241"/>
      <c r="NF243" s="241"/>
      <c r="NG243" s="241"/>
      <c r="NH243" s="241"/>
      <c r="NI243" s="241"/>
      <c r="NJ243" s="241"/>
      <c r="NK243" s="241"/>
      <c r="NL243" s="241"/>
      <c r="NM243" s="241"/>
      <c r="NN243" s="241"/>
      <c r="NO243" s="241"/>
      <c r="NP243" s="241"/>
      <c r="NQ243" s="241"/>
      <c r="NR243" s="241"/>
      <c r="NS243" s="241"/>
      <c r="NT243" s="241"/>
      <c r="NU243" s="241"/>
      <c r="NV243" s="241"/>
      <c r="NW243" s="241"/>
      <c r="NX243" s="241"/>
      <c r="NY243" s="241"/>
      <c r="NZ243" s="241"/>
      <c r="OA243" s="241"/>
      <c r="OB243" s="241"/>
    </row>
    <row r="244" spans="1:392" s="284" customFormat="1">
      <c r="A244" s="121" t="s">
        <v>231</v>
      </c>
      <c r="B244" s="157" t="s">
        <v>230</v>
      </c>
      <c r="C244" s="170">
        <f>VLOOKUP(A244,'Running Inventory count'!$A:$C,3,)</f>
        <v>2</v>
      </c>
      <c r="D244" s="169"/>
      <c r="E244" s="169"/>
      <c r="F244" s="115" t="s">
        <v>783</v>
      </c>
      <c r="G244" s="169" t="s">
        <v>820</v>
      </c>
      <c r="H244" s="167" t="s">
        <v>737</v>
      </c>
      <c r="I244" s="207"/>
      <c r="J244" s="163"/>
      <c r="K244" s="151"/>
      <c r="L244" s="241"/>
      <c r="M244" s="241"/>
      <c r="N244" s="241"/>
      <c r="O244" s="241"/>
      <c r="P244" s="241"/>
      <c r="Q244" s="241"/>
      <c r="R244" s="241"/>
      <c r="S244" s="241"/>
      <c r="T244" s="241"/>
      <c r="U244" s="241"/>
      <c r="V244" s="241"/>
      <c r="W244" s="241"/>
      <c r="X244" s="241"/>
      <c r="Y244" s="241"/>
      <c r="Z244" s="241"/>
      <c r="AA244" s="241"/>
      <c r="AB244" s="241"/>
      <c r="AC244" s="241"/>
      <c r="AD244" s="241"/>
      <c r="AE244" s="241"/>
      <c r="AF244" s="241"/>
      <c r="AG244" s="241"/>
      <c r="AH244" s="241"/>
      <c r="AI244" s="241"/>
      <c r="AJ244" s="241"/>
      <c r="AK244" s="241"/>
      <c r="AL244" s="241"/>
      <c r="AM244" s="241"/>
      <c r="AN244" s="241"/>
      <c r="AO244" s="241"/>
      <c r="AP244" s="241"/>
      <c r="AQ244" s="241"/>
      <c r="AR244" s="241"/>
      <c r="AS244" s="241"/>
      <c r="AT244" s="241"/>
      <c r="AU244" s="241"/>
      <c r="AV244" s="241"/>
      <c r="AW244" s="241"/>
      <c r="AX244" s="241"/>
      <c r="AY244" s="241"/>
      <c r="AZ244" s="241"/>
      <c r="BA244" s="241"/>
      <c r="BB244" s="241"/>
      <c r="BC244" s="241"/>
      <c r="BD244" s="241"/>
      <c r="BE244" s="241"/>
      <c r="BF244" s="241"/>
      <c r="BG244" s="241"/>
      <c r="BH244" s="241"/>
      <c r="BI244" s="241"/>
      <c r="BJ244" s="241"/>
      <c r="BK244" s="241"/>
      <c r="BL244" s="241"/>
      <c r="BM244" s="241"/>
      <c r="BN244" s="241"/>
      <c r="BO244" s="241"/>
      <c r="BP244" s="241"/>
      <c r="BQ244" s="241"/>
      <c r="BR244" s="241"/>
      <c r="BS244" s="241"/>
      <c r="BT244" s="241"/>
      <c r="BU244" s="241"/>
      <c r="BV244" s="241"/>
      <c r="BW244" s="241"/>
      <c r="BX244" s="241"/>
      <c r="BY244" s="241"/>
      <c r="BZ244" s="241"/>
      <c r="CA244" s="241"/>
      <c r="CB244" s="241"/>
      <c r="CC244" s="241"/>
      <c r="CD244" s="241"/>
      <c r="CE244" s="241"/>
      <c r="CF244" s="241"/>
      <c r="CG244" s="241"/>
      <c r="CH244" s="241"/>
      <c r="CI244" s="241"/>
      <c r="CJ244" s="241"/>
      <c r="CK244" s="241"/>
      <c r="CL244" s="241"/>
      <c r="CM244" s="241"/>
      <c r="CN244" s="241"/>
      <c r="CO244" s="241"/>
      <c r="CP244" s="241"/>
      <c r="CQ244" s="241"/>
      <c r="CR244" s="241"/>
      <c r="CS244" s="241"/>
      <c r="CT244" s="241"/>
      <c r="CU244" s="241"/>
      <c r="CV244" s="241"/>
      <c r="CW244" s="241"/>
      <c r="CX244" s="241"/>
      <c r="CY244" s="241"/>
      <c r="CZ244" s="241"/>
      <c r="DA244" s="241"/>
      <c r="DB244" s="241"/>
      <c r="DC244" s="241"/>
      <c r="DD244" s="241"/>
      <c r="DE244" s="241"/>
      <c r="DF244" s="241"/>
      <c r="DG244" s="241"/>
      <c r="DH244" s="241"/>
      <c r="DI244" s="241"/>
      <c r="DJ244" s="241"/>
      <c r="DK244" s="241"/>
      <c r="DL244" s="241"/>
      <c r="DM244" s="241"/>
      <c r="DN244" s="241"/>
      <c r="DO244" s="241"/>
      <c r="DP244" s="241"/>
      <c r="DQ244" s="241"/>
      <c r="DR244" s="241"/>
      <c r="DS244" s="241"/>
      <c r="DT244" s="241"/>
      <c r="DU244" s="241"/>
      <c r="DV244" s="241"/>
      <c r="DW244" s="241"/>
      <c r="DX244" s="241"/>
      <c r="DY244" s="241"/>
      <c r="DZ244" s="241"/>
      <c r="EA244" s="241"/>
      <c r="EB244" s="241"/>
      <c r="EC244" s="241"/>
      <c r="ED244" s="241"/>
      <c r="EE244" s="241"/>
      <c r="EF244" s="241"/>
      <c r="EG244" s="241"/>
      <c r="EH244" s="241"/>
      <c r="EI244" s="241"/>
      <c r="EJ244" s="241"/>
      <c r="EK244" s="241"/>
      <c r="EL244" s="241"/>
      <c r="EM244" s="241"/>
      <c r="EN244" s="241"/>
      <c r="EO244" s="241"/>
      <c r="EP244" s="241"/>
      <c r="EQ244" s="241"/>
      <c r="ER244" s="241"/>
      <c r="ES244" s="241"/>
      <c r="ET244" s="241"/>
      <c r="EU244" s="241"/>
      <c r="EV244" s="241"/>
      <c r="EW244" s="241"/>
      <c r="EX244" s="241"/>
      <c r="EY244" s="241"/>
      <c r="EZ244" s="241"/>
      <c r="FA244" s="241"/>
      <c r="FB244" s="241"/>
      <c r="FC244" s="241"/>
      <c r="FD244" s="241"/>
      <c r="FE244" s="241"/>
      <c r="FF244" s="241"/>
      <c r="FG244" s="241"/>
      <c r="FH244" s="241"/>
      <c r="FI244" s="241"/>
      <c r="FJ244" s="241"/>
      <c r="FK244" s="241"/>
      <c r="FL244" s="241"/>
      <c r="FM244" s="241"/>
      <c r="FN244" s="241"/>
      <c r="FO244" s="241"/>
      <c r="FP244" s="241"/>
      <c r="FQ244" s="241"/>
      <c r="FR244" s="241"/>
      <c r="FS244" s="241"/>
      <c r="FT244" s="241"/>
      <c r="FU244" s="241"/>
      <c r="FV244" s="241"/>
      <c r="FW244" s="241"/>
      <c r="FX244" s="241"/>
      <c r="FY244" s="241"/>
      <c r="FZ244" s="241"/>
      <c r="GA244" s="241"/>
      <c r="GB244" s="241"/>
      <c r="GC244" s="241"/>
      <c r="GD244" s="241"/>
      <c r="GE244" s="241"/>
      <c r="GF244" s="241"/>
      <c r="GG244" s="241"/>
      <c r="GH244" s="241"/>
      <c r="GI244" s="241"/>
      <c r="GJ244" s="241"/>
      <c r="GK244" s="241"/>
      <c r="GL244" s="241"/>
      <c r="GM244" s="241"/>
      <c r="GN244" s="241"/>
      <c r="GO244" s="241"/>
      <c r="GP244" s="241"/>
      <c r="GQ244" s="241"/>
      <c r="GR244" s="241"/>
      <c r="GS244" s="241"/>
      <c r="GT244" s="241"/>
      <c r="GU244" s="241"/>
      <c r="GV244" s="241"/>
      <c r="GW244" s="241"/>
      <c r="GX244" s="241"/>
      <c r="GY244" s="241"/>
      <c r="GZ244" s="241"/>
      <c r="HA244" s="241"/>
      <c r="HB244" s="241"/>
      <c r="HC244" s="241"/>
      <c r="HD244" s="241"/>
      <c r="HE244" s="241"/>
      <c r="HF244" s="241"/>
      <c r="HG244" s="241"/>
      <c r="HH244" s="241"/>
      <c r="HI244" s="241"/>
      <c r="HJ244" s="241"/>
      <c r="HK244" s="241"/>
      <c r="HL244" s="241"/>
      <c r="HM244" s="241"/>
      <c r="HN244" s="241"/>
      <c r="HO244" s="241"/>
      <c r="HP244" s="241"/>
      <c r="HQ244" s="241"/>
      <c r="HR244" s="241"/>
      <c r="HS244" s="241"/>
      <c r="HT244" s="241"/>
      <c r="HU244" s="241"/>
      <c r="HV244" s="241"/>
      <c r="HW244" s="241"/>
      <c r="HX244" s="241"/>
      <c r="HY244" s="241"/>
      <c r="HZ244" s="241"/>
      <c r="IA244" s="241"/>
      <c r="IB244" s="241"/>
      <c r="IC244" s="241"/>
      <c r="ID244" s="241"/>
      <c r="IE244" s="241"/>
      <c r="IF244" s="241"/>
      <c r="IG244" s="241"/>
      <c r="IH244" s="241"/>
      <c r="II244" s="241"/>
      <c r="IJ244" s="241"/>
      <c r="IK244" s="241"/>
      <c r="IL244" s="241"/>
      <c r="IM244" s="241"/>
      <c r="IN244" s="241"/>
      <c r="IO244" s="241"/>
      <c r="IP244" s="241"/>
      <c r="IQ244" s="241"/>
      <c r="IR244" s="241"/>
      <c r="IS244" s="241"/>
      <c r="IT244" s="241"/>
      <c r="IU244" s="241"/>
      <c r="IV244" s="241"/>
      <c r="IW244" s="241"/>
      <c r="IX244" s="241"/>
      <c r="IY244" s="241"/>
      <c r="IZ244" s="241"/>
      <c r="JA244" s="241"/>
      <c r="JB244" s="241"/>
      <c r="JC244" s="241"/>
      <c r="JD244" s="241"/>
      <c r="JE244" s="241"/>
      <c r="JF244" s="241"/>
      <c r="JG244" s="241"/>
      <c r="JH244" s="241"/>
      <c r="JI244" s="241"/>
      <c r="JJ244" s="241"/>
      <c r="JK244" s="241"/>
      <c r="JL244" s="241"/>
      <c r="JM244" s="241"/>
      <c r="JN244" s="241"/>
      <c r="JO244" s="241"/>
      <c r="JP244" s="241"/>
      <c r="JQ244" s="241"/>
      <c r="JR244" s="241"/>
      <c r="JS244" s="241"/>
      <c r="JT244" s="241"/>
      <c r="JU244" s="241"/>
      <c r="JV244" s="241"/>
      <c r="JW244" s="241"/>
      <c r="JX244" s="241"/>
      <c r="JY244" s="241"/>
      <c r="JZ244" s="241"/>
      <c r="KA244" s="241"/>
      <c r="KB244" s="241"/>
      <c r="KC244" s="241"/>
      <c r="KD244" s="241"/>
      <c r="KE244" s="241"/>
      <c r="KF244" s="241"/>
      <c r="KG244" s="241"/>
      <c r="KH244" s="241"/>
      <c r="KI244" s="241"/>
      <c r="KJ244" s="241"/>
      <c r="KK244" s="241"/>
      <c r="KL244" s="241"/>
      <c r="KM244" s="241"/>
      <c r="KN244" s="241"/>
      <c r="KO244" s="241"/>
      <c r="KP244" s="241"/>
      <c r="KQ244" s="241"/>
      <c r="KR244" s="241"/>
      <c r="KS244" s="241"/>
      <c r="KT244" s="241"/>
      <c r="KU244" s="241"/>
      <c r="KV244" s="241"/>
      <c r="KW244" s="241"/>
      <c r="KX244" s="241"/>
      <c r="KY244" s="241"/>
      <c r="KZ244" s="241"/>
      <c r="LA244" s="241"/>
      <c r="LB244" s="241"/>
      <c r="LC244" s="241"/>
      <c r="LD244" s="241"/>
      <c r="LE244" s="241"/>
      <c r="LF244" s="241"/>
      <c r="LG244" s="241"/>
      <c r="LH244" s="241"/>
      <c r="LI244" s="241"/>
      <c r="LJ244" s="241"/>
      <c r="LK244" s="241"/>
      <c r="LL244" s="241"/>
      <c r="LM244" s="241"/>
      <c r="LN244" s="241"/>
      <c r="LO244" s="241"/>
      <c r="LP244" s="241"/>
      <c r="LQ244" s="241"/>
      <c r="LR244" s="241"/>
      <c r="LS244" s="241"/>
      <c r="LT244" s="241"/>
      <c r="LU244" s="241"/>
      <c r="LV244" s="241"/>
      <c r="LW244" s="241"/>
      <c r="LX244" s="241"/>
      <c r="LY244" s="241"/>
      <c r="LZ244" s="241"/>
      <c r="MA244" s="241"/>
      <c r="MB244" s="241"/>
      <c r="MC244" s="241"/>
      <c r="MD244" s="241"/>
      <c r="ME244" s="241"/>
      <c r="MF244" s="241"/>
      <c r="MG244" s="241"/>
      <c r="MH244" s="241"/>
      <c r="MI244" s="241"/>
      <c r="MJ244" s="241"/>
      <c r="MK244" s="241"/>
      <c r="ML244" s="241"/>
      <c r="MM244" s="241"/>
      <c r="MN244" s="241"/>
      <c r="MO244" s="241"/>
      <c r="MP244" s="241"/>
      <c r="MQ244" s="241"/>
      <c r="MR244" s="241"/>
      <c r="MS244" s="241"/>
      <c r="MT244" s="241"/>
      <c r="MU244" s="241"/>
      <c r="MV244" s="241"/>
      <c r="MW244" s="241"/>
      <c r="MX244" s="241"/>
      <c r="MY244" s="241"/>
      <c r="MZ244" s="241"/>
      <c r="NA244" s="241"/>
      <c r="NB244" s="241"/>
      <c r="NC244" s="241"/>
      <c r="ND244" s="241"/>
      <c r="NE244" s="241"/>
      <c r="NF244" s="241"/>
      <c r="NG244" s="241"/>
      <c r="NH244" s="241"/>
      <c r="NI244" s="241"/>
      <c r="NJ244" s="241"/>
      <c r="NK244" s="241"/>
      <c r="NL244" s="241"/>
      <c r="NM244" s="241"/>
      <c r="NN244" s="241"/>
      <c r="NO244" s="241"/>
      <c r="NP244" s="241"/>
      <c r="NQ244" s="241"/>
      <c r="NR244" s="241"/>
      <c r="NS244" s="241"/>
      <c r="NT244" s="241"/>
      <c r="NU244" s="241"/>
      <c r="NV244" s="241"/>
      <c r="NW244" s="241"/>
      <c r="NX244" s="241"/>
      <c r="NY244" s="241"/>
      <c r="NZ244" s="241"/>
      <c r="OA244" s="241"/>
      <c r="OB244" s="241"/>
    </row>
    <row r="245" spans="1:392" s="284" customFormat="1">
      <c r="A245" s="293" t="s">
        <v>2149</v>
      </c>
      <c r="B245" s="387" t="s">
        <v>2141</v>
      </c>
      <c r="C245" s="290">
        <f>VLOOKUP(A245,'Running Inventory count'!$A:$C,3,)</f>
        <v>2</v>
      </c>
      <c r="D245" s="289"/>
      <c r="E245" s="289"/>
      <c r="F245" s="291" t="s">
        <v>2054</v>
      </c>
      <c r="G245" s="289" t="s">
        <v>868</v>
      </c>
      <c r="H245" s="288" t="s">
        <v>102</v>
      </c>
      <c r="I245" s="287"/>
      <c r="J245" s="285"/>
      <c r="K245" s="287"/>
      <c r="L245" s="241"/>
      <c r="M245" s="241"/>
      <c r="N245" s="241"/>
      <c r="O245" s="241"/>
      <c r="P245" s="241"/>
      <c r="Q245" s="241"/>
      <c r="R245" s="241"/>
      <c r="S245" s="241"/>
      <c r="T245" s="241"/>
      <c r="U245" s="241"/>
      <c r="V245" s="241"/>
      <c r="W245" s="241"/>
      <c r="X245" s="241"/>
      <c r="Y245" s="241"/>
      <c r="Z245" s="241"/>
      <c r="AA245" s="241"/>
      <c r="AB245" s="241"/>
      <c r="AC245" s="241"/>
      <c r="AD245" s="241"/>
      <c r="AE245" s="241"/>
      <c r="AF245" s="241"/>
      <c r="AG245" s="241"/>
      <c r="AH245" s="241"/>
      <c r="AI245" s="241"/>
      <c r="AJ245" s="241"/>
      <c r="AK245" s="241"/>
      <c r="AL245" s="241"/>
      <c r="AM245" s="241"/>
      <c r="AN245" s="241"/>
      <c r="AO245" s="241"/>
      <c r="AP245" s="241"/>
      <c r="AQ245" s="241"/>
      <c r="AR245" s="241"/>
      <c r="AS245" s="241"/>
      <c r="AT245" s="241"/>
      <c r="AU245" s="241"/>
      <c r="AV245" s="241"/>
      <c r="AW245" s="241"/>
      <c r="AX245" s="241"/>
      <c r="AY245" s="241"/>
      <c r="AZ245" s="241"/>
      <c r="BA245" s="241"/>
      <c r="BB245" s="241"/>
      <c r="BC245" s="241"/>
      <c r="BD245" s="241"/>
      <c r="BE245" s="241"/>
      <c r="BF245" s="241"/>
      <c r="BG245" s="241"/>
      <c r="BH245" s="241"/>
      <c r="BI245" s="241"/>
      <c r="BJ245" s="241"/>
      <c r="BK245" s="241"/>
      <c r="BL245" s="241"/>
      <c r="BM245" s="241"/>
      <c r="BN245" s="241"/>
      <c r="BO245" s="241"/>
      <c r="BP245" s="241"/>
      <c r="BQ245" s="241"/>
      <c r="BR245" s="241"/>
      <c r="BS245" s="241"/>
      <c r="BT245" s="241"/>
      <c r="BU245" s="241"/>
      <c r="BV245" s="241"/>
      <c r="BW245" s="241"/>
      <c r="BX245" s="241"/>
      <c r="BY245" s="241"/>
      <c r="BZ245" s="241"/>
      <c r="CA245" s="241"/>
      <c r="CB245" s="241"/>
      <c r="CC245" s="241"/>
      <c r="CD245" s="241"/>
      <c r="CE245" s="241"/>
      <c r="CF245" s="241"/>
      <c r="CG245" s="241"/>
      <c r="CH245" s="241"/>
      <c r="CI245" s="241"/>
      <c r="CJ245" s="241"/>
      <c r="CK245" s="241"/>
      <c r="CL245" s="241"/>
      <c r="CM245" s="241"/>
      <c r="CN245" s="241"/>
      <c r="CO245" s="241"/>
      <c r="CP245" s="241"/>
      <c r="CQ245" s="241"/>
      <c r="CR245" s="241"/>
      <c r="CS245" s="241"/>
      <c r="CT245" s="241"/>
      <c r="CU245" s="241"/>
      <c r="CV245" s="241"/>
      <c r="CW245" s="241"/>
      <c r="CX245" s="241"/>
      <c r="CY245" s="241"/>
      <c r="CZ245" s="241"/>
      <c r="DA245" s="241"/>
      <c r="DB245" s="241"/>
      <c r="DC245" s="241"/>
      <c r="DD245" s="241"/>
      <c r="DE245" s="241"/>
      <c r="DF245" s="241"/>
      <c r="DG245" s="241"/>
      <c r="DH245" s="241"/>
      <c r="DI245" s="241"/>
      <c r="DJ245" s="241"/>
      <c r="DK245" s="241"/>
      <c r="DL245" s="241"/>
      <c r="DM245" s="241"/>
      <c r="DN245" s="241"/>
      <c r="DO245" s="241"/>
      <c r="DP245" s="241"/>
      <c r="DQ245" s="241"/>
      <c r="DR245" s="241"/>
      <c r="DS245" s="241"/>
      <c r="DT245" s="241"/>
      <c r="DU245" s="241"/>
      <c r="DV245" s="241"/>
      <c r="DW245" s="241"/>
      <c r="DX245" s="241"/>
      <c r="DY245" s="241"/>
      <c r="DZ245" s="241"/>
      <c r="EA245" s="241"/>
      <c r="EB245" s="241"/>
      <c r="EC245" s="241"/>
      <c r="ED245" s="241"/>
      <c r="EE245" s="241"/>
      <c r="EF245" s="241"/>
      <c r="EG245" s="241"/>
      <c r="EH245" s="241"/>
      <c r="EI245" s="241"/>
      <c r="EJ245" s="241"/>
      <c r="EK245" s="241"/>
      <c r="EL245" s="241"/>
      <c r="EM245" s="241"/>
      <c r="EN245" s="241"/>
      <c r="EO245" s="241"/>
      <c r="EP245" s="241"/>
      <c r="EQ245" s="241"/>
      <c r="ER245" s="241"/>
      <c r="ES245" s="241"/>
      <c r="ET245" s="241"/>
      <c r="EU245" s="241"/>
      <c r="EV245" s="241"/>
      <c r="EW245" s="241"/>
      <c r="EX245" s="241"/>
      <c r="EY245" s="241"/>
      <c r="EZ245" s="241"/>
      <c r="FA245" s="241"/>
      <c r="FB245" s="241"/>
      <c r="FC245" s="241"/>
      <c r="FD245" s="241"/>
      <c r="FE245" s="241"/>
      <c r="FF245" s="241"/>
      <c r="FG245" s="241"/>
      <c r="FH245" s="241"/>
      <c r="FI245" s="241"/>
      <c r="FJ245" s="241"/>
      <c r="FK245" s="241"/>
      <c r="FL245" s="241"/>
      <c r="FM245" s="241"/>
      <c r="FN245" s="241"/>
      <c r="FO245" s="241"/>
      <c r="FP245" s="241"/>
      <c r="FQ245" s="241"/>
      <c r="FR245" s="241"/>
      <c r="FS245" s="241"/>
      <c r="FT245" s="241"/>
      <c r="FU245" s="241"/>
      <c r="FV245" s="241"/>
      <c r="FW245" s="241"/>
      <c r="FX245" s="241"/>
      <c r="FY245" s="241"/>
      <c r="FZ245" s="241"/>
      <c r="GA245" s="241"/>
      <c r="GB245" s="241"/>
      <c r="GC245" s="241"/>
      <c r="GD245" s="241"/>
      <c r="GE245" s="241"/>
      <c r="GF245" s="241"/>
      <c r="GG245" s="241"/>
      <c r="GH245" s="241"/>
      <c r="GI245" s="241"/>
      <c r="GJ245" s="241"/>
      <c r="GK245" s="241"/>
      <c r="GL245" s="241"/>
      <c r="GM245" s="241"/>
      <c r="GN245" s="241"/>
      <c r="GO245" s="241"/>
      <c r="GP245" s="241"/>
      <c r="GQ245" s="241"/>
      <c r="GR245" s="241"/>
      <c r="GS245" s="241"/>
      <c r="GT245" s="241"/>
      <c r="GU245" s="241"/>
      <c r="GV245" s="241"/>
      <c r="GW245" s="241"/>
      <c r="GX245" s="241"/>
      <c r="GY245" s="241"/>
      <c r="GZ245" s="241"/>
      <c r="HA245" s="241"/>
      <c r="HB245" s="241"/>
      <c r="HC245" s="241"/>
      <c r="HD245" s="241"/>
      <c r="HE245" s="241"/>
      <c r="HF245" s="241"/>
      <c r="HG245" s="241"/>
      <c r="HH245" s="241"/>
      <c r="HI245" s="241"/>
      <c r="HJ245" s="241"/>
      <c r="HK245" s="241"/>
      <c r="HL245" s="241"/>
      <c r="HM245" s="241"/>
      <c r="HN245" s="241"/>
      <c r="HO245" s="241"/>
      <c r="HP245" s="241"/>
      <c r="HQ245" s="241"/>
      <c r="HR245" s="241"/>
      <c r="HS245" s="241"/>
      <c r="HT245" s="241"/>
      <c r="HU245" s="241"/>
      <c r="HV245" s="241"/>
      <c r="HW245" s="241"/>
      <c r="HX245" s="241"/>
      <c r="HY245" s="241"/>
      <c r="HZ245" s="241"/>
      <c r="IA245" s="241"/>
      <c r="IB245" s="241"/>
      <c r="IC245" s="241"/>
      <c r="ID245" s="241"/>
      <c r="IE245" s="241"/>
      <c r="IF245" s="241"/>
      <c r="IG245" s="241"/>
      <c r="IH245" s="241"/>
      <c r="II245" s="241"/>
      <c r="IJ245" s="241"/>
      <c r="IK245" s="241"/>
      <c r="IL245" s="241"/>
      <c r="IM245" s="241"/>
      <c r="IN245" s="241"/>
      <c r="IO245" s="241"/>
      <c r="IP245" s="241"/>
      <c r="IQ245" s="241"/>
      <c r="IR245" s="241"/>
      <c r="IS245" s="241"/>
      <c r="IT245" s="241"/>
      <c r="IU245" s="241"/>
      <c r="IV245" s="241"/>
      <c r="IW245" s="241"/>
      <c r="IX245" s="241"/>
      <c r="IY245" s="241"/>
      <c r="IZ245" s="241"/>
      <c r="JA245" s="241"/>
      <c r="JB245" s="241"/>
      <c r="JC245" s="241"/>
      <c r="JD245" s="241"/>
      <c r="JE245" s="241"/>
      <c r="JF245" s="241"/>
      <c r="JG245" s="241"/>
      <c r="JH245" s="241"/>
      <c r="JI245" s="241"/>
      <c r="JJ245" s="241"/>
      <c r="JK245" s="241"/>
      <c r="JL245" s="241"/>
      <c r="JM245" s="241"/>
      <c r="JN245" s="241"/>
      <c r="JO245" s="241"/>
      <c r="JP245" s="241"/>
      <c r="JQ245" s="241"/>
      <c r="JR245" s="241"/>
      <c r="JS245" s="241"/>
      <c r="JT245" s="241"/>
      <c r="JU245" s="241"/>
      <c r="JV245" s="241"/>
      <c r="JW245" s="241"/>
      <c r="JX245" s="241"/>
      <c r="JY245" s="241"/>
      <c r="JZ245" s="241"/>
      <c r="KA245" s="241"/>
      <c r="KB245" s="241"/>
      <c r="KC245" s="241"/>
      <c r="KD245" s="241"/>
      <c r="KE245" s="241"/>
      <c r="KF245" s="241"/>
      <c r="KG245" s="241"/>
      <c r="KH245" s="241"/>
      <c r="KI245" s="241"/>
      <c r="KJ245" s="241"/>
      <c r="KK245" s="241"/>
      <c r="KL245" s="241"/>
      <c r="KM245" s="241"/>
      <c r="KN245" s="241"/>
      <c r="KO245" s="241"/>
      <c r="KP245" s="241"/>
      <c r="KQ245" s="241"/>
      <c r="KR245" s="241"/>
      <c r="KS245" s="241"/>
      <c r="KT245" s="241"/>
      <c r="KU245" s="241"/>
      <c r="KV245" s="241"/>
      <c r="KW245" s="241"/>
      <c r="KX245" s="241"/>
      <c r="KY245" s="241"/>
      <c r="KZ245" s="241"/>
      <c r="LA245" s="241"/>
      <c r="LB245" s="241"/>
      <c r="LC245" s="241"/>
      <c r="LD245" s="241"/>
      <c r="LE245" s="241"/>
      <c r="LF245" s="241"/>
      <c r="LG245" s="241"/>
      <c r="LH245" s="241"/>
      <c r="LI245" s="241"/>
      <c r="LJ245" s="241"/>
      <c r="LK245" s="241"/>
      <c r="LL245" s="241"/>
      <c r="LM245" s="241"/>
      <c r="LN245" s="241"/>
      <c r="LO245" s="241"/>
      <c r="LP245" s="241"/>
      <c r="LQ245" s="241"/>
      <c r="LR245" s="241"/>
      <c r="LS245" s="241"/>
      <c r="LT245" s="241"/>
      <c r="LU245" s="241"/>
      <c r="LV245" s="241"/>
      <c r="LW245" s="241"/>
      <c r="LX245" s="241"/>
      <c r="LY245" s="241"/>
      <c r="LZ245" s="241"/>
      <c r="MA245" s="241"/>
      <c r="MB245" s="241"/>
      <c r="MC245" s="241"/>
      <c r="MD245" s="241"/>
      <c r="ME245" s="241"/>
      <c r="MF245" s="241"/>
      <c r="MG245" s="241"/>
      <c r="MH245" s="241"/>
      <c r="MI245" s="241"/>
      <c r="MJ245" s="241"/>
      <c r="MK245" s="241"/>
      <c r="ML245" s="241"/>
      <c r="MM245" s="241"/>
      <c r="MN245" s="241"/>
      <c r="MO245" s="241"/>
      <c r="MP245" s="241"/>
      <c r="MQ245" s="241"/>
      <c r="MR245" s="241"/>
      <c r="MS245" s="241"/>
      <c r="MT245" s="241"/>
      <c r="MU245" s="241"/>
      <c r="MV245" s="241"/>
      <c r="MW245" s="241"/>
      <c r="MX245" s="241"/>
      <c r="MY245" s="241"/>
      <c r="MZ245" s="241"/>
      <c r="NA245" s="241"/>
      <c r="NB245" s="241"/>
      <c r="NC245" s="241"/>
      <c r="ND245" s="241"/>
      <c r="NE245" s="241"/>
      <c r="NF245" s="241"/>
      <c r="NG245" s="241"/>
      <c r="NH245" s="241"/>
      <c r="NI245" s="241"/>
      <c r="NJ245" s="241"/>
      <c r="NK245" s="241"/>
      <c r="NL245" s="241"/>
      <c r="NM245" s="241"/>
      <c r="NN245" s="241"/>
      <c r="NO245" s="241"/>
      <c r="NP245" s="241"/>
      <c r="NQ245" s="241"/>
      <c r="NR245" s="241"/>
      <c r="NS245" s="241"/>
      <c r="NT245" s="241"/>
      <c r="NU245" s="241"/>
      <c r="NV245" s="241"/>
      <c r="NW245" s="241"/>
      <c r="NX245" s="241"/>
      <c r="NY245" s="241"/>
      <c r="NZ245" s="241"/>
      <c r="OA245" s="241"/>
      <c r="OB245" s="241"/>
    </row>
    <row r="246" spans="1:392" s="284" customFormat="1">
      <c r="A246" s="123" t="s">
        <v>294</v>
      </c>
      <c r="B246" s="29" t="s">
        <v>183</v>
      </c>
      <c r="C246" s="290">
        <f>VLOOKUP(A246,'Running Inventory count'!$A:$C,3,)</f>
        <v>87</v>
      </c>
      <c r="D246" s="289"/>
      <c r="E246" s="22"/>
      <c r="F246" s="266" t="s">
        <v>970</v>
      </c>
      <c r="G246" s="289" t="s">
        <v>868</v>
      </c>
      <c r="H246" s="288" t="s">
        <v>102</v>
      </c>
      <c r="I246" s="261"/>
      <c r="J246" s="285"/>
      <c r="K246" s="261"/>
      <c r="L246" s="241"/>
      <c r="M246" s="241"/>
      <c r="N246" s="241"/>
      <c r="O246" s="241"/>
      <c r="P246" s="241"/>
      <c r="Q246" s="241"/>
      <c r="R246" s="241"/>
      <c r="S246" s="241"/>
      <c r="T246" s="241"/>
      <c r="U246" s="241"/>
      <c r="V246" s="241"/>
      <c r="W246" s="241"/>
      <c r="X246" s="241"/>
      <c r="Y246" s="241"/>
      <c r="Z246" s="241"/>
      <c r="AA246" s="241"/>
      <c r="AB246" s="241"/>
      <c r="AC246" s="241"/>
      <c r="AD246" s="241"/>
      <c r="AE246" s="241"/>
      <c r="AF246" s="241"/>
      <c r="AG246" s="241"/>
      <c r="AH246" s="241"/>
      <c r="AI246" s="241"/>
      <c r="AJ246" s="241"/>
      <c r="AK246" s="241"/>
      <c r="AL246" s="241"/>
      <c r="AM246" s="241"/>
      <c r="AN246" s="241"/>
      <c r="AO246" s="241"/>
      <c r="AP246" s="241"/>
      <c r="AQ246" s="241"/>
      <c r="AR246" s="241"/>
      <c r="AS246" s="241"/>
      <c r="AT246" s="241"/>
      <c r="AU246" s="241"/>
      <c r="AV246" s="241"/>
      <c r="AW246" s="241"/>
      <c r="AX246" s="241"/>
      <c r="AY246" s="241"/>
      <c r="AZ246" s="241"/>
      <c r="BA246" s="241"/>
      <c r="BB246" s="241"/>
      <c r="BC246" s="241"/>
      <c r="BD246" s="241"/>
      <c r="BE246" s="241"/>
      <c r="BF246" s="241"/>
      <c r="BG246" s="241"/>
      <c r="BH246" s="241"/>
      <c r="BI246" s="241"/>
      <c r="BJ246" s="241"/>
      <c r="BK246" s="241"/>
      <c r="BL246" s="241"/>
      <c r="BM246" s="241"/>
      <c r="BN246" s="241"/>
      <c r="BO246" s="241"/>
      <c r="BP246" s="241"/>
      <c r="BQ246" s="241"/>
      <c r="BR246" s="241"/>
      <c r="BS246" s="241"/>
      <c r="BT246" s="241"/>
      <c r="BU246" s="241"/>
      <c r="BV246" s="241"/>
      <c r="BW246" s="241"/>
      <c r="BX246" s="241"/>
      <c r="BY246" s="241"/>
      <c r="BZ246" s="241"/>
      <c r="CA246" s="241"/>
      <c r="CB246" s="241"/>
      <c r="CC246" s="241"/>
      <c r="CD246" s="241"/>
      <c r="CE246" s="241"/>
      <c r="CF246" s="241"/>
      <c r="CG246" s="241"/>
      <c r="CH246" s="241"/>
      <c r="CI246" s="241"/>
      <c r="CJ246" s="241"/>
      <c r="CK246" s="241"/>
      <c r="CL246" s="241"/>
      <c r="CM246" s="241"/>
      <c r="CN246" s="241"/>
      <c r="CO246" s="241"/>
      <c r="CP246" s="241"/>
      <c r="CQ246" s="241"/>
      <c r="CR246" s="241"/>
      <c r="CS246" s="241"/>
      <c r="CT246" s="241"/>
      <c r="CU246" s="241"/>
      <c r="CV246" s="241"/>
      <c r="CW246" s="241"/>
      <c r="CX246" s="241"/>
      <c r="CY246" s="241"/>
      <c r="CZ246" s="241"/>
      <c r="DA246" s="241"/>
      <c r="DB246" s="241"/>
      <c r="DC246" s="241"/>
      <c r="DD246" s="241"/>
      <c r="DE246" s="241"/>
      <c r="DF246" s="241"/>
      <c r="DG246" s="241"/>
      <c r="DH246" s="241"/>
      <c r="DI246" s="241"/>
      <c r="DJ246" s="241"/>
      <c r="DK246" s="241"/>
      <c r="DL246" s="241"/>
      <c r="DM246" s="241"/>
      <c r="DN246" s="241"/>
      <c r="DO246" s="241"/>
      <c r="DP246" s="241"/>
      <c r="DQ246" s="241"/>
      <c r="DR246" s="241"/>
      <c r="DS246" s="241"/>
      <c r="DT246" s="241"/>
      <c r="DU246" s="241"/>
      <c r="DV246" s="241"/>
      <c r="DW246" s="241"/>
      <c r="DX246" s="241"/>
      <c r="DY246" s="241"/>
      <c r="DZ246" s="241"/>
      <c r="EA246" s="241"/>
      <c r="EB246" s="241"/>
      <c r="EC246" s="241"/>
      <c r="ED246" s="241"/>
      <c r="EE246" s="241"/>
      <c r="EF246" s="241"/>
      <c r="EG246" s="241"/>
      <c r="EH246" s="241"/>
      <c r="EI246" s="241"/>
      <c r="EJ246" s="241"/>
      <c r="EK246" s="241"/>
      <c r="EL246" s="241"/>
      <c r="EM246" s="241"/>
      <c r="EN246" s="241"/>
      <c r="EO246" s="241"/>
      <c r="EP246" s="241"/>
      <c r="EQ246" s="241"/>
      <c r="ER246" s="241"/>
      <c r="ES246" s="241"/>
      <c r="ET246" s="241"/>
      <c r="EU246" s="241"/>
      <c r="EV246" s="241"/>
      <c r="EW246" s="241"/>
      <c r="EX246" s="241"/>
      <c r="EY246" s="241"/>
      <c r="EZ246" s="241"/>
      <c r="FA246" s="241"/>
      <c r="FB246" s="241"/>
      <c r="FC246" s="241"/>
      <c r="FD246" s="241"/>
      <c r="FE246" s="241"/>
      <c r="FF246" s="241"/>
      <c r="FG246" s="241"/>
      <c r="FH246" s="241"/>
      <c r="FI246" s="241"/>
      <c r="FJ246" s="241"/>
      <c r="FK246" s="241"/>
      <c r="FL246" s="241"/>
      <c r="FM246" s="241"/>
      <c r="FN246" s="241"/>
      <c r="FO246" s="241"/>
      <c r="FP246" s="241"/>
      <c r="FQ246" s="241"/>
      <c r="FR246" s="241"/>
      <c r="FS246" s="241"/>
      <c r="FT246" s="241"/>
      <c r="FU246" s="241"/>
      <c r="FV246" s="241"/>
      <c r="FW246" s="241"/>
      <c r="FX246" s="241"/>
      <c r="FY246" s="241"/>
      <c r="FZ246" s="241"/>
      <c r="GA246" s="241"/>
      <c r="GB246" s="241"/>
      <c r="GC246" s="241"/>
      <c r="GD246" s="241"/>
      <c r="GE246" s="241"/>
      <c r="GF246" s="241"/>
      <c r="GG246" s="241"/>
      <c r="GH246" s="241"/>
      <c r="GI246" s="241"/>
      <c r="GJ246" s="241"/>
      <c r="GK246" s="241"/>
      <c r="GL246" s="241"/>
      <c r="GM246" s="241"/>
      <c r="GN246" s="241"/>
      <c r="GO246" s="241"/>
      <c r="GP246" s="241"/>
      <c r="GQ246" s="241"/>
      <c r="GR246" s="241"/>
      <c r="GS246" s="241"/>
      <c r="GT246" s="241"/>
      <c r="GU246" s="241"/>
      <c r="GV246" s="241"/>
      <c r="GW246" s="241"/>
      <c r="GX246" s="241"/>
      <c r="GY246" s="241"/>
      <c r="GZ246" s="241"/>
      <c r="HA246" s="241"/>
      <c r="HB246" s="241"/>
      <c r="HC246" s="241"/>
      <c r="HD246" s="241"/>
      <c r="HE246" s="241"/>
      <c r="HF246" s="241"/>
      <c r="HG246" s="241"/>
      <c r="HH246" s="241"/>
      <c r="HI246" s="241"/>
      <c r="HJ246" s="241"/>
      <c r="HK246" s="241"/>
      <c r="HL246" s="241"/>
      <c r="HM246" s="241"/>
      <c r="HN246" s="241"/>
      <c r="HO246" s="241"/>
      <c r="HP246" s="241"/>
      <c r="HQ246" s="241"/>
      <c r="HR246" s="241"/>
      <c r="HS246" s="241"/>
      <c r="HT246" s="241"/>
      <c r="HU246" s="241"/>
      <c r="HV246" s="241"/>
      <c r="HW246" s="241"/>
      <c r="HX246" s="241"/>
      <c r="HY246" s="241"/>
      <c r="HZ246" s="241"/>
      <c r="IA246" s="241"/>
      <c r="IB246" s="241"/>
      <c r="IC246" s="241"/>
      <c r="ID246" s="241"/>
      <c r="IE246" s="241"/>
      <c r="IF246" s="241"/>
      <c r="IG246" s="241"/>
      <c r="IH246" s="241"/>
      <c r="II246" s="241"/>
      <c r="IJ246" s="241"/>
      <c r="IK246" s="241"/>
      <c r="IL246" s="241"/>
      <c r="IM246" s="241"/>
      <c r="IN246" s="241"/>
      <c r="IO246" s="241"/>
      <c r="IP246" s="241"/>
      <c r="IQ246" s="241"/>
      <c r="IR246" s="241"/>
      <c r="IS246" s="241"/>
      <c r="IT246" s="241"/>
      <c r="IU246" s="241"/>
      <c r="IV246" s="241"/>
      <c r="IW246" s="241"/>
      <c r="IX246" s="241"/>
      <c r="IY246" s="241"/>
      <c r="IZ246" s="241"/>
      <c r="JA246" s="241"/>
      <c r="JB246" s="241"/>
      <c r="JC246" s="241"/>
      <c r="JD246" s="241"/>
      <c r="JE246" s="241"/>
      <c r="JF246" s="241"/>
      <c r="JG246" s="241"/>
      <c r="JH246" s="241"/>
      <c r="JI246" s="241"/>
      <c r="JJ246" s="241"/>
      <c r="JK246" s="241"/>
      <c r="JL246" s="241"/>
      <c r="JM246" s="241"/>
      <c r="JN246" s="241"/>
      <c r="JO246" s="241"/>
      <c r="JP246" s="241"/>
      <c r="JQ246" s="241"/>
      <c r="JR246" s="241"/>
      <c r="JS246" s="241"/>
      <c r="JT246" s="241"/>
      <c r="JU246" s="241"/>
      <c r="JV246" s="241"/>
      <c r="JW246" s="241"/>
      <c r="JX246" s="241"/>
      <c r="JY246" s="241"/>
      <c r="JZ246" s="241"/>
      <c r="KA246" s="241"/>
      <c r="KB246" s="241"/>
      <c r="KC246" s="241"/>
      <c r="KD246" s="241"/>
      <c r="KE246" s="241"/>
      <c r="KF246" s="241"/>
      <c r="KG246" s="241"/>
      <c r="KH246" s="241"/>
      <c r="KI246" s="241"/>
      <c r="KJ246" s="241"/>
      <c r="KK246" s="241"/>
      <c r="KL246" s="241"/>
      <c r="KM246" s="241"/>
      <c r="KN246" s="241"/>
      <c r="KO246" s="241"/>
      <c r="KP246" s="241"/>
      <c r="KQ246" s="241"/>
      <c r="KR246" s="241"/>
      <c r="KS246" s="241"/>
      <c r="KT246" s="241"/>
      <c r="KU246" s="241"/>
      <c r="KV246" s="241"/>
      <c r="KW246" s="241"/>
      <c r="KX246" s="241"/>
      <c r="KY246" s="241"/>
      <c r="KZ246" s="241"/>
      <c r="LA246" s="241"/>
      <c r="LB246" s="241"/>
      <c r="LC246" s="241"/>
      <c r="LD246" s="241"/>
      <c r="LE246" s="241"/>
      <c r="LF246" s="241"/>
      <c r="LG246" s="241"/>
      <c r="LH246" s="241"/>
      <c r="LI246" s="241"/>
      <c r="LJ246" s="241"/>
      <c r="LK246" s="241"/>
      <c r="LL246" s="241"/>
      <c r="LM246" s="241"/>
      <c r="LN246" s="241"/>
      <c r="LO246" s="241"/>
      <c r="LP246" s="241"/>
      <c r="LQ246" s="241"/>
      <c r="LR246" s="241"/>
      <c r="LS246" s="241"/>
      <c r="LT246" s="241"/>
      <c r="LU246" s="241"/>
      <c r="LV246" s="241"/>
      <c r="LW246" s="241"/>
      <c r="LX246" s="241"/>
      <c r="LY246" s="241"/>
      <c r="LZ246" s="241"/>
      <c r="MA246" s="241"/>
      <c r="MB246" s="241"/>
      <c r="MC246" s="241"/>
      <c r="MD246" s="241"/>
      <c r="ME246" s="241"/>
      <c r="MF246" s="241"/>
      <c r="MG246" s="241"/>
      <c r="MH246" s="241"/>
      <c r="MI246" s="241"/>
      <c r="MJ246" s="241"/>
      <c r="MK246" s="241"/>
      <c r="ML246" s="241"/>
      <c r="MM246" s="241"/>
      <c r="MN246" s="241"/>
      <c r="MO246" s="241"/>
      <c r="MP246" s="241"/>
      <c r="MQ246" s="241"/>
      <c r="MR246" s="241"/>
      <c r="MS246" s="241"/>
      <c r="MT246" s="241"/>
      <c r="MU246" s="241"/>
      <c r="MV246" s="241"/>
      <c r="MW246" s="241"/>
      <c r="MX246" s="241"/>
      <c r="MY246" s="241"/>
      <c r="MZ246" s="241"/>
      <c r="NA246" s="241"/>
      <c r="NB246" s="241"/>
      <c r="NC246" s="241"/>
      <c r="ND246" s="241"/>
      <c r="NE246" s="241"/>
      <c r="NF246" s="241"/>
      <c r="NG246" s="241"/>
      <c r="NH246" s="241"/>
      <c r="NI246" s="241"/>
      <c r="NJ246" s="241"/>
      <c r="NK246" s="241"/>
      <c r="NL246" s="241"/>
      <c r="NM246" s="241"/>
      <c r="NN246" s="241"/>
      <c r="NO246" s="241"/>
      <c r="NP246" s="241"/>
      <c r="NQ246" s="241"/>
      <c r="NR246" s="241"/>
      <c r="NS246" s="241"/>
      <c r="NT246" s="241"/>
      <c r="NU246" s="241"/>
      <c r="NV246" s="241"/>
      <c r="NW246" s="241"/>
      <c r="NX246" s="241"/>
      <c r="NY246" s="241"/>
      <c r="NZ246" s="241"/>
      <c r="OA246" s="241"/>
      <c r="OB246" s="241"/>
    </row>
    <row r="247" spans="1:392" s="284" customFormat="1">
      <c r="A247" s="293" t="s">
        <v>2106</v>
      </c>
      <c r="B247" s="387" t="s">
        <v>2114</v>
      </c>
      <c r="C247" s="290">
        <f>VLOOKUP(A247,'Running Inventory count'!$A:$C,3,)</f>
        <v>3</v>
      </c>
      <c r="D247" s="289"/>
      <c r="E247" s="289"/>
      <c r="F247" s="291" t="s">
        <v>2054</v>
      </c>
      <c r="G247" s="289" t="s">
        <v>868</v>
      </c>
      <c r="H247" s="288" t="s">
        <v>102</v>
      </c>
      <c r="I247" s="287"/>
      <c r="J247" s="285"/>
      <c r="K247" s="287"/>
      <c r="L247" s="241"/>
      <c r="M247" s="241"/>
      <c r="N247" s="241"/>
      <c r="O247" s="241"/>
      <c r="P247" s="241"/>
      <c r="Q247" s="241"/>
      <c r="R247" s="241"/>
      <c r="S247" s="241"/>
      <c r="T247" s="241"/>
      <c r="U247" s="241"/>
      <c r="V247" s="241"/>
      <c r="W247" s="241"/>
      <c r="X247" s="241"/>
      <c r="Y247" s="241"/>
      <c r="Z247" s="241"/>
      <c r="AA247" s="241"/>
      <c r="AB247" s="241"/>
      <c r="AC247" s="241"/>
      <c r="AD247" s="241"/>
      <c r="AE247" s="241"/>
      <c r="AF247" s="241"/>
      <c r="AG247" s="241"/>
      <c r="AH247" s="241"/>
      <c r="AI247" s="241"/>
      <c r="AJ247" s="241"/>
      <c r="AK247" s="241"/>
      <c r="AL247" s="241"/>
      <c r="AM247" s="241"/>
      <c r="AN247" s="241"/>
      <c r="AO247" s="241"/>
      <c r="AP247" s="241"/>
      <c r="AQ247" s="241"/>
      <c r="AR247" s="241"/>
      <c r="AS247" s="241"/>
      <c r="AT247" s="241"/>
      <c r="AU247" s="241"/>
      <c r="AV247" s="241"/>
      <c r="AW247" s="241"/>
      <c r="AX247" s="241"/>
      <c r="AY247" s="241"/>
      <c r="AZ247" s="241"/>
      <c r="BA247" s="241"/>
      <c r="BB247" s="241"/>
      <c r="BC247" s="241"/>
      <c r="BD247" s="241"/>
      <c r="BE247" s="241"/>
      <c r="BF247" s="241"/>
      <c r="BG247" s="241"/>
      <c r="BH247" s="241"/>
      <c r="BI247" s="241"/>
      <c r="BJ247" s="241"/>
      <c r="BK247" s="241"/>
      <c r="BL247" s="241"/>
      <c r="BM247" s="241"/>
      <c r="BN247" s="241"/>
      <c r="BO247" s="241"/>
      <c r="BP247" s="241"/>
      <c r="BQ247" s="241"/>
      <c r="BR247" s="241"/>
      <c r="BS247" s="241"/>
      <c r="BT247" s="241"/>
      <c r="BU247" s="241"/>
      <c r="BV247" s="241"/>
      <c r="BW247" s="241"/>
      <c r="BX247" s="241"/>
      <c r="BY247" s="241"/>
      <c r="BZ247" s="241"/>
      <c r="CA247" s="241"/>
      <c r="CB247" s="241"/>
      <c r="CC247" s="241"/>
      <c r="CD247" s="241"/>
      <c r="CE247" s="241"/>
      <c r="CF247" s="241"/>
      <c r="CG247" s="241"/>
      <c r="CH247" s="241"/>
      <c r="CI247" s="241"/>
      <c r="CJ247" s="241"/>
      <c r="CK247" s="241"/>
      <c r="CL247" s="241"/>
      <c r="CM247" s="241"/>
      <c r="CN247" s="241"/>
      <c r="CO247" s="241"/>
      <c r="CP247" s="241"/>
      <c r="CQ247" s="241"/>
      <c r="CR247" s="241"/>
      <c r="CS247" s="241"/>
      <c r="CT247" s="241"/>
      <c r="CU247" s="241"/>
      <c r="CV247" s="241"/>
      <c r="CW247" s="241"/>
      <c r="CX247" s="241"/>
      <c r="CY247" s="241"/>
      <c r="CZ247" s="241"/>
      <c r="DA247" s="241"/>
      <c r="DB247" s="241"/>
      <c r="DC247" s="241"/>
      <c r="DD247" s="241"/>
      <c r="DE247" s="241"/>
      <c r="DF247" s="241"/>
      <c r="DG247" s="241"/>
      <c r="DH247" s="241"/>
      <c r="DI247" s="241"/>
      <c r="DJ247" s="241"/>
      <c r="DK247" s="241"/>
      <c r="DL247" s="241"/>
      <c r="DM247" s="241"/>
      <c r="DN247" s="241"/>
      <c r="DO247" s="241"/>
      <c r="DP247" s="241"/>
      <c r="DQ247" s="241"/>
      <c r="DR247" s="241"/>
      <c r="DS247" s="241"/>
      <c r="DT247" s="241"/>
      <c r="DU247" s="241"/>
      <c r="DV247" s="241"/>
      <c r="DW247" s="241"/>
      <c r="DX247" s="241"/>
      <c r="DY247" s="241"/>
      <c r="DZ247" s="241"/>
      <c r="EA247" s="241"/>
      <c r="EB247" s="241"/>
      <c r="EC247" s="241"/>
      <c r="ED247" s="241"/>
      <c r="EE247" s="241"/>
      <c r="EF247" s="241"/>
      <c r="EG247" s="241"/>
      <c r="EH247" s="241"/>
      <c r="EI247" s="241"/>
      <c r="EJ247" s="241"/>
      <c r="EK247" s="241"/>
      <c r="EL247" s="241"/>
      <c r="EM247" s="241"/>
      <c r="EN247" s="241"/>
      <c r="EO247" s="241"/>
      <c r="EP247" s="241"/>
      <c r="EQ247" s="241"/>
      <c r="ER247" s="241"/>
      <c r="ES247" s="241"/>
      <c r="ET247" s="241"/>
      <c r="EU247" s="241"/>
      <c r="EV247" s="241"/>
      <c r="EW247" s="241"/>
      <c r="EX247" s="241"/>
      <c r="EY247" s="241"/>
      <c r="EZ247" s="241"/>
      <c r="FA247" s="241"/>
      <c r="FB247" s="241"/>
      <c r="FC247" s="241"/>
      <c r="FD247" s="241"/>
      <c r="FE247" s="241"/>
      <c r="FF247" s="241"/>
      <c r="FG247" s="241"/>
      <c r="FH247" s="241"/>
      <c r="FI247" s="241"/>
      <c r="FJ247" s="241"/>
      <c r="FK247" s="241"/>
      <c r="FL247" s="241"/>
      <c r="FM247" s="241"/>
      <c r="FN247" s="241"/>
      <c r="FO247" s="241"/>
      <c r="FP247" s="241"/>
      <c r="FQ247" s="241"/>
      <c r="FR247" s="241"/>
      <c r="FS247" s="241"/>
      <c r="FT247" s="241"/>
      <c r="FU247" s="241"/>
      <c r="FV247" s="241"/>
      <c r="FW247" s="241"/>
      <c r="FX247" s="241"/>
      <c r="FY247" s="241"/>
      <c r="FZ247" s="241"/>
      <c r="GA247" s="241"/>
      <c r="GB247" s="241"/>
      <c r="GC247" s="241"/>
      <c r="GD247" s="241"/>
      <c r="GE247" s="241"/>
      <c r="GF247" s="241"/>
      <c r="GG247" s="241"/>
      <c r="GH247" s="241"/>
      <c r="GI247" s="241"/>
      <c r="GJ247" s="241"/>
      <c r="GK247" s="241"/>
      <c r="GL247" s="241"/>
      <c r="GM247" s="241"/>
      <c r="GN247" s="241"/>
      <c r="GO247" s="241"/>
      <c r="GP247" s="241"/>
      <c r="GQ247" s="241"/>
      <c r="GR247" s="241"/>
      <c r="GS247" s="241"/>
      <c r="GT247" s="241"/>
      <c r="GU247" s="241"/>
      <c r="GV247" s="241"/>
      <c r="GW247" s="241"/>
      <c r="GX247" s="241"/>
      <c r="GY247" s="241"/>
      <c r="GZ247" s="241"/>
      <c r="HA247" s="241"/>
      <c r="HB247" s="241"/>
      <c r="HC247" s="241"/>
      <c r="HD247" s="241"/>
      <c r="HE247" s="241"/>
      <c r="HF247" s="241"/>
      <c r="HG247" s="241"/>
      <c r="HH247" s="241"/>
      <c r="HI247" s="241"/>
      <c r="HJ247" s="241"/>
      <c r="HK247" s="241"/>
      <c r="HL247" s="241"/>
      <c r="HM247" s="241"/>
      <c r="HN247" s="241"/>
      <c r="HO247" s="241"/>
      <c r="HP247" s="241"/>
      <c r="HQ247" s="241"/>
      <c r="HR247" s="241"/>
      <c r="HS247" s="241"/>
      <c r="HT247" s="241"/>
      <c r="HU247" s="241"/>
      <c r="HV247" s="241"/>
      <c r="HW247" s="241"/>
      <c r="HX247" s="241"/>
      <c r="HY247" s="241"/>
      <c r="HZ247" s="241"/>
      <c r="IA247" s="241"/>
      <c r="IB247" s="241"/>
      <c r="IC247" s="241"/>
      <c r="ID247" s="241"/>
      <c r="IE247" s="241"/>
      <c r="IF247" s="241"/>
      <c r="IG247" s="241"/>
      <c r="IH247" s="241"/>
      <c r="II247" s="241"/>
      <c r="IJ247" s="241"/>
      <c r="IK247" s="241"/>
      <c r="IL247" s="241"/>
      <c r="IM247" s="241"/>
      <c r="IN247" s="241"/>
      <c r="IO247" s="241"/>
      <c r="IP247" s="241"/>
      <c r="IQ247" s="241"/>
      <c r="IR247" s="241"/>
      <c r="IS247" s="241"/>
      <c r="IT247" s="241"/>
      <c r="IU247" s="241"/>
      <c r="IV247" s="241"/>
      <c r="IW247" s="241"/>
      <c r="IX247" s="241"/>
      <c r="IY247" s="241"/>
      <c r="IZ247" s="241"/>
      <c r="JA247" s="241"/>
      <c r="JB247" s="241"/>
      <c r="JC247" s="241"/>
      <c r="JD247" s="241"/>
      <c r="JE247" s="241"/>
      <c r="JF247" s="241"/>
      <c r="JG247" s="241"/>
      <c r="JH247" s="241"/>
      <c r="JI247" s="241"/>
      <c r="JJ247" s="241"/>
      <c r="JK247" s="241"/>
      <c r="JL247" s="241"/>
      <c r="JM247" s="241"/>
      <c r="JN247" s="241"/>
      <c r="JO247" s="241"/>
      <c r="JP247" s="241"/>
      <c r="JQ247" s="241"/>
      <c r="JR247" s="241"/>
      <c r="JS247" s="241"/>
      <c r="JT247" s="241"/>
      <c r="JU247" s="241"/>
      <c r="JV247" s="241"/>
      <c r="JW247" s="241"/>
      <c r="JX247" s="241"/>
      <c r="JY247" s="241"/>
      <c r="JZ247" s="241"/>
      <c r="KA247" s="241"/>
      <c r="KB247" s="241"/>
      <c r="KC247" s="241"/>
      <c r="KD247" s="241"/>
      <c r="KE247" s="241"/>
      <c r="KF247" s="241"/>
      <c r="KG247" s="241"/>
      <c r="KH247" s="241"/>
      <c r="KI247" s="241"/>
      <c r="KJ247" s="241"/>
      <c r="KK247" s="241"/>
      <c r="KL247" s="241"/>
      <c r="KM247" s="241"/>
      <c r="KN247" s="241"/>
      <c r="KO247" s="241"/>
      <c r="KP247" s="241"/>
      <c r="KQ247" s="241"/>
      <c r="KR247" s="241"/>
      <c r="KS247" s="241"/>
      <c r="KT247" s="241"/>
      <c r="KU247" s="241"/>
      <c r="KV247" s="241"/>
      <c r="KW247" s="241"/>
      <c r="KX247" s="241"/>
      <c r="KY247" s="241"/>
      <c r="KZ247" s="241"/>
      <c r="LA247" s="241"/>
      <c r="LB247" s="241"/>
      <c r="LC247" s="241"/>
      <c r="LD247" s="241"/>
      <c r="LE247" s="241"/>
      <c r="LF247" s="241"/>
      <c r="LG247" s="241"/>
      <c r="LH247" s="241"/>
      <c r="LI247" s="241"/>
      <c r="LJ247" s="241"/>
      <c r="LK247" s="241"/>
      <c r="LL247" s="241"/>
      <c r="LM247" s="241"/>
      <c r="LN247" s="241"/>
      <c r="LO247" s="241"/>
      <c r="LP247" s="241"/>
      <c r="LQ247" s="241"/>
      <c r="LR247" s="241"/>
      <c r="LS247" s="241"/>
      <c r="LT247" s="241"/>
      <c r="LU247" s="241"/>
      <c r="LV247" s="241"/>
      <c r="LW247" s="241"/>
      <c r="LX247" s="241"/>
      <c r="LY247" s="241"/>
      <c r="LZ247" s="241"/>
      <c r="MA247" s="241"/>
      <c r="MB247" s="241"/>
      <c r="MC247" s="241"/>
      <c r="MD247" s="241"/>
      <c r="ME247" s="241"/>
      <c r="MF247" s="241"/>
      <c r="MG247" s="241"/>
      <c r="MH247" s="241"/>
      <c r="MI247" s="241"/>
      <c r="MJ247" s="241"/>
      <c r="MK247" s="241"/>
      <c r="ML247" s="241"/>
      <c r="MM247" s="241"/>
      <c r="MN247" s="241"/>
      <c r="MO247" s="241"/>
      <c r="MP247" s="241"/>
      <c r="MQ247" s="241"/>
      <c r="MR247" s="241"/>
      <c r="MS247" s="241"/>
      <c r="MT247" s="241"/>
      <c r="MU247" s="241"/>
      <c r="MV247" s="241"/>
      <c r="MW247" s="241"/>
      <c r="MX247" s="241"/>
      <c r="MY247" s="241"/>
      <c r="MZ247" s="241"/>
      <c r="NA247" s="241"/>
      <c r="NB247" s="241"/>
      <c r="NC247" s="241"/>
      <c r="ND247" s="241"/>
      <c r="NE247" s="241"/>
      <c r="NF247" s="241"/>
      <c r="NG247" s="241"/>
      <c r="NH247" s="241"/>
      <c r="NI247" s="241"/>
      <c r="NJ247" s="241"/>
      <c r="NK247" s="241"/>
      <c r="NL247" s="241"/>
      <c r="NM247" s="241"/>
      <c r="NN247" s="241"/>
      <c r="NO247" s="241"/>
      <c r="NP247" s="241"/>
      <c r="NQ247" s="241"/>
      <c r="NR247" s="241"/>
      <c r="NS247" s="241"/>
      <c r="NT247" s="241"/>
      <c r="NU247" s="241"/>
      <c r="NV247" s="241"/>
      <c r="NW247" s="241"/>
      <c r="NX247" s="241"/>
      <c r="NY247" s="241"/>
      <c r="NZ247" s="241"/>
      <c r="OA247" s="241"/>
      <c r="OB247" s="241"/>
    </row>
    <row r="248" spans="1:392" s="284" customFormat="1">
      <c r="A248" s="121" t="s">
        <v>77</v>
      </c>
      <c r="B248" s="157" t="s">
        <v>76</v>
      </c>
      <c r="C248" s="170">
        <f>VLOOKUP(A248,'Running Inventory count'!$A:$C,3,)</f>
        <v>23</v>
      </c>
      <c r="D248" s="169"/>
      <c r="E248" s="169"/>
      <c r="F248" s="115" t="s">
        <v>783</v>
      </c>
      <c r="G248" s="169" t="s">
        <v>827</v>
      </c>
      <c r="H248" s="167" t="s">
        <v>737</v>
      </c>
      <c r="I248" s="207"/>
      <c r="J248" s="163"/>
      <c r="K248" s="151"/>
      <c r="L248" s="241"/>
      <c r="M248" s="241"/>
      <c r="N248" s="241"/>
      <c r="O248" s="241"/>
      <c r="P248" s="241"/>
      <c r="Q248" s="241"/>
      <c r="R248" s="241"/>
      <c r="S248" s="241"/>
      <c r="T248" s="241"/>
      <c r="U248" s="241"/>
      <c r="V248" s="241"/>
      <c r="W248" s="241"/>
      <c r="X248" s="241"/>
      <c r="Y248" s="241"/>
      <c r="Z248" s="241"/>
      <c r="AA248" s="241"/>
      <c r="AB248" s="241"/>
      <c r="AC248" s="241"/>
      <c r="AD248" s="241"/>
      <c r="AE248" s="241"/>
      <c r="AF248" s="241"/>
      <c r="AG248" s="241"/>
      <c r="AH248" s="241"/>
      <c r="AI248" s="241"/>
      <c r="AJ248" s="241"/>
      <c r="AK248" s="241"/>
      <c r="AL248" s="241"/>
      <c r="AM248" s="241"/>
      <c r="AN248" s="241"/>
      <c r="AO248" s="241"/>
      <c r="AP248" s="241"/>
      <c r="AQ248" s="241"/>
      <c r="AR248" s="241"/>
      <c r="AS248" s="241"/>
      <c r="AT248" s="241"/>
      <c r="AU248" s="241"/>
      <c r="AV248" s="241"/>
      <c r="AW248" s="241"/>
      <c r="AX248" s="241"/>
      <c r="AY248" s="241"/>
      <c r="AZ248" s="241"/>
      <c r="BA248" s="241"/>
      <c r="BB248" s="241"/>
      <c r="BC248" s="241"/>
      <c r="BD248" s="241"/>
      <c r="BE248" s="241"/>
      <c r="BF248" s="241"/>
      <c r="BG248" s="241"/>
      <c r="BH248" s="241"/>
      <c r="BI248" s="241"/>
      <c r="BJ248" s="241"/>
      <c r="BK248" s="241"/>
      <c r="BL248" s="241"/>
      <c r="BM248" s="241"/>
      <c r="BN248" s="241"/>
      <c r="BO248" s="241"/>
      <c r="BP248" s="241"/>
      <c r="BQ248" s="241"/>
      <c r="BR248" s="241"/>
      <c r="BS248" s="241"/>
      <c r="BT248" s="241"/>
      <c r="BU248" s="241"/>
      <c r="BV248" s="241"/>
      <c r="BW248" s="241"/>
      <c r="BX248" s="241"/>
      <c r="BY248" s="241"/>
      <c r="BZ248" s="241"/>
      <c r="CA248" s="241"/>
      <c r="CB248" s="241"/>
      <c r="CC248" s="241"/>
      <c r="CD248" s="241"/>
      <c r="CE248" s="241"/>
      <c r="CF248" s="241"/>
      <c r="CG248" s="241"/>
      <c r="CH248" s="241"/>
      <c r="CI248" s="241"/>
      <c r="CJ248" s="241"/>
      <c r="CK248" s="241"/>
      <c r="CL248" s="241"/>
      <c r="CM248" s="241"/>
      <c r="CN248" s="241"/>
      <c r="CO248" s="241"/>
      <c r="CP248" s="241"/>
      <c r="CQ248" s="241"/>
      <c r="CR248" s="241"/>
      <c r="CS248" s="241"/>
      <c r="CT248" s="241"/>
      <c r="CU248" s="241"/>
      <c r="CV248" s="241"/>
      <c r="CW248" s="241"/>
      <c r="CX248" s="241"/>
      <c r="CY248" s="241"/>
      <c r="CZ248" s="241"/>
      <c r="DA248" s="241"/>
      <c r="DB248" s="241"/>
      <c r="DC248" s="241"/>
      <c r="DD248" s="241"/>
      <c r="DE248" s="241"/>
      <c r="DF248" s="241"/>
      <c r="DG248" s="241"/>
      <c r="DH248" s="241"/>
      <c r="DI248" s="241"/>
      <c r="DJ248" s="241"/>
      <c r="DK248" s="241"/>
      <c r="DL248" s="241"/>
      <c r="DM248" s="241"/>
      <c r="DN248" s="241"/>
      <c r="DO248" s="241"/>
      <c r="DP248" s="241"/>
      <c r="DQ248" s="241"/>
      <c r="DR248" s="241"/>
      <c r="DS248" s="241"/>
      <c r="DT248" s="241"/>
      <c r="DU248" s="241"/>
      <c r="DV248" s="241"/>
      <c r="DW248" s="241"/>
      <c r="DX248" s="241"/>
      <c r="DY248" s="241"/>
      <c r="DZ248" s="241"/>
      <c r="EA248" s="241"/>
      <c r="EB248" s="241"/>
      <c r="EC248" s="241"/>
      <c r="ED248" s="241"/>
      <c r="EE248" s="241"/>
      <c r="EF248" s="241"/>
      <c r="EG248" s="241"/>
      <c r="EH248" s="241"/>
      <c r="EI248" s="241"/>
      <c r="EJ248" s="241"/>
      <c r="EK248" s="241"/>
      <c r="EL248" s="241"/>
      <c r="EM248" s="241"/>
      <c r="EN248" s="241"/>
      <c r="EO248" s="241"/>
      <c r="EP248" s="241"/>
      <c r="EQ248" s="241"/>
      <c r="ER248" s="241"/>
      <c r="ES248" s="241"/>
      <c r="ET248" s="241"/>
      <c r="EU248" s="241"/>
      <c r="EV248" s="241"/>
      <c r="EW248" s="241"/>
      <c r="EX248" s="241"/>
      <c r="EY248" s="241"/>
      <c r="EZ248" s="241"/>
      <c r="FA248" s="241"/>
      <c r="FB248" s="241"/>
      <c r="FC248" s="241"/>
      <c r="FD248" s="241"/>
      <c r="FE248" s="241"/>
      <c r="FF248" s="241"/>
      <c r="FG248" s="241"/>
      <c r="FH248" s="241"/>
      <c r="FI248" s="241"/>
      <c r="FJ248" s="241"/>
      <c r="FK248" s="241"/>
      <c r="FL248" s="241"/>
      <c r="FM248" s="241"/>
      <c r="FN248" s="241"/>
      <c r="FO248" s="241"/>
      <c r="FP248" s="241"/>
      <c r="FQ248" s="241"/>
      <c r="FR248" s="241"/>
      <c r="FS248" s="241"/>
      <c r="FT248" s="241"/>
      <c r="FU248" s="241"/>
      <c r="FV248" s="241"/>
      <c r="FW248" s="241"/>
      <c r="FX248" s="241"/>
      <c r="FY248" s="241"/>
      <c r="FZ248" s="241"/>
      <c r="GA248" s="241"/>
      <c r="GB248" s="241"/>
      <c r="GC248" s="241"/>
      <c r="GD248" s="241"/>
      <c r="GE248" s="241"/>
      <c r="GF248" s="241"/>
      <c r="GG248" s="241"/>
      <c r="GH248" s="241"/>
      <c r="GI248" s="241"/>
      <c r="GJ248" s="241"/>
      <c r="GK248" s="241"/>
      <c r="GL248" s="241"/>
      <c r="GM248" s="241"/>
      <c r="GN248" s="241"/>
      <c r="GO248" s="241"/>
      <c r="GP248" s="241"/>
      <c r="GQ248" s="241"/>
      <c r="GR248" s="241"/>
      <c r="GS248" s="241"/>
      <c r="GT248" s="241"/>
      <c r="GU248" s="241"/>
      <c r="GV248" s="241"/>
      <c r="GW248" s="241"/>
      <c r="GX248" s="241"/>
      <c r="GY248" s="241"/>
      <c r="GZ248" s="241"/>
      <c r="HA248" s="241"/>
      <c r="HB248" s="241"/>
      <c r="HC248" s="241"/>
      <c r="HD248" s="241"/>
      <c r="HE248" s="241"/>
      <c r="HF248" s="241"/>
      <c r="HG248" s="241"/>
      <c r="HH248" s="241"/>
      <c r="HI248" s="241"/>
      <c r="HJ248" s="241"/>
      <c r="HK248" s="241"/>
      <c r="HL248" s="241"/>
      <c r="HM248" s="241"/>
      <c r="HN248" s="241"/>
      <c r="HO248" s="241"/>
      <c r="HP248" s="241"/>
      <c r="HQ248" s="241"/>
      <c r="HR248" s="241"/>
      <c r="HS248" s="241"/>
      <c r="HT248" s="241"/>
      <c r="HU248" s="241"/>
      <c r="HV248" s="241"/>
      <c r="HW248" s="241"/>
      <c r="HX248" s="241"/>
      <c r="HY248" s="241"/>
      <c r="HZ248" s="241"/>
      <c r="IA248" s="241"/>
      <c r="IB248" s="241"/>
      <c r="IC248" s="241"/>
      <c r="ID248" s="241"/>
      <c r="IE248" s="241"/>
      <c r="IF248" s="241"/>
      <c r="IG248" s="241"/>
      <c r="IH248" s="241"/>
      <c r="II248" s="241"/>
      <c r="IJ248" s="241"/>
      <c r="IK248" s="241"/>
      <c r="IL248" s="241"/>
      <c r="IM248" s="241"/>
      <c r="IN248" s="241"/>
      <c r="IO248" s="241"/>
      <c r="IP248" s="241"/>
      <c r="IQ248" s="241"/>
      <c r="IR248" s="241"/>
      <c r="IS248" s="241"/>
      <c r="IT248" s="241"/>
      <c r="IU248" s="241"/>
      <c r="IV248" s="241"/>
      <c r="IW248" s="241"/>
      <c r="IX248" s="241"/>
      <c r="IY248" s="241"/>
      <c r="IZ248" s="241"/>
      <c r="JA248" s="241"/>
      <c r="JB248" s="241"/>
      <c r="JC248" s="241"/>
      <c r="JD248" s="241"/>
      <c r="JE248" s="241"/>
      <c r="JF248" s="241"/>
      <c r="JG248" s="241"/>
      <c r="JH248" s="241"/>
      <c r="JI248" s="241"/>
      <c r="JJ248" s="241"/>
      <c r="JK248" s="241"/>
      <c r="JL248" s="241"/>
      <c r="JM248" s="241"/>
      <c r="JN248" s="241"/>
      <c r="JO248" s="241"/>
      <c r="JP248" s="241"/>
      <c r="JQ248" s="241"/>
      <c r="JR248" s="241"/>
      <c r="JS248" s="241"/>
      <c r="JT248" s="241"/>
      <c r="JU248" s="241"/>
      <c r="JV248" s="241"/>
      <c r="JW248" s="241"/>
      <c r="JX248" s="241"/>
      <c r="JY248" s="241"/>
      <c r="JZ248" s="241"/>
      <c r="KA248" s="241"/>
      <c r="KB248" s="241"/>
      <c r="KC248" s="241"/>
      <c r="KD248" s="241"/>
      <c r="KE248" s="241"/>
      <c r="KF248" s="241"/>
      <c r="KG248" s="241"/>
      <c r="KH248" s="241"/>
      <c r="KI248" s="241"/>
      <c r="KJ248" s="241"/>
      <c r="KK248" s="241"/>
      <c r="KL248" s="241"/>
      <c r="KM248" s="241"/>
      <c r="KN248" s="241"/>
      <c r="KO248" s="241"/>
      <c r="KP248" s="241"/>
      <c r="KQ248" s="241"/>
      <c r="KR248" s="241"/>
      <c r="KS248" s="241"/>
      <c r="KT248" s="241"/>
      <c r="KU248" s="241"/>
      <c r="KV248" s="241"/>
      <c r="KW248" s="241"/>
      <c r="KX248" s="241"/>
      <c r="KY248" s="241"/>
      <c r="KZ248" s="241"/>
      <c r="LA248" s="241"/>
      <c r="LB248" s="241"/>
      <c r="LC248" s="241"/>
      <c r="LD248" s="241"/>
      <c r="LE248" s="241"/>
      <c r="LF248" s="241"/>
      <c r="LG248" s="241"/>
      <c r="LH248" s="241"/>
      <c r="LI248" s="241"/>
      <c r="LJ248" s="241"/>
      <c r="LK248" s="241"/>
      <c r="LL248" s="241"/>
      <c r="LM248" s="241"/>
      <c r="LN248" s="241"/>
      <c r="LO248" s="241"/>
      <c r="LP248" s="241"/>
      <c r="LQ248" s="241"/>
      <c r="LR248" s="241"/>
      <c r="LS248" s="241"/>
      <c r="LT248" s="241"/>
      <c r="LU248" s="241"/>
      <c r="LV248" s="241"/>
      <c r="LW248" s="241"/>
      <c r="LX248" s="241"/>
      <c r="LY248" s="241"/>
      <c r="LZ248" s="241"/>
      <c r="MA248" s="241"/>
      <c r="MB248" s="241"/>
      <c r="MC248" s="241"/>
      <c r="MD248" s="241"/>
      <c r="ME248" s="241"/>
      <c r="MF248" s="241"/>
      <c r="MG248" s="241"/>
      <c r="MH248" s="241"/>
      <c r="MI248" s="241"/>
      <c r="MJ248" s="241"/>
      <c r="MK248" s="241"/>
      <c r="ML248" s="241"/>
      <c r="MM248" s="241"/>
      <c r="MN248" s="241"/>
      <c r="MO248" s="241"/>
      <c r="MP248" s="241"/>
      <c r="MQ248" s="241"/>
      <c r="MR248" s="241"/>
      <c r="MS248" s="241"/>
      <c r="MT248" s="241"/>
      <c r="MU248" s="241"/>
      <c r="MV248" s="241"/>
      <c r="MW248" s="241"/>
      <c r="MX248" s="241"/>
      <c r="MY248" s="241"/>
      <c r="MZ248" s="241"/>
      <c r="NA248" s="241"/>
      <c r="NB248" s="241"/>
      <c r="NC248" s="241"/>
      <c r="ND248" s="241"/>
      <c r="NE248" s="241"/>
      <c r="NF248" s="241"/>
      <c r="NG248" s="241"/>
      <c r="NH248" s="241"/>
      <c r="NI248" s="241"/>
      <c r="NJ248" s="241"/>
      <c r="NK248" s="241"/>
      <c r="NL248" s="241"/>
      <c r="NM248" s="241"/>
      <c r="NN248" s="241"/>
      <c r="NO248" s="241"/>
      <c r="NP248" s="241"/>
      <c r="NQ248" s="241"/>
      <c r="NR248" s="241"/>
      <c r="NS248" s="241"/>
      <c r="NT248" s="241"/>
      <c r="NU248" s="241"/>
      <c r="NV248" s="241"/>
      <c r="NW248" s="241"/>
      <c r="NX248" s="241"/>
      <c r="NY248" s="241"/>
      <c r="NZ248" s="241"/>
      <c r="OA248" s="241"/>
      <c r="OB248" s="241"/>
    </row>
    <row r="249" spans="1:392" s="284" customFormat="1">
      <c r="A249" s="293" t="s">
        <v>2132</v>
      </c>
      <c r="B249" s="387" t="s">
        <v>2123</v>
      </c>
      <c r="C249" s="290">
        <f>VLOOKUP(A249,'Running Inventory count'!$A:$C,3,)</f>
        <v>2</v>
      </c>
      <c r="D249" s="289"/>
      <c r="E249" s="289"/>
      <c r="F249" s="291" t="s">
        <v>2054</v>
      </c>
      <c r="G249" s="289" t="s">
        <v>868</v>
      </c>
      <c r="H249" s="288" t="s">
        <v>102</v>
      </c>
      <c r="I249" s="287"/>
      <c r="J249" s="285"/>
      <c r="K249" s="287"/>
      <c r="L249" s="241"/>
      <c r="M249" s="241"/>
      <c r="N249" s="241"/>
      <c r="O249" s="241"/>
      <c r="P249" s="241"/>
      <c r="Q249" s="241"/>
      <c r="R249" s="241"/>
      <c r="S249" s="241"/>
      <c r="T249" s="241"/>
      <c r="U249" s="241"/>
      <c r="V249" s="241"/>
      <c r="W249" s="241"/>
      <c r="X249" s="241"/>
      <c r="Y249" s="241"/>
      <c r="Z249" s="241"/>
      <c r="AA249" s="241"/>
      <c r="AB249" s="241"/>
      <c r="AC249" s="241"/>
      <c r="AD249" s="241"/>
      <c r="AE249" s="241"/>
      <c r="AF249" s="241"/>
      <c r="AG249" s="241"/>
      <c r="AH249" s="241"/>
      <c r="AI249" s="241"/>
      <c r="AJ249" s="241"/>
      <c r="AK249" s="241"/>
      <c r="AL249" s="241"/>
      <c r="AM249" s="241"/>
      <c r="AN249" s="241"/>
      <c r="AO249" s="241"/>
      <c r="AP249" s="241"/>
      <c r="AQ249" s="241"/>
      <c r="AR249" s="241"/>
      <c r="AS249" s="241"/>
      <c r="AT249" s="241"/>
      <c r="AU249" s="241"/>
      <c r="AV249" s="241"/>
      <c r="AW249" s="241"/>
      <c r="AX249" s="241"/>
      <c r="AY249" s="241"/>
      <c r="AZ249" s="241"/>
      <c r="BA249" s="241"/>
      <c r="BB249" s="241"/>
      <c r="BC249" s="241"/>
      <c r="BD249" s="241"/>
      <c r="BE249" s="241"/>
      <c r="BF249" s="241"/>
      <c r="BG249" s="241"/>
      <c r="BH249" s="241"/>
      <c r="BI249" s="241"/>
      <c r="BJ249" s="241"/>
      <c r="BK249" s="241"/>
      <c r="BL249" s="241"/>
      <c r="BM249" s="241"/>
      <c r="BN249" s="241"/>
      <c r="BO249" s="241"/>
      <c r="BP249" s="241"/>
      <c r="BQ249" s="241"/>
      <c r="BR249" s="241"/>
      <c r="BS249" s="241"/>
      <c r="BT249" s="241"/>
      <c r="BU249" s="241"/>
      <c r="BV249" s="241"/>
      <c r="BW249" s="241"/>
      <c r="BX249" s="241"/>
      <c r="BY249" s="241"/>
      <c r="BZ249" s="241"/>
      <c r="CA249" s="241"/>
      <c r="CB249" s="241"/>
      <c r="CC249" s="241"/>
      <c r="CD249" s="241"/>
      <c r="CE249" s="241"/>
      <c r="CF249" s="241"/>
      <c r="CG249" s="241"/>
      <c r="CH249" s="241"/>
      <c r="CI249" s="241"/>
      <c r="CJ249" s="241"/>
      <c r="CK249" s="241"/>
      <c r="CL249" s="241"/>
      <c r="CM249" s="241"/>
      <c r="CN249" s="241"/>
      <c r="CO249" s="241"/>
      <c r="CP249" s="241"/>
      <c r="CQ249" s="241"/>
      <c r="CR249" s="241"/>
      <c r="CS249" s="241"/>
      <c r="CT249" s="241"/>
      <c r="CU249" s="241"/>
      <c r="CV249" s="241"/>
      <c r="CW249" s="241"/>
      <c r="CX249" s="241"/>
      <c r="CY249" s="241"/>
      <c r="CZ249" s="241"/>
      <c r="DA249" s="241"/>
      <c r="DB249" s="241"/>
      <c r="DC249" s="241"/>
      <c r="DD249" s="241"/>
      <c r="DE249" s="241"/>
      <c r="DF249" s="241"/>
      <c r="DG249" s="241"/>
      <c r="DH249" s="241"/>
      <c r="DI249" s="241"/>
      <c r="DJ249" s="241"/>
      <c r="DK249" s="241"/>
      <c r="DL249" s="241"/>
      <c r="DM249" s="241"/>
      <c r="DN249" s="241"/>
      <c r="DO249" s="241"/>
      <c r="DP249" s="241"/>
      <c r="DQ249" s="241"/>
      <c r="DR249" s="241"/>
      <c r="DS249" s="241"/>
      <c r="DT249" s="241"/>
      <c r="DU249" s="241"/>
      <c r="DV249" s="241"/>
      <c r="DW249" s="241"/>
      <c r="DX249" s="241"/>
      <c r="DY249" s="241"/>
      <c r="DZ249" s="241"/>
      <c r="EA249" s="241"/>
      <c r="EB249" s="241"/>
      <c r="EC249" s="241"/>
      <c r="ED249" s="241"/>
      <c r="EE249" s="241"/>
      <c r="EF249" s="241"/>
      <c r="EG249" s="241"/>
      <c r="EH249" s="241"/>
      <c r="EI249" s="241"/>
      <c r="EJ249" s="241"/>
      <c r="EK249" s="241"/>
      <c r="EL249" s="241"/>
      <c r="EM249" s="241"/>
      <c r="EN249" s="241"/>
      <c r="EO249" s="241"/>
      <c r="EP249" s="241"/>
      <c r="EQ249" s="241"/>
      <c r="ER249" s="241"/>
      <c r="ES249" s="241"/>
      <c r="ET249" s="241"/>
      <c r="EU249" s="241"/>
      <c r="EV249" s="241"/>
      <c r="EW249" s="241"/>
      <c r="EX249" s="241"/>
      <c r="EY249" s="241"/>
      <c r="EZ249" s="241"/>
      <c r="FA249" s="241"/>
      <c r="FB249" s="241"/>
      <c r="FC249" s="241"/>
      <c r="FD249" s="241"/>
      <c r="FE249" s="241"/>
      <c r="FF249" s="241"/>
      <c r="FG249" s="241"/>
      <c r="FH249" s="241"/>
      <c r="FI249" s="241"/>
      <c r="FJ249" s="241"/>
      <c r="FK249" s="241"/>
      <c r="FL249" s="241"/>
      <c r="FM249" s="241"/>
      <c r="FN249" s="241"/>
      <c r="FO249" s="241"/>
      <c r="FP249" s="241"/>
      <c r="FQ249" s="241"/>
      <c r="FR249" s="241"/>
      <c r="FS249" s="241"/>
      <c r="FT249" s="241"/>
      <c r="FU249" s="241"/>
      <c r="FV249" s="241"/>
      <c r="FW249" s="241"/>
      <c r="FX249" s="241"/>
      <c r="FY249" s="241"/>
      <c r="FZ249" s="241"/>
      <c r="GA249" s="241"/>
      <c r="GB249" s="241"/>
      <c r="GC249" s="241"/>
      <c r="GD249" s="241"/>
      <c r="GE249" s="241"/>
      <c r="GF249" s="241"/>
      <c r="GG249" s="241"/>
      <c r="GH249" s="241"/>
      <c r="GI249" s="241"/>
      <c r="GJ249" s="241"/>
      <c r="GK249" s="241"/>
      <c r="GL249" s="241"/>
      <c r="GM249" s="241"/>
      <c r="GN249" s="241"/>
      <c r="GO249" s="241"/>
      <c r="GP249" s="241"/>
      <c r="GQ249" s="241"/>
      <c r="GR249" s="241"/>
      <c r="GS249" s="241"/>
      <c r="GT249" s="241"/>
      <c r="GU249" s="241"/>
      <c r="GV249" s="241"/>
      <c r="GW249" s="241"/>
      <c r="GX249" s="241"/>
      <c r="GY249" s="241"/>
      <c r="GZ249" s="241"/>
      <c r="HA249" s="241"/>
      <c r="HB249" s="241"/>
      <c r="HC249" s="241"/>
      <c r="HD249" s="241"/>
      <c r="HE249" s="241"/>
      <c r="HF249" s="241"/>
      <c r="HG249" s="241"/>
      <c r="HH249" s="241"/>
      <c r="HI249" s="241"/>
      <c r="HJ249" s="241"/>
      <c r="HK249" s="241"/>
      <c r="HL249" s="241"/>
      <c r="HM249" s="241"/>
      <c r="HN249" s="241"/>
      <c r="HO249" s="241"/>
      <c r="HP249" s="241"/>
      <c r="HQ249" s="241"/>
      <c r="HR249" s="241"/>
      <c r="HS249" s="241"/>
      <c r="HT249" s="241"/>
      <c r="HU249" s="241"/>
      <c r="HV249" s="241"/>
      <c r="HW249" s="241"/>
      <c r="HX249" s="241"/>
      <c r="HY249" s="241"/>
      <c r="HZ249" s="241"/>
      <c r="IA249" s="241"/>
      <c r="IB249" s="241"/>
      <c r="IC249" s="241"/>
      <c r="ID249" s="241"/>
      <c r="IE249" s="241"/>
      <c r="IF249" s="241"/>
      <c r="IG249" s="241"/>
      <c r="IH249" s="241"/>
      <c r="II249" s="241"/>
      <c r="IJ249" s="241"/>
      <c r="IK249" s="241"/>
      <c r="IL249" s="241"/>
      <c r="IM249" s="241"/>
      <c r="IN249" s="241"/>
      <c r="IO249" s="241"/>
      <c r="IP249" s="241"/>
      <c r="IQ249" s="241"/>
      <c r="IR249" s="241"/>
      <c r="IS249" s="241"/>
      <c r="IT249" s="241"/>
      <c r="IU249" s="241"/>
      <c r="IV249" s="241"/>
      <c r="IW249" s="241"/>
      <c r="IX249" s="241"/>
      <c r="IY249" s="241"/>
      <c r="IZ249" s="241"/>
      <c r="JA249" s="241"/>
      <c r="JB249" s="241"/>
      <c r="JC249" s="241"/>
      <c r="JD249" s="241"/>
      <c r="JE249" s="241"/>
      <c r="JF249" s="241"/>
      <c r="JG249" s="241"/>
      <c r="JH249" s="241"/>
      <c r="JI249" s="241"/>
      <c r="JJ249" s="241"/>
      <c r="JK249" s="241"/>
      <c r="JL249" s="241"/>
      <c r="JM249" s="241"/>
      <c r="JN249" s="241"/>
      <c r="JO249" s="241"/>
      <c r="JP249" s="241"/>
      <c r="JQ249" s="241"/>
      <c r="JR249" s="241"/>
      <c r="JS249" s="241"/>
      <c r="JT249" s="241"/>
      <c r="JU249" s="241"/>
      <c r="JV249" s="241"/>
      <c r="JW249" s="241"/>
      <c r="JX249" s="241"/>
      <c r="JY249" s="241"/>
      <c r="JZ249" s="241"/>
      <c r="KA249" s="241"/>
      <c r="KB249" s="241"/>
      <c r="KC249" s="241"/>
      <c r="KD249" s="241"/>
      <c r="KE249" s="241"/>
      <c r="KF249" s="241"/>
      <c r="KG249" s="241"/>
      <c r="KH249" s="241"/>
      <c r="KI249" s="241"/>
      <c r="KJ249" s="241"/>
      <c r="KK249" s="241"/>
      <c r="KL249" s="241"/>
      <c r="KM249" s="241"/>
      <c r="KN249" s="241"/>
      <c r="KO249" s="241"/>
      <c r="KP249" s="241"/>
      <c r="KQ249" s="241"/>
      <c r="KR249" s="241"/>
      <c r="KS249" s="241"/>
      <c r="KT249" s="241"/>
      <c r="KU249" s="241"/>
      <c r="KV249" s="241"/>
      <c r="KW249" s="241"/>
      <c r="KX249" s="241"/>
      <c r="KY249" s="241"/>
      <c r="KZ249" s="241"/>
      <c r="LA249" s="241"/>
      <c r="LB249" s="241"/>
      <c r="LC249" s="241"/>
      <c r="LD249" s="241"/>
      <c r="LE249" s="241"/>
      <c r="LF249" s="241"/>
      <c r="LG249" s="241"/>
      <c r="LH249" s="241"/>
      <c r="LI249" s="241"/>
      <c r="LJ249" s="241"/>
      <c r="LK249" s="241"/>
      <c r="LL249" s="241"/>
      <c r="LM249" s="241"/>
      <c r="LN249" s="241"/>
      <c r="LO249" s="241"/>
      <c r="LP249" s="241"/>
      <c r="LQ249" s="241"/>
      <c r="LR249" s="241"/>
      <c r="LS249" s="241"/>
      <c r="LT249" s="241"/>
      <c r="LU249" s="241"/>
      <c r="LV249" s="241"/>
      <c r="LW249" s="241"/>
      <c r="LX249" s="241"/>
      <c r="LY249" s="241"/>
      <c r="LZ249" s="241"/>
      <c r="MA249" s="241"/>
      <c r="MB249" s="241"/>
      <c r="MC249" s="241"/>
      <c r="MD249" s="241"/>
      <c r="ME249" s="241"/>
      <c r="MF249" s="241"/>
      <c r="MG249" s="241"/>
      <c r="MH249" s="241"/>
      <c r="MI249" s="241"/>
      <c r="MJ249" s="241"/>
      <c r="MK249" s="241"/>
      <c r="ML249" s="241"/>
      <c r="MM249" s="241"/>
      <c r="MN249" s="241"/>
      <c r="MO249" s="241"/>
      <c r="MP249" s="241"/>
      <c r="MQ249" s="241"/>
      <c r="MR249" s="241"/>
      <c r="MS249" s="241"/>
      <c r="MT249" s="241"/>
      <c r="MU249" s="241"/>
      <c r="MV249" s="241"/>
      <c r="MW249" s="241"/>
      <c r="MX249" s="241"/>
      <c r="MY249" s="241"/>
      <c r="MZ249" s="241"/>
      <c r="NA249" s="241"/>
      <c r="NB249" s="241"/>
      <c r="NC249" s="241"/>
      <c r="ND249" s="241"/>
      <c r="NE249" s="241"/>
      <c r="NF249" s="241"/>
      <c r="NG249" s="241"/>
      <c r="NH249" s="241"/>
      <c r="NI249" s="241"/>
      <c r="NJ249" s="241"/>
      <c r="NK249" s="241"/>
      <c r="NL249" s="241"/>
      <c r="NM249" s="241"/>
      <c r="NN249" s="241"/>
      <c r="NO249" s="241"/>
      <c r="NP249" s="241"/>
      <c r="NQ249" s="241"/>
      <c r="NR249" s="241"/>
      <c r="NS249" s="241"/>
      <c r="NT249" s="241"/>
      <c r="NU249" s="241"/>
      <c r="NV249" s="241"/>
      <c r="NW249" s="241"/>
      <c r="NX249" s="241"/>
      <c r="NY249" s="241"/>
      <c r="NZ249" s="241"/>
      <c r="OA249" s="241"/>
      <c r="OB249" s="241"/>
    </row>
    <row r="250" spans="1:392" s="284" customFormat="1">
      <c r="A250" s="251" t="s">
        <v>136</v>
      </c>
      <c r="B250" s="266" t="s">
        <v>166</v>
      </c>
      <c r="C250" s="290">
        <f>VLOOKUP(A250,'Running Inventory count'!$A:$C,3,)</f>
        <v>36</v>
      </c>
      <c r="D250" s="266"/>
      <c r="E250" s="266"/>
      <c r="F250" s="266" t="s">
        <v>970</v>
      </c>
      <c r="G250" s="289" t="s">
        <v>868</v>
      </c>
      <c r="H250" s="288" t="s">
        <v>102</v>
      </c>
      <c r="I250" s="261"/>
      <c r="J250" s="285"/>
      <c r="K250" s="261"/>
      <c r="L250" s="241"/>
      <c r="M250" s="241"/>
      <c r="N250" s="241"/>
      <c r="O250" s="241"/>
      <c r="P250" s="241"/>
      <c r="Q250" s="241"/>
      <c r="R250" s="241"/>
      <c r="S250" s="241"/>
      <c r="T250" s="241"/>
      <c r="U250" s="241"/>
      <c r="V250" s="241"/>
      <c r="W250" s="241"/>
      <c r="X250" s="241"/>
      <c r="Y250" s="241"/>
      <c r="Z250" s="241"/>
      <c r="AA250" s="241"/>
      <c r="AB250" s="241"/>
      <c r="AC250" s="241"/>
      <c r="AD250" s="241"/>
      <c r="AE250" s="241"/>
      <c r="AF250" s="241"/>
      <c r="AG250" s="241"/>
      <c r="AH250" s="241"/>
      <c r="AI250" s="241"/>
      <c r="AJ250" s="241"/>
      <c r="AK250" s="241"/>
      <c r="AL250" s="241"/>
      <c r="AM250" s="241"/>
      <c r="AN250" s="241"/>
      <c r="AO250" s="241"/>
      <c r="AP250" s="241"/>
      <c r="AQ250" s="241"/>
      <c r="AR250" s="241"/>
      <c r="AS250" s="241"/>
      <c r="AT250" s="241"/>
      <c r="AU250" s="241"/>
      <c r="AV250" s="241"/>
      <c r="AW250" s="241"/>
      <c r="AX250" s="241"/>
      <c r="AY250" s="241"/>
      <c r="AZ250" s="241"/>
      <c r="BA250" s="241"/>
      <c r="BB250" s="241"/>
      <c r="BC250" s="241"/>
      <c r="BD250" s="241"/>
      <c r="BE250" s="241"/>
      <c r="BF250" s="241"/>
      <c r="BG250" s="241"/>
      <c r="BH250" s="241"/>
      <c r="BI250" s="241"/>
      <c r="BJ250" s="241"/>
      <c r="BK250" s="241"/>
      <c r="BL250" s="241"/>
      <c r="BM250" s="241"/>
      <c r="BN250" s="241"/>
      <c r="BO250" s="241"/>
      <c r="BP250" s="241"/>
      <c r="BQ250" s="241"/>
      <c r="BR250" s="241"/>
      <c r="BS250" s="241"/>
      <c r="BT250" s="241"/>
      <c r="BU250" s="241"/>
      <c r="BV250" s="241"/>
      <c r="BW250" s="241"/>
      <c r="BX250" s="241"/>
      <c r="BY250" s="241"/>
      <c r="BZ250" s="241"/>
      <c r="CA250" s="241"/>
      <c r="CB250" s="241"/>
      <c r="CC250" s="241"/>
      <c r="CD250" s="241"/>
      <c r="CE250" s="241"/>
      <c r="CF250" s="241"/>
      <c r="CG250" s="241"/>
      <c r="CH250" s="241"/>
      <c r="CI250" s="241"/>
      <c r="CJ250" s="241"/>
      <c r="CK250" s="241"/>
      <c r="CL250" s="241"/>
      <c r="CM250" s="241"/>
      <c r="CN250" s="241"/>
      <c r="CO250" s="241"/>
      <c r="CP250" s="241"/>
      <c r="CQ250" s="241"/>
      <c r="CR250" s="241"/>
      <c r="CS250" s="241"/>
      <c r="CT250" s="241"/>
      <c r="CU250" s="241"/>
      <c r="CV250" s="241"/>
      <c r="CW250" s="241"/>
      <c r="CX250" s="241"/>
      <c r="CY250" s="241"/>
      <c r="CZ250" s="241"/>
      <c r="DA250" s="241"/>
      <c r="DB250" s="241"/>
      <c r="DC250" s="241"/>
      <c r="DD250" s="241"/>
      <c r="DE250" s="241"/>
      <c r="DF250" s="241"/>
      <c r="DG250" s="241"/>
      <c r="DH250" s="241"/>
      <c r="DI250" s="241"/>
      <c r="DJ250" s="241"/>
      <c r="DK250" s="241"/>
      <c r="DL250" s="241"/>
      <c r="DM250" s="241"/>
      <c r="DN250" s="241"/>
      <c r="DO250" s="241"/>
      <c r="DP250" s="241"/>
      <c r="DQ250" s="241"/>
      <c r="DR250" s="241"/>
      <c r="DS250" s="241"/>
      <c r="DT250" s="241"/>
      <c r="DU250" s="241"/>
      <c r="DV250" s="241"/>
      <c r="DW250" s="241"/>
      <c r="DX250" s="241"/>
      <c r="DY250" s="241"/>
      <c r="DZ250" s="241"/>
      <c r="EA250" s="241"/>
      <c r="EB250" s="241"/>
      <c r="EC250" s="241"/>
      <c r="ED250" s="241"/>
      <c r="EE250" s="241"/>
      <c r="EF250" s="241"/>
      <c r="EG250" s="241"/>
      <c r="EH250" s="241"/>
      <c r="EI250" s="241"/>
      <c r="EJ250" s="241"/>
      <c r="EK250" s="241"/>
      <c r="EL250" s="241"/>
      <c r="EM250" s="241"/>
      <c r="EN250" s="241"/>
      <c r="EO250" s="241"/>
      <c r="EP250" s="241"/>
      <c r="EQ250" s="241"/>
      <c r="ER250" s="241"/>
      <c r="ES250" s="241"/>
      <c r="ET250" s="241"/>
      <c r="EU250" s="241"/>
      <c r="EV250" s="241"/>
      <c r="EW250" s="241"/>
      <c r="EX250" s="241"/>
      <c r="EY250" s="241"/>
      <c r="EZ250" s="241"/>
      <c r="FA250" s="241"/>
      <c r="FB250" s="241"/>
      <c r="FC250" s="241"/>
      <c r="FD250" s="241"/>
      <c r="FE250" s="241"/>
      <c r="FF250" s="241"/>
      <c r="FG250" s="241"/>
      <c r="FH250" s="241"/>
      <c r="FI250" s="241"/>
      <c r="FJ250" s="241"/>
      <c r="FK250" s="241"/>
      <c r="FL250" s="241"/>
      <c r="FM250" s="241"/>
      <c r="FN250" s="241"/>
      <c r="FO250" s="241"/>
      <c r="FP250" s="241"/>
      <c r="FQ250" s="241"/>
      <c r="FR250" s="241"/>
      <c r="FS250" s="241"/>
      <c r="FT250" s="241"/>
      <c r="FU250" s="241"/>
      <c r="FV250" s="241"/>
      <c r="FW250" s="241"/>
      <c r="FX250" s="241"/>
      <c r="FY250" s="241"/>
      <c r="FZ250" s="241"/>
      <c r="GA250" s="241"/>
      <c r="GB250" s="241"/>
      <c r="GC250" s="241"/>
      <c r="GD250" s="241"/>
      <c r="GE250" s="241"/>
      <c r="GF250" s="241"/>
      <c r="GG250" s="241"/>
      <c r="GH250" s="241"/>
      <c r="GI250" s="241"/>
      <c r="GJ250" s="241"/>
      <c r="GK250" s="241"/>
      <c r="GL250" s="241"/>
      <c r="GM250" s="241"/>
      <c r="GN250" s="241"/>
      <c r="GO250" s="241"/>
      <c r="GP250" s="241"/>
      <c r="GQ250" s="241"/>
      <c r="GR250" s="241"/>
      <c r="GS250" s="241"/>
      <c r="GT250" s="241"/>
      <c r="GU250" s="241"/>
      <c r="GV250" s="241"/>
      <c r="GW250" s="241"/>
      <c r="GX250" s="241"/>
      <c r="GY250" s="241"/>
      <c r="GZ250" s="241"/>
      <c r="HA250" s="241"/>
      <c r="HB250" s="241"/>
      <c r="HC250" s="241"/>
      <c r="HD250" s="241"/>
      <c r="HE250" s="241"/>
      <c r="HF250" s="241"/>
      <c r="HG250" s="241"/>
      <c r="HH250" s="241"/>
      <c r="HI250" s="241"/>
      <c r="HJ250" s="241"/>
      <c r="HK250" s="241"/>
      <c r="HL250" s="241"/>
      <c r="HM250" s="241"/>
      <c r="HN250" s="241"/>
      <c r="HO250" s="241"/>
      <c r="HP250" s="241"/>
      <c r="HQ250" s="241"/>
      <c r="HR250" s="241"/>
      <c r="HS250" s="241"/>
      <c r="HT250" s="241"/>
      <c r="HU250" s="241"/>
      <c r="HV250" s="241"/>
      <c r="HW250" s="241"/>
      <c r="HX250" s="241"/>
      <c r="HY250" s="241"/>
      <c r="HZ250" s="241"/>
      <c r="IA250" s="241"/>
      <c r="IB250" s="241"/>
      <c r="IC250" s="241"/>
      <c r="ID250" s="241"/>
      <c r="IE250" s="241"/>
      <c r="IF250" s="241"/>
      <c r="IG250" s="241"/>
      <c r="IH250" s="241"/>
      <c r="II250" s="241"/>
      <c r="IJ250" s="241"/>
      <c r="IK250" s="241"/>
      <c r="IL250" s="241"/>
      <c r="IM250" s="241"/>
      <c r="IN250" s="241"/>
      <c r="IO250" s="241"/>
      <c r="IP250" s="241"/>
      <c r="IQ250" s="241"/>
      <c r="IR250" s="241"/>
      <c r="IS250" s="241"/>
      <c r="IT250" s="241"/>
      <c r="IU250" s="241"/>
      <c r="IV250" s="241"/>
      <c r="IW250" s="241"/>
      <c r="IX250" s="241"/>
      <c r="IY250" s="241"/>
      <c r="IZ250" s="241"/>
      <c r="JA250" s="241"/>
      <c r="JB250" s="241"/>
      <c r="JC250" s="241"/>
      <c r="JD250" s="241"/>
      <c r="JE250" s="241"/>
      <c r="JF250" s="241"/>
      <c r="JG250" s="241"/>
      <c r="JH250" s="241"/>
      <c r="JI250" s="241"/>
      <c r="JJ250" s="241"/>
      <c r="JK250" s="241"/>
      <c r="JL250" s="241"/>
      <c r="JM250" s="241"/>
      <c r="JN250" s="241"/>
      <c r="JO250" s="241"/>
      <c r="JP250" s="241"/>
      <c r="JQ250" s="241"/>
      <c r="JR250" s="241"/>
      <c r="JS250" s="241"/>
      <c r="JT250" s="241"/>
      <c r="JU250" s="241"/>
      <c r="JV250" s="241"/>
      <c r="JW250" s="241"/>
      <c r="JX250" s="241"/>
      <c r="JY250" s="241"/>
      <c r="JZ250" s="241"/>
      <c r="KA250" s="241"/>
      <c r="KB250" s="241"/>
      <c r="KC250" s="241"/>
      <c r="KD250" s="241"/>
      <c r="KE250" s="241"/>
      <c r="KF250" s="241"/>
      <c r="KG250" s="241"/>
      <c r="KH250" s="241"/>
      <c r="KI250" s="241"/>
      <c r="KJ250" s="241"/>
      <c r="KK250" s="241"/>
      <c r="KL250" s="241"/>
      <c r="KM250" s="241"/>
      <c r="KN250" s="241"/>
      <c r="KO250" s="241"/>
      <c r="KP250" s="241"/>
      <c r="KQ250" s="241"/>
      <c r="KR250" s="241"/>
      <c r="KS250" s="241"/>
      <c r="KT250" s="241"/>
      <c r="KU250" s="241"/>
      <c r="KV250" s="241"/>
      <c r="KW250" s="241"/>
      <c r="KX250" s="241"/>
      <c r="KY250" s="241"/>
      <c r="KZ250" s="241"/>
      <c r="LA250" s="241"/>
      <c r="LB250" s="241"/>
      <c r="LC250" s="241"/>
      <c r="LD250" s="241"/>
      <c r="LE250" s="241"/>
      <c r="LF250" s="241"/>
      <c r="LG250" s="241"/>
      <c r="LH250" s="241"/>
      <c r="LI250" s="241"/>
      <c r="LJ250" s="241"/>
      <c r="LK250" s="241"/>
      <c r="LL250" s="241"/>
      <c r="LM250" s="241"/>
      <c r="LN250" s="241"/>
      <c r="LO250" s="241"/>
      <c r="LP250" s="241"/>
      <c r="LQ250" s="241"/>
      <c r="LR250" s="241"/>
      <c r="LS250" s="241"/>
      <c r="LT250" s="241"/>
      <c r="LU250" s="241"/>
      <c r="LV250" s="241"/>
      <c r="LW250" s="241"/>
      <c r="LX250" s="241"/>
      <c r="LY250" s="241"/>
      <c r="LZ250" s="241"/>
      <c r="MA250" s="241"/>
      <c r="MB250" s="241"/>
      <c r="MC250" s="241"/>
      <c r="MD250" s="241"/>
      <c r="ME250" s="241"/>
      <c r="MF250" s="241"/>
      <c r="MG250" s="241"/>
      <c r="MH250" s="241"/>
      <c r="MI250" s="241"/>
      <c r="MJ250" s="241"/>
      <c r="MK250" s="241"/>
      <c r="ML250" s="241"/>
      <c r="MM250" s="241"/>
      <c r="MN250" s="241"/>
      <c r="MO250" s="241"/>
      <c r="MP250" s="241"/>
      <c r="MQ250" s="241"/>
      <c r="MR250" s="241"/>
      <c r="MS250" s="241"/>
      <c r="MT250" s="241"/>
      <c r="MU250" s="241"/>
      <c r="MV250" s="241"/>
      <c r="MW250" s="241"/>
      <c r="MX250" s="241"/>
      <c r="MY250" s="241"/>
      <c r="MZ250" s="241"/>
      <c r="NA250" s="241"/>
      <c r="NB250" s="241"/>
      <c r="NC250" s="241"/>
      <c r="ND250" s="241"/>
      <c r="NE250" s="241"/>
      <c r="NF250" s="241"/>
      <c r="NG250" s="241"/>
      <c r="NH250" s="241"/>
      <c r="NI250" s="241"/>
      <c r="NJ250" s="241"/>
      <c r="NK250" s="241"/>
      <c r="NL250" s="241"/>
      <c r="NM250" s="241"/>
      <c r="NN250" s="241"/>
      <c r="NO250" s="241"/>
      <c r="NP250" s="241"/>
      <c r="NQ250" s="241"/>
      <c r="NR250" s="241"/>
      <c r="NS250" s="241"/>
      <c r="NT250" s="241"/>
      <c r="NU250" s="241"/>
      <c r="NV250" s="241"/>
      <c r="NW250" s="241"/>
      <c r="NX250" s="241"/>
      <c r="NY250" s="241"/>
      <c r="NZ250" s="241"/>
      <c r="OA250" s="241"/>
      <c r="OB250" s="241"/>
    </row>
    <row r="251" spans="1:392" s="243" customFormat="1">
      <c r="A251" s="293" t="s">
        <v>2150</v>
      </c>
      <c r="B251" s="292" t="s">
        <v>2142</v>
      </c>
      <c r="C251" s="267">
        <f>VLOOKUP(A251,'Running Inventory count'!$A:$C,3,)</f>
        <v>2</v>
      </c>
      <c r="D251" s="289"/>
      <c r="E251" s="289"/>
      <c r="F251" s="291" t="s">
        <v>2054</v>
      </c>
      <c r="G251" s="263" t="s">
        <v>868</v>
      </c>
      <c r="H251" s="262" t="s">
        <v>102</v>
      </c>
      <c r="I251" s="287"/>
      <c r="J251" s="265"/>
      <c r="K251" s="287"/>
      <c r="L251" s="241"/>
      <c r="M251" s="241"/>
      <c r="N251" s="241"/>
      <c r="O251" s="241"/>
      <c r="P251" s="241"/>
      <c r="Q251" s="241"/>
      <c r="R251" s="241"/>
      <c r="S251" s="241"/>
      <c r="T251" s="241"/>
      <c r="U251" s="241"/>
      <c r="V251" s="241"/>
      <c r="W251" s="241"/>
      <c r="X251" s="241"/>
      <c r="Y251" s="241"/>
      <c r="Z251" s="241"/>
      <c r="AA251" s="241"/>
      <c r="AB251" s="241"/>
      <c r="AC251" s="241"/>
      <c r="AD251" s="241"/>
      <c r="AE251" s="241"/>
      <c r="AF251" s="241"/>
      <c r="AG251" s="241"/>
      <c r="AH251" s="241"/>
      <c r="AI251" s="241"/>
      <c r="AJ251" s="241"/>
      <c r="AK251" s="241"/>
      <c r="AL251" s="241"/>
      <c r="AM251" s="241"/>
      <c r="AN251" s="241"/>
      <c r="AO251" s="241"/>
      <c r="AP251" s="241"/>
      <c r="AQ251" s="241"/>
      <c r="AR251" s="241"/>
      <c r="AS251" s="241"/>
      <c r="AT251" s="241"/>
      <c r="AU251" s="241"/>
      <c r="AV251" s="241"/>
      <c r="AW251" s="241"/>
      <c r="AX251" s="241"/>
      <c r="AY251" s="241"/>
      <c r="AZ251" s="241"/>
      <c r="BA251" s="241"/>
      <c r="BB251" s="241"/>
      <c r="BC251" s="241"/>
      <c r="BD251" s="241"/>
      <c r="BE251" s="241"/>
      <c r="BF251" s="241"/>
      <c r="BG251" s="241"/>
      <c r="BH251" s="241"/>
      <c r="BI251" s="241"/>
      <c r="BJ251" s="241"/>
      <c r="BK251" s="241"/>
      <c r="BL251" s="241"/>
      <c r="BM251" s="241"/>
      <c r="BN251" s="241"/>
      <c r="BO251" s="241"/>
      <c r="BP251" s="241"/>
      <c r="BQ251" s="241"/>
      <c r="BR251" s="241"/>
      <c r="BS251" s="241"/>
      <c r="BT251" s="241"/>
      <c r="BU251" s="241"/>
      <c r="BV251" s="241"/>
      <c r="BW251" s="241"/>
      <c r="BX251" s="241"/>
      <c r="BY251" s="241"/>
      <c r="BZ251" s="241"/>
      <c r="CA251" s="241"/>
      <c r="CB251" s="241"/>
      <c r="CC251" s="241"/>
      <c r="CD251" s="241"/>
      <c r="CE251" s="241"/>
      <c r="CF251" s="241"/>
      <c r="CG251" s="241"/>
      <c r="CH251" s="241"/>
      <c r="CI251" s="241"/>
      <c r="CJ251" s="241"/>
      <c r="CK251" s="241"/>
      <c r="CL251" s="241"/>
      <c r="CM251" s="241"/>
      <c r="CN251" s="241"/>
      <c r="CO251" s="241"/>
      <c r="CP251" s="241"/>
      <c r="CQ251" s="241"/>
      <c r="CR251" s="241"/>
      <c r="CS251" s="241"/>
      <c r="CT251" s="241"/>
      <c r="CU251" s="241"/>
      <c r="CV251" s="241"/>
      <c r="CW251" s="241"/>
      <c r="CX251" s="241"/>
      <c r="CY251" s="241"/>
      <c r="CZ251" s="241"/>
      <c r="DA251" s="241"/>
      <c r="DB251" s="241"/>
      <c r="DC251" s="241"/>
      <c r="DD251" s="241"/>
      <c r="DE251" s="241"/>
      <c r="DF251" s="241"/>
      <c r="DG251" s="241"/>
      <c r="DH251" s="241"/>
      <c r="DI251" s="241"/>
      <c r="DJ251" s="241"/>
      <c r="DK251" s="241"/>
      <c r="DL251" s="241"/>
      <c r="DM251" s="241"/>
      <c r="DN251" s="241"/>
      <c r="DO251" s="241"/>
      <c r="DP251" s="241"/>
      <c r="DQ251" s="241"/>
      <c r="DR251" s="241"/>
      <c r="DS251" s="241"/>
      <c r="DT251" s="241"/>
      <c r="DU251" s="241"/>
      <c r="DV251" s="241"/>
      <c r="DW251" s="241"/>
      <c r="DX251" s="241"/>
      <c r="DY251" s="241"/>
      <c r="DZ251" s="241"/>
      <c r="EA251" s="241"/>
      <c r="EB251" s="241"/>
      <c r="EC251" s="241"/>
      <c r="ED251" s="241"/>
      <c r="EE251" s="241"/>
      <c r="EF251" s="241"/>
      <c r="EG251" s="241"/>
      <c r="EH251" s="241"/>
      <c r="EI251" s="241"/>
      <c r="EJ251" s="241"/>
      <c r="EK251" s="241"/>
      <c r="EL251" s="241"/>
      <c r="EM251" s="241"/>
      <c r="EN251" s="241"/>
      <c r="EO251" s="241"/>
      <c r="EP251" s="241"/>
      <c r="EQ251" s="241"/>
      <c r="ER251" s="241"/>
      <c r="ES251" s="241"/>
      <c r="ET251" s="241"/>
      <c r="EU251" s="241"/>
      <c r="EV251" s="241"/>
      <c r="EW251" s="241"/>
      <c r="EX251" s="241"/>
      <c r="EY251" s="241"/>
      <c r="EZ251" s="241"/>
      <c r="FA251" s="241"/>
      <c r="FB251" s="241"/>
      <c r="FC251" s="241"/>
      <c r="FD251" s="241"/>
      <c r="FE251" s="241"/>
      <c r="FF251" s="241"/>
      <c r="FG251" s="241"/>
      <c r="FH251" s="241"/>
      <c r="FI251" s="241"/>
      <c r="FJ251" s="241"/>
      <c r="FK251" s="241"/>
      <c r="FL251" s="241"/>
      <c r="FM251" s="241"/>
      <c r="FN251" s="241"/>
      <c r="FO251" s="241"/>
      <c r="FP251" s="241"/>
      <c r="FQ251" s="241"/>
      <c r="FR251" s="241"/>
      <c r="FS251" s="241"/>
      <c r="FT251" s="241"/>
      <c r="FU251" s="241"/>
      <c r="FV251" s="241"/>
      <c r="FW251" s="241"/>
      <c r="FX251" s="241"/>
      <c r="FY251" s="241"/>
      <c r="FZ251" s="241"/>
      <c r="GA251" s="241"/>
      <c r="GB251" s="241"/>
      <c r="GC251" s="241"/>
      <c r="GD251" s="241"/>
      <c r="GE251" s="241"/>
      <c r="GF251" s="241"/>
      <c r="GG251" s="241"/>
      <c r="GH251" s="241"/>
      <c r="GI251" s="241"/>
      <c r="GJ251" s="241"/>
      <c r="GK251" s="241"/>
      <c r="GL251" s="241"/>
      <c r="GM251" s="241"/>
      <c r="GN251" s="241"/>
      <c r="GO251" s="241"/>
      <c r="GP251" s="241"/>
      <c r="GQ251" s="241"/>
      <c r="GR251" s="241"/>
      <c r="GS251" s="241"/>
      <c r="GT251" s="241"/>
      <c r="GU251" s="241"/>
      <c r="GV251" s="241"/>
      <c r="GW251" s="241"/>
      <c r="GX251" s="241"/>
      <c r="GY251" s="241"/>
      <c r="GZ251" s="241"/>
      <c r="HA251" s="241"/>
      <c r="HB251" s="241"/>
      <c r="HC251" s="241"/>
      <c r="HD251" s="241"/>
      <c r="HE251" s="241"/>
      <c r="HF251" s="241"/>
      <c r="HG251" s="241"/>
      <c r="HH251" s="241"/>
      <c r="HI251" s="241"/>
      <c r="HJ251" s="241"/>
      <c r="HK251" s="241"/>
      <c r="HL251" s="241"/>
      <c r="HM251" s="241"/>
      <c r="HN251" s="241"/>
      <c r="HO251" s="241"/>
      <c r="HP251" s="241"/>
      <c r="HQ251" s="241"/>
      <c r="HR251" s="241"/>
      <c r="HS251" s="241"/>
      <c r="HT251" s="241"/>
      <c r="HU251" s="241"/>
      <c r="HV251" s="241"/>
      <c r="HW251" s="241"/>
      <c r="HX251" s="241"/>
      <c r="HY251" s="241"/>
      <c r="HZ251" s="241"/>
      <c r="IA251" s="241"/>
      <c r="IB251" s="241"/>
      <c r="IC251" s="241"/>
      <c r="ID251" s="241"/>
      <c r="IE251" s="241"/>
      <c r="IF251" s="241"/>
      <c r="IG251" s="241"/>
      <c r="IH251" s="241"/>
      <c r="II251" s="241"/>
      <c r="IJ251" s="241"/>
      <c r="IK251" s="241"/>
      <c r="IL251" s="241"/>
      <c r="IM251" s="241"/>
      <c r="IN251" s="241"/>
      <c r="IO251" s="241"/>
      <c r="IP251" s="241"/>
      <c r="IQ251" s="241"/>
      <c r="IR251" s="241"/>
      <c r="IS251" s="241"/>
      <c r="IT251" s="241"/>
      <c r="IU251" s="241"/>
      <c r="IV251" s="241"/>
      <c r="IW251" s="241"/>
      <c r="IX251" s="241"/>
      <c r="IY251" s="241"/>
      <c r="IZ251" s="241"/>
      <c r="JA251" s="241"/>
      <c r="JB251" s="241"/>
      <c r="JC251" s="241"/>
      <c r="JD251" s="241"/>
      <c r="JE251" s="241"/>
      <c r="JF251" s="241"/>
      <c r="JG251" s="241"/>
      <c r="JH251" s="241"/>
      <c r="JI251" s="241"/>
      <c r="JJ251" s="241"/>
      <c r="JK251" s="241"/>
      <c r="JL251" s="241"/>
      <c r="JM251" s="241"/>
      <c r="JN251" s="241"/>
      <c r="JO251" s="241"/>
      <c r="JP251" s="241"/>
      <c r="JQ251" s="241"/>
      <c r="JR251" s="241"/>
      <c r="JS251" s="241"/>
      <c r="JT251" s="241"/>
      <c r="JU251" s="241"/>
      <c r="JV251" s="241"/>
      <c r="JW251" s="241"/>
      <c r="JX251" s="241"/>
      <c r="JY251" s="241"/>
      <c r="JZ251" s="241"/>
      <c r="KA251" s="241"/>
      <c r="KB251" s="241"/>
      <c r="KC251" s="241"/>
      <c r="KD251" s="241"/>
      <c r="KE251" s="241"/>
      <c r="KF251" s="241"/>
      <c r="KG251" s="241"/>
      <c r="KH251" s="241"/>
      <c r="KI251" s="241"/>
      <c r="KJ251" s="241"/>
      <c r="KK251" s="241"/>
      <c r="KL251" s="241"/>
      <c r="KM251" s="241"/>
      <c r="KN251" s="241"/>
      <c r="KO251" s="241"/>
      <c r="KP251" s="241"/>
      <c r="KQ251" s="241"/>
      <c r="KR251" s="241"/>
      <c r="KS251" s="241"/>
      <c r="KT251" s="241"/>
      <c r="KU251" s="241"/>
      <c r="KV251" s="241"/>
      <c r="KW251" s="241"/>
      <c r="KX251" s="241"/>
      <c r="KY251" s="241"/>
      <c r="KZ251" s="241"/>
      <c r="LA251" s="241"/>
      <c r="LB251" s="241"/>
      <c r="LC251" s="241"/>
      <c r="LD251" s="241"/>
      <c r="LE251" s="241"/>
      <c r="LF251" s="241"/>
      <c r="LG251" s="241"/>
      <c r="LH251" s="241"/>
      <c r="LI251" s="241"/>
      <c r="LJ251" s="241"/>
      <c r="LK251" s="241"/>
      <c r="LL251" s="241"/>
      <c r="LM251" s="241"/>
      <c r="LN251" s="241"/>
      <c r="LO251" s="241"/>
      <c r="LP251" s="241"/>
      <c r="LQ251" s="241"/>
      <c r="LR251" s="241"/>
      <c r="LS251" s="241"/>
      <c r="LT251" s="241"/>
      <c r="LU251" s="241"/>
      <c r="LV251" s="241"/>
      <c r="LW251" s="241"/>
      <c r="LX251" s="241"/>
      <c r="LY251" s="241"/>
      <c r="LZ251" s="241"/>
      <c r="MA251" s="241"/>
      <c r="MB251" s="241"/>
      <c r="MC251" s="241"/>
      <c r="MD251" s="241"/>
      <c r="ME251" s="241"/>
      <c r="MF251" s="241"/>
      <c r="MG251" s="241"/>
      <c r="MH251" s="241"/>
      <c r="MI251" s="241"/>
      <c r="MJ251" s="241"/>
      <c r="MK251" s="241"/>
      <c r="ML251" s="241"/>
      <c r="MM251" s="241"/>
      <c r="MN251" s="241"/>
      <c r="MO251" s="241"/>
      <c r="MP251" s="241"/>
      <c r="MQ251" s="241"/>
      <c r="MR251" s="241"/>
      <c r="MS251" s="241"/>
      <c r="MT251" s="241"/>
      <c r="MU251" s="241"/>
      <c r="MV251" s="241"/>
      <c r="MW251" s="241"/>
      <c r="MX251" s="241"/>
      <c r="MY251" s="241"/>
      <c r="MZ251" s="241"/>
      <c r="NA251" s="241"/>
      <c r="NB251" s="241"/>
      <c r="NC251" s="241"/>
      <c r="ND251" s="241"/>
      <c r="NE251" s="241"/>
      <c r="NF251" s="241"/>
      <c r="NG251" s="241"/>
      <c r="NH251" s="241"/>
      <c r="NI251" s="241"/>
      <c r="NJ251" s="241"/>
      <c r="NK251" s="241"/>
      <c r="NL251" s="241"/>
      <c r="NM251" s="241"/>
      <c r="NN251" s="241"/>
      <c r="NO251" s="241"/>
      <c r="NP251" s="241"/>
      <c r="NQ251" s="241"/>
      <c r="NR251" s="241"/>
      <c r="NS251" s="241"/>
      <c r="NT251" s="241"/>
      <c r="NU251" s="241"/>
      <c r="NV251" s="241"/>
      <c r="NW251" s="241"/>
      <c r="NX251" s="241"/>
      <c r="NY251" s="241"/>
      <c r="NZ251" s="241"/>
      <c r="OA251" s="241"/>
      <c r="OB251" s="241"/>
    </row>
    <row r="252" spans="1:392" s="243" customFormat="1">
      <c r="A252" s="123" t="s">
        <v>28</v>
      </c>
      <c r="B252" s="395" t="s">
        <v>8</v>
      </c>
      <c r="C252" s="267">
        <f>VLOOKUP(A252,'Running Inventory count'!$A:$C,3,)</f>
        <v>34</v>
      </c>
      <c r="D252" s="288"/>
      <c r="E252" s="18"/>
      <c r="F252" s="266" t="s">
        <v>970</v>
      </c>
      <c r="G252" s="263" t="s">
        <v>868</v>
      </c>
      <c r="H252" s="262" t="s">
        <v>102</v>
      </c>
      <c r="I252" s="261"/>
      <c r="J252" s="265"/>
      <c r="K252" s="26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/>
      <c r="CR252" s="241"/>
      <c r="CS252" s="241"/>
      <c r="CT252" s="241"/>
      <c r="CU252" s="241"/>
      <c r="CV252" s="241"/>
      <c r="CW252" s="241"/>
      <c r="CX252" s="241"/>
      <c r="CY252" s="241"/>
      <c r="CZ252" s="241"/>
      <c r="DA252" s="241"/>
      <c r="DB252" s="241"/>
      <c r="DC252" s="241"/>
      <c r="DD252" s="241"/>
      <c r="DE252" s="241"/>
      <c r="DF252" s="241"/>
      <c r="DG252" s="241"/>
      <c r="DH252" s="241"/>
      <c r="DI252" s="241"/>
      <c r="DJ252" s="241"/>
      <c r="DK252" s="241"/>
      <c r="DL252" s="241"/>
      <c r="DM252" s="241"/>
      <c r="DN252" s="241"/>
      <c r="DO252" s="241"/>
      <c r="DP252" s="241"/>
      <c r="DQ252" s="241"/>
      <c r="DR252" s="241"/>
      <c r="DS252" s="241"/>
      <c r="DT252" s="241"/>
      <c r="DU252" s="241"/>
      <c r="DV252" s="241"/>
      <c r="DW252" s="241"/>
      <c r="DX252" s="241"/>
      <c r="DY252" s="241"/>
      <c r="DZ252" s="241"/>
      <c r="EA252" s="241"/>
      <c r="EB252" s="241"/>
      <c r="EC252" s="241"/>
      <c r="ED252" s="241"/>
      <c r="EE252" s="241"/>
      <c r="EF252" s="241"/>
      <c r="EG252" s="241"/>
      <c r="EH252" s="241"/>
      <c r="EI252" s="241"/>
      <c r="EJ252" s="241"/>
      <c r="EK252" s="241"/>
      <c r="EL252" s="241"/>
      <c r="EM252" s="241"/>
      <c r="EN252" s="241"/>
      <c r="EO252" s="241"/>
      <c r="EP252" s="241"/>
      <c r="EQ252" s="241"/>
      <c r="ER252" s="241"/>
      <c r="ES252" s="241"/>
      <c r="ET252" s="241"/>
      <c r="EU252" s="241"/>
      <c r="EV252" s="241"/>
      <c r="EW252" s="241"/>
      <c r="EX252" s="241"/>
      <c r="EY252" s="241"/>
      <c r="EZ252" s="241"/>
      <c r="FA252" s="241"/>
      <c r="FB252" s="241"/>
      <c r="FC252" s="241"/>
      <c r="FD252" s="241"/>
      <c r="FE252" s="241"/>
      <c r="FF252" s="241"/>
      <c r="FG252" s="241"/>
      <c r="FH252" s="241"/>
      <c r="FI252" s="241"/>
      <c r="FJ252" s="241"/>
      <c r="FK252" s="241"/>
      <c r="FL252" s="241"/>
      <c r="FM252" s="241"/>
      <c r="FN252" s="241"/>
      <c r="FO252" s="241"/>
      <c r="FP252" s="241"/>
      <c r="FQ252" s="241"/>
      <c r="FR252" s="241"/>
      <c r="FS252" s="241"/>
      <c r="FT252" s="241"/>
      <c r="FU252" s="241"/>
      <c r="FV252" s="241"/>
      <c r="FW252" s="241"/>
      <c r="FX252" s="241"/>
      <c r="FY252" s="241"/>
      <c r="FZ252" s="241"/>
      <c r="GA252" s="241"/>
      <c r="GB252" s="241"/>
      <c r="GC252" s="241"/>
      <c r="GD252" s="241"/>
      <c r="GE252" s="241"/>
      <c r="GF252" s="241"/>
      <c r="GG252" s="241"/>
      <c r="GH252" s="241"/>
      <c r="GI252" s="241"/>
      <c r="GJ252" s="241"/>
      <c r="GK252" s="241"/>
      <c r="GL252" s="241"/>
      <c r="GM252" s="241"/>
      <c r="GN252" s="241"/>
      <c r="GO252" s="241"/>
      <c r="GP252" s="241"/>
      <c r="GQ252" s="241"/>
      <c r="GR252" s="241"/>
      <c r="GS252" s="241"/>
      <c r="GT252" s="241"/>
      <c r="GU252" s="241"/>
      <c r="GV252" s="241"/>
      <c r="GW252" s="241"/>
      <c r="GX252" s="241"/>
      <c r="GY252" s="241"/>
      <c r="GZ252" s="241"/>
      <c r="HA252" s="241"/>
      <c r="HB252" s="241"/>
      <c r="HC252" s="241"/>
      <c r="HD252" s="241"/>
      <c r="HE252" s="241"/>
      <c r="HF252" s="241"/>
      <c r="HG252" s="241"/>
      <c r="HH252" s="241"/>
      <c r="HI252" s="241"/>
      <c r="HJ252" s="241"/>
      <c r="HK252" s="241"/>
      <c r="HL252" s="241"/>
      <c r="HM252" s="241"/>
      <c r="HN252" s="241"/>
      <c r="HO252" s="241"/>
      <c r="HP252" s="241"/>
      <c r="HQ252" s="241"/>
      <c r="HR252" s="241"/>
      <c r="HS252" s="241"/>
      <c r="HT252" s="241"/>
      <c r="HU252" s="241"/>
      <c r="HV252" s="241"/>
      <c r="HW252" s="241"/>
      <c r="HX252" s="241"/>
      <c r="HY252" s="241"/>
      <c r="HZ252" s="241"/>
      <c r="IA252" s="241"/>
      <c r="IB252" s="241"/>
      <c r="IC252" s="241"/>
      <c r="ID252" s="241"/>
      <c r="IE252" s="241"/>
      <c r="IF252" s="241"/>
      <c r="IG252" s="241"/>
      <c r="IH252" s="241"/>
      <c r="II252" s="241"/>
      <c r="IJ252" s="241"/>
      <c r="IK252" s="241"/>
      <c r="IL252" s="241"/>
      <c r="IM252" s="241"/>
      <c r="IN252" s="241"/>
      <c r="IO252" s="241"/>
      <c r="IP252" s="241"/>
      <c r="IQ252" s="241"/>
      <c r="IR252" s="241"/>
      <c r="IS252" s="241"/>
      <c r="IT252" s="241"/>
      <c r="IU252" s="241"/>
      <c r="IV252" s="241"/>
      <c r="IW252" s="241"/>
      <c r="IX252" s="241"/>
      <c r="IY252" s="241"/>
      <c r="IZ252" s="241"/>
      <c r="JA252" s="241"/>
      <c r="JB252" s="241"/>
      <c r="JC252" s="241"/>
      <c r="JD252" s="241"/>
      <c r="JE252" s="241"/>
      <c r="JF252" s="241"/>
      <c r="JG252" s="241"/>
      <c r="JH252" s="241"/>
      <c r="JI252" s="241"/>
      <c r="JJ252" s="241"/>
      <c r="JK252" s="241"/>
      <c r="JL252" s="241"/>
      <c r="JM252" s="241"/>
      <c r="JN252" s="241"/>
      <c r="JO252" s="241"/>
      <c r="JP252" s="241"/>
      <c r="JQ252" s="241"/>
      <c r="JR252" s="241"/>
      <c r="JS252" s="241"/>
      <c r="JT252" s="241"/>
      <c r="JU252" s="241"/>
      <c r="JV252" s="241"/>
      <c r="JW252" s="241"/>
      <c r="JX252" s="241"/>
      <c r="JY252" s="241"/>
      <c r="JZ252" s="241"/>
      <c r="KA252" s="241"/>
      <c r="KB252" s="241"/>
      <c r="KC252" s="241"/>
      <c r="KD252" s="241"/>
      <c r="KE252" s="241"/>
      <c r="KF252" s="241"/>
      <c r="KG252" s="241"/>
      <c r="KH252" s="241"/>
      <c r="KI252" s="241"/>
      <c r="KJ252" s="241"/>
      <c r="KK252" s="241"/>
      <c r="KL252" s="241"/>
      <c r="KM252" s="241"/>
      <c r="KN252" s="241"/>
      <c r="KO252" s="241"/>
      <c r="KP252" s="241"/>
      <c r="KQ252" s="241"/>
      <c r="KR252" s="241"/>
      <c r="KS252" s="241"/>
      <c r="KT252" s="241"/>
      <c r="KU252" s="241"/>
      <c r="KV252" s="241"/>
      <c r="KW252" s="241"/>
      <c r="KX252" s="241"/>
      <c r="KY252" s="241"/>
      <c r="KZ252" s="241"/>
      <c r="LA252" s="241"/>
      <c r="LB252" s="241"/>
      <c r="LC252" s="241"/>
      <c r="LD252" s="241"/>
      <c r="LE252" s="241"/>
      <c r="LF252" s="241"/>
      <c r="LG252" s="241"/>
      <c r="LH252" s="241"/>
      <c r="LI252" s="241"/>
      <c r="LJ252" s="241"/>
      <c r="LK252" s="241"/>
      <c r="LL252" s="241"/>
      <c r="LM252" s="241"/>
      <c r="LN252" s="241"/>
      <c r="LO252" s="241"/>
      <c r="LP252" s="241"/>
      <c r="LQ252" s="241"/>
      <c r="LR252" s="241"/>
      <c r="LS252" s="241"/>
      <c r="LT252" s="241"/>
      <c r="LU252" s="241"/>
      <c r="LV252" s="241"/>
      <c r="LW252" s="241"/>
      <c r="LX252" s="241"/>
      <c r="LY252" s="241"/>
      <c r="LZ252" s="241"/>
      <c r="MA252" s="241"/>
      <c r="MB252" s="241"/>
      <c r="MC252" s="241"/>
      <c r="MD252" s="241"/>
      <c r="ME252" s="241"/>
      <c r="MF252" s="241"/>
      <c r="MG252" s="241"/>
      <c r="MH252" s="241"/>
      <c r="MI252" s="241"/>
      <c r="MJ252" s="241"/>
      <c r="MK252" s="241"/>
      <c r="ML252" s="241"/>
      <c r="MM252" s="241"/>
      <c r="MN252" s="241"/>
      <c r="MO252" s="241"/>
      <c r="MP252" s="241"/>
      <c r="MQ252" s="241"/>
      <c r="MR252" s="241"/>
      <c r="MS252" s="241"/>
      <c r="MT252" s="241"/>
      <c r="MU252" s="241"/>
      <c r="MV252" s="241"/>
      <c r="MW252" s="241"/>
      <c r="MX252" s="241"/>
      <c r="MY252" s="241"/>
      <c r="MZ252" s="241"/>
      <c r="NA252" s="241"/>
      <c r="NB252" s="241"/>
      <c r="NC252" s="241"/>
      <c r="ND252" s="241"/>
      <c r="NE252" s="241"/>
      <c r="NF252" s="241"/>
      <c r="NG252" s="241"/>
      <c r="NH252" s="241"/>
      <c r="NI252" s="241"/>
      <c r="NJ252" s="241"/>
      <c r="NK252" s="241"/>
      <c r="NL252" s="241"/>
      <c r="NM252" s="241"/>
      <c r="NN252" s="241"/>
      <c r="NO252" s="241"/>
      <c r="NP252" s="241"/>
      <c r="NQ252" s="241"/>
      <c r="NR252" s="241"/>
      <c r="NS252" s="241"/>
      <c r="NT252" s="241"/>
      <c r="NU252" s="241"/>
      <c r="NV252" s="241"/>
      <c r="NW252" s="241"/>
      <c r="NX252" s="241"/>
      <c r="NY252" s="241"/>
      <c r="NZ252" s="241"/>
      <c r="OA252" s="241"/>
      <c r="OB252" s="241"/>
    </row>
    <row r="253" spans="1:392" s="243" customFormat="1">
      <c r="A253" s="293" t="s">
        <v>2107</v>
      </c>
      <c r="B253" s="292" t="s">
        <v>2115</v>
      </c>
      <c r="C253" s="290">
        <f>VLOOKUP(A253,'Running Inventory count'!$A:$C,3,)</f>
        <v>5</v>
      </c>
      <c r="D253" s="289"/>
      <c r="E253" s="289"/>
      <c r="F253" s="291" t="s">
        <v>2054</v>
      </c>
      <c r="G253" s="289" t="s">
        <v>868</v>
      </c>
      <c r="H253" s="288" t="s">
        <v>102</v>
      </c>
      <c r="I253" s="287"/>
      <c r="J253" s="285"/>
      <c r="K253" s="287"/>
      <c r="L253" s="241"/>
      <c r="M253" s="241"/>
      <c r="N253" s="241"/>
      <c r="O253" s="241"/>
      <c r="P253" s="241"/>
      <c r="Q253" s="241"/>
      <c r="R253" s="241"/>
      <c r="S253" s="241"/>
      <c r="T253" s="241"/>
      <c r="U253" s="241"/>
      <c r="V253" s="241"/>
      <c r="W253" s="241"/>
      <c r="X253" s="241"/>
      <c r="Y253" s="241"/>
      <c r="Z253" s="241"/>
      <c r="AA253" s="241"/>
      <c r="AB253" s="241"/>
      <c r="AC253" s="241"/>
      <c r="AD253" s="241"/>
      <c r="AE253" s="241"/>
      <c r="AF253" s="241"/>
      <c r="AG253" s="241"/>
      <c r="AH253" s="241"/>
      <c r="AI253" s="241"/>
      <c r="AJ253" s="241"/>
      <c r="AK253" s="241"/>
      <c r="AL253" s="241"/>
      <c r="AM253" s="241"/>
      <c r="AN253" s="241"/>
      <c r="AO253" s="241"/>
      <c r="AP253" s="241"/>
      <c r="AQ253" s="241"/>
      <c r="AR253" s="241"/>
      <c r="AS253" s="241"/>
      <c r="AT253" s="241"/>
      <c r="AU253" s="241"/>
      <c r="AV253" s="241"/>
      <c r="AW253" s="241"/>
      <c r="AX253" s="241"/>
      <c r="AY253" s="241"/>
      <c r="AZ253" s="241"/>
      <c r="BA253" s="241"/>
      <c r="BB253" s="241"/>
      <c r="BC253" s="241"/>
      <c r="BD253" s="241"/>
      <c r="BE253" s="241"/>
      <c r="BF253" s="241"/>
      <c r="BG253" s="241"/>
      <c r="BH253" s="241"/>
      <c r="BI253" s="241"/>
      <c r="BJ253" s="241"/>
      <c r="BK253" s="241"/>
      <c r="BL253" s="241"/>
      <c r="BM253" s="241"/>
      <c r="BN253" s="241"/>
      <c r="BO253" s="241"/>
      <c r="BP253" s="241"/>
      <c r="BQ253" s="241"/>
      <c r="BR253" s="241"/>
      <c r="BS253" s="241"/>
      <c r="BT253" s="241"/>
      <c r="BU253" s="241"/>
      <c r="BV253" s="241"/>
      <c r="BW253" s="241"/>
      <c r="BX253" s="241"/>
      <c r="BY253" s="241"/>
      <c r="BZ253" s="241"/>
      <c r="CA253" s="241"/>
      <c r="CB253" s="241"/>
      <c r="CC253" s="241"/>
      <c r="CD253" s="241"/>
      <c r="CE253" s="241"/>
      <c r="CF253" s="241"/>
      <c r="CG253" s="241"/>
      <c r="CH253" s="241"/>
      <c r="CI253" s="241"/>
      <c r="CJ253" s="241"/>
      <c r="CK253" s="241"/>
      <c r="CL253" s="241"/>
      <c r="CM253" s="241"/>
      <c r="CN253" s="241"/>
      <c r="CO253" s="241"/>
      <c r="CP253" s="241"/>
      <c r="CQ253" s="241"/>
      <c r="CR253" s="241"/>
      <c r="CS253" s="241"/>
      <c r="CT253" s="241"/>
      <c r="CU253" s="241"/>
      <c r="CV253" s="241"/>
      <c r="CW253" s="241"/>
      <c r="CX253" s="241"/>
      <c r="CY253" s="241"/>
      <c r="CZ253" s="241"/>
      <c r="DA253" s="241"/>
      <c r="DB253" s="241"/>
      <c r="DC253" s="241"/>
      <c r="DD253" s="241"/>
      <c r="DE253" s="241"/>
      <c r="DF253" s="241"/>
      <c r="DG253" s="241"/>
      <c r="DH253" s="241"/>
      <c r="DI253" s="241"/>
      <c r="DJ253" s="241"/>
      <c r="DK253" s="241"/>
      <c r="DL253" s="241"/>
      <c r="DM253" s="241"/>
      <c r="DN253" s="241"/>
      <c r="DO253" s="241"/>
      <c r="DP253" s="241"/>
      <c r="DQ253" s="241"/>
      <c r="DR253" s="241"/>
      <c r="DS253" s="241"/>
      <c r="DT253" s="241"/>
      <c r="DU253" s="241"/>
      <c r="DV253" s="241"/>
      <c r="DW253" s="241"/>
      <c r="DX253" s="241"/>
      <c r="DY253" s="241"/>
      <c r="DZ253" s="241"/>
      <c r="EA253" s="241"/>
      <c r="EB253" s="241"/>
      <c r="EC253" s="241"/>
      <c r="ED253" s="241"/>
      <c r="EE253" s="241"/>
      <c r="EF253" s="241"/>
      <c r="EG253" s="241"/>
      <c r="EH253" s="241"/>
      <c r="EI253" s="241"/>
      <c r="EJ253" s="241"/>
      <c r="EK253" s="241"/>
      <c r="EL253" s="241"/>
      <c r="EM253" s="241"/>
      <c r="EN253" s="241"/>
      <c r="EO253" s="241"/>
      <c r="EP253" s="241"/>
      <c r="EQ253" s="241"/>
      <c r="ER253" s="241"/>
      <c r="ES253" s="241"/>
      <c r="ET253" s="241"/>
      <c r="EU253" s="241"/>
      <c r="EV253" s="241"/>
      <c r="EW253" s="241"/>
      <c r="EX253" s="241"/>
      <c r="EY253" s="241"/>
      <c r="EZ253" s="241"/>
      <c r="FA253" s="241"/>
      <c r="FB253" s="241"/>
      <c r="FC253" s="241"/>
      <c r="FD253" s="241"/>
      <c r="FE253" s="241"/>
      <c r="FF253" s="241"/>
      <c r="FG253" s="241"/>
      <c r="FH253" s="241"/>
      <c r="FI253" s="241"/>
      <c r="FJ253" s="241"/>
      <c r="FK253" s="241"/>
      <c r="FL253" s="241"/>
      <c r="FM253" s="241"/>
      <c r="FN253" s="241"/>
      <c r="FO253" s="241"/>
      <c r="FP253" s="241"/>
      <c r="FQ253" s="241"/>
      <c r="FR253" s="241"/>
      <c r="FS253" s="241"/>
      <c r="FT253" s="241"/>
      <c r="FU253" s="241"/>
      <c r="FV253" s="241"/>
      <c r="FW253" s="241"/>
      <c r="FX253" s="241"/>
      <c r="FY253" s="241"/>
      <c r="FZ253" s="241"/>
      <c r="GA253" s="241"/>
      <c r="GB253" s="241"/>
      <c r="GC253" s="241"/>
      <c r="GD253" s="241"/>
      <c r="GE253" s="241"/>
      <c r="GF253" s="241"/>
      <c r="GG253" s="241"/>
      <c r="GH253" s="241"/>
      <c r="GI253" s="241"/>
      <c r="GJ253" s="241"/>
      <c r="GK253" s="241"/>
      <c r="GL253" s="241"/>
      <c r="GM253" s="241"/>
      <c r="GN253" s="241"/>
      <c r="GO253" s="241"/>
      <c r="GP253" s="241"/>
      <c r="GQ253" s="241"/>
      <c r="GR253" s="241"/>
      <c r="GS253" s="241"/>
      <c r="GT253" s="241"/>
      <c r="GU253" s="241"/>
      <c r="GV253" s="241"/>
      <c r="GW253" s="241"/>
      <c r="GX253" s="241"/>
      <c r="GY253" s="241"/>
      <c r="GZ253" s="241"/>
      <c r="HA253" s="241"/>
      <c r="HB253" s="241"/>
      <c r="HC253" s="241"/>
      <c r="HD253" s="241"/>
      <c r="HE253" s="241"/>
      <c r="HF253" s="241"/>
      <c r="HG253" s="241"/>
      <c r="HH253" s="241"/>
      <c r="HI253" s="241"/>
      <c r="HJ253" s="241"/>
      <c r="HK253" s="241"/>
      <c r="HL253" s="241"/>
      <c r="HM253" s="241"/>
      <c r="HN253" s="241"/>
      <c r="HO253" s="241"/>
      <c r="HP253" s="241"/>
      <c r="HQ253" s="241"/>
      <c r="HR253" s="241"/>
      <c r="HS253" s="241"/>
      <c r="HT253" s="241"/>
      <c r="HU253" s="241"/>
      <c r="HV253" s="241"/>
      <c r="HW253" s="241"/>
      <c r="HX253" s="241"/>
      <c r="HY253" s="241"/>
      <c r="HZ253" s="241"/>
      <c r="IA253" s="241"/>
      <c r="IB253" s="241"/>
      <c r="IC253" s="241"/>
      <c r="ID253" s="241"/>
      <c r="IE253" s="241"/>
      <c r="IF253" s="241"/>
      <c r="IG253" s="241"/>
      <c r="IH253" s="241"/>
      <c r="II253" s="241"/>
      <c r="IJ253" s="241"/>
      <c r="IK253" s="241"/>
      <c r="IL253" s="241"/>
      <c r="IM253" s="241"/>
      <c r="IN253" s="241"/>
      <c r="IO253" s="241"/>
      <c r="IP253" s="241"/>
      <c r="IQ253" s="241"/>
      <c r="IR253" s="241"/>
      <c r="IS253" s="241"/>
      <c r="IT253" s="241"/>
      <c r="IU253" s="241"/>
      <c r="IV253" s="241"/>
      <c r="IW253" s="241"/>
      <c r="IX253" s="241"/>
      <c r="IY253" s="241"/>
      <c r="IZ253" s="241"/>
      <c r="JA253" s="241"/>
      <c r="JB253" s="241"/>
      <c r="JC253" s="241"/>
      <c r="JD253" s="241"/>
      <c r="JE253" s="241"/>
      <c r="JF253" s="241"/>
      <c r="JG253" s="241"/>
      <c r="JH253" s="241"/>
      <c r="JI253" s="241"/>
      <c r="JJ253" s="241"/>
      <c r="JK253" s="241"/>
      <c r="JL253" s="241"/>
      <c r="JM253" s="241"/>
      <c r="JN253" s="241"/>
      <c r="JO253" s="241"/>
      <c r="JP253" s="241"/>
      <c r="JQ253" s="241"/>
      <c r="JR253" s="241"/>
      <c r="JS253" s="241"/>
      <c r="JT253" s="241"/>
      <c r="JU253" s="241"/>
      <c r="JV253" s="241"/>
      <c r="JW253" s="241"/>
      <c r="JX253" s="241"/>
      <c r="JY253" s="241"/>
      <c r="JZ253" s="241"/>
      <c r="KA253" s="241"/>
      <c r="KB253" s="241"/>
      <c r="KC253" s="241"/>
      <c r="KD253" s="241"/>
      <c r="KE253" s="241"/>
      <c r="KF253" s="241"/>
      <c r="KG253" s="241"/>
      <c r="KH253" s="241"/>
      <c r="KI253" s="241"/>
      <c r="KJ253" s="241"/>
      <c r="KK253" s="241"/>
      <c r="KL253" s="241"/>
      <c r="KM253" s="241"/>
      <c r="KN253" s="241"/>
      <c r="KO253" s="241"/>
      <c r="KP253" s="241"/>
      <c r="KQ253" s="241"/>
      <c r="KR253" s="241"/>
      <c r="KS253" s="241"/>
      <c r="KT253" s="241"/>
      <c r="KU253" s="241"/>
      <c r="KV253" s="241"/>
      <c r="KW253" s="241"/>
      <c r="KX253" s="241"/>
      <c r="KY253" s="241"/>
      <c r="KZ253" s="241"/>
      <c r="LA253" s="241"/>
      <c r="LB253" s="241"/>
      <c r="LC253" s="241"/>
      <c r="LD253" s="241"/>
      <c r="LE253" s="241"/>
      <c r="LF253" s="241"/>
      <c r="LG253" s="241"/>
      <c r="LH253" s="241"/>
      <c r="LI253" s="241"/>
      <c r="LJ253" s="241"/>
      <c r="LK253" s="241"/>
      <c r="LL253" s="241"/>
      <c r="LM253" s="241"/>
      <c r="LN253" s="241"/>
      <c r="LO253" s="241"/>
      <c r="LP253" s="241"/>
      <c r="LQ253" s="241"/>
      <c r="LR253" s="241"/>
      <c r="LS253" s="241"/>
      <c r="LT253" s="241"/>
      <c r="LU253" s="241"/>
      <c r="LV253" s="241"/>
      <c r="LW253" s="241"/>
      <c r="LX253" s="241"/>
      <c r="LY253" s="241"/>
      <c r="LZ253" s="241"/>
      <c r="MA253" s="241"/>
      <c r="MB253" s="241"/>
      <c r="MC253" s="241"/>
      <c r="MD253" s="241"/>
      <c r="ME253" s="241"/>
      <c r="MF253" s="241"/>
      <c r="MG253" s="241"/>
      <c r="MH253" s="241"/>
      <c r="MI253" s="241"/>
      <c r="MJ253" s="241"/>
      <c r="MK253" s="241"/>
      <c r="ML253" s="241"/>
      <c r="MM253" s="241"/>
      <c r="MN253" s="241"/>
      <c r="MO253" s="241"/>
      <c r="MP253" s="241"/>
      <c r="MQ253" s="241"/>
      <c r="MR253" s="241"/>
      <c r="MS253" s="241"/>
      <c r="MT253" s="241"/>
      <c r="MU253" s="241"/>
      <c r="MV253" s="241"/>
      <c r="MW253" s="241"/>
      <c r="MX253" s="241"/>
      <c r="MY253" s="241"/>
      <c r="MZ253" s="241"/>
      <c r="NA253" s="241"/>
      <c r="NB253" s="241"/>
      <c r="NC253" s="241"/>
      <c r="ND253" s="241"/>
      <c r="NE253" s="241"/>
      <c r="NF253" s="241"/>
      <c r="NG253" s="241"/>
      <c r="NH253" s="241"/>
      <c r="NI253" s="241"/>
      <c r="NJ253" s="241"/>
      <c r="NK253" s="241"/>
      <c r="NL253" s="241"/>
      <c r="NM253" s="241"/>
      <c r="NN253" s="241"/>
      <c r="NO253" s="241"/>
      <c r="NP253" s="241"/>
      <c r="NQ253" s="241"/>
      <c r="NR253" s="241"/>
      <c r="NS253" s="241"/>
      <c r="NT253" s="241"/>
      <c r="NU253" s="241"/>
      <c r="NV253" s="241"/>
      <c r="NW253" s="241"/>
      <c r="NX253" s="241"/>
      <c r="NY253" s="241"/>
      <c r="NZ253" s="241"/>
      <c r="OA253" s="241"/>
      <c r="OB253" s="241"/>
    </row>
    <row r="254" spans="1:392" s="243" customFormat="1">
      <c r="A254" s="121" t="s">
        <v>29</v>
      </c>
      <c r="B254" s="385" t="s">
        <v>3</v>
      </c>
      <c r="C254" s="170">
        <f>VLOOKUP(A254,'Running Inventory count'!$A:$C,3,)</f>
        <v>127</v>
      </c>
      <c r="D254" s="169"/>
      <c r="E254" s="169"/>
      <c r="F254" s="115" t="s">
        <v>783</v>
      </c>
      <c r="G254" s="169" t="s">
        <v>828</v>
      </c>
      <c r="H254" s="167" t="s">
        <v>102</v>
      </c>
      <c r="I254" s="207"/>
      <c r="J254" s="163"/>
      <c r="K254" s="151"/>
      <c r="L254" s="241"/>
      <c r="M254" s="241"/>
      <c r="N254" s="241"/>
      <c r="O254" s="241"/>
      <c r="P254" s="241"/>
      <c r="Q254" s="241"/>
      <c r="R254" s="241"/>
      <c r="S254" s="241"/>
      <c r="T254" s="241"/>
      <c r="U254" s="241"/>
      <c r="V254" s="241"/>
      <c r="W254" s="241"/>
      <c r="X254" s="241"/>
      <c r="Y254" s="241"/>
      <c r="Z254" s="241"/>
      <c r="AA254" s="241"/>
      <c r="AB254" s="241"/>
      <c r="AC254" s="241"/>
      <c r="AD254" s="241"/>
      <c r="AE254" s="241"/>
      <c r="AF254" s="241"/>
      <c r="AG254" s="241"/>
      <c r="AH254" s="241"/>
      <c r="AI254" s="241"/>
      <c r="AJ254" s="241"/>
      <c r="AK254" s="241"/>
      <c r="AL254" s="241"/>
      <c r="AM254" s="241"/>
      <c r="AN254" s="241"/>
      <c r="AO254" s="241"/>
      <c r="AP254" s="241"/>
      <c r="AQ254" s="241"/>
      <c r="AR254" s="241"/>
      <c r="AS254" s="241"/>
      <c r="AT254" s="241"/>
      <c r="AU254" s="241"/>
      <c r="AV254" s="241"/>
      <c r="AW254" s="241"/>
      <c r="AX254" s="241"/>
      <c r="AY254" s="241"/>
      <c r="AZ254" s="241"/>
      <c r="BA254" s="241"/>
      <c r="BB254" s="241"/>
      <c r="BC254" s="241"/>
      <c r="BD254" s="241"/>
      <c r="BE254" s="241"/>
      <c r="BF254" s="241"/>
      <c r="BG254" s="241"/>
      <c r="BH254" s="241"/>
      <c r="BI254" s="241"/>
      <c r="BJ254" s="241"/>
      <c r="BK254" s="241"/>
      <c r="BL254" s="241"/>
      <c r="BM254" s="241"/>
      <c r="BN254" s="241"/>
      <c r="BO254" s="241"/>
      <c r="BP254" s="241"/>
      <c r="BQ254" s="241"/>
      <c r="BR254" s="241"/>
      <c r="BS254" s="241"/>
      <c r="BT254" s="241"/>
      <c r="BU254" s="241"/>
      <c r="BV254" s="241"/>
      <c r="BW254" s="241"/>
      <c r="BX254" s="241"/>
      <c r="BY254" s="241"/>
      <c r="BZ254" s="241"/>
      <c r="CA254" s="241"/>
      <c r="CB254" s="241"/>
      <c r="CC254" s="241"/>
      <c r="CD254" s="241"/>
      <c r="CE254" s="241"/>
      <c r="CF254" s="241"/>
      <c r="CG254" s="241"/>
      <c r="CH254" s="241"/>
      <c r="CI254" s="241"/>
      <c r="CJ254" s="241"/>
      <c r="CK254" s="241"/>
      <c r="CL254" s="241"/>
      <c r="CM254" s="241"/>
      <c r="CN254" s="241"/>
      <c r="CO254" s="241"/>
      <c r="CP254" s="241"/>
      <c r="CQ254" s="241"/>
      <c r="CR254" s="241"/>
      <c r="CS254" s="241"/>
      <c r="CT254" s="241"/>
      <c r="CU254" s="241"/>
      <c r="CV254" s="241"/>
      <c r="CW254" s="241"/>
      <c r="CX254" s="241"/>
      <c r="CY254" s="241"/>
      <c r="CZ254" s="241"/>
      <c r="DA254" s="241"/>
      <c r="DB254" s="241"/>
      <c r="DC254" s="241"/>
      <c r="DD254" s="241"/>
      <c r="DE254" s="241"/>
      <c r="DF254" s="241"/>
      <c r="DG254" s="241"/>
      <c r="DH254" s="241"/>
      <c r="DI254" s="241"/>
      <c r="DJ254" s="241"/>
      <c r="DK254" s="241"/>
      <c r="DL254" s="241"/>
      <c r="DM254" s="241"/>
      <c r="DN254" s="241"/>
      <c r="DO254" s="241"/>
      <c r="DP254" s="241"/>
      <c r="DQ254" s="241"/>
      <c r="DR254" s="241"/>
      <c r="DS254" s="241"/>
      <c r="DT254" s="241"/>
      <c r="DU254" s="241"/>
      <c r="DV254" s="241"/>
      <c r="DW254" s="241"/>
      <c r="DX254" s="241"/>
      <c r="DY254" s="241"/>
      <c r="DZ254" s="241"/>
      <c r="EA254" s="241"/>
      <c r="EB254" s="241"/>
      <c r="EC254" s="241"/>
      <c r="ED254" s="241"/>
      <c r="EE254" s="241"/>
      <c r="EF254" s="241"/>
      <c r="EG254" s="241"/>
      <c r="EH254" s="241"/>
      <c r="EI254" s="241"/>
      <c r="EJ254" s="241"/>
      <c r="EK254" s="241"/>
      <c r="EL254" s="241"/>
      <c r="EM254" s="241"/>
      <c r="EN254" s="241"/>
      <c r="EO254" s="241"/>
      <c r="EP254" s="241"/>
      <c r="EQ254" s="241"/>
      <c r="ER254" s="241"/>
      <c r="ES254" s="241"/>
      <c r="ET254" s="241"/>
      <c r="EU254" s="241"/>
      <c r="EV254" s="241"/>
      <c r="EW254" s="241"/>
      <c r="EX254" s="241"/>
      <c r="EY254" s="241"/>
      <c r="EZ254" s="241"/>
      <c r="FA254" s="241"/>
      <c r="FB254" s="241"/>
      <c r="FC254" s="241"/>
      <c r="FD254" s="241"/>
      <c r="FE254" s="241"/>
      <c r="FF254" s="241"/>
      <c r="FG254" s="241"/>
      <c r="FH254" s="241"/>
      <c r="FI254" s="241"/>
      <c r="FJ254" s="241"/>
      <c r="FK254" s="241"/>
      <c r="FL254" s="241"/>
      <c r="FM254" s="241"/>
      <c r="FN254" s="241"/>
      <c r="FO254" s="241"/>
      <c r="FP254" s="241"/>
      <c r="FQ254" s="241"/>
      <c r="FR254" s="241"/>
      <c r="FS254" s="241"/>
      <c r="FT254" s="241"/>
      <c r="FU254" s="241"/>
      <c r="FV254" s="241"/>
      <c r="FW254" s="241"/>
      <c r="FX254" s="241"/>
      <c r="FY254" s="241"/>
      <c r="FZ254" s="241"/>
      <c r="GA254" s="241"/>
      <c r="GB254" s="241"/>
      <c r="GC254" s="241"/>
      <c r="GD254" s="241"/>
      <c r="GE254" s="241"/>
      <c r="GF254" s="241"/>
      <c r="GG254" s="241"/>
      <c r="GH254" s="241"/>
      <c r="GI254" s="241"/>
      <c r="GJ254" s="241"/>
      <c r="GK254" s="241"/>
      <c r="GL254" s="241"/>
      <c r="GM254" s="241"/>
      <c r="GN254" s="241"/>
      <c r="GO254" s="241"/>
      <c r="GP254" s="241"/>
      <c r="GQ254" s="241"/>
      <c r="GR254" s="241"/>
      <c r="GS254" s="241"/>
      <c r="GT254" s="241"/>
      <c r="GU254" s="241"/>
      <c r="GV254" s="241"/>
      <c r="GW254" s="241"/>
      <c r="GX254" s="241"/>
      <c r="GY254" s="241"/>
      <c r="GZ254" s="241"/>
      <c r="HA254" s="241"/>
      <c r="HB254" s="241"/>
      <c r="HC254" s="241"/>
      <c r="HD254" s="241"/>
      <c r="HE254" s="241"/>
      <c r="HF254" s="241"/>
      <c r="HG254" s="241"/>
      <c r="HH254" s="241"/>
      <c r="HI254" s="241"/>
      <c r="HJ254" s="241"/>
      <c r="HK254" s="241"/>
      <c r="HL254" s="241"/>
      <c r="HM254" s="241"/>
      <c r="HN254" s="241"/>
      <c r="HO254" s="241"/>
      <c r="HP254" s="241"/>
      <c r="HQ254" s="241"/>
      <c r="HR254" s="241"/>
      <c r="HS254" s="241"/>
      <c r="HT254" s="241"/>
      <c r="HU254" s="241"/>
      <c r="HV254" s="241"/>
      <c r="HW254" s="241"/>
      <c r="HX254" s="241"/>
      <c r="HY254" s="241"/>
      <c r="HZ254" s="241"/>
      <c r="IA254" s="241"/>
      <c r="IB254" s="241"/>
      <c r="IC254" s="241"/>
      <c r="ID254" s="241"/>
      <c r="IE254" s="241"/>
      <c r="IF254" s="241"/>
      <c r="IG254" s="241"/>
      <c r="IH254" s="241"/>
      <c r="II254" s="241"/>
      <c r="IJ254" s="241"/>
      <c r="IK254" s="241"/>
      <c r="IL254" s="241"/>
      <c r="IM254" s="241"/>
      <c r="IN254" s="241"/>
      <c r="IO254" s="241"/>
      <c r="IP254" s="241"/>
      <c r="IQ254" s="241"/>
      <c r="IR254" s="241"/>
      <c r="IS254" s="241"/>
      <c r="IT254" s="241"/>
      <c r="IU254" s="241"/>
      <c r="IV254" s="241"/>
      <c r="IW254" s="241"/>
      <c r="IX254" s="241"/>
      <c r="IY254" s="241"/>
      <c r="IZ254" s="241"/>
      <c r="JA254" s="241"/>
      <c r="JB254" s="241"/>
      <c r="JC254" s="241"/>
      <c r="JD254" s="241"/>
      <c r="JE254" s="241"/>
      <c r="JF254" s="241"/>
      <c r="JG254" s="241"/>
      <c r="JH254" s="241"/>
      <c r="JI254" s="241"/>
      <c r="JJ254" s="241"/>
      <c r="JK254" s="241"/>
      <c r="JL254" s="241"/>
      <c r="JM254" s="241"/>
      <c r="JN254" s="241"/>
      <c r="JO254" s="241"/>
      <c r="JP254" s="241"/>
      <c r="JQ254" s="241"/>
      <c r="JR254" s="241"/>
      <c r="JS254" s="241"/>
      <c r="JT254" s="241"/>
      <c r="JU254" s="241"/>
      <c r="JV254" s="241"/>
      <c r="JW254" s="241"/>
      <c r="JX254" s="241"/>
      <c r="JY254" s="241"/>
      <c r="JZ254" s="241"/>
      <c r="KA254" s="241"/>
      <c r="KB254" s="241"/>
      <c r="KC254" s="241"/>
      <c r="KD254" s="241"/>
      <c r="KE254" s="241"/>
      <c r="KF254" s="241"/>
      <c r="KG254" s="241"/>
      <c r="KH254" s="241"/>
      <c r="KI254" s="241"/>
      <c r="KJ254" s="241"/>
      <c r="KK254" s="241"/>
      <c r="KL254" s="241"/>
      <c r="KM254" s="241"/>
      <c r="KN254" s="241"/>
      <c r="KO254" s="241"/>
      <c r="KP254" s="241"/>
      <c r="KQ254" s="241"/>
      <c r="KR254" s="241"/>
      <c r="KS254" s="241"/>
      <c r="KT254" s="241"/>
      <c r="KU254" s="241"/>
      <c r="KV254" s="241"/>
      <c r="KW254" s="241"/>
      <c r="KX254" s="241"/>
      <c r="KY254" s="241"/>
      <c r="KZ254" s="241"/>
      <c r="LA254" s="241"/>
      <c r="LB254" s="241"/>
      <c r="LC254" s="241"/>
      <c r="LD254" s="241"/>
      <c r="LE254" s="241"/>
      <c r="LF254" s="241"/>
      <c r="LG254" s="241"/>
      <c r="LH254" s="241"/>
      <c r="LI254" s="241"/>
      <c r="LJ254" s="241"/>
      <c r="LK254" s="241"/>
      <c r="LL254" s="241"/>
      <c r="LM254" s="241"/>
      <c r="LN254" s="241"/>
      <c r="LO254" s="241"/>
      <c r="LP254" s="241"/>
      <c r="LQ254" s="241"/>
      <c r="LR254" s="241"/>
      <c r="LS254" s="241"/>
      <c r="LT254" s="241"/>
      <c r="LU254" s="241"/>
      <c r="LV254" s="241"/>
      <c r="LW254" s="241"/>
      <c r="LX254" s="241"/>
      <c r="LY254" s="241"/>
      <c r="LZ254" s="241"/>
      <c r="MA254" s="241"/>
      <c r="MB254" s="241"/>
      <c r="MC254" s="241"/>
      <c r="MD254" s="241"/>
      <c r="ME254" s="241"/>
      <c r="MF254" s="241"/>
      <c r="MG254" s="241"/>
      <c r="MH254" s="241"/>
      <c r="MI254" s="241"/>
      <c r="MJ254" s="241"/>
      <c r="MK254" s="241"/>
      <c r="ML254" s="241"/>
      <c r="MM254" s="241"/>
      <c r="MN254" s="241"/>
      <c r="MO254" s="241"/>
      <c r="MP254" s="241"/>
      <c r="MQ254" s="241"/>
      <c r="MR254" s="241"/>
      <c r="MS254" s="241"/>
      <c r="MT254" s="241"/>
      <c r="MU254" s="241"/>
      <c r="MV254" s="241"/>
      <c r="MW254" s="241"/>
      <c r="MX254" s="241"/>
      <c r="MY254" s="241"/>
      <c r="MZ254" s="241"/>
      <c r="NA254" s="241"/>
      <c r="NB254" s="241"/>
      <c r="NC254" s="241"/>
      <c r="ND254" s="241"/>
      <c r="NE254" s="241"/>
      <c r="NF254" s="241"/>
      <c r="NG254" s="241"/>
      <c r="NH254" s="241"/>
      <c r="NI254" s="241"/>
      <c r="NJ254" s="241"/>
      <c r="NK254" s="241"/>
      <c r="NL254" s="241"/>
      <c r="NM254" s="241"/>
      <c r="NN254" s="241"/>
      <c r="NO254" s="241"/>
      <c r="NP254" s="241"/>
      <c r="NQ254" s="241"/>
      <c r="NR254" s="241"/>
      <c r="NS254" s="241"/>
      <c r="NT254" s="241"/>
      <c r="NU254" s="241"/>
      <c r="NV254" s="241"/>
      <c r="NW254" s="241"/>
      <c r="NX254" s="241"/>
      <c r="NY254" s="241"/>
      <c r="NZ254" s="241"/>
      <c r="OA254" s="241"/>
      <c r="OB254" s="241"/>
    </row>
    <row r="255" spans="1:392" s="243" customFormat="1">
      <c r="A255" s="251" t="s">
        <v>86</v>
      </c>
      <c r="B255" s="259" t="s">
        <v>571</v>
      </c>
      <c r="C255" s="290">
        <f>VLOOKUP(A255,'Running Inventory count'!$A:$C,3,)</f>
        <v>74</v>
      </c>
      <c r="D255" s="266"/>
      <c r="E255" s="266"/>
      <c r="F255" s="266" t="s">
        <v>970</v>
      </c>
      <c r="G255" s="289" t="s">
        <v>868</v>
      </c>
      <c r="H255" s="288" t="s">
        <v>102</v>
      </c>
      <c r="I255" s="261"/>
      <c r="J255" s="285"/>
      <c r="K255" s="261"/>
      <c r="L255" s="241"/>
      <c r="M255" s="241"/>
      <c r="N255" s="241"/>
      <c r="O255" s="241"/>
      <c r="P255" s="241"/>
      <c r="Q255" s="241"/>
      <c r="R255" s="241"/>
      <c r="S255" s="241"/>
      <c r="T255" s="241"/>
      <c r="U255" s="241"/>
      <c r="V255" s="241"/>
      <c r="W255" s="241"/>
      <c r="X255" s="241"/>
      <c r="Y255" s="241"/>
      <c r="Z255" s="241"/>
      <c r="AA255" s="241"/>
      <c r="AB255" s="241"/>
      <c r="AC255" s="241"/>
      <c r="AD255" s="241"/>
      <c r="AE255" s="241"/>
      <c r="AF255" s="241"/>
      <c r="AG255" s="241"/>
      <c r="AH255" s="241"/>
      <c r="AI255" s="241"/>
      <c r="AJ255" s="241"/>
      <c r="AK255" s="241"/>
      <c r="AL255" s="241"/>
      <c r="AM255" s="241"/>
      <c r="AN255" s="241"/>
      <c r="AO255" s="241"/>
      <c r="AP255" s="241"/>
      <c r="AQ255" s="241"/>
      <c r="AR255" s="241"/>
      <c r="AS255" s="241"/>
      <c r="AT255" s="241"/>
      <c r="AU255" s="241"/>
      <c r="AV255" s="241"/>
      <c r="AW255" s="241"/>
      <c r="AX255" s="241"/>
      <c r="AY255" s="241"/>
      <c r="AZ255" s="241"/>
      <c r="BA255" s="241"/>
      <c r="BB255" s="241"/>
      <c r="BC255" s="241"/>
      <c r="BD255" s="241"/>
      <c r="BE255" s="241"/>
      <c r="BF255" s="241"/>
      <c r="BG255" s="241"/>
      <c r="BH255" s="241"/>
      <c r="BI255" s="241"/>
      <c r="BJ255" s="241"/>
      <c r="BK255" s="241"/>
      <c r="BL255" s="241"/>
      <c r="BM255" s="241"/>
      <c r="BN255" s="241"/>
      <c r="BO255" s="241"/>
      <c r="BP255" s="241"/>
      <c r="BQ255" s="241"/>
      <c r="BR255" s="241"/>
      <c r="BS255" s="241"/>
      <c r="BT255" s="241"/>
      <c r="BU255" s="241"/>
      <c r="BV255" s="241"/>
      <c r="BW255" s="241"/>
      <c r="BX255" s="241"/>
      <c r="BY255" s="241"/>
      <c r="BZ255" s="241"/>
      <c r="CA255" s="241"/>
      <c r="CB255" s="241"/>
      <c r="CC255" s="241"/>
      <c r="CD255" s="241"/>
      <c r="CE255" s="241"/>
      <c r="CF255" s="241"/>
      <c r="CG255" s="241"/>
      <c r="CH255" s="241"/>
      <c r="CI255" s="241"/>
      <c r="CJ255" s="241"/>
      <c r="CK255" s="241"/>
      <c r="CL255" s="241"/>
      <c r="CM255" s="241"/>
      <c r="CN255" s="241"/>
      <c r="CO255" s="241"/>
      <c r="CP255" s="241"/>
      <c r="CQ255" s="241"/>
      <c r="CR255" s="241"/>
      <c r="CS255" s="241"/>
      <c r="CT255" s="241"/>
      <c r="CU255" s="241"/>
      <c r="CV255" s="241"/>
      <c r="CW255" s="241"/>
      <c r="CX255" s="241"/>
      <c r="CY255" s="241"/>
      <c r="CZ255" s="241"/>
      <c r="DA255" s="241"/>
      <c r="DB255" s="241"/>
      <c r="DC255" s="241"/>
      <c r="DD255" s="241"/>
      <c r="DE255" s="241"/>
      <c r="DF255" s="241"/>
      <c r="DG255" s="241"/>
      <c r="DH255" s="241"/>
      <c r="DI255" s="241"/>
      <c r="DJ255" s="241"/>
      <c r="DK255" s="241"/>
      <c r="DL255" s="241"/>
      <c r="DM255" s="241"/>
      <c r="DN255" s="241"/>
      <c r="DO255" s="241"/>
      <c r="DP255" s="241"/>
      <c r="DQ255" s="241"/>
      <c r="DR255" s="241"/>
      <c r="DS255" s="241"/>
      <c r="DT255" s="241"/>
      <c r="DU255" s="241"/>
      <c r="DV255" s="241"/>
      <c r="DW255" s="241"/>
      <c r="DX255" s="241"/>
      <c r="DY255" s="241"/>
      <c r="DZ255" s="241"/>
      <c r="EA255" s="241"/>
      <c r="EB255" s="241"/>
      <c r="EC255" s="241"/>
      <c r="ED255" s="241"/>
      <c r="EE255" s="241"/>
      <c r="EF255" s="241"/>
      <c r="EG255" s="241"/>
      <c r="EH255" s="241"/>
      <c r="EI255" s="241"/>
      <c r="EJ255" s="241"/>
      <c r="EK255" s="241"/>
      <c r="EL255" s="241"/>
      <c r="EM255" s="241"/>
      <c r="EN255" s="241"/>
      <c r="EO255" s="241"/>
      <c r="EP255" s="241"/>
      <c r="EQ255" s="241"/>
      <c r="ER255" s="241"/>
      <c r="ES255" s="241"/>
      <c r="ET255" s="241"/>
      <c r="EU255" s="241"/>
      <c r="EV255" s="241"/>
      <c r="EW255" s="241"/>
      <c r="EX255" s="241"/>
      <c r="EY255" s="241"/>
      <c r="EZ255" s="241"/>
      <c r="FA255" s="241"/>
      <c r="FB255" s="241"/>
      <c r="FC255" s="241"/>
      <c r="FD255" s="241"/>
      <c r="FE255" s="241"/>
      <c r="FF255" s="241"/>
      <c r="FG255" s="241"/>
      <c r="FH255" s="241"/>
      <c r="FI255" s="241"/>
      <c r="FJ255" s="241"/>
      <c r="FK255" s="241"/>
      <c r="FL255" s="241"/>
      <c r="FM255" s="241"/>
      <c r="FN255" s="241"/>
      <c r="FO255" s="241"/>
      <c r="FP255" s="241"/>
      <c r="FQ255" s="241"/>
      <c r="FR255" s="241"/>
      <c r="FS255" s="241"/>
      <c r="FT255" s="241"/>
      <c r="FU255" s="241"/>
      <c r="FV255" s="241"/>
      <c r="FW255" s="241"/>
      <c r="FX255" s="241"/>
      <c r="FY255" s="241"/>
      <c r="FZ255" s="241"/>
      <c r="GA255" s="241"/>
      <c r="GB255" s="241"/>
      <c r="GC255" s="241"/>
      <c r="GD255" s="241"/>
      <c r="GE255" s="241"/>
      <c r="GF255" s="241"/>
      <c r="GG255" s="241"/>
      <c r="GH255" s="241"/>
      <c r="GI255" s="241"/>
      <c r="GJ255" s="241"/>
      <c r="GK255" s="241"/>
      <c r="GL255" s="241"/>
      <c r="GM255" s="241"/>
      <c r="GN255" s="241"/>
      <c r="GO255" s="241"/>
      <c r="GP255" s="241"/>
      <c r="GQ255" s="241"/>
      <c r="GR255" s="241"/>
      <c r="GS255" s="241"/>
      <c r="GT255" s="241"/>
      <c r="GU255" s="241"/>
      <c r="GV255" s="241"/>
      <c r="GW255" s="241"/>
      <c r="GX255" s="241"/>
      <c r="GY255" s="241"/>
      <c r="GZ255" s="241"/>
      <c r="HA255" s="241"/>
      <c r="HB255" s="241"/>
      <c r="HC255" s="241"/>
      <c r="HD255" s="241"/>
      <c r="HE255" s="241"/>
      <c r="HF255" s="241"/>
      <c r="HG255" s="241"/>
      <c r="HH255" s="241"/>
      <c r="HI255" s="241"/>
      <c r="HJ255" s="241"/>
      <c r="HK255" s="241"/>
      <c r="HL255" s="241"/>
      <c r="HM255" s="241"/>
      <c r="HN255" s="241"/>
      <c r="HO255" s="241"/>
      <c r="HP255" s="241"/>
      <c r="HQ255" s="241"/>
      <c r="HR255" s="241"/>
      <c r="HS255" s="241"/>
      <c r="HT255" s="241"/>
      <c r="HU255" s="241"/>
      <c r="HV255" s="241"/>
      <c r="HW255" s="241"/>
      <c r="HX255" s="241"/>
      <c r="HY255" s="241"/>
      <c r="HZ255" s="241"/>
      <c r="IA255" s="241"/>
      <c r="IB255" s="241"/>
      <c r="IC255" s="241"/>
      <c r="ID255" s="241"/>
      <c r="IE255" s="241"/>
      <c r="IF255" s="241"/>
      <c r="IG255" s="241"/>
      <c r="IH255" s="241"/>
      <c r="II255" s="241"/>
      <c r="IJ255" s="241"/>
      <c r="IK255" s="241"/>
      <c r="IL255" s="241"/>
      <c r="IM255" s="241"/>
      <c r="IN255" s="241"/>
      <c r="IO255" s="241"/>
      <c r="IP255" s="241"/>
      <c r="IQ255" s="241"/>
      <c r="IR255" s="241"/>
      <c r="IS255" s="241"/>
      <c r="IT255" s="241"/>
      <c r="IU255" s="241"/>
      <c r="IV255" s="241"/>
      <c r="IW255" s="241"/>
      <c r="IX255" s="241"/>
      <c r="IY255" s="241"/>
      <c r="IZ255" s="241"/>
      <c r="JA255" s="241"/>
      <c r="JB255" s="241"/>
      <c r="JC255" s="241"/>
      <c r="JD255" s="241"/>
      <c r="JE255" s="241"/>
      <c r="JF255" s="241"/>
      <c r="JG255" s="241"/>
      <c r="JH255" s="241"/>
      <c r="JI255" s="241"/>
      <c r="JJ255" s="241"/>
      <c r="JK255" s="241"/>
      <c r="JL255" s="241"/>
      <c r="JM255" s="241"/>
      <c r="JN255" s="241"/>
      <c r="JO255" s="241"/>
      <c r="JP255" s="241"/>
      <c r="JQ255" s="241"/>
      <c r="JR255" s="241"/>
      <c r="JS255" s="241"/>
      <c r="JT255" s="241"/>
      <c r="JU255" s="241"/>
      <c r="JV255" s="241"/>
      <c r="JW255" s="241"/>
      <c r="JX255" s="241"/>
      <c r="JY255" s="241"/>
      <c r="JZ255" s="241"/>
      <c r="KA255" s="241"/>
      <c r="KB255" s="241"/>
      <c r="KC255" s="241"/>
      <c r="KD255" s="241"/>
      <c r="KE255" s="241"/>
      <c r="KF255" s="241"/>
      <c r="KG255" s="241"/>
      <c r="KH255" s="241"/>
      <c r="KI255" s="241"/>
      <c r="KJ255" s="241"/>
      <c r="KK255" s="241"/>
      <c r="KL255" s="241"/>
      <c r="KM255" s="241"/>
      <c r="KN255" s="241"/>
      <c r="KO255" s="241"/>
      <c r="KP255" s="241"/>
      <c r="KQ255" s="241"/>
      <c r="KR255" s="241"/>
      <c r="KS255" s="241"/>
      <c r="KT255" s="241"/>
      <c r="KU255" s="241"/>
      <c r="KV255" s="241"/>
      <c r="KW255" s="241"/>
      <c r="KX255" s="241"/>
      <c r="KY255" s="241"/>
      <c r="KZ255" s="241"/>
      <c r="LA255" s="241"/>
      <c r="LB255" s="241"/>
      <c r="LC255" s="241"/>
      <c r="LD255" s="241"/>
      <c r="LE255" s="241"/>
      <c r="LF255" s="241"/>
      <c r="LG255" s="241"/>
      <c r="LH255" s="241"/>
      <c r="LI255" s="241"/>
      <c r="LJ255" s="241"/>
      <c r="LK255" s="241"/>
      <c r="LL255" s="241"/>
      <c r="LM255" s="241"/>
      <c r="LN255" s="241"/>
      <c r="LO255" s="241"/>
      <c r="LP255" s="241"/>
      <c r="LQ255" s="241"/>
      <c r="LR255" s="241"/>
      <c r="LS255" s="241"/>
      <c r="LT255" s="241"/>
      <c r="LU255" s="241"/>
      <c r="LV255" s="241"/>
      <c r="LW255" s="241"/>
      <c r="LX255" s="241"/>
      <c r="LY255" s="241"/>
      <c r="LZ255" s="241"/>
      <c r="MA255" s="241"/>
      <c r="MB255" s="241"/>
      <c r="MC255" s="241"/>
      <c r="MD255" s="241"/>
      <c r="ME255" s="241"/>
      <c r="MF255" s="241"/>
      <c r="MG255" s="241"/>
      <c r="MH255" s="241"/>
      <c r="MI255" s="241"/>
      <c r="MJ255" s="241"/>
      <c r="MK255" s="241"/>
      <c r="ML255" s="241"/>
      <c r="MM255" s="241"/>
      <c r="MN255" s="241"/>
      <c r="MO255" s="241"/>
      <c r="MP255" s="241"/>
      <c r="MQ255" s="241"/>
      <c r="MR255" s="241"/>
      <c r="MS255" s="241"/>
      <c r="MT255" s="241"/>
      <c r="MU255" s="241"/>
      <c r="MV255" s="241"/>
      <c r="MW255" s="241"/>
      <c r="MX255" s="241"/>
      <c r="MY255" s="241"/>
      <c r="MZ255" s="241"/>
      <c r="NA255" s="241"/>
      <c r="NB255" s="241"/>
      <c r="NC255" s="241"/>
      <c r="ND255" s="241"/>
      <c r="NE255" s="241"/>
      <c r="NF255" s="241"/>
      <c r="NG255" s="241"/>
      <c r="NH255" s="241"/>
      <c r="NI255" s="241"/>
      <c r="NJ255" s="241"/>
      <c r="NK255" s="241"/>
      <c r="NL255" s="241"/>
      <c r="NM255" s="241"/>
      <c r="NN255" s="241"/>
      <c r="NO255" s="241"/>
      <c r="NP255" s="241"/>
      <c r="NQ255" s="241"/>
      <c r="NR255" s="241"/>
      <c r="NS255" s="241"/>
      <c r="NT255" s="241"/>
      <c r="NU255" s="241"/>
      <c r="NV255" s="241"/>
      <c r="NW255" s="241"/>
      <c r="NX255" s="241"/>
      <c r="NY255" s="241"/>
      <c r="NZ255" s="241"/>
      <c r="OA255" s="241"/>
      <c r="OB255" s="241"/>
    </row>
    <row r="256" spans="1:392" s="243" customFormat="1">
      <c r="A256" s="293" t="s">
        <v>2133</v>
      </c>
      <c r="B256" s="292" t="s">
        <v>2124</v>
      </c>
      <c r="C256" s="267">
        <f>VLOOKUP(A256,'Running Inventory count'!$A:$C,3,)</f>
        <v>2</v>
      </c>
      <c r="D256" s="289"/>
      <c r="E256" s="289"/>
      <c r="F256" s="291" t="s">
        <v>2054</v>
      </c>
      <c r="G256" s="263" t="s">
        <v>868</v>
      </c>
      <c r="H256" s="262" t="s">
        <v>102</v>
      </c>
      <c r="I256" s="287"/>
      <c r="J256" s="265"/>
      <c r="K256" s="287"/>
      <c r="L256" s="241"/>
      <c r="M256" s="241"/>
      <c r="N256" s="241"/>
      <c r="O256" s="241"/>
      <c r="P256" s="241"/>
      <c r="Q256" s="241"/>
      <c r="R256" s="241"/>
      <c r="S256" s="241"/>
      <c r="T256" s="241"/>
      <c r="U256" s="241"/>
      <c r="V256" s="241"/>
      <c r="W256" s="241"/>
      <c r="X256" s="241"/>
      <c r="Y256" s="241"/>
      <c r="Z256" s="241"/>
      <c r="AA256" s="241"/>
      <c r="AB256" s="241"/>
      <c r="AC256" s="241"/>
      <c r="AD256" s="241"/>
      <c r="AE256" s="241"/>
      <c r="AF256" s="241"/>
      <c r="AG256" s="241"/>
      <c r="AH256" s="241"/>
      <c r="AI256" s="241"/>
      <c r="AJ256" s="241"/>
      <c r="AK256" s="241"/>
      <c r="AL256" s="241"/>
      <c r="AM256" s="241"/>
      <c r="AN256" s="241"/>
      <c r="AO256" s="241"/>
      <c r="AP256" s="241"/>
      <c r="AQ256" s="241"/>
      <c r="AR256" s="241"/>
      <c r="AS256" s="241"/>
      <c r="AT256" s="241"/>
      <c r="AU256" s="241"/>
      <c r="AV256" s="241"/>
      <c r="AW256" s="241"/>
      <c r="AX256" s="241"/>
      <c r="AY256" s="241"/>
      <c r="AZ256" s="241"/>
      <c r="BA256" s="241"/>
      <c r="BB256" s="241"/>
      <c r="BC256" s="241"/>
      <c r="BD256" s="241"/>
      <c r="BE256" s="241"/>
      <c r="BF256" s="241"/>
      <c r="BG256" s="241"/>
      <c r="BH256" s="241"/>
      <c r="BI256" s="241"/>
      <c r="BJ256" s="241"/>
      <c r="BK256" s="241"/>
      <c r="BL256" s="241"/>
      <c r="BM256" s="241"/>
      <c r="BN256" s="241"/>
      <c r="BO256" s="241"/>
      <c r="BP256" s="241"/>
      <c r="BQ256" s="241"/>
      <c r="BR256" s="241"/>
      <c r="BS256" s="241"/>
      <c r="BT256" s="241"/>
      <c r="BU256" s="241"/>
      <c r="BV256" s="241"/>
      <c r="BW256" s="241"/>
      <c r="BX256" s="241"/>
      <c r="BY256" s="241"/>
      <c r="BZ256" s="241"/>
      <c r="CA256" s="241"/>
      <c r="CB256" s="241"/>
      <c r="CC256" s="241"/>
      <c r="CD256" s="241"/>
      <c r="CE256" s="241"/>
      <c r="CF256" s="241"/>
      <c r="CG256" s="241"/>
      <c r="CH256" s="241"/>
      <c r="CI256" s="241"/>
      <c r="CJ256" s="241"/>
      <c r="CK256" s="241"/>
      <c r="CL256" s="241"/>
      <c r="CM256" s="241"/>
      <c r="CN256" s="241"/>
      <c r="CO256" s="241"/>
      <c r="CP256" s="241"/>
      <c r="CQ256" s="241"/>
      <c r="CR256" s="241"/>
      <c r="CS256" s="241"/>
      <c r="CT256" s="241"/>
      <c r="CU256" s="241"/>
      <c r="CV256" s="241"/>
      <c r="CW256" s="241"/>
      <c r="CX256" s="241"/>
      <c r="CY256" s="241"/>
      <c r="CZ256" s="241"/>
      <c r="DA256" s="241"/>
      <c r="DB256" s="241"/>
      <c r="DC256" s="241"/>
      <c r="DD256" s="241"/>
      <c r="DE256" s="241"/>
      <c r="DF256" s="241"/>
      <c r="DG256" s="241"/>
      <c r="DH256" s="241"/>
      <c r="DI256" s="241"/>
      <c r="DJ256" s="241"/>
      <c r="DK256" s="241"/>
      <c r="DL256" s="241"/>
      <c r="DM256" s="241"/>
      <c r="DN256" s="241"/>
      <c r="DO256" s="241"/>
      <c r="DP256" s="241"/>
      <c r="DQ256" s="241"/>
      <c r="DR256" s="241"/>
      <c r="DS256" s="241"/>
      <c r="DT256" s="241"/>
      <c r="DU256" s="241"/>
      <c r="DV256" s="241"/>
      <c r="DW256" s="241"/>
      <c r="DX256" s="241"/>
      <c r="DY256" s="241"/>
      <c r="DZ256" s="241"/>
      <c r="EA256" s="241"/>
      <c r="EB256" s="241"/>
      <c r="EC256" s="241"/>
      <c r="ED256" s="241"/>
      <c r="EE256" s="241"/>
      <c r="EF256" s="241"/>
      <c r="EG256" s="241"/>
      <c r="EH256" s="241"/>
      <c r="EI256" s="241"/>
      <c r="EJ256" s="241"/>
      <c r="EK256" s="241"/>
      <c r="EL256" s="241"/>
      <c r="EM256" s="241"/>
      <c r="EN256" s="241"/>
      <c r="EO256" s="241"/>
      <c r="EP256" s="241"/>
      <c r="EQ256" s="241"/>
      <c r="ER256" s="241"/>
      <c r="ES256" s="241"/>
      <c r="ET256" s="241"/>
      <c r="EU256" s="241"/>
      <c r="EV256" s="241"/>
      <c r="EW256" s="241"/>
      <c r="EX256" s="241"/>
      <c r="EY256" s="241"/>
      <c r="EZ256" s="241"/>
      <c r="FA256" s="241"/>
      <c r="FB256" s="241"/>
      <c r="FC256" s="241"/>
      <c r="FD256" s="241"/>
      <c r="FE256" s="241"/>
      <c r="FF256" s="241"/>
      <c r="FG256" s="241"/>
      <c r="FH256" s="241"/>
      <c r="FI256" s="241"/>
      <c r="FJ256" s="241"/>
      <c r="FK256" s="241"/>
      <c r="FL256" s="241"/>
      <c r="FM256" s="241"/>
      <c r="FN256" s="241"/>
      <c r="FO256" s="241"/>
      <c r="FP256" s="241"/>
      <c r="FQ256" s="241"/>
      <c r="FR256" s="241"/>
      <c r="FS256" s="241"/>
      <c r="FT256" s="241"/>
      <c r="FU256" s="241"/>
      <c r="FV256" s="241"/>
      <c r="FW256" s="241"/>
      <c r="FX256" s="241"/>
      <c r="FY256" s="241"/>
      <c r="FZ256" s="241"/>
      <c r="GA256" s="241"/>
      <c r="GB256" s="241"/>
      <c r="GC256" s="241"/>
      <c r="GD256" s="241"/>
      <c r="GE256" s="241"/>
      <c r="GF256" s="241"/>
      <c r="GG256" s="241"/>
      <c r="GH256" s="241"/>
      <c r="GI256" s="241"/>
      <c r="GJ256" s="241"/>
      <c r="GK256" s="241"/>
      <c r="GL256" s="241"/>
      <c r="GM256" s="241"/>
      <c r="GN256" s="241"/>
      <c r="GO256" s="241"/>
      <c r="GP256" s="241"/>
      <c r="GQ256" s="241"/>
      <c r="GR256" s="241"/>
      <c r="GS256" s="241"/>
      <c r="GT256" s="241"/>
      <c r="GU256" s="241"/>
      <c r="GV256" s="241"/>
      <c r="GW256" s="241"/>
      <c r="GX256" s="241"/>
      <c r="GY256" s="241"/>
      <c r="GZ256" s="241"/>
      <c r="HA256" s="241"/>
      <c r="HB256" s="241"/>
      <c r="HC256" s="241"/>
      <c r="HD256" s="241"/>
      <c r="HE256" s="241"/>
      <c r="HF256" s="241"/>
      <c r="HG256" s="241"/>
      <c r="HH256" s="241"/>
      <c r="HI256" s="241"/>
      <c r="HJ256" s="241"/>
      <c r="HK256" s="241"/>
      <c r="HL256" s="241"/>
      <c r="HM256" s="241"/>
      <c r="HN256" s="241"/>
      <c r="HO256" s="241"/>
      <c r="HP256" s="241"/>
      <c r="HQ256" s="241"/>
      <c r="HR256" s="241"/>
      <c r="HS256" s="241"/>
      <c r="HT256" s="241"/>
      <c r="HU256" s="241"/>
      <c r="HV256" s="241"/>
      <c r="HW256" s="241"/>
      <c r="HX256" s="241"/>
      <c r="HY256" s="241"/>
      <c r="HZ256" s="241"/>
      <c r="IA256" s="241"/>
      <c r="IB256" s="241"/>
      <c r="IC256" s="241"/>
      <c r="ID256" s="241"/>
      <c r="IE256" s="241"/>
      <c r="IF256" s="241"/>
      <c r="IG256" s="241"/>
      <c r="IH256" s="241"/>
      <c r="II256" s="241"/>
      <c r="IJ256" s="241"/>
      <c r="IK256" s="241"/>
      <c r="IL256" s="241"/>
      <c r="IM256" s="241"/>
      <c r="IN256" s="241"/>
      <c r="IO256" s="241"/>
      <c r="IP256" s="241"/>
      <c r="IQ256" s="241"/>
      <c r="IR256" s="241"/>
      <c r="IS256" s="241"/>
      <c r="IT256" s="241"/>
      <c r="IU256" s="241"/>
      <c r="IV256" s="241"/>
      <c r="IW256" s="241"/>
      <c r="IX256" s="241"/>
      <c r="IY256" s="241"/>
      <c r="IZ256" s="241"/>
      <c r="JA256" s="241"/>
      <c r="JB256" s="241"/>
      <c r="JC256" s="241"/>
      <c r="JD256" s="241"/>
      <c r="JE256" s="241"/>
      <c r="JF256" s="241"/>
      <c r="JG256" s="241"/>
      <c r="JH256" s="241"/>
      <c r="JI256" s="241"/>
      <c r="JJ256" s="241"/>
      <c r="JK256" s="241"/>
      <c r="JL256" s="241"/>
      <c r="JM256" s="241"/>
      <c r="JN256" s="241"/>
      <c r="JO256" s="241"/>
      <c r="JP256" s="241"/>
      <c r="JQ256" s="241"/>
      <c r="JR256" s="241"/>
      <c r="JS256" s="241"/>
      <c r="JT256" s="241"/>
      <c r="JU256" s="241"/>
      <c r="JV256" s="241"/>
      <c r="JW256" s="241"/>
      <c r="JX256" s="241"/>
      <c r="JY256" s="241"/>
      <c r="JZ256" s="241"/>
      <c r="KA256" s="241"/>
      <c r="KB256" s="241"/>
      <c r="KC256" s="241"/>
      <c r="KD256" s="241"/>
      <c r="KE256" s="241"/>
      <c r="KF256" s="241"/>
      <c r="KG256" s="241"/>
      <c r="KH256" s="241"/>
      <c r="KI256" s="241"/>
      <c r="KJ256" s="241"/>
      <c r="KK256" s="241"/>
      <c r="KL256" s="241"/>
      <c r="KM256" s="241"/>
      <c r="KN256" s="241"/>
      <c r="KO256" s="241"/>
      <c r="KP256" s="241"/>
      <c r="KQ256" s="241"/>
      <c r="KR256" s="241"/>
      <c r="KS256" s="241"/>
      <c r="KT256" s="241"/>
      <c r="KU256" s="241"/>
      <c r="KV256" s="241"/>
      <c r="KW256" s="241"/>
      <c r="KX256" s="241"/>
      <c r="KY256" s="241"/>
      <c r="KZ256" s="241"/>
      <c r="LA256" s="241"/>
      <c r="LB256" s="241"/>
      <c r="LC256" s="241"/>
      <c r="LD256" s="241"/>
      <c r="LE256" s="241"/>
      <c r="LF256" s="241"/>
      <c r="LG256" s="241"/>
      <c r="LH256" s="241"/>
      <c r="LI256" s="241"/>
      <c r="LJ256" s="241"/>
      <c r="LK256" s="241"/>
      <c r="LL256" s="241"/>
      <c r="LM256" s="241"/>
      <c r="LN256" s="241"/>
      <c r="LO256" s="241"/>
      <c r="LP256" s="241"/>
      <c r="LQ256" s="241"/>
      <c r="LR256" s="241"/>
      <c r="LS256" s="241"/>
      <c r="LT256" s="241"/>
      <c r="LU256" s="241"/>
      <c r="LV256" s="241"/>
      <c r="LW256" s="241"/>
      <c r="LX256" s="241"/>
      <c r="LY256" s="241"/>
      <c r="LZ256" s="241"/>
      <c r="MA256" s="241"/>
      <c r="MB256" s="241"/>
      <c r="MC256" s="241"/>
      <c r="MD256" s="241"/>
      <c r="ME256" s="241"/>
      <c r="MF256" s="241"/>
      <c r="MG256" s="241"/>
      <c r="MH256" s="241"/>
      <c r="MI256" s="241"/>
      <c r="MJ256" s="241"/>
      <c r="MK256" s="241"/>
      <c r="ML256" s="241"/>
      <c r="MM256" s="241"/>
      <c r="MN256" s="241"/>
      <c r="MO256" s="241"/>
      <c r="MP256" s="241"/>
      <c r="MQ256" s="241"/>
      <c r="MR256" s="241"/>
      <c r="MS256" s="241"/>
      <c r="MT256" s="241"/>
      <c r="MU256" s="241"/>
      <c r="MV256" s="241"/>
      <c r="MW256" s="241"/>
      <c r="MX256" s="241"/>
      <c r="MY256" s="241"/>
      <c r="MZ256" s="241"/>
      <c r="NA256" s="241"/>
      <c r="NB256" s="241"/>
      <c r="NC256" s="241"/>
      <c r="ND256" s="241"/>
      <c r="NE256" s="241"/>
      <c r="NF256" s="241"/>
      <c r="NG256" s="241"/>
      <c r="NH256" s="241"/>
      <c r="NI256" s="241"/>
      <c r="NJ256" s="241"/>
      <c r="NK256" s="241"/>
      <c r="NL256" s="241"/>
      <c r="NM256" s="241"/>
      <c r="NN256" s="241"/>
      <c r="NO256" s="241"/>
      <c r="NP256" s="241"/>
      <c r="NQ256" s="241"/>
      <c r="NR256" s="241"/>
      <c r="NS256" s="241"/>
      <c r="NT256" s="241"/>
      <c r="NU256" s="241"/>
      <c r="NV256" s="241"/>
      <c r="NW256" s="241"/>
      <c r="NX256" s="241"/>
      <c r="NY256" s="241"/>
      <c r="NZ256" s="241"/>
      <c r="OA256" s="241"/>
      <c r="OB256" s="241"/>
    </row>
    <row r="257" spans="1:392" s="243" customFormat="1">
      <c r="A257" s="293" t="s">
        <v>2151</v>
      </c>
      <c r="B257" s="292" t="s">
        <v>2143</v>
      </c>
      <c r="C257" s="267">
        <f>VLOOKUP(A257,'Running Inventory count'!$A:$C,3,)</f>
        <v>3</v>
      </c>
      <c r="D257" s="263"/>
      <c r="E257" s="263"/>
      <c r="F257" s="291" t="s">
        <v>2054</v>
      </c>
      <c r="G257" s="263" t="s">
        <v>868</v>
      </c>
      <c r="H257" s="262" t="s">
        <v>102</v>
      </c>
      <c r="I257" s="270"/>
      <c r="J257" s="265"/>
      <c r="K257" s="270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1"/>
      <c r="Z257" s="241"/>
      <c r="AA257" s="241"/>
      <c r="AB257" s="241"/>
      <c r="AC257" s="241"/>
      <c r="AD257" s="241"/>
      <c r="AE257" s="241"/>
      <c r="AF257" s="241"/>
      <c r="AG257" s="241"/>
      <c r="AH257" s="241"/>
      <c r="AI257" s="241"/>
      <c r="AJ257" s="241"/>
      <c r="AK257" s="241"/>
      <c r="AL257" s="241"/>
      <c r="AM257" s="241"/>
      <c r="AN257" s="241"/>
      <c r="AO257" s="241"/>
      <c r="AP257" s="241"/>
      <c r="AQ257" s="241"/>
      <c r="AR257" s="241"/>
      <c r="AS257" s="241"/>
      <c r="AT257" s="241"/>
      <c r="AU257" s="241"/>
      <c r="AV257" s="241"/>
      <c r="AW257" s="241"/>
      <c r="AX257" s="241"/>
      <c r="AY257" s="241"/>
      <c r="AZ257" s="241"/>
      <c r="BA257" s="241"/>
      <c r="BB257" s="241"/>
      <c r="BC257" s="241"/>
      <c r="BD257" s="241"/>
      <c r="BE257" s="241"/>
      <c r="BF257" s="241"/>
      <c r="BG257" s="241"/>
      <c r="BH257" s="241"/>
      <c r="BI257" s="241"/>
      <c r="BJ257" s="241"/>
      <c r="BK257" s="241"/>
      <c r="BL257" s="241"/>
      <c r="BM257" s="241"/>
      <c r="BN257" s="241"/>
      <c r="BO257" s="241"/>
      <c r="BP257" s="241"/>
      <c r="BQ257" s="241"/>
      <c r="BR257" s="241"/>
      <c r="BS257" s="241"/>
      <c r="BT257" s="241"/>
      <c r="BU257" s="241"/>
      <c r="BV257" s="241"/>
      <c r="BW257" s="241"/>
      <c r="BX257" s="241"/>
      <c r="BY257" s="241"/>
      <c r="BZ257" s="241"/>
      <c r="CA257" s="241"/>
      <c r="CB257" s="241"/>
      <c r="CC257" s="241"/>
      <c r="CD257" s="241"/>
      <c r="CE257" s="241"/>
      <c r="CF257" s="241"/>
      <c r="CG257" s="241"/>
      <c r="CH257" s="241"/>
      <c r="CI257" s="241"/>
      <c r="CJ257" s="241"/>
      <c r="CK257" s="241"/>
      <c r="CL257" s="241"/>
      <c r="CM257" s="241"/>
      <c r="CN257" s="241"/>
      <c r="CO257" s="241"/>
      <c r="CP257" s="241"/>
      <c r="CQ257" s="241"/>
      <c r="CR257" s="241"/>
      <c r="CS257" s="241"/>
      <c r="CT257" s="241"/>
      <c r="CU257" s="241"/>
      <c r="CV257" s="241"/>
      <c r="CW257" s="241"/>
      <c r="CX257" s="241"/>
      <c r="CY257" s="241"/>
      <c r="CZ257" s="241"/>
      <c r="DA257" s="241"/>
      <c r="DB257" s="241"/>
      <c r="DC257" s="241"/>
      <c r="DD257" s="241"/>
      <c r="DE257" s="241"/>
      <c r="DF257" s="241"/>
      <c r="DG257" s="241"/>
      <c r="DH257" s="241"/>
      <c r="DI257" s="241"/>
      <c r="DJ257" s="241"/>
      <c r="DK257" s="241"/>
      <c r="DL257" s="241"/>
      <c r="DM257" s="241"/>
      <c r="DN257" s="241"/>
      <c r="DO257" s="241"/>
      <c r="DP257" s="241"/>
      <c r="DQ257" s="241"/>
      <c r="DR257" s="241"/>
      <c r="DS257" s="241"/>
      <c r="DT257" s="241"/>
      <c r="DU257" s="241"/>
      <c r="DV257" s="241"/>
      <c r="DW257" s="241"/>
      <c r="DX257" s="241"/>
      <c r="DY257" s="241"/>
      <c r="DZ257" s="241"/>
      <c r="EA257" s="241"/>
      <c r="EB257" s="241"/>
      <c r="EC257" s="241"/>
      <c r="ED257" s="241"/>
      <c r="EE257" s="241"/>
      <c r="EF257" s="241"/>
      <c r="EG257" s="241"/>
      <c r="EH257" s="241"/>
      <c r="EI257" s="241"/>
      <c r="EJ257" s="241"/>
      <c r="EK257" s="241"/>
      <c r="EL257" s="241"/>
      <c r="EM257" s="241"/>
      <c r="EN257" s="241"/>
      <c r="EO257" s="241"/>
      <c r="EP257" s="241"/>
      <c r="EQ257" s="241"/>
      <c r="ER257" s="241"/>
      <c r="ES257" s="241"/>
      <c r="ET257" s="241"/>
      <c r="EU257" s="241"/>
      <c r="EV257" s="241"/>
      <c r="EW257" s="241"/>
      <c r="EX257" s="241"/>
      <c r="EY257" s="241"/>
      <c r="EZ257" s="241"/>
      <c r="FA257" s="241"/>
      <c r="FB257" s="241"/>
      <c r="FC257" s="241"/>
      <c r="FD257" s="241"/>
      <c r="FE257" s="241"/>
      <c r="FF257" s="241"/>
      <c r="FG257" s="241"/>
      <c r="FH257" s="241"/>
      <c r="FI257" s="241"/>
      <c r="FJ257" s="241"/>
      <c r="FK257" s="241"/>
      <c r="FL257" s="241"/>
      <c r="FM257" s="241"/>
      <c r="FN257" s="241"/>
      <c r="FO257" s="241"/>
      <c r="FP257" s="241"/>
      <c r="FQ257" s="241"/>
      <c r="FR257" s="241"/>
      <c r="FS257" s="241"/>
      <c r="FT257" s="241"/>
      <c r="FU257" s="241"/>
      <c r="FV257" s="241"/>
      <c r="FW257" s="241"/>
      <c r="FX257" s="241"/>
      <c r="FY257" s="241"/>
      <c r="FZ257" s="241"/>
      <c r="GA257" s="241"/>
      <c r="GB257" s="241"/>
      <c r="GC257" s="241"/>
      <c r="GD257" s="241"/>
      <c r="GE257" s="241"/>
      <c r="GF257" s="241"/>
      <c r="GG257" s="241"/>
      <c r="GH257" s="241"/>
      <c r="GI257" s="241"/>
      <c r="GJ257" s="241"/>
      <c r="GK257" s="241"/>
      <c r="GL257" s="241"/>
      <c r="GM257" s="241"/>
      <c r="GN257" s="241"/>
      <c r="GO257" s="241"/>
      <c r="GP257" s="241"/>
      <c r="GQ257" s="241"/>
      <c r="GR257" s="241"/>
      <c r="GS257" s="241"/>
      <c r="GT257" s="241"/>
      <c r="GU257" s="241"/>
      <c r="GV257" s="241"/>
      <c r="GW257" s="241"/>
      <c r="GX257" s="241"/>
      <c r="GY257" s="241"/>
      <c r="GZ257" s="241"/>
      <c r="HA257" s="241"/>
      <c r="HB257" s="241"/>
      <c r="HC257" s="241"/>
      <c r="HD257" s="241"/>
      <c r="HE257" s="241"/>
      <c r="HF257" s="241"/>
      <c r="HG257" s="241"/>
      <c r="HH257" s="241"/>
      <c r="HI257" s="241"/>
      <c r="HJ257" s="241"/>
      <c r="HK257" s="241"/>
      <c r="HL257" s="241"/>
      <c r="HM257" s="241"/>
      <c r="HN257" s="241"/>
      <c r="HO257" s="241"/>
      <c r="HP257" s="241"/>
      <c r="HQ257" s="241"/>
      <c r="HR257" s="241"/>
      <c r="HS257" s="241"/>
      <c r="HT257" s="241"/>
      <c r="HU257" s="241"/>
      <c r="HV257" s="241"/>
      <c r="HW257" s="241"/>
      <c r="HX257" s="241"/>
      <c r="HY257" s="241"/>
      <c r="HZ257" s="241"/>
      <c r="IA257" s="241"/>
      <c r="IB257" s="241"/>
      <c r="IC257" s="241"/>
      <c r="ID257" s="241"/>
      <c r="IE257" s="241"/>
      <c r="IF257" s="241"/>
      <c r="IG257" s="241"/>
      <c r="IH257" s="241"/>
      <c r="II257" s="241"/>
      <c r="IJ257" s="241"/>
      <c r="IK257" s="241"/>
      <c r="IL257" s="241"/>
      <c r="IM257" s="241"/>
      <c r="IN257" s="241"/>
      <c r="IO257" s="241"/>
      <c r="IP257" s="241"/>
      <c r="IQ257" s="241"/>
      <c r="IR257" s="241"/>
      <c r="IS257" s="241"/>
      <c r="IT257" s="241"/>
      <c r="IU257" s="241"/>
      <c r="IV257" s="241"/>
      <c r="IW257" s="241"/>
      <c r="IX257" s="241"/>
      <c r="IY257" s="241"/>
      <c r="IZ257" s="241"/>
      <c r="JA257" s="241"/>
      <c r="JB257" s="241"/>
      <c r="JC257" s="241"/>
      <c r="JD257" s="241"/>
      <c r="JE257" s="241"/>
      <c r="JF257" s="241"/>
      <c r="JG257" s="241"/>
      <c r="JH257" s="241"/>
      <c r="JI257" s="241"/>
      <c r="JJ257" s="241"/>
      <c r="JK257" s="241"/>
      <c r="JL257" s="241"/>
      <c r="JM257" s="241"/>
      <c r="JN257" s="241"/>
      <c r="JO257" s="241"/>
      <c r="JP257" s="241"/>
      <c r="JQ257" s="241"/>
      <c r="JR257" s="241"/>
      <c r="JS257" s="241"/>
      <c r="JT257" s="241"/>
      <c r="JU257" s="241"/>
      <c r="JV257" s="241"/>
      <c r="JW257" s="241"/>
      <c r="JX257" s="241"/>
      <c r="JY257" s="241"/>
      <c r="JZ257" s="241"/>
      <c r="KA257" s="241"/>
      <c r="KB257" s="241"/>
      <c r="KC257" s="241"/>
      <c r="KD257" s="241"/>
      <c r="KE257" s="241"/>
      <c r="KF257" s="241"/>
      <c r="KG257" s="241"/>
      <c r="KH257" s="241"/>
      <c r="KI257" s="241"/>
      <c r="KJ257" s="241"/>
      <c r="KK257" s="241"/>
      <c r="KL257" s="241"/>
      <c r="KM257" s="241"/>
      <c r="KN257" s="241"/>
      <c r="KO257" s="241"/>
      <c r="KP257" s="241"/>
      <c r="KQ257" s="241"/>
      <c r="KR257" s="241"/>
      <c r="KS257" s="241"/>
      <c r="KT257" s="241"/>
      <c r="KU257" s="241"/>
      <c r="KV257" s="241"/>
      <c r="KW257" s="241"/>
      <c r="KX257" s="241"/>
      <c r="KY257" s="241"/>
      <c r="KZ257" s="241"/>
      <c r="LA257" s="241"/>
      <c r="LB257" s="241"/>
      <c r="LC257" s="241"/>
      <c r="LD257" s="241"/>
      <c r="LE257" s="241"/>
      <c r="LF257" s="241"/>
      <c r="LG257" s="241"/>
      <c r="LH257" s="241"/>
      <c r="LI257" s="241"/>
      <c r="LJ257" s="241"/>
      <c r="LK257" s="241"/>
      <c r="LL257" s="241"/>
      <c r="LM257" s="241"/>
      <c r="LN257" s="241"/>
      <c r="LO257" s="241"/>
      <c r="LP257" s="241"/>
      <c r="LQ257" s="241"/>
      <c r="LR257" s="241"/>
      <c r="LS257" s="241"/>
      <c r="LT257" s="241"/>
      <c r="LU257" s="241"/>
      <c r="LV257" s="241"/>
      <c r="LW257" s="241"/>
      <c r="LX257" s="241"/>
      <c r="LY257" s="241"/>
      <c r="LZ257" s="241"/>
      <c r="MA257" s="241"/>
      <c r="MB257" s="241"/>
      <c r="MC257" s="241"/>
      <c r="MD257" s="241"/>
      <c r="ME257" s="241"/>
      <c r="MF257" s="241"/>
      <c r="MG257" s="241"/>
      <c r="MH257" s="241"/>
      <c r="MI257" s="241"/>
      <c r="MJ257" s="241"/>
      <c r="MK257" s="241"/>
      <c r="ML257" s="241"/>
      <c r="MM257" s="241"/>
      <c r="MN257" s="241"/>
      <c r="MO257" s="241"/>
      <c r="MP257" s="241"/>
      <c r="MQ257" s="241"/>
      <c r="MR257" s="241"/>
      <c r="MS257" s="241"/>
      <c r="MT257" s="241"/>
      <c r="MU257" s="241"/>
      <c r="MV257" s="241"/>
      <c r="MW257" s="241"/>
      <c r="MX257" s="241"/>
      <c r="MY257" s="241"/>
      <c r="MZ257" s="241"/>
      <c r="NA257" s="241"/>
      <c r="NB257" s="241"/>
      <c r="NC257" s="241"/>
      <c r="ND257" s="241"/>
      <c r="NE257" s="241"/>
      <c r="NF257" s="241"/>
      <c r="NG257" s="241"/>
      <c r="NH257" s="241"/>
      <c r="NI257" s="241"/>
      <c r="NJ257" s="241"/>
      <c r="NK257" s="241"/>
      <c r="NL257" s="241"/>
      <c r="NM257" s="241"/>
      <c r="NN257" s="241"/>
      <c r="NO257" s="241"/>
      <c r="NP257" s="241"/>
      <c r="NQ257" s="241"/>
      <c r="NR257" s="241"/>
      <c r="NS257" s="241"/>
      <c r="NT257" s="241"/>
      <c r="NU257" s="241"/>
      <c r="NV257" s="241"/>
      <c r="NW257" s="241"/>
      <c r="NX257" s="241"/>
      <c r="NY257" s="241"/>
      <c r="NZ257" s="241"/>
      <c r="OA257" s="241"/>
      <c r="OB257" s="241"/>
    </row>
    <row r="258" spans="1:392" s="243" customFormat="1">
      <c r="A258" s="251" t="s">
        <v>329</v>
      </c>
      <c r="B258" s="259" t="s">
        <v>577</v>
      </c>
      <c r="C258" s="267">
        <f>VLOOKUP(A258,'Running Inventory count'!$A:$C,3,)</f>
        <v>25</v>
      </c>
      <c r="D258" s="263"/>
      <c r="E258" s="263"/>
      <c r="F258" s="266" t="s">
        <v>970</v>
      </c>
      <c r="G258" s="263" t="s">
        <v>868</v>
      </c>
      <c r="H258" s="262" t="s">
        <v>102</v>
      </c>
      <c r="I258" s="287"/>
      <c r="J258" s="285"/>
      <c r="K258" s="287"/>
      <c r="L258" s="241"/>
      <c r="M258" s="241"/>
      <c r="N258" s="241"/>
      <c r="O258" s="241"/>
      <c r="P258" s="241"/>
      <c r="Q258" s="241"/>
      <c r="R258" s="241"/>
      <c r="S258" s="241"/>
      <c r="T258" s="241"/>
      <c r="U258" s="241"/>
      <c r="V258" s="241"/>
      <c r="W258" s="241"/>
      <c r="X258" s="241"/>
      <c r="Y258" s="241"/>
      <c r="Z258" s="241"/>
      <c r="AA258" s="241"/>
      <c r="AB258" s="241"/>
      <c r="AC258" s="241"/>
      <c r="AD258" s="241"/>
      <c r="AE258" s="241"/>
      <c r="AF258" s="241"/>
      <c r="AG258" s="241"/>
      <c r="AH258" s="241"/>
      <c r="AI258" s="241"/>
      <c r="AJ258" s="241"/>
      <c r="AK258" s="241"/>
      <c r="AL258" s="241"/>
      <c r="AM258" s="241"/>
      <c r="AN258" s="241"/>
      <c r="AO258" s="241"/>
      <c r="AP258" s="241"/>
      <c r="AQ258" s="241"/>
      <c r="AR258" s="241"/>
      <c r="AS258" s="241"/>
      <c r="AT258" s="241"/>
      <c r="AU258" s="241"/>
      <c r="AV258" s="241"/>
      <c r="AW258" s="241"/>
      <c r="AX258" s="241"/>
      <c r="AY258" s="241"/>
      <c r="AZ258" s="241"/>
      <c r="BA258" s="241"/>
      <c r="BB258" s="241"/>
      <c r="BC258" s="241"/>
      <c r="BD258" s="241"/>
      <c r="BE258" s="241"/>
      <c r="BF258" s="241"/>
      <c r="BG258" s="241"/>
      <c r="BH258" s="241"/>
      <c r="BI258" s="241"/>
      <c r="BJ258" s="241"/>
      <c r="BK258" s="241"/>
      <c r="BL258" s="241"/>
      <c r="BM258" s="241"/>
      <c r="BN258" s="241"/>
      <c r="BO258" s="241"/>
      <c r="BP258" s="241"/>
      <c r="BQ258" s="241"/>
      <c r="BR258" s="241"/>
      <c r="BS258" s="241"/>
      <c r="BT258" s="241"/>
      <c r="BU258" s="241"/>
      <c r="BV258" s="241"/>
      <c r="BW258" s="241"/>
      <c r="BX258" s="241"/>
      <c r="BY258" s="241"/>
      <c r="BZ258" s="241"/>
      <c r="CA258" s="241"/>
      <c r="CB258" s="241"/>
      <c r="CC258" s="241"/>
      <c r="CD258" s="241"/>
      <c r="CE258" s="241"/>
      <c r="CF258" s="241"/>
      <c r="CG258" s="241"/>
      <c r="CH258" s="241"/>
      <c r="CI258" s="241"/>
      <c r="CJ258" s="241"/>
      <c r="CK258" s="241"/>
      <c r="CL258" s="241"/>
      <c r="CM258" s="241"/>
      <c r="CN258" s="241"/>
      <c r="CO258" s="241"/>
      <c r="CP258" s="241"/>
      <c r="CQ258" s="241"/>
      <c r="CR258" s="241"/>
      <c r="CS258" s="241"/>
      <c r="CT258" s="241"/>
      <c r="CU258" s="241"/>
      <c r="CV258" s="241"/>
      <c r="CW258" s="241"/>
      <c r="CX258" s="241"/>
      <c r="CY258" s="241"/>
      <c r="CZ258" s="241"/>
      <c r="DA258" s="241"/>
      <c r="DB258" s="241"/>
      <c r="DC258" s="241"/>
      <c r="DD258" s="241"/>
      <c r="DE258" s="241"/>
      <c r="DF258" s="241"/>
      <c r="DG258" s="241"/>
      <c r="DH258" s="241"/>
      <c r="DI258" s="241"/>
      <c r="DJ258" s="241"/>
      <c r="DK258" s="241"/>
      <c r="DL258" s="241"/>
      <c r="DM258" s="241"/>
      <c r="DN258" s="241"/>
      <c r="DO258" s="241"/>
      <c r="DP258" s="241"/>
      <c r="DQ258" s="241"/>
      <c r="DR258" s="241"/>
      <c r="DS258" s="241"/>
      <c r="DT258" s="241"/>
      <c r="DU258" s="241"/>
      <c r="DV258" s="241"/>
      <c r="DW258" s="241"/>
      <c r="DX258" s="241"/>
      <c r="DY258" s="241"/>
      <c r="DZ258" s="241"/>
      <c r="EA258" s="241"/>
      <c r="EB258" s="241"/>
      <c r="EC258" s="241"/>
      <c r="ED258" s="241"/>
      <c r="EE258" s="241"/>
      <c r="EF258" s="241"/>
      <c r="EG258" s="241"/>
      <c r="EH258" s="241"/>
      <c r="EI258" s="241"/>
      <c r="EJ258" s="241"/>
      <c r="EK258" s="241"/>
      <c r="EL258" s="241"/>
      <c r="EM258" s="241"/>
      <c r="EN258" s="241"/>
      <c r="EO258" s="241"/>
      <c r="EP258" s="241"/>
      <c r="EQ258" s="241"/>
      <c r="ER258" s="241"/>
      <c r="ES258" s="241"/>
      <c r="ET258" s="241"/>
      <c r="EU258" s="241"/>
      <c r="EV258" s="241"/>
      <c r="EW258" s="241"/>
      <c r="EX258" s="241"/>
      <c r="EY258" s="241"/>
      <c r="EZ258" s="241"/>
      <c r="FA258" s="241"/>
      <c r="FB258" s="241"/>
      <c r="FC258" s="241"/>
      <c r="FD258" s="241"/>
      <c r="FE258" s="241"/>
      <c r="FF258" s="241"/>
      <c r="FG258" s="241"/>
      <c r="FH258" s="241"/>
      <c r="FI258" s="241"/>
      <c r="FJ258" s="241"/>
      <c r="FK258" s="241"/>
      <c r="FL258" s="241"/>
      <c r="FM258" s="241"/>
      <c r="FN258" s="241"/>
      <c r="FO258" s="241"/>
      <c r="FP258" s="241"/>
      <c r="FQ258" s="241"/>
      <c r="FR258" s="241"/>
      <c r="FS258" s="241"/>
      <c r="FT258" s="241"/>
      <c r="FU258" s="241"/>
      <c r="FV258" s="241"/>
      <c r="FW258" s="241"/>
      <c r="FX258" s="241"/>
      <c r="FY258" s="241"/>
      <c r="FZ258" s="241"/>
      <c r="GA258" s="241"/>
      <c r="GB258" s="241"/>
      <c r="GC258" s="241"/>
      <c r="GD258" s="241"/>
      <c r="GE258" s="241"/>
      <c r="GF258" s="241"/>
      <c r="GG258" s="241"/>
      <c r="GH258" s="241"/>
      <c r="GI258" s="241"/>
      <c r="GJ258" s="241"/>
      <c r="GK258" s="241"/>
      <c r="GL258" s="241"/>
      <c r="GM258" s="241"/>
      <c r="GN258" s="241"/>
      <c r="GO258" s="241"/>
      <c r="GP258" s="241"/>
      <c r="GQ258" s="241"/>
      <c r="GR258" s="241"/>
      <c r="GS258" s="241"/>
      <c r="GT258" s="241"/>
      <c r="GU258" s="241"/>
      <c r="GV258" s="241"/>
      <c r="GW258" s="241"/>
      <c r="GX258" s="241"/>
      <c r="GY258" s="241"/>
      <c r="GZ258" s="241"/>
      <c r="HA258" s="241"/>
      <c r="HB258" s="241"/>
      <c r="HC258" s="241"/>
      <c r="HD258" s="241"/>
      <c r="HE258" s="241"/>
      <c r="HF258" s="241"/>
      <c r="HG258" s="241"/>
      <c r="HH258" s="241"/>
      <c r="HI258" s="241"/>
      <c r="HJ258" s="241"/>
      <c r="HK258" s="241"/>
      <c r="HL258" s="241"/>
      <c r="HM258" s="241"/>
      <c r="HN258" s="241"/>
      <c r="HO258" s="241"/>
      <c r="HP258" s="241"/>
      <c r="HQ258" s="241"/>
      <c r="HR258" s="241"/>
      <c r="HS258" s="241"/>
      <c r="HT258" s="241"/>
      <c r="HU258" s="241"/>
      <c r="HV258" s="241"/>
      <c r="HW258" s="241"/>
      <c r="HX258" s="241"/>
      <c r="HY258" s="241"/>
      <c r="HZ258" s="241"/>
      <c r="IA258" s="241"/>
      <c r="IB258" s="241"/>
      <c r="IC258" s="241"/>
      <c r="ID258" s="241"/>
      <c r="IE258" s="241"/>
      <c r="IF258" s="241"/>
      <c r="IG258" s="241"/>
      <c r="IH258" s="241"/>
      <c r="II258" s="241"/>
      <c r="IJ258" s="241"/>
      <c r="IK258" s="241"/>
      <c r="IL258" s="241"/>
      <c r="IM258" s="241"/>
      <c r="IN258" s="241"/>
      <c r="IO258" s="241"/>
      <c r="IP258" s="241"/>
      <c r="IQ258" s="241"/>
      <c r="IR258" s="241"/>
      <c r="IS258" s="241"/>
      <c r="IT258" s="241"/>
      <c r="IU258" s="241"/>
      <c r="IV258" s="241"/>
      <c r="IW258" s="241"/>
      <c r="IX258" s="241"/>
      <c r="IY258" s="241"/>
      <c r="IZ258" s="241"/>
      <c r="JA258" s="241"/>
      <c r="JB258" s="241"/>
      <c r="JC258" s="241"/>
      <c r="JD258" s="241"/>
      <c r="JE258" s="241"/>
      <c r="JF258" s="241"/>
      <c r="JG258" s="241"/>
      <c r="JH258" s="241"/>
      <c r="JI258" s="241"/>
      <c r="JJ258" s="241"/>
      <c r="JK258" s="241"/>
      <c r="JL258" s="241"/>
      <c r="JM258" s="241"/>
      <c r="JN258" s="241"/>
      <c r="JO258" s="241"/>
      <c r="JP258" s="241"/>
      <c r="JQ258" s="241"/>
      <c r="JR258" s="241"/>
      <c r="JS258" s="241"/>
      <c r="JT258" s="241"/>
      <c r="JU258" s="241"/>
      <c r="JV258" s="241"/>
      <c r="JW258" s="241"/>
      <c r="JX258" s="241"/>
      <c r="JY258" s="241"/>
      <c r="JZ258" s="241"/>
      <c r="KA258" s="241"/>
      <c r="KB258" s="241"/>
      <c r="KC258" s="241"/>
      <c r="KD258" s="241"/>
      <c r="KE258" s="241"/>
      <c r="KF258" s="241"/>
      <c r="KG258" s="241"/>
      <c r="KH258" s="241"/>
      <c r="KI258" s="241"/>
      <c r="KJ258" s="241"/>
      <c r="KK258" s="241"/>
      <c r="KL258" s="241"/>
      <c r="KM258" s="241"/>
      <c r="KN258" s="241"/>
      <c r="KO258" s="241"/>
      <c r="KP258" s="241"/>
      <c r="KQ258" s="241"/>
      <c r="KR258" s="241"/>
      <c r="KS258" s="241"/>
      <c r="KT258" s="241"/>
      <c r="KU258" s="241"/>
      <c r="KV258" s="241"/>
      <c r="KW258" s="241"/>
      <c r="KX258" s="241"/>
      <c r="KY258" s="241"/>
      <c r="KZ258" s="241"/>
      <c r="LA258" s="241"/>
      <c r="LB258" s="241"/>
      <c r="LC258" s="241"/>
      <c r="LD258" s="241"/>
      <c r="LE258" s="241"/>
      <c r="LF258" s="241"/>
      <c r="LG258" s="241"/>
      <c r="LH258" s="241"/>
      <c r="LI258" s="241"/>
      <c r="LJ258" s="241"/>
      <c r="LK258" s="241"/>
      <c r="LL258" s="241"/>
      <c r="LM258" s="241"/>
      <c r="LN258" s="241"/>
      <c r="LO258" s="241"/>
      <c r="LP258" s="241"/>
      <c r="LQ258" s="241"/>
      <c r="LR258" s="241"/>
      <c r="LS258" s="241"/>
      <c r="LT258" s="241"/>
      <c r="LU258" s="241"/>
      <c r="LV258" s="241"/>
      <c r="LW258" s="241"/>
      <c r="LX258" s="241"/>
      <c r="LY258" s="241"/>
      <c r="LZ258" s="241"/>
      <c r="MA258" s="241"/>
      <c r="MB258" s="241"/>
      <c r="MC258" s="241"/>
      <c r="MD258" s="241"/>
      <c r="ME258" s="241"/>
      <c r="MF258" s="241"/>
      <c r="MG258" s="241"/>
      <c r="MH258" s="241"/>
      <c r="MI258" s="241"/>
      <c r="MJ258" s="241"/>
      <c r="MK258" s="241"/>
      <c r="ML258" s="241"/>
      <c r="MM258" s="241"/>
      <c r="MN258" s="241"/>
      <c r="MO258" s="241"/>
      <c r="MP258" s="241"/>
      <c r="MQ258" s="241"/>
      <c r="MR258" s="241"/>
      <c r="MS258" s="241"/>
      <c r="MT258" s="241"/>
      <c r="MU258" s="241"/>
      <c r="MV258" s="241"/>
      <c r="MW258" s="241"/>
      <c r="MX258" s="241"/>
      <c r="MY258" s="241"/>
      <c r="MZ258" s="241"/>
      <c r="NA258" s="241"/>
      <c r="NB258" s="241"/>
      <c r="NC258" s="241"/>
      <c r="ND258" s="241"/>
      <c r="NE258" s="241"/>
      <c r="NF258" s="241"/>
      <c r="NG258" s="241"/>
      <c r="NH258" s="241"/>
      <c r="NI258" s="241"/>
      <c r="NJ258" s="241"/>
      <c r="NK258" s="241"/>
      <c r="NL258" s="241"/>
      <c r="NM258" s="241"/>
      <c r="NN258" s="241"/>
      <c r="NO258" s="241"/>
      <c r="NP258" s="241"/>
      <c r="NQ258" s="241"/>
      <c r="NR258" s="241"/>
      <c r="NS258" s="241"/>
      <c r="NT258" s="241"/>
      <c r="NU258" s="241"/>
      <c r="NV258" s="241"/>
      <c r="NW258" s="241"/>
      <c r="NX258" s="241"/>
      <c r="NY258" s="241"/>
      <c r="NZ258" s="241"/>
      <c r="OA258" s="241"/>
      <c r="OB258" s="241"/>
    </row>
    <row r="259" spans="1:392" s="243" customFormat="1">
      <c r="A259" s="269" t="s">
        <v>30</v>
      </c>
      <c r="B259" s="260" t="s">
        <v>9</v>
      </c>
      <c r="C259" s="267">
        <f>VLOOKUP(A259,'Running Inventory count'!$A:$C,3,)</f>
        <v>125</v>
      </c>
      <c r="D259" s="263"/>
      <c r="E259" s="263"/>
      <c r="F259" s="266" t="s">
        <v>970</v>
      </c>
      <c r="G259" s="263" t="s">
        <v>868</v>
      </c>
      <c r="H259" s="262" t="s">
        <v>102</v>
      </c>
      <c r="I259" s="9"/>
      <c r="J259" s="26"/>
      <c r="K259" s="9"/>
      <c r="L259" s="241"/>
      <c r="M259" s="241"/>
      <c r="N259" s="241"/>
      <c r="O259" s="241"/>
      <c r="P259" s="241"/>
      <c r="Q259" s="241"/>
      <c r="R259" s="241"/>
      <c r="S259" s="241"/>
      <c r="T259" s="241"/>
      <c r="U259" s="241"/>
      <c r="V259" s="241"/>
      <c r="W259" s="241"/>
      <c r="X259" s="241"/>
      <c r="Y259" s="241"/>
      <c r="Z259" s="241"/>
      <c r="AA259" s="241"/>
      <c r="AB259" s="241"/>
      <c r="AC259" s="241"/>
      <c r="AD259" s="241"/>
      <c r="AE259" s="241"/>
      <c r="AF259" s="241"/>
      <c r="AG259" s="241"/>
      <c r="AH259" s="241"/>
      <c r="AI259" s="241"/>
      <c r="AJ259" s="241"/>
      <c r="AK259" s="241"/>
      <c r="AL259" s="241"/>
      <c r="AM259" s="241"/>
      <c r="AN259" s="241"/>
      <c r="AO259" s="241"/>
      <c r="AP259" s="241"/>
      <c r="AQ259" s="241"/>
      <c r="AR259" s="241"/>
      <c r="AS259" s="241"/>
      <c r="AT259" s="241"/>
      <c r="AU259" s="241"/>
      <c r="AV259" s="241"/>
      <c r="AW259" s="241"/>
      <c r="AX259" s="241"/>
      <c r="AY259" s="241"/>
      <c r="AZ259" s="241"/>
      <c r="BA259" s="241"/>
      <c r="BB259" s="241"/>
      <c r="BC259" s="241"/>
      <c r="BD259" s="241"/>
      <c r="BE259" s="241"/>
      <c r="BF259" s="241"/>
      <c r="BG259" s="241"/>
      <c r="BH259" s="241"/>
      <c r="BI259" s="241"/>
      <c r="BJ259" s="241"/>
      <c r="BK259" s="241"/>
      <c r="BL259" s="241"/>
      <c r="BM259" s="241"/>
      <c r="BN259" s="241"/>
      <c r="BO259" s="241"/>
      <c r="BP259" s="241"/>
      <c r="BQ259" s="241"/>
      <c r="BR259" s="241"/>
      <c r="BS259" s="241"/>
      <c r="BT259" s="241"/>
      <c r="BU259" s="241"/>
      <c r="BV259" s="241"/>
      <c r="BW259" s="241"/>
      <c r="BX259" s="241"/>
      <c r="BY259" s="241"/>
      <c r="BZ259" s="241"/>
      <c r="CA259" s="241"/>
      <c r="CB259" s="241"/>
      <c r="CC259" s="241"/>
      <c r="CD259" s="241"/>
      <c r="CE259" s="241"/>
      <c r="CF259" s="241"/>
      <c r="CG259" s="241"/>
      <c r="CH259" s="241"/>
      <c r="CI259" s="241"/>
      <c r="CJ259" s="241"/>
      <c r="CK259" s="241"/>
      <c r="CL259" s="241"/>
      <c r="CM259" s="241"/>
      <c r="CN259" s="241"/>
      <c r="CO259" s="241"/>
      <c r="CP259" s="241"/>
      <c r="CQ259" s="241"/>
      <c r="CR259" s="241"/>
      <c r="CS259" s="241"/>
      <c r="CT259" s="241"/>
      <c r="CU259" s="241"/>
      <c r="CV259" s="241"/>
      <c r="CW259" s="241"/>
      <c r="CX259" s="241"/>
      <c r="CY259" s="241"/>
      <c r="CZ259" s="241"/>
      <c r="DA259" s="241"/>
      <c r="DB259" s="241"/>
      <c r="DC259" s="241"/>
      <c r="DD259" s="241"/>
      <c r="DE259" s="241"/>
      <c r="DF259" s="241"/>
      <c r="DG259" s="241"/>
      <c r="DH259" s="241"/>
      <c r="DI259" s="241"/>
      <c r="DJ259" s="241"/>
      <c r="DK259" s="241"/>
      <c r="DL259" s="241"/>
      <c r="DM259" s="241"/>
      <c r="DN259" s="241"/>
      <c r="DO259" s="241"/>
      <c r="DP259" s="241"/>
      <c r="DQ259" s="241"/>
      <c r="DR259" s="241"/>
      <c r="DS259" s="241"/>
      <c r="DT259" s="241"/>
      <c r="DU259" s="241"/>
      <c r="DV259" s="241"/>
      <c r="DW259" s="241"/>
      <c r="DX259" s="241"/>
      <c r="DY259" s="241"/>
      <c r="DZ259" s="241"/>
      <c r="EA259" s="241"/>
      <c r="EB259" s="241"/>
      <c r="EC259" s="241"/>
      <c r="ED259" s="241"/>
      <c r="EE259" s="241"/>
      <c r="EF259" s="241"/>
      <c r="EG259" s="241"/>
      <c r="EH259" s="241"/>
      <c r="EI259" s="241"/>
      <c r="EJ259" s="241"/>
      <c r="EK259" s="241"/>
      <c r="EL259" s="241"/>
      <c r="EM259" s="241"/>
      <c r="EN259" s="241"/>
      <c r="EO259" s="241"/>
      <c r="EP259" s="241"/>
      <c r="EQ259" s="241"/>
      <c r="ER259" s="241"/>
      <c r="ES259" s="241"/>
      <c r="ET259" s="241"/>
      <c r="EU259" s="241"/>
      <c r="EV259" s="241"/>
      <c r="EW259" s="241"/>
      <c r="EX259" s="241"/>
      <c r="EY259" s="241"/>
      <c r="EZ259" s="241"/>
      <c r="FA259" s="241"/>
      <c r="FB259" s="241"/>
      <c r="FC259" s="241"/>
      <c r="FD259" s="241"/>
      <c r="FE259" s="241"/>
      <c r="FF259" s="241"/>
      <c r="FG259" s="241"/>
      <c r="FH259" s="241"/>
      <c r="FI259" s="241"/>
      <c r="FJ259" s="241"/>
      <c r="FK259" s="241"/>
      <c r="FL259" s="241"/>
      <c r="FM259" s="241"/>
      <c r="FN259" s="241"/>
      <c r="FO259" s="241"/>
      <c r="FP259" s="241"/>
      <c r="FQ259" s="241"/>
      <c r="FR259" s="241"/>
      <c r="FS259" s="241"/>
      <c r="FT259" s="241"/>
      <c r="FU259" s="241"/>
      <c r="FV259" s="241"/>
      <c r="FW259" s="241"/>
      <c r="FX259" s="241"/>
      <c r="FY259" s="241"/>
      <c r="FZ259" s="241"/>
      <c r="GA259" s="241"/>
      <c r="GB259" s="241"/>
      <c r="GC259" s="241"/>
      <c r="GD259" s="241"/>
      <c r="GE259" s="241"/>
      <c r="GF259" s="241"/>
      <c r="GG259" s="241"/>
      <c r="GH259" s="241"/>
      <c r="GI259" s="241"/>
      <c r="GJ259" s="241"/>
      <c r="GK259" s="241"/>
      <c r="GL259" s="241"/>
      <c r="GM259" s="241"/>
      <c r="GN259" s="241"/>
      <c r="GO259" s="241"/>
      <c r="GP259" s="241"/>
      <c r="GQ259" s="241"/>
      <c r="GR259" s="241"/>
      <c r="GS259" s="241"/>
      <c r="GT259" s="241"/>
      <c r="GU259" s="241"/>
      <c r="GV259" s="241"/>
      <c r="GW259" s="241"/>
      <c r="GX259" s="241"/>
      <c r="GY259" s="241"/>
      <c r="GZ259" s="241"/>
      <c r="HA259" s="241"/>
      <c r="HB259" s="241"/>
      <c r="HC259" s="241"/>
      <c r="HD259" s="241"/>
      <c r="HE259" s="241"/>
      <c r="HF259" s="241"/>
      <c r="HG259" s="241"/>
      <c r="HH259" s="241"/>
      <c r="HI259" s="241"/>
      <c r="HJ259" s="241"/>
      <c r="HK259" s="241"/>
      <c r="HL259" s="241"/>
      <c r="HM259" s="241"/>
      <c r="HN259" s="241"/>
      <c r="HO259" s="241"/>
      <c r="HP259" s="241"/>
      <c r="HQ259" s="241"/>
      <c r="HR259" s="241"/>
      <c r="HS259" s="241"/>
      <c r="HT259" s="241"/>
      <c r="HU259" s="241"/>
      <c r="HV259" s="241"/>
      <c r="HW259" s="241"/>
      <c r="HX259" s="241"/>
      <c r="HY259" s="241"/>
      <c r="HZ259" s="241"/>
      <c r="IA259" s="241"/>
      <c r="IB259" s="241"/>
      <c r="IC259" s="241"/>
      <c r="ID259" s="241"/>
      <c r="IE259" s="241"/>
      <c r="IF259" s="241"/>
      <c r="IG259" s="241"/>
      <c r="IH259" s="241"/>
      <c r="II259" s="241"/>
      <c r="IJ259" s="241"/>
      <c r="IK259" s="241"/>
      <c r="IL259" s="241"/>
      <c r="IM259" s="241"/>
      <c r="IN259" s="241"/>
      <c r="IO259" s="241"/>
      <c r="IP259" s="241"/>
      <c r="IQ259" s="241"/>
      <c r="IR259" s="241"/>
      <c r="IS259" s="241"/>
      <c r="IT259" s="241"/>
      <c r="IU259" s="241"/>
      <c r="IV259" s="241"/>
      <c r="IW259" s="241"/>
      <c r="IX259" s="241"/>
      <c r="IY259" s="241"/>
      <c r="IZ259" s="241"/>
      <c r="JA259" s="241"/>
      <c r="JB259" s="241"/>
      <c r="JC259" s="241"/>
      <c r="JD259" s="241"/>
      <c r="JE259" s="241"/>
      <c r="JF259" s="241"/>
      <c r="JG259" s="241"/>
      <c r="JH259" s="241"/>
      <c r="JI259" s="241"/>
      <c r="JJ259" s="241"/>
      <c r="JK259" s="241"/>
      <c r="JL259" s="241"/>
      <c r="JM259" s="241"/>
      <c r="JN259" s="241"/>
      <c r="JO259" s="241"/>
      <c r="JP259" s="241"/>
      <c r="JQ259" s="241"/>
      <c r="JR259" s="241"/>
      <c r="JS259" s="241"/>
      <c r="JT259" s="241"/>
      <c r="JU259" s="241"/>
      <c r="JV259" s="241"/>
      <c r="JW259" s="241"/>
      <c r="JX259" s="241"/>
      <c r="JY259" s="241"/>
      <c r="JZ259" s="241"/>
      <c r="KA259" s="241"/>
      <c r="KB259" s="241"/>
      <c r="KC259" s="241"/>
      <c r="KD259" s="241"/>
      <c r="KE259" s="241"/>
      <c r="KF259" s="241"/>
      <c r="KG259" s="241"/>
      <c r="KH259" s="241"/>
      <c r="KI259" s="241"/>
      <c r="KJ259" s="241"/>
      <c r="KK259" s="241"/>
      <c r="KL259" s="241"/>
      <c r="KM259" s="241"/>
      <c r="KN259" s="241"/>
      <c r="KO259" s="241"/>
      <c r="KP259" s="241"/>
      <c r="KQ259" s="241"/>
      <c r="KR259" s="241"/>
      <c r="KS259" s="241"/>
      <c r="KT259" s="241"/>
      <c r="KU259" s="241"/>
      <c r="KV259" s="241"/>
      <c r="KW259" s="241"/>
      <c r="KX259" s="241"/>
      <c r="KY259" s="241"/>
      <c r="KZ259" s="241"/>
      <c r="LA259" s="241"/>
      <c r="LB259" s="241"/>
      <c r="LC259" s="241"/>
      <c r="LD259" s="241"/>
      <c r="LE259" s="241"/>
      <c r="LF259" s="241"/>
      <c r="LG259" s="241"/>
      <c r="LH259" s="241"/>
      <c r="LI259" s="241"/>
      <c r="LJ259" s="241"/>
      <c r="LK259" s="241"/>
      <c r="LL259" s="241"/>
      <c r="LM259" s="241"/>
      <c r="LN259" s="241"/>
      <c r="LO259" s="241"/>
      <c r="LP259" s="241"/>
      <c r="LQ259" s="241"/>
      <c r="LR259" s="241"/>
      <c r="LS259" s="241"/>
      <c r="LT259" s="241"/>
      <c r="LU259" s="241"/>
      <c r="LV259" s="241"/>
      <c r="LW259" s="241"/>
      <c r="LX259" s="241"/>
      <c r="LY259" s="241"/>
      <c r="LZ259" s="241"/>
      <c r="MA259" s="241"/>
      <c r="MB259" s="241"/>
      <c r="MC259" s="241"/>
      <c r="MD259" s="241"/>
      <c r="ME259" s="241"/>
      <c r="MF259" s="241"/>
      <c r="MG259" s="241"/>
      <c r="MH259" s="241"/>
      <c r="MI259" s="241"/>
      <c r="MJ259" s="241"/>
      <c r="MK259" s="241"/>
      <c r="ML259" s="241"/>
      <c r="MM259" s="241"/>
      <c r="MN259" s="241"/>
      <c r="MO259" s="241"/>
      <c r="MP259" s="241"/>
      <c r="MQ259" s="241"/>
      <c r="MR259" s="241"/>
      <c r="MS259" s="241"/>
      <c r="MT259" s="241"/>
      <c r="MU259" s="241"/>
      <c r="MV259" s="241"/>
      <c r="MW259" s="241"/>
      <c r="MX259" s="241"/>
      <c r="MY259" s="241"/>
      <c r="MZ259" s="241"/>
      <c r="NA259" s="241"/>
      <c r="NB259" s="241"/>
      <c r="NC259" s="241"/>
      <c r="ND259" s="241"/>
      <c r="NE259" s="241"/>
      <c r="NF259" s="241"/>
      <c r="NG259" s="241"/>
      <c r="NH259" s="241"/>
      <c r="NI259" s="241"/>
      <c r="NJ259" s="241"/>
      <c r="NK259" s="241"/>
      <c r="NL259" s="241"/>
      <c r="NM259" s="241"/>
      <c r="NN259" s="241"/>
      <c r="NO259" s="241"/>
      <c r="NP259" s="241"/>
      <c r="NQ259" s="241"/>
      <c r="NR259" s="241"/>
      <c r="NS259" s="241"/>
      <c r="NT259" s="241"/>
      <c r="NU259" s="241"/>
      <c r="NV259" s="241"/>
      <c r="NW259" s="241"/>
      <c r="NX259" s="241"/>
      <c r="NY259" s="241"/>
      <c r="NZ259" s="241"/>
      <c r="OA259" s="241"/>
      <c r="OB259" s="241"/>
    </row>
    <row r="260" spans="1:392" s="162" customFormat="1">
      <c r="A260" s="293" t="s">
        <v>2108</v>
      </c>
      <c r="B260" s="292" t="s">
        <v>2116</v>
      </c>
      <c r="C260" s="290">
        <f>VLOOKUP(A260,'Running Inventory count'!$A:$C,3,)</f>
        <v>5</v>
      </c>
      <c r="D260" s="289"/>
      <c r="E260" s="289"/>
      <c r="F260" s="291" t="s">
        <v>2054</v>
      </c>
      <c r="G260" s="289" t="s">
        <v>868</v>
      </c>
      <c r="H260" s="288" t="s">
        <v>102</v>
      </c>
      <c r="I260" s="287"/>
      <c r="J260" s="285"/>
      <c r="K260" s="287"/>
      <c r="L260" s="241"/>
      <c r="M260" s="241"/>
      <c r="N260" s="241"/>
      <c r="O260" s="241"/>
      <c r="P260" s="241"/>
      <c r="Q260" s="241"/>
      <c r="R260" s="241"/>
      <c r="S260" s="241"/>
      <c r="T260" s="241"/>
      <c r="U260" s="241"/>
      <c r="V260" s="241"/>
      <c r="W260" s="241"/>
      <c r="X260" s="241"/>
      <c r="Y260" s="241"/>
      <c r="Z260" s="241"/>
      <c r="AA260" s="241"/>
      <c r="AB260" s="241"/>
      <c r="AC260" s="241"/>
      <c r="AD260" s="241"/>
      <c r="AE260" s="241"/>
      <c r="AF260" s="241"/>
      <c r="AG260" s="241"/>
      <c r="AH260" s="241"/>
      <c r="AI260" s="241"/>
      <c r="AJ260" s="241"/>
      <c r="AK260" s="241"/>
      <c r="AL260" s="241"/>
      <c r="AM260" s="241"/>
      <c r="AN260" s="241"/>
      <c r="AO260" s="241"/>
      <c r="AP260" s="241"/>
      <c r="AQ260" s="241"/>
      <c r="AR260" s="241"/>
      <c r="AS260" s="241"/>
      <c r="AT260" s="241"/>
      <c r="AU260" s="241"/>
      <c r="AV260" s="241"/>
      <c r="AW260" s="241"/>
      <c r="AX260" s="241"/>
      <c r="AY260" s="241"/>
      <c r="AZ260" s="241"/>
      <c r="BA260" s="241"/>
      <c r="BB260" s="241"/>
      <c r="BC260" s="241"/>
      <c r="BD260" s="241"/>
      <c r="BE260" s="241"/>
      <c r="BF260" s="241"/>
      <c r="BG260" s="241"/>
      <c r="BH260" s="241"/>
      <c r="BI260" s="241"/>
      <c r="BJ260" s="241"/>
      <c r="BK260" s="241"/>
      <c r="BL260" s="241"/>
      <c r="BM260" s="241"/>
      <c r="BN260" s="241"/>
      <c r="BO260" s="241"/>
      <c r="BP260" s="241"/>
      <c r="BQ260" s="241"/>
      <c r="BR260" s="241"/>
      <c r="BS260" s="241"/>
      <c r="BT260" s="241"/>
      <c r="BU260" s="241"/>
      <c r="BV260" s="241"/>
      <c r="BW260" s="241"/>
      <c r="BX260" s="241"/>
      <c r="BY260" s="241"/>
      <c r="BZ260" s="241"/>
      <c r="CA260" s="241"/>
      <c r="CB260" s="241"/>
      <c r="CC260" s="241"/>
      <c r="CD260" s="241"/>
      <c r="CE260" s="241"/>
      <c r="CF260" s="241"/>
      <c r="CG260" s="241"/>
      <c r="CH260" s="241"/>
      <c r="CI260" s="241"/>
      <c r="CJ260" s="241"/>
      <c r="CK260" s="241"/>
      <c r="CL260" s="241"/>
      <c r="CM260" s="241"/>
      <c r="CN260" s="241"/>
      <c r="CO260" s="241"/>
      <c r="CP260" s="241"/>
      <c r="CQ260" s="241"/>
      <c r="CR260" s="241"/>
      <c r="CS260" s="241"/>
      <c r="CT260" s="241"/>
      <c r="CU260" s="241"/>
      <c r="CV260" s="241"/>
      <c r="CW260" s="241"/>
      <c r="CX260" s="241"/>
      <c r="CY260" s="241"/>
      <c r="CZ260" s="241"/>
      <c r="DA260" s="241"/>
      <c r="DB260" s="241"/>
      <c r="DC260" s="241"/>
      <c r="DD260" s="241"/>
      <c r="DE260" s="241"/>
      <c r="DF260" s="241"/>
      <c r="DG260" s="241"/>
      <c r="DH260" s="241"/>
      <c r="DI260" s="241"/>
      <c r="DJ260" s="241"/>
      <c r="DK260" s="241"/>
      <c r="DL260" s="241"/>
      <c r="DM260" s="241"/>
      <c r="DN260" s="241"/>
      <c r="DO260" s="241"/>
      <c r="DP260" s="241"/>
      <c r="DQ260" s="241"/>
      <c r="DR260" s="241"/>
      <c r="DS260" s="241"/>
      <c r="DT260" s="241"/>
      <c r="DU260" s="241"/>
      <c r="DV260" s="241"/>
      <c r="DW260" s="241"/>
      <c r="DX260" s="241"/>
      <c r="DY260" s="241"/>
      <c r="DZ260" s="241"/>
      <c r="EA260" s="241"/>
      <c r="EB260" s="241"/>
      <c r="EC260" s="241"/>
      <c r="ED260" s="241"/>
      <c r="EE260" s="241"/>
      <c r="EF260" s="241"/>
      <c r="EG260" s="241"/>
      <c r="EH260" s="241"/>
      <c r="EI260" s="241"/>
      <c r="EJ260" s="241"/>
      <c r="EK260" s="241"/>
      <c r="EL260" s="241"/>
      <c r="EM260" s="241"/>
      <c r="EN260" s="241"/>
      <c r="EO260" s="241"/>
      <c r="EP260" s="241"/>
      <c r="EQ260" s="241"/>
      <c r="ER260" s="241"/>
      <c r="ES260" s="241"/>
      <c r="ET260" s="241"/>
      <c r="EU260" s="241"/>
      <c r="EV260" s="241"/>
      <c r="EW260" s="241"/>
      <c r="EX260" s="241"/>
      <c r="EY260" s="241"/>
      <c r="EZ260" s="241"/>
      <c r="FA260" s="241"/>
      <c r="FB260" s="241"/>
      <c r="FC260" s="241"/>
      <c r="FD260" s="241"/>
      <c r="FE260" s="241"/>
      <c r="FF260" s="241"/>
      <c r="FG260" s="241"/>
      <c r="FH260" s="241"/>
      <c r="FI260" s="241"/>
      <c r="FJ260" s="241"/>
      <c r="FK260" s="241"/>
      <c r="FL260" s="241"/>
      <c r="FM260" s="241"/>
      <c r="FN260" s="241"/>
      <c r="FO260" s="241"/>
      <c r="FP260" s="241"/>
      <c r="FQ260" s="241"/>
      <c r="FR260" s="241"/>
      <c r="FS260" s="241"/>
      <c r="FT260" s="241"/>
      <c r="FU260" s="241"/>
      <c r="FV260" s="241"/>
      <c r="FW260" s="241"/>
      <c r="FX260" s="241"/>
      <c r="FY260" s="241"/>
      <c r="FZ260" s="241"/>
      <c r="GA260" s="241"/>
      <c r="GB260" s="241"/>
      <c r="GC260" s="241"/>
      <c r="GD260" s="241"/>
      <c r="GE260" s="241"/>
      <c r="GF260" s="241"/>
      <c r="GG260" s="241"/>
      <c r="GH260" s="241"/>
      <c r="GI260" s="241"/>
      <c r="GJ260" s="241"/>
      <c r="GK260" s="241"/>
      <c r="GL260" s="241"/>
      <c r="GM260" s="241"/>
      <c r="GN260" s="241"/>
      <c r="GO260" s="241"/>
      <c r="GP260" s="241"/>
      <c r="GQ260" s="241"/>
      <c r="GR260" s="241"/>
      <c r="GS260" s="241"/>
      <c r="GT260" s="241"/>
      <c r="GU260" s="241"/>
      <c r="GV260" s="241"/>
      <c r="GW260" s="241"/>
      <c r="GX260" s="241"/>
      <c r="GY260" s="241"/>
      <c r="GZ260" s="241"/>
      <c r="HA260" s="241"/>
      <c r="HB260" s="241"/>
      <c r="HC260" s="241"/>
      <c r="HD260" s="241"/>
      <c r="HE260" s="241"/>
      <c r="HF260" s="241"/>
      <c r="HG260" s="241"/>
      <c r="HH260" s="241"/>
      <c r="HI260" s="241"/>
      <c r="HJ260" s="241"/>
      <c r="HK260" s="241"/>
      <c r="HL260" s="241"/>
      <c r="HM260" s="241"/>
      <c r="HN260" s="241"/>
      <c r="HO260" s="241"/>
      <c r="HP260" s="241"/>
      <c r="HQ260" s="241"/>
      <c r="HR260" s="241"/>
      <c r="HS260" s="241"/>
      <c r="HT260" s="241"/>
      <c r="HU260" s="241"/>
      <c r="HV260" s="241"/>
      <c r="HW260" s="241"/>
      <c r="HX260" s="241"/>
      <c r="HY260" s="241"/>
      <c r="HZ260" s="241"/>
      <c r="IA260" s="241"/>
      <c r="IB260" s="241"/>
      <c r="IC260" s="241"/>
      <c r="ID260" s="241"/>
      <c r="IE260" s="241"/>
      <c r="IF260" s="241"/>
      <c r="IG260" s="241"/>
      <c r="IH260" s="241"/>
      <c r="II260" s="241"/>
      <c r="IJ260" s="241"/>
      <c r="IK260" s="241"/>
      <c r="IL260" s="241"/>
      <c r="IM260" s="241"/>
      <c r="IN260" s="241"/>
      <c r="IO260" s="241"/>
      <c r="IP260" s="241"/>
      <c r="IQ260" s="241"/>
      <c r="IR260" s="241"/>
      <c r="IS260" s="241"/>
      <c r="IT260" s="241"/>
      <c r="IU260" s="241"/>
      <c r="IV260" s="241"/>
      <c r="IW260" s="241"/>
      <c r="IX260" s="241"/>
      <c r="IY260" s="241"/>
      <c r="IZ260" s="241"/>
      <c r="JA260" s="241"/>
      <c r="JB260" s="241"/>
      <c r="JC260" s="241"/>
      <c r="JD260" s="241"/>
      <c r="JE260" s="241"/>
      <c r="JF260" s="241"/>
      <c r="JG260" s="241"/>
      <c r="JH260" s="241"/>
      <c r="JI260" s="241"/>
      <c r="JJ260" s="241"/>
      <c r="JK260" s="241"/>
      <c r="JL260" s="241"/>
      <c r="JM260" s="241"/>
      <c r="JN260" s="241"/>
      <c r="JO260" s="241"/>
      <c r="JP260" s="241"/>
      <c r="JQ260" s="241"/>
      <c r="JR260" s="241"/>
      <c r="JS260" s="241"/>
      <c r="JT260" s="241"/>
      <c r="JU260" s="241"/>
      <c r="JV260" s="241"/>
      <c r="JW260" s="241"/>
      <c r="JX260" s="241"/>
      <c r="JY260" s="241"/>
      <c r="JZ260" s="241"/>
      <c r="KA260" s="241"/>
      <c r="KB260" s="241"/>
      <c r="KC260" s="241"/>
      <c r="KD260" s="241"/>
      <c r="KE260" s="241"/>
      <c r="KF260" s="241"/>
      <c r="KG260" s="241"/>
      <c r="KH260" s="241"/>
      <c r="KI260" s="241"/>
      <c r="KJ260" s="241"/>
      <c r="KK260" s="241"/>
      <c r="KL260" s="241"/>
      <c r="KM260" s="241"/>
      <c r="KN260" s="241"/>
      <c r="KO260" s="241"/>
      <c r="KP260" s="241"/>
      <c r="KQ260" s="241"/>
      <c r="KR260" s="241"/>
      <c r="KS260" s="241"/>
      <c r="KT260" s="241"/>
      <c r="KU260" s="241"/>
      <c r="KV260" s="241"/>
      <c r="KW260" s="241"/>
      <c r="KX260" s="241"/>
      <c r="KY260" s="241"/>
      <c r="KZ260" s="241"/>
      <c r="LA260" s="241"/>
      <c r="LB260" s="241"/>
      <c r="LC260" s="241"/>
      <c r="LD260" s="241"/>
      <c r="LE260" s="241"/>
      <c r="LF260" s="241"/>
      <c r="LG260" s="241"/>
      <c r="LH260" s="241"/>
      <c r="LI260" s="241"/>
      <c r="LJ260" s="241"/>
      <c r="LK260" s="241"/>
      <c r="LL260" s="241"/>
      <c r="LM260" s="241"/>
      <c r="LN260" s="241"/>
      <c r="LO260" s="241"/>
      <c r="LP260" s="241"/>
      <c r="LQ260" s="241"/>
      <c r="LR260" s="241"/>
      <c r="LS260" s="241"/>
      <c r="LT260" s="241"/>
      <c r="LU260" s="241"/>
      <c r="LV260" s="241"/>
      <c r="LW260" s="241"/>
      <c r="LX260" s="241"/>
      <c r="LY260" s="241"/>
      <c r="LZ260" s="241"/>
      <c r="MA260" s="241"/>
      <c r="MB260" s="241"/>
      <c r="MC260" s="241"/>
      <c r="MD260" s="241"/>
      <c r="ME260" s="241"/>
      <c r="MF260" s="241"/>
      <c r="MG260" s="241"/>
      <c r="MH260" s="241"/>
      <c r="MI260" s="241"/>
      <c r="MJ260" s="241"/>
      <c r="MK260" s="241"/>
      <c r="ML260" s="241"/>
      <c r="MM260" s="241"/>
      <c r="MN260" s="241"/>
      <c r="MO260" s="241"/>
      <c r="MP260" s="241"/>
      <c r="MQ260" s="241"/>
      <c r="MR260" s="241"/>
      <c r="MS260" s="241"/>
      <c r="MT260" s="241"/>
      <c r="MU260" s="241"/>
      <c r="MV260" s="241"/>
      <c r="MW260" s="241"/>
      <c r="MX260" s="241"/>
      <c r="MY260" s="241"/>
      <c r="MZ260" s="241"/>
      <c r="NA260" s="241"/>
      <c r="NB260" s="241"/>
      <c r="NC260" s="241"/>
      <c r="ND260" s="241"/>
      <c r="NE260" s="241"/>
      <c r="NF260" s="241"/>
      <c r="NG260" s="241"/>
      <c r="NH260" s="241"/>
      <c r="NI260" s="241"/>
      <c r="NJ260" s="241"/>
      <c r="NK260" s="241"/>
      <c r="NL260" s="241"/>
      <c r="NM260" s="241"/>
      <c r="NN260" s="241"/>
      <c r="NO260" s="241"/>
      <c r="NP260" s="241"/>
      <c r="NQ260" s="241"/>
      <c r="NR260" s="241"/>
      <c r="NS260" s="241"/>
      <c r="NT260" s="241"/>
      <c r="NU260" s="241"/>
      <c r="NV260" s="241"/>
      <c r="NW260" s="241"/>
      <c r="NX260" s="241"/>
      <c r="NY260" s="241"/>
      <c r="NZ260" s="241"/>
      <c r="OA260" s="241"/>
      <c r="OB260" s="241"/>
    </row>
    <row r="261" spans="1:392" s="162" customFormat="1">
      <c r="A261" s="121" t="s">
        <v>31</v>
      </c>
      <c r="B261" s="385" t="s">
        <v>4</v>
      </c>
      <c r="C261" s="170">
        <f>VLOOKUP(A261,'Running Inventory count'!$A:$C,3,)</f>
        <v>183</v>
      </c>
      <c r="D261" s="169"/>
      <c r="E261" s="169"/>
      <c r="F261" s="115" t="s">
        <v>783</v>
      </c>
      <c r="G261" s="169" t="s">
        <v>829</v>
      </c>
      <c r="H261" s="167" t="s">
        <v>102</v>
      </c>
      <c r="I261" s="207"/>
      <c r="J261" s="163"/>
      <c r="K261" s="15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1"/>
      <c r="Z261" s="241"/>
      <c r="AA261" s="241"/>
      <c r="AB261" s="241"/>
      <c r="AC261" s="241"/>
      <c r="AD261" s="241"/>
      <c r="AE261" s="241"/>
      <c r="AF261" s="241"/>
      <c r="AG261" s="241"/>
      <c r="AH261" s="241"/>
      <c r="AI261" s="241"/>
      <c r="AJ261" s="241"/>
      <c r="AK261" s="241"/>
      <c r="AL261" s="241"/>
      <c r="AM261" s="241"/>
      <c r="AN261" s="241"/>
      <c r="AO261" s="241"/>
      <c r="AP261" s="241"/>
      <c r="AQ261" s="241"/>
      <c r="AR261" s="241"/>
      <c r="AS261" s="241"/>
      <c r="AT261" s="241"/>
      <c r="AU261" s="241"/>
      <c r="AV261" s="241"/>
      <c r="AW261" s="241"/>
      <c r="AX261" s="241"/>
      <c r="AY261" s="241"/>
      <c r="AZ261" s="241"/>
      <c r="BA261" s="241"/>
      <c r="BB261" s="241"/>
      <c r="BC261" s="241"/>
      <c r="BD261" s="241"/>
      <c r="BE261" s="241"/>
      <c r="BF261" s="241"/>
      <c r="BG261" s="241"/>
      <c r="BH261" s="241"/>
      <c r="BI261" s="241"/>
      <c r="BJ261" s="241"/>
      <c r="BK261" s="241"/>
      <c r="BL261" s="241"/>
      <c r="BM261" s="241"/>
      <c r="BN261" s="241"/>
      <c r="BO261" s="241"/>
      <c r="BP261" s="241"/>
      <c r="BQ261" s="241"/>
      <c r="BR261" s="241"/>
      <c r="BS261" s="241"/>
      <c r="BT261" s="241"/>
      <c r="BU261" s="241"/>
      <c r="BV261" s="241"/>
      <c r="BW261" s="241"/>
      <c r="BX261" s="241"/>
      <c r="BY261" s="241"/>
      <c r="BZ261" s="241"/>
      <c r="CA261" s="241"/>
      <c r="CB261" s="241"/>
      <c r="CC261" s="241"/>
      <c r="CD261" s="241"/>
      <c r="CE261" s="241"/>
      <c r="CF261" s="241"/>
      <c r="CG261" s="241"/>
      <c r="CH261" s="241"/>
      <c r="CI261" s="241"/>
      <c r="CJ261" s="241"/>
      <c r="CK261" s="241"/>
      <c r="CL261" s="241"/>
      <c r="CM261" s="241"/>
      <c r="CN261" s="241"/>
      <c r="CO261" s="241"/>
      <c r="CP261" s="241"/>
      <c r="CQ261" s="241"/>
      <c r="CR261" s="241"/>
      <c r="CS261" s="241"/>
      <c r="CT261" s="241"/>
      <c r="CU261" s="241"/>
      <c r="CV261" s="241"/>
      <c r="CW261" s="241"/>
      <c r="CX261" s="241"/>
      <c r="CY261" s="241"/>
      <c r="CZ261" s="241"/>
      <c r="DA261" s="241"/>
      <c r="DB261" s="241"/>
      <c r="DC261" s="241"/>
      <c r="DD261" s="241"/>
      <c r="DE261" s="241"/>
      <c r="DF261" s="241"/>
      <c r="DG261" s="241"/>
      <c r="DH261" s="241"/>
      <c r="DI261" s="241"/>
      <c r="DJ261" s="241"/>
      <c r="DK261" s="241"/>
      <c r="DL261" s="241"/>
      <c r="DM261" s="241"/>
      <c r="DN261" s="241"/>
      <c r="DO261" s="241"/>
      <c r="DP261" s="241"/>
      <c r="DQ261" s="241"/>
      <c r="DR261" s="241"/>
      <c r="DS261" s="241"/>
      <c r="DT261" s="241"/>
      <c r="DU261" s="241"/>
      <c r="DV261" s="241"/>
      <c r="DW261" s="241"/>
      <c r="DX261" s="241"/>
      <c r="DY261" s="241"/>
      <c r="DZ261" s="241"/>
      <c r="EA261" s="241"/>
      <c r="EB261" s="241"/>
      <c r="EC261" s="241"/>
      <c r="ED261" s="241"/>
      <c r="EE261" s="241"/>
      <c r="EF261" s="241"/>
      <c r="EG261" s="241"/>
      <c r="EH261" s="241"/>
      <c r="EI261" s="241"/>
      <c r="EJ261" s="241"/>
      <c r="EK261" s="241"/>
      <c r="EL261" s="241"/>
      <c r="EM261" s="241"/>
      <c r="EN261" s="241"/>
      <c r="EO261" s="241"/>
      <c r="EP261" s="241"/>
      <c r="EQ261" s="241"/>
      <c r="ER261" s="241"/>
      <c r="ES261" s="241"/>
      <c r="ET261" s="241"/>
      <c r="EU261" s="241"/>
      <c r="EV261" s="241"/>
      <c r="EW261" s="241"/>
      <c r="EX261" s="241"/>
      <c r="EY261" s="241"/>
      <c r="EZ261" s="241"/>
      <c r="FA261" s="241"/>
      <c r="FB261" s="241"/>
      <c r="FC261" s="241"/>
      <c r="FD261" s="241"/>
      <c r="FE261" s="241"/>
      <c r="FF261" s="241"/>
      <c r="FG261" s="241"/>
      <c r="FH261" s="241"/>
      <c r="FI261" s="241"/>
      <c r="FJ261" s="241"/>
      <c r="FK261" s="241"/>
      <c r="FL261" s="241"/>
      <c r="FM261" s="241"/>
      <c r="FN261" s="241"/>
      <c r="FO261" s="241"/>
      <c r="FP261" s="241"/>
      <c r="FQ261" s="241"/>
      <c r="FR261" s="241"/>
      <c r="FS261" s="241"/>
      <c r="FT261" s="241"/>
      <c r="FU261" s="241"/>
      <c r="FV261" s="241"/>
      <c r="FW261" s="241"/>
      <c r="FX261" s="241"/>
      <c r="FY261" s="241"/>
      <c r="FZ261" s="241"/>
      <c r="GA261" s="241"/>
      <c r="GB261" s="241"/>
      <c r="GC261" s="241"/>
      <c r="GD261" s="241"/>
      <c r="GE261" s="241"/>
      <c r="GF261" s="241"/>
      <c r="GG261" s="241"/>
      <c r="GH261" s="241"/>
      <c r="GI261" s="241"/>
      <c r="GJ261" s="241"/>
      <c r="GK261" s="241"/>
      <c r="GL261" s="241"/>
      <c r="GM261" s="241"/>
      <c r="GN261" s="241"/>
      <c r="GO261" s="241"/>
      <c r="GP261" s="241"/>
      <c r="GQ261" s="241"/>
      <c r="GR261" s="241"/>
      <c r="GS261" s="241"/>
      <c r="GT261" s="241"/>
      <c r="GU261" s="241"/>
      <c r="GV261" s="241"/>
      <c r="GW261" s="241"/>
      <c r="GX261" s="241"/>
      <c r="GY261" s="241"/>
      <c r="GZ261" s="241"/>
      <c r="HA261" s="241"/>
      <c r="HB261" s="241"/>
      <c r="HC261" s="241"/>
      <c r="HD261" s="241"/>
      <c r="HE261" s="241"/>
      <c r="HF261" s="241"/>
      <c r="HG261" s="241"/>
      <c r="HH261" s="241"/>
      <c r="HI261" s="241"/>
      <c r="HJ261" s="241"/>
      <c r="HK261" s="241"/>
      <c r="HL261" s="241"/>
      <c r="HM261" s="241"/>
      <c r="HN261" s="241"/>
      <c r="HO261" s="241"/>
      <c r="HP261" s="241"/>
      <c r="HQ261" s="241"/>
      <c r="HR261" s="241"/>
      <c r="HS261" s="241"/>
      <c r="HT261" s="241"/>
      <c r="HU261" s="241"/>
      <c r="HV261" s="241"/>
      <c r="HW261" s="241"/>
      <c r="HX261" s="241"/>
      <c r="HY261" s="241"/>
      <c r="HZ261" s="241"/>
      <c r="IA261" s="241"/>
      <c r="IB261" s="241"/>
      <c r="IC261" s="241"/>
      <c r="ID261" s="241"/>
      <c r="IE261" s="241"/>
      <c r="IF261" s="241"/>
      <c r="IG261" s="241"/>
      <c r="IH261" s="241"/>
      <c r="II261" s="241"/>
      <c r="IJ261" s="241"/>
      <c r="IK261" s="241"/>
      <c r="IL261" s="241"/>
      <c r="IM261" s="241"/>
      <c r="IN261" s="241"/>
      <c r="IO261" s="241"/>
      <c r="IP261" s="241"/>
      <c r="IQ261" s="241"/>
      <c r="IR261" s="241"/>
      <c r="IS261" s="241"/>
      <c r="IT261" s="241"/>
      <c r="IU261" s="241"/>
      <c r="IV261" s="241"/>
      <c r="IW261" s="241"/>
      <c r="IX261" s="241"/>
      <c r="IY261" s="241"/>
      <c r="IZ261" s="241"/>
      <c r="JA261" s="241"/>
      <c r="JB261" s="241"/>
      <c r="JC261" s="241"/>
      <c r="JD261" s="241"/>
      <c r="JE261" s="241"/>
      <c r="JF261" s="241"/>
      <c r="JG261" s="241"/>
      <c r="JH261" s="241"/>
      <c r="JI261" s="241"/>
      <c r="JJ261" s="241"/>
      <c r="JK261" s="241"/>
      <c r="JL261" s="241"/>
      <c r="JM261" s="241"/>
      <c r="JN261" s="241"/>
      <c r="JO261" s="241"/>
      <c r="JP261" s="241"/>
      <c r="JQ261" s="241"/>
      <c r="JR261" s="241"/>
      <c r="JS261" s="241"/>
      <c r="JT261" s="241"/>
      <c r="JU261" s="241"/>
      <c r="JV261" s="241"/>
      <c r="JW261" s="241"/>
      <c r="JX261" s="241"/>
      <c r="JY261" s="241"/>
      <c r="JZ261" s="241"/>
      <c r="KA261" s="241"/>
      <c r="KB261" s="241"/>
      <c r="KC261" s="241"/>
      <c r="KD261" s="241"/>
      <c r="KE261" s="241"/>
      <c r="KF261" s="241"/>
      <c r="KG261" s="241"/>
      <c r="KH261" s="241"/>
      <c r="KI261" s="241"/>
      <c r="KJ261" s="241"/>
      <c r="KK261" s="241"/>
      <c r="KL261" s="241"/>
      <c r="KM261" s="241"/>
      <c r="KN261" s="241"/>
      <c r="KO261" s="241"/>
      <c r="KP261" s="241"/>
      <c r="KQ261" s="241"/>
      <c r="KR261" s="241"/>
      <c r="KS261" s="241"/>
      <c r="KT261" s="241"/>
      <c r="KU261" s="241"/>
      <c r="KV261" s="241"/>
      <c r="KW261" s="241"/>
      <c r="KX261" s="241"/>
      <c r="KY261" s="241"/>
      <c r="KZ261" s="241"/>
      <c r="LA261" s="241"/>
      <c r="LB261" s="241"/>
      <c r="LC261" s="241"/>
      <c r="LD261" s="241"/>
      <c r="LE261" s="241"/>
      <c r="LF261" s="241"/>
      <c r="LG261" s="241"/>
      <c r="LH261" s="241"/>
      <c r="LI261" s="241"/>
      <c r="LJ261" s="241"/>
      <c r="LK261" s="241"/>
      <c r="LL261" s="241"/>
      <c r="LM261" s="241"/>
      <c r="LN261" s="241"/>
      <c r="LO261" s="241"/>
      <c r="LP261" s="241"/>
      <c r="LQ261" s="241"/>
      <c r="LR261" s="241"/>
      <c r="LS261" s="241"/>
      <c r="LT261" s="241"/>
      <c r="LU261" s="241"/>
      <c r="LV261" s="241"/>
      <c r="LW261" s="241"/>
      <c r="LX261" s="241"/>
      <c r="LY261" s="241"/>
      <c r="LZ261" s="241"/>
      <c r="MA261" s="241"/>
      <c r="MB261" s="241"/>
      <c r="MC261" s="241"/>
      <c r="MD261" s="241"/>
      <c r="ME261" s="241"/>
      <c r="MF261" s="241"/>
      <c r="MG261" s="241"/>
      <c r="MH261" s="241"/>
      <c r="MI261" s="241"/>
      <c r="MJ261" s="241"/>
      <c r="MK261" s="241"/>
      <c r="ML261" s="241"/>
      <c r="MM261" s="241"/>
      <c r="MN261" s="241"/>
      <c r="MO261" s="241"/>
      <c r="MP261" s="241"/>
      <c r="MQ261" s="241"/>
      <c r="MR261" s="241"/>
      <c r="MS261" s="241"/>
      <c r="MT261" s="241"/>
      <c r="MU261" s="241"/>
      <c r="MV261" s="241"/>
      <c r="MW261" s="241"/>
      <c r="MX261" s="241"/>
      <c r="MY261" s="241"/>
      <c r="MZ261" s="241"/>
      <c r="NA261" s="241"/>
      <c r="NB261" s="241"/>
      <c r="NC261" s="241"/>
      <c r="ND261" s="241"/>
      <c r="NE261" s="241"/>
      <c r="NF261" s="241"/>
      <c r="NG261" s="241"/>
      <c r="NH261" s="241"/>
      <c r="NI261" s="241"/>
      <c r="NJ261" s="241"/>
      <c r="NK261" s="241"/>
      <c r="NL261" s="241"/>
      <c r="NM261" s="241"/>
      <c r="NN261" s="241"/>
      <c r="NO261" s="241"/>
      <c r="NP261" s="241"/>
      <c r="NQ261" s="241"/>
      <c r="NR261" s="241"/>
      <c r="NS261" s="241"/>
      <c r="NT261" s="241"/>
      <c r="NU261" s="241"/>
      <c r="NV261" s="241"/>
      <c r="NW261" s="241"/>
      <c r="NX261" s="241"/>
      <c r="NY261" s="241"/>
      <c r="NZ261" s="241"/>
      <c r="OA261" s="241"/>
      <c r="OB261" s="241"/>
    </row>
    <row r="262" spans="1:392" s="162" customFormat="1">
      <c r="A262" s="251" t="s">
        <v>83</v>
      </c>
      <c r="B262" s="259" t="s">
        <v>572</v>
      </c>
      <c r="C262" s="290">
        <f>VLOOKUP(A262,'Running Inventory count'!$A:$C,3,)</f>
        <v>114</v>
      </c>
      <c r="D262" s="266"/>
      <c r="E262" s="266"/>
      <c r="F262" s="266" t="s">
        <v>970</v>
      </c>
      <c r="G262" s="289" t="s">
        <v>868</v>
      </c>
      <c r="H262" s="288" t="s">
        <v>102</v>
      </c>
      <c r="I262" s="261"/>
      <c r="J262" s="285"/>
      <c r="K262" s="26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/>
      <c r="AA262" s="241"/>
      <c r="AB262" s="241"/>
      <c r="AC262" s="241"/>
      <c r="AD262" s="241"/>
      <c r="AE262" s="241"/>
      <c r="AF262" s="241"/>
      <c r="AG262" s="241"/>
      <c r="AH262" s="241"/>
      <c r="AI262" s="241"/>
      <c r="AJ262" s="241"/>
      <c r="AK262" s="241"/>
      <c r="AL262" s="241"/>
      <c r="AM262" s="241"/>
      <c r="AN262" s="241"/>
      <c r="AO262" s="241"/>
      <c r="AP262" s="241"/>
      <c r="AQ262" s="241"/>
      <c r="AR262" s="241"/>
      <c r="AS262" s="241"/>
      <c r="AT262" s="241"/>
      <c r="AU262" s="241"/>
      <c r="AV262" s="241"/>
      <c r="AW262" s="241"/>
      <c r="AX262" s="241"/>
      <c r="AY262" s="241"/>
      <c r="AZ262" s="241"/>
      <c r="BA262" s="241"/>
      <c r="BB262" s="241"/>
      <c r="BC262" s="241"/>
      <c r="BD262" s="241"/>
      <c r="BE262" s="241"/>
      <c r="BF262" s="241"/>
      <c r="BG262" s="241"/>
      <c r="BH262" s="241"/>
      <c r="BI262" s="241"/>
      <c r="BJ262" s="241"/>
      <c r="BK262" s="241"/>
      <c r="BL262" s="241"/>
      <c r="BM262" s="241"/>
      <c r="BN262" s="241"/>
      <c r="BO262" s="241"/>
      <c r="BP262" s="241"/>
      <c r="BQ262" s="241"/>
      <c r="BR262" s="241"/>
      <c r="BS262" s="241"/>
      <c r="BT262" s="241"/>
      <c r="BU262" s="241"/>
      <c r="BV262" s="241"/>
      <c r="BW262" s="241"/>
      <c r="BX262" s="241"/>
      <c r="BY262" s="241"/>
      <c r="BZ262" s="241"/>
      <c r="CA262" s="241"/>
      <c r="CB262" s="241"/>
      <c r="CC262" s="241"/>
      <c r="CD262" s="241"/>
      <c r="CE262" s="241"/>
      <c r="CF262" s="241"/>
      <c r="CG262" s="241"/>
      <c r="CH262" s="241"/>
      <c r="CI262" s="241"/>
      <c r="CJ262" s="241"/>
      <c r="CK262" s="241"/>
      <c r="CL262" s="241"/>
      <c r="CM262" s="241"/>
      <c r="CN262" s="241"/>
      <c r="CO262" s="241"/>
      <c r="CP262" s="241"/>
      <c r="CQ262" s="241"/>
      <c r="CR262" s="241"/>
      <c r="CS262" s="241"/>
      <c r="CT262" s="241"/>
      <c r="CU262" s="241"/>
      <c r="CV262" s="241"/>
      <c r="CW262" s="241"/>
      <c r="CX262" s="241"/>
      <c r="CY262" s="241"/>
      <c r="CZ262" s="241"/>
      <c r="DA262" s="241"/>
      <c r="DB262" s="241"/>
      <c r="DC262" s="241"/>
      <c r="DD262" s="241"/>
      <c r="DE262" s="241"/>
      <c r="DF262" s="241"/>
      <c r="DG262" s="241"/>
      <c r="DH262" s="241"/>
      <c r="DI262" s="241"/>
      <c r="DJ262" s="241"/>
      <c r="DK262" s="241"/>
      <c r="DL262" s="241"/>
      <c r="DM262" s="241"/>
      <c r="DN262" s="241"/>
      <c r="DO262" s="241"/>
      <c r="DP262" s="241"/>
      <c r="DQ262" s="241"/>
      <c r="DR262" s="241"/>
      <c r="DS262" s="241"/>
      <c r="DT262" s="241"/>
      <c r="DU262" s="241"/>
      <c r="DV262" s="241"/>
      <c r="DW262" s="241"/>
      <c r="DX262" s="241"/>
      <c r="DY262" s="241"/>
      <c r="DZ262" s="241"/>
      <c r="EA262" s="241"/>
      <c r="EB262" s="241"/>
      <c r="EC262" s="241"/>
      <c r="ED262" s="241"/>
      <c r="EE262" s="241"/>
      <c r="EF262" s="241"/>
      <c r="EG262" s="241"/>
      <c r="EH262" s="241"/>
      <c r="EI262" s="241"/>
      <c r="EJ262" s="241"/>
      <c r="EK262" s="241"/>
      <c r="EL262" s="241"/>
      <c r="EM262" s="241"/>
      <c r="EN262" s="241"/>
      <c r="EO262" s="241"/>
      <c r="EP262" s="241"/>
      <c r="EQ262" s="241"/>
      <c r="ER262" s="241"/>
      <c r="ES262" s="241"/>
      <c r="ET262" s="241"/>
      <c r="EU262" s="241"/>
      <c r="EV262" s="241"/>
      <c r="EW262" s="241"/>
      <c r="EX262" s="241"/>
      <c r="EY262" s="241"/>
      <c r="EZ262" s="241"/>
      <c r="FA262" s="241"/>
      <c r="FB262" s="241"/>
      <c r="FC262" s="241"/>
      <c r="FD262" s="241"/>
      <c r="FE262" s="241"/>
      <c r="FF262" s="241"/>
      <c r="FG262" s="241"/>
      <c r="FH262" s="241"/>
      <c r="FI262" s="241"/>
      <c r="FJ262" s="241"/>
      <c r="FK262" s="241"/>
      <c r="FL262" s="241"/>
      <c r="FM262" s="241"/>
      <c r="FN262" s="241"/>
      <c r="FO262" s="241"/>
      <c r="FP262" s="241"/>
      <c r="FQ262" s="241"/>
      <c r="FR262" s="241"/>
      <c r="FS262" s="241"/>
      <c r="FT262" s="241"/>
      <c r="FU262" s="241"/>
      <c r="FV262" s="241"/>
      <c r="FW262" s="241"/>
      <c r="FX262" s="241"/>
      <c r="FY262" s="241"/>
      <c r="FZ262" s="241"/>
      <c r="GA262" s="241"/>
      <c r="GB262" s="241"/>
      <c r="GC262" s="241"/>
      <c r="GD262" s="241"/>
      <c r="GE262" s="241"/>
      <c r="GF262" s="241"/>
      <c r="GG262" s="241"/>
      <c r="GH262" s="241"/>
      <c r="GI262" s="241"/>
      <c r="GJ262" s="241"/>
      <c r="GK262" s="241"/>
      <c r="GL262" s="241"/>
      <c r="GM262" s="241"/>
      <c r="GN262" s="241"/>
      <c r="GO262" s="241"/>
      <c r="GP262" s="241"/>
      <c r="GQ262" s="241"/>
      <c r="GR262" s="241"/>
      <c r="GS262" s="241"/>
      <c r="GT262" s="241"/>
      <c r="GU262" s="241"/>
      <c r="GV262" s="241"/>
      <c r="GW262" s="241"/>
      <c r="GX262" s="241"/>
      <c r="GY262" s="241"/>
      <c r="GZ262" s="241"/>
      <c r="HA262" s="241"/>
      <c r="HB262" s="241"/>
      <c r="HC262" s="241"/>
      <c r="HD262" s="241"/>
      <c r="HE262" s="241"/>
      <c r="HF262" s="241"/>
      <c r="HG262" s="241"/>
      <c r="HH262" s="241"/>
      <c r="HI262" s="241"/>
      <c r="HJ262" s="241"/>
      <c r="HK262" s="241"/>
      <c r="HL262" s="241"/>
      <c r="HM262" s="241"/>
      <c r="HN262" s="241"/>
      <c r="HO262" s="241"/>
      <c r="HP262" s="241"/>
      <c r="HQ262" s="241"/>
      <c r="HR262" s="241"/>
      <c r="HS262" s="241"/>
      <c r="HT262" s="241"/>
      <c r="HU262" s="241"/>
      <c r="HV262" s="241"/>
      <c r="HW262" s="241"/>
      <c r="HX262" s="241"/>
      <c r="HY262" s="241"/>
      <c r="HZ262" s="241"/>
      <c r="IA262" s="241"/>
      <c r="IB262" s="241"/>
      <c r="IC262" s="241"/>
      <c r="ID262" s="241"/>
      <c r="IE262" s="241"/>
      <c r="IF262" s="241"/>
      <c r="IG262" s="241"/>
      <c r="IH262" s="241"/>
      <c r="II262" s="241"/>
      <c r="IJ262" s="241"/>
      <c r="IK262" s="241"/>
      <c r="IL262" s="241"/>
      <c r="IM262" s="241"/>
      <c r="IN262" s="241"/>
      <c r="IO262" s="241"/>
      <c r="IP262" s="241"/>
      <c r="IQ262" s="241"/>
      <c r="IR262" s="241"/>
      <c r="IS262" s="241"/>
      <c r="IT262" s="241"/>
      <c r="IU262" s="241"/>
      <c r="IV262" s="241"/>
      <c r="IW262" s="241"/>
      <c r="IX262" s="241"/>
      <c r="IY262" s="241"/>
      <c r="IZ262" s="241"/>
      <c r="JA262" s="241"/>
      <c r="JB262" s="241"/>
      <c r="JC262" s="241"/>
      <c r="JD262" s="241"/>
      <c r="JE262" s="241"/>
      <c r="JF262" s="241"/>
      <c r="JG262" s="241"/>
      <c r="JH262" s="241"/>
      <c r="JI262" s="241"/>
      <c r="JJ262" s="241"/>
      <c r="JK262" s="241"/>
      <c r="JL262" s="241"/>
      <c r="JM262" s="241"/>
      <c r="JN262" s="241"/>
      <c r="JO262" s="241"/>
      <c r="JP262" s="241"/>
      <c r="JQ262" s="241"/>
      <c r="JR262" s="241"/>
      <c r="JS262" s="241"/>
      <c r="JT262" s="241"/>
      <c r="JU262" s="241"/>
      <c r="JV262" s="241"/>
      <c r="JW262" s="241"/>
      <c r="JX262" s="241"/>
      <c r="JY262" s="241"/>
      <c r="JZ262" s="241"/>
      <c r="KA262" s="241"/>
      <c r="KB262" s="241"/>
      <c r="KC262" s="241"/>
      <c r="KD262" s="241"/>
      <c r="KE262" s="241"/>
      <c r="KF262" s="241"/>
      <c r="KG262" s="241"/>
      <c r="KH262" s="241"/>
      <c r="KI262" s="241"/>
      <c r="KJ262" s="241"/>
      <c r="KK262" s="241"/>
      <c r="KL262" s="241"/>
      <c r="KM262" s="241"/>
      <c r="KN262" s="241"/>
      <c r="KO262" s="241"/>
      <c r="KP262" s="241"/>
      <c r="KQ262" s="241"/>
      <c r="KR262" s="241"/>
      <c r="KS262" s="241"/>
      <c r="KT262" s="241"/>
      <c r="KU262" s="241"/>
      <c r="KV262" s="241"/>
      <c r="KW262" s="241"/>
      <c r="KX262" s="241"/>
      <c r="KY262" s="241"/>
      <c r="KZ262" s="241"/>
      <c r="LA262" s="241"/>
      <c r="LB262" s="241"/>
      <c r="LC262" s="241"/>
      <c r="LD262" s="241"/>
      <c r="LE262" s="241"/>
      <c r="LF262" s="241"/>
      <c r="LG262" s="241"/>
      <c r="LH262" s="241"/>
      <c r="LI262" s="241"/>
      <c r="LJ262" s="241"/>
      <c r="LK262" s="241"/>
      <c r="LL262" s="241"/>
      <c r="LM262" s="241"/>
      <c r="LN262" s="241"/>
      <c r="LO262" s="241"/>
      <c r="LP262" s="241"/>
      <c r="LQ262" s="241"/>
      <c r="LR262" s="241"/>
      <c r="LS262" s="241"/>
      <c r="LT262" s="241"/>
      <c r="LU262" s="241"/>
      <c r="LV262" s="241"/>
      <c r="LW262" s="241"/>
      <c r="LX262" s="241"/>
      <c r="LY262" s="241"/>
      <c r="LZ262" s="241"/>
      <c r="MA262" s="241"/>
      <c r="MB262" s="241"/>
      <c r="MC262" s="241"/>
      <c r="MD262" s="241"/>
      <c r="ME262" s="241"/>
      <c r="MF262" s="241"/>
      <c r="MG262" s="241"/>
      <c r="MH262" s="241"/>
      <c r="MI262" s="241"/>
      <c r="MJ262" s="241"/>
      <c r="MK262" s="241"/>
      <c r="ML262" s="241"/>
      <c r="MM262" s="241"/>
      <c r="MN262" s="241"/>
      <c r="MO262" s="241"/>
      <c r="MP262" s="241"/>
      <c r="MQ262" s="241"/>
      <c r="MR262" s="241"/>
      <c r="MS262" s="241"/>
      <c r="MT262" s="241"/>
      <c r="MU262" s="241"/>
      <c r="MV262" s="241"/>
      <c r="MW262" s="241"/>
      <c r="MX262" s="241"/>
      <c r="MY262" s="241"/>
      <c r="MZ262" s="241"/>
      <c r="NA262" s="241"/>
      <c r="NB262" s="241"/>
      <c r="NC262" s="241"/>
      <c r="ND262" s="241"/>
      <c r="NE262" s="241"/>
      <c r="NF262" s="241"/>
      <c r="NG262" s="241"/>
      <c r="NH262" s="241"/>
      <c r="NI262" s="241"/>
      <c r="NJ262" s="241"/>
      <c r="NK262" s="241"/>
      <c r="NL262" s="241"/>
      <c r="NM262" s="241"/>
      <c r="NN262" s="241"/>
      <c r="NO262" s="241"/>
      <c r="NP262" s="241"/>
      <c r="NQ262" s="241"/>
      <c r="NR262" s="241"/>
      <c r="NS262" s="241"/>
      <c r="NT262" s="241"/>
      <c r="NU262" s="241"/>
      <c r="NV262" s="241"/>
      <c r="NW262" s="241"/>
      <c r="NX262" s="241"/>
      <c r="NY262" s="241"/>
      <c r="NZ262" s="241"/>
      <c r="OA262" s="241"/>
      <c r="OB262" s="241"/>
    </row>
    <row r="263" spans="1:392" s="162" customFormat="1">
      <c r="A263" s="293" t="s">
        <v>2134</v>
      </c>
      <c r="B263" s="292" t="s">
        <v>2125</v>
      </c>
      <c r="C263" s="290">
        <f>VLOOKUP(A263,'Running Inventory count'!$A:$C,3,)</f>
        <v>4</v>
      </c>
      <c r="D263" s="289"/>
      <c r="E263" s="289"/>
      <c r="F263" s="291" t="s">
        <v>2054</v>
      </c>
      <c r="G263" s="289" t="s">
        <v>868</v>
      </c>
      <c r="H263" s="288" t="s">
        <v>102</v>
      </c>
      <c r="I263" s="287"/>
      <c r="J263" s="285"/>
      <c r="K263" s="287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1"/>
      <c r="Z263" s="241"/>
      <c r="AA263" s="241"/>
      <c r="AB263" s="241"/>
      <c r="AC263" s="241"/>
      <c r="AD263" s="241"/>
      <c r="AE263" s="241"/>
      <c r="AF263" s="241"/>
      <c r="AG263" s="241"/>
      <c r="AH263" s="241"/>
      <c r="AI263" s="241"/>
      <c r="AJ263" s="241"/>
      <c r="AK263" s="241"/>
      <c r="AL263" s="241"/>
      <c r="AM263" s="241"/>
      <c r="AN263" s="241"/>
      <c r="AO263" s="241"/>
      <c r="AP263" s="241"/>
      <c r="AQ263" s="241"/>
      <c r="AR263" s="241"/>
      <c r="AS263" s="241"/>
      <c r="AT263" s="241"/>
      <c r="AU263" s="241"/>
      <c r="AV263" s="241"/>
      <c r="AW263" s="241"/>
      <c r="AX263" s="241"/>
      <c r="AY263" s="241"/>
      <c r="AZ263" s="241"/>
      <c r="BA263" s="241"/>
      <c r="BB263" s="241"/>
      <c r="BC263" s="241"/>
      <c r="BD263" s="241"/>
      <c r="BE263" s="241"/>
      <c r="BF263" s="241"/>
      <c r="BG263" s="241"/>
      <c r="BH263" s="241"/>
      <c r="BI263" s="241"/>
      <c r="BJ263" s="241"/>
      <c r="BK263" s="241"/>
      <c r="BL263" s="241"/>
      <c r="BM263" s="241"/>
      <c r="BN263" s="241"/>
      <c r="BO263" s="241"/>
      <c r="BP263" s="241"/>
      <c r="BQ263" s="241"/>
      <c r="BR263" s="241"/>
      <c r="BS263" s="241"/>
      <c r="BT263" s="241"/>
      <c r="BU263" s="241"/>
      <c r="BV263" s="241"/>
      <c r="BW263" s="241"/>
      <c r="BX263" s="241"/>
      <c r="BY263" s="241"/>
      <c r="BZ263" s="241"/>
      <c r="CA263" s="241"/>
      <c r="CB263" s="241"/>
      <c r="CC263" s="241"/>
      <c r="CD263" s="241"/>
      <c r="CE263" s="241"/>
      <c r="CF263" s="241"/>
      <c r="CG263" s="241"/>
      <c r="CH263" s="241"/>
      <c r="CI263" s="241"/>
      <c r="CJ263" s="241"/>
      <c r="CK263" s="241"/>
      <c r="CL263" s="241"/>
      <c r="CM263" s="241"/>
      <c r="CN263" s="241"/>
      <c r="CO263" s="241"/>
      <c r="CP263" s="241"/>
      <c r="CQ263" s="241"/>
      <c r="CR263" s="241"/>
      <c r="CS263" s="241"/>
      <c r="CT263" s="241"/>
      <c r="CU263" s="241"/>
      <c r="CV263" s="241"/>
      <c r="CW263" s="241"/>
      <c r="CX263" s="241"/>
      <c r="CY263" s="241"/>
      <c r="CZ263" s="241"/>
      <c r="DA263" s="241"/>
      <c r="DB263" s="241"/>
      <c r="DC263" s="241"/>
      <c r="DD263" s="241"/>
      <c r="DE263" s="241"/>
      <c r="DF263" s="241"/>
      <c r="DG263" s="241"/>
      <c r="DH263" s="241"/>
      <c r="DI263" s="241"/>
      <c r="DJ263" s="241"/>
      <c r="DK263" s="241"/>
      <c r="DL263" s="241"/>
      <c r="DM263" s="241"/>
      <c r="DN263" s="241"/>
      <c r="DO263" s="241"/>
      <c r="DP263" s="241"/>
      <c r="DQ263" s="241"/>
      <c r="DR263" s="241"/>
      <c r="DS263" s="241"/>
      <c r="DT263" s="241"/>
      <c r="DU263" s="241"/>
      <c r="DV263" s="241"/>
      <c r="DW263" s="241"/>
      <c r="DX263" s="241"/>
      <c r="DY263" s="241"/>
      <c r="DZ263" s="241"/>
      <c r="EA263" s="241"/>
      <c r="EB263" s="241"/>
      <c r="EC263" s="241"/>
      <c r="ED263" s="241"/>
      <c r="EE263" s="241"/>
      <c r="EF263" s="241"/>
      <c r="EG263" s="241"/>
      <c r="EH263" s="241"/>
      <c r="EI263" s="241"/>
      <c r="EJ263" s="241"/>
      <c r="EK263" s="241"/>
      <c r="EL263" s="241"/>
      <c r="EM263" s="241"/>
      <c r="EN263" s="241"/>
      <c r="EO263" s="241"/>
      <c r="EP263" s="241"/>
      <c r="EQ263" s="241"/>
      <c r="ER263" s="241"/>
      <c r="ES263" s="241"/>
      <c r="ET263" s="241"/>
      <c r="EU263" s="241"/>
      <c r="EV263" s="241"/>
      <c r="EW263" s="241"/>
      <c r="EX263" s="241"/>
      <c r="EY263" s="241"/>
      <c r="EZ263" s="241"/>
      <c r="FA263" s="241"/>
      <c r="FB263" s="241"/>
      <c r="FC263" s="241"/>
      <c r="FD263" s="241"/>
      <c r="FE263" s="241"/>
      <c r="FF263" s="241"/>
      <c r="FG263" s="241"/>
      <c r="FH263" s="241"/>
      <c r="FI263" s="241"/>
      <c r="FJ263" s="241"/>
      <c r="FK263" s="241"/>
      <c r="FL263" s="241"/>
      <c r="FM263" s="241"/>
      <c r="FN263" s="241"/>
      <c r="FO263" s="241"/>
      <c r="FP263" s="241"/>
      <c r="FQ263" s="241"/>
      <c r="FR263" s="241"/>
      <c r="FS263" s="241"/>
      <c r="FT263" s="241"/>
      <c r="FU263" s="241"/>
      <c r="FV263" s="241"/>
      <c r="FW263" s="241"/>
      <c r="FX263" s="241"/>
      <c r="FY263" s="241"/>
      <c r="FZ263" s="241"/>
      <c r="GA263" s="241"/>
      <c r="GB263" s="241"/>
      <c r="GC263" s="241"/>
      <c r="GD263" s="241"/>
      <c r="GE263" s="241"/>
      <c r="GF263" s="241"/>
      <c r="GG263" s="241"/>
      <c r="GH263" s="241"/>
      <c r="GI263" s="241"/>
      <c r="GJ263" s="241"/>
      <c r="GK263" s="241"/>
      <c r="GL263" s="241"/>
      <c r="GM263" s="241"/>
      <c r="GN263" s="241"/>
      <c r="GO263" s="241"/>
      <c r="GP263" s="241"/>
      <c r="GQ263" s="241"/>
      <c r="GR263" s="241"/>
      <c r="GS263" s="241"/>
      <c r="GT263" s="241"/>
      <c r="GU263" s="241"/>
      <c r="GV263" s="241"/>
      <c r="GW263" s="241"/>
      <c r="GX263" s="241"/>
      <c r="GY263" s="241"/>
      <c r="GZ263" s="241"/>
      <c r="HA263" s="241"/>
      <c r="HB263" s="241"/>
      <c r="HC263" s="241"/>
      <c r="HD263" s="241"/>
      <c r="HE263" s="241"/>
      <c r="HF263" s="241"/>
      <c r="HG263" s="241"/>
      <c r="HH263" s="241"/>
      <c r="HI263" s="241"/>
      <c r="HJ263" s="241"/>
      <c r="HK263" s="241"/>
      <c r="HL263" s="241"/>
      <c r="HM263" s="241"/>
      <c r="HN263" s="241"/>
      <c r="HO263" s="241"/>
      <c r="HP263" s="241"/>
      <c r="HQ263" s="241"/>
      <c r="HR263" s="241"/>
      <c r="HS263" s="241"/>
      <c r="HT263" s="241"/>
      <c r="HU263" s="241"/>
      <c r="HV263" s="241"/>
      <c r="HW263" s="241"/>
      <c r="HX263" s="241"/>
      <c r="HY263" s="241"/>
      <c r="HZ263" s="241"/>
      <c r="IA263" s="241"/>
      <c r="IB263" s="241"/>
      <c r="IC263" s="241"/>
      <c r="ID263" s="241"/>
      <c r="IE263" s="241"/>
      <c r="IF263" s="241"/>
      <c r="IG263" s="241"/>
      <c r="IH263" s="241"/>
      <c r="II263" s="241"/>
      <c r="IJ263" s="241"/>
      <c r="IK263" s="241"/>
      <c r="IL263" s="241"/>
      <c r="IM263" s="241"/>
      <c r="IN263" s="241"/>
      <c r="IO263" s="241"/>
      <c r="IP263" s="241"/>
      <c r="IQ263" s="241"/>
      <c r="IR263" s="241"/>
      <c r="IS263" s="241"/>
      <c r="IT263" s="241"/>
      <c r="IU263" s="241"/>
      <c r="IV263" s="241"/>
      <c r="IW263" s="241"/>
      <c r="IX263" s="241"/>
      <c r="IY263" s="241"/>
      <c r="IZ263" s="241"/>
      <c r="JA263" s="241"/>
      <c r="JB263" s="241"/>
      <c r="JC263" s="241"/>
      <c r="JD263" s="241"/>
      <c r="JE263" s="241"/>
      <c r="JF263" s="241"/>
      <c r="JG263" s="241"/>
      <c r="JH263" s="241"/>
      <c r="JI263" s="241"/>
      <c r="JJ263" s="241"/>
      <c r="JK263" s="241"/>
      <c r="JL263" s="241"/>
      <c r="JM263" s="241"/>
      <c r="JN263" s="241"/>
      <c r="JO263" s="241"/>
      <c r="JP263" s="241"/>
      <c r="JQ263" s="241"/>
      <c r="JR263" s="241"/>
      <c r="JS263" s="241"/>
      <c r="JT263" s="241"/>
      <c r="JU263" s="241"/>
      <c r="JV263" s="241"/>
      <c r="JW263" s="241"/>
      <c r="JX263" s="241"/>
      <c r="JY263" s="241"/>
      <c r="JZ263" s="241"/>
      <c r="KA263" s="241"/>
      <c r="KB263" s="241"/>
      <c r="KC263" s="241"/>
      <c r="KD263" s="241"/>
      <c r="KE263" s="241"/>
      <c r="KF263" s="241"/>
      <c r="KG263" s="241"/>
      <c r="KH263" s="241"/>
      <c r="KI263" s="241"/>
      <c r="KJ263" s="241"/>
      <c r="KK263" s="241"/>
      <c r="KL263" s="241"/>
      <c r="KM263" s="241"/>
      <c r="KN263" s="241"/>
      <c r="KO263" s="241"/>
      <c r="KP263" s="241"/>
      <c r="KQ263" s="241"/>
      <c r="KR263" s="241"/>
      <c r="KS263" s="241"/>
      <c r="KT263" s="241"/>
      <c r="KU263" s="241"/>
      <c r="KV263" s="241"/>
      <c r="KW263" s="241"/>
      <c r="KX263" s="241"/>
      <c r="KY263" s="241"/>
      <c r="KZ263" s="241"/>
      <c r="LA263" s="241"/>
      <c r="LB263" s="241"/>
      <c r="LC263" s="241"/>
      <c r="LD263" s="241"/>
      <c r="LE263" s="241"/>
      <c r="LF263" s="241"/>
      <c r="LG263" s="241"/>
      <c r="LH263" s="241"/>
      <c r="LI263" s="241"/>
      <c r="LJ263" s="241"/>
      <c r="LK263" s="241"/>
      <c r="LL263" s="241"/>
      <c r="LM263" s="241"/>
      <c r="LN263" s="241"/>
      <c r="LO263" s="241"/>
      <c r="LP263" s="241"/>
      <c r="LQ263" s="241"/>
      <c r="LR263" s="241"/>
      <c r="LS263" s="241"/>
      <c r="LT263" s="241"/>
      <c r="LU263" s="241"/>
      <c r="LV263" s="241"/>
      <c r="LW263" s="241"/>
      <c r="LX263" s="241"/>
      <c r="LY263" s="241"/>
      <c r="LZ263" s="241"/>
      <c r="MA263" s="241"/>
      <c r="MB263" s="241"/>
      <c r="MC263" s="241"/>
      <c r="MD263" s="241"/>
      <c r="ME263" s="241"/>
      <c r="MF263" s="241"/>
      <c r="MG263" s="241"/>
      <c r="MH263" s="241"/>
      <c r="MI263" s="241"/>
      <c r="MJ263" s="241"/>
      <c r="MK263" s="241"/>
      <c r="ML263" s="241"/>
      <c r="MM263" s="241"/>
      <c r="MN263" s="241"/>
      <c r="MO263" s="241"/>
      <c r="MP263" s="241"/>
      <c r="MQ263" s="241"/>
      <c r="MR263" s="241"/>
      <c r="MS263" s="241"/>
      <c r="MT263" s="241"/>
      <c r="MU263" s="241"/>
      <c r="MV263" s="241"/>
      <c r="MW263" s="241"/>
      <c r="MX263" s="241"/>
      <c r="MY263" s="241"/>
      <c r="MZ263" s="241"/>
      <c r="NA263" s="241"/>
      <c r="NB263" s="241"/>
      <c r="NC263" s="241"/>
      <c r="ND263" s="241"/>
      <c r="NE263" s="241"/>
      <c r="NF263" s="241"/>
      <c r="NG263" s="241"/>
      <c r="NH263" s="241"/>
      <c r="NI263" s="241"/>
      <c r="NJ263" s="241"/>
      <c r="NK263" s="241"/>
      <c r="NL263" s="241"/>
      <c r="NM263" s="241"/>
      <c r="NN263" s="241"/>
      <c r="NO263" s="241"/>
      <c r="NP263" s="241"/>
      <c r="NQ263" s="241"/>
      <c r="NR263" s="241"/>
      <c r="NS263" s="241"/>
      <c r="NT263" s="241"/>
      <c r="NU263" s="241"/>
      <c r="NV263" s="241"/>
      <c r="NW263" s="241"/>
      <c r="NX263" s="241"/>
      <c r="NY263" s="241"/>
      <c r="NZ263" s="241"/>
      <c r="OA263" s="241"/>
      <c r="OB263" s="241"/>
    </row>
    <row r="264" spans="1:392" s="162" customFormat="1">
      <c r="A264" s="121" t="s">
        <v>233</v>
      </c>
      <c r="B264" s="385" t="s">
        <v>232</v>
      </c>
      <c r="C264" s="170">
        <f>VLOOKUP(A264,'Running Inventory count'!$A:$C,3,)</f>
        <v>5</v>
      </c>
      <c r="D264" s="169"/>
      <c r="E264" s="169"/>
      <c r="F264" s="115" t="s">
        <v>783</v>
      </c>
      <c r="G264" s="169" t="s">
        <v>832</v>
      </c>
      <c r="H264" s="167" t="s">
        <v>737</v>
      </c>
      <c r="I264" s="207"/>
      <c r="J264" s="163"/>
      <c r="K264" s="151"/>
      <c r="L264" s="241"/>
      <c r="M264" s="241"/>
      <c r="N264" s="241"/>
      <c r="O264" s="241"/>
      <c r="P264" s="241"/>
      <c r="Q264" s="241"/>
      <c r="R264" s="241"/>
      <c r="S264" s="241"/>
      <c r="T264" s="241"/>
      <c r="U264" s="241"/>
      <c r="V264" s="241"/>
      <c r="W264" s="241"/>
      <c r="X264" s="241"/>
      <c r="Y264" s="241"/>
      <c r="Z264" s="241"/>
      <c r="AA264" s="241"/>
      <c r="AB264" s="241"/>
      <c r="AC264" s="241"/>
      <c r="AD264" s="241"/>
      <c r="AE264" s="241"/>
      <c r="AF264" s="241"/>
      <c r="AG264" s="241"/>
      <c r="AH264" s="241"/>
      <c r="AI264" s="241"/>
      <c r="AJ264" s="241"/>
      <c r="AK264" s="241"/>
      <c r="AL264" s="241"/>
      <c r="AM264" s="241"/>
      <c r="AN264" s="241"/>
      <c r="AO264" s="241"/>
      <c r="AP264" s="241"/>
      <c r="AQ264" s="241"/>
      <c r="AR264" s="241"/>
      <c r="AS264" s="241"/>
      <c r="AT264" s="241"/>
      <c r="AU264" s="241"/>
      <c r="AV264" s="241"/>
      <c r="AW264" s="241"/>
      <c r="AX264" s="241"/>
      <c r="AY264" s="241"/>
      <c r="AZ264" s="241"/>
      <c r="BA264" s="241"/>
      <c r="BB264" s="241"/>
      <c r="BC264" s="241"/>
      <c r="BD264" s="241"/>
      <c r="BE264" s="241"/>
      <c r="BF264" s="241"/>
      <c r="BG264" s="241"/>
      <c r="BH264" s="241"/>
      <c r="BI264" s="241"/>
      <c r="BJ264" s="241"/>
      <c r="BK264" s="241"/>
      <c r="BL264" s="241"/>
      <c r="BM264" s="241"/>
      <c r="BN264" s="241"/>
      <c r="BO264" s="241"/>
      <c r="BP264" s="241"/>
      <c r="BQ264" s="241"/>
      <c r="BR264" s="241"/>
      <c r="BS264" s="241"/>
      <c r="BT264" s="241"/>
      <c r="BU264" s="241"/>
      <c r="BV264" s="241"/>
      <c r="BW264" s="241"/>
      <c r="BX264" s="241"/>
      <c r="BY264" s="241"/>
      <c r="BZ264" s="241"/>
      <c r="CA264" s="241"/>
      <c r="CB264" s="241"/>
      <c r="CC264" s="241"/>
      <c r="CD264" s="241"/>
      <c r="CE264" s="241"/>
      <c r="CF264" s="241"/>
      <c r="CG264" s="241"/>
      <c r="CH264" s="241"/>
      <c r="CI264" s="241"/>
      <c r="CJ264" s="241"/>
      <c r="CK264" s="241"/>
      <c r="CL264" s="241"/>
      <c r="CM264" s="241"/>
      <c r="CN264" s="241"/>
      <c r="CO264" s="241"/>
      <c r="CP264" s="241"/>
      <c r="CQ264" s="241"/>
      <c r="CR264" s="241"/>
      <c r="CS264" s="241"/>
      <c r="CT264" s="241"/>
      <c r="CU264" s="241"/>
      <c r="CV264" s="241"/>
      <c r="CW264" s="241"/>
      <c r="CX264" s="241"/>
      <c r="CY264" s="241"/>
      <c r="CZ264" s="241"/>
      <c r="DA264" s="241"/>
      <c r="DB264" s="241"/>
      <c r="DC264" s="241"/>
      <c r="DD264" s="241"/>
      <c r="DE264" s="241"/>
      <c r="DF264" s="241"/>
      <c r="DG264" s="241"/>
      <c r="DH264" s="241"/>
      <c r="DI264" s="241"/>
      <c r="DJ264" s="241"/>
      <c r="DK264" s="241"/>
      <c r="DL264" s="241"/>
      <c r="DM264" s="241"/>
      <c r="DN264" s="241"/>
      <c r="DO264" s="241"/>
      <c r="DP264" s="241"/>
      <c r="DQ264" s="241"/>
      <c r="DR264" s="241"/>
      <c r="DS264" s="241"/>
      <c r="DT264" s="241"/>
      <c r="DU264" s="241"/>
      <c r="DV264" s="241"/>
      <c r="DW264" s="241"/>
      <c r="DX264" s="241"/>
      <c r="DY264" s="241"/>
      <c r="DZ264" s="241"/>
      <c r="EA264" s="241"/>
      <c r="EB264" s="241"/>
      <c r="EC264" s="241"/>
      <c r="ED264" s="241"/>
      <c r="EE264" s="241"/>
      <c r="EF264" s="241"/>
      <c r="EG264" s="241"/>
      <c r="EH264" s="241"/>
      <c r="EI264" s="241"/>
      <c r="EJ264" s="241"/>
      <c r="EK264" s="241"/>
      <c r="EL264" s="241"/>
      <c r="EM264" s="241"/>
      <c r="EN264" s="241"/>
      <c r="EO264" s="241"/>
      <c r="EP264" s="241"/>
      <c r="EQ264" s="241"/>
      <c r="ER264" s="241"/>
      <c r="ES264" s="241"/>
      <c r="ET264" s="241"/>
      <c r="EU264" s="241"/>
      <c r="EV264" s="241"/>
      <c r="EW264" s="241"/>
      <c r="EX264" s="241"/>
      <c r="EY264" s="241"/>
      <c r="EZ264" s="241"/>
      <c r="FA264" s="241"/>
      <c r="FB264" s="241"/>
      <c r="FC264" s="241"/>
      <c r="FD264" s="241"/>
      <c r="FE264" s="241"/>
      <c r="FF264" s="241"/>
      <c r="FG264" s="241"/>
      <c r="FH264" s="241"/>
      <c r="FI264" s="241"/>
      <c r="FJ264" s="241"/>
      <c r="FK264" s="241"/>
      <c r="FL264" s="241"/>
      <c r="FM264" s="241"/>
      <c r="FN264" s="241"/>
      <c r="FO264" s="241"/>
      <c r="FP264" s="241"/>
      <c r="FQ264" s="241"/>
      <c r="FR264" s="241"/>
      <c r="FS264" s="241"/>
      <c r="FT264" s="241"/>
      <c r="FU264" s="241"/>
      <c r="FV264" s="241"/>
      <c r="FW264" s="241"/>
      <c r="FX264" s="241"/>
      <c r="FY264" s="241"/>
      <c r="FZ264" s="241"/>
      <c r="GA264" s="241"/>
      <c r="GB264" s="241"/>
      <c r="GC264" s="241"/>
      <c r="GD264" s="241"/>
      <c r="GE264" s="241"/>
      <c r="GF264" s="241"/>
      <c r="GG264" s="241"/>
      <c r="GH264" s="241"/>
      <c r="GI264" s="241"/>
      <c r="GJ264" s="241"/>
      <c r="GK264" s="241"/>
      <c r="GL264" s="241"/>
      <c r="GM264" s="241"/>
      <c r="GN264" s="241"/>
      <c r="GO264" s="241"/>
      <c r="GP264" s="241"/>
      <c r="GQ264" s="241"/>
      <c r="GR264" s="241"/>
      <c r="GS264" s="241"/>
      <c r="GT264" s="241"/>
      <c r="GU264" s="241"/>
      <c r="GV264" s="241"/>
      <c r="GW264" s="241"/>
      <c r="GX264" s="241"/>
      <c r="GY264" s="241"/>
      <c r="GZ264" s="241"/>
      <c r="HA264" s="241"/>
      <c r="HB264" s="241"/>
      <c r="HC264" s="241"/>
      <c r="HD264" s="241"/>
      <c r="HE264" s="241"/>
      <c r="HF264" s="241"/>
      <c r="HG264" s="241"/>
      <c r="HH264" s="241"/>
      <c r="HI264" s="241"/>
      <c r="HJ264" s="241"/>
      <c r="HK264" s="241"/>
      <c r="HL264" s="241"/>
      <c r="HM264" s="241"/>
      <c r="HN264" s="241"/>
      <c r="HO264" s="241"/>
      <c r="HP264" s="241"/>
      <c r="HQ264" s="241"/>
      <c r="HR264" s="241"/>
      <c r="HS264" s="241"/>
      <c r="HT264" s="241"/>
      <c r="HU264" s="241"/>
      <c r="HV264" s="241"/>
      <c r="HW264" s="241"/>
      <c r="HX264" s="241"/>
      <c r="HY264" s="241"/>
      <c r="HZ264" s="241"/>
      <c r="IA264" s="241"/>
      <c r="IB264" s="241"/>
      <c r="IC264" s="241"/>
      <c r="ID264" s="241"/>
      <c r="IE264" s="241"/>
      <c r="IF264" s="241"/>
      <c r="IG264" s="241"/>
      <c r="IH264" s="241"/>
      <c r="II264" s="241"/>
      <c r="IJ264" s="241"/>
      <c r="IK264" s="241"/>
      <c r="IL264" s="241"/>
      <c r="IM264" s="241"/>
      <c r="IN264" s="241"/>
      <c r="IO264" s="241"/>
      <c r="IP264" s="241"/>
      <c r="IQ264" s="241"/>
      <c r="IR264" s="241"/>
      <c r="IS264" s="241"/>
      <c r="IT264" s="241"/>
      <c r="IU264" s="241"/>
      <c r="IV264" s="241"/>
      <c r="IW264" s="241"/>
      <c r="IX264" s="241"/>
      <c r="IY264" s="241"/>
      <c r="IZ264" s="241"/>
      <c r="JA264" s="241"/>
      <c r="JB264" s="241"/>
      <c r="JC264" s="241"/>
      <c r="JD264" s="241"/>
      <c r="JE264" s="241"/>
      <c r="JF264" s="241"/>
      <c r="JG264" s="241"/>
      <c r="JH264" s="241"/>
      <c r="JI264" s="241"/>
      <c r="JJ264" s="241"/>
      <c r="JK264" s="241"/>
      <c r="JL264" s="241"/>
      <c r="JM264" s="241"/>
      <c r="JN264" s="241"/>
      <c r="JO264" s="241"/>
      <c r="JP264" s="241"/>
      <c r="JQ264" s="241"/>
      <c r="JR264" s="241"/>
      <c r="JS264" s="241"/>
      <c r="JT264" s="241"/>
      <c r="JU264" s="241"/>
      <c r="JV264" s="241"/>
      <c r="JW264" s="241"/>
      <c r="JX264" s="241"/>
      <c r="JY264" s="241"/>
      <c r="JZ264" s="241"/>
      <c r="KA264" s="241"/>
      <c r="KB264" s="241"/>
      <c r="KC264" s="241"/>
      <c r="KD264" s="241"/>
      <c r="KE264" s="241"/>
      <c r="KF264" s="241"/>
      <c r="KG264" s="241"/>
      <c r="KH264" s="241"/>
      <c r="KI264" s="241"/>
      <c r="KJ264" s="241"/>
      <c r="KK264" s="241"/>
      <c r="KL264" s="241"/>
      <c r="KM264" s="241"/>
      <c r="KN264" s="241"/>
      <c r="KO264" s="241"/>
      <c r="KP264" s="241"/>
      <c r="KQ264" s="241"/>
      <c r="KR264" s="241"/>
      <c r="KS264" s="241"/>
      <c r="KT264" s="241"/>
      <c r="KU264" s="241"/>
      <c r="KV264" s="241"/>
      <c r="KW264" s="241"/>
      <c r="KX264" s="241"/>
      <c r="KY264" s="241"/>
      <c r="KZ264" s="241"/>
      <c r="LA264" s="241"/>
      <c r="LB264" s="241"/>
      <c r="LC264" s="241"/>
      <c r="LD264" s="241"/>
      <c r="LE264" s="241"/>
      <c r="LF264" s="241"/>
      <c r="LG264" s="241"/>
      <c r="LH264" s="241"/>
      <c r="LI264" s="241"/>
      <c r="LJ264" s="241"/>
      <c r="LK264" s="241"/>
      <c r="LL264" s="241"/>
      <c r="LM264" s="241"/>
      <c r="LN264" s="241"/>
      <c r="LO264" s="241"/>
      <c r="LP264" s="241"/>
      <c r="LQ264" s="241"/>
      <c r="LR264" s="241"/>
      <c r="LS264" s="241"/>
      <c r="LT264" s="241"/>
      <c r="LU264" s="241"/>
      <c r="LV264" s="241"/>
      <c r="LW264" s="241"/>
      <c r="LX264" s="241"/>
      <c r="LY264" s="241"/>
      <c r="LZ264" s="241"/>
      <c r="MA264" s="241"/>
      <c r="MB264" s="241"/>
      <c r="MC264" s="241"/>
      <c r="MD264" s="241"/>
      <c r="ME264" s="241"/>
      <c r="MF264" s="241"/>
      <c r="MG264" s="241"/>
      <c r="MH264" s="241"/>
      <c r="MI264" s="241"/>
      <c r="MJ264" s="241"/>
      <c r="MK264" s="241"/>
      <c r="ML264" s="241"/>
      <c r="MM264" s="241"/>
      <c r="MN264" s="241"/>
      <c r="MO264" s="241"/>
      <c r="MP264" s="241"/>
      <c r="MQ264" s="241"/>
      <c r="MR264" s="241"/>
      <c r="MS264" s="241"/>
      <c r="MT264" s="241"/>
      <c r="MU264" s="241"/>
      <c r="MV264" s="241"/>
      <c r="MW264" s="241"/>
      <c r="MX264" s="241"/>
      <c r="MY264" s="241"/>
      <c r="MZ264" s="241"/>
      <c r="NA264" s="241"/>
      <c r="NB264" s="241"/>
      <c r="NC264" s="241"/>
      <c r="ND264" s="241"/>
      <c r="NE264" s="241"/>
      <c r="NF264" s="241"/>
      <c r="NG264" s="241"/>
      <c r="NH264" s="241"/>
      <c r="NI264" s="241"/>
      <c r="NJ264" s="241"/>
      <c r="NK264" s="241"/>
      <c r="NL264" s="241"/>
      <c r="NM264" s="241"/>
      <c r="NN264" s="241"/>
      <c r="NO264" s="241"/>
      <c r="NP264" s="241"/>
      <c r="NQ264" s="241"/>
      <c r="NR264" s="241"/>
      <c r="NS264" s="241"/>
      <c r="NT264" s="241"/>
      <c r="NU264" s="241"/>
      <c r="NV264" s="241"/>
      <c r="NW264" s="241"/>
      <c r="NX264" s="241"/>
      <c r="NY264" s="241"/>
      <c r="NZ264" s="241"/>
      <c r="OA264" s="241"/>
      <c r="OB264" s="241"/>
    </row>
    <row r="265" spans="1:392" s="162" customFormat="1">
      <c r="A265" s="293" t="s">
        <v>2301</v>
      </c>
      <c r="B265" s="292" t="s">
        <v>2300</v>
      </c>
      <c r="C265" s="290">
        <f>VLOOKUP(A265,'Running Inventory count'!$A:$C,3,)</f>
        <v>2</v>
      </c>
      <c r="D265" s="289"/>
      <c r="E265" s="289"/>
      <c r="F265" s="291" t="s">
        <v>2054</v>
      </c>
      <c r="G265" s="289" t="s">
        <v>868</v>
      </c>
      <c r="H265" s="288" t="s">
        <v>102</v>
      </c>
      <c r="I265" s="287"/>
      <c r="J265" s="285"/>
      <c r="K265" s="287"/>
      <c r="L265" s="241"/>
      <c r="M265" s="241"/>
      <c r="N265" s="241"/>
      <c r="O265" s="241"/>
      <c r="P265" s="241"/>
      <c r="Q265" s="241"/>
      <c r="R265" s="241"/>
      <c r="S265" s="241"/>
      <c r="T265" s="241"/>
      <c r="U265" s="241"/>
      <c r="V265" s="241"/>
      <c r="W265" s="241"/>
      <c r="X265" s="241"/>
      <c r="Y265" s="241"/>
      <c r="Z265" s="241"/>
      <c r="AA265" s="241"/>
      <c r="AB265" s="241"/>
      <c r="AC265" s="241"/>
      <c r="AD265" s="241"/>
      <c r="AE265" s="241"/>
      <c r="AF265" s="241"/>
      <c r="AG265" s="241"/>
      <c r="AH265" s="241"/>
      <c r="AI265" s="241"/>
      <c r="AJ265" s="241"/>
      <c r="AK265" s="241"/>
      <c r="AL265" s="241"/>
      <c r="AM265" s="241"/>
      <c r="AN265" s="241"/>
      <c r="AO265" s="241"/>
      <c r="AP265" s="241"/>
      <c r="AQ265" s="241"/>
      <c r="AR265" s="241"/>
      <c r="AS265" s="241"/>
      <c r="AT265" s="241"/>
      <c r="AU265" s="241"/>
      <c r="AV265" s="241"/>
      <c r="AW265" s="241"/>
      <c r="AX265" s="241"/>
      <c r="AY265" s="241"/>
      <c r="AZ265" s="241"/>
      <c r="BA265" s="241"/>
      <c r="BB265" s="241"/>
      <c r="BC265" s="241"/>
      <c r="BD265" s="241"/>
      <c r="BE265" s="241"/>
      <c r="BF265" s="241"/>
      <c r="BG265" s="241"/>
      <c r="BH265" s="241"/>
      <c r="BI265" s="241"/>
      <c r="BJ265" s="241"/>
      <c r="BK265" s="241"/>
      <c r="BL265" s="241"/>
      <c r="BM265" s="241"/>
      <c r="BN265" s="241"/>
      <c r="BO265" s="241"/>
      <c r="BP265" s="241"/>
      <c r="BQ265" s="241"/>
      <c r="BR265" s="241"/>
      <c r="BS265" s="241"/>
      <c r="BT265" s="241"/>
      <c r="BU265" s="241"/>
      <c r="BV265" s="241"/>
      <c r="BW265" s="241"/>
      <c r="BX265" s="241"/>
      <c r="BY265" s="241"/>
      <c r="BZ265" s="241"/>
      <c r="CA265" s="241"/>
      <c r="CB265" s="241"/>
      <c r="CC265" s="241"/>
      <c r="CD265" s="241"/>
      <c r="CE265" s="241"/>
      <c r="CF265" s="241"/>
      <c r="CG265" s="241"/>
      <c r="CH265" s="241"/>
      <c r="CI265" s="241"/>
      <c r="CJ265" s="241"/>
      <c r="CK265" s="241"/>
      <c r="CL265" s="241"/>
      <c r="CM265" s="241"/>
      <c r="CN265" s="241"/>
      <c r="CO265" s="241"/>
      <c r="CP265" s="241"/>
      <c r="CQ265" s="241"/>
      <c r="CR265" s="241"/>
      <c r="CS265" s="241"/>
      <c r="CT265" s="241"/>
      <c r="CU265" s="241"/>
      <c r="CV265" s="241"/>
      <c r="CW265" s="241"/>
      <c r="CX265" s="241"/>
      <c r="CY265" s="241"/>
      <c r="CZ265" s="241"/>
      <c r="DA265" s="241"/>
      <c r="DB265" s="241"/>
      <c r="DC265" s="241"/>
      <c r="DD265" s="241"/>
      <c r="DE265" s="241"/>
      <c r="DF265" s="241"/>
      <c r="DG265" s="241"/>
      <c r="DH265" s="241"/>
      <c r="DI265" s="241"/>
      <c r="DJ265" s="241"/>
      <c r="DK265" s="241"/>
      <c r="DL265" s="241"/>
      <c r="DM265" s="241"/>
      <c r="DN265" s="241"/>
      <c r="DO265" s="241"/>
      <c r="DP265" s="241"/>
      <c r="DQ265" s="241"/>
      <c r="DR265" s="241"/>
      <c r="DS265" s="241"/>
      <c r="DT265" s="241"/>
      <c r="DU265" s="241"/>
      <c r="DV265" s="241"/>
      <c r="DW265" s="241"/>
      <c r="DX265" s="241"/>
      <c r="DY265" s="241"/>
      <c r="DZ265" s="241"/>
      <c r="EA265" s="241"/>
      <c r="EB265" s="241"/>
      <c r="EC265" s="241"/>
      <c r="ED265" s="241"/>
      <c r="EE265" s="241"/>
      <c r="EF265" s="241"/>
      <c r="EG265" s="241"/>
      <c r="EH265" s="241"/>
      <c r="EI265" s="241"/>
      <c r="EJ265" s="241"/>
      <c r="EK265" s="241"/>
      <c r="EL265" s="241"/>
      <c r="EM265" s="241"/>
      <c r="EN265" s="241"/>
      <c r="EO265" s="241"/>
      <c r="EP265" s="241"/>
      <c r="EQ265" s="241"/>
      <c r="ER265" s="241"/>
      <c r="ES265" s="241"/>
      <c r="ET265" s="241"/>
      <c r="EU265" s="241"/>
      <c r="EV265" s="241"/>
      <c r="EW265" s="241"/>
      <c r="EX265" s="241"/>
      <c r="EY265" s="241"/>
      <c r="EZ265" s="241"/>
      <c r="FA265" s="241"/>
      <c r="FB265" s="241"/>
      <c r="FC265" s="241"/>
      <c r="FD265" s="241"/>
      <c r="FE265" s="241"/>
      <c r="FF265" s="241"/>
      <c r="FG265" s="241"/>
      <c r="FH265" s="241"/>
      <c r="FI265" s="241"/>
      <c r="FJ265" s="241"/>
      <c r="FK265" s="241"/>
      <c r="FL265" s="241"/>
      <c r="FM265" s="241"/>
      <c r="FN265" s="241"/>
      <c r="FO265" s="241"/>
      <c r="FP265" s="241"/>
      <c r="FQ265" s="241"/>
      <c r="FR265" s="241"/>
      <c r="FS265" s="241"/>
      <c r="FT265" s="241"/>
      <c r="FU265" s="241"/>
      <c r="FV265" s="241"/>
      <c r="FW265" s="241"/>
      <c r="FX265" s="241"/>
      <c r="FY265" s="241"/>
      <c r="FZ265" s="241"/>
      <c r="GA265" s="241"/>
      <c r="GB265" s="241"/>
      <c r="GC265" s="241"/>
      <c r="GD265" s="241"/>
      <c r="GE265" s="241"/>
      <c r="GF265" s="241"/>
      <c r="GG265" s="241"/>
      <c r="GH265" s="241"/>
      <c r="GI265" s="241"/>
      <c r="GJ265" s="241"/>
      <c r="GK265" s="241"/>
      <c r="GL265" s="241"/>
      <c r="GM265" s="241"/>
      <c r="GN265" s="241"/>
      <c r="GO265" s="241"/>
      <c r="GP265" s="241"/>
      <c r="GQ265" s="241"/>
      <c r="GR265" s="241"/>
      <c r="GS265" s="241"/>
      <c r="GT265" s="241"/>
      <c r="GU265" s="241"/>
      <c r="GV265" s="241"/>
      <c r="GW265" s="241"/>
      <c r="GX265" s="241"/>
      <c r="GY265" s="241"/>
      <c r="GZ265" s="241"/>
      <c r="HA265" s="241"/>
      <c r="HB265" s="241"/>
      <c r="HC265" s="241"/>
      <c r="HD265" s="241"/>
      <c r="HE265" s="241"/>
      <c r="HF265" s="241"/>
      <c r="HG265" s="241"/>
      <c r="HH265" s="241"/>
      <c r="HI265" s="241"/>
      <c r="HJ265" s="241"/>
      <c r="HK265" s="241"/>
      <c r="HL265" s="241"/>
      <c r="HM265" s="241"/>
      <c r="HN265" s="241"/>
      <c r="HO265" s="241"/>
      <c r="HP265" s="241"/>
      <c r="HQ265" s="241"/>
      <c r="HR265" s="241"/>
      <c r="HS265" s="241"/>
      <c r="HT265" s="241"/>
      <c r="HU265" s="241"/>
      <c r="HV265" s="241"/>
      <c r="HW265" s="241"/>
      <c r="HX265" s="241"/>
      <c r="HY265" s="241"/>
      <c r="HZ265" s="241"/>
      <c r="IA265" s="241"/>
      <c r="IB265" s="241"/>
      <c r="IC265" s="241"/>
      <c r="ID265" s="241"/>
      <c r="IE265" s="241"/>
      <c r="IF265" s="241"/>
      <c r="IG265" s="241"/>
      <c r="IH265" s="241"/>
      <c r="II265" s="241"/>
      <c r="IJ265" s="241"/>
      <c r="IK265" s="241"/>
      <c r="IL265" s="241"/>
      <c r="IM265" s="241"/>
      <c r="IN265" s="241"/>
      <c r="IO265" s="241"/>
      <c r="IP265" s="241"/>
      <c r="IQ265" s="241"/>
      <c r="IR265" s="241"/>
      <c r="IS265" s="241"/>
      <c r="IT265" s="241"/>
      <c r="IU265" s="241"/>
      <c r="IV265" s="241"/>
      <c r="IW265" s="241"/>
      <c r="IX265" s="241"/>
      <c r="IY265" s="241"/>
      <c r="IZ265" s="241"/>
      <c r="JA265" s="241"/>
      <c r="JB265" s="241"/>
      <c r="JC265" s="241"/>
      <c r="JD265" s="241"/>
      <c r="JE265" s="241"/>
      <c r="JF265" s="241"/>
      <c r="JG265" s="241"/>
      <c r="JH265" s="241"/>
      <c r="JI265" s="241"/>
      <c r="JJ265" s="241"/>
      <c r="JK265" s="241"/>
      <c r="JL265" s="241"/>
      <c r="JM265" s="241"/>
      <c r="JN265" s="241"/>
      <c r="JO265" s="241"/>
      <c r="JP265" s="241"/>
      <c r="JQ265" s="241"/>
      <c r="JR265" s="241"/>
      <c r="JS265" s="241"/>
      <c r="JT265" s="241"/>
      <c r="JU265" s="241"/>
      <c r="JV265" s="241"/>
      <c r="JW265" s="241"/>
      <c r="JX265" s="241"/>
      <c r="JY265" s="241"/>
      <c r="JZ265" s="241"/>
      <c r="KA265" s="241"/>
      <c r="KB265" s="241"/>
      <c r="KC265" s="241"/>
      <c r="KD265" s="241"/>
      <c r="KE265" s="241"/>
      <c r="KF265" s="241"/>
      <c r="KG265" s="241"/>
      <c r="KH265" s="241"/>
      <c r="KI265" s="241"/>
      <c r="KJ265" s="241"/>
      <c r="KK265" s="241"/>
      <c r="KL265" s="241"/>
      <c r="KM265" s="241"/>
      <c r="KN265" s="241"/>
      <c r="KO265" s="241"/>
      <c r="KP265" s="241"/>
      <c r="KQ265" s="241"/>
      <c r="KR265" s="241"/>
      <c r="KS265" s="241"/>
      <c r="KT265" s="241"/>
      <c r="KU265" s="241"/>
      <c r="KV265" s="241"/>
      <c r="KW265" s="241"/>
      <c r="KX265" s="241"/>
      <c r="KY265" s="241"/>
      <c r="KZ265" s="241"/>
      <c r="LA265" s="241"/>
      <c r="LB265" s="241"/>
      <c r="LC265" s="241"/>
      <c r="LD265" s="241"/>
      <c r="LE265" s="241"/>
      <c r="LF265" s="241"/>
      <c r="LG265" s="241"/>
      <c r="LH265" s="241"/>
      <c r="LI265" s="241"/>
      <c r="LJ265" s="241"/>
      <c r="LK265" s="241"/>
      <c r="LL265" s="241"/>
      <c r="LM265" s="241"/>
      <c r="LN265" s="241"/>
      <c r="LO265" s="241"/>
      <c r="LP265" s="241"/>
      <c r="LQ265" s="241"/>
      <c r="LR265" s="241"/>
      <c r="LS265" s="241"/>
      <c r="LT265" s="241"/>
      <c r="LU265" s="241"/>
      <c r="LV265" s="241"/>
      <c r="LW265" s="241"/>
      <c r="LX265" s="241"/>
      <c r="LY265" s="241"/>
      <c r="LZ265" s="241"/>
      <c r="MA265" s="241"/>
      <c r="MB265" s="241"/>
      <c r="MC265" s="241"/>
      <c r="MD265" s="241"/>
      <c r="ME265" s="241"/>
      <c r="MF265" s="241"/>
      <c r="MG265" s="241"/>
      <c r="MH265" s="241"/>
      <c r="MI265" s="241"/>
      <c r="MJ265" s="241"/>
      <c r="MK265" s="241"/>
      <c r="ML265" s="241"/>
      <c r="MM265" s="241"/>
      <c r="MN265" s="241"/>
      <c r="MO265" s="241"/>
      <c r="MP265" s="241"/>
      <c r="MQ265" s="241"/>
      <c r="MR265" s="241"/>
      <c r="MS265" s="241"/>
      <c r="MT265" s="241"/>
      <c r="MU265" s="241"/>
      <c r="MV265" s="241"/>
      <c r="MW265" s="241"/>
      <c r="MX265" s="241"/>
      <c r="MY265" s="241"/>
      <c r="MZ265" s="241"/>
      <c r="NA265" s="241"/>
      <c r="NB265" s="241"/>
      <c r="NC265" s="241"/>
      <c r="ND265" s="241"/>
      <c r="NE265" s="241"/>
      <c r="NF265" s="241"/>
      <c r="NG265" s="241"/>
      <c r="NH265" s="241"/>
      <c r="NI265" s="241"/>
      <c r="NJ265" s="241"/>
      <c r="NK265" s="241"/>
      <c r="NL265" s="241"/>
      <c r="NM265" s="241"/>
      <c r="NN265" s="241"/>
      <c r="NO265" s="241"/>
      <c r="NP265" s="241"/>
      <c r="NQ265" s="241"/>
      <c r="NR265" s="241"/>
      <c r="NS265" s="241"/>
      <c r="NT265" s="241"/>
      <c r="NU265" s="241"/>
      <c r="NV265" s="241"/>
      <c r="NW265" s="241"/>
      <c r="NX265" s="241"/>
      <c r="NY265" s="241"/>
      <c r="NZ265" s="241"/>
      <c r="OA265" s="241"/>
      <c r="OB265" s="241"/>
    </row>
    <row r="266" spans="1:392" s="162" customFormat="1">
      <c r="A266" s="123" t="s">
        <v>32</v>
      </c>
      <c r="B266" s="395" t="s">
        <v>10</v>
      </c>
      <c r="C266" s="190">
        <f>VLOOKUP(A266,'Running Inventory count'!$A:$C,3,)</f>
        <v>45</v>
      </c>
      <c r="D266" s="186"/>
      <c r="E266" s="22"/>
      <c r="F266" s="266" t="s">
        <v>970</v>
      </c>
      <c r="G266" s="186" t="s">
        <v>868</v>
      </c>
      <c r="H266" s="185" t="s">
        <v>102</v>
      </c>
      <c r="I266" s="184"/>
      <c r="J266" s="187"/>
      <c r="K266" s="184"/>
      <c r="L266" s="241"/>
      <c r="M266" s="241"/>
      <c r="N266" s="241"/>
      <c r="O266" s="241"/>
      <c r="P266" s="241"/>
      <c r="Q266" s="241"/>
      <c r="R266" s="241"/>
      <c r="S266" s="241"/>
      <c r="T266" s="241"/>
      <c r="U266" s="241"/>
      <c r="V266" s="241"/>
      <c r="W266" s="241"/>
      <c r="X266" s="241"/>
      <c r="Y266" s="241"/>
      <c r="Z266" s="241"/>
      <c r="AA266" s="241"/>
      <c r="AB266" s="241"/>
      <c r="AC266" s="241"/>
      <c r="AD266" s="241"/>
      <c r="AE266" s="241"/>
      <c r="AF266" s="241"/>
      <c r="AG266" s="241"/>
      <c r="AH266" s="241"/>
      <c r="AI266" s="241"/>
      <c r="AJ266" s="241"/>
      <c r="AK266" s="241"/>
      <c r="AL266" s="241"/>
      <c r="AM266" s="241"/>
      <c r="AN266" s="241"/>
      <c r="AO266" s="241"/>
      <c r="AP266" s="241"/>
      <c r="AQ266" s="241"/>
      <c r="AR266" s="241"/>
      <c r="AS266" s="241"/>
      <c r="AT266" s="241"/>
      <c r="AU266" s="241"/>
      <c r="AV266" s="241"/>
      <c r="AW266" s="241"/>
      <c r="AX266" s="241"/>
      <c r="AY266" s="241"/>
      <c r="AZ266" s="241"/>
      <c r="BA266" s="241"/>
      <c r="BB266" s="241"/>
      <c r="BC266" s="241"/>
      <c r="BD266" s="241"/>
      <c r="BE266" s="241"/>
      <c r="BF266" s="241"/>
      <c r="BG266" s="241"/>
      <c r="BH266" s="241"/>
      <c r="BI266" s="241"/>
      <c r="BJ266" s="241"/>
      <c r="BK266" s="241"/>
      <c r="BL266" s="241"/>
      <c r="BM266" s="241"/>
      <c r="BN266" s="241"/>
      <c r="BO266" s="241"/>
      <c r="BP266" s="241"/>
      <c r="BQ266" s="241"/>
      <c r="BR266" s="241"/>
      <c r="BS266" s="241"/>
      <c r="BT266" s="241"/>
      <c r="BU266" s="241"/>
      <c r="BV266" s="241"/>
      <c r="BW266" s="241"/>
      <c r="BX266" s="241"/>
      <c r="BY266" s="241"/>
      <c r="BZ266" s="241"/>
      <c r="CA266" s="241"/>
      <c r="CB266" s="241"/>
      <c r="CC266" s="241"/>
      <c r="CD266" s="241"/>
      <c r="CE266" s="241"/>
      <c r="CF266" s="241"/>
      <c r="CG266" s="241"/>
      <c r="CH266" s="241"/>
      <c r="CI266" s="241"/>
      <c r="CJ266" s="241"/>
      <c r="CK266" s="241"/>
      <c r="CL266" s="241"/>
      <c r="CM266" s="241"/>
      <c r="CN266" s="241"/>
      <c r="CO266" s="241"/>
      <c r="CP266" s="241"/>
      <c r="CQ266" s="241"/>
      <c r="CR266" s="241"/>
      <c r="CS266" s="241"/>
      <c r="CT266" s="241"/>
      <c r="CU266" s="241"/>
      <c r="CV266" s="241"/>
      <c r="CW266" s="241"/>
      <c r="CX266" s="241"/>
      <c r="CY266" s="241"/>
      <c r="CZ266" s="241"/>
      <c r="DA266" s="241"/>
      <c r="DB266" s="241"/>
      <c r="DC266" s="241"/>
      <c r="DD266" s="241"/>
      <c r="DE266" s="241"/>
      <c r="DF266" s="241"/>
      <c r="DG266" s="241"/>
      <c r="DH266" s="241"/>
      <c r="DI266" s="241"/>
      <c r="DJ266" s="241"/>
      <c r="DK266" s="241"/>
      <c r="DL266" s="241"/>
      <c r="DM266" s="241"/>
      <c r="DN266" s="241"/>
      <c r="DO266" s="241"/>
      <c r="DP266" s="241"/>
      <c r="DQ266" s="241"/>
      <c r="DR266" s="241"/>
      <c r="DS266" s="241"/>
      <c r="DT266" s="241"/>
      <c r="DU266" s="241"/>
      <c r="DV266" s="241"/>
      <c r="DW266" s="241"/>
      <c r="DX266" s="241"/>
      <c r="DY266" s="241"/>
      <c r="DZ266" s="241"/>
      <c r="EA266" s="241"/>
      <c r="EB266" s="241"/>
      <c r="EC266" s="241"/>
      <c r="ED266" s="241"/>
      <c r="EE266" s="241"/>
      <c r="EF266" s="241"/>
      <c r="EG266" s="241"/>
      <c r="EH266" s="241"/>
      <c r="EI266" s="241"/>
      <c r="EJ266" s="241"/>
      <c r="EK266" s="241"/>
      <c r="EL266" s="241"/>
      <c r="EM266" s="241"/>
      <c r="EN266" s="241"/>
      <c r="EO266" s="241"/>
      <c r="EP266" s="241"/>
      <c r="EQ266" s="241"/>
      <c r="ER266" s="241"/>
      <c r="ES266" s="241"/>
      <c r="ET266" s="241"/>
      <c r="EU266" s="241"/>
      <c r="EV266" s="241"/>
      <c r="EW266" s="241"/>
      <c r="EX266" s="241"/>
      <c r="EY266" s="241"/>
      <c r="EZ266" s="241"/>
      <c r="FA266" s="241"/>
      <c r="FB266" s="241"/>
      <c r="FC266" s="241"/>
      <c r="FD266" s="241"/>
      <c r="FE266" s="241"/>
      <c r="FF266" s="241"/>
      <c r="FG266" s="241"/>
      <c r="FH266" s="241"/>
      <c r="FI266" s="241"/>
      <c r="FJ266" s="241"/>
      <c r="FK266" s="241"/>
      <c r="FL266" s="241"/>
      <c r="FM266" s="241"/>
      <c r="FN266" s="241"/>
      <c r="FO266" s="241"/>
      <c r="FP266" s="241"/>
      <c r="FQ266" s="241"/>
      <c r="FR266" s="241"/>
      <c r="FS266" s="241"/>
      <c r="FT266" s="241"/>
      <c r="FU266" s="241"/>
      <c r="FV266" s="241"/>
      <c r="FW266" s="241"/>
      <c r="FX266" s="241"/>
      <c r="FY266" s="241"/>
      <c r="FZ266" s="241"/>
      <c r="GA266" s="241"/>
      <c r="GB266" s="241"/>
      <c r="GC266" s="241"/>
      <c r="GD266" s="241"/>
      <c r="GE266" s="241"/>
      <c r="GF266" s="241"/>
      <c r="GG266" s="241"/>
      <c r="GH266" s="241"/>
      <c r="GI266" s="241"/>
      <c r="GJ266" s="241"/>
      <c r="GK266" s="241"/>
      <c r="GL266" s="241"/>
      <c r="GM266" s="241"/>
      <c r="GN266" s="241"/>
      <c r="GO266" s="241"/>
      <c r="GP266" s="241"/>
      <c r="GQ266" s="241"/>
      <c r="GR266" s="241"/>
      <c r="GS266" s="241"/>
      <c r="GT266" s="241"/>
      <c r="GU266" s="241"/>
      <c r="GV266" s="241"/>
      <c r="GW266" s="241"/>
      <c r="GX266" s="241"/>
      <c r="GY266" s="241"/>
      <c r="GZ266" s="241"/>
      <c r="HA266" s="241"/>
      <c r="HB266" s="241"/>
      <c r="HC266" s="241"/>
      <c r="HD266" s="241"/>
      <c r="HE266" s="241"/>
      <c r="HF266" s="241"/>
      <c r="HG266" s="241"/>
      <c r="HH266" s="241"/>
      <c r="HI266" s="241"/>
      <c r="HJ266" s="241"/>
      <c r="HK266" s="241"/>
      <c r="HL266" s="241"/>
      <c r="HM266" s="241"/>
      <c r="HN266" s="241"/>
      <c r="HO266" s="241"/>
      <c r="HP266" s="241"/>
      <c r="HQ266" s="241"/>
      <c r="HR266" s="241"/>
      <c r="HS266" s="241"/>
      <c r="HT266" s="241"/>
      <c r="HU266" s="241"/>
      <c r="HV266" s="241"/>
      <c r="HW266" s="241"/>
      <c r="HX266" s="241"/>
      <c r="HY266" s="241"/>
      <c r="HZ266" s="241"/>
      <c r="IA266" s="241"/>
      <c r="IB266" s="241"/>
      <c r="IC266" s="241"/>
      <c r="ID266" s="241"/>
      <c r="IE266" s="241"/>
      <c r="IF266" s="241"/>
      <c r="IG266" s="241"/>
      <c r="IH266" s="241"/>
      <c r="II266" s="241"/>
      <c r="IJ266" s="241"/>
      <c r="IK266" s="241"/>
      <c r="IL266" s="241"/>
      <c r="IM266" s="241"/>
      <c r="IN266" s="241"/>
      <c r="IO266" s="241"/>
      <c r="IP266" s="241"/>
      <c r="IQ266" s="241"/>
      <c r="IR266" s="241"/>
      <c r="IS266" s="241"/>
      <c r="IT266" s="241"/>
      <c r="IU266" s="241"/>
      <c r="IV266" s="241"/>
      <c r="IW266" s="241"/>
      <c r="IX266" s="241"/>
      <c r="IY266" s="241"/>
      <c r="IZ266" s="241"/>
      <c r="JA266" s="241"/>
      <c r="JB266" s="241"/>
      <c r="JC266" s="241"/>
      <c r="JD266" s="241"/>
      <c r="JE266" s="241"/>
      <c r="JF266" s="241"/>
      <c r="JG266" s="241"/>
      <c r="JH266" s="241"/>
      <c r="JI266" s="241"/>
      <c r="JJ266" s="241"/>
      <c r="JK266" s="241"/>
      <c r="JL266" s="241"/>
      <c r="JM266" s="241"/>
      <c r="JN266" s="241"/>
      <c r="JO266" s="241"/>
      <c r="JP266" s="241"/>
      <c r="JQ266" s="241"/>
      <c r="JR266" s="241"/>
      <c r="JS266" s="241"/>
      <c r="JT266" s="241"/>
      <c r="JU266" s="241"/>
      <c r="JV266" s="241"/>
      <c r="JW266" s="241"/>
      <c r="JX266" s="241"/>
      <c r="JY266" s="241"/>
      <c r="JZ266" s="241"/>
      <c r="KA266" s="241"/>
      <c r="KB266" s="241"/>
      <c r="KC266" s="241"/>
      <c r="KD266" s="241"/>
      <c r="KE266" s="241"/>
      <c r="KF266" s="241"/>
      <c r="KG266" s="241"/>
      <c r="KH266" s="241"/>
      <c r="KI266" s="241"/>
      <c r="KJ266" s="241"/>
      <c r="KK266" s="241"/>
      <c r="KL266" s="241"/>
      <c r="KM266" s="241"/>
      <c r="KN266" s="241"/>
      <c r="KO266" s="241"/>
      <c r="KP266" s="241"/>
      <c r="KQ266" s="241"/>
      <c r="KR266" s="241"/>
      <c r="KS266" s="241"/>
      <c r="KT266" s="241"/>
      <c r="KU266" s="241"/>
      <c r="KV266" s="241"/>
      <c r="KW266" s="241"/>
      <c r="KX266" s="241"/>
      <c r="KY266" s="241"/>
      <c r="KZ266" s="241"/>
      <c r="LA266" s="241"/>
      <c r="LB266" s="241"/>
      <c r="LC266" s="241"/>
      <c r="LD266" s="241"/>
      <c r="LE266" s="241"/>
      <c r="LF266" s="241"/>
      <c r="LG266" s="241"/>
      <c r="LH266" s="241"/>
      <c r="LI266" s="241"/>
      <c r="LJ266" s="241"/>
      <c r="LK266" s="241"/>
      <c r="LL266" s="241"/>
      <c r="LM266" s="241"/>
      <c r="LN266" s="241"/>
      <c r="LO266" s="241"/>
      <c r="LP266" s="241"/>
      <c r="LQ266" s="241"/>
      <c r="LR266" s="241"/>
      <c r="LS266" s="241"/>
      <c r="LT266" s="241"/>
      <c r="LU266" s="241"/>
      <c r="LV266" s="241"/>
      <c r="LW266" s="241"/>
      <c r="LX266" s="241"/>
      <c r="LY266" s="241"/>
      <c r="LZ266" s="241"/>
      <c r="MA266" s="241"/>
      <c r="MB266" s="241"/>
      <c r="MC266" s="241"/>
      <c r="MD266" s="241"/>
      <c r="ME266" s="241"/>
      <c r="MF266" s="241"/>
      <c r="MG266" s="241"/>
      <c r="MH266" s="241"/>
      <c r="MI266" s="241"/>
      <c r="MJ266" s="241"/>
      <c r="MK266" s="241"/>
      <c r="ML266" s="241"/>
      <c r="MM266" s="241"/>
      <c r="MN266" s="241"/>
      <c r="MO266" s="241"/>
      <c r="MP266" s="241"/>
      <c r="MQ266" s="241"/>
      <c r="MR266" s="241"/>
      <c r="MS266" s="241"/>
      <c r="MT266" s="241"/>
      <c r="MU266" s="241"/>
      <c r="MV266" s="241"/>
      <c r="MW266" s="241"/>
      <c r="MX266" s="241"/>
      <c r="MY266" s="241"/>
      <c r="MZ266" s="241"/>
      <c r="NA266" s="241"/>
      <c r="NB266" s="241"/>
      <c r="NC266" s="241"/>
      <c r="ND266" s="241"/>
      <c r="NE266" s="241"/>
      <c r="NF266" s="241"/>
      <c r="NG266" s="241"/>
      <c r="NH266" s="241"/>
      <c r="NI266" s="241"/>
      <c r="NJ266" s="241"/>
      <c r="NK266" s="241"/>
      <c r="NL266" s="241"/>
      <c r="NM266" s="241"/>
      <c r="NN266" s="241"/>
      <c r="NO266" s="241"/>
      <c r="NP266" s="241"/>
      <c r="NQ266" s="241"/>
      <c r="NR266" s="241"/>
      <c r="NS266" s="241"/>
      <c r="NT266" s="241"/>
      <c r="NU266" s="241"/>
      <c r="NV266" s="241"/>
      <c r="NW266" s="241"/>
      <c r="NX266" s="241"/>
      <c r="NY266" s="241"/>
      <c r="NZ266" s="241"/>
      <c r="OA266" s="241"/>
      <c r="OB266" s="241"/>
    </row>
    <row r="267" spans="1:392" s="162" customFormat="1">
      <c r="A267" s="293" t="s">
        <v>2109</v>
      </c>
      <c r="B267" s="292" t="s">
        <v>2117</v>
      </c>
      <c r="C267" s="290">
        <f>VLOOKUP(A267,'Running Inventory count'!$A:$C,3,)</f>
        <v>2</v>
      </c>
      <c r="D267" s="289"/>
      <c r="E267" s="289"/>
      <c r="F267" s="291" t="s">
        <v>2054</v>
      </c>
      <c r="G267" s="289" t="s">
        <v>868</v>
      </c>
      <c r="H267" s="288" t="s">
        <v>102</v>
      </c>
      <c r="I267" s="287"/>
      <c r="J267" s="285"/>
      <c r="K267" s="287"/>
      <c r="L267" s="241"/>
      <c r="M267" s="241"/>
      <c r="N267" s="241"/>
      <c r="O267" s="241"/>
      <c r="P267" s="241"/>
      <c r="Q267" s="241"/>
      <c r="R267" s="241"/>
      <c r="S267" s="241"/>
      <c r="T267" s="241"/>
      <c r="U267" s="241"/>
      <c r="V267" s="241"/>
      <c r="W267" s="241"/>
      <c r="X267" s="241"/>
      <c r="Y267" s="241"/>
      <c r="Z267" s="241"/>
      <c r="AA267" s="241"/>
      <c r="AB267" s="241"/>
      <c r="AC267" s="241"/>
      <c r="AD267" s="241"/>
      <c r="AE267" s="241"/>
      <c r="AF267" s="241"/>
      <c r="AG267" s="241"/>
      <c r="AH267" s="241"/>
      <c r="AI267" s="241"/>
      <c r="AJ267" s="241"/>
      <c r="AK267" s="241"/>
      <c r="AL267" s="241"/>
      <c r="AM267" s="241"/>
      <c r="AN267" s="241"/>
      <c r="AO267" s="241"/>
      <c r="AP267" s="241"/>
      <c r="AQ267" s="241"/>
      <c r="AR267" s="241"/>
      <c r="AS267" s="241"/>
      <c r="AT267" s="241"/>
      <c r="AU267" s="241"/>
      <c r="AV267" s="241"/>
      <c r="AW267" s="241"/>
      <c r="AX267" s="241"/>
      <c r="AY267" s="241"/>
      <c r="AZ267" s="241"/>
      <c r="BA267" s="241"/>
      <c r="BB267" s="241"/>
      <c r="BC267" s="241"/>
      <c r="BD267" s="241"/>
      <c r="BE267" s="241"/>
      <c r="BF267" s="241"/>
      <c r="BG267" s="241"/>
      <c r="BH267" s="241"/>
      <c r="BI267" s="241"/>
      <c r="BJ267" s="241"/>
      <c r="BK267" s="241"/>
      <c r="BL267" s="241"/>
      <c r="BM267" s="241"/>
      <c r="BN267" s="241"/>
      <c r="BO267" s="241"/>
      <c r="BP267" s="241"/>
      <c r="BQ267" s="241"/>
      <c r="BR267" s="241"/>
      <c r="BS267" s="241"/>
      <c r="BT267" s="241"/>
      <c r="BU267" s="241"/>
      <c r="BV267" s="241"/>
      <c r="BW267" s="241"/>
      <c r="BX267" s="241"/>
      <c r="BY267" s="241"/>
      <c r="BZ267" s="241"/>
      <c r="CA267" s="241"/>
      <c r="CB267" s="241"/>
      <c r="CC267" s="241"/>
      <c r="CD267" s="241"/>
      <c r="CE267" s="241"/>
      <c r="CF267" s="241"/>
      <c r="CG267" s="241"/>
      <c r="CH267" s="241"/>
      <c r="CI267" s="241"/>
      <c r="CJ267" s="241"/>
      <c r="CK267" s="241"/>
      <c r="CL267" s="241"/>
      <c r="CM267" s="241"/>
      <c r="CN267" s="241"/>
      <c r="CO267" s="241"/>
      <c r="CP267" s="241"/>
      <c r="CQ267" s="241"/>
      <c r="CR267" s="241"/>
      <c r="CS267" s="241"/>
      <c r="CT267" s="241"/>
      <c r="CU267" s="241"/>
      <c r="CV267" s="241"/>
      <c r="CW267" s="241"/>
      <c r="CX267" s="241"/>
      <c r="CY267" s="241"/>
      <c r="CZ267" s="241"/>
      <c r="DA267" s="241"/>
      <c r="DB267" s="241"/>
      <c r="DC267" s="241"/>
      <c r="DD267" s="241"/>
      <c r="DE267" s="241"/>
      <c r="DF267" s="241"/>
      <c r="DG267" s="241"/>
      <c r="DH267" s="241"/>
      <c r="DI267" s="241"/>
      <c r="DJ267" s="241"/>
      <c r="DK267" s="241"/>
      <c r="DL267" s="241"/>
      <c r="DM267" s="241"/>
      <c r="DN267" s="241"/>
      <c r="DO267" s="241"/>
      <c r="DP267" s="241"/>
      <c r="DQ267" s="241"/>
      <c r="DR267" s="241"/>
      <c r="DS267" s="241"/>
      <c r="DT267" s="241"/>
      <c r="DU267" s="241"/>
      <c r="DV267" s="241"/>
      <c r="DW267" s="241"/>
      <c r="DX267" s="241"/>
      <c r="DY267" s="241"/>
      <c r="DZ267" s="241"/>
      <c r="EA267" s="241"/>
      <c r="EB267" s="241"/>
      <c r="EC267" s="241"/>
      <c r="ED267" s="241"/>
      <c r="EE267" s="241"/>
      <c r="EF267" s="241"/>
      <c r="EG267" s="241"/>
      <c r="EH267" s="241"/>
      <c r="EI267" s="241"/>
      <c r="EJ267" s="241"/>
      <c r="EK267" s="241"/>
      <c r="EL267" s="241"/>
      <c r="EM267" s="241"/>
      <c r="EN267" s="241"/>
      <c r="EO267" s="241"/>
      <c r="EP267" s="241"/>
      <c r="EQ267" s="241"/>
      <c r="ER267" s="241"/>
      <c r="ES267" s="241"/>
      <c r="ET267" s="241"/>
      <c r="EU267" s="241"/>
      <c r="EV267" s="241"/>
      <c r="EW267" s="241"/>
      <c r="EX267" s="241"/>
      <c r="EY267" s="241"/>
      <c r="EZ267" s="241"/>
      <c r="FA267" s="241"/>
      <c r="FB267" s="241"/>
      <c r="FC267" s="241"/>
      <c r="FD267" s="241"/>
      <c r="FE267" s="241"/>
      <c r="FF267" s="241"/>
      <c r="FG267" s="241"/>
      <c r="FH267" s="241"/>
      <c r="FI267" s="241"/>
      <c r="FJ267" s="241"/>
      <c r="FK267" s="241"/>
      <c r="FL267" s="241"/>
      <c r="FM267" s="241"/>
      <c r="FN267" s="241"/>
      <c r="FO267" s="241"/>
      <c r="FP267" s="241"/>
      <c r="FQ267" s="241"/>
      <c r="FR267" s="241"/>
      <c r="FS267" s="241"/>
      <c r="FT267" s="241"/>
      <c r="FU267" s="241"/>
      <c r="FV267" s="241"/>
      <c r="FW267" s="241"/>
      <c r="FX267" s="241"/>
      <c r="FY267" s="241"/>
      <c r="FZ267" s="241"/>
      <c r="GA267" s="241"/>
      <c r="GB267" s="241"/>
      <c r="GC267" s="241"/>
      <c r="GD267" s="241"/>
      <c r="GE267" s="241"/>
      <c r="GF267" s="241"/>
      <c r="GG267" s="241"/>
      <c r="GH267" s="241"/>
      <c r="GI267" s="241"/>
      <c r="GJ267" s="241"/>
      <c r="GK267" s="241"/>
      <c r="GL267" s="241"/>
      <c r="GM267" s="241"/>
      <c r="GN267" s="241"/>
      <c r="GO267" s="241"/>
      <c r="GP267" s="241"/>
      <c r="GQ267" s="241"/>
      <c r="GR267" s="241"/>
      <c r="GS267" s="241"/>
      <c r="GT267" s="241"/>
      <c r="GU267" s="241"/>
      <c r="GV267" s="241"/>
      <c r="GW267" s="241"/>
      <c r="GX267" s="241"/>
      <c r="GY267" s="241"/>
      <c r="GZ267" s="241"/>
      <c r="HA267" s="241"/>
      <c r="HB267" s="241"/>
      <c r="HC267" s="241"/>
      <c r="HD267" s="241"/>
      <c r="HE267" s="241"/>
      <c r="HF267" s="241"/>
      <c r="HG267" s="241"/>
      <c r="HH267" s="241"/>
      <c r="HI267" s="241"/>
      <c r="HJ267" s="241"/>
      <c r="HK267" s="241"/>
      <c r="HL267" s="241"/>
      <c r="HM267" s="241"/>
      <c r="HN267" s="241"/>
      <c r="HO267" s="241"/>
      <c r="HP267" s="241"/>
      <c r="HQ267" s="241"/>
      <c r="HR267" s="241"/>
      <c r="HS267" s="241"/>
      <c r="HT267" s="241"/>
      <c r="HU267" s="241"/>
      <c r="HV267" s="241"/>
      <c r="HW267" s="241"/>
      <c r="HX267" s="241"/>
      <c r="HY267" s="241"/>
      <c r="HZ267" s="241"/>
      <c r="IA267" s="241"/>
      <c r="IB267" s="241"/>
      <c r="IC267" s="241"/>
      <c r="ID267" s="241"/>
      <c r="IE267" s="241"/>
      <c r="IF267" s="241"/>
      <c r="IG267" s="241"/>
      <c r="IH267" s="241"/>
      <c r="II267" s="241"/>
      <c r="IJ267" s="241"/>
      <c r="IK267" s="241"/>
      <c r="IL267" s="241"/>
      <c r="IM267" s="241"/>
      <c r="IN267" s="241"/>
      <c r="IO267" s="241"/>
      <c r="IP267" s="241"/>
      <c r="IQ267" s="241"/>
      <c r="IR267" s="241"/>
      <c r="IS267" s="241"/>
      <c r="IT267" s="241"/>
      <c r="IU267" s="241"/>
      <c r="IV267" s="241"/>
      <c r="IW267" s="241"/>
      <c r="IX267" s="241"/>
      <c r="IY267" s="241"/>
      <c r="IZ267" s="241"/>
      <c r="JA267" s="241"/>
      <c r="JB267" s="241"/>
      <c r="JC267" s="241"/>
      <c r="JD267" s="241"/>
      <c r="JE267" s="241"/>
      <c r="JF267" s="241"/>
      <c r="JG267" s="241"/>
      <c r="JH267" s="241"/>
      <c r="JI267" s="241"/>
      <c r="JJ267" s="241"/>
      <c r="JK267" s="241"/>
      <c r="JL267" s="241"/>
      <c r="JM267" s="241"/>
      <c r="JN267" s="241"/>
      <c r="JO267" s="241"/>
      <c r="JP267" s="241"/>
      <c r="JQ267" s="241"/>
      <c r="JR267" s="241"/>
      <c r="JS267" s="241"/>
      <c r="JT267" s="241"/>
      <c r="JU267" s="241"/>
      <c r="JV267" s="241"/>
      <c r="JW267" s="241"/>
      <c r="JX267" s="241"/>
      <c r="JY267" s="241"/>
      <c r="JZ267" s="241"/>
      <c r="KA267" s="241"/>
      <c r="KB267" s="241"/>
      <c r="KC267" s="241"/>
      <c r="KD267" s="241"/>
      <c r="KE267" s="241"/>
      <c r="KF267" s="241"/>
      <c r="KG267" s="241"/>
      <c r="KH267" s="241"/>
      <c r="KI267" s="241"/>
      <c r="KJ267" s="241"/>
      <c r="KK267" s="241"/>
      <c r="KL267" s="241"/>
      <c r="KM267" s="241"/>
      <c r="KN267" s="241"/>
      <c r="KO267" s="241"/>
      <c r="KP267" s="241"/>
      <c r="KQ267" s="241"/>
      <c r="KR267" s="241"/>
      <c r="KS267" s="241"/>
      <c r="KT267" s="241"/>
      <c r="KU267" s="241"/>
      <c r="KV267" s="241"/>
      <c r="KW267" s="241"/>
      <c r="KX267" s="241"/>
      <c r="KY267" s="241"/>
      <c r="KZ267" s="241"/>
      <c r="LA267" s="241"/>
      <c r="LB267" s="241"/>
      <c r="LC267" s="241"/>
      <c r="LD267" s="241"/>
      <c r="LE267" s="241"/>
      <c r="LF267" s="241"/>
      <c r="LG267" s="241"/>
      <c r="LH267" s="241"/>
      <c r="LI267" s="241"/>
      <c r="LJ267" s="241"/>
      <c r="LK267" s="241"/>
      <c r="LL267" s="241"/>
      <c r="LM267" s="241"/>
      <c r="LN267" s="241"/>
      <c r="LO267" s="241"/>
      <c r="LP267" s="241"/>
      <c r="LQ267" s="241"/>
      <c r="LR267" s="241"/>
      <c r="LS267" s="241"/>
      <c r="LT267" s="241"/>
      <c r="LU267" s="241"/>
      <c r="LV267" s="241"/>
      <c r="LW267" s="241"/>
      <c r="LX267" s="241"/>
      <c r="LY267" s="241"/>
      <c r="LZ267" s="241"/>
      <c r="MA267" s="241"/>
      <c r="MB267" s="241"/>
      <c r="MC267" s="241"/>
      <c r="MD267" s="241"/>
      <c r="ME267" s="241"/>
      <c r="MF267" s="241"/>
      <c r="MG267" s="241"/>
      <c r="MH267" s="241"/>
      <c r="MI267" s="241"/>
      <c r="MJ267" s="241"/>
      <c r="MK267" s="241"/>
      <c r="ML267" s="241"/>
      <c r="MM267" s="241"/>
      <c r="MN267" s="241"/>
      <c r="MO267" s="241"/>
      <c r="MP267" s="241"/>
      <c r="MQ267" s="241"/>
      <c r="MR267" s="241"/>
      <c r="MS267" s="241"/>
      <c r="MT267" s="241"/>
      <c r="MU267" s="241"/>
      <c r="MV267" s="241"/>
      <c r="MW267" s="241"/>
      <c r="MX267" s="241"/>
      <c r="MY267" s="241"/>
      <c r="MZ267" s="241"/>
      <c r="NA267" s="241"/>
      <c r="NB267" s="241"/>
      <c r="NC267" s="241"/>
      <c r="ND267" s="241"/>
      <c r="NE267" s="241"/>
      <c r="NF267" s="241"/>
      <c r="NG267" s="241"/>
      <c r="NH267" s="241"/>
      <c r="NI267" s="241"/>
      <c r="NJ267" s="241"/>
      <c r="NK267" s="241"/>
      <c r="NL267" s="241"/>
      <c r="NM267" s="241"/>
      <c r="NN267" s="241"/>
      <c r="NO267" s="241"/>
      <c r="NP267" s="241"/>
      <c r="NQ267" s="241"/>
      <c r="NR267" s="241"/>
      <c r="NS267" s="241"/>
      <c r="NT267" s="241"/>
      <c r="NU267" s="241"/>
      <c r="NV267" s="241"/>
      <c r="NW267" s="241"/>
      <c r="NX267" s="241"/>
      <c r="NY267" s="241"/>
      <c r="NZ267" s="241"/>
      <c r="OA267" s="241"/>
      <c r="OB267" s="241"/>
    </row>
    <row r="268" spans="1:392" s="284" customFormat="1">
      <c r="A268" s="121" t="s">
        <v>33</v>
      </c>
      <c r="B268" s="385" t="s">
        <v>5</v>
      </c>
      <c r="C268" s="170">
        <f>VLOOKUP(A268,'Running Inventory count'!$A:$C,3,)</f>
        <v>159</v>
      </c>
      <c r="D268" s="169"/>
      <c r="E268" s="169"/>
      <c r="F268" s="115" t="s">
        <v>783</v>
      </c>
      <c r="G268" s="169" t="s">
        <v>830</v>
      </c>
      <c r="H268" s="167" t="s">
        <v>102</v>
      </c>
      <c r="I268" s="207"/>
      <c r="J268" s="163"/>
      <c r="K268" s="151"/>
      <c r="L268" s="241"/>
      <c r="M268" s="241"/>
      <c r="N268" s="241"/>
      <c r="O268" s="241"/>
      <c r="P268" s="241"/>
      <c r="Q268" s="241"/>
      <c r="R268" s="241"/>
      <c r="S268" s="241"/>
      <c r="T268" s="241"/>
      <c r="U268" s="241"/>
      <c r="V268" s="241"/>
      <c r="W268" s="241"/>
      <c r="X268" s="241"/>
      <c r="Y268" s="241"/>
      <c r="Z268" s="241"/>
      <c r="AA268" s="241"/>
      <c r="AB268" s="241"/>
      <c r="AC268" s="241"/>
      <c r="AD268" s="241"/>
      <c r="AE268" s="241"/>
      <c r="AF268" s="241"/>
      <c r="AG268" s="241"/>
      <c r="AH268" s="241"/>
      <c r="AI268" s="241"/>
      <c r="AJ268" s="241"/>
      <c r="AK268" s="241"/>
      <c r="AL268" s="241"/>
      <c r="AM268" s="241"/>
      <c r="AN268" s="241"/>
      <c r="AO268" s="241"/>
      <c r="AP268" s="241"/>
      <c r="AQ268" s="241"/>
      <c r="AR268" s="241"/>
      <c r="AS268" s="241"/>
      <c r="AT268" s="241"/>
      <c r="AU268" s="241"/>
      <c r="AV268" s="241"/>
      <c r="AW268" s="241"/>
      <c r="AX268" s="241"/>
      <c r="AY268" s="241"/>
      <c r="AZ268" s="241"/>
      <c r="BA268" s="241"/>
      <c r="BB268" s="241"/>
      <c r="BC268" s="241"/>
      <c r="BD268" s="241"/>
      <c r="BE268" s="241"/>
      <c r="BF268" s="241"/>
      <c r="BG268" s="241"/>
      <c r="BH268" s="241"/>
      <c r="BI268" s="241"/>
      <c r="BJ268" s="241"/>
      <c r="BK268" s="241"/>
      <c r="BL268" s="241"/>
      <c r="BM268" s="241"/>
      <c r="BN268" s="241"/>
      <c r="BO268" s="241"/>
      <c r="BP268" s="241"/>
      <c r="BQ268" s="241"/>
      <c r="BR268" s="241"/>
      <c r="BS268" s="241"/>
      <c r="BT268" s="241"/>
      <c r="BU268" s="241"/>
      <c r="BV268" s="241"/>
      <c r="BW268" s="241"/>
      <c r="BX268" s="241"/>
      <c r="BY268" s="241"/>
      <c r="BZ268" s="241"/>
      <c r="CA268" s="241"/>
      <c r="CB268" s="241"/>
      <c r="CC268" s="241"/>
      <c r="CD268" s="241"/>
      <c r="CE268" s="241"/>
      <c r="CF268" s="241"/>
      <c r="CG268" s="241"/>
      <c r="CH268" s="241"/>
      <c r="CI268" s="241"/>
      <c r="CJ268" s="241"/>
      <c r="CK268" s="241"/>
      <c r="CL268" s="241"/>
      <c r="CM268" s="241"/>
      <c r="CN268" s="241"/>
      <c r="CO268" s="241"/>
      <c r="CP268" s="241"/>
      <c r="CQ268" s="241"/>
      <c r="CR268" s="241"/>
      <c r="CS268" s="241"/>
      <c r="CT268" s="241"/>
      <c r="CU268" s="241"/>
      <c r="CV268" s="241"/>
      <c r="CW268" s="241"/>
      <c r="CX268" s="241"/>
      <c r="CY268" s="241"/>
      <c r="CZ268" s="241"/>
      <c r="DA268" s="241"/>
      <c r="DB268" s="241"/>
      <c r="DC268" s="241"/>
      <c r="DD268" s="241"/>
      <c r="DE268" s="241"/>
      <c r="DF268" s="241"/>
      <c r="DG268" s="241"/>
      <c r="DH268" s="241"/>
      <c r="DI268" s="241"/>
      <c r="DJ268" s="241"/>
      <c r="DK268" s="241"/>
      <c r="DL268" s="241"/>
      <c r="DM268" s="241"/>
      <c r="DN268" s="241"/>
      <c r="DO268" s="241"/>
      <c r="DP268" s="241"/>
      <c r="DQ268" s="241"/>
      <c r="DR268" s="241"/>
      <c r="DS268" s="241"/>
      <c r="DT268" s="241"/>
      <c r="DU268" s="241"/>
      <c r="DV268" s="241"/>
      <c r="DW268" s="241"/>
      <c r="DX268" s="241"/>
      <c r="DY268" s="241"/>
      <c r="DZ268" s="241"/>
      <c r="EA268" s="241"/>
      <c r="EB268" s="241"/>
      <c r="EC268" s="241"/>
      <c r="ED268" s="241"/>
      <c r="EE268" s="241"/>
      <c r="EF268" s="241"/>
      <c r="EG268" s="241"/>
      <c r="EH268" s="241"/>
      <c r="EI268" s="241"/>
      <c r="EJ268" s="241"/>
      <c r="EK268" s="241"/>
      <c r="EL268" s="241"/>
      <c r="EM268" s="241"/>
      <c r="EN268" s="241"/>
      <c r="EO268" s="241"/>
      <c r="EP268" s="241"/>
      <c r="EQ268" s="241"/>
      <c r="ER268" s="241"/>
      <c r="ES268" s="241"/>
      <c r="ET268" s="241"/>
      <c r="EU268" s="241"/>
      <c r="EV268" s="241"/>
      <c r="EW268" s="241"/>
      <c r="EX268" s="241"/>
      <c r="EY268" s="241"/>
      <c r="EZ268" s="241"/>
      <c r="FA268" s="241"/>
      <c r="FB268" s="241"/>
      <c r="FC268" s="241"/>
      <c r="FD268" s="241"/>
      <c r="FE268" s="241"/>
      <c r="FF268" s="241"/>
      <c r="FG268" s="241"/>
      <c r="FH268" s="241"/>
      <c r="FI268" s="241"/>
      <c r="FJ268" s="241"/>
      <c r="FK268" s="241"/>
      <c r="FL268" s="241"/>
      <c r="FM268" s="241"/>
      <c r="FN268" s="241"/>
      <c r="FO268" s="241"/>
      <c r="FP268" s="241"/>
      <c r="FQ268" s="241"/>
      <c r="FR268" s="241"/>
      <c r="FS268" s="241"/>
      <c r="FT268" s="241"/>
      <c r="FU268" s="241"/>
      <c r="FV268" s="241"/>
      <c r="FW268" s="241"/>
      <c r="FX268" s="241"/>
      <c r="FY268" s="241"/>
      <c r="FZ268" s="241"/>
      <c r="GA268" s="241"/>
      <c r="GB268" s="241"/>
      <c r="GC268" s="241"/>
      <c r="GD268" s="241"/>
      <c r="GE268" s="241"/>
      <c r="GF268" s="241"/>
      <c r="GG268" s="241"/>
      <c r="GH268" s="241"/>
      <c r="GI268" s="241"/>
      <c r="GJ268" s="241"/>
      <c r="GK268" s="241"/>
      <c r="GL268" s="241"/>
      <c r="GM268" s="241"/>
      <c r="GN268" s="241"/>
      <c r="GO268" s="241"/>
      <c r="GP268" s="241"/>
      <c r="GQ268" s="241"/>
      <c r="GR268" s="241"/>
      <c r="GS268" s="241"/>
      <c r="GT268" s="241"/>
      <c r="GU268" s="241"/>
      <c r="GV268" s="241"/>
      <c r="GW268" s="241"/>
      <c r="GX268" s="241"/>
      <c r="GY268" s="241"/>
      <c r="GZ268" s="241"/>
      <c r="HA268" s="241"/>
      <c r="HB268" s="241"/>
      <c r="HC268" s="241"/>
      <c r="HD268" s="241"/>
      <c r="HE268" s="241"/>
      <c r="HF268" s="241"/>
      <c r="HG268" s="241"/>
      <c r="HH268" s="241"/>
      <c r="HI268" s="241"/>
      <c r="HJ268" s="241"/>
      <c r="HK268" s="241"/>
      <c r="HL268" s="241"/>
      <c r="HM268" s="241"/>
      <c r="HN268" s="241"/>
      <c r="HO268" s="241"/>
      <c r="HP268" s="241"/>
      <c r="HQ268" s="241"/>
      <c r="HR268" s="241"/>
      <c r="HS268" s="241"/>
      <c r="HT268" s="241"/>
      <c r="HU268" s="241"/>
      <c r="HV268" s="241"/>
      <c r="HW268" s="241"/>
      <c r="HX268" s="241"/>
      <c r="HY268" s="241"/>
      <c r="HZ268" s="241"/>
      <c r="IA268" s="241"/>
      <c r="IB268" s="241"/>
      <c r="IC268" s="241"/>
      <c r="ID268" s="241"/>
      <c r="IE268" s="241"/>
      <c r="IF268" s="241"/>
      <c r="IG268" s="241"/>
      <c r="IH268" s="241"/>
      <c r="II268" s="241"/>
      <c r="IJ268" s="241"/>
      <c r="IK268" s="241"/>
      <c r="IL268" s="241"/>
      <c r="IM268" s="241"/>
      <c r="IN268" s="241"/>
      <c r="IO268" s="241"/>
      <c r="IP268" s="241"/>
      <c r="IQ268" s="241"/>
      <c r="IR268" s="241"/>
      <c r="IS268" s="241"/>
      <c r="IT268" s="241"/>
      <c r="IU268" s="241"/>
      <c r="IV268" s="241"/>
      <c r="IW268" s="241"/>
      <c r="IX268" s="241"/>
      <c r="IY268" s="241"/>
      <c r="IZ268" s="241"/>
      <c r="JA268" s="241"/>
      <c r="JB268" s="241"/>
      <c r="JC268" s="241"/>
      <c r="JD268" s="241"/>
      <c r="JE268" s="241"/>
      <c r="JF268" s="241"/>
      <c r="JG268" s="241"/>
      <c r="JH268" s="241"/>
      <c r="JI268" s="241"/>
      <c r="JJ268" s="241"/>
      <c r="JK268" s="241"/>
      <c r="JL268" s="241"/>
      <c r="JM268" s="241"/>
      <c r="JN268" s="241"/>
      <c r="JO268" s="241"/>
      <c r="JP268" s="241"/>
      <c r="JQ268" s="241"/>
      <c r="JR268" s="241"/>
      <c r="JS268" s="241"/>
      <c r="JT268" s="241"/>
      <c r="JU268" s="241"/>
      <c r="JV268" s="241"/>
      <c r="JW268" s="241"/>
      <c r="JX268" s="241"/>
      <c r="JY268" s="241"/>
      <c r="JZ268" s="241"/>
      <c r="KA268" s="241"/>
      <c r="KB268" s="241"/>
      <c r="KC268" s="241"/>
      <c r="KD268" s="241"/>
      <c r="KE268" s="241"/>
      <c r="KF268" s="241"/>
      <c r="KG268" s="241"/>
      <c r="KH268" s="241"/>
      <c r="KI268" s="241"/>
      <c r="KJ268" s="241"/>
      <c r="KK268" s="241"/>
      <c r="KL268" s="241"/>
      <c r="KM268" s="241"/>
      <c r="KN268" s="241"/>
      <c r="KO268" s="241"/>
      <c r="KP268" s="241"/>
      <c r="KQ268" s="241"/>
      <c r="KR268" s="241"/>
      <c r="KS268" s="241"/>
      <c r="KT268" s="241"/>
      <c r="KU268" s="241"/>
      <c r="KV268" s="241"/>
      <c r="KW268" s="241"/>
      <c r="KX268" s="241"/>
      <c r="KY268" s="241"/>
      <c r="KZ268" s="241"/>
      <c r="LA268" s="241"/>
      <c r="LB268" s="241"/>
      <c r="LC268" s="241"/>
      <c r="LD268" s="241"/>
      <c r="LE268" s="241"/>
      <c r="LF268" s="241"/>
      <c r="LG268" s="241"/>
      <c r="LH268" s="241"/>
      <c r="LI268" s="241"/>
      <c r="LJ268" s="241"/>
      <c r="LK268" s="241"/>
      <c r="LL268" s="241"/>
      <c r="LM268" s="241"/>
      <c r="LN268" s="241"/>
      <c r="LO268" s="241"/>
      <c r="LP268" s="241"/>
      <c r="LQ268" s="241"/>
      <c r="LR268" s="241"/>
      <c r="LS268" s="241"/>
      <c r="LT268" s="241"/>
      <c r="LU268" s="241"/>
      <c r="LV268" s="241"/>
      <c r="LW268" s="241"/>
      <c r="LX268" s="241"/>
      <c r="LY268" s="241"/>
      <c r="LZ268" s="241"/>
      <c r="MA268" s="241"/>
      <c r="MB268" s="241"/>
      <c r="MC268" s="241"/>
      <c r="MD268" s="241"/>
      <c r="ME268" s="241"/>
      <c r="MF268" s="241"/>
      <c r="MG268" s="241"/>
      <c r="MH268" s="241"/>
      <c r="MI268" s="241"/>
      <c r="MJ268" s="241"/>
      <c r="MK268" s="241"/>
      <c r="ML268" s="241"/>
      <c r="MM268" s="241"/>
      <c r="MN268" s="241"/>
      <c r="MO268" s="241"/>
      <c r="MP268" s="241"/>
      <c r="MQ268" s="241"/>
      <c r="MR268" s="241"/>
      <c r="MS268" s="241"/>
      <c r="MT268" s="241"/>
      <c r="MU268" s="241"/>
      <c r="MV268" s="241"/>
      <c r="MW268" s="241"/>
      <c r="MX268" s="241"/>
      <c r="MY268" s="241"/>
      <c r="MZ268" s="241"/>
      <c r="NA268" s="241"/>
      <c r="NB268" s="241"/>
      <c r="NC268" s="241"/>
      <c r="ND268" s="241"/>
      <c r="NE268" s="241"/>
      <c r="NF268" s="241"/>
      <c r="NG268" s="241"/>
      <c r="NH268" s="241"/>
      <c r="NI268" s="241"/>
      <c r="NJ268" s="241"/>
      <c r="NK268" s="241"/>
      <c r="NL268" s="241"/>
      <c r="NM268" s="241"/>
      <c r="NN268" s="241"/>
      <c r="NO268" s="241"/>
      <c r="NP268" s="241"/>
      <c r="NQ268" s="241"/>
      <c r="NR268" s="241"/>
      <c r="NS268" s="241"/>
      <c r="NT268" s="241"/>
      <c r="NU268" s="241"/>
      <c r="NV268" s="241"/>
      <c r="NW268" s="241"/>
      <c r="NX268" s="241"/>
      <c r="NY268" s="241"/>
      <c r="NZ268" s="241"/>
      <c r="OA268" s="241"/>
      <c r="OB268" s="241"/>
    </row>
    <row r="269" spans="1:392" s="162" customFormat="1">
      <c r="A269" s="251" t="s">
        <v>84</v>
      </c>
      <c r="B269" s="259" t="s">
        <v>573</v>
      </c>
      <c r="C269" s="290">
        <f>VLOOKUP(A269,'Running Inventory count'!$A:$C,3,)</f>
        <v>145</v>
      </c>
      <c r="D269" s="266"/>
      <c r="E269" s="266"/>
      <c r="F269" s="266" t="s">
        <v>970</v>
      </c>
      <c r="G269" s="289" t="s">
        <v>868</v>
      </c>
      <c r="H269" s="288" t="s">
        <v>102</v>
      </c>
      <c r="I269" s="261"/>
      <c r="J269" s="285"/>
      <c r="K269" s="26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1"/>
      <c r="V269" s="241"/>
      <c r="W269" s="241"/>
      <c r="X269" s="241"/>
      <c r="Y269" s="241"/>
      <c r="Z269" s="241"/>
      <c r="AA269" s="241"/>
      <c r="AB269" s="241"/>
      <c r="AC269" s="241"/>
      <c r="AD269" s="241"/>
      <c r="AE269" s="241"/>
      <c r="AF269" s="241"/>
      <c r="AG269" s="241"/>
      <c r="AH269" s="241"/>
      <c r="AI269" s="241"/>
      <c r="AJ269" s="241"/>
      <c r="AK269" s="241"/>
      <c r="AL269" s="241"/>
      <c r="AM269" s="241"/>
      <c r="AN269" s="241"/>
      <c r="AO269" s="241"/>
      <c r="AP269" s="241"/>
      <c r="AQ269" s="241"/>
      <c r="AR269" s="241"/>
      <c r="AS269" s="241"/>
      <c r="AT269" s="241"/>
      <c r="AU269" s="241"/>
      <c r="AV269" s="241"/>
      <c r="AW269" s="241"/>
      <c r="AX269" s="241"/>
      <c r="AY269" s="241"/>
      <c r="AZ269" s="241"/>
      <c r="BA269" s="241"/>
      <c r="BB269" s="241"/>
      <c r="BC269" s="241"/>
      <c r="BD269" s="241"/>
      <c r="BE269" s="241"/>
      <c r="BF269" s="241"/>
      <c r="BG269" s="241"/>
      <c r="BH269" s="241"/>
      <c r="BI269" s="241"/>
      <c r="BJ269" s="241"/>
      <c r="BK269" s="241"/>
      <c r="BL269" s="241"/>
      <c r="BM269" s="241"/>
      <c r="BN269" s="241"/>
      <c r="BO269" s="241"/>
      <c r="BP269" s="241"/>
      <c r="BQ269" s="241"/>
      <c r="BR269" s="241"/>
      <c r="BS269" s="241"/>
      <c r="BT269" s="241"/>
      <c r="BU269" s="241"/>
      <c r="BV269" s="241"/>
      <c r="BW269" s="241"/>
      <c r="BX269" s="241"/>
      <c r="BY269" s="241"/>
      <c r="BZ269" s="241"/>
      <c r="CA269" s="241"/>
      <c r="CB269" s="241"/>
      <c r="CC269" s="241"/>
      <c r="CD269" s="241"/>
      <c r="CE269" s="241"/>
      <c r="CF269" s="241"/>
      <c r="CG269" s="241"/>
      <c r="CH269" s="241"/>
      <c r="CI269" s="241"/>
      <c r="CJ269" s="241"/>
      <c r="CK269" s="241"/>
      <c r="CL269" s="241"/>
      <c r="CM269" s="241"/>
      <c r="CN269" s="241"/>
      <c r="CO269" s="241"/>
      <c r="CP269" s="241"/>
      <c r="CQ269" s="241"/>
      <c r="CR269" s="241"/>
      <c r="CS269" s="241"/>
      <c r="CT269" s="241"/>
      <c r="CU269" s="241"/>
      <c r="CV269" s="241"/>
      <c r="CW269" s="241"/>
      <c r="CX269" s="241"/>
      <c r="CY269" s="241"/>
      <c r="CZ269" s="241"/>
      <c r="DA269" s="241"/>
      <c r="DB269" s="241"/>
      <c r="DC269" s="241"/>
      <c r="DD269" s="241"/>
      <c r="DE269" s="241"/>
      <c r="DF269" s="241"/>
      <c r="DG269" s="241"/>
      <c r="DH269" s="241"/>
      <c r="DI269" s="241"/>
      <c r="DJ269" s="241"/>
      <c r="DK269" s="241"/>
      <c r="DL269" s="241"/>
      <c r="DM269" s="241"/>
      <c r="DN269" s="241"/>
      <c r="DO269" s="241"/>
      <c r="DP269" s="241"/>
      <c r="DQ269" s="241"/>
      <c r="DR269" s="241"/>
      <c r="DS269" s="241"/>
      <c r="DT269" s="241"/>
      <c r="DU269" s="241"/>
      <c r="DV269" s="241"/>
      <c r="DW269" s="241"/>
      <c r="DX269" s="241"/>
      <c r="DY269" s="241"/>
      <c r="DZ269" s="241"/>
      <c r="EA269" s="241"/>
      <c r="EB269" s="241"/>
      <c r="EC269" s="241"/>
      <c r="ED269" s="241"/>
      <c r="EE269" s="241"/>
      <c r="EF269" s="241"/>
      <c r="EG269" s="241"/>
      <c r="EH269" s="241"/>
      <c r="EI269" s="241"/>
      <c r="EJ269" s="241"/>
      <c r="EK269" s="241"/>
      <c r="EL269" s="241"/>
      <c r="EM269" s="241"/>
      <c r="EN269" s="241"/>
      <c r="EO269" s="241"/>
      <c r="EP269" s="241"/>
      <c r="EQ269" s="241"/>
      <c r="ER269" s="241"/>
      <c r="ES269" s="241"/>
      <c r="ET269" s="241"/>
      <c r="EU269" s="241"/>
      <c r="EV269" s="241"/>
      <c r="EW269" s="241"/>
      <c r="EX269" s="241"/>
      <c r="EY269" s="241"/>
      <c r="EZ269" s="241"/>
      <c r="FA269" s="241"/>
      <c r="FB269" s="241"/>
      <c r="FC269" s="241"/>
      <c r="FD269" s="241"/>
      <c r="FE269" s="241"/>
      <c r="FF269" s="241"/>
      <c r="FG269" s="241"/>
      <c r="FH269" s="241"/>
      <c r="FI269" s="241"/>
      <c r="FJ269" s="241"/>
      <c r="FK269" s="241"/>
      <c r="FL269" s="241"/>
      <c r="FM269" s="241"/>
      <c r="FN269" s="241"/>
      <c r="FO269" s="241"/>
      <c r="FP269" s="241"/>
      <c r="FQ269" s="241"/>
      <c r="FR269" s="241"/>
      <c r="FS269" s="241"/>
      <c r="FT269" s="241"/>
      <c r="FU269" s="241"/>
      <c r="FV269" s="241"/>
      <c r="FW269" s="241"/>
      <c r="FX269" s="241"/>
      <c r="FY269" s="241"/>
      <c r="FZ269" s="241"/>
      <c r="GA269" s="241"/>
      <c r="GB269" s="241"/>
      <c r="GC269" s="241"/>
      <c r="GD269" s="241"/>
      <c r="GE269" s="241"/>
      <c r="GF269" s="241"/>
      <c r="GG269" s="241"/>
      <c r="GH269" s="241"/>
      <c r="GI269" s="241"/>
      <c r="GJ269" s="241"/>
      <c r="GK269" s="241"/>
      <c r="GL269" s="241"/>
      <c r="GM269" s="241"/>
      <c r="GN269" s="241"/>
      <c r="GO269" s="241"/>
      <c r="GP269" s="241"/>
      <c r="GQ269" s="241"/>
      <c r="GR269" s="241"/>
      <c r="GS269" s="241"/>
      <c r="GT269" s="241"/>
      <c r="GU269" s="241"/>
      <c r="GV269" s="241"/>
      <c r="GW269" s="241"/>
      <c r="GX269" s="241"/>
      <c r="GY269" s="241"/>
      <c r="GZ269" s="241"/>
      <c r="HA269" s="241"/>
      <c r="HB269" s="241"/>
      <c r="HC269" s="241"/>
      <c r="HD269" s="241"/>
      <c r="HE269" s="241"/>
      <c r="HF269" s="241"/>
      <c r="HG269" s="241"/>
      <c r="HH269" s="241"/>
      <c r="HI269" s="241"/>
      <c r="HJ269" s="241"/>
      <c r="HK269" s="241"/>
      <c r="HL269" s="241"/>
      <c r="HM269" s="241"/>
      <c r="HN269" s="241"/>
      <c r="HO269" s="241"/>
      <c r="HP269" s="241"/>
      <c r="HQ269" s="241"/>
      <c r="HR269" s="241"/>
      <c r="HS269" s="241"/>
      <c r="HT269" s="241"/>
      <c r="HU269" s="241"/>
      <c r="HV269" s="241"/>
      <c r="HW269" s="241"/>
      <c r="HX269" s="241"/>
      <c r="HY269" s="241"/>
      <c r="HZ269" s="241"/>
      <c r="IA269" s="241"/>
      <c r="IB269" s="241"/>
      <c r="IC269" s="241"/>
      <c r="ID269" s="241"/>
      <c r="IE269" s="241"/>
      <c r="IF269" s="241"/>
      <c r="IG269" s="241"/>
      <c r="IH269" s="241"/>
      <c r="II269" s="241"/>
      <c r="IJ269" s="241"/>
      <c r="IK269" s="241"/>
      <c r="IL269" s="241"/>
      <c r="IM269" s="241"/>
      <c r="IN269" s="241"/>
      <c r="IO269" s="241"/>
      <c r="IP269" s="241"/>
      <c r="IQ269" s="241"/>
      <c r="IR269" s="241"/>
      <c r="IS269" s="241"/>
      <c r="IT269" s="241"/>
      <c r="IU269" s="241"/>
      <c r="IV269" s="241"/>
      <c r="IW269" s="241"/>
      <c r="IX269" s="241"/>
      <c r="IY269" s="241"/>
      <c r="IZ269" s="241"/>
      <c r="JA269" s="241"/>
      <c r="JB269" s="241"/>
      <c r="JC269" s="241"/>
      <c r="JD269" s="241"/>
      <c r="JE269" s="241"/>
      <c r="JF269" s="241"/>
      <c r="JG269" s="241"/>
      <c r="JH269" s="241"/>
      <c r="JI269" s="241"/>
      <c r="JJ269" s="241"/>
      <c r="JK269" s="241"/>
      <c r="JL269" s="241"/>
      <c r="JM269" s="241"/>
      <c r="JN269" s="241"/>
      <c r="JO269" s="241"/>
      <c r="JP269" s="241"/>
      <c r="JQ269" s="241"/>
      <c r="JR269" s="241"/>
      <c r="JS269" s="241"/>
      <c r="JT269" s="241"/>
      <c r="JU269" s="241"/>
      <c r="JV269" s="241"/>
      <c r="JW269" s="241"/>
      <c r="JX269" s="241"/>
      <c r="JY269" s="241"/>
      <c r="JZ269" s="241"/>
      <c r="KA269" s="241"/>
      <c r="KB269" s="241"/>
      <c r="KC269" s="241"/>
      <c r="KD269" s="241"/>
      <c r="KE269" s="241"/>
      <c r="KF269" s="241"/>
      <c r="KG269" s="241"/>
      <c r="KH269" s="241"/>
      <c r="KI269" s="241"/>
      <c r="KJ269" s="241"/>
      <c r="KK269" s="241"/>
      <c r="KL269" s="241"/>
      <c r="KM269" s="241"/>
      <c r="KN269" s="241"/>
      <c r="KO269" s="241"/>
      <c r="KP269" s="241"/>
      <c r="KQ269" s="241"/>
      <c r="KR269" s="241"/>
      <c r="KS269" s="241"/>
      <c r="KT269" s="241"/>
      <c r="KU269" s="241"/>
      <c r="KV269" s="241"/>
      <c r="KW269" s="241"/>
      <c r="KX269" s="241"/>
      <c r="KY269" s="241"/>
      <c r="KZ269" s="241"/>
      <c r="LA269" s="241"/>
      <c r="LB269" s="241"/>
      <c r="LC269" s="241"/>
      <c r="LD269" s="241"/>
      <c r="LE269" s="241"/>
      <c r="LF269" s="241"/>
      <c r="LG269" s="241"/>
      <c r="LH269" s="241"/>
      <c r="LI269" s="241"/>
      <c r="LJ269" s="241"/>
      <c r="LK269" s="241"/>
      <c r="LL269" s="241"/>
      <c r="LM269" s="241"/>
      <c r="LN269" s="241"/>
      <c r="LO269" s="241"/>
      <c r="LP269" s="241"/>
      <c r="LQ269" s="241"/>
      <c r="LR269" s="241"/>
      <c r="LS269" s="241"/>
      <c r="LT269" s="241"/>
      <c r="LU269" s="241"/>
      <c r="LV269" s="241"/>
      <c r="LW269" s="241"/>
      <c r="LX269" s="241"/>
      <c r="LY269" s="241"/>
      <c r="LZ269" s="241"/>
      <c r="MA269" s="241"/>
      <c r="MB269" s="241"/>
      <c r="MC269" s="241"/>
      <c r="MD269" s="241"/>
      <c r="ME269" s="241"/>
      <c r="MF269" s="241"/>
      <c r="MG269" s="241"/>
      <c r="MH269" s="241"/>
      <c r="MI269" s="241"/>
      <c r="MJ269" s="241"/>
      <c r="MK269" s="241"/>
      <c r="ML269" s="241"/>
      <c r="MM269" s="241"/>
      <c r="MN269" s="241"/>
      <c r="MO269" s="241"/>
      <c r="MP269" s="241"/>
      <c r="MQ269" s="241"/>
      <c r="MR269" s="241"/>
      <c r="MS269" s="241"/>
      <c r="MT269" s="241"/>
      <c r="MU269" s="241"/>
      <c r="MV269" s="241"/>
      <c r="MW269" s="241"/>
      <c r="MX269" s="241"/>
      <c r="MY269" s="241"/>
      <c r="MZ269" s="241"/>
      <c r="NA269" s="241"/>
      <c r="NB269" s="241"/>
      <c r="NC269" s="241"/>
      <c r="ND269" s="241"/>
      <c r="NE269" s="241"/>
      <c r="NF269" s="241"/>
      <c r="NG269" s="241"/>
      <c r="NH269" s="241"/>
      <c r="NI269" s="241"/>
      <c r="NJ269" s="241"/>
      <c r="NK269" s="241"/>
      <c r="NL269" s="241"/>
      <c r="NM269" s="241"/>
      <c r="NN269" s="241"/>
      <c r="NO269" s="241"/>
      <c r="NP269" s="241"/>
      <c r="NQ269" s="241"/>
      <c r="NR269" s="241"/>
      <c r="NS269" s="241"/>
      <c r="NT269" s="241"/>
      <c r="NU269" s="241"/>
      <c r="NV269" s="241"/>
      <c r="NW269" s="241"/>
      <c r="NX269" s="241"/>
      <c r="NY269" s="241"/>
      <c r="NZ269" s="241"/>
      <c r="OA269" s="241"/>
      <c r="OB269" s="241"/>
    </row>
    <row r="270" spans="1:392" s="162" customFormat="1">
      <c r="A270" s="293" t="s">
        <v>2135</v>
      </c>
      <c r="B270" s="292" t="s">
        <v>2126</v>
      </c>
      <c r="C270" s="290">
        <f>VLOOKUP(A270,'Running Inventory count'!$A:$C,3,)</f>
        <v>2</v>
      </c>
      <c r="D270" s="289"/>
      <c r="E270" s="289"/>
      <c r="F270" s="291" t="s">
        <v>2054</v>
      </c>
      <c r="G270" s="289" t="s">
        <v>868</v>
      </c>
      <c r="H270" s="288" t="s">
        <v>102</v>
      </c>
      <c r="I270" s="287"/>
      <c r="J270" s="285"/>
      <c r="K270" s="287"/>
      <c r="L270" s="241"/>
      <c r="M270" s="241"/>
      <c r="N270" s="241"/>
      <c r="O270" s="241"/>
      <c r="P270" s="241"/>
      <c r="Q270" s="241"/>
      <c r="R270" s="241"/>
      <c r="S270" s="241"/>
      <c r="T270" s="241"/>
      <c r="U270" s="241"/>
      <c r="V270" s="241"/>
      <c r="W270" s="241"/>
      <c r="X270" s="241"/>
      <c r="Y270" s="241"/>
      <c r="Z270" s="241"/>
      <c r="AA270" s="241"/>
      <c r="AB270" s="241"/>
      <c r="AC270" s="241"/>
      <c r="AD270" s="241"/>
      <c r="AE270" s="241"/>
      <c r="AF270" s="241"/>
      <c r="AG270" s="241"/>
      <c r="AH270" s="241"/>
      <c r="AI270" s="241"/>
      <c r="AJ270" s="241"/>
      <c r="AK270" s="241"/>
      <c r="AL270" s="241"/>
      <c r="AM270" s="241"/>
      <c r="AN270" s="241"/>
      <c r="AO270" s="241"/>
      <c r="AP270" s="241"/>
      <c r="AQ270" s="241"/>
      <c r="AR270" s="241"/>
      <c r="AS270" s="241"/>
      <c r="AT270" s="241"/>
      <c r="AU270" s="241"/>
      <c r="AV270" s="241"/>
      <c r="AW270" s="241"/>
      <c r="AX270" s="241"/>
      <c r="AY270" s="241"/>
      <c r="AZ270" s="241"/>
      <c r="BA270" s="241"/>
      <c r="BB270" s="241"/>
      <c r="BC270" s="241"/>
      <c r="BD270" s="241"/>
      <c r="BE270" s="241"/>
      <c r="BF270" s="241"/>
      <c r="BG270" s="241"/>
      <c r="BH270" s="241"/>
      <c r="BI270" s="241"/>
      <c r="BJ270" s="241"/>
      <c r="BK270" s="241"/>
      <c r="BL270" s="241"/>
      <c r="BM270" s="241"/>
      <c r="BN270" s="241"/>
      <c r="BO270" s="241"/>
      <c r="BP270" s="241"/>
      <c r="BQ270" s="241"/>
      <c r="BR270" s="241"/>
      <c r="BS270" s="241"/>
      <c r="BT270" s="241"/>
      <c r="BU270" s="241"/>
      <c r="BV270" s="241"/>
      <c r="BW270" s="241"/>
      <c r="BX270" s="241"/>
      <c r="BY270" s="241"/>
      <c r="BZ270" s="241"/>
      <c r="CA270" s="241"/>
      <c r="CB270" s="241"/>
      <c r="CC270" s="241"/>
      <c r="CD270" s="241"/>
      <c r="CE270" s="241"/>
      <c r="CF270" s="241"/>
      <c r="CG270" s="241"/>
      <c r="CH270" s="241"/>
      <c r="CI270" s="241"/>
      <c r="CJ270" s="241"/>
      <c r="CK270" s="241"/>
      <c r="CL270" s="241"/>
      <c r="CM270" s="241"/>
      <c r="CN270" s="241"/>
      <c r="CO270" s="241"/>
      <c r="CP270" s="241"/>
      <c r="CQ270" s="241"/>
      <c r="CR270" s="241"/>
      <c r="CS270" s="241"/>
      <c r="CT270" s="241"/>
      <c r="CU270" s="241"/>
      <c r="CV270" s="241"/>
      <c r="CW270" s="241"/>
      <c r="CX270" s="241"/>
      <c r="CY270" s="241"/>
      <c r="CZ270" s="241"/>
      <c r="DA270" s="241"/>
      <c r="DB270" s="241"/>
      <c r="DC270" s="241"/>
      <c r="DD270" s="241"/>
      <c r="DE270" s="241"/>
      <c r="DF270" s="241"/>
      <c r="DG270" s="241"/>
      <c r="DH270" s="241"/>
      <c r="DI270" s="241"/>
      <c r="DJ270" s="241"/>
      <c r="DK270" s="241"/>
      <c r="DL270" s="241"/>
      <c r="DM270" s="241"/>
      <c r="DN270" s="241"/>
      <c r="DO270" s="241"/>
      <c r="DP270" s="241"/>
      <c r="DQ270" s="241"/>
      <c r="DR270" s="241"/>
      <c r="DS270" s="241"/>
      <c r="DT270" s="241"/>
      <c r="DU270" s="241"/>
      <c r="DV270" s="241"/>
      <c r="DW270" s="241"/>
      <c r="DX270" s="241"/>
      <c r="DY270" s="241"/>
      <c r="DZ270" s="241"/>
      <c r="EA270" s="241"/>
      <c r="EB270" s="241"/>
      <c r="EC270" s="241"/>
      <c r="ED270" s="241"/>
      <c r="EE270" s="241"/>
      <c r="EF270" s="241"/>
      <c r="EG270" s="241"/>
      <c r="EH270" s="241"/>
      <c r="EI270" s="241"/>
      <c r="EJ270" s="241"/>
      <c r="EK270" s="241"/>
      <c r="EL270" s="241"/>
      <c r="EM270" s="241"/>
      <c r="EN270" s="241"/>
      <c r="EO270" s="241"/>
      <c r="EP270" s="241"/>
      <c r="EQ270" s="241"/>
      <c r="ER270" s="241"/>
      <c r="ES270" s="241"/>
      <c r="ET270" s="241"/>
      <c r="EU270" s="241"/>
      <c r="EV270" s="241"/>
      <c r="EW270" s="241"/>
      <c r="EX270" s="241"/>
      <c r="EY270" s="241"/>
      <c r="EZ270" s="241"/>
      <c r="FA270" s="241"/>
      <c r="FB270" s="241"/>
      <c r="FC270" s="241"/>
      <c r="FD270" s="241"/>
      <c r="FE270" s="241"/>
      <c r="FF270" s="241"/>
      <c r="FG270" s="241"/>
      <c r="FH270" s="241"/>
      <c r="FI270" s="241"/>
      <c r="FJ270" s="241"/>
      <c r="FK270" s="241"/>
      <c r="FL270" s="241"/>
      <c r="FM270" s="241"/>
      <c r="FN270" s="241"/>
      <c r="FO270" s="241"/>
      <c r="FP270" s="241"/>
      <c r="FQ270" s="241"/>
      <c r="FR270" s="241"/>
      <c r="FS270" s="241"/>
      <c r="FT270" s="241"/>
      <c r="FU270" s="241"/>
      <c r="FV270" s="241"/>
      <c r="FW270" s="241"/>
      <c r="FX270" s="241"/>
      <c r="FY270" s="241"/>
      <c r="FZ270" s="241"/>
      <c r="GA270" s="241"/>
      <c r="GB270" s="241"/>
      <c r="GC270" s="241"/>
      <c r="GD270" s="241"/>
      <c r="GE270" s="241"/>
      <c r="GF270" s="241"/>
      <c r="GG270" s="241"/>
      <c r="GH270" s="241"/>
      <c r="GI270" s="241"/>
      <c r="GJ270" s="241"/>
      <c r="GK270" s="241"/>
      <c r="GL270" s="241"/>
      <c r="GM270" s="241"/>
      <c r="GN270" s="241"/>
      <c r="GO270" s="241"/>
      <c r="GP270" s="241"/>
      <c r="GQ270" s="241"/>
      <c r="GR270" s="241"/>
      <c r="GS270" s="241"/>
      <c r="GT270" s="241"/>
      <c r="GU270" s="241"/>
      <c r="GV270" s="241"/>
      <c r="GW270" s="241"/>
      <c r="GX270" s="241"/>
      <c r="GY270" s="241"/>
      <c r="GZ270" s="241"/>
      <c r="HA270" s="241"/>
      <c r="HB270" s="241"/>
      <c r="HC270" s="241"/>
      <c r="HD270" s="241"/>
      <c r="HE270" s="241"/>
      <c r="HF270" s="241"/>
      <c r="HG270" s="241"/>
      <c r="HH270" s="241"/>
      <c r="HI270" s="241"/>
      <c r="HJ270" s="241"/>
      <c r="HK270" s="241"/>
      <c r="HL270" s="241"/>
      <c r="HM270" s="241"/>
      <c r="HN270" s="241"/>
      <c r="HO270" s="241"/>
      <c r="HP270" s="241"/>
      <c r="HQ270" s="241"/>
      <c r="HR270" s="241"/>
      <c r="HS270" s="241"/>
      <c r="HT270" s="241"/>
      <c r="HU270" s="241"/>
      <c r="HV270" s="241"/>
      <c r="HW270" s="241"/>
      <c r="HX270" s="241"/>
      <c r="HY270" s="241"/>
      <c r="HZ270" s="241"/>
      <c r="IA270" s="241"/>
      <c r="IB270" s="241"/>
      <c r="IC270" s="241"/>
      <c r="ID270" s="241"/>
      <c r="IE270" s="241"/>
      <c r="IF270" s="241"/>
      <c r="IG270" s="241"/>
      <c r="IH270" s="241"/>
      <c r="II270" s="241"/>
      <c r="IJ270" s="241"/>
      <c r="IK270" s="241"/>
      <c r="IL270" s="241"/>
      <c r="IM270" s="241"/>
      <c r="IN270" s="241"/>
      <c r="IO270" s="241"/>
      <c r="IP270" s="241"/>
      <c r="IQ270" s="241"/>
      <c r="IR270" s="241"/>
      <c r="IS270" s="241"/>
      <c r="IT270" s="241"/>
      <c r="IU270" s="241"/>
      <c r="IV270" s="241"/>
      <c r="IW270" s="241"/>
      <c r="IX270" s="241"/>
      <c r="IY270" s="241"/>
      <c r="IZ270" s="241"/>
      <c r="JA270" s="241"/>
      <c r="JB270" s="241"/>
      <c r="JC270" s="241"/>
      <c r="JD270" s="241"/>
      <c r="JE270" s="241"/>
      <c r="JF270" s="241"/>
      <c r="JG270" s="241"/>
      <c r="JH270" s="241"/>
      <c r="JI270" s="241"/>
      <c r="JJ270" s="241"/>
      <c r="JK270" s="241"/>
      <c r="JL270" s="241"/>
      <c r="JM270" s="241"/>
      <c r="JN270" s="241"/>
      <c r="JO270" s="241"/>
      <c r="JP270" s="241"/>
      <c r="JQ270" s="241"/>
      <c r="JR270" s="241"/>
      <c r="JS270" s="241"/>
      <c r="JT270" s="241"/>
      <c r="JU270" s="241"/>
      <c r="JV270" s="241"/>
      <c r="JW270" s="241"/>
      <c r="JX270" s="241"/>
      <c r="JY270" s="241"/>
      <c r="JZ270" s="241"/>
      <c r="KA270" s="241"/>
      <c r="KB270" s="241"/>
      <c r="KC270" s="241"/>
      <c r="KD270" s="241"/>
      <c r="KE270" s="241"/>
      <c r="KF270" s="241"/>
      <c r="KG270" s="241"/>
      <c r="KH270" s="241"/>
      <c r="KI270" s="241"/>
      <c r="KJ270" s="241"/>
      <c r="KK270" s="241"/>
      <c r="KL270" s="241"/>
      <c r="KM270" s="241"/>
      <c r="KN270" s="241"/>
      <c r="KO270" s="241"/>
      <c r="KP270" s="241"/>
      <c r="KQ270" s="241"/>
      <c r="KR270" s="241"/>
      <c r="KS270" s="241"/>
      <c r="KT270" s="241"/>
      <c r="KU270" s="241"/>
      <c r="KV270" s="241"/>
      <c r="KW270" s="241"/>
      <c r="KX270" s="241"/>
      <c r="KY270" s="241"/>
      <c r="KZ270" s="241"/>
      <c r="LA270" s="241"/>
      <c r="LB270" s="241"/>
      <c r="LC270" s="241"/>
      <c r="LD270" s="241"/>
      <c r="LE270" s="241"/>
      <c r="LF270" s="241"/>
      <c r="LG270" s="241"/>
      <c r="LH270" s="241"/>
      <c r="LI270" s="241"/>
      <c r="LJ270" s="241"/>
      <c r="LK270" s="241"/>
      <c r="LL270" s="241"/>
      <c r="LM270" s="241"/>
      <c r="LN270" s="241"/>
      <c r="LO270" s="241"/>
      <c r="LP270" s="241"/>
      <c r="LQ270" s="241"/>
      <c r="LR270" s="241"/>
      <c r="LS270" s="241"/>
      <c r="LT270" s="241"/>
      <c r="LU270" s="241"/>
      <c r="LV270" s="241"/>
      <c r="LW270" s="241"/>
      <c r="LX270" s="241"/>
      <c r="LY270" s="241"/>
      <c r="LZ270" s="241"/>
      <c r="MA270" s="241"/>
      <c r="MB270" s="241"/>
      <c r="MC270" s="241"/>
      <c r="MD270" s="241"/>
      <c r="ME270" s="241"/>
      <c r="MF270" s="241"/>
      <c r="MG270" s="241"/>
      <c r="MH270" s="241"/>
      <c r="MI270" s="241"/>
      <c r="MJ270" s="241"/>
      <c r="MK270" s="241"/>
      <c r="ML270" s="241"/>
      <c r="MM270" s="241"/>
      <c r="MN270" s="241"/>
      <c r="MO270" s="241"/>
      <c r="MP270" s="241"/>
      <c r="MQ270" s="241"/>
      <c r="MR270" s="241"/>
      <c r="MS270" s="241"/>
      <c r="MT270" s="241"/>
      <c r="MU270" s="241"/>
      <c r="MV270" s="241"/>
      <c r="MW270" s="241"/>
      <c r="MX270" s="241"/>
      <c r="MY270" s="241"/>
      <c r="MZ270" s="241"/>
      <c r="NA270" s="241"/>
      <c r="NB270" s="241"/>
      <c r="NC270" s="241"/>
      <c r="ND270" s="241"/>
      <c r="NE270" s="241"/>
      <c r="NF270" s="241"/>
      <c r="NG270" s="241"/>
      <c r="NH270" s="241"/>
      <c r="NI270" s="241"/>
      <c r="NJ270" s="241"/>
      <c r="NK270" s="241"/>
      <c r="NL270" s="241"/>
      <c r="NM270" s="241"/>
      <c r="NN270" s="241"/>
      <c r="NO270" s="241"/>
      <c r="NP270" s="241"/>
      <c r="NQ270" s="241"/>
      <c r="NR270" s="241"/>
      <c r="NS270" s="241"/>
      <c r="NT270" s="241"/>
      <c r="NU270" s="241"/>
      <c r="NV270" s="241"/>
      <c r="NW270" s="241"/>
      <c r="NX270" s="241"/>
      <c r="NY270" s="241"/>
      <c r="NZ270" s="241"/>
      <c r="OA270" s="241"/>
      <c r="OB270" s="241"/>
    </row>
    <row r="271" spans="1:392" s="162" customFormat="1">
      <c r="A271" s="121" t="s">
        <v>35</v>
      </c>
      <c r="B271" s="385" t="s">
        <v>34</v>
      </c>
      <c r="C271" s="170">
        <f>VLOOKUP(A271,'Running Inventory count'!$A:$C,3,)</f>
        <v>3</v>
      </c>
      <c r="D271" s="169"/>
      <c r="E271" s="169"/>
      <c r="F271" s="115" t="s">
        <v>783</v>
      </c>
      <c r="G271" s="169" t="s">
        <v>832</v>
      </c>
      <c r="H271" s="167" t="s">
        <v>737</v>
      </c>
      <c r="I271" s="207"/>
      <c r="J271" s="163"/>
      <c r="K271" s="15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1"/>
      <c r="V271" s="241"/>
      <c r="W271" s="241"/>
      <c r="X271" s="241"/>
      <c r="Y271" s="241"/>
      <c r="Z271" s="241"/>
      <c r="AA271" s="241"/>
      <c r="AB271" s="241"/>
      <c r="AC271" s="241"/>
      <c r="AD271" s="241"/>
      <c r="AE271" s="241"/>
      <c r="AF271" s="241"/>
      <c r="AG271" s="241"/>
      <c r="AH271" s="241"/>
      <c r="AI271" s="241"/>
      <c r="AJ271" s="241"/>
      <c r="AK271" s="241"/>
      <c r="AL271" s="241"/>
      <c r="AM271" s="241"/>
      <c r="AN271" s="241"/>
      <c r="AO271" s="241"/>
      <c r="AP271" s="241"/>
      <c r="AQ271" s="241"/>
      <c r="AR271" s="241"/>
      <c r="AS271" s="241"/>
      <c r="AT271" s="241"/>
      <c r="AU271" s="241"/>
      <c r="AV271" s="241"/>
      <c r="AW271" s="241"/>
      <c r="AX271" s="241"/>
      <c r="AY271" s="241"/>
      <c r="AZ271" s="241"/>
      <c r="BA271" s="241"/>
      <c r="BB271" s="241"/>
      <c r="BC271" s="241"/>
      <c r="BD271" s="241"/>
      <c r="BE271" s="241"/>
      <c r="BF271" s="241"/>
      <c r="BG271" s="241"/>
      <c r="BH271" s="241"/>
      <c r="BI271" s="241"/>
      <c r="BJ271" s="241"/>
      <c r="BK271" s="241"/>
      <c r="BL271" s="241"/>
      <c r="BM271" s="241"/>
      <c r="BN271" s="241"/>
      <c r="BO271" s="241"/>
      <c r="BP271" s="241"/>
      <c r="BQ271" s="241"/>
      <c r="BR271" s="241"/>
      <c r="BS271" s="241"/>
      <c r="BT271" s="241"/>
      <c r="BU271" s="241"/>
      <c r="BV271" s="241"/>
      <c r="BW271" s="241"/>
      <c r="BX271" s="241"/>
      <c r="BY271" s="241"/>
      <c r="BZ271" s="241"/>
      <c r="CA271" s="241"/>
      <c r="CB271" s="241"/>
      <c r="CC271" s="241"/>
      <c r="CD271" s="241"/>
      <c r="CE271" s="241"/>
      <c r="CF271" s="241"/>
      <c r="CG271" s="241"/>
      <c r="CH271" s="241"/>
      <c r="CI271" s="241"/>
      <c r="CJ271" s="241"/>
      <c r="CK271" s="241"/>
      <c r="CL271" s="241"/>
      <c r="CM271" s="241"/>
      <c r="CN271" s="241"/>
      <c r="CO271" s="241"/>
      <c r="CP271" s="241"/>
      <c r="CQ271" s="241"/>
      <c r="CR271" s="241"/>
      <c r="CS271" s="241"/>
      <c r="CT271" s="241"/>
      <c r="CU271" s="241"/>
      <c r="CV271" s="241"/>
      <c r="CW271" s="241"/>
      <c r="CX271" s="241"/>
      <c r="CY271" s="241"/>
      <c r="CZ271" s="241"/>
      <c r="DA271" s="241"/>
      <c r="DB271" s="241"/>
      <c r="DC271" s="241"/>
      <c r="DD271" s="241"/>
      <c r="DE271" s="241"/>
      <c r="DF271" s="241"/>
      <c r="DG271" s="241"/>
      <c r="DH271" s="241"/>
      <c r="DI271" s="241"/>
      <c r="DJ271" s="241"/>
      <c r="DK271" s="241"/>
      <c r="DL271" s="241"/>
      <c r="DM271" s="241"/>
      <c r="DN271" s="241"/>
      <c r="DO271" s="241"/>
      <c r="DP271" s="241"/>
      <c r="DQ271" s="241"/>
      <c r="DR271" s="241"/>
      <c r="DS271" s="241"/>
      <c r="DT271" s="241"/>
      <c r="DU271" s="241"/>
      <c r="DV271" s="241"/>
      <c r="DW271" s="241"/>
      <c r="DX271" s="241"/>
      <c r="DY271" s="241"/>
      <c r="DZ271" s="241"/>
      <c r="EA271" s="241"/>
      <c r="EB271" s="241"/>
      <c r="EC271" s="241"/>
      <c r="ED271" s="241"/>
      <c r="EE271" s="241"/>
      <c r="EF271" s="241"/>
      <c r="EG271" s="241"/>
      <c r="EH271" s="241"/>
      <c r="EI271" s="241"/>
      <c r="EJ271" s="241"/>
      <c r="EK271" s="241"/>
      <c r="EL271" s="241"/>
      <c r="EM271" s="241"/>
      <c r="EN271" s="241"/>
      <c r="EO271" s="241"/>
      <c r="EP271" s="241"/>
      <c r="EQ271" s="241"/>
      <c r="ER271" s="241"/>
      <c r="ES271" s="241"/>
      <c r="ET271" s="241"/>
      <c r="EU271" s="241"/>
      <c r="EV271" s="241"/>
      <c r="EW271" s="241"/>
      <c r="EX271" s="241"/>
      <c r="EY271" s="241"/>
      <c r="EZ271" s="241"/>
      <c r="FA271" s="241"/>
      <c r="FB271" s="241"/>
      <c r="FC271" s="241"/>
      <c r="FD271" s="241"/>
      <c r="FE271" s="241"/>
      <c r="FF271" s="241"/>
      <c r="FG271" s="241"/>
      <c r="FH271" s="241"/>
      <c r="FI271" s="241"/>
      <c r="FJ271" s="241"/>
      <c r="FK271" s="241"/>
      <c r="FL271" s="241"/>
      <c r="FM271" s="241"/>
      <c r="FN271" s="241"/>
      <c r="FO271" s="241"/>
      <c r="FP271" s="241"/>
      <c r="FQ271" s="241"/>
      <c r="FR271" s="241"/>
      <c r="FS271" s="241"/>
      <c r="FT271" s="241"/>
      <c r="FU271" s="241"/>
      <c r="FV271" s="241"/>
      <c r="FW271" s="241"/>
      <c r="FX271" s="241"/>
      <c r="FY271" s="241"/>
      <c r="FZ271" s="241"/>
      <c r="GA271" s="241"/>
      <c r="GB271" s="241"/>
      <c r="GC271" s="241"/>
      <c r="GD271" s="241"/>
      <c r="GE271" s="241"/>
      <c r="GF271" s="241"/>
      <c r="GG271" s="241"/>
      <c r="GH271" s="241"/>
      <c r="GI271" s="241"/>
      <c r="GJ271" s="241"/>
      <c r="GK271" s="241"/>
      <c r="GL271" s="241"/>
      <c r="GM271" s="241"/>
      <c r="GN271" s="241"/>
      <c r="GO271" s="241"/>
      <c r="GP271" s="241"/>
      <c r="GQ271" s="241"/>
      <c r="GR271" s="241"/>
      <c r="GS271" s="241"/>
      <c r="GT271" s="241"/>
      <c r="GU271" s="241"/>
      <c r="GV271" s="241"/>
      <c r="GW271" s="241"/>
      <c r="GX271" s="241"/>
      <c r="GY271" s="241"/>
      <c r="GZ271" s="241"/>
      <c r="HA271" s="241"/>
      <c r="HB271" s="241"/>
      <c r="HC271" s="241"/>
      <c r="HD271" s="241"/>
      <c r="HE271" s="241"/>
      <c r="HF271" s="241"/>
      <c r="HG271" s="241"/>
      <c r="HH271" s="241"/>
      <c r="HI271" s="241"/>
      <c r="HJ271" s="241"/>
      <c r="HK271" s="241"/>
      <c r="HL271" s="241"/>
      <c r="HM271" s="241"/>
      <c r="HN271" s="241"/>
      <c r="HO271" s="241"/>
      <c r="HP271" s="241"/>
      <c r="HQ271" s="241"/>
      <c r="HR271" s="241"/>
      <c r="HS271" s="241"/>
      <c r="HT271" s="241"/>
      <c r="HU271" s="241"/>
      <c r="HV271" s="241"/>
      <c r="HW271" s="241"/>
      <c r="HX271" s="241"/>
      <c r="HY271" s="241"/>
      <c r="HZ271" s="241"/>
      <c r="IA271" s="241"/>
      <c r="IB271" s="241"/>
      <c r="IC271" s="241"/>
      <c r="ID271" s="241"/>
      <c r="IE271" s="241"/>
      <c r="IF271" s="241"/>
      <c r="IG271" s="241"/>
      <c r="IH271" s="241"/>
      <c r="II271" s="241"/>
      <c r="IJ271" s="241"/>
      <c r="IK271" s="241"/>
      <c r="IL271" s="241"/>
      <c r="IM271" s="241"/>
      <c r="IN271" s="241"/>
      <c r="IO271" s="241"/>
      <c r="IP271" s="241"/>
      <c r="IQ271" s="241"/>
      <c r="IR271" s="241"/>
      <c r="IS271" s="241"/>
      <c r="IT271" s="241"/>
      <c r="IU271" s="241"/>
      <c r="IV271" s="241"/>
      <c r="IW271" s="241"/>
      <c r="IX271" s="241"/>
      <c r="IY271" s="241"/>
      <c r="IZ271" s="241"/>
      <c r="JA271" s="241"/>
      <c r="JB271" s="241"/>
      <c r="JC271" s="241"/>
      <c r="JD271" s="241"/>
      <c r="JE271" s="241"/>
      <c r="JF271" s="241"/>
      <c r="JG271" s="241"/>
      <c r="JH271" s="241"/>
      <c r="JI271" s="241"/>
      <c r="JJ271" s="241"/>
      <c r="JK271" s="241"/>
      <c r="JL271" s="241"/>
      <c r="JM271" s="241"/>
      <c r="JN271" s="241"/>
      <c r="JO271" s="241"/>
      <c r="JP271" s="241"/>
      <c r="JQ271" s="241"/>
      <c r="JR271" s="241"/>
      <c r="JS271" s="241"/>
      <c r="JT271" s="241"/>
      <c r="JU271" s="241"/>
      <c r="JV271" s="241"/>
      <c r="JW271" s="241"/>
      <c r="JX271" s="241"/>
      <c r="JY271" s="241"/>
      <c r="JZ271" s="241"/>
      <c r="KA271" s="241"/>
      <c r="KB271" s="241"/>
      <c r="KC271" s="241"/>
      <c r="KD271" s="241"/>
      <c r="KE271" s="241"/>
      <c r="KF271" s="241"/>
      <c r="KG271" s="241"/>
      <c r="KH271" s="241"/>
      <c r="KI271" s="241"/>
      <c r="KJ271" s="241"/>
      <c r="KK271" s="241"/>
      <c r="KL271" s="241"/>
      <c r="KM271" s="241"/>
      <c r="KN271" s="241"/>
      <c r="KO271" s="241"/>
      <c r="KP271" s="241"/>
      <c r="KQ271" s="241"/>
      <c r="KR271" s="241"/>
      <c r="KS271" s="241"/>
      <c r="KT271" s="241"/>
      <c r="KU271" s="241"/>
      <c r="KV271" s="241"/>
      <c r="KW271" s="241"/>
      <c r="KX271" s="241"/>
      <c r="KY271" s="241"/>
      <c r="KZ271" s="241"/>
      <c r="LA271" s="241"/>
      <c r="LB271" s="241"/>
      <c r="LC271" s="241"/>
      <c r="LD271" s="241"/>
      <c r="LE271" s="241"/>
      <c r="LF271" s="241"/>
      <c r="LG271" s="241"/>
      <c r="LH271" s="241"/>
      <c r="LI271" s="241"/>
      <c r="LJ271" s="241"/>
      <c r="LK271" s="241"/>
      <c r="LL271" s="241"/>
      <c r="LM271" s="241"/>
      <c r="LN271" s="241"/>
      <c r="LO271" s="241"/>
      <c r="LP271" s="241"/>
      <c r="LQ271" s="241"/>
      <c r="LR271" s="241"/>
      <c r="LS271" s="241"/>
      <c r="LT271" s="241"/>
      <c r="LU271" s="241"/>
      <c r="LV271" s="241"/>
      <c r="LW271" s="241"/>
      <c r="LX271" s="241"/>
      <c r="LY271" s="241"/>
      <c r="LZ271" s="241"/>
      <c r="MA271" s="241"/>
      <c r="MB271" s="241"/>
      <c r="MC271" s="241"/>
      <c r="MD271" s="241"/>
      <c r="ME271" s="241"/>
      <c r="MF271" s="241"/>
      <c r="MG271" s="241"/>
      <c r="MH271" s="241"/>
      <c r="MI271" s="241"/>
      <c r="MJ271" s="241"/>
      <c r="MK271" s="241"/>
      <c r="ML271" s="241"/>
      <c r="MM271" s="241"/>
      <c r="MN271" s="241"/>
      <c r="MO271" s="241"/>
      <c r="MP271" s="241"/>
      <c r="MQ271" s="241"/>
      <c r="MR271" s="241"/>
      <c r="MS271" s="241"/>
      <c r="MT271" s="241"/>
      <c r="MU271" s="241"/>
      <c r="MV271" s="241"/>
      <c r="MW271" s="241"/>
      <c r="MX271" s="241"/>
      <c r="MY271" s="241"/>
      <c r="MZ271" s="241"/>
      <c r="NA271" s="241"/>
      <c r="NB271" s="241"/>
      <c r="NC271" s="241"/>
      <c r="ND271" s="241"/>
      <c r="NE271" s="241"/>
      <c r="NF271" s="241"/>
      <c r="NG271" s="241"/>
      <c r="NH271" s="241"/>
      <c r="NI271" s="241"/>
      <c r="NJ271" s="241"/>
      <c r="NK271" s="241"/>
      <c r="NL271" s="241"/>
      <c r="NM271" s="241"/>
      <c r="NN271" s="241"/>
      <c r="NO271" s="241"/>
      <c r="NP271" s="241"/>
      <c r="NQ271" s="241"/>
      <c r="NR271" s="241"/>
      <c r="NS271" s="241"/>
      <c r="NT271" s="241"/>
      <c r="NU271" s="241"/>
      <c r="NV271" s="241"/>
      <c r="NW271" s="241"/>
      <c r="NX271" s="241"/>
      <c r="NY271" s="241"/>
      <c r="NZ271" s="241"/>
      <c r="OA271" s="241"/>
      <c r="OB271" s="241"/>
    </row>
    <row r="272" spans="1:392" s="162" customFormat="1">
      <c r="A272" s="251" t="s">
        <v>331</v>
      </c>
      <c r="B272" s="259" t="s">
        <v>578</v>
      </c>
      <c r="C272" s="290">
        <f>VLOOKUP(A272,'Running Inventory count'!$A:$C,3,)</f>
        <v>25</v>
      </c>
      <c r="D272" s="289"/>
      <c r="E272" s="289"/>
      <c r="F272" s="291" t="s">
        <v>783</v>
      </c>
      <c r="G272" s="289" t="s">
        <v>836</v>
      </c>
      <c r="H272" s="288" t="s">
        <v>102</v>
      </c>
      <c r="I272" s="287"/>
      <c r="J272" s="285"/>
      <c r="K272" s="287"/>
      <c r="L272" s="241"/>
      <c r="M272" s="241"/>
      <c r="N272" s="241"/>
      <c r="O272" s="241"/>
      <c r="P272" s="241"/>
      <c r="Q272" s="241"/>
      <c r="R272" s="241"/>
      <c r="S272" s="241"/>
      <c r="T272" s="241"/>
      <c r="U272" s="241"/>
      <c r="V272" s="241"/>
      <c r="W272" s="241"/>
      <c r="X272" s="241"/>
      <c r="Y272" s="241"/>
      <c r="Z272" s="241"/>
      <c r="AA272" s="241"/>
      <c r="AB272" s="241"/>
      <c r="AC272" s="241"/>
      <c r="AD272" s="241"/>
      <c r="AE272" s="241"/>
      <c r="AF272" s="241"/>
      <c r="AG272" s="241"/>
      <c r="AH272" s="241"/>
      <c r="AI272" s="241"/>
      <c r="AJ272" s="241"/>
      <c r="AK272" s="241"/>
      <c r="AL272" s="241"/>
      <c r="AM272" s="241"/>
      <c r="AN272" s="241"/>
      <c r="AO272" s="241"/>
      <c r="AP272" s="241"/>
      <c r="AQ272" s="241"/>
      <c r="AR272" s="241"/>
      <c r="AS272" s="241"/>
      <c r="AT272" s="241"/>
      <c r="AU272" s="241"/>
      <c r="AV272" s="241"/>
      <c r="AW272" s="241"/>
      <c r="AX272" s="241"/>
      <c r="AY272" s="241"/>
      <c r="AZ272" s="241"/>
      <c r="BA272" s="241"/>
      <c r="BB272" s="241"/>
      <c r="BC272" s="241"/>
      <c r="BD272" s="241"/>
      <c r="BE272" s="241"/>
      <c r="BF272" s="241"/>
      <c r="BG272" s="241"/>
      <c r="BH272" s="241"/>
      <c r="BI272" s="241"/>
      <c r="BJ272" s="241"/>
      <c r="BK272" s="241"/>
      <c r="BL272" s="241"/>
      <c r="BM272" s="241"/>
      <c r="BN272" s="241"/>
      <c r="BO272" s="241"/>
      <c r="BP272" s="241"/>
      <c r="BQ272" s="241"/>
      <c r="BR272" s="241"/>
      <c r="BS272" s="241"/>
      <c r="BT272" s="241"/>
      <c r="BU272" s="241"/>
      <c r="BV272" s="241"/>
      <c r="BW272" s="241"/>
      <c r="BX272" s="241"/>
      <c r="BY272" s="241"/>
      <c r="BZ272" s="241"/>
      <c r="CA272" s="241"/>
      <c r="CB272" s="241"/>
      <c r="CC272" s="241"/>
      <c r="CD272" s="241"/>
      <c r="CE272" s="241"/>
      <c r="CF272" s="241"/>
      <c r="CG272" s="241"/>
      <c r="CH272" s="241"/>
      <c r="CI272" s="241"/>
      <c r="CJ272" s="241"/>
      <c r="CK272" s="241"/>
      <c r="CL272" s="241"/>
      <c r="CM272" s="241"/>
      <c r="CN272" s="241"/>
      <c r="CO272" s="241"/>
      <c r="CP272" s="241"/>
      <c r="CQ272" s="241"/>
      <c r="CR272" s="241"/>
      <c r="CS272" s="241"/>
      <c r="CT272" s="241"/>
      <c r="CU272" s="241"/>
      <c r="CV272" s="241"/>
      <c r="CW272" s="241"/>
      <c r="CX272" s="241"/>
      <c r="CY272" s="241"/>
      <c r="CZ272" s="241"/>
      <c r="DA272" s="241"/>
      <c r="DB272" s="241"/>
      <c r="DC272" s="241"/>
      <c r="DD272" s="241"/>
      <c r="DE272" s="241"/>
      <c r="DF272" s="241"/>
      <c r="DG272" s="241"/>
      <c r="DH272" s="241"/>
      <c r="DI272" s="241"/>
      <c r="DJ272" s="241"/>
      <c r="DK272" s="241"/>
      <c r="DL272" s="241"/>
      <c r="DM272" s="241"/>
      <c r="DN272" s="241"/>
      <c r="DO272" s="241"/>
      <c r="DP272" s="241"/>
      <c r="DQ272" s="241"/>
      <c r="DR272" s="241"/>
      <c r="DS272" s="241"/>
      <c r="DT272" s="241"/>
      <c r="DU272" s="241"/>
      <c r="DV272" s="241"/>
      <c r="DW272" s="241"/>
      <c r="DX272" s="241"/>
      <c r="DY272" s="241"/>
      <c r="DZ272" s="241"/>
      <c r="EA272" s="241"/>
      <c r="EB272" s="241"/>
      <c r="EC272" s="241"/>
      <c r="ED272" s="241"/>
      <c r="EE272" s="241"/>
      <c r="EF272" s="241"/>
      <c r="EG272" s="241"/>
      <c r="EH272" s="241"/>
      <c r="EI272" s="241"/>
      <c r="EJ272" s="241"/>
      <c r="EK272" s="241"/>
      <c r="EL272" s="241"/>
      <c r="EM272" s="241"/>
      <c r="EN272" s="241"/>
      <c r="EO272" s="241"/>
      <c r="EP272" s="241"/>
      <c r="EQ272" s="241"/>
      <c r="ER272" s="241"/>
      <c r="ES272" s="241"/>
      <c r="ET272" s="241"/>
      <c r="EU272" s="241"/>
      <c r="EV272" s="241"/>
      <c r="EW272" s="241"/>
      <c r="EX272" s="241"/>
      <c r="EY272" s="241"/>
      <c r="EZ272" s="241"/>
      <c r="FA272" s="241"/>
      <c r="FB272" s="241"/>
      <c r="FC272" s="241"/>
      <c r="FD272" s="241"/>
      <c r="FE272" s="241"/>
      <c r="FF272" s="241"/>
      <c r="FG272" s="241"/>
      <c r="FH272" s="241"/>
      <c r="FI272" s="241"/>
      <c r="FJ272" s="241"/>
      <c r="FK272" s="241"/>
      <c r="FL272" s="241"/>
      <c r="FM272" s="241"/>
      <c r="FN272" s="241"/>
      <c r="FO272" s="241"/>
      <c r="FP272" s="241"/>
      <c r="FQ272" s="241"/>
      <c r="FR272" s="241"/>
      <c r="FS272" s="241"/>
      <c r="FT272" s="241"/>
      <c r="FU272" s="241"/>
      <c r="FV272" s="241"/>
      <c r="FW272" s="241"/>
      <c r="FX272" s="241"/>
      <c r="FY272" s="241"/>
      <c r="FZ272" s="241"/>
      <c r="GA272" s="241"/>
      <c r="GB272" s="241"/>
      <c r="GC272" s="241"/>
      <c r="GD272" s="241"/>
      <c r="GE272" s="241"/>
      <c r="GF272" s="241"/>
      <c r="GG272" s="241"/>
      <c r="GH272" s="241"/>
      <c r="GI272" s="241"/>
      <c r="GJ272" s="241"/>
      <c r="GK272" s="241"/>
      <c r="GL272" s="241"/>
      <c r="GM272" s="241"/>
      <c r="GN272" s="241"/>
      <c r="GO272" s="241"/>
      <c r="GP272" s="241"/>
      <c r="GQ272" s="241"/>
      <c r="GR272" s="241"/>
      <c r="GS272" s="241"/>
      <c r="GT272" s="241"/>
      <c r="GU272" s="241"/>
      <c r="GV272" s="241"/>
      <c r="GW272" s="241"/>
      <c r="GX272" s="241"/>
      <c r="GY272" s="241"/>
      <c r="GZ272" s="241"/>
      <c r="HA272" s="241"/>
      <c r="HB272" s="241"/>
      <c r="HC272" s="241"/>
      <c r="HD272" s="241"/>
      <c r="HE272" s="241"/>
      <c r="HF272" s="241"/>
      <c r="HG272" s="241"/>
      <c r="HH272" s="241"/>
      <c r="HI272" s="241"/>
      <c r="HJ272" s="241"/>
      <c r="HK272" s="241"/>
      <c r="HL272" s="241"/>
      <c r="HM272" s="241"/>
      <c r="HN272" s="241"/>
      <c r="HO272" s="241"/>
      <c r="HP272" s="241"/>
      <c r="HQ272" s="241"/>
      <c r="HR272" s="241"/>
      <c r="HS272" s="241"/>
      <c r="HT272" s="241"/>
      <c r="HU272" s="241"/>
      <c r="HV272" s="241"/>
      <c r="HW272" s="241"/>
      <c r="HX272" s="241"/>
      <c r="HY272" s="241"/>
      <c r="HZ272" s="241"/>
      <c r="IA272" s="241"/>
      <c r="IB272" s="241"/>
      <c r="IC272" s="241"/>
      <c r="ID272" s="241"/>
      <c r="IE272" s="241"/>
      <c r="IF272" s="241"/>
      <c r="IG272" s="241"/>
      <c r="IH272" s="241"/>
      <c r="II272" s="241"/>
      <c r="IJ272" s="241"/>
      <c r="IK272" s="241"/>
      <c r="IL272" s="241"/>
      <c r="IM272" s="241"/>
      <c r="IN272" s="241"/>
      <c r="IO272" s="241"/>
      <c r="IP272" s="241"/>
      <c r="IQ272" s="241"/>
      <c r="IR272" s="241"/>
      <c r="IS272" s="241"/>
      <c r="IT272" s="241"/>
      <c r="IU272" s="241"/>
      <c r="IV272" s="241"/>
      <c r="IW272" s="241"/>
      <c r="IX272" s="241"/>
      <c r="IY272" s="241"/>
      <c r="IZ272" s="241"/>
      <c r="JA272" s="241"/>
      <c r="JB272" s="241"/>
      <c r="JC272" s="241"/>
      <c r="JD272" s="241"/>
      <c r="JE272" s="241"/>
      <c r="JF272" s="241"/>
      <c r="JG272" s="241"/>
      <c r="JH272" s="241"/>
      <c r="JI272" s="241"/>
      <c r="JJ272" s="241"/>
      <c r="JK272" s="241"/>
      <c r="JL272" s="241"/>
      <c r="JM272" s="241"/>
      <c r="JN272" s="241"/>
      <c r="JO272" s="241"/>
      <c r="JP272" s="241"/>
      <c r="JQ272" s="241"/>
      <c r="JR272" s="241"/>
      <c r="JS272" s="241"/>
      <c r="JT272" s="241"/>
      <c r="JU272" s="241"/>
      <c r="JV272" s="241"/>
      <c r="JW272" s="241"/>
      <c r="JX272" s="241"/>
      <c r="JY272" s="241"/>
      <c r="JZ272" s="241"/>
      <c r="KA272" s="241"/>
      <c r="KB272" s="241"/>
      <c r="KC272" s="241"/>
      <c r="KD272" s="241"/>
      <c r="KE272" s="241"/>
      <c r="KF272" s="241"/>
      <c r="KG272" s="241"/>
      <c r="KH272" s="241"/>
      <c r="KI272" s="241"/>
      <c r="KJ272" s="241"/>
      <c r="KK272" s="241"/>
      <c r="KL272" s="241"/>
      <c r="KM272" s="241"/>
      <c r="KN272" s="241"/>
      <c r="KO272" s="241"/>
      <c r="KP272" s="241"/>
      <c r="KQ272" s="241"/>
      <c r="KR272" s="241"/>
      <c r="KS272" s="241"/>
      <c r="KT272" s="241"/>
      <c r="KU272" s="241"/>
      <c r="KV272" s="241"/>
      <c r="KW272" s="241"/>
      <c r="KX272" s="241"/>
      <c r="KY272" s="241"/>
      <c r="KZ272" s="241"/>
      <c r="LA272" s="241"/>
      <c r="LB272" s="241"/>
      <c r="LC272" s="241"/>
      <c r="LD272" s="241"/>
      <c r="LE272" s="241"/>
      <c r="LF272" s="241"/>
      <c r="LG272" s="241"/>
      <c r="LH272" s="241"/>
      <c r="LI272" s="241"/>
      <c r="LJ272" s="241"/>
      <c r="LK272" s="241"/>
      <c r="LL272" s="241"/>
      <c r="LM272" s="241"/>
      <c r="LN272" s="241"/>
      <c r="LO272" s="241"/>
      <c r="LP272" s="241"/>
      <c r="LQ272" s="241"/>
      <c r="LR272" s="241"/>
      <c r="LS272" s="241"/>
      <c r="LT272" s="241"/>
      <c r="LU272" s="241"/>
      <c r="LV272" s="241"/>
      <c r="LW272" s="241"/>
      <c r="LX272" s="241"/>
      <c r="LY272" s="241"/>
      <c r="LZ272" s="241"/>
      <c r="MA272" s="241"/>
      <c r="MB272" s="241"/>
      <c r="MC272" s="241"/>
      <c r="MD272" s="241"/>
      <c r="ME272" s="241"/>
      <c r="MF272" s="241"/>
      <c r="MG272" s="241"/>
      <c r="MH272" s="241"/>
      <c r="MI272" s="241"/>
      <c r="MJ272" s="241"/>
      <c r="MK272" s="241"/>
      <c r="ML272" s="241"/>
      <c r="MM272" s="241"/>
      <c r="MN272" s="241"/>
      <c r="MO272" s="241"/>
      <c r="MP272" s="241"/>
      <c r="MQ272" s="241"/>
      <c r="MR272" s="241"/>
      <c r="MS272" s="241"/>
      <c r="MT272" s="241"/>
      <c r="MU272" s="241"/>
      <c r="MV272" s="241"/>
      <c r="MW272" s="241"/>
      <c r="MX272" s="241"/>
      <c r="MY272" s="241"/>
      <c r="MZ272" s="241"/>
      <c r="NA272" s="241"/>
      <c r="NB272" s="241"/>
      <c r="NC272" s="241"/>
      <c r="ND272" s="241"/>
      <c r="NE272" s="241"/>
      <c r="NF272" s="241"/>
      <c r="NG272" s="241"/>
      <c r="NH272" s="241"/>
      <c r="NI272" s="241"/>
      <c r="NJ272" s="241"/>
      <c r="NK272" s="241"/>
      <c r="NL272" s="241"/>
      <c r="NM272" s="241"/>
      <c r="NN272" s="241"/>
      <c r="NO272" s="241"/>
      <c r="NP272" s="241"/>
      <c r="NQ272" s="241"/>
      <c r="NR272" s="241"/>
      <c r="NS272" s="241"/>
      <c r="NT272" s="241"/>
      <c r="NU272" s="241"/>
      <c r="NV272" s="241"/>
      <c r="NW272" s="241"/>
      <c r="NX272" s="241"/>
      <c r="NY272" s="241"/>
      <c r="NZ272" s="241"/>
      <c r="OA272" s="241"/>
      <c r="OB272" s="241"/>
    </row>
    <row r="273" spans="1:392" s="162" customFormat="1">
      <c r="A273" s="123" t="s">
        <v>36</v>
      </c>
      <c r="B273" s="395" t="s">
        <v>11</v>
      </c>
      <c r="C273" s="290">
        <f>VLOOKUP(A273,'Running Inventory count'!$A:$C,3,)</f>
        <v>49</v>
      </c>
      <c r="D273" s="289"/>
      <c r="E273" s="22"/>
      <c r="F273" s="266" t="s">
        <v>970</v>
      </c>
      <c r="G273" s="289" t="s">
        <v>868</v>
      </c>
      <c r="H273" s="288" t="s">
        <v>102</v>
      </c>
      <c r="I273" s="287"/>
      <c r="J273" s="285"/>
      <c r="K273" s="287"/>
      <c r="L273" s="241"/>
      <c r="M273" s="241"/>
      <c r="N273" s="241"/>
      <c r="O273" s="241"/>
      <c r="P273" s="241"/>
      <c r="Q273" s="241"/>
      <c r="R273" s="241"/>
      <c r="S273" s="241"/>
      <c r="T273" s="241"/>
      <c r="U273" s="241"/>
      <c r="V273" s="241"/>
      <c r="W273" s="241"/>
      <c r="X273" s="241"/>
      <c r="Y273" s="241"/>
      <c r="Z273" s="241"/>
      <c r="AA273" s="241"/>
      <c r="AB273" s="241"/>
      <c r="AC273" s="241"/>
      <c r="AD273" s="241"/>
      <c r="AE273" s="241"/>
      <c r="AF273" s="241"/>
      <c r="AG273" s="241"/>
      <c r="AH273" s="241"/>
      <c r="AI273" s="241"/>
      <c r="AJ273" s="241"/>
      <c r="AK273" s="241"/>
      <c r="AL273" s="241"/>
      <c r="AM273" s="241"/>
      <c r="AN273" s="241"/>
      <c r="AO273" s="241"/>
      <c r="AP273" s="241"/>
      <c r="AQ273" s="241"/>
      <c r="AR273" s="241"/>
      <c r="AS273" s="241"/>
      <c r="AT273" s="241"/>
      <c r="AU273" s="241"/>
      <c r="AV273" s="241"/>
      <c r="AW273" s="241"/>
      <c r="AX273" s="241"/>
      <c r="AY273" s="241"/>
      <c r="AZ273" s="241"/>
      <c r="BA273" s="241"/>
      <c r="BB273" s="241"/>
      <c r="BC273" s="241"/>
      <c r="BD273" s="241"/>
      <c r="BE273" s="241"/>
      <c r="BF273" s="241"/>
      <c r="BG273" s="241"/>
      <c r="BH273" s="241"/>
      <c r="BI273" s="241"/>
      <c r="BJ273" s="241"/>
      <c r="BK273" s="241"/>
      <c r="BL273" s="241"/>
      <c r="BM273" s="241"/>
      <c r="BN273" s="241"/>
      <c r="BO273" s="241"/>
      <c r="BP273" s="241"/>
      <c r="BQ273" s="241"/>
      <c r="BR273" s="241"/>
      <c r="BS273" s="241"/>
      <c r="BT273" s="241"/>
      <c r="BU273" s="241"/>
      <c r="BV273" s="241"/>
      <c r="BW273" s="241"/>
      <c r="BX273" s="241"/>
      <c r="BY273" s="241"/>
      <c r="BZ273" s="241"/>
      <c r="CA273" s="241"/>
      <c r="CB273" s="241"/>
      <c r="CC273" s="241"/>
      <c r="CD273" s="241"/>
      <c r="CE273" s="241"/>
      <c r="CF273" s="241"/>
      <c r="CG273" s="241"/>
      <c r="CH273" s="241"/>
      <c r="CI273" s="241"/>
      <c r="CJ273" s="241"/>
      <c r="CK273" s="241"/>
      <c r="CL273" s="241"/>
      <c r="CM273" s="241"/>
      <c r="CN273" s="241"/>
      <c r="CO273" s="241"/>
      <c r="CP273" s="241"/>
      <c r="CQ273" s="241"/>
      <c r="CR273" s="241"/>
      <c r="CS273" s="241"/>
      <c r="CT273" s="241"/>
      <c r="CU273" s="241"/>
      <c r="CV273" s="241"/>
      <c r="CW273" s="241"/>
      <c r="CX273" s="241"/>
      <c r="CY273" s="241"/>
      <c r="CZ273" s="241"/>
      <c r="DA273" s="241"/>
      <c r="DB273" s="241"/>
      <c r="DC273" s="241"/>
      <c r="DD273" s="241"/>
      <c r="DE273" s="241"/>
      <c r="DF273" s="241"/>
      <c r="DG273" s="241"/>
      <c r="DH273" s="241"/>
      <c r="DI273" s="241"/>
      <c r="DJ273" s="241"/>
      <c r="DK273" s="241"/>
      <c r="DL273" s="241"/>
      <c r="DM273" s="241"/>
      <c r="DN273" s="241"/>
      <c r="DO273" s="241"/>
      <c r="DP273" s="241"/>
      <c r="DQ273" s="241"/>
      <c r="DR273" s="241"/>
      <c r="DS273" s="241"/>
      <c r="DT273" s="241"/>
      <c r="DU273" s="241"/>
      <c r="DV273" s="241"/>
      <c r="DW273" s="241"/>
      <c r="DX273" s="241"/>
      <c r="DY273" s="241"/>
      <c r="DZ273" s="241"/>
      <c r="EA273" s="241"/>
      <c r="EB273" s="241"/>
      <c r="EC273" s="241"/>
      <c r="ED273" s="241"/>
      <c r="EE273" s="241"/>
      <c r="EF273" s="241"/>
      <c r="EG273" s="241"/>
      <c r="EH273" s="241"/>
      <c r="EI273" s="241"/>
      <c r="EJ273" s="241"/>
      <c r="EK273" s="241"/>
      <c r="EL273" s="241"/>
      <c r="EM273" s="241"/>
      <c r="EN273" s="241"/>
      <c r="EO273" s="241"/>
      <c r="EP273" s="241"/>
      <c r="EQ273" s="241"/>
      <c r="ER273" s="241"/>
      <c r="ES273" s="241"/>
      <c r="ET273" s="241"/>
      <c r="EU273" s="241"/>
      <c r="EV273" s="241"/>
      <c r="EW273" s="241"/>
      <c r="EX273" s="241"/>
      <c r="EY273" s="241"/>
      <c r="EZ273" s="241"/>
      <c r="FA273" s="241"/>
      <c r="FB273" s="241"/>
      <c r="FC273" s="241"/>
      <c r="FD273" s="241"/>
      <c r="FE273" s="241"/>
      <c r="FF273" s="241"/>
      <c r="FG273" s="241"/>
      <c r="FH273" s="241"/>
      <c r="FI273" s="241"/>
      <c r="FJ273" s="241"/>
      <c r="FK273" s="241"/>
      <c r="FL273" s="241"/>
      <c r="FM273" s="241"/>
      <c r="FN273" s="241"/>
      <c r="FO273" s="241"/>
      <c r="FP273" s="241"/>
      <c r="FQ273" s="241"/>
      <c r="FR273" s="241"/>
      <c r="FS273" s="241"/>
      <c r="FT273" s="241"/>
      <c r="FU273" s="241"/>
      <c r="FV273" s="241"/>
      <c r="FW273" s="241"/>
      <c r="FX273" s="241"/>
      <c r="FY273" s="241"/>
      <c r="FZ273" s="241"/>
      <c r="GA273" s="241"/>
      <c r="GB273" s="241"/>
      <c r="GC273" s="241"/>
      <c r="GD273" s="241"/>
      <c r="GE273" s="241"/>
      <c r="GF273" s="241"/>
      <c r="GG273" s="241"/>
      <c r="GH273" s="241"/>
      <c r="GI273" s="241"/>
      <c r="GJ273" s="241"/>
      <c r="GK273" s="241"/>
      <c r="GL273" s="241"/>
      <c r="GM273" s="241"/>
      <c r="GN273" s="241"/>
      <c r="GO273" s="241"/>
      <c r="GP273" s="241"/>
      <c r="GQ273" s="241"/>
      <c r="GR273" s="241"/>
      <c r="GS273" s="241"/>
      <c r="GT273" s="241"/>
      <c r="GU273" s="241"/>
      <c r="GV273" s="241"/>
      <c r="GW273" s="241"/>
      <c r="GX273" s="241"/>
      <c r="GY273" s="241"/>
      <c r="GZ273" s="241"/>
      <c r="HA273" s="241"/>
      <c r="HB273" s="241"/>
      <c r="HC273" s="241"/>
      <c r="HD273" s="241"/>
      <c r="HE273" s="241"/>
      <c r="HF273" s="241"/>
      <c r="HG273" s="241"/>
      <c r="HH273" s="241"/>
      <c r="HI273" s="241"/>
      <c r="HJ273" s="241"/>
      <c r="HK273" s="241"/>
      <c r="HL273" s="241"/>
      <c r="HM273" s="241"/>
      <c r="HN273" s="241"/>
      <c r="HO273" s="241"/>
      <c r="HP273" s="241"/>
      <c r="HQ273" s="241"/>
      <c r="HR273" s="241"/>
      <c r="HS273" s="241"/>
      <c r="HT273" s="241"/>
      <c r="HU273" s="241"/>
      <c r="HV273" s="241"/>
      <c r="HW273" s="241"/>
      <c r="HX273" s="241"/>
      <c r="HY273" s="241"/>
      <c r="HZ273" s="241"/>
      <c r="IA273" s="241"/>
      <c r="IB273" s="241"/>
      <c r="IC273" s="241"/>
      <c r="ID273" s="241"/>
      <c r="IE273" s="241"/>
      <c r="IF273" s="241"/>
      <c r="IG273" s="241"/>
      <c r="IH273" s="241"/>
      <c r="II273" s="241"/>
      <c r="IJ273" s="241"/>
      <c r="IK273" s="241"/>
      <c r="IL273" s="241"/>
      <c r="IM273" s="241"/>
      <c r="IN273" s="241"/>
      <c r="IO273" s="241"/>
      <c r="IP273" s="241"/>
      <c r="IQ273" s="241"/>
      <c r="IR273" s="241"/>
      <c r="IS273" s="241"/>
      <c r="IT273" s="241"/>
      <c r="IU273" s="241"/>
      <c r="IV273" s="241"/>
      <c r="IW273" s="241"/>
      <c r="IX273" s="241"/>
      <c r="IY273" s="241"/>
      <c r="IZ273" s="241"/>
      <c r="JA273" s="241"/>
      <c r="JB273" s="241"/>
      <c r="JC273" s="241"/>
      <c r="JD273" s="241"/>
      <c r="JE273" s="241"/>
      <c r="JF273" s="241"/>
      <c r="JG273" s="241"/>
      <c r="JH273" s="241"/>
      <c r="JI273" s="241"/>
      <c r="JJ273" s="241"/>
      <c r="JK273" s="241"/>
      <c r="JL273" s="241"/>
      <c r="JM273" s="241"/>
      <c r="JN273" s="241"/>
      <c r="JO273" s="241"/>
      <c r="JP273" s="241"/>
      <c r="JQ273" s="241"/>
      <c r="JR273" s="241"/>
      <c r="JS273" s="241"/>
      <c r="JT273" s="241"/>
      <c r="JU273" s="241"/>
      <c r="JV273" s="241"/>
      <c r="JW273" s="241"/>
      <c r="JX273" s="241"/>
      <c r="JY273" s="241"/>
      <c r="JZ273" s="241"/>
      <c r="KA273" s="241"/>
      <c r="KB273" s="241"/>
      <c r="KC273" s="241"/>
      <c r="KD273" s="241"/>
      <c r="KE273" s="241"/>
      <c r="KF273" s="241"/>
      <c r="KG273" s="241"/>
      <c r="KH273" s="241"/>
      <c r="KI273" s="241"/>
      <c r="KJ273" s="241"/>
      <c r="KK273" s="241"/>
      <c r="KL273" s="241"/>
      <c r="KM273" s="241"/>
      <c r="KN273" s="241"/>
      <c r="KO273" s="241"/>
      <c r="KP273" s="241"/>
      <c r="KQ273" s="241"/>
      <c r="KR273" s="241"/>
      <c r="KS273" s="241"/>
      <c r="KT273" s="241"/>
      <c r="KU273" s="241"/>
      <c r="KV273" s="241"/>
      <c r="KW273" s="241"/>
      <c r="KX273" s="241"/>
      <c r="KY273" s="241"/>
      <c r="KZ273" s="241"/>
      <c r="LA273" s="241"/>
      <c r="LB273" s="241"/>
      <c r="LC273" s="241"/>
      <c r="LD273" s="241"/>
      <c r="LE273" s="241"/>
      <c r="LF273" s="241"/>
      <c r="LG273" s="241"/>
      <c r="LH273" s="241"/>
      <c r="LI273" s="241"/>
      <c r="LJ273" s="241"/>
      <c r="LK273" s="241"/>
      <c r="LL273" s="241"/>
      <c r="LM273" s="241"/>
      <c r="LN273" s="241"/>
      <c r="LO273" s="241"/>
      <c r="LP273" s="241"/>
      <c r="LQ273" s="241"/>
      <c r="LR273" s="241"/>
      <c r="LS273" s="241"/>
      <c r="LT273" s="241"/>
      <c r="LU273" s="241"/>
      <c r="LV273" s="241"/>
      <c r="LW273" s="241"/>
      <c r="LX273" s="241"/>
      <c r="LY273" s="241"/>
      <c r="LZ273" s="241"/>
      <c r="MA273" s="241"/>
      <c r="MB273" s="241"/>
      <c r="MC273" s="241"/>
      <c r="MD273" s="241"/>
      <c r="ME273" s="241"/>
      <c r="MF273" s="241"/>
      <c r="MG273" s="241"/>
      <c r="MH273" s="241"/>
      <c r="MI273" s="241"/>
      <c r="MJ273" s="241"/>
      <c r="MK273" s="241"/>
      <c r="ML273" s="241"/>
      <c r="MM273" s="241"/>
      <c r="MN273" s="241"/>
      <c r="MO273" s="241"/>
      <c r="MP273" s="241"/>
      <c r="MQ273" s="241"/>
      <c r="MR273" s="241"/>
      <c r="MS273" s="241"/>
      <c r="MT273" s="241"/>
      <c r="MU273" s="241"/>
      <c r="MV273" s="241"/>
      <c r="MW273" s="241"/>
      <c r="MX273" s="241"/>
      <c r="MY273" s="241"/>
      <c r="MZ273" s="241"/>
      <c r="NA273" s="241"/>
      <c r="NB273" s="241"/>
      <c r="NC273" s="241"/>
      <c r="ND273" s="241"/>
      <c r="NE273" s="241"/>
      <c r="NF273" s="241"/>
      <c r="NG273" s="241"/>
      <c r="NH273" s="241"/>
      <c r="NI273" s="241"/>
      <c r="NJ273" s="241"/>
      <c r="NK273" s="241"/>
      <c r="NL273" s="241"/>
      <c r="NM273" s="241"/>
      <c r="NN273" s="241"/>
      <c r="NO273" s="241"/>
      <c r="NP273" s="241"/>
      <c r="NQ273" s="241"/>
      <c r="NR273" s="241"/>
      <c r="NS273" s="241"/>
      <c r="NT273" s="241"/>
      <c r="NU273" s="241"/>
      <c r="NV273" s="241"/>
      <c r="NW273" s="241"/>
      <c r="NX273" s="241"/>
      <c r="NY273" s="241"/>
      <c r="NZ273" s="241"/>
      <c r="OA273" s="241"/>
      <c r="OB273" s="241"/>
    </row>
    <row r="274" spans="1:392" s="162" customFormat="1">
      <c r="A274" s="121" t="s">
        <v>37</v>
      </c>
      <c r="B274" s="385" t="s">
        <v>234</v>
      </c>
      <c r="C274" s="170">
        <f>VLOOKUP(A274,'Running Inventory count'!$A:$C,3,)</f>
        <v>194</v>
      </c>
      <c r="D274" s="169"/>
      <c r="E274" s="169"/>
      <c r="F274" s="115" t="s">
        <v>783</v>
      </c>
      <c r="G274" s="169" t="s">
        <v>831</v>
      </c>
      <c r="H274" s="167" t="s">
        <v>102</v>
      </c>
      <c r="I274" s="207"/>
      <c r="J274" s="163"/>
      <c r="K274" s="151"/>
      <c r="L274" s="241"/>
      <c r="M274" s="241"/>
      <c r="N274" s="241"/>
      <c r="O274" s="241"/>
      <c r="P274" s="241"/>
      <c r="Q274" s="241"/>
      <c r="R274" s="241"/>
      <c r="S274" s="241"/>
      <c r="T274" s="241"/>
      <c r="U274" s="241"/>
      <c r="V274" s="241"/>
      <c r="W274" s="241"/>
      <c r="X274" s="241"/>
      <c r="Y274" s="241"/>
      <c r="Z274" s="241"/>
      <c r="AA274" s="241"/>
      <c r="AB274" s="241"/>
      <c r="AC274" s="241"/>
      <c r="AD274" s="241"/>
      <c r="AE274" s="241"/>
      <c r="AF274" s="241"/>
      <c r="AG274" s="241"/>
      <c r="AH274" s="241"/>
      <c r="AI274" s="241"/>
      <c r="AJ274" s="241"/>
      <c r="AK274" s="241"/>
      <c r="AL274" s="241"/>
      <c r="AM274" s="241"/>
      <c r="AN274" s="241"/>
      <c r="AO274" s="241"/>
      <c r="AP274" s="241"/>
      <c r="AQ274" s="241"/>
      <c r="AR274" s="241"/>
      <c r="AS274" s="241"/>
      <c r="AT274" s="241"/>
      <c r="AU274" s="241"/>
      <c r="AV274" s="241"/>
      <c r="AW274" s="241"/>
      <c r="AX274" s="241"/>
      <c r="AY274" s="241"/>
      <c r="AZ274" s="241"/>
      <c r="BA274" s="241"/>
      <c r="BB274" s="241"/>
      <c r="BC274" s="241"/>
      <c r="BD274" s="241"/>
      <c r="BE274" s="241"/>
      <c r="BF274" s="241"/>
      <c r="BG274" s="241"/>
      <c r="BH274" s="241"/>
      <c r="BI274" s="241"/>
      <c r="BJ274" s="241"/>
      <c r="BK274" s="241"/>
      <c r="BL274" s="241"/>
      <c r="BM274" s="241"/>
      <c r="BN274" s="241"/>
      <c r="BO274" s="241"/>
      <c r="BP274" s="241"/>
      <c r="BQ274" s="241"/>
      <c r="BR274" s="241"/>
      <c r="BS274" s="241"/>
      <c r="BT274" s="241"/>
      <c r="BU274" s="241"/>
      <c r="BV274" s="241"/>
      <c r="BW274" s="241"/>
      <c r="BX274" s="241"/>
      <c r="BY274" s="241"/>
      <c r="BZ274" s="241"/>
      <c r="CA274" s="241"/>
      <c r="CB274" s="241"/>
      <c r="CC274" s="241"/>
      <c r="CD274" s="241"/>
      <c r="CE274" s="241"/>
      <c r="CF274" s="241"/>
      <c r="CG274" s="241"/>
      <c r="CH274" s="241"/>
      <c r="CI274" s="241"/>
      <c r="CJ274" s="241"/>
      <c r="CK274" s="241"/>
      <c r="CL274" s="241"/>
      <c r="CM274" s="241"/>
      <c r="CN274" s="241"/>
      <c r="CO274" s="241"/>
      <c r="CP274" s="241"/>
      <c r="CQ274" s="241"/>
      <c r="CR274" s="241"/>
      <c r="CS274" s="241"/>
      <c r="CT274" s="241"/>
      <c r="CU274" s="241"/>
      <c r="CV274" s="241"/>
      <c r="CW274" s="241"/>
      <c r="CX274" s="241"/>
      <c r="CY274" s="241"/>
      <c r="CZ274" s="241"/>
      <c r="DA274" s="241"/>
      <c r="DB274" s="241"/>
      <c r="DC274" s="241"/>
      <c r="DD274" s="241"/>
      <c r="DE274" s="241"/>
      <c r="DF274" s="241"/>
      <c r="DG274" s="241"/>
      <c r="DH274" s="241"/>
      <c r="DI274" s="241"/>
      <c r="DJ274" s="241"/>
      <c r="DK274" s="241"/>
      <c r="DL274" s="241"/>
      <c r="DM274" s="241"/>
      <c r="DN274" s="241"/>
      <c r="DO274" s="241"/>
      <c r="DP274" s="241"/>
      <c r="DQ274" s="241"/>
      <c r="DR274" s="241"/>
      <c r="DS274" s="241"/>
      <c r="DT274" s="241"/>
      <c r="DU274" s="241"/>
      <c r="DV274" s="241"/>
      <c r="DW274" s="241"/>
      <c r="DX274" s="241"/>
      <c r="DY274" s="241"/>
      <c r="DZ274" s="241"/>
      <c r="EA274" s="241"/>
      <c r="EB274" s="241"/>
      <c r="EC274" s="241"/>
      <c r="ED274" s="241"/>
      <c r="EE274" s="241"/>
      <c r="EF274" s="241"/>
      <c r="EG274" s="241"/>
      <c r="EH274" s="241"/>
      <c r="EI274" s="241"/>
      <c r="EJ274" s="241"/>
      <c r="EK274" s="241"/>
      <c r="EL274" s="241"/>
      <c r="EM274" s="241"/>
      <c r="EN274" s="241"/>
      <c r="EO274" s="241"/>
      <c r="EP274" s="241"/>
      <c r="EQ274" s="241"/>
      <c r="ER274" s="241"/>
      <c r="ES274" s="241"/>
      <c r="ET274" s="241"/>
      <c r="EU274" s="241"/>
      <c r="EV274" s="241"/>
      <c r="EW274" s="241"/>
      <c r="EX274" s="241"/>
      <c r="EY274" s="241"/>
      <c r="EZ274" s="241"/>
      <c r="FA274" s="241"/>
      <c r="FB274" s="241"/>
      <c r="FC274" s="241"/>
      <c r="FD274" s="241"/>
      <c r="FE274" s="241"/>
      <c r="FF274" s="241"/>
      <c r="FG274" s="241"/>
      <c r="FH274" s="241"/>
      <c r="FI274" s="241"/>
      <c r="FJ274" s="241"/>
      <c r="FK274" s="241"/>
      <c r="FL274" s="241"/>
      <c r="FM274" s="241"/>
      <c r="FN274" s="241"/>
      <c r="FO274" s="241"/>
      <c r="FP274" s="241"/>
      <c r="FQ274" s="241"/>
      <c r="FR274" s="241"/>
      <c r="FS274" s="241"/>
      <c r="FT274" s="241"/>
      <c r="FU274" s="241"/>
      <c r="FV274" s="241"/>
      <c r="FW274" s="241"/>
      <c r="FX274" s="241"/>
      <c r="FY274" s="241"/>
      <c r="FZ274" s="241"/>
      <c r="GA274" s="241"/>
      <c r="GB274" s="241"/>
      <c r="GC274" s="241"/>
      <c r="GD274" s="241"/>
      <c r="GE274" s="241"/>
      <c r="GF274" s="241"/>
      <c r="GG274" s="241"/>
      <c r="GH274" s="241"/>
      <c r="GI274" s="241"/>
      <c r="GJ274" s="241"/>
      <c r="GK274" s="241"/>
      <c r="GL274" s="241"/>
      <c r="GM274" s="241"/>
      <c r="GN274" s="241"/>
      <c r="GO274" s="241"/>
      <c r="GP274" s="241"/>
      <c r="GQ274" s="241"/>
      <c r="GR274" s="241"/>
      <c r="GS274" s="241"/>
      <c r="GT274" s="241"/>
      <c r="GU274" s="241"/>
      <c r="GV274" s="241"/>
      <c r="GW274" s="241"/>
      <c r="GX274" s="241"/>
      <c r="GY274" s="241"/>
      <c r="GZ274" s="241"/>
      <c r="HA274" s="241"/>
      <c r="HB274" s="241"/>
      <c r="HC274" s="241"/>
      <c r="HD274" s="241"/>
      <c r="HE274" s="241"/>
      <c r="HF274" s="241"/>
      <c r="HG274" s="241"/>
      <c r="HH274" s="241"/>
      <c r="HI274" s="241"/>
      <c r="HJ274" s="241"/>
      <c r="HK274" s="241"/>
      <c r="HL274" s="241"/>
      <c r="HM274" s="241"/>
      <c r="HN274" s="241"/>
      <c r="HO274" s="241"/>
      <c r="HP274" s="241"/>
      <c r="HQ274" s="241"/>
      <c r="HR274" s="241"/>
      <c r="HS274" s="241"/>
      <c r="HT274" s="241"/>
      <c r="HU274" s="241"/>
      <c r="HV274" s="241"/>
      <c r="HW274" s="241"/>
      <c r="HX274" s="241"/>
      <c r="HY274" s="241"/>
      <c r="HZ274" s="241"/>
      <c r="IA274" s="241"/>
      <c r="IB274" s="241"/>
      <c r="IC274" s="241"/>
      <c r="ID274" s="241"/>
      <c r="IE274" s="241"/>
      <c r="IF274" s="241"/>
      <c r="IG274" s="241"/>
      <c r="IH274" s="241"/>
      <c r="II274" s="241"/>
      <c r="IJ274" s="241"/>
      <c r="IK274" s="241"/>
      <c r="IL274" s="241"/>
      <c r="IM274" s="241"/>
      <c r="IN274" s="241"/>
      <c r="IO274" s="241"/>
      <c r="IP274" s="241"/>
      <c r="IQ274" s="241"/>
      <c r="IR274" s="241"/>
      <c r="IS274" s="241"/>
      <c r="IT274" s="241"/>
      <c r="IU274" s="241"/>
      <c r="IV274" s="241"/>
      <c r="IW274" s="241"/>
      <c r="IX274" s="241"/>
      <c r="IY274" s="241"/>
      <c r="IZ274" s="241"/>
      <c r="JA274" s="241"/>
      <c r="JB274" s="241"/>
      <c r="JC274" s="241"/>
      <c r="JD274" s="241"/>
      <c r="JE274" s="241"/>
      <c r="JF274" s="241"/>
      <c r="JG274" s="241"/>
      <c r="JH274" s="241"/>
      <c r="JI274" s="241"/>
      <c r="JJ274" s="241"/>
      <c r="JK274" s="241"/>
      <c r="JL274" s="241"/>
      <c r="JM274" s="241"/>
      <c r="JN274" s="241"/>
      <c r="JO274" s="241"/>
      <c r="JP274" s="241"/>
      <c r="JQ274" s="241"/>
      <c r="JR274" s="241"/>
      <c r="JS274" s="241"/>
      <c r="JT274" s="241"/>
      <c r="JU274" s="241"/>
      <c r="JV274" s="241"/>
      <c r="JW274" s="241"/>
      <c r="JX274" s="241"/>
      <c r="JY274" s="241"/>
      <c r="JZ274" s="241"/>
      <c r="KA274" s="241"/>
      <c r="KB274" s="241"/>
      <c r="KC274" s="241"/>
      <c r="KD274" s="241"/>
      <c r="KE274" s="241"/>
      <c r="KF274" s="241"/>
      <c r="KG274" s="241"/>
      <c r="KH274" s="241"/>
      <c r="KI274" s="241"/>
      <c r="KJ274" s="241"/>
      <c r="KK274" s="241"/>
      <c r="KL274" s="241"/>
      <c r="KM274" s="241"/>
      <c r="KN274" s="241"/>
      <c r="KO274" s="241"/>
      <c r="KP274" s="241"/>
      <c r="KQ274" s="241"/>
      <c r="KR274" s="241"/>
      <c r="KS274" s="241"/>
      <c r="KT274" s="241"/>
      <c r="KU274" s="241"/>
      <c r="KV274" s="241"/>
      <c r="KW274" s="241"/>
      <c r="KX274" s="241"/>
      <c r="KY274" s="241"/>
      <c r="KZ274" s="241"/>
      <c r="LA274" s="241"/>
      <c r="LB274" s="241"/>
      <c r="LC274" s="241"/>
      <c r="LD274" s="241"/>
      <c r="LE274" s="241"/>
      <c r="LF274" s="241"/>
      <c r="LG274" s="241"/>
      <c r="LH274" s="241"/>
      <c r="LI274" s="241"/>
      <c r="LJ274" s="241"/>
      <c r="LK274" s="241"/>
      <c r="LL274" s="241"/>
      <c r="LM274" s="241"/>
      <c r="LN274" s="241"/>
      <c r="LO274" s="241"/>
      <c r="LP274" s="241"/>
      <c r="LQ274" s="241"/>
      <c r="LR274" s="241"/>
      <c r="LS274" s="241"/>
      <c r="LT274" s="241"/>
      <c r="LU274" s="241"/>
      <c r="LV274" s="241"/>
      <c r="LW274" s="241"/>
      <c r="LX274" s="241"/>
      <c r="LY274" s="241"/>
      <c r="LZ274" s="241"/>
      <c r="MA274" s="241"/>
      <c r="MB274" s="241"/>
      <c r="MC274" s="241"/>
      <c r="MD274" s="241"/>
      <c r="ME274" s="241"/>
      <c r="MF274" s="241"/>
      <c r="MG274" s="241"/>
      <c r="MH274" s="241"/>
      <c r="MI274" s="241"/>
      <c r="MJ274" s="241"/>
      <c r="MK274" s="241"/>
      <c r="ML274" s="241"/>
      <c r="MM274" s="241"/>
      <c r="MN274" s="241"/>
      <c r="MO274" s="241"/>
      <c r="MP274" s="241"/>
      <c r="MQ274" s="241"/>
      <c r="MR274" s="241"/>
      <c r="MS274" s="241"/>
      <c r="MT274" s="241"/>
      <c r="MU274" s="241"/>
      <c r="MV274" s="241"/>
      <c r="MW274" s="241"/>
      <c r="MX274" s="241"/>
      <c r="MY274" s="241"/>
      <c r="MZ274" s="241"/>
      <c r="NA274" s="241"/>
      <c r="NB274" s="241"/>
      <c r="NC274" s="241"/>
      <c r="ND274" s="241"/>
      <c r="NE274" s="241"/>
      <c r="NF274" s="241"/>
      <c r="NG274" s="241"/>
      <c r="NH274" s="241"/>
      <c r="NI274" s="241"/>
      <c r="NJ274" s="241"/>
      <c r="NK274" s="241"/>
      <c r="NL274" s="241"/>
      <c r="NM274" s="241"/>
      <c r="NN274" s="241"/>
      <c r="NO274" s="241"/>
      <c r="NP274" s="241"/>
      <c r="NQ274" s="241"/>
      <c r="NR274" s="241"/>
      <c r="NS274" s="241"/>
      <c r="NT274" s="241"/>
      <c r="NU274" s="241"/>
      <c r="NV274" s="241"/>
      <c r="NW274" s="241"/>
      <c r="NX274" s="241"/>
      <c r="NY274" s="241"/>
      <c r="NZ274" s="241"/>
      <c r="OA274" s="241"/>
      <c r="OB274" s="241"/>
    </row>
    <row r="275" spans="1:392" s="162" customFormat="1">
      <c r="A275" s="251" t="s">
        <v>85</v>
      </c>
      <c r="B275" s="259" t="s">
        <v>574</v>
      </c>
      <c r="C275" s="290">
        <f>VLOOKUP(A275,'Running Inventory count'!$A:$C,3,)</f>
        <v>150</v>
      </c>
      <c r="D275" s="266"/>
      <c r="E275" s="266"/>
      <c r="F275" s="266" t="s">
        <v>970</v>
      </c>
      <c r="G275" s="289" t="s">
        <v>868</v>
      </c>
      <c r="H275" s="288" t="s">
        <v>102</v>
      </c>
      <c r="I275" s="261"/>
      <c r="J275" s="285"/>
      <c r="K275" s="26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1"/>
      <c r="V275" s="241"/>
      <c r="W275" s="241"/>
      <c r="X275" s="241"/>
      <c r="Y275" s="241"/>
      <c r="Z275" s="241"/>
      <c r="AA275" s="241"/>
      <c r="AB275" s="241"/>
      <c r="AC275" s="241"/>
      <c r="AD275" s="241"/>
      <c r="AE275" s="241"/>
      <c r="AF275" s="241"/>
      <c r="AG275" s="241"/>
      <c r="AH275" s="241"/>
      <c r="AI275" s="241"/>
      <c r="AJ275" s="241"/>
      <c r="AK275" s="241"/>
      <c r="AL275" s="241"/>
      <c r="AM275" s="241"/>
      <c r="AN275" s="241"/>
      <c r="AO275" s="241"/>
      <c r="AP275" s="241"/>
      <c r="AQ275" s="241"/>
      <c r="AR275" s="241"/>
      <c r="AS275" s="241"/>
      <c r="AT275" s="241"/>
      <c r="AU275" s="241"/>
      <c r="AV275" s="241"/>
      <c r="AW275" s="241"/>
      <c r="AX275" s="241"/>
      <c r="AY275" s="241"/>
      <c r="AZ275" s="241"/>
      <c r="BA275" s="241"/>
      <c r="BB275" s="241"/>
      <c r="BC275" s="241"/>
      <c r="BD275" s="241"/>
      <c r="BE275" s="241"/>
      <c r="BF275" s="241"/>
      <c r="BG275" s="241"/>
      <c r="BH275" s="241"/>
      <c r="BI275" s="241"/>
      <c r="BJ275" s="241"/>
      <c r="BK275" s="241"/>
      <c r="BL275" s="241"/>
      <c r="BM275" s="241"/>
      <c r="BN275" s="241"/>
      <c r="BO275" s="241"/>
      <c r="BP275" s="241"/>
      <c r="BQ275" s="241"/>
      <c r="BR275" s="241"/>
      <c r="BS275" s="241"/>
      <c r="BT275" s="241"/>
      <c r="BU275" s="241"/>
      <c r="BV275" s="241"/>
      <c r="BW275" s="241"/>
      <c r="BX275" s="241"/>
      <c r="BY275" s="241"/>
      <c r="BZ275" s="241"/>
      <c r="CA275" s="241"/>
      <c r="CB275" s="241"/>
      <c r="CC275" s="241"/>
      <c r="CD275" s="241"/>
      <c r="CE275" s="241"/>
      <c r="CF275" s="241"/>
      <c r="CG275" s="241"/>
      <c r="CH275" s="241"/>
      <c r="CI275" s="241"/>
      <c r="CJ275" s="241"/>
      <c r="CK275" s="241"/>
      <c r="CL275" s="241"/>
      <c r="CM275" s="241"/>
      <c r="CN275" s="241"/>
      <c r="CO275" s="241"/>
      <c r="CP275" s="241"/>
      <c r="CQ275" s="241"/>
      <c r="CR275" s="241"/>
      <c r="CS275" s="241"/>
      <c r="CT275" s="241"/>
      <c r="CU275" s="241"/>
      <c r="CV275" s="241"/>
      <c r="CW275" s="241"/>
      <c r="CX275" s="241"/>
      <c r="CY275" s="241"/>
      <c r="CZ275" s="241"/>
      <c r="DA275" s="241"/>
      <c r="DB275" s="241"/>
      <c r="DC275" s="241"/>
      <c r="DD275" s="241"/>
      <c r="DE275" s="241"/>
      <c r="DF275" s="241"/>
      <c r="DG275" s="241"/>
      <c r="DH275" s="241"/>
      <c r="DI275" s="241"/>
      <c r="DJ275" s="241"/>
      <c r="DK275" s="241"/>
      <c r="DL275" s="241"/>
      <c r="DM275" s="241"/>
      <c r="DN275" s="241"/>
      <c r="DO275" s="241"/>
      <c r="DP275" s="241"/>
      <c r="DQ275" s="241"/>
      <c r="DR275" s="241"/>
      <c r="DS275" s="241"/>
      <c r="DT275" s="241"/>
      <c r="DU275" s="241"/>
      <c r="DV275" s="241"/>
      <c r="DW275" s="241"/>
      <c r="DX275" s="241"/>
      <c r="DY275" s="241"/>
      <c r="DZ275" s="241"/>
      <c r="EA275" s="241"/>
      <c r="EB275" s="241"/>
      <c r="EC275" s="241"/>
      <c r="ED275" s="241"/>
      <c r="EE275" s="241"/>
      <c r="EF275" s="241"/>
      <c r="EG275" s="241"/>
      <c r="EH275" s="241"/>
      <c r="EI275" s="241"/>
      <c r="EJ275" s="241"/>
      <c r="EK275" s="241"/>
      <c r="EL275" s="241"/>
      <c r="EM275" s="241"/>
      <c r="EN275" s="241"/>
      <c r="EO275" s="241"/>
      <c r="EP275" s="241"/>
      <c r="EQ275" s="241"/>
      <c r="ER275" s="241"/>
      <c r="ES275" s="241"/>
      <c r="ET275" s="241"/>
      <c r="EU275" s="241"/>
      <c r="EV275" s="241"/>
      <c r="EW275" s="241"/>
      <c r="EX275" s="241"/>
      <c r="EY275" s="241"/>
      <c r="EZ275" s="241"/>
      <c r="FA275" s="241"/>
      <c r="FB275" s="241"/>
      <c r="FC275" s="241"/>
      <c r="FD275" s="241"/>
      <c r="FE275" s="241"/>
      <c r="FF275" s="241"/>
      <c r="FG275" s="241"/>
      <c r="FH275" s="241"/>
      <c r="FI275" s="241"/>
      <c r="FJ275" s="241"/>
      <c r="FK275" s="241"/>
      <c r="FL275" s="241"/>
      <c r="FM275" s="241"/>
      <c r="FN275" s="241"/>
      <c r="FO275" s="241"/>
      <c r="FP275" s="241"/>
      <c r="FQ275" s="241"/>
      <c r="FR275" s="241"/>
      <c r="FS275" s="241"/>
      <c r="FT275" s="241"/>
      <c r="FU275" s="241"/>
      <c r="FV275" s="241"/>
      <c r="FW275" s="241"/>
      <c r="FX275" s="241"/>
      <c r="FY275" s="241"/>
      <c r="FZ275" s="241"/>
      <c r="GA275" s="241"/>
      <c r="GB275" s="241"/>
      <c r="GC275" s="241"/>
      <c r="GD275" s="241"/>
      <c r="GE275" s="241"/>
      <c r="GF275" s="241"/>
      <c r="GG275" s="241"/>
      <c r="GH275" s="241"/>
      <c r="GI275" s="241"/>
      <c r="GJ275" s="241"/>
      <c r="GK275" s="241"/>
      <c r="GL275" s="241"/>
      <c r="GM275" s="241"/>
      <c r="GN275" s="241"/>
      <c r="GO275" s="241"/>
      <c r="GP275" s="241"/>
      <c r="GQ275" s="241"/>
      <c r="GR275" s="241"/>
      <c r="GS275" s="241"/>
      <c r="GT275" s="241"/>
      <c r="GU275" s="241"/>
      <c r="GV275" s="241"/>
      <c r="GW275" s="241"/>
      <c r="GX275" s="241"/>
      <c r="GY275" s="241"/>
      <c r="GZ275" s="241"/>
      <c r="HA275" s="241"/>
      <c r="HB275" s="241"/>
      <c r="HC275" s="241"/>
      <c r="HD275" s="241"/>
      <c r="HE275" s="241"/>
      <c r="HF275" s="241"/>
      <c r="HG275" s="241"/>
      <c r="HH275" s="241"/>
      <c r="HI275" s="241"/>
      <c r="HJ275" s="241"/>
      <c r="HK275" s="241"/>
      <c r="HL275" s="241"/>
      <c r="HM275" s="241"/>
      <c r="HN275" s="241"/>
      <c r="HO275" s="241"/>
      <c r="HP275" s="241"/>
      <c r="HQ275" s="241"/>
      <c r="HR275" s="241"/>
      <c r="HS275" s="241"/>
      <c r="HT275" s="241"/>
      <c r="HU275" s="241"/>
      <c r="HV275" s="241"/>
      <c r="HW275" s="241"/>
      <c r="HX275" s="241"/>
      <c r="HY275" s="241"/>
      <c r="HZ275" s="241"/>
      <c r="IA275" s="241"/>
      <c r="IB275" s="241"/>
      <c r="IC275" s="241"/>
      <c r="ID275" s="241"/>
      <c r="IE275" s="241"/>
      <c r="IF275" s="241"/>
      <c r="IG275" s="241"/>
      <c r="IH275" s="241"/>
      <c r="II275" s="241"/>
      <c r="IJ275" s="241"/>
      <c r="IK275" s="241"/>
      <c r="IL275" s="241"/>
      <c r="IM275" s="241"/>
      <c r="IN275" s="241"/>
      <c r="IO275" s="241"/>
      <c r="IP275" s="241"/>
      <c r="IQ275" s="241"/>
      <c r="IR275" s="241"/>
      <c r="IS275" s="241"/>
      <c r="IT275" s="241"/>
      <c r="IU275" s="241"/>
      <c r="IV275" s="241"/>
      <c r="IW275" s="241"/>
      <c r="IX275" s="241"/>
      <c r="IY275" s="241"/>
      <c r="IZ275" s="241"/>
      <c r="JA275" s="241"/>
      <c r="JB275" s="241"/>
      <c r="JC275" s="241"/>
      <c r="JD275" s="241"/>
      <c r="JE275" s="241"/>
      <c r="JF275" s="241"/>
      <c r="JG275" s="241"/>
      <c r="JH275" s="241"/>
      <c r="JI275" s="241"/>
      <c r="JJ275" s="241"/>
      <c r="JK275" s="241"/>
      <c r="JL275" s="241"/>
      <c r="JM275" s="241"/>
      <c r="JN275" s="241"/>
      <c r="JO275" s="241"/>
      <c r="JP275" s="241"/>
      <c r="JQ275" s="241"/>
      <c r="JR275" s="241"/>
      <c r="JS275" s="241"/>
      <c r="JT275" s="241"/>
      <c r="JU275" s="241"/>
      <c r="JV275" s="241"/>
      <c r="JW275" s="241"/>
      <c r="JX275" s="241"/>
      <c r="JY275" s="241"/>
      <c r="JZ275" s="241"/>
      <c r="KA275" s="241"/>
      <c r="KB275" s="241"/>
      <c r="KC275" s="241"/>
      <c r="KD275" s="241"/>
      <c r="KE275" s="241"/>
      <c r="KF275" s="241"/>
      <c r="KG275" s="241"/>
      <c r="KH275" s="241"/>
      <c r="KI275" s="241"/>
      <c r="KJ275" s="241"/>
      <c r="KK275" s="241"/>
      <c r="KL275" s="241"/>
      <c r="KM275" s="241"/>
      <c r="KN275" s="241"/>
      <c r="KO275" s="241"/>
      <c r="KP275" s="241"/>
      <c r="KQ275" s="241"/>
      <c r="KR275" s="241"/>
      <c r="KS275" s="241"/>
      <c r="KT275" s="241"/>
      <c r="KU275" s="241"/>
      <c r="KV275" s="241"/>
      <c r="KW275" s="241"/>
      <c r="KX275" s="241"/>
      <c r="KY275" s="241"/>
      <c r="KZ275" s="241"/>
      <c r="LA275" s="241"/>
      <c r="LB275" s="241"/>
      <c r="LC275" s="241"/>
      <c r="LD275" s="241"/>
      <c r="LE275" s="241"/>
      <c r="LF275" s="241"/>
      <c r="LG275" s="241"/>
      <c r="LH275" s="241"/>
      <c r="LI275" s="241"/>
      <c r="LJ275" s="241"/>
      <c r="LK275" s="241"/>
      <c r="LL275" s="241"/>
      <c r="LM275" s="241"/>
      <c r="LN275" s="241"/>
      <c r="LO275" s="241"/>
      <c r="LP275" s="241"/>
      <c r="LQ275" s="241"/>
      <c r="LR275" s="241"/>
      <c r="LS275" s="241"/>
      <c r="LT275" s="241"/>
      <c r="LU275" s="241"/>
      <c r="LV275" s="241"/>
      <c r="LW275" s="241"/>
      <c r="LX275" s="241"/>
      <c r="LY275" s="241"/>
      <c r="LZ275" s="241"/>
      <c r="MA275" s="241"/>
      <c r="MB275" s="241"/>
      <c r="MC275" s="241"/>
      <c r="MD275" s="241"/>
      <c r="ME275" s="241"/>
      <c r="MF275" s="241"/>
      <c r="MG275" s="241"/>
      <c r="MH275" s="241"/>
      <c r="MI275" s="241"/>
      <c r="MJ275" s="241"/>
      <c r="MK275" s="241"/>
      <c r="ML275" s="241"/>
      <c r="MM275" s="241"/>
      <c r="MN275" s="241"/>
      <c r="MO275" s="241"/>
      <c r="MP275" s="241"/>
      <c r="MQ275" s="241"/>
      <c r="MR275" s="241"/>
      <c r="MS275" s="241"/>
      <c r="MT275" s="241"/>
      <c r="MU275" s="241"/>
      <c r="MV275" s="241"/>
      <c r="MW275" s="241"/>
      <c r="MX275" s="241"/>
      <c r="MY275" s="241"/>
      <c r="MZ275" s="241"/>
      <c r="NA275" s="241"/>
      <c r="NB275" s="241"/>
      <c r="NC275" s="241"/>
      <c r="ND275" s="241"/>
      <c r="NE275" s="241"/>
      <c r="NF275" s="241"/>
      <c r="NG275" s="241"/>
      <c r="NH275" s="241"/>
      <c r="NI275" s="241"/>
      <c r="NJ275" s="241"/>
      <c r="NK275" s="241"/>
      <c r="NL275" s="241"/>
      <c r="NM275" s="241"/>
      <c r="NN275" s="241"/>
      <c r="NO275" s="241"/>
      <c r="NP275" s="241"/>
      <c r="NQ275" s="241"/>
      <c r="NR275" s="241"/>
      <c r="NS275" s="241"/>
      <c r="NT275" s="241"/>
      <c r="NU275" s="241"/>
      <c r="NV275" s="241"/>
      <c r="NW275" s="241"/>
      <c r="NX275" s="241"/>
      <c r="NY275" s="241"/>
      <c r="NZ275" s="241"/>
      <c r="OA275" s="241"/>
      <c r="OB275" s="241"/>
    </row>
    <row r="276" spans="1:392" s="243" customFormat="1">
      <c r="A276" s="124" t="s">
        <v>392</v>
      </c>
      <c r="B276" s="393" t="s">
        <v>393</v>
      </c>
      <c r="C276" s="170">
        <f>VLOOKUP(A276,'Running Inventory count'!$A:$C,3,)</f>
        <v>0</v>
      </c>
      <c r="D276" s="169"/>
      <c r="E276" s="169"/>
      <c r="F276" s="169" t="s">
        <v>867</v>
      </c>
      <c r="G276" s="169" t="s">
        <v>868</v>
      </c>
      <c r="H276" s="167" t="s">
        <v>738</v>
      </c>
      <c r="I276" s="207"/>
      <c r="J276" s="163"/>
      <c r="K276" s="151"/>
      <c r="L276" s="241"/>
      <c r="M276" s="241"/>
      <c r="N276" s="241"/>
      <c r="O276" s="241"/>
      <c r="P276" s="241"/>
      <c r="Q276" s="241"/>
      <c r="R276" s="241"/>
      <c r="S276" s="241"/>
      <c r="T276" s="241"/>
      <c r="U276" s="241"/>
      <c r="V276" s="241"/>
      <c r="W276" s="241"/>
      <c r="X276" s="241"/>
      <c r="Y276" s="241"/>
      <c r="Z276" s="241"/>
      <c r="AA276" s="241"/>
      <c r="AB276" s="241"/>
      <c r="AC276" s="241"/>
      <c r="AD276" s="241"/>
      <c r="AE276" s="241"/>
      <c r="AF276" s="241"/>
      <c r="AG276" s="241"/>
      <c r="AH276" s="241"/>
      <c r="AI276" s="241"/>
      <c r="AJ276" s="241"/>
      <c r="AK276" s="241"/>
      <c r="AL276" s="241"/>
      <c r="AM276" s="241"/>
      <c r="AN276" s="241"/>
      <c r="AO276" s="241"/>
      <c r="AP276" s="241"/>
      <c r="AQ276" s="241"/>
      <c r="AR276" s="241"/>
      <c r="AS276" s="241"/>
      <c r="AT276" s="241"/>
      <c r="AU276" s="241"/>
      <c r="AV276" s="241"/>
      <c r="AW276" s="241"/>
      <c r="AX276" s="241"/>
      <c r="AY276" s="241"/>
      <c r="AZ276" s="241"/>
      <c r="BA276" s="241"/>
      <c r="BB276" s="241"/>
      <c r="BC276" s="241"/>
      <c r="BD276" s="241"/>
      <c r="BE276" s="241"/>
      <c r="BF276" s="241"/>
      <c r="BG276" s="241"/>
      <c r="BH276" s="241"/>
      <c r="BI276" s="241"/>
      <c r="BJ276" s="241"/>
      <c r="BK276" s="241"/>
      <c r="BL276" s="241"/>
      <c r="BM276" s="241"/>
      <c r="BN276" s="241"/>
      <c r="BO276" s="241"/>
      <c r="BP276" s="241"/>
      <c r="BQ276" s="241"/>
      <c r="BR276" s="241"/>
      <c r="BS276" s="241"/>
      <c r="BT276" s="241"/>
      <c r="BU276" s="241"/>
      <c r="BV276" s="241"/>
      <c r="BW276" s="241"/>
      <c r="BX276" s="241"/>
      <c r="BY276" s="241"/>
      <c r="BZ276" s="241"/>
      <c r="CA276" s="241"/>
      <c r="CB276" s="241"/>
      <c r="CC276" s="241"/>
      <c r="CD276" s="241"/>
      <c r="CE276" s="241"/>
      <c r="CF276" s="241"/>
      <c r="CG276" s="241"/>
      <c r="CH276" s="241"/>
      <c r="CI276" s="241"/>
      <c r="CJ276" s="241"/>
      <c r="CK276" s="241"/>
      <c r="CL276" s="241"/>
      <c r="CM276" s="241"/>
      <c r="CN276" s="241"/>
      <c r="CO276" s="241"/>
      <c r="CP276" s="241"/>
      <c r="CQ276" s="241"/>
      <c r="CR276" s="241"/>
      <c r="CS276" s="241"/>
      <c r="CT276" s="241"/>
      <c r="CU276" s="241"/>
      <c r="CV276" s="241"/>
      <c r="CW276" s="241"/>
      <c r="CX276" s="241"/>
      <c r="CY276" s="241"/>
      <c r="CZ276" s="241"/>
      <c r="DA276" s="241"/>
      <c r="DB276" s="241"/>
      <c r="DC276" s="241"/>
      <c r="DD276" s="241"/>
      <c r="DE276" s="241"/>
      <c r="DF276" s="241"/>
      <c r="DG276" s="241"/>
      <c r="DH276" s="241"/>
      <c r="DI276" s="241"/>
      <c r="DJ276" s="241"/>
      <c r="DK276" s="241"/>
      <c r="DL276" s="241"/>
      <c r="DM276" s="241"/>
      <c r="DN276" s="241"/>
      <c r="DO276" s="241"/>
      <c r="DP276" s="241"/>
      <c r="DQ276" s="241"/>
      <c r="DR276" s="241"/>
      <c r="DS276" s="241"/>
      <c r="DT276" s="241"/>
      <c r="DU276" s="241"/>
      <c r="DV276" s="241"/>
      <c r="DW276" s="241"/>
      <c r="DX276" s="241"/>
      <c r="DY276" s="241"/>
      <c r="DZ276" s="241"/>
      <c r="EA276" s="241"/>
      <c r="EB276" s="241"/>
      <c r="EC276" s="241"/>
      <c r="ED276" s="241"/>
      <c r="EE276" s="241"/>
      <c r="EF276" s="241"/>
      <c r="EG276" s="241"/>
      <c r="EH276" s="241"/>
      <c r="EI276" s="241"/>
      <c r="EJ276" s="241"/>
      <c r="EK276" s="241"/>
      <c r="EL276" s="241"/>
      <c r="EM276" s="241"/>
      <c r="EN276" s="241"/>
      <c r="EO276" s="241"/>
      <c r="EP276" s="241"/>
      <c r="EQ276" s="241"/>
      <c r="ER276" s="241"/>
      <c r="ES276" s="241"/>
      <c r="ET276" s="241"/>
      <c r="EU276" s="241"/>
      <c r="EV276" s="241"/>
      <c r="EW276" s="241"/>
      <c r="EX276" s="241"/>
      <c r="EY276" s="241"/>
      <c r="EZ276" s="241"/>
      <c r="FA276" s="241"/>
      <c r="FB276" s="241"/>
      <c r="FC276" s="241"/>
      <c r="FD276" s="241"/>
      <c r="FE276" s="241"/>
      <c r="FF276" s="241"/>
      <c r="FG276" s="241"/>
      <c r="FH276" s="241"/>
      <c r="FI276" s="241"/>
      <c r="FJ276" s="241"/>
      <c r="FK276" s="241"/>
      <c r="FL276" s="241"/>
      <c r="FM276" s="241"/>
      <c r="FN276" s="241"/>
      <c r="FO276" s="241"/>
      <c r="FP276" s="241"/>
      <c r="FQ276" s="241"/>
      <c r="FR276" s="241"/>
      <c r="FS276" s="241"/>
      <c r="FT276" s="241"/>
      <c r="FU276" s="241"/>
      <c r="FV276" s="241"/>
      <c r="FW276" s="241"/>
      <c r="FX276" s="241"/>
      <c r="FY276" s="241"/>
      <c r="FZ276" s="241"/>
      <c r="GA276" s="241"/>
      <c r="GB276" s="241"/>
      <c r="GC276" s="241"/>
      <c r="GD276" s="241"/>
      <c r="GE276" s="241"/>
      <c r="GF276" s="241"/>
      <c r="GG276" s="241"/>
      <c r="GH276" s="241"/>
      <c r="GI276" s="241"/>
      <c r="GJ276" s="241"/>
      <c r="GK276" s="241"/>
      <c r="GL276" s="241"/>
      <c r="GM276" s="241"/>
      <c r="GN276" s="241"/>
      <c r="GO276" s="241"/>
      <c r="GP276" s="241"/>
      <c r="GQ276" s="241"/>
      <c r="GR276" s="241"/>
      <c r="GS276" s="241"/>
      <c r="GT276" s="241"/>
      <c r="GU276" s="241"/>
      <c r="GV276" s="241"/>
      <c r="GW276" s="241"/>
      <c r="GX276" s="241"/>
      <c r="GY276" s="241"/>
      <c r="GZ276" s="241"/>
      <c r="HA276" s="241"/>
      <c r="HB276" s="241"/>
      <c r="HC276" s="241"/>
      <c r="HD276" s="241"/>
      <c r="HE276" s="241"/>
      <c r="HF276" s="241"/>
      <c r="HG276" s="241"/>
      <c r="HH276" s="241"/>
      <c r="HI276" s="241"/>
      <c r="HJ276" s="241"/>
      <c r="HK276" s="241"/>
      <c r="HL276" s="241"/>
      <c r="HM276" s="241"/>
      <c r="HN276" s="241"/>
      <c r="HO276" s="241"/>
      <c r="HP276" s="241"/>
      <c r="HQ276" s="241"/>
      <c r="HR276" s="241"/>
      <c r="HS276" s="241"/>
      <c r="HT276" s="241"/>
      <c r="HU276" s="241"/>
      <c r="HV276" s="241"/>
      <c r="HW276" s="241"/>
      <c r="HX276" s="241"/>
      <c r="HY276" s="241"/>
      <c r="HZ276" s="241"/>
      <c r="IA276" s="241"/>
      <c r="IB276" s="241"/>
      <c r="IC276" s="241"/>
      <c r="ID276" s="241"/>
      <c r="IE276" s="241"/>
      <c r="IF276" s="241"/>
      <c r="IG276" s="241"/>
      <c r="IH276" s="241"/>
      <c r="II276" s="241"/>
      <c r="IJ276" s="241"/>
      <c r="IK276" s="241"/>
      <c r="IL276" s="241"/>
      <c r="IM276" s="241"/>
      <c r="IN276" s="241"/>
      <c r="IO276" s="241"/>
      <c r="IP276" s="241"/>
      <c r="IQ276" s="241"/>
      <c r="IR276" s="241"/>
      <c r="IS276" s="241"/>
      <c r="IT276" s="241"/>
      <c r="IU276" s="241"/>
      <c r="IV276" s="241"/>
      <c r="IW276" s="241"/>
      <c r="IX276" s="241"/>
      <c r="IY276" s="241"/>
      <c r="IZ276" s="241"/>
      <c r="JA276" s="241"/>
      <c r="JB276" s="241"/>
      <c r="JC276" s="241"/>
      <c r="JD276" s="241"/>
      <c r="JE276" s="241"/>
      <c r="JF276" s="241"/>
      <c r="JG276" s="241"/>
      <c r="JH276" s="241"/>
      <c r="JI276" s="241"/>
      <c r="JJ276" s="241"/>
      <c r="JK276" s="241"/>
      <c r="JL276" s="241"/>
      <c r="JM276" s="241"/>
      <c r="JN276" s="241"/>
      <c r="JO276" s="241"/>
      <c r="JP276" s="241"/>
      <c r="JQ276" s="241"/>
      <c r="JR276" s="241"/>
      <c r="JS276" s="241"/>
      <c r="JT276" s="241"/>
      <c r="JU276" s="241"/>
      <c r="JV276" s="241"/>
      <c r="JW276" s="241"/>
      <c r="JX276" s="241"/>
      <c r="JY276" s="241"/>
      <c r="JZ276" s="241"/>
      <c r="KA276" s="241"/>
      <c r="KB276" s="241"/>
      <c r="KC276" s="241"/>
      <c r="KD276" s="241"/>
      <c r="KE276" s="241"/>
      <c r="KF276" s="241"/>
      <c r="KG276" s="241"/>
      <c r="KH276" s="241"/>
      <c r="KI276" s="241"/>
      <c r="KJ276" s="241"/>
      <c r="KK276" s="241"/>
      <c r="KL276" s="241"/>
      <c r="KM276" s="241"/>
      <c r="KN276" s="241"/>
      <c r="KO276" s="241"/>
      <c r="KP276" s="241"/>
      <c r="KQ276" s="241"/>
      <c r="KR276" s="241"/>
      <c r="KS276" s="241"/>
      <c r="KT276" s="241"/>
      <c r="KU276" s="241"/>
      <c r="KV276" s="241"/>
      <c r="KW276" s="241"/>
      <c r="KX276" s="241"/>
      <c r="KY276" s="241"/>
      <c r="KZ276" s="241"/>
      <c r="LA276" s="241"/>
      <c r="LB276" s="241"/>
      <c r="LC276" s="241"/>
      <c r="LD276" s="241"/>
      <c r="LE276" s="241"/>
      <c r="LF276" s="241"/>
      <c r="LG276" s="241"/>
      <c r="LH276" s="241"/>
      <c r="LI276" s="241"/>
      <c r="LJ276" s="241"/>
      <c r="LK276" s="241"/>
      <c r="LL276" s="241"/>
      <c r="LM276" s="241"/>
      <c r="LN276" s="241"/>
      <c r="LO276" s="241"/>
      <c r="LP276" s="241"/>
      <c r="LQ276" s="241"/>
      <c r="LR276" s="241"/>
      <c r="LS276" s="241"/>
      <c r="LT276" s="241"/>
      <c r="LU276" s="241"/>
      <c r="LV276" s="241"/>
      <c r="LW276" s="241"/>
      <c r="LX276" s="241"/>
      <c r="LY276" s="241"/>
      <c r="LZ276" s="241"/>
      <c r="MA276" s="241"/>
      <c r="MB276" s="241"/>
      <c r="MC276" s="241"/>
      <c r="MD276" s="241"/>
      <c r="ME276" s="241"/>
      <c r="MF276" s="241"/>
      <c r="MG276" s="241"/>
      <c r="MH276" s="241"/>
      <c r="MI276" s="241"/>
      <c r="MJ276" s="241"/>
      <c r="MK276" s="241"/>
      <c r="ML276" s="241"/>
      <c r="MM276" s="241"/>
      <c r="MN276" s="241"/>
      <c r="MO276" s="241"/>
      <c r="MP276" s="241"/>
      <c r="MQ276" s="241"/>
      <c r="MR276" s="241"/>
      <c r="MS276" s="241"/>
      <c r="MT276" s="241"/>
      <c r="MU276" s="241"/>
      <c r="MV276" s="241"/>
      <c r="MW276" s="241"/>
      <c r="MX276" s="241"/>
      <c r="MY276" s="241"/>
      <c r="MZ276" s="241"/>
      <c r="NA276" s="241"/>
      <c r="NB276" s="241"/>
      <c r="NC276" s="241"/>
      <c r="ND276" s="241"/>
      <c r="NE276" s="241"/>
      <c r="NF276" s="241"/>
      <c r="NG276" s="241"/>
      <c r="NH276" s="241"/>
      <c r="NI276" s="241"/>
      <c r="NJ276" s="241"/>
      <c r="NK276" s="241"/>
      <c r="NL276" s="241"/>
      <c r="NM276" s="241"/>
      <c r="NN276" s="241"/>
      <c r="NO276" s="241"/>
      <c r="NP276" s="241"/>
      <c r="NQ276" s="241"/>
      <c r="NR276" s="241"/>
      <c r="NS276" s="241"/>
      <c r="NT276" s="241"/>
      <c r="NU276" s="241"/>
      <c r="NV276" s="241"/>
      <c r="NW276" s="241"/>
      <c r="NX276" s="241"/>
      <c r="NY276" s="241"/>
      <c r="NZ276" s="241"/>
      <c r="OA276" s="241"/>
      <c r="OB276" s="241"/>
    </row>
    <row r="277" spans="1:392" s="162" customFormat="1">
      <c r="A277" s="121" t="s">
        <v>80</v>
      </c>
      <c r="B277" s="385" t="s">
        <v>79</v>
      </c>
      <c r="C277" s="170">
        <f>VLOOKUP(A277,'Running Inventory count'!$A:$C,3,)</f>
        <v>0</v>
      </c>
      <c r="D277" s="169"/>
      <c r="E277" s="169"/>
      <c r="F277" s="156" t="s">
        <v>867</v>
      </c>
      <c r="G277" s="169" t="s">
        <v>868</v>
      </c>
      <c r="H277" s="167" t="s">
        <v>737</v>
      </c>
      <c r="I277" s="151"/>
      <c r="J277" s="163"/>
      <c r="K277" s="15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1"/>
      <c r="V277" s="241"/>
      <c r="W277" s="241"/>
      <c r="X277" s="241"/>
      <c r="Y277" s="241"/>
      <c r="Z277" s="241"/>
      <c r="AA277" s="241"/>
      <c r="AB277" s="241"/>
      <c r="AC277" s="241"/>
      <c r="AD277" s="241"/>
      <c r="AE277" s="241"/>
      <c r="AF277" s="241"/>
      <c r="AG277" s="241"/>
      <c r="AH277" s="241"/>
      <c r="AI277" s="241"/>
      <c r="AJ277" s="241"/>
      <c r="AK277" s="241"/>
      <c r="AL277" s="241"/>
      <c r="AM277" s="241"/>
      <c r="AN277" s="241"/>
      <c r="AO277" s="241"/>
      <c r="AP277" s="241"/>
      <c r="AQ277" s="241"/>
      <c r="AR277" s="241"/>
      <c r="AS277" s="241"/>
      <c r="AT277" s="241"/>
      <c r="AU277" s="241"/>
      <c r="AV277" s="241"/>
      <c r="AW277" s="241"/>
      <c r="AX277" s="241"/>
      <c r="AY277" s="241"/>
      <c r="AZ277" s="241"/>
      <c r="BA277" s="241"/>
      <c r="BB277" s="241"/>
      <c r="BC277" s="241"/>
      <c r="BD277" s="241"/>
      <c r="BE277" s="241"/>
      <c r="BF277" s="241"/>
      <c r="BG277" s="241"/>
      <c r="BH277" s="241"/>
      <c r="BI277" s="241"/>
      <c r="BJ277" s="241"/>
      <c r="BK277" s="241"/>
      <c r="BL277" s="241"/>
      <c r="BM277" s="241"/>
      <c r="BN277" s="241"/>
      <c r="BO277" s="241"/>
      <c r="BP277" s="241"/>
      <c r="BQ277" s="241"/>
      <c r="BR277" s="241"/>
      <c r="BS277" s="241"/>
      <c r="BT277" s="241"/>
      <c r="BU277" s="241"/>
      <c r="BV277" s="241"/>
      <c r="BW277" s="241"/>
      <c r="BX277" s="241"/>
      <c r="BY277" s="241"/>
      <c r="BZ277" s="241"/>
      <c r="CA277" s="241"/>
      <c r="CB277" s="241"/>
      <c r="CC277" s="241"/>
      <c r="CD277" s="241"/>
      <c r="CE277" s="241"/>
      <c r="CF277" s="241"/>
      <c r="CG277" s="241"/>
      <c r="CH277" s="241"/>
      <c r="CI277" s="241"/>
      <c r="CJ277" s="241"/>
      <c r="CK277" s="241"/>
      <c r="CL277" s="241"/>
      <c r="CM277" s="241"/>
      <c r="CN277" s="241"/>
      <c r="CO277" s="241"/>
      <c r="CP277" s="241"/>
      <c r="CQ277" s="241"/>
      <c r="CR277" s="241"/>
      <c r="CS277" s="241"/>
      <c r="CT277" s="241"/>
      <c r="CU277" s="241"/>
      <c r="CV277" s="241"/>
      <c r="CW277" s="241"/>
      <c r="CX277" s="241"/>
      <c r="CY277" s="241"/>
      <c r="CZ277" s="241"/>
      <c r="DA277" s="241"/>
      <c r="DB277" s="241"/>
      <c r="DC277" s="241"/>
      <c r="DD277" s="241"/>
      <c r="DE277" s="241"/>
      <c r="DF277" s="241"/>
      <c r="DG277" s="241"/>
      <c r="DH277" s="241"/>
      <c r="DI277" s="241"/>
      <c r="DJ277" s="241"/>
      <c r="DK277" s="241"/>
      <c r="DL277" s="241"/>
      <c r="DM277" s="241"/>
      <c r="DN277" s="241"/>
      <c r="DO277" s="241"/>
      <c r="DP277" s="241"/>
      <c r="DQ277" s="241"/>
      <c r="DR277" s="241"/>
      <c r="DS277" s="241"/>
      <c r="DT277" s="241"/>
      <c r="DU277" s="241"/>
      <c r="DV277" s="241"/>
      <c r="DW277" s="241"/>
      <c r="DX277" s="241"/>
      <c r="DY277" s="241"/>
      <c r="DZ277" s="241"/>
      <c r="EA277" s="241"/>
      <c r="EB277" s="241"/>
      <c r="EC277" s="241"/>
      <c r="ED277" s="241"/>
      <c r="EE277" s="241"/>
      <c r="EF277" s="241"/>
      <c r="EG277" s="241"/>
      <c r="EH277" s="241"/>
      <c r="EI277" s="241"/>
      <c r="EJ277" s="241"/>
      <c r="EK277" s="241"/>
      <c r="EL277" s="241"/>
      <c r="EM277" s="241"/>
      <c r="EN277" s="241"/>
      <c r="EO277" s="241"/>
      <c r="EP277" s="241"/>
      <c r="EQ277" s="241"/>
      <c r="ER277" s="241"/>
      <c r="ES277" s="241"/>
      <c r="ET277" s="241"/>
      <c r="EU277" s="241"/>
      <c r="EV277" s="241"/>
      <c r="EW277" s="241"/>
      <c r="EX277" s="241"/>
      <c r="EY277" s="241"/>
      <c r="EZ277" s="241"/>
      <c r="FA277" s="241"/>
      <c r="FB277" s="241"/>
      <c r="FC277" s="241"/>
      <c r="FD277" s="241"/>
      <c r="FE277" s="241"/>
      <c r="FF277" s="241"/>
      <c r="FG277" s="241"/>
      <c r="FH277" s="241"/>
      <c r="FI277" s="241"/>
      <c r="FJ277" s="241"/>
      <c r="FK277" s="241"/>
      <c r="FL277" s="241"/>
      <c r="FM277" s="241"/>
      <c r="FN277" s="241"/>
      <c r="FO277" s="241"/>
      <c r="FP277" s="241"/>
      <c r="FQ277" s="241"/>
      <c r="FR277" s="241"/>
      <c r="FS277" s="241"/>
      <c r="FT277" s="241"/>
      <c r="FU277" s="241"/>
      <c r="FV277" s="241"/>
      <c r="FW277" s="241"/>
      <c r="FX277" s="241"/>
      <c r="FY277" s="241"/>
      <c r="FZ277" s="241"/>
      <c r="GA277" s="241"/>
      <c r="GB277" s="241"/>
      <c r="GC277" s="241"/>
      <c r="GD277" s="241"/>
      <c r="GE277" s="241"/>
      <c r="GF277" s="241"/>
      <c r="GG277" s="241"/>
      <c r="GH277" s="241"/>
      <c r="GI277" s="241"/>
      <c r="GJ277" s="241"/>
      <c r="GK277" s="241"/>
      <c r="GL277" s="241"/>
      <c r="GM277" s="241"/>
      <c r="GN277" s="241"/>
      <c r="GO277" s="241"/>
      <c r="GP277" s="241"/>
      <c r="GQ277" s="241"/>
      <c r="GR277" s="241"/>
      <c r="GS277" s="241"/>
      <c r="GT277" s="241"/>
      <c r="GU277" s="241"/>
      <c r="GV277" s="241"/>
      <c r="GW277" s="241"/>
      <c r="GX277" s="241"/>
      <c r="GY277" s="241"/>
      <c r="GZ277" s="241"/>
      <c r="HA277" s="241"/>
      <c r="HB277" s="241"/>
      <c r="HC277" s="241"/>
      <c r="HD277" s="241"/>
      <c r="HE277" s="241"/>
      <c r="HF277" s="241"/>
      <c r="HG277" s="241"/>
      <c r="HH277" s="241"/>
      <c r="HI277" s="241"/>
      <c r="HJ277" s="241"/>
      <c r="HK277" s="241"/>
      <c r="HL277" s="241"/>
      <c r="HM277" s="241"/>
      <c r="HN277" s="241"/>
      <c r="HO277" s="241"/>
      <c r="HP277" s="241"/>
      <c r="HQ277" s="241"/>
      <c r="HR277" s="241"/>
      <c r="HS277" s="241"/>
      <c r="HT277" s="241"/>
      <c r="HU277" s="241"/>
      <c r="HV277" s="241"/>
      <c r="HW277" s="241"/>
      <c r="HX277" s="241"/>
      <c r="HY277" s="241"/>
      <c r="HZ277" s="241"/>
      <c r="IA277" s="241"/>
      <c r="IB277" s="241"/>
      <c r="IC277" s="241"/>
      <c r="ID277" s="241"/>
      <c r="IE277" s="241"/>
      <c r="IF277" s="241"/>
      <c r="IG277" s="241"/>
      <c r="IH277" s="241"/>
      <c r="II277" s="241"/>
      <c r="IJ277" s="241"/>
      <c r="IK277" s="241"/>
      <c r="IL277" s="241"/>
      <c r="IM277" s="241"/>
      <c r="IN277" s="241"/>
      <c r="IO277" s="241"/>
      <c r="IP277" s="241"/>
      <c r="IQ277" s="241"/>
      <c r="IR277" s="241"/>
      <c r="IS277" s="241"/>
      <c r="IT277" s="241"/>
      <c r="IU277" s="241"/>
      <c r="IV277" s="241"/>
      <c r="IW277" s="241"/>
      <c r="IX277" s="241"/>
      <c r="IY277" s="241"/>
      <c r="IZ277" s="241"/>
      <c r="JA277" s="241"/>
      <c r="JB277" s="241"/>
      <c r="JC277" s="241"/>
      <c r="JD277" s="241"/>
      <c r="JE277" s="241"/>
      <c r="JF277" s="241"/>
      <c r="JG277" s="241"/>
      <c r="JH277" s="241"/>
      <c r="JI277" s="241"/>
      <c r="JJ277" s="241"/>
      <c r="JK277" s="241"/>
      <c r="JL277" s="241"/>
      <c r="JM277" s="241"/>
      <c r="JN277" s="241"/>
      <c r="JO277" s="241"/>
      <c r="JP277" s="241"/>
      <c r="JQ277" s="241"/>
      <c r="JR277" s="241"/>
      <c r="JS277" s="241"/>
      <c r="JT277" s="241"/>
      <c r="JU277" s="241"/>
      <c r="JV277" s="241"/>
      <c r="JW277" s="241"/>
      <c r="JX277" s="241"/>
      <c r="JY277" s="241"/>
      <c r="JZ277" s="241"/>
      <c r="KA277" s="241"/>
      <c r="KB277" s="241"/>
      <c r="KC277" s="241"/>
      <c r="KD277" s="241"/>
      <c r="KE277" s="241"/>
      <c r="KF277" s="241"/>
      <c r="KG277" s="241"/>
      <c r="KH277" s="241"/>
      <c r="KI277" s="241"/>
      <c r="KJ277" s="241"/>
      <c r="KK277" s="241"/>
      <c r="KL277" s="241"/>
      <c r="KM277" s="241"/>
      <c r="KN277" s="241"/>
      <c r="KO277" s="241"/>
      <c r="KP277" s="241"/>
      <c r="KQ277" s="241"/>
      <c r="KR277" s="241"/>
      <c r="KS277" s="241"/>
      <c r="KT277" s="241"/>
      <c r="KU277" s="241"/>
      <c r="KV277" s="241"/>
      <c r="KW277" s="241"/>
      <c r="KX277" s="241"/>
      <c r="KY277" s="241"/>
      <c r="KZ277" s="241"/>
      <c r="LA277" s="241"/>
      <c r="LB277" s="241"/>
      <c r="LC277" s="241"/>
      <c r="LD277" s="241"/>
      <c r="LE277" s="241"/>
      <c r="LF277" s="241"/>
      <c r="LG277" s="241"/>
      <c r="LH277" s="241"/>
      <c r="LI277" s="241"/>
      <c r="LJ277" s="241"/>
      <c r="LK277" s="241"/>
      <c r="LL277" s="241"/>
      <c r="LM277" s="241"/>
      <c r="LN277" s="241"/>
      <c r="LO277" s="241"/>
      <c r="LP277" s="241"/>
      <c r="LQ277" s="241"/>
      <c r="LR277" s="241"/>
      <c r="LS277" s="241"/>
      <c r="LT277" s="241"/>
      <c r="LU277" s="241"/>
      <c r="LV277" s="241"/>
      <c r="LW277" s="241"/>
      <c r="LX277" s="241"/>
      <c r="LY277" s="241"/>
      <c r="LZ277" s="241"/>
      <c r="MA277" s="241"/>
      <c r="MB277" s="241"/>
      <c r="MC277" s="241"/>
      <c r="MD277" s="241"/>
      <c r="ME277" s="241"/>
      <c r="MF277" s="241"/>
      <c r="MG277" s="241"/>
      <c r="MH277" s="241"/>
      <c r="MI277" s="241"/>
      <c r="MJ277" s="241"/>
      <c r="MK277" s="241"/>
      <c r="ML277" s="241"/>
      <c r="MM277" s="241"/>
      <c r="MN277" s="241"/>
      <c r="MO277" s="241"/>
      <c r="MP277" s="241"/>
      <c r="MQ277" s="241"/>
      <c r="MR277" s="241"/>
      <c r="MS277" s="241"/>
      <c r="MT277" s="241"/>
      <c r="MU277" s="241"/>
      <c r="MV277" s="241"/>
      <c r="MW277" s="241"/>
      <c r="MX277" s="241"/>
      <c r="MY277" s="241"/>
      <c r="MZ277" s="241"/>
      <c r="NA277" s="241"/>
      <c r="NB277" s="241"/>
      <c r="NC277" s="241"/>
      <c r="ND277" s="241"/>
      <c r="NE277" s="241"/>
      <c r="NF277" s="241"/>
      <c r="NG277" s="241"/>
      <c r="NH277" s="241"/>
      <c r="NI277" s="241"/>
      <c r="NJ277" s="241"/>
      <c r="NK277" s="241"/>
      <c r="NL277" s="241"/>
      <c r="NM277" s="241"/>
      <c r="NN277" s="241"/>
      <c r="NO277" s="241"/>
      <c r="NP277" s="241"/>
      <c r="NQ277" s="241"/>
      <c r="NR277" s="241"/>
      <c r="NS277" s="241"/>
      <c r="NT277" s="241"/>
      <c r="NU277" s="241"/>
      <c r="NV277" s="241"/>
      <c r="NW277" s="241"/>
      <c r="NX277" s="241"/>
      <c r="NY277" s="241"/>
      <c r="NZ277" s="241"/>
      <c r="OA277" s="241"/>
      <c r="OB277" s="241"/>
    </row>
    <row r="278" spans="1:392" s="162" customFormat="1">
      <c r="A278" s="121" t="s">
        <v>82</v>
      </c>
      <c r="B278" s="385" t="s">
        <v>81</v>
      </c>
      <c r="C278" s="170">
        <f>VLOOKUP(A278,'Running Inventory count'!$A:$C,3,)</f>
        <v>8</v>
      </c>
      <c r="D278" s="169"/>
      <c r="E278" s="169"/>
      <c r="F278" s="156" t="s">
        <v>870</v>
      </c>
      <c r="G278" s="169" t="s">
        <v>950</v>
      </c>
      <c r="H278" s="167" t="s">
        <v>737</v>
      </c>
      <c r="I278" s="151"/>
      <c r="J278" s="163"/>
      <c r="K278" s="15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1"/>
      <c r="V278" s="241"/>
      <c r="W278" s="241"/>
      <c r="X278" s="241"/>
      <c r="Y278" s="241"/>
      <c r="Z278" s="241"/>
      <c r="AA278" s="241"/>
      <c r="AB278" s="241"/>
      <c r="AC278" s="241"/>
      <c r="AD278" s="241"/>
      <c r="AE278" s="241"/>
      <c r="AF278" s="241"/>
      <c r="AG278" s="241"/>
      <c r="AH278" s="241"/>
      <c r="AI278" s="241"/>
      <c r="AJ278" s="241"/>
      <c r="AK278" s="241"/>
      <c r="AL278" s="241"/>
      <c r="AM278" s="241"/>
      <c r="AN278" s="241"/>
      <c r="AO278" s="241"/>
      <c r="AP278" s="241"/>
      <c r="AQ278" s="241"/>
      <c r="AR278" s="241"/>
      <c r="AS278" s="241"/>
      <c r="AT278" s="241"/>
      <c r="AU278" s="241"/>
      <c r="AV278" s="241"/>
      <c r="AW278" s="241"/>
      <c r="AX278" s="241"/>
      <c r="AY278" s="241"/>
      <c r="AZ278" s="241"/>
      <c r="BA278" s="241"/>
      <c r="BB278" s="241"/>
      <c r="BC278" s="241"/>
      <c r="BD278" s="241"/>
      <c r="BE278" s="241"/>
      <c r="BF278" s="241"/>
      <c r="BG278" s="241"/>
      <c r="BH278" s="241"/>
      <c r="BI278" s="241"/>
      <c r="BJ278" s="241"/>
      <c r="BK278" s="241"/>
      <c r="BL278" s="241"/>
      <c r="BM278" s="241"/>
      <c r="BN278" s="241"/>
      <c r="BO278" s="241"/>
      <c r="BP278" s="241"/>
      <c r="BQ278" s="241"/>
      <c r="BR278" s="241"/>
      <c r="BS278" s="241"/>
      <c r="BT278" s="241"/>
      <c r="BU278" s="241"/>
      <c r="BV278" s="241"/>
      <c r="BW278" s="241"/>
      <c r="BX278" s="241"/>
      <c r="BY278" s="241"/>
      <c r="BZ278" s="241"/>
      <c r="CA278" s="241"/>
      <c r="CB278" s="241"/>
      <c r="CC278" s="241"/>
      <c r="CD278" s="241"/>
      <c r="CE278" s="241"/>
      <c r="CF278" s="241"/>
      <c r="CG278" s="241"/>
      <c r="CH278" s="241"/>
      <c r="CI278" s="241"/>
      <c r="CJ278" s="241"/>
      <c r="CK278" s="241"/>
      <c r="CL278" s="241"/>
      <c r="CM278" s="241"/>
      <c r="CN278" s="241"/>
      <c r="CO278" s="241"/>
      <c r="CP278" s="241"/>
      <c r="CQ278" s="241"/>
      <c r="CR278" s="241"/>
      <c r="CS278" s="241"/>
      <c r="CT278" s="241"/>
      <c r="CU278" s="241"/>
      <c r="CV278" s="241"/>
      <c r="CW278" s="241"/>
      <c r="CX278" s="241"/>
      <c r="CY278" s="241"/>
      <c r="CZ278" s="241"/>
      <c r="DA278" s="241"/>
      <c r="DB278" s="241"/>
      <c r="DC278" s="241"/>
      <c r="DD278" s="241"/>
      <c r="DE278" s="241"/>
      <c r="DF278" s="241"/>
      <c r="DG278" s="241"/>
      <c r="DH278" s="241"/>
      <c r="DI278" s="241"/>
      <c r="DJ278" s="241"/>
      <c r="DK278" s="241"/>
      <c r="DL278" s="241"/>
      <c r="DM278" s="241"/>
      <c r="DN278" s="241"/>
      <c r="DO278" s="241"/>
      <c r="DP278" s="241"/>
      <c r="DQ278" s="241"/>
      <c r="DR278" s="241"/>
      <c r="DS278" s="241"/>
      <c r="DT278" s="241"/>
      <c r="DU278" s="241"/>
      <c r="DV278" s="241"/>
      <c r="DW278" s="241"/>
      <c r="DX278" s="241"/>
      <c r="DY278" s="241"/>
      <c r="DZ278" s="241"/>
      <c r="EA278" s="241"/>
      <c r="EB278" s="241"/>
      <c r="EC278" s="241"/>
      <c r="ED278" s="241"/>
      <c r="EE278" s="241"/>
      <c r="EF278" s="241"/>
      <c r="EG278" s="241"/>
      <c r="EH278" s="241"/>
      <c r="EI278" s="241"/>
      <c r="EJ278" s="241"/>
      <c r="EK278" s="241"/>
      <c r="EL278" s="241"/>
      <c r="EM278" s="241"/>
      <c r="EN278" s="241"/>
      <c r="EO278" s="241"/>
      <c r="EP278" s="241"/>
      <c r="EQ278" s="241"/>
      <c r="ER278" s="241"/>
      <c r="ES278" s="241"/>
      <c r="ET278" s="241"/>
      <c r="EU278" s="241"/>
      <c r="EV278" s="241"/>
      <c r="EW278" s="241"/>
      <c r="EX278" s="241"/>
      <c r="EY278" s="241"/>
      <c r="EZ278" s="241"/>
      <c r="FA278" s="241"/>
      <c r="FB278" s="241"/>
      <c r="FC278" s="241"/>
      <c r="FD278" s="241"/>
      <c r="FE278" s="241"/>
      <c r="FF278" s="241"/>
      <c r="FG278" s="241"/>
      <c r="FH278" s="241"/>
      <c r="FI278" s="241"/>
      <c r="FJ278" s="241"/>
      <c r="FK278" s="241"/>
      <c r="FL278" s="241"/>
      <c r="FM278" s="241"/>
      <c r="FN278" s="241"/>
      <c r="FO278" s="241"/>
      <c r="FP278" s="241"/>
      <c r="FQ278" s="241"/>
      <c r="FR278" s="241"/>
      <c r="FS278" s="241"/>
      <c r="FT278" s="241"/>
      <c r="FU278" s="241"/>
      <c r="FV278" s="241"/>
      <c r="FW278" s="241"/>
      <c r="FX278" s="241"/>
      <c r="FY278" s="241"/>
      <c r="FZ278" s="241"/>
      <c r="GA278" s="241"/>
      <c r="GB278" s="241"/>
      <c r="GC278" s="241"/>
      <c r="GD278" s="241"/>
      <c r="GE278" s="241"/>
      <c r="GF278" s="241"/>
      <c r="GG278" s="241"/>
      <c r="GH278" s="241"/>
      <c r="GI278" s="241"/>
      <c r="GJ278" s="241"/>
      <c r="GK278" s="241"/>
      <c r="GL278" s="241"/>
      <c r="GM278" s="241"/>
      <c r="GN278" s="241"/>
      <c r="GO278" s="241"/>
      <c r="GP278" s="241"/>
      <c r="GQ278" s="241"/>
      <c r="GR278" s="241"/>
      <c r="GS278" s="241"/>
      <c r="GT278" s="241"/>
      <c r="GU278" s="241"/>
      <c r="GV278" s="241"/>
      <c r="GW278" s="241"/>
      <c r="GX278" s="241"/>
      <c r="GY278" s="241"/>
      <c r="GZ278" s="241"/>
      <c r="HA278" s="241"/>
      <c r="HB278" s="241"/>
      <c r="HC278" s="241"/>
      <c r="HD278" s="241"/>
      <c r="HE278" s="241"/>
      <c r="HF278" s="241"/>
      <c r="HG278" s="241"/>
      <c r="HH278" s="241"/>
      <c r="HI278" s="241"/>
      <c r="HJ278" s="241"/>
      <c r="HK278" s="241"/>
      <c r="HL278" s="241"/>
      <c r="HM278" s="241"/>
      <c r="HN278" s="241"/>
      <c r="HO278" s="241"/>
      <c r="HP278" s="241"/>
      <c r="HQ278" s="241"/>
      <c r="HR278" s="241"/>
      <c r="HS278" s="241"/>
      <c r="HT278" s="241"/>
      <c r="HU278" s="241"/>
      <c r="HV278" s="241"/>
      <c r="HW278" s="241"/>
      <c r="HX278" s="241"/>
      <c r="HY278" s="241"/>
      <c r="HZ278" s="241"/>
      <c r="IA278" s="241"/>
      <c r="IB278" s="241"/>
      <c r="IC278" s="241"/>
      <c r="ID278" s="241"/>
      <c r="IE278" s="241"/>
      <c r="IF278" s="241"/>
      <c r="IG278" s="241"/>
      <c r="IH278" s="241"/>
      <c r="II278" s="241"/>
      <c r="IJ278" s="241"/>
      <c r="IK278" s="241"/>
      <c r="IL278" s="241"/>
      <c r="IM278" s="241"/>
      <c r="IN278" s="241"/>
      <c r="IO278" s="241"/>
      <c r="IP278" s="241"/>
      <c r="IQ278" s="241"/>
      <c r="IR278" s="241"/>
      <c r="IS278" s="241"/>
      <c r="IT278" s="241"/>
      <c r="IU278" s="241"/>
      <c r="IV278" s="241"/>
      <c r="IW278" s="241"/>
      <c r="IX278" s="241"/>
      <c r="IY278" s="241"/>
      <c r="IZ278" s="241"/>
      <c r="JA278" s="241"/>
      <c r="JB278" s="241"/>
      <c r="JC278" s="241"/>
      <c r="JD278" s="241"/>
      <c r="JE278" s="241"/>
      <c r="JF278" s="241"/>
      <c r="JG278" s="241"/>
      <c r="JH278" s="241"/>
      <c r="JI278" s="241"/>
      <c r="JJ278" s="241"/>
      <c r="JK278" s="241"/>
      <c r="JL278" s="241"/>
      <c r="JM278" s="241"/>
      <c r="JN278" s="241"/>
      <c r="JO278" s="241"/>
      <c r="JP278" s="241"/>
      <c r="JQ278" s="241"/>
      <c r="JR278" s="241"/>
      <c r="JS278" s="241"/>
      <c r="JT278" s="241"/>
      <c r="JU278" s="241"/>
      <c r="JV278" s="241"/>
      <c r="JW278" s="241"/>
      <c r="JX278" s="241"/>
      <c r="JY278" s="241"/>
      <c r="JZ278" s="241"/>
      <c r="KA278" s="241"/>
      <c r="KB278" s="241"/>
      <c r="KC278" s="241"/>
      <c r="KD278" s="241"/>
      <c r="KE278" s="241"/>
      <c r="KF278" s="241"/>
      <c r="KG278" s="241"/>
      <c r="KH278" s="241"/>
      <c r="KI278" s="241"/>
      <c r="KJ278" s="241"/>
      <c r="KK278" s="241"/>
      <c r="KL278" s="241"/>
      <c r="KM278" s="241"/>
      <c r="KN278" s="241"/>
      <c r="KO278" s="241"/>
      <c r="KP278" s="241"/>
      <c r="KQ278" s="241"/>
      <c r="KR278" s="241"/>
      <c r="KS278" s="241"/>
      <c r="KT278" s="241"/>
      <c r="KU278" s="241"/>
      <c r="KV278" s="241"/>
      <c r="KW278" s="241"/>
      <c r="KX278" s="241"/>
      <c r="KY278" s="241"/>
      <c r="KZ278" s="241"/>
      <c r="LA278" s="241"/>
      <c r="LB278" s="241"/>
      <c r="LC278" s="241"/>
      <c r="LD278" s="241"/>
      <c r="LE278" s="241"/>
      <c r="LF278" s="241"/>
      <c r="LG278" s="241"/>
      <c r="LH278" s="241"/>
      <c r="LI278" s="241"/>
      <c r="LJ278" s="241"/>
      <c r="LK278" s="241"/>
      <c r="LL278" s="241"/>
      <c r="LM278" s="241"/>
      <c r="LN278" s="241"/>
      <c r="LO278" s="241"/>
      <c r="LP278" s="241"/>
      <c r="LQ278" s="241"/>
      <c r="LR278" s="241"/>
      <c r="LS278" s="241"/>
      <c r="LT278" s="241"/>
      <c r="LU278" s="241"/>
      <c r="LV278" s="241"/>
      <c r="LW278" s="241"/>
      <c r="LX278" s="241"/>
      <c r="LY278" s="241"/>
      <c r="LZ278" s="241"/>
      <c r="MA278" s="241"/>
      <c r="MB278" s="241"/>
      <c r="MC278" s="241"/>
      <c r="MD278" s="241"/>
      <c r="ME278" s="241"/>
      <c r="MF278" s="241"/>
      <c r="MG278" s="241"/>
      <c r="MH278" s="241"/>
      <c r="MI278" s="241"/>
      <c r="MJ278" s="241"/>
      <c r="MK278" s="241"/>
      <c r="ML278" s="241"/>
      <c r="MM278" s="241"/>
      <c r="MN278" s="241"/>
      <c r="MO278" s="241"/>
      <c r="MP278" s="241"/>
      <c r="MQ278" s="241"/>
      <c r="MR278" s="241"/>
      <c r="MS278" s="241"/>
      <c r="MT278" s="241"/>
      <c r="MU278" s="241"/>
      <c r="MV278" s="241"/>
      <c r="MW278" s="241"/>
      <c r="MX278" s="241"/>
      <c r="MY278" s="241"/>
      <c r="MZ278" s="241"/>
      <c r="NA278" s="241"/>
      <c r="NB278" s="241"/>
      <c r="NC278" s="241"/>
      <c r="ND278" s="241"/>
      <c r="NE278" s="241"/>
      <c r="NF278" s="241"/>
      <c r="NG278" s="241"/>
      <c r="NH278" s="241"/>
      <c r="NI278" s="241"/>
      <c r="NJ278" s="241"/>
      <c r="NK278" s="241"/>
      <c r="NL278" s="241"/>
      <c r="NM278" s="241"/>
      <c r="NN278" s="241"/>
      <c r="NO278" s="241"/>
      <c r="NP278" s="241"/>
      <c r="NQ278" s="241"/>
      <c r="NR278" s="241"/>
      <c r="NS278" s="241"/>
      <c r="NT278" s="241"/>
      <c r="NU278" s="241"/>
      <c r="NV278" s="241"/>
      <c r="NW278" s="241"/>
      <c r="NX278" s="241"/>
      <c r="NY278" s="241"/>
      <c r="NZ278" s="241"/>
      <c r="OA278" s="241"/>
      <c r="OB278" s="241"/>
    </row>
    <row r="279" spans="1:392" s="162" customFormat="1">
      <c r="A279" s="251" t="s">
        <v>969</v>
      </c>
      <c r="B279" s="259" t="s">
        <v>967</v>
      </c>
      <c r="C279" s="290">
        <f>VLOOKUP(A279,'Running Inventory count'!$A:$C,3,)</f>
        <v>0</v>
      </c>
      <c r="D279" s="169"/>
      <c r="E279" s="169"/>
      <c r="F279" s="266" t="s">
        <v>970</v>
      </c>
      <c r="G279" s="289" t="s">
        <v>971</v>
      </c>
      <c r="H279" s="288" t="s">
        <v>126</v>
      </c>
      <c r="I279" s="275"/>
      <c r="J279" s="285"/>
      <c r="K279" s="26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1"/>
      <c r="V279" s="241"/>
      <c r="W279" s="241"/>
      <c r="X279" s="241"/>
      <c r="Y279" s="241"/>
      <c r="Z279" s="241"/>
      <c r="AA279" s="241"/>
      <c r="AB279" s="241"/>
      <c r="AC279" s="241"/>
      <c r="AD279" s="241"/>
      <c r="AE279" s="241"/>
      <c r="AF279" s="241"/>
      <c r="AG279" s="241"/>
      <c r="AH279" s="241"/>
      <c r="AI279" s="241"/>
      <c r="AJ279" s="241"/>
      <c r="AK279" s="241"/>
      <c r="AL279" s="241"/>
      <c r="AM279" s="241"/>
      <c r="AN279" s="241"/>
      <c r="AO279" s="241"/>
      <c r="AP279" s="241"/>
      <c r="AQ279" s="241"/>
      <c r="AR279" s="241"/>
      <c r="AS279" s="241"/>
      <c r="AT279" s="241"/>
      <c r="AU279" s="241"/>
      <c r="AV279" s="241"/>
      <c r="AW279" s="241"/>
      <c r="AX279" s="241"/>
      <c r="AY279" s="241"/>
      <c r="AZ279" s="241"/>
      <c r="BA279" s="241"/>
      <c r="BB279" s="241"/>
      <c r="BC279" s="241"/>
      <c r="BD279" s="241"/>
      <c r="BE279" s="241"/>
      <c r="BF279" s="241"/>
      <c r="BG279" s="241"/>
      <c r="BH279" s="241"/>
      <c r="BI279" s="241"/>
      <c r="BJ279" s="241"/>
      <c r="BK279" s="241"/>
      <c r="BL279" s="241"/>
      <c r="BM279" s="241"/>
      <c r="BN279" s="241"/>
      <c r="BO279" s="241"/>
      <c r="BP279" s="241"/>
      <c r="BQ279" s="241"/>
      <c r="BR279" s="241"/>
      <c r="BS279" s="241"/>
      <c r="BT279" s="241"/>
      <c r="BU279" s="241"/>
      <c r="BV279" s="241"/>
      <c r="BW279" s="241"/>
      <c r="BX279" s="241"/>
      <c r="BY279" s="241"/>
      <c r="BZ279" s="241"/>
      <c r="CA279" s="241"/>
      <c r="CB279" s="241"/>
      <c r="CC279" s="241"/>
      <c r="CD279" s="241"/>
      <c r="CE279" s="241"/>
      <c r="CF279" s="241"/>
      <c r="CG279" s="241"/>
      <c r="CH279" s="241"/>
      <c r="CI279" s="241"/>
      <c r="CJ279" s="241"/>
      <c r="CK279" s="241"/>
      <c r="CL279" s="241"/>
      <c r="CM279" s="241"/>
      <c r="CN279" s="241"/>
      <c r="CO279" s="241"/>
      <c r="CP279" s="241"/>
      <c r="CQ279" s="241"/>
      <c r="CR279" s="241"/>
      <c r="CS279" s="241"/>
      <c r="CT279" s="241"/>
      <c r="CU279" s="241"/>
      <c r="CV279" s="241"/>
      <c r="CW279" s="241"/>
      <c r="CX279" s="241"/>
      <c r="CY279" s="241"/>
      <c r="CZ279" s="241"/>
      <c r="DA279" s="241"/>
      <c r="DB279" s="241"/>
      <c r="DC279" s="241"/>
      <c r="DD279" s="241"/>
      <c r="DE279" s="241"/>
      <c r="DF279" s="241"/>
      <c r="DG279" s="241"/>
      <c r="DH279" s="241"/>
      <c r="DI279" s="241"/>
      <c r="DJ279" s="241"/>
      <c r="DK279" s="241"/>
      <c r="DL279" s="241"/>
      <c r="DM279" s="241"/>
      <c r="DN279" s="241"/>
      <c r="DO279" s="241"/>
      <c r="DP279" s="241"/>
      <c r="DQ279" s="241"/>
      <c r="DR279" s="241"/>
      <c r="DS279" s="241"/>
      <c r="DT279" s="241"/>
      <c r="DU279" s="241"/>
      <c r="DV279" s="241"/>
      <c r="DW279" s="241"/>
      <c r="DX279" s="241"/>
      <c r="DY279" s="241"/>
      <c r="DZ279" s="241"/>
      <c r="EA279" s="241"/>
      <c r="EB279" s="241"/>
      <c r="EC279" s="241"/>
      <c r="ED279" s="241"/>
      <c r="EE279" s="241"/>
      <c r="EF279" s="241"/>
      <c r="EG279" s="241"/>
      <c r="EH279" s="241"/>
      <c r="EI279" s="241"/>
      <c r="EJ279" s="241"/>
      <c r="EK279" s="241"/>
      <c r="EL279" s="241"/>
      <c r="EM279" s="241"/>
      <c r="EN279" s="241"/>
      <c r="EO279" s="241"/>
      <c r="EP279" s="241"/>
      <c r="EQ279" s="241"/>
      <c r="ER279" s="241"/>
      <c r="ES279" s="241"/>
      <c r="ET279" s="241"/>
      <c r="EU279" s="241"/>
      <c r="EV279" s="241"/>
      <c r="EW279" s="241"/>
      <c r="EX279" s="241"/>
      <c r="EY279" s="241"/>
      <c r="EZ279" s="241"/>
      <c r="FA279" s="241"/>
      <c r="FB279" s="241"/>
      <c r="FC279" s="241"/>
      <c r="FD279" s="241"/>
      <c r="FE279" s="241"/>
      <c r="FF279" s="241"/>
      <c r="FG279" s="241"/>
      <c r="FH279" s="241"/>
      <c r="FI279" s="241"/>
      <c r="FJ279" s="241"/>
      <c r="FK279" s="241"/>
      <c r="FL279" s="241"/>
      <c r="FM279" s="241"/>
      <c r="FN279" s="241"/>
      <c r="FO279" s="241"/>
      <c r="FP279" s="241"/>
      <c r="FQ279" s="241"/>
      <c r="FR279" s="241"/>
      <c r="FS279" s="241"/>
      <c r="FT279" s="241"/>
      <c r="FU279" s="241"/>
      <c r="FV279" s="241"/>
      <c r="FW279" s="241"/>
      <c r="FX279" s="241"/>
      <c r="FY279" s="241"/>
      <c r="FZ279" s="241"/>
      <c r="GA279" s="241"/>
      <c r="GB279" s="241"/>
      <c r="GC279" s="241"/>
      <c r="GD279" s="241"/>
      <c r="GE279" s="241"/>
      <c r="GF279" s="241"/>
      <c r="GG279" s="241"/>
      <c r="GH279" s="241"/>
      <c r="GI279" s="241"/>
      <c r="GJ279" s="241"/>
      <c r="GK279" s="241"/>
      <c r="GL279" s="241"/>
      <c r="GM279" s="241"/>
      <c r="GN279" s="241"/>
      <c r="GO279" s="241"/>
      <c r="GP279" s="241"/>
      <c r="GQ279" s="241"/>
      <c r="GR279" s="241"/>
      <c r="GS279" s="241"/>
      <c r="GT279" s="241"/>
      <c r="GU279" s="241"/>
      <c r="GV279" s="241"/>
      <c r="GW279" s="241"/>
      <c r="GX279" s="241"/>
      <c r="GY279" s="241"/>
      <c r="GZ279" s="241"/>
      <c r="HA279" s="241"/>
      <c r="HB279" s="241"/>
      <c r="HC279" s="241"/>
      <c r="HD279" s="241"/>
      <c r="HE279" s="241"/>
      <c r="HF279" s="241"/>
      <c r="HG279" s="241"/>
      <c r="HH279" s="241"/>
      <c r="HI279" s="241"/>
      <c r="HJ279" s="241"/>
      <c r="HK279" s="241"/>
      <c r="HL279" s="241"/>
      <c r="HM279" s="241"/>
      <c r="HN279" s="241"/>
      <c r="HO279" s="241"/>
      <c r="HP279" s="241"/>
      <c r="HQ279" s="241"/>
      <c r="HR279" s="241"/>
      <c r="HS279" s="241"/>
      <c r="HT279" s="241"/>
      <c r="HU279" s="241"/>
      <c r="HV279" s="241"/>
      <c r="HW279" s="241"/>
      <c r="HX279" s="241"/>
      <c r="HY279" s="241"/>
      <c r="HZ279" s="241"/>
      <c r="IA279" s="241"/>
      <c r="IB279" s="241"/>
      <c r="IC279" s="241"/>
      <c r="ID279" s="241"/>
      <c r="IE279" s="241"/>
      <c r="IF279" s="241"/>
      <c r="IG279" s="241"/>
      <c r="IH279" s="241"/>
      <c r="II279" s="241"/>
      <c r="IJ279" s="241"/>
      <c r="IK279" s="241"/>
      <c r="IL279" s="241"/>
      <c r="IM279" s="241"/>
      <c r="IN279" s="241"/>
      <c r="IO279" s="241"/>
      <c r="IP279" s="241"/>
      <c r="IQ279" s="241"/>
      <c r="IR279" s="241"/>
      <c r="IS279" s="241"/>
      <c r="IT279" s="241"/>
      <c r="IU279" s="241"/>
      <c r="IV279" s="241"/>
      <c r="IW279" s="241"/>
      <c r="IX279" s="241"/>
      <c r="IY279" s="241"/>
      <c r="IZ279" s="241"/>
      <c r="JA279" s="241"/>
      <c r="JB279" s="241"/>
      <c r="JC279" s="241"/>
      <c r="JD279" s="241"/>
      <c r="JE279" s="241"/>
      <c r="JF279" s="241"/>
      <c r="JG279" s="241"/>
      <c r="JH279" s="241"/>
      <c r="JI279" s="241"/>
      <c r="JJ279" s="241"/>
      <c r="JK279" s="241"/>
      <c r="JL279" s="241"/>
      <c r="JM279" s="241"/>
      <c r="JN279" s="241"/>
      <c r="JO279" s="241"/>
      <c r="JP279" s="241"/>
      <c r="JQ279" s="241"/>
      <c r="JR279" s="241"/>
      <c r="JS279" s="241"/>
      <c r="JT279" s="241"/>
      <c r="JU279" s="241"/>
      <c r="JV279" s="241"/>
      <c r="JW279" s="241"/>
      <c r="JX279" s="241"/>
      <c r="JY279" s="241"/>
      <c r="JZ279" s="241"/>
      <c r="KA279" s="241"/>
      <c r="KB279" s="241"/>
      <c r="KC279" s="241"/>
      <c r="KD279" s="241"/>
      <c r="KE279" s="241"/>
      <c r="KF279" s="241"/>
      <c r="KG279" s="241"/>
      <c r="KH279" s="241"/>
      <c r="KI279" s="241"/>
      <c r="KJ279" s="241"/>
      <c r="KK279" s="241"/>
      <c r="KL279" s="241"/>
      <c r="KM279" s="241"/>
      <c r="KN279" s="241"/>
      <c r="KO279" s="241"/>
      <c r="KP279" s="241"/>
      <c r="KQ279" s="241"/>
      <c r="KR279" s="241"/>
      <c r="KS279" s="241"/>
      <c r="KT279" s="241"/>
      <c r="KU279" s="241"/>
      <c r="KV279" s="241"/>
      <c r="KW279" s="241"/>
      <c r="KX279" s="241"/>
      <c r="KY279" s="241"/>
      <c r="KZ279" s="241"/>
      <c r="LA279" s="241"/>
      <c r="LB279" s="241"/>
      <c r="LC279" s="241"/>
      <c r="LD279" s="241"/>
      <c r="LE279" s="241"/>
      <c r="LF279" s="241"/>
      <c r="LG279" s="241"/>
      <c r="LH279" s="241"/>
      <c r="LI279" s="241"/>
      <c r="LJ279" s="241"/>
      <c r="LK279" s="241"/>
      <c r="LL279" s="241"/>
      <c r="LM279" s="241"/>
      <c r="LN279" s="241"/>
      <c r="LO279" s="241"/>
      <c r="LP279" s="241"/>
      <c r="LQ279" s="241"/>
      <c r="LR279" s="241"/>
      <c r="LS279" s="241"/>
      <c r="LT279" s="241"/>
      <c r="LU279" s="241"/>
      <c r="LV279" s="241"/>
      <c r="LW279" s="241"/>
      <c r="LX279" s="241"/>
      <c r="LY279" s="241"/>
      <c r="LZ279" s="241"/>
      <c r="MA279" s="241"/>
      <c r="MB279" s="241"/>
      <c r="MC279" s="241"/>
      <c r="MD279" s="241"/>
      <c r="ME279" s="241"/>
      <c r="MF279" s="241"/>
      <c r="MG279" s="241"/>
      <c r="MH279" s="241"/>
      <c r="MI279" s="241"/>
      <c r="MJ279" s="241"/>
      <c r="MK279" s="241"/>
      <c r="ML279" s="241"/>
      <c r="MM279" s="241"/>
      <c r="MN279" s="241"/>
      <c r="MO279" s="241"/>
      <c r="MP279" s="241"/>
      <c r="MQ279" s="241"/>
      <c r="MR279" s="241"/>
      <c r="MS279" s="241"/>
      <c r="MT279" s="241"/>
      <c r="MU279" s="241"/>
      <c r="MV279" s="241"/>
      <c r="MW279" s="241"/>
      <c r="MX279" s="241"/>
      <c r="MY279" s="241"/>
      <c r="MZ279" s="241"/>
      <c r="NA279" s="241"/>
      <c r="NB279" s="241"/>
      <c r="NC279" s="241"/>
      <c r="ND279" s="241"/>
      <c r="NE279" s="241"/>
      <c r="NF279" s="241"/>
      <c r="NG279" s="241"/>
      <c r="NH279" s="241"/>
      <c r="NI279" s="241"/>
      <c r="NJ279" s="241"/>
      <c r="NK279" s="241"/>
      <c r="NL279" s="241"/>
      <c r="NM279" s="241"/>
      <c r="NN279" s="241"/>
      <c r="NO279" s="241"/>
      <c r="NP279" s="241"/>
      <c r="NQ279" s="241"/>
      <c r="NR279" s="241"/>
      <c r="NS279" s="241"/>
      <c r="NT279" s="241"/>
      <c r="NU279" s="241"/>
      <c r="NV279" s="241"/>
      <c r="NW279" s="241"/>
      <c r="NX279" s="241"/>
      <c r="NY279" s="241"/>
      <c r="NZ279" s="241"/>
      <c r="OA279" s="241"/>
      <c r="OB279" s="241"/>
    </row>
    <row r="280" spans="1:392" s="162" customFormat="1">
      <c r="A280" s="251" t="s">
        <v>778</v>
      </c>
      <c r="B280" s="259" t="s">
        <v>777</v>
      </c>
      <c r="C280" s="190">
        <f>VLOOKUP(A280,'Running Inventory count'!$A:$C,3,)</f>
        <v>2</v>
      </c>
      <c r="D280" s="169"/>
      <c r="E280" s="169"/>
      <c r="F280" s="188" t="s">
        <v>1094</v>
      </c>
      <c r="G280" s="186" t="s">
        <v>971</v>
      </c>
      <c r="H280" s="185" t="s">
        <v>126</v>
      </c>
      <c r="I280" s="275"/>
      <c r="J280" s="187"/>
      <c r="K280" s="26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1"/>
      <c r="V280" s="241"/>
      <c r="W280" s="241"/>
      <c r="X280" s="241"/>
      <c r="Y280" s="241"/>
      <c r="Z280" s="241"/>
      <c r="AA280" s="241"/>
      <c r="AB280" s="241"/>
      <c r="AC280" s="241"/>
      <c r="AD280" s="241"/>
      <c r="AE280" s="241"/>
      <c r="AF280" s="241"/>
      <c r="AG280" s="241"/>
      <c r="AH280" s="241"/>
      <c r="AI280" s="241"/>
      <c r="AJ280" s="241"/>
      <c r="AK280" s="241"/>
      <c r="AL280" s="241"/>
      <c r="AM280" s="241"/>
      <c r="AN280" s="241"/>
      <c r="AO280" s="241"/>
      <c r="AP280" s="241"/>
      <c r="AQ280" s="241"/>
      <c r="AR280" s="241"/>
      <c r="AS280" s="241"/>
      <c r="AT280" s="241"/>
      <c r="AU280" s="241"/>
      <c r="AV280" s="241"/>
      <c r="AW280" s="241"/>
      <c r="AX280" s="241"/>
      <c r="AY280" s="241"/>
      <c r="AZ280" s="241"/>
      <c r="BA280" s="241"/>
      <c r="BB280" s="241"/>
      <c r="BC280" s="241"/>
      <c r="BD280" s="241"/>
      <c r="BE280" s="241"/>
      <c r="BF280" s="241"/>
      <c r="BG280" s="241"/>
      <c r="BH280" s="241"/>
      <c r="BI280" s="241"/>
      <c r="BJ280" s="241"/>
      <c r="BK280" s="241"/>
      <c r="BL280" s="241"/>
      <c r="BM280" s="241"/>
      <c r="BN280" s="241"/>
      <c r="BO280" s="241"/>
      <c r="BP280" s="241"/>
      <c r="BQ280" s="241"/>
      <c r="BR280" s="241"/>
      <c r="BS280" s="241"/>
      <c r="BT280" s="241"/>
      <c r="BU280" s="241"/>
      <c r="BV280" s="241"/>
      <c r="BW280" s="241"/>
      <c r="BX280" s="241"/>
      <c r="BY280" s="241"/>
      <c r="BZ280" s="241"/>
      <c r="CA280" s="241"/>
      <c r="CB280" s="241"/>
      <c r="CC280" s="241"/>
      <c r="CD280" s="241"/>
      <c r="CE280" s="241"/>
      <c r="CF280" s="241"/>
      <c r="CG280" s="241"/>
      <c r="CH280" s="241"/>
      <c r="CI280" s="241"/>
      <c r="CJ280" s="241"/>
      <c r="CK280" s="241"/>
      <c r="CL280" s="241"/>
      <c r="CM280" s="241"/>
      <c r="CN280" s="241"/>
      <c r="CO280" s="241"/>
      <c r="CP280" s="241"/>
      <c r="CQ280" s="241"/>
      <c r="CR280" s="241"/>
      <c r="CS280" s="241"/>
      <c r="CT280" s="241"/>
      <c r="CU280" s="241"/>
      <c r="CV280" s="241"/>
      <c r="CW280" s="241"/>
      <c r="CX280" s="241"/>
      <c r="CY280" s="241"/>
      <c r="CZ280" s="241"/>
      <c r="DA280" s="241"/>
      <c r="DB280" s="241"/>
      <c r="DC280" s="241"/>
      <c r="DD280" s="241"/>
      <c r="DE280" s="241"/>
      <c r="DF280" s="241"/>
      <c r="DG280" s="241"/>
      <c r="DH280" s="241"/>
      <c r="DI280" s="241"/>
      <c r="DJ280" s="241"/>
      <c r="DK280" s="241"/>
      <c r="DL280" s="241"/>
      <c r="DM280" s="241"/>
      <c r="DN280" s="241"/>
      <c r="DO280" s="241"/>
      <c r="DP280" s="241"/>
      <c r="DQ280" s="241"/>
      <c r="DR280" s="241"/>
      <c r="DS280" s="241"/>
      <c r="DT280" s="241"/>
      <c r="DU280" s="241"/>
      <c r="DV280" s="241"/>
      <c r="DW280" s="241"/>
      <c r="DX280" s="241"/>
      <c r="DY280" s="241"/>
      <c r="DZ280" s="241"/>
      <c r="EA280" s="241"/>
      <c r="EB280" s="241"/>
      <c r="EC280" s="241"/>
      <c r="ED280" s="241"/>
      <c r="EE280" s="241"/>
      <c r="EF280" s="241"/>
      <c r="EG280" s="241"/>
      <c r="EH280" s="241"/>
      <c r="EI280" s="241"/>
      <c r="EJ280" s="241"/>
      <c r="EK280" s="241"/>
      <c r="EL280" s="241"/>
      <c r="EM280" s="241"/>
      <c r="EN280" s="241"/>
      <c r="EO280" s="241"/>
      <c r="EP280" s="241"/>
      <c r="EQ280" s="241"/>
      <c r="ER280" s="241"/>
      <c r="ES280" s="241"/>
      <c r="ET280" s="241"/>
      <c r="EU280" s="241"/>
      <c r="EV280" s="241"/>
      <c r="EW280" s="241"/>
      <c r="EX280" s="241"/>
      <c r="EY280" s="241"/>
      <c r="EZ280" s="241"/>
      <c r="FA280" s="241"/>
      <c r="FB280" s="241"/>
      <c r="FC280" s="241"/>
      <c r="FD280" s="241"/>
      <c r="FE280" s="241"/>
      <c r="FF280" s="241"/>
      <c r="FG280" s="241"/>
      <c r="FH280" s="241"/>
      <c r="FI280" s="241"/>
      <c r="FJ280" s="241"/>
      <c r="FK280" s="241"/>
      <c r="FL280" s="241"/>
      <c r="FM280" s="241"/>
      <c r="FN280" s="241"/>
      <c r="FO280" s="241"/>
      <c r="FP280" s="241"/>
      <c r="FQ280" s="241"/>
      <c r="FR280" s="241"/>
      <c r="FS280" s="241"/>
      <c r="FT280" s="241"/>
      <c r="FU280" s="241"/>
      <c r="FV280" s="241"/>
      <c r="FW280" s="241"/>
      <c r="FX280" s="241"/>
      <c r="FY280" s="241"/>
      <c r="FZ280" s="241"/>
      <c r="GA280" s="241"/>
      <c r="GB280" s="241"/>
      <c r="GC280" s="241"/>
      <c r="GD280" s="241"/>
      <c r="GE280" s="241"/>
      <c r="GF280" s="241"/>
      <c r="GG280" s="241"/>
      <c r="GH280" s="241"/>
      <c r="GI280" s="241"/>
      <c r="GJ280" s="241"/>
      <c r="GK280" s="241"/>
      <c r="GL280" s="241"/>
      <c r="GM280" s="241"/>
      <c r="GN280" s="241"/>
      <c r="GO280" s="241"/>
      <c r="GP280" s="241"/>
      <c r="GQ280" s="241"/>
      <c r="GR280" s="241"/>
      <c r="GS280" s="241"/>
      <c r="GT280" s="241"/>
      <c r="GU280" s="241"/>
      <c r="GV280" s="241"/>
      <c r="GW280" s="241"/>
      <c r="GX280" s="241"/>
      <c r="GY280" s="241"/>
      <c r="GZ280" s="241"/>
      <c r="HA280" s="241"/>
      <c r="HB280" s="241"/>
      <c r="HC280" s="241"/>
      <c r="HD280" s="241"/>
      <c r="HE280" s="241"/>
      <c r="HF280" s="241"/>
      <c r="HG280" s="241"/>
      <c r="HH280" s="241"/>
      <c r="HI280" s="241"/>
      <c r="HJ280" s="241"/>
      <c r="HK280" s="241"/>
      <c r="HL280" s="241"/>
      <c r="HM280" s="241"/>
      <c r="HN280" s="241"/>
      <c r="HO280" s="241"/>
      <c r="HP280" s="241"/>
      <c r="HQ280" s="241"/>
      <c r="HR280" s="241"/>
      <c r="HS280" s="241"/>
      <c r="HT280" s="241"/>
      <c r="HU280" s="241"/>
      <c r="HV280" s="241"/>
      <c r="HW280" s="241"/>
      <c r="HX280" s="241"/>
      <c r="HY280" s="241"/>
      <c r="HZ280" s="241"/>
      <c r="IA280" s="241"/>
      <c r="IB280" s="241"/>
      <c r="IC280" s="241"/>
      <c r="ID280" s="241"/>
      <c r="IE280" s="241"/>
      <c r="IF280" s="241"/>
      <c r="IG280" s="241"/>
      <c r="IH280" s="241"/>
      <c r="II280" s="241"/>
      <c r="IJ280" s="241"/>
      <c r="IK280" s="241"/>
      <c r="IL280" s="241"/>
      <c r="IM280" s="241"/>
      <c r="IN280" s="241"/>
      <c r="IO280" s="241"/>
      <c r="IP280" s="241"/>
      <c r="IQ280" s="241"/>
      <c r="IR280" s="241"/>
      <c r="IS280" s="241"/>
      <c r="IT280" s="241"/>
      <c r="IU280" s="241"/>
      <c r="IV280" s="241"/>
      <c r="IW280" s="241"/>
      <c r="IX280" s="241"/>
      <c r="IY280" s="241"/>
      <c r="IZ280" s="241"/>
      <c r="JA280" s="241"/>
      <c r="JB280" s="241"/>
      <c r="JC280" s="241"/>
      <c r="JD280" s="241"/>
      <c r="JE280" s="241"/>
      <c r="JF280" s="241"/>
      <c r="JG280" s="241"/>
      <c r="JH280" s="241"/>
      <c r="JI280" s="241"/>
      <c r="JJ280" s="241"/>
      <c r="JK280" s="241"/>
      <c r="JL280" s="241"/>
      <c r="JM280" s="241"/>
      <c r="JN280" s="241"/>
      <c r="JO280" s="241"/>
      <c r="JP280" s="241"/>
      <c r="JQ280" s="241"/>
      <c r="JR280" s="241"/>
      <c r="JS280" s="241"/>
      <c r="JT280" s="241"/>
      <c r="JU280" s="241"/>
      <c r="JV280" s="241"/>
      <c r="JW280" s="241"/>
      <c r="JX280" s="241"/>
      <c r="JY280" s="241"/>
      <c r="JZ280" s="241"/>
      <c r="KA280" s="241"/>
      <c r="KB280" s="241"/>
      <c r="KC280" s="241"/>
      <c r="KD280" s="241"/>
      <c r="KE280" s="241"/>
      <c r="KF280" s="241"/>
      <c r="KG280" s="241"/>
      <c r="KH280" s="241"/>
      <c r="KI280" s="241"/>
      <c r="KJ280" s="241"/>
      <c r="KK280" s="241"/>
      <c r="KL280" s="241"/>
      <c r="KM280" s="241"/>
      <c r="KN280" s="241"/>
      <c r="KO280" s="241"/>
      <c r="KP280" s="241"/>
      <c r="KQ280" s="241"/>
      <c r="KR280" s="241"/>
      <c r="KS280" s="241"/>
      <c r="KT280" s="241"/>
      <c r="KU280" s="241"/>
      <c r="KV280" s="241"/>
      <c r="KW280" s="241"/>
      <c r="KX280" s="241"/>
      <c r="KY280" s="241"/>
      <c r="KZ280" s="241"/>
      <c r="LA280" s="241"/>
      <c r="LB280" s="241"/>
      <c r="LC280" s="241"/>
      <c r="LD280" s="241"/>
      <c r="LE280" s="241"/>
      <c r="LF280" s="241"/>
      <c r="LG280" s="241"/>
      <c r="LH280" s="241"/>
      <c r="LI280" s="241"/>
      <c r="LJ280" s="241"/>
      <c r="LK280" s="241"/>
      <c r="LL280" s="241"/>
      <c r="LM280" s="241"/>
      <c r="LN280" s="241"/>
      <c r="LO280" s="241"/>
      <c r="LP280" s="241"/>
      <c r="LQ280" s="241"/>
      <c r="LR280" s="241"/>
      <c r="LS280" s="241"/>
      <c r="LT280" s="241"/>
      <c r="LU280" s="241"/>
      <c r="LV280" s="241"/>
      <c r="LW280" s="241"/>
      <c r="LX280" s="241"/>
      <c r="LY280" s="241"/>
      <c r="LZ280" s="241"/>
      <c r="MA280" s="241"/>
      <c r="MB280" s="241"/>
      <c r="MC280" s="241"/>
      <c r="MD280" s="241"/>
      <c r="ME280" s="241"/>
      <c r="MF280" s="241"/>
      <c r="MG280" s="241"/>
      <c r="MH280" s="241"/>
      <c r="MI280" s="241"/>
      <c r="MJ280" s="241"/>
      <c r="MK280" s="241"/>
      <c r="ML280" s="241"/>
      <c r="MM280" s="241"/>
      <c r="MN280" s="241"/>
      <c r="MO280" s="241"/>
      <c r="MP280" s="241"/>
      <c r="MQ280" s="241"/>
      <c r="MR280" s="241"/>
      <c r="MS280" s="241"/>
      <c r="MT280" s="241"/>
      <c r="MU280" s="241"/>
      <c r="MV280" s="241"/>
      <c r="MW280" s="241"/>
      <c r="MX280" s="241"/>
      <c r="MY280" s="241"/>
      <c r="MZ280" s="241"/>
      <c r="NA280" s="241"/>
      <c r="NB280" s="241"/>
      <c r="NC280" s="241"/>
      <c r="ND280" s="241"/>
      <c r="NE280" s="241"/>
      <c r="NF280" s="241"/>
      <c r="NG280" s="241"/>
      <c r="NH280" s="241"/>
      <c r="NI280" s="241"/>
      <c r="NJ280" s="241"/>
      <c r="NK280" s="241"/>
      <c r="NL280" s="241"/>
      <c r="NM280" s="241"/>
      <c r="NN280" s="241"/>
      <c r="NO280" s="241"/>
      <c r="NP280" s="241"/>
      <c r="NQ280" s="241"/>
      <c r="NR280" s="241"/>
      <c r="NS280" s="241"/>
      <c r="NT280" s="241"/>
      <c r="NU280" s="241"/>
      <c r="NV280" s="241"/>
      <c r="NW280" s="241"/>
      <c r="NX280" s="241"/>
      <c r="NY280" s="241"/>
      <c r="NZ280" s="241"/>
      <c r="OA280" s="241"/>
      <c r="OB280" s="241"/>
    </row>
    <row r="281" spans="1:392" s="162" customFormat="1">
      <c r="A281" s="251" t="s">
        <v>668</v>
      </c>
      <c r="B281" s="259" t="s">
        <v>669</v>
      </c>
      <c r="C281" s="190">
        <f>VLOOKUP(A281,'Running Inventory count'!$A:$C,3,)</f>
        <v>4</v>
      </c>
      <c r="D281" s="169"/>
      <c r="E281" s="169"/>
      <c r="F281" s="188" t="s">
        <v>1094</v>
      </c>
      <c r="G281" s="186" t="s">
        <v>971</v>
      </c>
      <c r="H281" s="185" t="s">
        <v>126</v>
      </c>
      <c r="I281" s="275"/>
      <c r="J281" s="187"/>
      <c r="K281" s="261"/>
      <c r="L281" s="241"/>
      <c r="M281" s="241"/>
      <c r="N281" s="241"/>
      <c r="O281" s="241"/>
      <c r="P281" s="241"/>
      <c r="Q281" s="241"/>
      <c r="R281" s="241"/>
      <c r="S281" s="241"/>
      <c r="T281" s="241"/>
      <c r="U281" s="241"/>
      <c r="V281" s="241"/>
      <c r="W281" s="241"/>
      <c r="X281" s="241"/>
      <c r="Y281" s="241"/>
      <c r="Z281" s="241"/>
      <c r="AA281" s="241"/>
      <c r="AB281" s="241"/>
      <c r="AC281" s="241"/>
      <c r="AD281" s="241"/>
      <c r="AE281" s="241"/>
      <c r="AF281" s="241"/>
      <c r="AG281" s="241"/>
      <c r="AH281" s="241"/>
      <c r="AI281" s="241"/>
      <c r="AJ281" s="241"/>
      <c r="AK281" s="241"/>
      <c r="AL281" s="241"/>
      <c r="AM281" s="241"/>
      <c r="AN281" s="241"/>
      <c r="AO281" s="241"/>
      <c r="AP281" s="241"/>
      <c r="AQ281" s="241"/>
      <c r="AR281" s="241"/>
      <c r="AS281" s="241"/>
      <c r="AT281" s="241"/>
      <c r="AU281" s="241"/>
      <c r="AV281" s="241"/>
      <c r="AW281" s="241"/>
      <c r="AX281" s="241"/>
      <c r="AY281" s="241"/>
      <c r="AZ281" s="241"/>
      <c r="BA281" s="241"/>
      <c r="BB281" s="241"/>
      <c r="BC281" s="241"/>
      <c r="BD281" s="241"/>
      <c r="BE281" s="241"/>
      <c r="BF281" s="241"/>
      <c r="BG281" s="241"/>
      <c r="BH281" s="241"/>
      <c r="BI281" s="241"/>
      <c r="BJ281" s="241"/>
      <c r="BK281" s="241"/>
      <c r="BL281" s="241"/>
      <c r="BM281" s="241"/>
      <c r="BN281" s="241"/>
      <c r="BO281" s="241"/>
      <c r="BP281" s="241"/>
      <c r="BQ281" s="241"/>
      <c r="BR281" s="241"/>
      <c r="BS281" s="241"/>
      <c r="BT281" s="241"/>
      <c r="BU281" s="241"/>
      <c r="BV281" s="241"/>
      <c r="BW281" s="241"/>
      <c r="BX281" s="241"/>
      <c r="BY281" s="241"/>
      <c r="BZ281" s="241"/>
      <c r="CA281" s="241"/>
      <c r="CB281" s="241"/>
      <c r="CC281" s="241"/>
      <c r="CD281" s="241"/>
      <c r="CE281" s="241"/>
      <c r="CF281" s="241"/>
      <c r="CG281" s="241"/>
      <c r="CH281" s="241"/>
      <c r="CI281" s="241"/>
      <c r="CJ281" s="241"/>
      <c r="CK281" s="241"/>
      <c r="CL281" s="241"/>
      <c r="CM281" s="241"/>
      <c r="CN281" s="241"/>
      <c r="CO281" s="241"/>
      <c r="CP281" s="241"/>
      <c r="CQ281" s="241"/>
      <c r="CR281" s="241"/>
      <c r="CS281" s="241"/>
      <c r="CT281" s="241"/>
      <c r="CU281" s="241"/>
      <c r="CV281" s="241"/>
      <c r="CW281" s="241"/>
      <c r="CX281" s="241"/>
      <c r="CY281" s="241"/>
      <c r="CZ281" s="241"/>
      <c r="DA281" s="241"/>
      <c r="DB281" s="241"/>
      <c r="DC281" s="241"/>
      <c r="DD281" s="241"/>
      <c r="DE281" s="241"/>
      <c r="DF281" s="241"/>
      <c r="DG281" s="241"/>
      <c r="DH281" s="241"/>
      <c r="DI281" s="241"/>
      <c r="DJ281" s="241"/>
      <c r="DK281" s="241"/>
      <c r="DL281" s="241"/>
      <c r="DM281" s="241"/>
      <c r="DN281" s="241"/>
      <c r="DO281" s="241"/>
      <c r="DP281" s="241"/>
      <c r="DQ281" s="241"/>
      <c r="DR281" s="241"/>
      <c r="DS281" s="241"/>
      <c r="DT281" s="241"/>
      <c r="DU281" s="241"/>
      <c r="DV281" s="241"/>
      <c r="DW281" s="241"/>
      <c r="DX281" s="241"/>
      <c r="DY281" s="241"/>
      <c r="DZ281" s="241"/>
      <c r="EA281" s="241"/>
      <c r="EB281" s="241"/>
      <c r="EC281" s="241"/>
      <c r="ED281" s="241"/>
      <c r="EE281" s="241"/>
      <c r="EF281" s="241"/>
      <c r="EG281" s="241"/>
      <c r="EH281" s="241"/>
      <c r="EI281" s="241"/>
      <c r="EJ281" s="241"/>
      <c r="EK281" s="241"/>
      <c r="EL281" s="241"/>
      <c r="EM281" s="241"/>
      <c r="EN281" s="241"/>
      <c r="EO281" s="241"/>
      <c r="EP281" s="241"/>
      <c r="EQ281" s="241"/>
      <c r="ER281" s="241"/>
      <c r="ES281" s="241"/>
      <c r="ET281" s="241"/>
      <c r="EU281" s="241"/>
      <c r="EV281" s="241"/>
      <c r="EW281" s="241"/>
      <c r="EX281" s="241"/>
      <c r="EY281" s="241"/>
      <c r="EZ281" s="241"/>
      <c r="FA281" s="241"/>
      <c r="FB281" s="241"/>
      <c r="FC281" s="241"/>
      <c r="FD281" s="241"/>
      <c r="FE281" s="241"/>
      <c r="FF281" s="241"/>
      <c r="FG281" s="241"/>
      <c r="FH281" s="241"/>
      <c r="FI281" s="241"/>
      <c r="FJ281" s="241"/>
      <c r="FK281" s="241"/>
      <c r="FL281" s="241"/>
      <c r="FM281" s="241"/>
      <c r="FN281" s="241"/>
      <c r="FO281" s="241"/>
      <c r="FP281" s="241"/>
      <c r="FQ281" s="241"/>
      <c r="FR281" s="241"/>
      <c r="FS281" s="241"/>
      <c r="FT281" s="241"/>
      <c r="FU281" s="241"/>
      <c r="FV281" s="241"/>
      <c r="FW281" s="241"/>
      <c r="FX281" s="241"/>
      <c r="FY281" s="241"/>
      <c r="FZ281" s="241"/>
      <c r="GA281" s="241"/>
      <c r="GB281" s="241"/>
      <c r="GC281" s="241"/>
      <c r="GD281" s="241"/>
      <c r="GE281" s="241"/>
      <c r="GF281" s="241"/>
      <c r="GG281" s="241"/>
      <c r="GH281" s="241"/>
      <c r="GI281" s="241"/>
      <c r="GJ281" s="241"/>
      <c r="GK281" s="241"/>
      <c r="GL281" s="241"/>
      <c r="GM281" s="241"/>
      <c r="GN281" s="241"/>
      <c r="GO281" s="241"/>
      <c r="GP281" s="241"/>
      <c r="GQ281" s="241"/>
      <c r="GR281" s="241"/>
      <c r="GS281" s="241"/>
      <c r="GT281" s="241"/>
      <c r="GU281" s="241"/>
      <c r="GV281" s="241"/>
      <c r="GW281" s="241"/>
      <c r="GX281" s="241"/>
      <c r="GY281" s="241"/>
      <c r="GZ281" s="241"/>
      <c r="HA281" s="241"/>
      <c r="HB281" s="241"/>
      <c r="HC281" s="241"/>
      <c r="HD281" s="241"/>
      <c r="HE281" s="241"/>
      <c r="HF281" s="241"/>
      <c r="HG281" s="241"/>
      <c r="HH281" s="241"/>
      <c r="HI281" s="241"/>
      <c r="HJ281" s="241"/>
      <c r="HK281" s="241"/>
      <c r="HL281" s="241"/>
      <c r="HM281" s="241"/>
      <c r="HN281" s="241"/>
      <c r="HO281" s="241"/>
      <c r="HP281" s="241"/>
      <c r="HQ281" s="241"/>
      <c r="HR281" s="241"/>
      <c r="HS281" s="241"/>
      <c r="HT281" s="241"/>
      <c r="HU281" s="241"/>
      <c r="HV281" s="241"/>
      <c r="HW281" s="241"/>
      <c r="HX281" s="241"/>
      <c r="HY281" s="241"/>
      <c r="HZ281" s="241"/>
      <c r="IA281" s="241"/>
      <c r="IB281" s="241"/>
      <c r="IC281" s="241"/>
      <c r="ID281" s="241"/>
      <c r="IE281" s="241"/>
      <c r="IF281" s="241"/>
      <c r="IG281" s="241"/>
      <c r="IH281" s="241"/>
      <c r="II281" s="241"/>
      <c r="IJ281" s="241"/>
      <c r="IK281" s="241"/>
      <c r="IL281" s="241"/>
      <c r="IM281" s="241"/>
      <c r="IN281" s="241"/>
      <c r="IO281" s="241"/>
      <c r="IP281" s="241"/>
      <c r="IQ281" s="241"/>
      <c r="IR281" s="241"/>
      <c r="IS281" s="241"/>
      <c r="IT281" s="241"/>
      <c r="IU281" s="241"/>
      <c r="IV281" s="241"/>
      <c r="IW281" s="241"/>
      <c r="IX281" s="241"/>
      <c r="IY281" s="241"/>
      <c r="IZ281" s="241"/>
      <c r="JA281" s="241"/>
      <c r="JB281" s="241"/>
      <c r="JC281" s="241"/>
      <c r="JD281" s="241"/>
      <c r="JE281" s="241"/>
      <c r="JF281" s="241"/>
      <c r="JG281" s="241"/>
      <c r="JH281" s="241"/>
      <c r="JI281" s="241"/>
      <c r="JJ281" s="241"/>
      <c r="JK281" s="241"/>
      <c r="JL281" s="241"/>
      <c r="JM281" s="241"/>
      <c r="JN281" s="241"/>
      <c r="JO281" s="241"/>
      <c r="JP281" s="241"/>
      <c r="JQ281" s="241"/>
      <c r="JR281" s="241"/>
      <c r="JS281" s="241"/>
      <c r="JT281" s="241"/>
      <c r="JU281" s="241"/>
      <c r="JV281" s="241"/>
      <c r="JW281" s="241"/>
      <c r="JX281" s="241"/>
      <c r="JY281" s="241"/>
      <c r="JZ281" s="241"/>
      <c r="KA281" s="241"/>
      <c r="KB281" s="241"/>
      <c r="KC281" s="241"/>
      <c r="KD281" s="241"/>
      <c r="KE281" s="241"/>
      <c r="KF281" s="241"/>
      <c r="KG281" s="241"/>
      <c r="KH281" s="241"/>
      <c r="KI281" s="241"/>
      <c r="KJ281" s="241"/>
      <c r="KK281" s="241"/>
      <c r="KL281" s="241"/>
      <c r="KM281" s="241"/>
      <c r="KN281" s="241"/>
      <c r="KO281" s="241"/>
      <c r="KP281" s="241"/>
      <c r="KQ281" s="241"/>
      <c r="KR281" s="241"/>
      <c r="KS281" s="241"/>
      <c r="KT281" s="241"/>
      <c r="KU281" s="241"/>
      <c r="KV281" s="241"/>
      <c r="KW281" s="241"/>
      <c r="KX281" s="241"/>
      <c r="KY281" s="241"/>
      <c r="KZ281" s="241"/>
      <c r="LA281" s="241"/>
      <c r="LB281" s="241"/>
      <c r="LC281" s="241"/>
      <c r="LD281" s="241"/>
      <c r="LE281" s="241"/>
      <c r="LF281" s="241"/>
      <c r="LG281" s="241"/>
      <c r="LH281" s="241"/>
      <c r="LI281" s="241"/>
      <c r="LJ281" s="241"/>
      <c r="LK281" s="241"/>
      <c r="LL281" s="241"/>
      <c r="LM281" s="241"/>
      <c r="LN281" s="241"/>
      <c r="LO281" s="241"/>
      <c r="LP281" s="241"/>
      <c r="LQ281" s="241"/>
      <c r="LR281" s="241"/>
      <c r="LS281" s="241"/>
      <c r="LT281" s="241"/>
      <c r="LU281" s="241"/>
      <c r="LV281" s="241"/>
      <c r="LW281" s="241"/>
      <c r="LX281" s="241"/>
      <c r="LY281" s="241"/>
      <c r="LZ281" s="241"/>
      <c r="MA281" s="241"/>
      <c r="MB281" s="241"/>
      <c r="MC281" s="241"/>
      <c r="MD281" s="241"/>
      <c r="ME281" s="241"/>
      <c r="MF281" s="241"/>
      <c r="MG281" s="241"/>
      <c r="MH281" s="241"/>
      <c r="MI281" s="241"/>
      <c r="MJ281" s="241"/>
      <c r="MK281" s="241"/>
      <c r="ML281" s="241"/>
      <c r="MM281" s="241"/>
      <c r="MN281" s="241"/>
      <c r="MO281" s="241"/>
      <c r="MP281" s="241"/>
      <c r="MQ281" s="241"/>
      <c r="MR281" s="241"/>
      <c r="MS281" s="241"/>
      <c r="MT281" s="241"/>
      <c r="MU281" s="241"/>
      <c r="MV281" s="241"/>
      <c r="MW281" s="241"/>
      <c r="MX281" s="241"/>
      <c r="MY281" s="241"/>
      <c r="MZ281" s="241"/>
      <c r="NA281" s="241"/>
      <c r="NB281" s="241"/>
      <c r="NC281" s="241"/>
      <c r="ND281" s="241"/>
      <c r="NE281" s="241"/>
      <c r="NF281" s="241"/>
      <c r="NG281" s="241"/>
      <c r="NH281" s="241"/>
      <c r="NI281" s="241"/>
      <c r="NJ281" s="241"/>
      <c r="NK281" s="241"/>
      <c r="NL281" s="241"/>
      <c r="NM281" s="241"/>
      <c r="NN281" s="241"/>
      <c r="NO281" s="241"/>
      <c r="NP281" s="241"/>
      <c r="NQ281" s="241"/>
      <c r="NR281" s="241"/>
      <c r="NS281" s="241"/>
      <c r="NT281" s="241"/>
      <c r="NU281" s="241"/>
      <c r="NV281" s="241"/>
      <c r="NW281" s="241"/>
      <c r="NX281" s="241"/>
      <c r="NY281" s="241"/>
      <c r="NZ281" s="241"/>
      <c r="OA281" s="241"/>
      <c r="OB281" s="241"/>
    </row>
    <row r="282" spans="1:392" s="162" customFormat="1">
      <c r="A282" s="251" t="s">
        <v>995</v>
      </c>
      <c r="B282" s="259" t="s">
        <v>994</v>
      </c>
      <c r="C282" s="190">
        <f>VLOOKUP(A282,'Running Inventory count'!$A:$C,3,)</f>
        <v>1</v>
      </c>
      <c r="D282" s="169"/>
      <c r="E282" s="169"/>
      <c r="F282" s="188" t="s">
        <v>1094</v>
      </c>
      <c r="G282" s="186" t="s">
        <v>971</v>
      </c>
      <c r="H282" s="185" t="s">
        <v>126</v>
      </c>
      <c r="I282" s="275"/>
      <c r="J282" s="187"/>
      <c r="K282" s="261"/>
      <c r="L282" s="241"/>
      <c r="M282" s="241"/>
      <c r="N282" s="241"/>
      <c r="O282" s="241"/>
      <c r="P282" s="241"/>
      <c r="Q282" s="241"/>
      <c r="R282" s="241"/>
      <c r="S282" s="241"/>
      <c r="T282" s="241"/>
      <c r="U282" s="241"/>
      <c r="V282" s="241"/>
      <c r="W282" s="241"/>
      <c r="X282" s="241"/>
      <c r="Y282" s="241"/>
      <c r="Z282" s="241"/>
      <c r="AA282" s="241"/>
      <c r="AB282" s="241"/>
      <c r="AC282" s="241"/>
      <c r="AD282" s="241"/>
      <c r="AE282" s="241"/>
      <c r="AF282" s="241"/>
      <c r="AG282" s="241"/>
      <c r="AH282" s="241"/>
      <c r="AI282" s="241"/>
      <c r="AJ282" s="241"/>
      <c r="AK282" s="241"/>
      <c r="AL282" s="241"/>
      <c r="AM282" s="241"/>
      <c r="AN282" s="241"/>
      <c r="AO282" s="241"/>
      <c r="AP282" s="241"/>
      <c r="AQ282" s="241"/>
      <c r="AR282" s="241"/>
      <c r="AS282" s="241"/>
      <c r="AT282" s="241"/>
      <c r="AU282" s="241"/>
      <c r="AV282" s="241"/>
      <c r="AW282" s="241"/>
      <c r="AX282" s="241"/>
      <c r="AY282" s="241"/>
      <c r="AZ282" s="241"/>
      <c r="BA282" s="241"/>
      <c r="BB282" s="241"/>
      <c r="BC282" s="241"/>
      <c r="BD282" s="241"/>
      <c r="BE282" s="241"/>
      <c r="BF282" s="241"/>
      <c r="BG282" s="241"/>
      <c r="BH282" s="241"/>
      <c r="BI282" s="241"/>
      <c r="BJ282" s="241"/>
      <c r="BK282" s="241"/>
      <c r="BL282" s="241"/>
      <c r="BM282" s="241"/>
      <c r="BN282" s="241"/>
      <c r="BO282" s="241"/>
      <c r="BP282" s="241"/>
      <c r="BQ282" s="241"/>
      <c r="BR282" s="241"/>
      <c r="BS282" s="241"/>
      <c r="BT282" s="241"/>
      <c r="BU282" s="241"/>
      <c r="BV282" s="241"/>
      <c r="BW282" s="241"/>
      <c r="BX282" s="241"/>
      <c r="BY282" s="241"/>
      <c r="BZ282" s="241"/>
      <c r="CA282" s="241"/>
      <c r="CB282" s="241"/>
      <c r="CC282" s="241"/>
      <c r="CD282" s="241"/>
      <c r="CE282" s="241"/>
      <c r="CF282" s="241"/>
      <c r="CG282" s="241"/>
      <c r="CH282" s="241"/>
      <c r="CI282" s="241"/>
      <c r="CJ282" s="241"/>
      <c r="CK282" s="241"/>
      <c r="CL282" s="241"/>
      <c r="CM282" s="241"/>
      <c r="CN282" s="241"/>
      <c r="CO282" s="241"/>
      <c r="CP282" s="241"/>
      <c r="CQ282" s="241"/>
      <c r="CR282" s="241"/>
      <c r="CS282" s="241"/>
      <c r="CT282" s="241"/>
      <c r="CU282" s="241"/>
      <c r="CV282" s="241"/>
      <c r="CW282" s="241"/>
      <c r="CX282" s="241"/>
      <c r="CY282" s="241"/>
      <c r="CZ282" s="241"/>
      <c r="DA282" s="241"/>
      <c r="DB282" s="241"/>
      <c r="DC282" s="241"/>
      <c r="DD282" s="241"/>
      <c r="DE282" s="241"/>
      <c r="DF282" s="241"/>
      <c r="DG282" s="241"/>
      <c r="DH282" s="241"/>
      <c r="DI282" s="241"/>
      <c r="DJ282" s="241"/>
      <c r="DK282" s="241"/>
      <c r="DL282" s="241"/>
      <c r="DM282" s="241"/>
      <c r="DN282" s="241"/>
      <c r="DO282" s="241"/>
      <c r="DP282" s="241"/>
      <c r="DQ282" s="241"/>
      <c r="DR282" s="241"/>
      <c r="DS282" s="241"/>
      <c r="DT282" s="241"/>
      <c r="DU282" s="241"/>
      <c r="DV282" s="241"/>
      <c r="DW282" s="241"/>
      <c r="DX282" s="241"/>
      <c r="DY282" s="241"/>
      <c r="DZ282" s="241"/>
      <c r="EA282" s="241"/>
      <c r="EB282" s="241"/>
      <c r="EC282" s="241"/>
      <c r="ED282" s="241"/>
      <c r="EE282" s="241"/>
      <c r="EF282" s="241"/>
      <c r="EG282" s="241"/>
      <c r="EH282" s="241"/>
      <c r="EI282" s="241"/>
      <c r="EJ282" s="241"/>
      <c r="EK282" s="241"/>
      <c r="EL282" s="241"/>
      <c r="EM282" s="241"/>
      <c r="EN282" s="241"/>
      <c r="EO282" s="241"/>
      <c r="EP282" s="241"/>
      <c r="EQ282" s="241"/>
      <c r="ER282" s="241"/>
      <c r="ES282" s="241"/>
      <c r="ET282" s="241"/>
      <c r="EU282" s="241"/>
      <c r="EV282" s="241"/>
      <c r="EW282" s="241"/>
      <c r="EX282" s="241"/>
      <c r="EY282" s="241"/>
      <c r="EZ282" s="241"/>
      <c r="FA282" s="241"/>
      <c r="FB282" s="241"/>
      <c r="FC282" s="241"/>
      <c r="FD282" s="241"/>
      <c r="FE282" s="241"/>
      <c r="FF282" s="241"/>
      <c r="FG282" s="241"/>
      <c r="FH282" s="241"/>
      <c r="FI282" s="241"/>
      <c r="FJ282" s="241"/>
      <c r="FK282" s="241"/>
      <c r="FL282" s="241"/>
      <c r="FM282" s="241"/>
      <c r="FN282" s="241"/>
      <c r="FO282" s="241"/>
      <c r="FP282" s="241"/>
      <c r="FQ282" s="241"/>
      <c r="FR282" s="241"/>
      <c r="FS282" s="241"/>
      <c r="FT282" s="241"/>
      <c r="FU282" s="241"/>
      <c r="FV282" s="241"/>
      <c r="FW282" s="241"/>
      <c r="FX282" s="241"/>
      <c r="FY282" s="241"/>
      <c r="FZ282" s="241"/>
      <c r="GA282" s="241"/>
      <c r="GB282" s="241"/>
      <c r="GC282" s="241"/>
      <c r="GD282" s="241"/>
      <c r="GE282" s="241"/>
      <c r="GF282" s="241"/>
      <c r="GG282" s="241"/>
      <c r="GH282" s="241"/>
      <c r="GI282" s="241"/>
      <c r="GJ282" s="241"/>
      <c r="GK282" s="241"/>
      <c r="GL282" s="241"/>
      <c r="GM282" s="241"/>
      <c r="GN282" s="241"/>
      <c r="GO282" s="241"/>
      <c r="GP282" s="241"/>
      <c r="GQ282" s="241"/>
      <c r="GR282" s="241"/>
      <c r="GS282" s="241"/>
      <c r="GT282" s="241"/>
      <c r="GU282" s="241"/>
      <c r="GV282" s="241"/>
      <c r="GW282" s="241"/>
      <c r="GX282" s="241"/>
      <c r="GY282" s="241"/>
      <c r="GZ282" s="241"/>
      <c r="HA282" s="241"/>
      <c r="HB282" s="241"/>
      <c r="HC282" s="241"/>
      <c r="HD282" s="241"/>
      <c r="HE282" s="241"/>
      <c r="HF282" s="241"/>
      <c r="HG282" s="241"/>
      <c r="HH282" s="241"/>
      <c r="HI282" s="241"/>
      <c r="HJ282" s="241"/>
      <c r="HK282" s="241"/>
      <c r="HL282" s="241"/>
      <c r="HM282" s="241"/>
      <c r="HN282" s="241"/>
      <c r="HO282" s="241"/>
      <c r="HP282" s="241"/>
      <c r="HQ282" s="241"/>
      <c r="HR282" s="241"/>
      <c r="HS282" s="241"/>
      <c r="HT282" s="241"/>
      <c r="HU282" s="241"/>
      <c r="HV282" s="241"/>
      <c r="HW282" s="241"/>
      <c r="HX282" s="241"/>
      <c r="HY282" s="241"/>
      <c r="HZ282" s="241"/>
      <c r="IA282" s="241"/>
      <c r="IB282" s="241"/>
      <c r="IC282" s="241"/>
      <c r="ID282" s="241"/>
      <c r="IE282" s="241"/>
      <c r="IF282" s="241"/>
      <c r="IG282" s="241"/>
      <c r="IH282" s="241"/>
      <c r="II282" s="241"/>
      <c r="IJ282" s="241"/>
      <c r="IK282" s="241"/>
      <c r="IL282" s="241"/>
      <c r="IM282" s="241"/>
      <c r="IN282" s="241"/>
      <c r="IO282" s="241"/>
      <c r="IP282" s="241"/>
      <c r="IQ282" s="241"/>
      <c r="IR282" s="241"/>
      <c r="IS282" s="241"/>
      <c r="IT282" s="241"/>
      <c r="IU282" s="241"/>
      <c r="IV282" s="241"/>
      <c r="IW282" s="241"/>
      <c r="IX282" s="241"/>
      <c r="IY282" s="241"/>
      <c r="IZ282" s="241"/>
      <c r="JA282" s="241"/>
      <c r="JB282" s="241"/>
      <c r="JC282" s="241"/>
      <c r="JD282" s="241"/>
      <c r="JE282" s="241"/>
      <c r="JF282" s="241"/>
      <c r="JG282" s="241"/>
      <c r="JH282" s="241"/>
      <c r="JI282" s="241"/>
      <c r="JJ282" s="241"/>
      <c r="JK282" s="241"/>
      <c r="JL282" s="241"/>
      <c r="JM282" s="241"/>
      <c r="JN282" s="241"/>
      <c r="JO282" s="241"/>
      <c r="JP282" s="241"/>
      <c r="JQ282" s="241"/>
      <c r="JR282" s="241"/>
      <c r="JS282" s="241"/>
      <c r="JT282" s="241"/>
      <c r="JU282" s="241"/>
      <c r="JV282" s="241"/>
      <c r="JW282" s="241"/>
      <c r="JX282" s="241"/>
      <c r="JY282" s="241"/>
      <c r="JZ282" s="241"/>
      <c r="KA282" s="241"/>
      <c r="KB282" s="241"/>
      <c r="KC282" s="241"/>
      <c r="KD282" s="241"/>
      <c r="KE282" s="241"/>
      <c r="KF282" s="241"/>
      <c r="KG282" s="241"/>
      <c r="KH282" s="241"/>
      <c r="KI282" s="241"/>
      <c r="KJ282" s="241"/>
      <c r="KK282" s="241"/>
      <c r="KL282" s="241"/>
      <c r="KM282" s="241"/>
      <c r="KN282" s="241"/>
      <c r="KO282" s="241"/>
      <c r="KP282" s="241"/>
      <c r="KQ282" s="241"/>
      <c r="KR282" s="241"/>
      <c r="KS282" s="241"/>
      <c r="KT282" s="241"/>
      <c r="KU282" s="241"/>
      <c r="KV282" s="241"/>
      <c r="KW282" s="241"/>
      <c r="KX282" s="241"/>
      <c r="KY282" s="241"/>
      <c r="KZ282" s="241"/>
      <c r="LA282" s="241"/>
      <c r="LB282" s="241"/>
      <c r="LC282" s="241"/>
      <c r="LD282" s="241"/>
      <c r="LE282" s="241"/>
      <c r="LF282" s="241"/>
      <c r="LG282" s="241"/>
      <c r="LH282" s="241"/>
      <c r="LI282" s="241"/>
      <c r="LJ282" s="241"/>
      <c r="LK282" s="241"/>
      <c r="LL282" s="241"/>
      <c r="LM282" s="241"/>
      <c r="LN282" s="241"/>
      <c r="LO282" s="241"/>
      <c r="LP282" s="241"/>
      <c r="LQ282" s="241"/>
      <c r="LR282" s="241"/>
      <c r="LS282" s="241"/>
      <c r="LT282" s="241"/>
      <c r="LU282" s="241"/>
      <c r="LV282" s="241"/>
      <c r="LW282" s="241"/>
      <c r="LX282" s="241"/>
      <c r="LY282" s="241"/>
      <c r="LZ282" s="241"/>
      <c r="MA282" s="241"/>
      <c r="MB282" s="241"/>
      <c r="MC282" s="241"/>
      <c r="MD282" s="241"/>
      <c r="ME282" s="241"/>
      <c r="MF282" s="241"/>
      <c r="MG282" s="241"/>
      <c r="MH282" s="241"/>
      <c r="MI282" s="241"/>
      <c r="MJ282" s="241"/>
      <c r="MK282" s="241"/>
      <c r="ML282" s="241"/>
      <c r="MM282" s="241"/>
      <c r="MN282" s="241"/>
      <c r="MO282" s="241"/>
      <c r="MP282" s="241"/>
      <c r="MQ282" s="241"/>
      <c r="MR282" s="241"/>
      <c r="MS282" s="241"/>
      <c r="MT282" s="241"/>
      <c r="MU282" s="241"/>
      <c r="MV282" s="241"/>
      <c r="MW282" s="241"/>
      <c r="MX282" s="241"/>
      <c r="MY282" s="241"/>
      <c r="MZ282" s="241"/>
      <c r="NA282" s="241"/>
      <c r="NB282" s="241"/>
      <c r="NC282" s="241"/>
      <c r="ND282" s="241"/>
      <c r="NE282" s="241"/>
      <c r="NF282" s="241"/>
      <c r="NG282" s="241"/>
      <c r="NH282" s="241"/>
      <c r="NI282" s="241"/>
      <c r="NJ282" s="241"/>
      <c r="NK282" s="241"/>
      <c r="NL282" s="241"/>
      <c r="NM282" s="241"/>
      <c r="NN282" s="241"/>
      <c r="NO282" s="241"/>
      <c r="NP282" s="241"/>
      <c r="NQ282" s="241"/>
      <c r="NR282" s="241"/>
      <c r="NS282" s="241"/>
      <c r="NT282" s="241"/>
      <c r="NU282" s="241"/>
      <c r="NV282" s="241"/>
      <c r="NW282" s="241"/>
      <c r="NX282" s="241"/>
      <c r="NY282" s="241"/>
      <c r="NZ282" s="241"/>
      <c r="OA282" s="241"/>
      <c r="OB282" s="241"/>
    </row>
    <row r="283" spans="1:392" s="162" customFormat="1">
      <c r="A283" s="251" t="s">
        <v>1170</v>
      </c>
      <c r="B283" s="259" t="s">
        <v>1168</v>
      </c>
      <c r="C283" s="290">
        <v>4</v>
      </c>
      <c r="D283" s="169"/>
      <c r="E283" s="169"/>
      <c r="F283" s="266" t="s">
        <v>1158</v>
      </c>
      <c r="G283" s="289" t="s">
        <v>971</v>
      </c>
      <c r="H283" s="288" t="s">
        <v>126</v>
      </c>
      <c r="I283" s="275"/>
      <c r="J283" s="285"/>
      <c r="K283" s="26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1"/>
      <c r="V283" s="241"/>
      <c r="W283" s="241"/>
      <c r="X283" s="241"/>
      <c r="Y283" s="241"/>
      <c r="Z283" s="241"/>
      <c r="AA283" s="241"/>
      <c r="AB283" s="241"/>
      <c r="AC283" s="241"/>
      <c r="AD283" s="241"/>
      <c r="AE283" s="241"/>
      <c r="AF283" s="241"/>
      <c r="AG283" s="241"/>
      <c r="AH283" s="241"/>
      <c r="AI283" s="241"/>
      <c r="AJ283" s="241"/>
      <c r="AK283" s="241"/>
      <c r="AL283" s="241"/>
      <c r="AM283" s="241"/>
      <c r="AN283" s="241"/>
      <c r="AO283" s="241"/>
      <c r="AP283" s="241"/>
      <c r="AQ283" s="241"/>
      <c r="AR283" s="241"/>
      <c r="AS283" s="241"/>
      <c r="AT283" s="241"/>
      <c r="AU283" s="241"/>
      <c r="AV283" s="241"/>
      <c r="AW283" s="241"/>
      <c r="AX283" s="241"/>
      <c r="AY283" s="241"/>
      <c r="AZ283" s="241"/>
      <c r="BA283" s="241"/>
      <c r="BB283" s="241"/>
      <c r="BC283" s="241"/>
      <c r="BD283" s="241"/>
      <c r="BE283" s="241"/>
      <c r="BF283" s="241"/>
      <c r="BG283" s="241"/>
      <c r="BH283" s="241"/>
      <c r="BI283" s="241"/>
      <c r="BJ283" s="241"/>
      <c r="BK283" s="241"/>
      <c r="BL283" s="241"/>
      <c r="BM283" s="241"/>
      <c r="BN283" s="241"/>
      <c r="BO283" s="241"/>
      <c r="BP283" s="241"/>
      <c r="BQ283" s="241"/>
      <c r="BR283" s="241"/>
      <c r="BS283" s="241"/>
      <c r="BT283" s="241"/>
      <c r="BU283" s="241"/>
      <c r="BV283" s="241"/>
      <c r="BW283" s="241"/>
      <c r="BX283" s="241"/>
      <c r="BY283" s="241"/>
      <c r="BZ283" s="241"/>
      <c r="CA283" s="241"/>
      <c r="CB283" s="241"/>
      <c r="CC283" s="241"/>
      <c r="CD283" s="241"/>
      <c r="CE283" s="241"/>
      <c r="CF283" s="241"/>
      <c r="CG283" s="241"/>
      <c r="CH283" s="241"/>
      <c r="CI283" s="241"/>
      <c r="CJ283" s="241"/>
      <c r="CK283" s="241"/>
      <c r="CL283" s="241"/>
      <c r="CM283" s="241"/>
      <c r="CN283" s="241"/>
      <c r="CO283" s="241"/>
      <c r="CP283" s="241"/>
      <c r="CQ283" s="241"/>
      <c r="CR283" s="241"/>
      <c r="CS283" s="241"/>
      <c r="CT283" s="241"/>
      <c r="CU283" s="241"/>
      <c r="CV283" s="241"/>
      <c r="CW283" s="241"/>
      <c r="CX283" s="241"/>
      <c r="CY283" s="241"/>
      <c r="CZ283" s="241"/>
      <c r="DA283" s="241"/>
      <c r="DB283" s="241"/>
      <c r="DC283" s="241"/>
      <c r="DD283" s="241"/>
      <c r="DE283" s="241"/>
      <c r="DF283" s="241"/>
      <c r="DG283" s="241"/>
      <c r="DH283" s="241"/>
      <c r="DI283" s="241"/>
      <c r="DJ283" s="241"/>
      <c r="DK283" s="241"/>
      <c r="DL283" s="241"/>
      <c r="DM283" s="241"/>
      <c r="DN283" s="241"/>
      <c r="DO283" s="241"/>
      <c r="DP283" s="241"/>
      <c r="DQ283" s="241"/>
      <c r="DR283" s="241"/>
      <c r="DS283" s="241"/>
      <c r="DT283" s="241"/>
      <c r="DU283" s="241"/>
      <c r="DV283" s="241"/>
      <c r="DW283" s="241"/>
      <c r="DX283" s="241"/>
      <c r="DY283" s="241"/>
      <c r="DZ283" s="241"/>
      <c r="EA283" s="241"/>
      <c r="EB283" s="241"/>
      <c r="EC283" s="241"/>
      <c r="ED283" s="241"/>
      <c r="EE283" s="241"/>
      <c r="EF283" s="241"/>
      <c r="EG283" s="241"/>
      <c r="EH283" s="241"/>
      <c r="EI283" s="241"/>
      <c r="EJ283" s="241"/>
      <c r="EK283" s="241"/>
      <c r="EL283" s="241"/>
      <c r="EM283" s="241"/>
      <c r="EN283" s="241"/>
      <c r="EO283" s="241"/>
      <c r="EP283" s="241"/>
      <c r="EQ283" s="241"/>
      <c r="ER283" s="241"/>
      <c r="ES283" s="241"/>
      <c r="ET283" s="241"/>
      <c r="EU283" s="241"/>
      <c r="EV283" s="241"/>
      <c r="EW283" s="241"/>
      <c r="EX283" s="241"/>
      <c r="EY283" s="241"/>
      <c r="EZ283" s="241"/>
      <c r="FA283" s="241"/>
      <c r="FB283" s="241"/>
      <c r="FC283" s="241"/>
      <c r="FD283" s="241"/>
      <c r="FE283" s="241"/>
      <c r="FF283" s="241"/>
      <c r="FG283" s="241"/>
      <c r="FH283" s="241"/>
      <c r="FI283" s="241"/>
      <c r="FJ283" s="241"/>
      <c r="FK283" s="241"/>
      <c r="FL283" s="241"/>
      <c r="FM283" s="241"/>
      <c r="FN283" s="241"/>
      <c r="FO283" s="241"/>
      <c r="FP283" s="241"/>
      <c r="FQ283" s="241"/>
      <c r="FR283" s="241"/>
      <c r="FS283" s="241"/>
      <c r="FT283" s="241"/>
      <c r="FU283" s="241"/>
      <c r="FV283" s="241"/>
      <c r="FW283" s="241"/>
      <c r="FX283" s="241"/>
      <c r="FY283" s="241"/>
      <c r="FZ283" s="241"/>
      <c r="GA283" s="241"/>
      <c r="GB283" s="241"/>
      <c r="GC283" s="241"/>
      <c r="GD283" s="241"/>
      <c r="GE283" s="241"/>
      <c r="GF283" s="241"/>
      <c r="GG283" s="241"/>
      <c r="GH283" s="241"/>
      <c r="GI283" s="241"/>
      <c r="GJ283" s="241"/>
      <c r="GK283" s="241"/>
      <c r="GL283" s="241"/>
      <c r="GM283" s="241"/>
      <c r="GN283" s="241"/>
      <c r="GO283" s="241"/>
      <c r="GP283" s="241"/>
      <c r="GQ283" s="241"/>
      <c r="GR283" s="241"/>
      <c r="GS283" s="241"/>
      <c r="GT283" s="241"/>
      <c r="GU283" s="241"/>
      <c r="GV283" s="241"/>
      <c r="GW283" s="241"/>
      <c r="GX283" s="241"/>
      <c r="GY283" s="241"/>
      <c r="GZ283" s="241"/>
      <c r="HA283" s="241"/>
      <c r="HB283" s="241"/>
      <c r="HC283" s="241"/>
      <c r="HD283" s="241"/>
      <c r="HE283" s="241"/>
      <c r="HF283" s="241"/>
      <c r="HG283" s="241"/>
      <c r="HH283" s="241"/>
      <c r="HI283" s="241"/>
      <c r="HJ283" s="241"/>
      <c r="HK283" s="241"/>
      <c r="HL283" s="241"/>
      <c r="HM283" s="241"/>
      <c r="HN283" s="241"/>
      <c r="HO283" s="241"/>
      <c r="HP283" s="241"/>
      <c r="HQ283" s="241"/>
      <c r="HR283" s="241"/>
      <c r="HS283" s="241"/>
      <c r="HT283" s="241"/>
      <c r="HU283" s="241"/>
      <c r="HV283" s="241"/>
      <c r="HW283" s="241"/>
      <c r="HX283" s="241"/>
      <c r="HY283" s="241"/>
      <c r="HZ283" s="241"/>
      <c r="IA283" s="241"/>
      <c r="IB283" s="241"/>
      <c r="IC283" s="241"/>
      <c r="ID283" s="241"/>
      <c r="IE283" s="241"/>
      <c r="IF283" s="241"/>
      <c r="IG283" s="241"/>
      <c r="IH283" s="241"/>
      <c r="II283" s="241"/>
      <c r="IJ283" s="241"/>
      <c r="IK283" s="241"/>
      <c r="IL283" s="241"/>
      <c r="IM283" s="241"/>
      <c r="IN283" s="241"/>
      <c r="IO283" s="241"/>
      <c r="IP283" s="241"/>
      <c r="IQ283" s="241"/>
      <c r="IR283" s="241"/>
      <c r="IS283" s="241"/>
      <c r="IT283" s="241"/>
      <c r="IU283" s="241"/>
      <c r="IV283" s="241"/>
      <c r="IW283" s="241"/>
      <c r="IX283" s="241"/>
      <c r="IY283" s="241"/>
      <c r="IZ283" s="241"/>
      <c r="JA283" s="241"/>
      <c r="JB283" s="241"/>
      <c r="JC283" s="241"/>
      <c r="JD283" s="241"/>
      <c r="JE283" s="241"/>
      <c r="JF283" s="241"/>
      <c r="JG283" s="241"/>
      <c r="JH283" s="241"/>
      <c r="JI283" s="241"/>
      <c r="JJ283" s="241"/>
      <c r="JK283" s="241"/>
      <c r="JL283" s="241"/>
      <c r="JM283" s="241"/>
      <c r="JN283" s="241"/>
      <c r="JO283" s="241"/>
      <c r="JP283" s="241"/>
      <c r="JQ283" s="241"/>
      <c r="JR283" s="241"/>
      <c r="JS283" s="241"/>
      <c r="JT283" s="241"/>
      <c r="JU283" s="241"/>
      <c r="JV283" s="241"/>
      <c r="JW283" s="241"/>
      <c r="JX283" s="241"/>
      <c r="JY283" s="241"/>
      <c r="JZ283" s="241"/>
      <c r="KA283" s="241"/>
      <c r="KB283" s="241"/>
      <c r="KC283" s="241"/>
      <c r="KD283" s="241"/>
      <c r="KE283" s="241"/>
      <c r="KF283" s="241"/>
      <c r="KG283" s="241"/>
      <c r="KH283" s="241"/>
      <c r="KI283" s="241"/>
      <c r="KJ283" s="241"/>
      <c r="KK283" s="241"/>
      <c r="KL283" s="241"/>
      <c r="KM283" s="241"/>
      <c r="KN283" s="241"/>
      <c r="KO283" s="241"/>
      <c r="KP283" s="241"/>
      <c r="KQ283" s="241"/>
      <c r="KR283" s="241"/>
      <c r="KS283" s="241"/>
      <c r="KT283" s="241"/>
      <c r="KU283" s="241"/>
      <c r="KV283" s="241"/>
      <c r="KW283" s="241"/>
      <c r="KX283" s="241"/>
      <c r="KY283" s="241"/>
      <c r="KZ283" s="241"/>
      <c r="LA283" s="241"/>
      <c r="LB283" s="241"/>
      <c r="LC283" s="241"/>
      <c r="LD283" s="241"/>
      <c r="LE283" s="241"/>
      <c r="LF283" s="241"/>
      <c r="LG283" s="241"/>
      <c r="LH283" s="241"/>
      <c r="LI283" s="241"/>
      <c r="LJ283" s="241"/>
      <c r="LK283" s="241"/>
      <c r="LL283" s="241"/>
      <c r="LM283" s="241"/>
      <c r="LN283" s="241"/>
      <c r="LO283" s="241"/>
      <c r="LP283" s="241"/>
      <c r="LQ283" s="241"/>
      <c r="LR283" s="241"/>
      <c r="LS283" s="241"/>
      <c r="LT283" s="241"/>
      <c r="LU283" s="241"/>
      <c r="LV283" s="241"/>
      <c r="LW283" s="241"/>
      <c r="LX283" s="241"/>
      <c r="LY283" s="241"/>
      <c r="LZ283" s="241"/>
      <c r="MA283" s="241"/>
      <c r="MB283" s="241"/>
      <c r="MC283" s="241"/>
      <c r="MD283" s="241"/>
      <c r="ME283" s="241"/>
      <c r="MF283" s="241"/>
      <c r="MG283" s="241"/>
      <c r="MH283" s="241"/>
      <c r="MI283" s="241"/>
      <c r="MJ283" s="241"/>
      <c r="MK283" s="241"/>
      <c r="ML283" s="241"/>
      <c r="MM283" s="241"/>
      <c r="MN283" s="241"/>
      <c r="MO283" s="241"/>
      <c r="MP283" s="241"/>
      <c r="MQ283" s="241"/>
      <c r="MR283" s="241"/>
      <c r="MS283" s="241"/>
      <c r="MT283" s="241"/>
      <c r="MU283" s="241"/>
      <c r="MV283" s="241"/>
      <c r="MW283" s="241"/>
      <c r="MX283" s="241"/>
      <c r="MY283" s="241"/>
      <c r="MZ283" s="241"/>
      <c r="NA283" s="241"/>
      <c r="NB283" s="241"/>
      <c r="NC283" s="241"/>
      <c r="ND283" s="241"/>
      <c r="NE283" s="241"/>
      <c r="NF283" s="241"/>
      <c r="NG283" s="241"/>
      <c r="NH283" s="241"/>
      <c r="NI283" s="241"/>
      <c r="NJ283" s="241"/>
      <c r="NK283" s="241"/>
      <c r="NL283" s="241"/>
      <c r="NM283" s="241"/>
      <c r="NN283" s="241"/>
      <c r="NO283" s="241"/>
      <c r="NP283" s="241"/>
      <c r="NQ283" s="241"/>
      <c r="NR283" s="241"/>
      <c r="NS283" s="241"/>
      <c r="NT283" s="241"/>
      <c r="NU283" s="241"/>
      <c r="NV283" s="241"/>
      <c r="NW283" s="241"/>
      <c r="NX283" s="241"/>
      <c r="NY283" s="241"/>
      <c r="NZ283" s="241"/>
      <c r="OA283" s="241"/>
      <c r="OB283" s="241"/>
    </row>
    <row r="284" spans="1:392" s="162" customFormat="1">
      <c r="A284" s="34" t="s">
        <v>1116</v>
      </c>
      <c r="B284" s="399" t="s">
        <v>1115</v>
      </c>
      <c r="C284" s="170">
        <f>VLOOKUP(A284,'Running Inventory count'!$A:$C,3,)</f>
        <v>5</v>
      </c>
      <c r="D284" s="169"/>
      <c r="E284" s="169"/>
      <c r="F284" s="169" t="s">
        <v>1158</v>
      </c>
      <c r="G284" s="169" t="s">
        <v>1117</v>
      </c>
      <c r="H284" s="167" t="s">
        <v>918</v>
      </c>
      <c r="I284" s="207"/>
      <c r="J284" s="163"/>
      <c r="K284" s="151"/>
      <c r="L284" s="241"/>
      <c r="M284" s="241"/>
      <c r="N284" s="241"/>
      <c r="O284" s="241"/>
      <c r="P284" s="241"/>
      <c r="Q284" s="241"/>
      <c r="R284" s="241"/>
      <c r="S284" s="241"/>
      <c r="T284" s="241"/>
      <c r="U284" s="241"/>
      <c r="V284" s="241"/>
      <c r="W284" s="241"/>
      <c r="X284" s="241"/>
      <c r="Y284" s="241"/>
      <c r="Z284" s="241"/>
      <c r="AA284" s="241"/>
      <c r="AB284" s="241"/>
      <c r="AC284" s="241"/>
      <c r="AD284" s="241"/>
      <c r="AE284" s="241"/>
      <c r="AF284" s="241"/>
      <c r="AG284" s="241"/>
      <c r="AH284" s="241"/>
      <c r="AI284" s="241"/>
      <c r="AJ284" s="241"/>
      <c r="AK284" s="241"/>
      <c r="AL284" s="241"/>
      <c r="AM284" s="241"/>
      <c r="AN284" s="241"/>
      <c r="AO284" s="241"/>
      <c r="AP284" s="241"/>
      <c r="AQ284" s="241"/>
      <c r="AR284" s="241"/>
      <c r="AS284" s="241"/>
      <c r="AT284" s="241"/>
      <c r="AU284" s="241"/>
      <c r="AV284" s="241"/>
      <c r="AW284" s="241"/>
      <c r="AX284" s="241"/>
      <c r="AY284" s="241"/>
      <c r="AZ284" s="241"/>
      <c r="BA284" s="241"/>
      <c r="BB284" s="241"/>
      <c r="BC284" s="241"/>
      <c r="BD284" s="241"/>
      <c r="BE284" s="241"/>
      <c r="BF284" s="241"/>
      <c r="BG284" s="241"/>
      <c r="BH284" s="241"/>
      <c r="BI284" s="241"/>
      <c r="BJ284" s="241"/>
      <c r="BK284" s="241"/>
      <c r="BL284" s="241"/>
      <c r="BM284" s="241"/>
      <c r="BN284" s="241"/>
      <c r="BO284" s="241"/>
      <c r="BP284" s="241"/>
      <c r="BQ284" s="241"/>
      <c r="BR284" s="241"/>
      <c r="BS284" s="241"/>
      <c r="BT284" s="241"/>
      <c r="BU284" s="241"/>
      <c r="BV284" s="241"/>
      <c r="BW284" s="241"/>
      <c r="BX284" s="241"/>
      <c r="BY284" s="241"/>
      <c r="BZ284" s="241"/>
      <c r="CA284" s="241"/>
      <c r="CB284" s="241"/>
      <c r="CC284" s="241"/>
      <c r="CD284" s="241"/>
      <c r="CE284" s="241"/>
      <c r="CF284" s="241"/>
      <c r="CG284" s="241"/>
      <c r="CH284" s="241"/>
      <c r="CI284" s="241"/>
      <c r="CJ284" s="241"/>
      <c r="CK284" s="241"/>
      <c r="CL284" s="241"/>
      <c r="CM284" s="241"/>
      <c r="CN284" s="241"/>
      <c r="CO284" s="241"/>
      <c r="CP284" s="241"/>
      <c r="CQ284" s="241"/>
      <c r="CR284" s="241"/>
      <c r="CS284" s="241"/>
      <c r="CT284" s="241"/>
      <c r="CU284" s="241"/>
      <c r="CV284" s="241"/>
      <c r="CW284" s="241"/>
      <c r="CX284" s="241"/>
      <c r="CY284" s="241"/>
      <c r="CZ284" s="241"/>
      <c r="DA284" s="241"/>
      <c r="DB284" s="241"/>
      <c r="DC284" s="241"/>
      <c r="DD284" s="241"/>
      <c r="DE284" s="241"/>
      <c r="DF284" s="241"/>
      <c r="DG284" s="241"/>
      <c r="DH284" s="241"/>
      <c r="DI284" s="241"/>
      <c r="DJ284" s="241"/>
      <c r="DK284" s="241"/>
      <c r="DL284" s="241"/>
      <c r="DM284" s="241"/>
      <c r="DN284" s="241"/>
      <c r="DO284" s="241"/>
      <c r="DP284" s="241"/>
      <c r="DQ284" s="241"/>
      <c r="DR284" s="241"/>
      <c r="DS284" s="241"/>
      <c r="DT284" s="241"/>
      <c r="DU284" s="241"/>
      <c r="DV284" s="241"/>
      <c r="DW284" s="241"/>
      <c r="DX284" s="241"/>
      <c r="DY284" s="241"/>
      <c r="DZ284" s="241"/>
      <c r="EA284" s="241"/>
      <c r="EB284" s="241"/>
      <c r="EC284" s="241"/>
      <c r="ED284" s="241"/>
      <c r="EE284" s="241"/>
      <c r="EF284" s="241"/>
      <c r="EG284" s="241"/>
      <c r="EH284" s="241"/>
      <c r="EI284" s="241"/>
      <c r="EJ284" s="241"/>
      <c r="EK284" s="241"/>
      <c r="EL284" s="241"/>
      <c r="EM284" s="241"/>
      <c r="EN284" s="241"/>
      <c r="EO284" s="241"/>
      <c r="EP284" s="241"/>
      <c r="EQ284" s="241"/>
      <c r="ER284" s="241"/>
      <c r="ES284" s="241"/>
      <c r="ET284" s="241"/>
      <c r="EU284" s="241"/>
      <c r="EV284" s="241"/>
      <c r="EW284" s="241"/>
      <c r="EX284" s="241"/>
      <c r="EY284" s="241"/>
      <c r="EZ284" s="241"/>
      <c r="FA284" s="241"/>
      <c r="FB284" s="241"/>
      <c r="FC284" s="241"/>
      <c r="FD284" s="241"/>
      <c r="FE284" s="241"/>
      <c r="FF284" s="241"/>
      <c r="FG284" s="241"/>
      <c r="FH284" s="241"/>
      <c r="FI284" s="241"/>
      <c r="FJ284" s="241"/>
      <c r="FK284" s="241"/>
      <c r="FL284" s="241"/>
      <c r="FM284" s="241"/>
      <c r="FN284" s="241"/>
      <c r="FO284" s="241"/>
      <c r="FP284" s="241"/>
      <c r="FQ284" s="241"/>
      <c r="FR284" s="241"/>
      <c r="FS284" s="241"/>
      <c r="FT284" s="241"/>
      <c r="FU284" s="241"/>
      <c r="FV284" s="241"/>
      <c r="FW284" s="241"/>
      <c r="FX284" s="241"/>
      <c r="FY284" s="241"/>
      <c r="FZ284" s="241"/>
      <c r="GA284" s="241"/>
      <c r="GB284" s="241"/>
      <c r="GC284" s="241"/>
      <c r="GD284" s="241"/>
      <c r="GE284" s="241"/>
      <c r="GF284" s="241"/>
      <c r="GG284" s="241"/>
      <c r="GH284" s="241"/>
      <c r="GI284" s="241"/>
      <c r="GJ284" s="241"/>
      <c r="GK284" s="241"/>
      <c r="GL284" s="241"/>
      <c r="GM284" s="241"/>
      <c r="GN284" s="241"/>
      <c r="GO284" s="241"/>
      <c r="GP284" s="241"/>
      <c r="GQ284" s="241"/>
      <c r="GR284" s="241"/>
      <c r="GS284" s="241"/>
      <c r="GT284" s="241"/>
      <c r="GU284" s="241"/>
      <c r="GV284" s="241"/>
      <c r="GW284" s="241"/>
      <c r="GX284" s="241"/>
      <c r="GY284" s="241"/>
      <c r="GZ284" s="241"/>
      <c r="HA284" s="241"/>
      <c r="HB284" s="241"/>
      <c r="HC284" s="241"/>
      <c r="HD284" s="241"/>
      <c r="HE284" s="241"/>
      <c r="HF284" s="241"/>
      <c r="HG284" s="241"/>
      <c r="HH284" s="241"/>
      <c r="HI284" s="241"/>
      <c r="HJ284" s="241"/>
      <c r="HK284" s="241"/>
      <c r="HL284" s="241"/>
      <c r="HM284" s="241"/>
      <c r="HN284" s="241"/>
      <c r="HO284" s="241"/>
      <c r="HP284" s="241"/>
      <c r="HQ284" s="241"/>
      <c r="HR284" s="241"/>
      <c r="HS284" s="241"/>
      <c r="HT284" s="241"/>
      <c r="HU284" s="241"/>
      <c r="HV284" s="241"/>
      <c r="HW284" s="241"/>
      <c r="HX284" s="241"/>
      <c r="HY284" s="241"/>
      <c r="HZ284" s="241"/>
      <c r="IA284" s="241"/>
      <c r="IB284" s="241"/>
      <c r="IC284" s="241"/>
      <c r="ID284" s="241"/>
      <c r="IE284" s="241"/>
      <c r="IF284" s="241"/>
      <c r="IG284" s="241"/>
      <c r="IH284" s="241"/>
      <c r="II284" s="241"/>
      <c r="IJ284" s="241"/>
      <c r="IK284" s="241"/>
      <c r="IL284" s="241"/>
      <c r="IM284" s="241"/>
      <c r="IN284" s="241"/>
      <c r="IO284" s="241"/>
      <c r="IP284" s="241"/>
      <c r="IQ284" s="241"/>
      <c r="IR284" s="241"/>
      <c r="IS284" s="241"/>
      <c r="IT284" s="241"/>
      <c r="IU284" s="241"/>
      <c r="IV284" s="241"/>
      <c r="IW284" s="241"/>
      <c r="IX284" s="241"/>
      <c r="IY284" s="241"/>
      <c r="IZ284" s="241"/>
      <c r="JA284" s="241"/>
      <c r="JB284" s="241"/>
      <c r="JC284" s="241"/>
      <c r="JD284" s="241"/>
      <c r="JE284" s="241"/>
      <c r="JF284" s="241"/>
      <c r="JG284" s="241"/>
      <c r="JH284" s="241"/>
      <c r="JI284" s="241"/>
      <c r="JJ284" s="241"/>
      <c r="JK284" s="241"/>
      <c r="JL284" s="241"/>
      <c r="JM284" s="241"/>
      <c r="JN284" s="241"/>
      <c r="JO284" s="241"/>
      <c r="JP284" s="241"/>
      <c r="JQ284" s="241"/>
      <c r="JR284" s="241"/>
      <c r="JS284" s="241"/>
      <c r="JT284" s="241"/>
      <c r="JU284" s="241"/>
      <c r="JV284" s="241"/>
      <c r="JW284" s="241"/>
      <c r="JX284" s="241"/>
      <c r="JY284" s="241"/>
      <c r="JZ284" s="241"/>
      <c r="KA284" s="241"/>
      <c r="KB284" s="241"/>
      <c r="KC284" s="241"/>
      <c r="KD284" s="241"/>
      <c r="KE284" s="241"/>
      <c r="KF284" s="241"/>
      <c r="KG284" s="241"/>
      <c r="KH284" s="241"/>
      <c r="KI284" s="241"/>
      <c r="KJ284" s="241"/>
      <c r="KK284" s="241"/>
      <c r="KL284" s="241"/>
      <c r="KM284" s="241"/>
      <c r="KN284" s="241"/>
      <c r="KO284" s="241"/>
      <c r="KP284" s="241"/>
      <c r="KQ284" s="241"/>
      <c r="KR284" s="241"/>
      <c r="KS284" s="241"/>
      <c r="KT284" s="241"/>
      <c r="KU284" s="241"/>
      <c r="KV284" s="241"/>
      <c r="KW284" s="241"/>
      <c r="KX284" s="241"/>
      <c r="KY284" s="241"/>
      <c r="KZ284" s="241"/>
      <c r="LA284" s="241"/>
      <c r="LB284" s="241"/>
      <c r="LC284" s="241"/>
      <c r="LD284" s="241"/>
      <c r="LE284" s="241"/>
      <c r="LF284" s="241"/>
      <c r="LG284" s="241"/>
      <c r="LH284" s="241"/>
      <c r="LI284" s="241"/>
      <c r="LJ284" s="241"/>
      <c r="LK284" s="241"/>
      <c r="LL284" s="241"/>
      <c r="LM284" s="241"/>
      <c r="LN284" s="241"/>
      <c r="LO284" s="241"/>
      <c r="LP284" s="241"/>
      <c r="LQ284" s="241"/>
      <c r="LR284" s="241"/>
      <c r="LS284" s="241"/>
      <c r="LT284" s="241"/>
      <c r="LU284" s="241"/>
      <c r="LV284" s="241"/>
      <c r="LW284" s="241"/>
      <c r="LX284" s="241"/>
      <c r="LY284" s="241"/>
      <c r="LZ284" s="241"/>
      <c r="MA284" s="241"/>
      <c r="MB284" s="241"/>
      <c r="MC284" s="241"/>
      <c r="MD284" s="241"/>
      <c r="ME284" s="241"/>
      <c r="MF284" s="241"/>
      <c r="MG284" s="241"/>
      <c r="MH284" s="241"/>
      <c r="MI284" s="241"/>
      <c r="MJ284" s="241"/>
      <c r="MK284" s="241"/>
      <c r="ML284" s="241"/>
      <c r="MM284" s="241"/>
      <c r="MN284" s="241"/>
      <c r="MO284" s="241"/>
      <c r="MP284" s="241"/>
      <c r="MQ284" s="241"/>
      <c r="MR284" s="241"/>
      <c r="MS284" s="241"/>
      <c r="MT284" s="241"/>
      <c r="MU284" s="241"/>
      <c r="MV284" s="241"/>
      <c r="MW284" s="241"/>
      <c r="MX284" s="241"/>
      <c r="MY284" s="241"/>
      <c r="MZ284" s="241"/>
      <c r="NA284" s="241"/>
      <c r="NB284" s="241"/>
      <c r="NC284" s="241"/>
      <c r="ND284" s="241"/>
      <c r="NE284" s="241"/>
      <c r="NF284" s="241"/>
      <c r="NG284" s="241"/>
      <c r="NH284" s="241"/>
      <c r="NI284" s="241"/>
      <c r="NJ284" s="241"/>
      <c r="NK284" s="241"/>
      <c r="NL284" s="241"/>
      <c r="NM284" s="241"/>
      <c r="NN284" s="241"/>
      <c r="NO284" s="241"/>
      <c r="NP284" s="241"/>
      <c r="NQ284" s="241"/>
      <c r="NR284" s="241"/>
      <c r="NS284" s="241"/>
      <c r="NT284" s="241"/>
      <c r="NU284" s="241"/>
      <c r="NV284" s="241"/>
      <c r="NW284" s="241"/>
      <c r="NX284" s="241"/>
      <c r="NY284" s="241"/>
      <c r="NZ284" s="241"/>
      <c r="OA284" s="241"/>
      <c r="OB284" s="241"/>
    </row>
    <row r="285" spans="1:392" s="162" customFormat="1">
      <c r="A285" s="234" t="s">
        <v>2310</v>
      </c>
      <c r="B285" s="237" t="s">
        <v>1892</v>
      </c>
      <c r="C285" s="290">
        <f>VLOOKUP(A285,'Running Inventory count'!$A:$C,3,)</f>
        <v>10</v>
      </c>
      <c r="D285" s="264"/>
      <c r="E285" s="266"/>
      <c r="F285" s="266" t="s">
        <v>1890</v>
      </c>
      <c r="G285" s="289" t="s">
        <v>868</v>
      </c>
      <c r="H285" s="288" t="s">
        <v>102</v>
      </c>
      <c r="I285" s="287"/>
      <c r="J285" s="285"/>
      <c r="K285" s="287"/>
      <c r="L285" s="241"/>
      <c r="M285" s="241"/>
      <c r="N285" s="241"/>
      <c r="O285" s="241"/>
      <c r="P285" s="241"/>
      <c r="Q285" s="241"/>
      <c r="R285" s="241"/>
      <c r="S285" s="241"/>
      <c r="T285" s="241"/>
      <c r="U285" s="241"/>
      <c r="V285" s="241"/>
      <c r="W285" s="241"/>
      <c r="X285" s="241"/>
      <c r="Y285" s="241"/>
      <c r="Z285" s="241"/>
      <c r="AA285" s="241"/>
      <c r="AB285" s="241"/>
      <c r="AC285" s="241"/>
      <c r="AD285" s="241"/>
      <c r="AE285" s="241"/>
      <c r="AF285" s="241"/>
      <c r="AG285" s="241"/>
      <c r="AH285" s="241"/>
      <c r="AI285" s="241"/>
      <c r="AJ285" s="241"/>
      <c r="AK285" s="241"/>
      <c r="AL285" s="241"/>
      <c r="AM285" s="241"/>
      <c r="AN285" s="241"/>
      <c r="AO285" s="241"/>
      <c r="AP285" s="241"/>
      <c r="AQ285" s="241"/>
      <c r="AR285" s="241"/>
      <c r="AS285" s="241"/>
      <c r="AT285" s="241"/>
      <c r="AU285" s="241"/>
      <c r="AV285" s="241"/>
      <c r="AW285" s="241"/>
      <c r="AX285" s="241"/>
      <c r="AY285" s="241"/>
      <c r="AZ285" s="241"/>
      <c r="BA285" s="241"/>
      <c r="BB285" s="241"/>
      <c r="BC285" s="241"/>
      <c r="BD285" s="241"/>
      <c r="BE285" s="241"/>
      <c r="BF285" s="241"/>
      <c r="BG285" s="241"/>
      <c r="BH285" s="241"/>
      <c r="BI285" s="241"/>
      <c r="BJ285" s="241"/>
      <c r="BK285" s="241"/>
      <c r="BL285" s="241"/>
      <c r="BM285" s="241"/>
      <c r="BN285" s="241"/>
      <c r="BO285" s="241"/>
      <c r="BP285" s="241"/>
      <c r="BQ285" s="241"/>
      <c r="BR285" s="241"/>
      <c r="BS285" s="241"/>
      <c r="BT285" s="241"/>
      <c r="BU285" s="241"/>
      <c r="BV285" s="241"/>
      <c r="BW285" s="241"/>
      <c r="BX285" s="241"/>
      <c r="BY285" s="241"/>
      <c r="BZ285" s="241"/>
      <c r="CA285" s="241"/>
      <c r="CB285" s="241"/>
      <c r="CC285" s="241"/>
      <c r="CD285" s="241"/>
      <c r="CE285" s="241"/>
      <c r="CF285" s="241"/>
      <c r="CG285" s="241"/>
      <c r="CH285" s="241"/>
      <c r="CI285" s="241"/>
      <c r="CJ285" s="241"/>
      <c r="CK285" s="241"/>
      <c r="CL285" s="241"/>
      <c r="CM285" s="241"/>
      <c r="CN285" s="241"/>
      <c r="CO285" s="241"/>
      <c r="CP285" s="241"/>
      <c r="CQ285" s="241"/>
      <c r="CR285" s="241"/>
      <c r="CS285" s="241"/>
      <c r="CT285" s="241"/>
      <c r="CU285" s="241"/>
      <c r="CV285" s="241"/>
      <c r="CW285" s="241"/>
      <c r="CX285" s="241"/>
      <c r="CY285" s="241"/>
      <c r="CZ285" s="241"/>
      <c r="DA285" s="241"/>
      <c r="DB285" s="241"/>
      <c r="DC285" s="241"/>
      <c r="DD285" s="241"/>
      <c r="DE285" s="241"/>
      <c r="DF285" s="241"/>
      <c r="DG285" s="241"/>
      <c r="DH285" s="241"/>
      <c r="DI285" s="241"/>
      <c r="DJ285" s="241"/>
      <c r="DK285" s="241"/>
      <c r="DL285" s="241"/>
      <c r="DM285" s="241"/>
      <c r="DN285" s="241"/>
      <c r="DO285" s="241"/>
      <c r="DP285" s="241"/>
      <c r="DQ285" s="241"/>
      <c r="DR285" s="241"/>
      <c r="DS285" s="241"/>
      <c r="DT285" s="241"/>
      <c r="DU285" s="241"/>
      <c r="DV285" s="241"/>
      <c r="DW285" s="241"/>
      <c r="DX285" s="241"/>
      <c r="DY285" s="241"/>
      <c r="DZ285" s="241"/>
      <c r="EA285" s="241"/>
      <c r="EB285" s="241"/>
      <c r="EC285" s="241"/>
      <c r="ED285" s="241"/>
      <c r="EE285" s="241"/>
      <c r="EF285" s="241"/>
      <c r="EG285" s="241"/>
      <c r="EH285" s="241"/>
      <c r="EI285" s="241"/>
      <c r="EJ285" s="241"/>
      <c r="EK285" s="241"/>
      <c r="EL285" s="241"/>
      <c r="EM285" s="241"/>
      <c r="EN285" s="241"/>
      <c r="EO285" s="241"/>
      <c r="EP285" s="241"/>
      <c r="EQ285" s="241"/>
      <c r="ER285" s="241"/>
      <c r="ES285" s="241"/>
      <c r="ET285" s="241"/>
      <c r="EU285" s="241"/>
      <c r="EV285" s="241"/>
      <c r="EW285" s="241"/>
      <c r="EX285" s="241"/>
      <c r="EY285" s="241"/>
      <c r="EZ285" s="241"/>
      <c r="FA285" s="241"/>
      <c r="FB285" s="241"/>
      <c r="FC285" s="241"/>
      <c r="FD285" s="241"/>
      <c r="FE285" s="241"/>
      <c r="FF285" s="241"/>
      <c r="FG285" s="241"/>
      <c r="FH285" s="241"/>
      <c r="FI285" s="241"/>
      <c r="FJ285" s="241"/>
      <c r="FK285" s="241"/>
      <c r="FL285" s="241"/>
      <c r="FM285" s="241"/>
      <c r="FN285" s="241"/>
      <c r="FO285" s="241"/>
      <c r="FP285" s="241"/>
      <c r="FQ285" s="241"/>
      <c r="FR285" s="241"/>
      <c r="FS285" s="241"/>
      <c r="FT285" s="241"/>
      <c r="FU285" s="241"/>
      <c r="FV285" s="241"/>
      <c r="FW285" s="241"/>
      <c r="FX285" s="241"/>
      <c r="FY285" s="241"/>
      <c r="FZ285" s="241"/>
      <c r="GA285" s="241"/>
      <c r="GB285" s="241"/>
      <c r="GC285" s="241"/>
      <c r="GD285" s="241"/>
      <c r="GE285" s="241"/>
      <c r="GF285" s="241"/>
      <c r="GG285" s="241"/>
      <c r="GH285" s="241"/>
      <c r="GI285" s="241"/>
      <c r="GJ285" s="241"/>
      <c r="GK285" s="241"/>
      <c r="GL285" s="241"/>
      <c r="GM285" s="241"/>
      <c r="GN285" s="241"/>
      <c r="GO285" s="241"/>
      <c r="GP285" s="241"/>
      <c r="GQ285" s="241"/>
      <c r="GR285" s="241"/>
      <c r="GS285" s="241"/>
      <c r="GT285" s="241"/>
      <c r="GU285" s="241"/>
      <c r="GV285" s="241"/>
      <c r="GW285" s="241"/>
      <c r="GX285" s="241"/>
      <c r="GY285" s="241"/>
      <c r="GZ285" s="241"/>
      <c r="HA285" s="241"/>
      <c r="HB285" s="241"/>
      <c r="HC285" s="241"/>
      <c r="HD285" s="241"/>
      <c r="HE285" s="241"/>
      <c r="HF285" s="241"/>
      <c r="HG285" s="241"/>
      <c r="HH285" s="241"/>
      <c r="HI285" s="241"/>
      <c r="HJ285" s="241"/>
      <c r="HK285" s="241"/>
      <c r="HL285" s="241"/>
      <c r="HM285" s="241"/>
      <c r="HN285" s="241"/>
      <c r="HO285" s="241"/>
      <c r="HP285" s="241"/>
      <c r="HQ285" s="241"/>
      <c r="HR285" s="241"/>
      <c r="HS285" s="241"/>
      <c r="HT285" s="241"/>
      <c r="HU285" s="241"/>
      <c r="HV285" s="241"/>
      <c r="HW285" s="241"/>
      <c r="HX285" s="241"/>
      <c r="HY285" s="241"/>
      <c r="HZ285" s="241"/>
      <c r="IA285" s="241"/>
      <c r="IB285" s="241"/>
      <c r="IC285" s="241"/>
      <c r="ID285" s="241"/>
      <c r="IE285" s="241"/>
      <c r="IF285" s="241"/>
      <c r="IG285" s="241"/>
      <c r="IH285" s="241"/>
      <c r="II285" s="241"/>
      <c r="IJ285" s="241"/>
      <c r="IK285" s="241"/>
      <c r="IL285" s="241"/>
      <c r="IM285" s="241"/>
      <c r="IN285" s="241"/>
      <c r="IO285" s="241"/>
      <c r="IP285" s="241"/>
      <c r="IQ285" s="241"/>
      <c r="IR285" s="241"/>
      <c r="IS285" s="241"/>
      <c r="IT285" s="241"/>
      <c r="IU285" s="241"/>
      <c r="IV285" s="241"/>
      <c r="IW285" s="241"/>
      <c r="IX285" s="241"/>
      <c r="IY285" s="241"/>
      <c r="IZ285" s="241"/>
      <c r="JA285" s="241"/>
      <c r="JB285" s="241"/>
      <c r="JC285" s="241"/>
      <c r="JD285" s="241"/>
      <c r="JE285" s="241"/>
      <c r="JF285" s="241"/>
      <c r="JG285" s="241"/>
      <c r="JH285" s="241"/>
      <c r="JI285" s="241"/>
      <c r="JJ285" s="241"/>
      <c r="JK285" s="241"/>
      <c r="JL285" s="241"/>
      <c r="JM285" s="241"/>
      <c r="JN285" s="241"/>
      <c r="JO285" s="241"/>
      <c r="JP285" s="241"/>
      <c r="JQ285" s="241"/>
      <c r="JR285" s="241"/>
      <c r="JS285" s="241"/>
      <c r="JT285" s="241"/>
      <c r="JU285" s="241"/>
      <c r="JV285" s="241"/>
      <c r="JW285" s="241"/>
      <c r="JX285" s="241"/>
      <c r="JY285" s="241"/>
      <c r="JZ285" s="241"/>
      <c r="KA285" s="241"/>
      <c r="KB285" s="241"/>
      <c r="KC285" s="241"/>
      <c r="KD285" s="241"/>
      <c r="KE285" s="241"/>
      <c r="KF285" s="241"/>
      <c r="KG285" s="241"/>
      <c r="KH285" s="241"/>
      <c r="KI285" s="241"/>
      <c r="KJ285" s="241"/>
      <c r="KK285" s="241"/>
      <c r="KL285" s="241"/>
      <c r="KM285" s="241"/>
      <c r="KN285" s="241"/>
      <c r="KO285" s="241"/>
      <c r="KP285" s="241"/>
      <c r="KQ285" s="241"/>
      <c r="KR285" s="241"/>
      <c r="KS285" s="241"/>
      <c r="KT285" s="241"/>
      <c r="KU285" s="241"/>
      <c r="KV285" s="241"/>
      <c r="KW285" s="241"/>
      <c r="KX285" s="241"/>
      <c r="KY285" s="241"/>
      <c r="KZ285" s="241"/>
      <c r="LA285" s="241"/>
      <c r="LB285" s="241"/>
      <c r="LC285" s="241"/>
      <c r="LD285" s="241"/>
      <c r="LE285" s="241"/>
      <c r="LF285" s="241"/>
      <c r="LG285" s="241"/>
      <c r="LH285" s="241"/>
      <c r="LI285" s="241"/>
      <c r="LJ285" s="241"/>
      <c r="LK285" s="241"/>
      <c r="LL285" s="241"/>
      <c r="LM285" s="241"/>
      <c r="LN285" s="241"/>
      <c r="LO285" s="241"/>
      <c r="LP285" s="241"/>
      <c r="LQ285" s="241"/>
      <c r="LR285" s="241"/>
      <c r="LS285" s="241"/>
      <c r="LT285" s="241"/>
      <c r="LU285" s="241"/>
      <c r="LV285" s="241"/>
      <c r="LW285" s="241"/>
      <c r="LX285" s="241"/>
      <c r="LY285" s="241"/>
      <c r="LZ285" s="241"/>
      <c r="MA285" s="241"/>
      <c r="MB285" s="241"/>
      <c r="MC285" s="241"/>
      <c r="MD285" s="241"/>
      <c r="ME285" s="241"/>
      <c r="MF285" s="241"/>
      <c r="MG285" s="241"/>
      <c r="MH285" s="241"/>
      <c r="MI285" s="241"/>
      <c r="MJ285" s="241"/>
      <c r="MK285" s="241"/>
      <c r="ML285" s="241"/>
      <c r="MM285" s="241"/>
      <c r="MN285" s="241"/>
      <c r="MO285" s="241"/>
      <c r="MP285" s="241"/>
      <c r="MQ285" s="241"/>
      <c r="MR285" s="241"/>
      <c r="MS285" s="241"/>
      <c r="MT285" s="241"/>
      <c r="MU285" s="241"/>
      <c r="MV285" s="241"/>
      <c r="MW285" s="241"/>
      <c r="MX285" s="241"/>
      <c r="MY285" s="241"/>
      <c r="MZ285" s="241"/>
      <c r="NA285" s="241"/>
      <c r="NB285" s="241"/>
      <c r="NC285" s="241"/>
      <c r="ND285" s="241"/>
      <c r="NE285" s="241"/>
      <c r="NF285" s="241"/>
      <c r="NG285" s="241"/>
      <c r="NH285" s="241"/>
      <c r="NI285" s="241"/>
      <c r="NJ285" s="241"/>
      <c r="NK285" s="241"/>
      <c r="NL285" s="241"/>
      <c r="NM285" s="241"/>
      <c r="NN285" s="241"/>
      <c r="NO285" s="241"/>
      <c r="NP285" s="241"/>
      <c r="NQ285" s="241"/>
      <c r="NR285" s="241"/>
      <c r="NS285" s="241"/>
      <c r="NT285" s="241"/>
      <c r="NU285" s="241"/>
      <c r="NV285" s="241"/>
      <c r="NW285" s="241"/>
      <c r="NX285" s="241"/>
      <c r="NY285" s="241"/>
      <c r="NZ285" s="241"/>
      <c r="OA285" s="241"/>
      <c r="OB285" s="241"/>
    </row>
    <row r="286" spans="1:392" s="162" customFormat="1">
      <c r="A286" s="234" t="s">
        <v>2309</v>
      </c>
      <c r="B286" s="236" t="s">
        <v>1891</v>
      </c>
      <c r="C286" s="190">
        <f>VLOOKUP(A286,'Running Inventory count'!$A:$C,3,)</f>
        <v>5</v>
      </c>
      <c r="D286" s="264"/>
      <c r="E286" s="266"/>
      <c r="F286" s="266" t="s">
        <v>1890</v>
      </c>
      <c r="G286" s="186" t="s">
        <v>868</v>
      </c>
      <c r="H286" s="185" t="s">
        <v>102</v>
      </c>
      <c r="I286" s="184"/>
      <c r="J286" s="187"/>
      <c r="K286" s="184"/>
      <c r="L286" s="241"/>
      <c r="M286" s="241"/>
      <c r="N286" s="241"/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1"/>
      <c r="Z286" s="241"/>
      <c r="AA286" s="241"/>
      <c r="AB286" s="241"/>
      <c r="AC286" s="241"/>
      <c r="AD286" s="241"/>
      <c r="AE286" s="241"/>
      <c r="AF286" s="241"/>
      <c r="AG286" s="241"/>
      <c r="AH286" s="241"/>
      <c r="AI286" s="241"/>
      <c r="AJ286" s="241"/>
      <c r="AK286" s="241"/>
      <c r="AL286" s="241"/>
      <c r="AM286" s="241"/>
      <c r="AN286" s="241"/>
      <c r="AO286" s="241"/>
      <c r="AP286" s="241"/>
      <c r="AQ286" s="241"/>
      <c r="AR286" s="241"/>
      <c r="AS286" s="241"/>
      <c r="AT286" s="241"/>
      <c r="AU286" s="241"/>
      <c r="AV286" s="241"/>
      <c r="AW286" s="241"/>
      <c r="AX286" s="241"/>
      <c r="AY286" s="241"/>
      <c r="AZ286" s="241"/>
      <c r="BA286" s="241"/>
      <c r="BB286" s="241"/>
      <c r="BC286" s="241"/>
      <c r="BD286" s="241"/>
      <c r="BE286" s="241"/>
      <c r="BF286" s="241"/>
      <c r="BG286" s="241"/>
      <c r="BH286" s="241"/>
      <c r="BI286" s="241"/>
      <c r="BJ286" s="241"/>
      <c r="BK286" s="241"/>
      <c r="BL286" s="241"/>
      <c r="BM286" s="241"/>
      <c r="BN286" s="241"/>
      <c r="BO286" s="241"/>
      <c r="BP286" s="241"/>
      <c r="BQ286" s="241"/>
      <c r="BR286" s="241"/>
      <c r="BS286" s="241"/>
      <c r="BT286" s="241"/>
      <c r="BU286" s="241"/>
      <c r="BV286" s="241"/>
      <c r="BW286" s="241"/>
      <c r="BX286" s="241"/>
      <c r="BY286" s="241"/>
      <c r="BZ286" s="241"/>
      <c r="CA286" s="241"/>
      <c r="CB286" s="241"/>
      <c r="CC286" s="241"/>
      <c r="CD286" s="241"/>
      <c r="CE286" s="241"/>
      <c r="CF286" s="241"/>
      <c r="CG286" s="241"/>
      <c r="CH286" s="241"/>
      <c r="CI286" s="241"/>
      <c r="CJ286" s="241"/>
      <c r="CK286" s="241"/>
      <c r="CL286" s="241"/>
      <c r="CM286" s="241"/>
      <c r="CN286" s="241"/>
      <c r="CO286" s="241"/>
      <c r="CP286" s="241"/>
      <c r="CQ286" s="241"/>
      <c r="CR286" s="241"/>
      <c r="CS286" s="241"/>
      <c r="CT286" s="241"/>
      <c r="CU286" s="241"/>
      <c r="CV286" s="241"/>
      <c r="CW286" s="241"/>
      <c r="CX286" s="241"/>
      <c r="CY286" s="241"/>
      <c r="CZ286" s="241"/>
      <c r="DA286" s="241"/>
      <c r="DB286" s="241"/>
      <c r="DC286" s="241"/>
      <c r="DD286" s="241"/>
      <c r="DE286" s="241"/>
      <c r="DF286" s="241"/>
      <c r="DG286" s="241"/>
      <c r="DH286" s="241"/>
      <c r="DI286" s="241"/>
      <c r="DJ286" s="241"/>
      <c r="DK286" s="241"/>
      <c r="DL286" s="241"/>
      <c r="DM286" s="241"/>
      <c r="DN286" s="241"/>
      <c r="DO286" s="241"/>
      <c r="DP286" s="241"/>
      <c r="DQ286" s="241"/>
      <c r="DR286" s="241"/>
      <c r="DS286" s="241"/>
      <c r="DT286" s="241"/>
      <c r="DU286" s="241"/>
      <c r="DV286" s="241"/>
      <c r="DW286" s="241"/>
      <c r="DX286" s="241"/>
      <c r="DY286" s="241"/>
      <c r="DZ286" s="241"/>
      <c r="EA286" s="241"/>
      <c r="EB286" s="241"/>
      <c r="EC286" s="241"/>
      <c r="ED286" s="241"/>
      <c r="EE286" s="241"/>
      <c r="EF286" s="241"/>
      <c r="EG286" s="241"/>
      <c r="EH286" s="241"/>
      <c r="EI286" s="241"/>
      <c r="EJ286" s="241"/>
      <c r="EK286" s="241"/>
      <c r="EL286" s="241"/>
      <c r="EM286" s="241"/>
      <c r="EN286" s="241"/>
      <c r="EO286" s="241"/>
      <c r="EP286" s="241"/>
      <c r="EQ286" s="241"/>
      <c r="ER286" s="241"/>
      <c r="ES286" s="241"/>
      <c r="ET286" s="241"/>
      <c r="EU286" s="241"/>
      <c r="EV286" s="241"/>
      <c r="EW286" s="241"/>
      <c r="EX286" s="241"/>
      <c r="EY286" s="241"/>
      <c r="EZ286" s="241"/>
      <c r="FA286" s="241"/>
      <c r="FB286" s="241"/>
      <c r="FC286" s="241"/>
      <c r="FD286" s="241"/>
      <c r="FE286" s="241"/>
      <c r="FF286" s="241"/>
      <c r="FG286" s="241"/>
      <c r="FH286" s="241"/>
      <c r="FI286" s="241"/>
      <c r="FJ286" s="241"/>
      <c r="FK286" s="241"/>
      <c r="FL286" s="241"/>
      <c r="FM286" s="241"/>
      <c r="FN286" s="241"/>
      <c r="FO286" s="241"/>
      <c r="FP286" s="241"/>
      <c r="FQ286" s="241"/>
      <c r="FR286" s="241"/>
      <c r="FS286" s="241"/>
      <c r="FT286" s="241"/>
      <c r="FU286" s="241"/>
      <c r="FV286" s="241"/>
      <c r="FW286" s="241"/>
      <c r="FX286" s="241"/>
      <c r="FY286" s="241"/>
      <c r="FZ286" s="241"/>
      <c r="GA286" s="241"/>
      <c r="GB286" s="241"/>
      <c r="GC286" s="241"/>
      <c r="GD286" s="241"/>
      <c r="GE286" s="241"/>
      <c r="GF286" s="241"/>
      <c r="GG286" s="241"/>
      <c r="GH286" s="241"/>
      <c r="GI286" s="241"/>
      <c r="GJ286" s="241"/>
      <c r="GK286" s="241"/>
      <c r="GL286" s="241"/>
      <c r="GM286" s="241"/>
      <c r="GN286" s="241"/>
      <c r="GO286" s="241"/>
      <c r="GP286" s="241"/>
      <c r="GQ286" s="241"/>
      <c r="GR286" s="241"/>
      <c r="GS286" s="241"/>
      <c r="GT286" s="241"/>
      <c r="GU286" s="241"/>
      <c r="GV286" s="241"/>
      <c r="GW286" s="241"/>
      <c r="GX286" s="241"/>
      <c r="GY286" s="241"/>
      <c r="GZ286" s="241"/>
      <c r="HA286" s="241"/>
      <c r="HB286" s="241"/>
      <c r="HC286" s="241"/>
      <c r="HD286" s="241"/>
      <c r="HE286" s="241"/>
      <c r="HF286" s="241"/>
      <c r="HG286" s="241"/>
      <c r="HH286" s="241"/>
      <c r="HI286" s="241"/>
      <c r="HJ286" s="241"/>
      <c r="HK286" s="241"/>
      <c r="HL286" s="241"/>
      <c r="HM286" s="241"/>
      <c r="HN286" s="241"/>
      <c r="HO286" s="241"/>
      <c r="HP286" s="241"/>
      <c r="HQ286" s="241"/>
      <c r="HR286" s="241"/>
      <c r="HS286" s="241"/>
      <c r="HT286" s="241"/>
      <c r="HU286" s="241"/>
      <c r="HV286" s="241"/>
      <c r="HW286" s="241"/>
      <c r="HX286" s="241"/>
      <c r="HY286" s="241"/>
      <c r="HZ286" s="241"/>
      <c r="IA286" s="241"/>
      <c r="IB286" s="241"/>
      <c r="IC286" s="241"/>
      <c r="ID286" s="241"/>
      <c r="IE286" s="241"/>
      <c r="IF286" s="241"/>
      <c r="IG286" s="241"/>
      <c r="IH286" s="241"/>
      <c r="II286" s="241"/>
      <c r="IJ286" s="241"/>
      <c r="IK286" s="241"/>
      <c r="IL286" s="241"/>
      <c r="IM286" s="241"/>
      <c r="IN286" s="241"/>
      <c r="IO286" s="241"/>
      <c r="IP286" s="241"/>
      <c r="IQ286" s="241"/>
      <c r="IR286" s="241"/>
      <c r="IS286" s="241"/>
      <c r="IT286" s="241"/>
      <c r="IU286" s="241"/>
      <c r="IV286" s="241"/>
      <c r="IW286" s="241"/>
      <c r="IX286" s="241"/>
      <c r="IY286" s="241"/>
      <c r="IZ286" s="241"/>
      <c r="JA286" s="241"/>
      <c r="JB286" s="241"/>
      <c r="JC286" s="241"/>
      <c r="JD286" s="241"/>
      <c r="JE286" s="241"/>
      <c r="JF286" s="241"/>
      <c r="JG286" s="241"/>
      <c r="JH286" s="241"/>
      <c r="JI286" s="241"/>
      <c r="JJ286" s="241"/>
      <c r="JK286" s="241"/>
      <c r="JL286" s="241"/>
      <c r="JM286" s="241"/>
      <c r="JN286" s="241"/>
      <c r="JO286" s="241"/>
      <c r="JP286" s="241"/>
      <c r="JQ286" s="241"/>
      <c r="JR286" s="241"/>
      <c r="JS286" s="241"/>
      <c r="JT286" s="241"/>
      <c r="JU286" s="241"/>
      <c r="JV286" s="241"/>
      <c r="JW286" s="241"/>
      <c r="JX286" s="241"/>
      <c r="JY286" s="241"/>
      <c r="JZ286" s="241"/>
      <c r="KA286" s="241"/>
      <c r="KB286" s="241"/>
      <c r="KC286" s="241"/>
      <c r="KD286" s="241"/>
      <c r="KE286" s="241"/>
      <c r="KF286" s="241"/>
      <c r="KG286" s="241"/>
      <c r="KH286" s="241"/>
      <c r="KI286" s="241"/>
      <c r="KJ286" s="241"/>
      <c r="KK286" s="241"/>
      <c r="KL286" s="241"/>
      <c r="KM286" s="241"/>
      <c r="KN286" s="241"/>
      <c r="KO286" s="241"/>
      <c r="KP286" s="241"/>
      <c r="KQ286" s="241"/>
      <c r="KR286" s="241"/>
      <c r="KS286" s="241"/>
      <c r="KT286" s="241"/>
      <c r="KU286" s="241"/>
      <c r="KV286" s="241"/>
      <c r="KW286" s="241"/>
      <c r="KX286" s="241"/>
      <c r="KY286" s="241"/>
      <c r="KZ286" s="241"/>
      <c r="LA286" s="241"/>
      <c r="LB286" s="241"/>
      <c r="LC286" s="241"/>
      <c r="LD286" s="241"/>
      <c r="LE286" s="241"/>
      <c r="LF286" s="241"/>
      <c r="LG286" s="241"/>
      <c r="LH286" s="241"/>
      <c r="LI286" s="241"/>
      <c r="LJ286" s="241"/>
      <c r="LK286" s="241"/>
      <c r="LL286" s="241"/>
      <c r="LM286" s="241"/>
      <c r="LN286" s="241"/>
      <c r="LO286" s="241"/>
      <c r="LP286" s="241"/>
      <c r="LQ286" s="241"/>
      <c r="LR286" s="241"/>
      <c r="LS286" s="241"/>
      <c r="LT286" s="241"/>
      <c r="LU286" s="241"/>
      <c r="LV286" s="241"/>
      <c r="LW286" s="241"/>
      <c r="LX286" s="241"/>
      <c r="LY286" s="241"/>
      <c r="LZ286" s="241"/>
      <c r="MA286" s="241"/>
      <c r="MB286" s="241"/>
      <c r="MC286" s="241"/>
      <c r="MD286" s="241"/>
      <c r="ME286" s="241"/>
      <c r="MF286" s="241"/>
      <c r="MG286" s="241"/>
      <c r="MH286" s="241"/>
      <c r="MI286" s="241"/>
      <c r="MJ286" s="241"/>
      <c r="MK286" s="241"/>
      <c r="ML286" s="241"/>
      <c r="MM286" s="241"/>
      <c r="MN286" s="241"/>
      <c r="MO286" s="241"/>
      <c r="MP286" s="241"/>
      <c r="MQ286" s="241"/>
      <c r="MR286" s="241"/>
      <c r="MS286" s="241"/>
      <c r="MT286" s="241"/>
      <c r="MU286" s="241"/>
      <c r="MV286" s="241"/>
      <c r="MW286" s="241"/>
      <c r="MX286" s="241"/>
      <c r="MY286" s="241"/>
      <c r="MZ286" s="241"/>
      <c r="NA286" s="241"/>
      <c r="NB286" s="241"/>
      <c r="NC286" s="241"/>
      <c r="ND286" s="241"/>
      <c r="NE286" s="241"/>
      <c r="NF286" s="241"/>
      <c r="NG286" s="241"/>
      <c r="NH286" s="241"/>
      <c r="NI286" s="241"/>
      <c r="NJ286" s="241"/>
      <c r="NK286" s="241"/>
      <c r="NL286" s="241"/>
      <c r="NM286" s="241"/>
      <c r="NN286" s="241"/>
      <c r="NO286" s="241"/>
      <c r="NP286" s="241"/>
      <c r="NQ286" s="241"/>
      <c r="NR286" s="241"/>
      <c r="NS286" s="241"/>
      <c r="NT286" s="241"/>
      <c r="NU286" s="241"/>
      <c r="NV286" s="241"/>
      <c r="NW286" s="241"/>
      <c r="NX286" s="241"/>
      <c r="NY286" s="241"/>
      <c r="NZ286" s="241"/>
      <c r="OA286" s="241"/>
      <c r="OB286" s="241"/>
    </row>
    <row r="287" spans="1:392" s="162" customFormat="1">
      <c r="A287" s="238" t="s">
        <v>2349</v>
      </c>
      <c r="B287" s="239" t="s">
        <v>2350</v>
      </c>
      <c r="C287" s="190">
        <f>VLOOKUP(A287,'Running Inventory count'!$A:$C,3,)</f>
        <v>30</v>
      </c>
      <c r="D287" s="289"/>
      <c r="E287" s="289"/>
      <c r="F287" s="266" t="s">
        <v>2329</v>
      </c>
      <c r="G287" s="186" t="s">
        <v>868</v>
      </c>
      <c r="H287" s="185" t="s">
        <v>102</v>
      </c>
      <c r="I287" s="184"/>
      <c r="J287" s="187"/>
      <c r="K287" s="184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  <c r="AA287" s="241"/>
      <c r="AB287" s="241"/>
      <c r="AC287" s="241"/>
      <c r="AD287" s="241"/>
      <c r="AE287" s="241"/>
      <c r="AF287" s="241"/>
      <c r="AG287" s="241"/>
      <c r="AH287" s="241"/>
      <c r="AI287" s="241"/>
      <c r="AJ287" s="241"/>
      <c r="AK287" s="241"/>
      <c r="AL287" s="241"/>
      <c r="AM287" s="241"/>
      <c r="AN287" s="241"/>
      <c r="AO287" s="241"/>
      <c r="AP287" s="241"/>
      <c r="AQ287" s="241"/>
      <c r="AR287" s="241"/>
      <c r="AS287" s="241"/>
      <c r="AT287" s="241"/>
      <c r="AU287" s="241"/>
      <c r="AV287" s="241"/>
      <c r="AW287" s="241"/>
      <c r="AX287" s="241"/>
      <c r="AY287" s="241"/>
      <c r="AZ287" s="241"/>
      <c r="BA287" s="241"/>
      <c r="BB287" s="241"/>
      <c r="BC287" s="241"/>
      <c r="BD287" s="241"/>
      <c r="BE287" s="241"/>
      <c r="BF287" s="241"/>
      <c r="BG287" s="241"/>
      <c r="BH287" s="241"/>
      <c r="BI287" s="241"/>
      <c r="BJ287" s="241"/>
      <c r="BK287" s="241"/>
      <c r="BL287" s="241"/>
      <c r="BM287" s="241"/>
      <c r="BN287" s="241"/>
      <c r="BO287" s="241"/>
      <c r="BP287" s="241"/>
      <c r="BQ287" s="241"/>
      <c r="BR287" s="241"/>
      <c r="BS287" s="241"/>
      <c r="BT287" s="241"/>
      <c r="BU287" s="241"/>
      <c r="BV287" s="241"/>
      <c r="BW287" s="241"/>
      <c r="BX287" s="241"/>
      <c r="BY287" s="241"/>
      <c r="BZ287" s="241"/>
      <c r="CA287" s="241"/>
      <c r="CB287" s="241"/>
      <c r="CC287" s="241"/>
      <c r="CD287" s="241"/>
      <c r="CE287" s="241"/>
      <c r="CF287" s="241"/>
      <c r="CG287" s="241"/>
      <c r="CH287" s="241"/>
      <c r="CI287" s="241"/>
      <c r="CJ287" s="241"/>
      <c r="CK287" s="241"/>
      <c r="CL287" s="241"/>
      <c r="CM287" s="241"/>
      <c r="CN287" s="241"/>
      <c r="CO287" s="241"/>
      <c r="CP287" s="241"/>
      <c r="CQ287" s="241"/>
      <c r="CR287" s="241"/>
      <c r="CS287" s="241"/>
      <c r="CT287" s="241"/>
      <c r="CU287" s="241"/>
      <c r="CV287" s="241"/>
      <c r="CW287" s="241"/>
      <c r="CX287" s="241"/>
      <c r="CY287" s="241"/>
      <c r="CZ287" s="241"/>
      <c r="DA287" s="241"/>
      <c r="DB287" s="241"/>
      <c r="DC287" s="241"/>
      <c r="DD287" s="241"/>
      <c r="DE287" s="241"/>
      <c r="DF287" s="241"/>
      <c r="DG287" s="241"/>
      <c r="DH287" s="241"/>
      <c r="DI287" s="241"/>
      <c r="DJ287" s="241"/>
      <c r="DK287" s="241"/>
      <c r="DL287" s="241"/>
      <c r="DM287" s="241"/>
      <c r="DN287" s="241"/>
      <c r="DO287" s="241"/>
      <c r="DP287" s="241"/>
      <c r="DQ287" s="241"/>
      <c r="DR287" s="241"/>
      <c r="DS287" s="241"/>
      <c r="DT287" s="241"/>
      <c r="DU287" s="241"/>
      <c r="DV287" s="241"/>
      <c r="DW287" s="241"/>
      <c r="DX287" s="241"/>
      <c r="DY287" s="241"/>
      <c r="DZ287" s="241"/>
      <c r="EA287" s="241"/>
      <c r="EB287" s="241"/>
      <c r="EC287" s="241"/>
      <c r="ED287" s="241"/>
      <c r="EE287" s="241"/>
      <c r="EF287" s="241"/>
      <c r="EG287" s="241"/>
      <c r="EH287" s="241"/>
      <c r="EI287" s="241"/>
      <c r="EJ287" s="241"/>
      <c r="EK287" s="241"/>
      <c r="EL287" s="241"/>
      <c r="EM287" s="241"/>
      <c r="EN287" s="241"/>
      <c r="EO287" s="241"/>
      <c r="EP287" s="241"/>
      <c r="EQ287" s="241"/>
      <c r="ER287" s="241"/>
      <c r="ES287" s="241"/>
      <c r="ET287" s="241"/>
      <c r="EU287" s="241"/>
      <c r="EV287" s="241"/>
      <c r="EW287" s="241"/>
      <c r="EX287" s="241"/>
      <c r="EY287" s="241"/>
      <c r="EZ287" s="241"/>
      <c r="FA287" s="241"/>
      <c r="FB287" s="241"/>
      <c r="FC287" s="241"/>
      <c r="FD287" s="241"/>
      <c r="FE287" s="241"/>
      <c r="FF287" s="241"/>
      <c r="FG287" s="241"/>
      <c r="FH287" s="241"/>
      <c r="FI287" s="241"/>
      <c r="FJ287" s="241"/>
      <c r="FK287" s="241"/>
      <c r="FL287" s="241"/>
      <c r="FM287" s="241"/>
      <c r="FN287" s="241"/>
      <c r="FO287" s="241"/>
      <c r="FP287" s="241"/>
      <c r="FQ287" s="241"/>
      <c r="FR287" s="241"/>
      <c r="FS287" s="241"/>
      <c r="FT287" s="241"/>
      <c r="FU287" s="241"/>
      <c r="FV287" s="241"/>
      <c r="FW287" s="241"/>
      <c r="FX287" s="241"/>
      <c r="FY287" s="241"/>
      <c r="FZ287" s="241"/>
      <c r="GA287" s="241"/>
      <c r="GB287" s="241"/>
      <c r="GC287" s="241"/>
      <c r="GD287" s="241"/>
      <c r="GE287" s="241"/>
      <c r="GF287" s="241"/>
      <c r="GG287" s="241"/>
      <c r="GH287" s="241"/>
      <c r="GI287" s="241"/>
      <c r="GJ287" s="241"/>
      <c r="GK287" s="241"/>
      <c r="GL287" s="241"/>
      <c r="GM287" s="241"/>
      <c r="GN287" s="241"/>
      <c r="GO287" s="241"/>
      <c r="GP287" s="241"/>
      <c r="GQ287" s="241"/>
      <c r="GR287" s="241"/>
      <c r="GS287" s="241"/>
      <c r="GT287" s="241"/>
      <c r="GU287" s="241"/>
      <c r="GV287" s="241"/>
      <c r="GW287" s="241"/>
      <c r="GX287" s="241"/>
      <c r="GY287" s="241"/>
      <c r="GZ287" s="241"/>
      <c r="HA287" s="241"/>
      <c r="HB287" s="241"/>
      <c r="HC287" s="241"/>
      <c r="HD287" s="241"/>
      <c r="HE287" s="241"/>
      <c r="HF287" s="241"/>
      <c r="HG287" s="241"/>
      <c r="HH287" s="241"/>
      <c r="HI287" s="241"/>
      <c r="HJ287" s="241"/>
      <c r="HK287" s="241"/>
      <c r="HL287" s="241"/>
      <c r="HM287" s="241"/>
      <c r="HN287" s="241"/>
      <c r="HO287" s="241"/>
      <c r="HP287" s="241"/>
      <c r="HQ287" s="241"/>
      <c r="HR287" s="241"/>
      <c r="HS287" s="241"/>
      <c r="HT287" s="241"/>
      <c r="HU287" s="241"/>
      <c r="HV287" s="241"/>
      <c r="HW287" s="241"/>
      <c r="HX287" s="241"/>
      <c r="HY287" s="241"/>
      <c r="HZ287" s="241"/>
      <c r="IA287" s="241"/>
      <c r="IB287" s="241"/>
      <c r="IC287" s="241"/>
      <c r="ID287" s="241"/>
      <c r="IE287" s="241"/>
      <c r="IF287" s="241"/>
      <c r="IG287" s="241"/>
      <c r="IH287" s="241"/>
      <c r="II287" s="241"/>
      <c r="IJ287" s="241"/>
      <c r="IK287" s="241"/>
      <c r="IL287" s="241"/>
      <c r="IM287" s="241"/>
      <c r="IN287" s="241"/>
      <c r="IO287" s="241"/>
      <c r="IP287" s="241"/>
      <c r="IQ287" s="241"/>
      <c r="IR287" s="241"/>
      <c r="IS287" s="241"/>
      <c r="IT287" s="241"/>
      <c r="IU287" s="241"/>
      <c r="IV287" s="241"/>
      <c r="IW287" s="241"/>
      <c r="IX287" s="241"/>
      <c r="IY287" s="241"/>
      <c r="IZ287" s="241"/>
      <c r="JA287" s="241"/>
      <c r="JB287" s="241"/>
      <c r="JC287" s="241"/>
      <c r="JD287" s="241"/>
      <c r="JE287" s="241"/>
      <c r="JF287" s="241"/>
      <c r="JG287" s="241"/>
      <c r="JH287" s="241"/>
      <c r="JI287" s="241"/>
      <c r="JJ287" s="241"/>
      <c r="JK287" s="241"/>
      <c r="JL287" s="241"/>
      <c r="JM287" s="241"/>
      <c r="JN287" s="241"/>
      <c r="JO287" s="241"/>
      <c r="JP287" s="241"/>
      <c r="JQ287" s="241"/>
      <c r="JR287" s="241"/>
      <c r="JS287" s="241"/>
      <c r="JT287" s="241"/>
      <c r="JU287" s="241"/>
      <c r="JV287" s="241"/>
      <c r="JW287" s="241"/>
      <c r="JX287" s="241"/>
      <c r="JY287" s="241"/>
      <c r="JZ287" s="241"/>
      <c r="KA287" s="241"/>
      <c r="KB287" s="241"/>
      <c r="KC287" s="241"/>
      <c r="KD287" s="241"/>
      <c r="KE287" s="241"/>
      <c r="KF287" s="241"/>
      <c r="KG287" s="241"/>
      <c r="KH287" s="241"/>
      <c r="KI287" s="241"/>
      <c r="KJ287" s="241"/>
      <c r="KK287" s="241"/>
      <c r="KL287" s="241"/>
      <c r="KM287" s="241"/>
      <c r="KN287" s="241"/>
      <c r="KO287" s="241"/>
      <c r="KP287" s="241"/>
      <c r="KQ287" s="241"/>
      <c r="KR287" s="241"/>
      <c r="KS287" s="241"/>
      <c r="KT287" s="241"/>
      <c r="KU287" s="241"/>
      <c r="KV287" s="241"/>
      <c r="KW287" s="241"/>
      <c r="KX287" s="241"/>
      <c r="KY287" s="241"/>
      <c r="KZ287" s="241"/>
      <c r="LA287" s="241"/>
      <c r="LB287" s="241"/>
      <c r="LC287" s="241"/>
      <c r="LD287" s="241"/>
      <c r="LE287" s="241"/>
      <c r="LF287" s="241"/>
      <c r="LG287" s="241"/>
      <c r="LH287" s="241"/>
      <c r="LI287" s="241"/>
      <c r="LJ287" s="241"/>
      <c r="LK287" s="241"/>
      <c r="LL287" s="241"/>
      <c r="LM287" s="241"/>
      <c r="LN287" s="241"/>
      <c r="LO287" s="241"/>
      <c r="LP287" s="241"/>
      <c r="LQ287" s="241"/>
      <c r="LR287" s="241"/>
      <c r="LS287" s="241"/>
      <c r="LT287" s="241"/>
      <c r="LU287" s="241"/>
      <c r="LV287" s="241"/>
      <c r="LW287" s="241"/>
      <c r="LX287" s="241"/>
      <c r="LY287" s="241"/>
      <c r="LZ287" s="241"/>
      <c r="MA287" s="241"/>
      <c r="MB287" s="241"/>
      <c r="MC287" s="241"/>
      <c r="MD287" s="241"/>
      <c r="ME287" s="241"/>
      <c r="MF287" s="241"/>
      <c r="MG287" s="241"/>
      <c r="MH287" s="241"/>
      <c r="MI287" s="241"/>
      <c r="MJ287" s="241"/>
      <c r="MK287" s="241"/>
      <c r="ML287" s="241"/>
      <c r="MM287" s="241"/>
      <c r="MN287" s="241"/>
      <c r="MO287" s="241"/>
      <c r="MP287" s="241"/>
      <c r="MQ287" s="241"/>
      <c r="MR287" s="241"/>
      <c r="MS287" s="241"/>
      <c r="MT287" s="241"/>
      <c r="MU287" s="241"/>
      <c r="MV287" s="241"/>
      <c r="MW287" s="241"/>
      <c r="MX287" s="241"/>
      <c r="MY287" s="241"/>
      <c r="MZ287" s="241"/>
      <c r="NA287" s="241"/>
      <c r="NB287" s="241"/>
      <c r="NC287" s="241"/>
      <c r="ND287" s="241"/>
      <c r="NE287" s="241"/>
      <c r="NF287" s="241"/>
      <c r="NG287" s="241"/>
      <c r="NH287" s="241"/>
      <c r="NI287" s="241"/>
      <c r="NJ287" s="241"/>
      <c r="NK287" s="241"/>
      <c r="NL287" s="241"/>
      <c r="NM287" s="241"/>
      <c r="NN287" s="241"/>
      <c r="NO287" s="241"/>
      <c r="NP287" s="241"/>
      <c r="NQ287" s="241"/>
      <c r="NR287" s="241"/>
      <c r="NS287" s="241"/>
      <c r="NT287" s="241"/>
      <c r="NU287" s="241"/>
      <c r="NV287" s="241"/>
      <c r="NW287" s="241"/>
      <c r="NX287" s="241"/>
      <c r="NY287" s="241"/>
      <c r="NZ287" s="241"/>
      <c r="OA287" s="241"/>
      <c r="OB287" s="241"/>
    </row>
    <row r="288" spans="1:392" s="162" customFormat="1">
      <c r="A288" s="294" t="s">
        <v>2253</v>
      </c>
      <c r="B288" s="297" t="s">
        <v>2252</v>
      </c>
      <c r="C288" s="190">
        <f>VLOOKUP(A288,'Running Inventory count'!$A:$C,3,)</f>
        <v>1</v>
      </c>
      <c r="D288" s="186"/>
      <c r="E288" s="186"/>
      <c r="F288" s="266" t="s">
        <v>2054</v>
      </c>
      <c r="G288" s="186" t="s">
        <v>868</v>
      </c>
      <c r="H288" s="185" t="s">
        <v>102</v>
      </c>
      <c r="I288" s="184"/>
      <c r="J288" s="187"/>
      <c r="K288" s="184"/>
      <c r="L288" s="241"/>
      <c r="M288" s="241"/>
      <c r="N288" s="241"/>
      <c r="O288" s="241"/>
      <c r="P288" s="241"/>
      <c r="Q288" s="241"/>
      <c r="R288" s="241"/>
      <c r="S288" s="241"/>
      <c r="T288" s="241"/>
      <c r="U288" s="241"/>
      <c r="V288" s="241"/>
      <c r="W288" s="241"/>
      <c r="X288" s="241"/>
      <c r="Y288" s="241"/>
      <c r="Z288" s="241"/>
      <c r="AA288" s="241"/>
      <c r="AB288" s="241"/>
      <c r="AC288" s="241"/>
      <c r="AD288" s="241"/>
      <c r="AE288" s="241"/>
      <c r="AF288" s="241"/>
      <c r="AG288" s="241"/>
      <c r="AH288" s="241"/>
      <c r="AI288" s="241"/>
      <c r="AJ288" s="241"/>
      <c r="AK288" s="241"/>
      <c r="AL288" s="241"/>
      <c r="AM288" s="241"/>
      <c r="AN288" s="241"/>
      <c r="AO288" s="241"/>
      <c r="AP288" s="241"/>
      <c r="AQ288" s="241"/>
      <c r="AR288" s="241"/>
      <c r="AS288" s="241"/>
      <c r="AT288" s="241"/>
      <c r="AU288" s="241"/>
      <c r="AV288" s="241"/>
      <c r="AW288" s="241"/>
      <c r="AX288" s="241"/>
      <c r="AY288" s="241"/>
      <c r="AZ288" s="241"/>
      <c r="BA288" s="241"/>
      <c r="BB288" s="241"/>
      <c r="BC288" s="241"/>
      <c r="BD288" s="241"/>
      <c r="BE288" s="241"/>
      <c r="BF288" s="241"/>
      <c r="BG288" s="241"/>
      <c r="BH288" s="241"/>
      <c r="BI288" s="241"/>
      <c r="BJ288" s="241"/>
      <c r="BK288" s="241"/>
      <c r="BL288" s="241"/>
      <c r="BM288" s="241"/>
      <c r="BN288" s="241"/>
      <c r="BO288" s="241"/>
      <c r="BP288" s="241"/>
      <c r="BQ288" s="241"/>
      <c r="BR288" s="241"/>
      <c r="BS288" s="241"/>
      <c r="BT288" s="241"/>
      <c r="BU288" s="241"/>
      <c r="BV288" s="241"/>
      <c r="BW288" s="241"/>
      <c r="BX288" s="241"/>
      <c r="BY288" s="241"/>
      <c r="BZ288" s="241"/>
      <c r="CA288" s="241"/>
      <c r="CB288" s="241"/>
      <c r="CC288" s="241"/>
      <c r="CD288" s="241"/>
      <c r="CE288" s="241"/>
      <c r="CF288" s="241"/>
      <c r="CG288" s="241"/>
      <c r="CH288" s="241"/>
      <c r="CI288" s="241"/>
      <c r="CJ288" s="241"/>
      <c r="CK288" s="241"/>
      <c r="CL288" s="241"/>
      <c r="CM288" s="241"/>
      <c r="CN288" s="241"/>
      <c r="CO288" s="241"/>
      <c r="CP288" s="241"/>
      <c r="CQ288" s="241"/>
      <c r="CR288" s="241"/>
      <c r="CS288" s="241"/>
      <c r="CT288" s="241"/>
      <c r="CU288" s="241"/>
      <c r="CV288" s="241"/>
      <c r="CW288" s="241"/>
      <c r="CX288" s="241"/>
      <c r="CY288" s="241"/>
      <c r="CZ288" s="241"/>
      <c r="DA288" s="241"/>
      <c r="DB288" s="241"/>
      <c r="DC288" s="241"/>
      <c r="DD288" s="241"/>
      <c r="DE288" s="241"/>
      <c r="DF288" s="241"/>
      <c r="DG288" s="241"/>
      <c r="DH288" s="241"/>
      <c r="DI288" s="241"/>
      <c r="DJ288" s="241"/>
      <c r="DK288" s="241"/>
      <c r="DL288" s="241"/>
      <c r="DM288" s="241"/>
      <c r="DN288" s="241"/>
      <c r="DO288" s="241"/>
      <c r="DP288" s="241"/>
      <c r="DQ288" s="241"/>
      <c r="DR288" s="241"/>
      <c r="DS288" s="241"/>
      <c r="DT288" s="241"/>
      <c r="DU288" s="241"/>
      <c r="DV288" s="241"/>
      <c r="DW288" s="241"/>
      <c r="DX288" s="241"/>
      <c r="DY288" s="241"/>
      <c r="DZ288" s="241"/>
      <c r="EA288" s="241"/>
      <c r="EB288" s="241"/>
      <c r="EC288" s="241"/>
      <c r="ED288" s="241"/>
      <c r="EE288" s="241"/>
      <c r="EF288" s="241"/>
      <c r="EG288" s="241"/>
      <c r="EH288" s="241"/>
      <c r="EI288" s="241"/>
      <c r="EJ288" s="241"/>
      <c r="EK288" s="241"/>
      <c r="EL288" s="241"/>
      <c r="EM288" s="241"/>
      <c r="EN288" s="241"/>
      <c r="EO288" s="241"/>
      <c r="EP288" s="241"/>
      <c r="EQ288" s="241"/>
      <c r="ER288" s="241"/>
      <c r="ES288" s="241"/>
      <c r="ET288" s="241"/>
      <c r="EU288" s="241"/>
      <c r="EV288" s="241"/>
      <c r="EW288" s="241"/>
      <c r="EX288" s="241"/>
      <c r="EY288" s="241"/>
      <c r="EZ288" s="241"/>
      <c r="FA288" s="241"/>
      <c r="FB288" s="241"/>
      <c r="FC288" s="241"/>
      <c r="FD288" s="241"/>
      <c r="FE288" s="241"/>
      <c r="FF288" s="241"/>
      <c r="FG288" s="241"/>
      <c r="FH288" s="241"/>
      <c r="FI288" s="241"/>
      <c r="FJ288" s="241"/>
      <c r="FK288" s="241"/>
      <c r="FL288" s="241"/>
      <c r="FM288" s="241"/>
      <c r="FN288" s="241"/>
      <c r="FO288" s="241"/>
      <c r="FP288" s="241"/>
      <c r="FQ288" s="241"/>
      <c r="FR288" s="241"/>
      <c r="FS288" s="241"/>
      <c r="FT288" s="241"/>
      <c r="FU288" s="241"/>
      <c r="FV288" s="241"/>
      <c r="FW288" s="241"/>
      <c r="FX288" s="241"/>
      <c r="FY288" s="241"/>
      <c r="FZ288" s="241"/>
      <c r="GA288" s="241"/>
      <c r="GB288" s="241"/>
      <c r="GC288" s="241"/>
      <c r="GD288" s="241"/>
      <c r="GE288" s="241"/>
      <c r="GF288" s="241"/>
      <c r="GG288" s="241"/>
      <c r="GH288" s="241"/>
      <c r="GI288" s="241"/>
      <c r="GJ288" s="241"/>
      <c r="GK288" s="241"/>
      <c r="GL288" s="241"/>
      <c r="GM288" s="241"/>
      <c r="GN288" s="241"/>
      <c r="GO288" s="241"/>
      <c r="GP288" s="241"/>
      <c r="GQ288" s="241"/>
      <c r="GR288" s="241"/>
      <c r="GS288" s="241"/>
      <c r="GT288" s="241"/>
      <c r="GU288" s="241"/>
      <c r="GV288" s="241"/>
      <c r="GW288" s="241"/>
      <c r="GX288" s="241"/>
      <c r="GY288" s="241"/>
      <c r="GZ288" s="241"/>
      <c r="HA288" s="241"/>
      <c r="HB288" s="241"/>
      <c r="HC288" s="241"/>
      <c r="HD288" s="241"/>
      <c r="HE288" s="241"/>
      <c r="HF288" s="241"/>
      <c r="HG288" s="241"/>
      <c r="HH288" s="241"/>
      <c r="HI288" s="241"/>
      <c r="HJ288" s="241"/>
      <c r="HK288" s="241"/>
      <c r="HL288" s="241"/>
      <c r="HM288" s="241"/>
      <c r="HN288" s="241"/>
      <c r="HO288" s="241"/>
      <c r="HP288" s="241"/>
      <c r="HQ288" s="241"/>
      <c r="HR288" s="241"/>
      <c r="HS288" s="241"/>
      <c r="HT288" s="241"/>
      <c r="HU288" s="241"/>
      <c r="HV288" s="241"/>
      <c r="HW288" s="241"/>
      <c r="HX288" s="241"/>
      <c r="HY288" s="241"/>
      <c r="HZ288" s="241"/>
      <c r="IA288" s="241"/>
      <c r="IB288" s="241"/>
      <c r="IC288" s="241"/>
      <c r="ID288" s="241"/>
      <c r="IE288" s="241"/>
      <c r="IF288" s="241"/>
      <c r="IG288" s="241"/>
      <c r="IH288" s="241"/>
      <c r="II288" s="241"/>
      <c r="IJ288" s="241"/>
      <c r="IK288" s="241"/>
      <c r="IL288" s="241"/>
      <c r="IM288" s="241"/>
      <c r="IN288" s="241"/>
      <c r="IO288" s="241"/>
      <c r="IP288" s="241"/>
      <c r="IQ288" s="241"/>
      <c r="IR288" s="241"/>
      <c r="IS288" s="241"/>
      <c r="IT288" s="241"/>
      <c r="IU288" s="241"/>
      <c r="IV288" s="241"/>
      <c r="IW288" s="241"/>
      <c r="IX288" s="241"/>
      <c r="IY288" s="241"/>
      <c r="IZ288" s="241"/>
      <c r="JA288" s="241"/>
      <c r="JB288" s="241"/>
      <c r="JC288" s="241"/>
      <c r="JD288" s="241"/>
      <c r="JE288" s="241"/>
      <c r="JF288" s="241"/>
      <c r="JG288" s="241"/>
      <c r="JH288" s="241"/>
      <c r="JI288" s="241"/>
      <c r="JJ288" s="241"/>
      <c r="JK288" s="241"/>
      <c r="JL288" s="241"/>
      <c r="JM288" s="241"/>
      <c r="JN288" s="241"/>
      <c r="JO288" s="241"/>
      <c r="JP288" s="241"/>
      <c r="JQ288" s="241"/>
      <c r="JR288" s="241"/>
      <c r="JS288" s="241"/>
      <c r="JT288" s="241"/>
      <c r="JU288" s="241"/>
      <c r="JV288" s="241"/>
      <c r="JW288" s="241"/>
      <c r="JX288" s="241"/>
      <c r="JY288" s="241"/>
      <c r="JZ288" s="241"/>
      <c r="KA288" s="241"/>
      <c r="KB288" s="241"/>
      <c r="KC288" s="241"/>
      <c r="KD288" s="241"/>
      <c r="KE288" s="241"/>
      <c r="KF288" s="241"/>
      <c r="KG288" s="241"/>
      <c r="KH288" s="241"/>
      <c r="KI288" s="241"/>
      <c r="KJ288" s="241"/>
      <c r="KK288" s="241"/>
      <c r="KL288" s="241"/>
      <c r="KM288" s="241"/>
      <c r="KN288" s="241"/>
      <c r="KO288" s="241"/>
      <c r="KP288" s="241"/>
      <c r="KQ288" s="241"/>
      <c r="KR288" s="241"/>
      <c r="KS288" s="241"/>
      <c r="KT288" s="241"/>
      <c r="KU288" s="241"/>
      <c r="KV288" s="241"/>
      <c r="KW288" s="241"/>
      <c r="KX288" s="241"/>
      <c r="KY288" s="241"/>
      <c r="KZ288" s="241"/>
      <c r="LA288" s="241"/>
      <c r="LB288" s="241"/>
      <c r="LC288" s="241"/>
      <c r="LD288" s="241"/>
      <c r="LE288" s="241"/>
      <c r="LF288" s="241"/>
      <c r="LG288" s="241"/>
      <c r="LH288" s="241"/>
      <c r="LI288" s="241"/>
      <c r="LJ288" s="241"/>
      <c r="LK288" s="241"/>
      <c r="LL288" s="241"/>
      <c r="LM288" s="241"/>
      <c r="LN288" s="241"/>
      <c r="LO288" s="241"/>
      <c r="LP288" s="241"/>
      <c r="LQ288" s="241"/>
      <c r="LR288" s="241"/>
      <c r="LS288" s="241"/>
      <c r="LT288" s="241"/>
      <c r="LU288" s="241"/>
      <c r="LV288" s="241"/>
      <c r="LW288" s="241"/>
      <c r="LX288" s="241"/>
      <c r="LY288" s="241"/>
      <c r="LZ288" s="241"/>
      <c r="MA288" s="241"/>
      <c r="MB288" s="241"/>
      <c r="MC288" s="241"/>
      <c r="MD288" s="241"/>
      <c r="ME288" s="241"/>
      <c r="MF288" s="241"/>
      <c r="MG288" s="241"/>
      <c r="MH288" s="241"/>
      <c r="MI288" s="241"/>
      <c r="MJ288" s="241"/>
      <c r="MK288" s="241"/>
      <c r="ML288" s="241"/>
      <c r="MM288" s="241"/>
      <c r="MN288" s="241"/>
      <c r="MO288" s="241"/>
      <c r="MP288" s="241"/>
      <c r="MQ288" s="241"/>
      <c r="MR288" s="241"/>
      <c r="MS288" s="241"/>
      <c r="MT288" s="241"/>
      <c r="MU288" s="241"/>
      <c r="MV288" s="241"/>
      <c r="MW288" s="241"/>
      <c r="MX288" s="241"/>
      <c r="MY288" s="241"/>
      <c r="MZ288" s="241"/>
      <c r="NA288" s="241"/>
      <c r="NB288" s="241"/>
      <c r="NC288" s="241"/>
      <c r="ND288" s="241"/>
      <c r="NE288" s="241"/>
      <c r="NF288" s="241"/>
      <c r="NG288" s="241"/>
      <c r="NH288" s="241"/>
      <c r="NI288" s="241"/>
      <c r="NJ288" s="241"/>
      <c r="NK288" s="241"/>
      <c r="NL288" s="241"/>
      <c r="NM288" s="241"/>
      <c r="NN288" s="241"/>
      <c r="NO288" s="241"/>
      <c r="NP288" s="241"/>
      <c r="NQ288" s="241"/>
      <c r="NR288" s="241"/>
      <c r="NS288" s="241"/>
      <c r="NT288" s="241"/>
      <c r="NU288" s="241"/>
      <c r="NV288" s="241"/>
      <c r="NW288" s="241"/>
      <c r="NX288" s="241"/>
      <c r="NY288" s="241"/>
      <c r="NZ288" s="241"/>
      <c r="OA288" s="241"/>
      <c r="OB288" s="241"/>
    </row>
    <row r="289" spans="1:392" s="162" customFormat="1">
      <c r="A289" s="294" t="s">
        <v>2255</v>
      </c>
      <c r="B289" s="297" t="s">
        <v>2254</v>
      </c>
      <c r="C289" s="190">
        <f>VLOOKUP(A289,'Running Inventory count'!$A:$C,3,)</f>
        <v>1</v>
      </c>
      <c r="D289" s="186"/>
      <c r="E289" s="186"/>
      <c r="F289" s="266" t="s">
        <v>2054</v>
      </c>
      <c r="G289" s="186" t="s">
        <v>868</v>
      </c>
      <c r="H289" s="185" t="s">
        <v>102</v>
      </c>
      <c r="I289" s="184"/>
      <c r="J289" s="187"/>
      <c r="K289" s="184"/>
      <c r="L289" s="241"/>
      <c r="M289" s="241"/>
      <c r="N289" s="241"/>
      <c r="O289" s="241"/>
      <c r="P289" s="241"/>
      <c r="Q289" s="241"/>
      <c r="R289" s="241"/>
      <c r="S289" s="241"/>
      <c r="T289" s="241"/>
      <c r="U289" s="241"/>
      <c r="V289" s="241"/>
      <c r="W289" s="241"/>
      <c r="X289" s="241"/>
      <c r="Y289" s="241"/>
      <c r="Z289" s="241"/>
      <c r="AA289" s="241"/>
      <c r="AB289" s="241"/>
      <c r="AC289" s="241"/>
      <c r="AD289" s="241"/>
      <c r="AE289" s="241"/>
      <c r="AF289" s="241"/>
      <c r="AG289" s="241"/>
      <c r="AH289" s="241"/>
      <c r="AI289" s="241"/>
      <c r="AJ289" s="241"/>
      <c r="AK289" s="241"/>
      <c r="AL289" s="241"/>
      <c r="AM289" s="241"/>
      <c r="AN289" s="241"/>
      <c r="AO289" s="241"/>
      <c r="AP289" s="241"/>
      <c r="AQ289" s="241"/>
      <c r="AR289" s="241"/>
      <c r="AS289" s="241"/>
      <c r="AT289" s="241"/>
      <c r="AU289" s="241"/>
      <c r="AV289" s="241"/>
      <c r="AW289" s="241"/>
      <c r="AX289" s="241"/>
      <c r="AY289" s="241"/>
      <c r="AZ289" s="241"/>
      <c r="BA289" s="241"/>
      <c r="BB289" s="241"/>
      <c r="BC289" s="241"/>
      <c r="BD289" s="241"/>
      <c r="BE289" s="241"/>
      <c r="BF289" s="241"/>
      <c r="BG289" s="241"/>
      <c r="BH289" s="241"/>
      <c r="BI289" s="241"/>
      <c r="BJ289" s="241"/>
      <c r="BK289" s="241"/>
      <c r="BL289" s="241"/>
      <c r="BM289" s="241"/>
      <c r="BN289" s="241"/>
      <c r="BO289" s="241"/>
      <c r="BP289" s="241"/>
      <c r="BQ289" s="241"/>
      <c r="BR289" s="241"/>
      <c r="BS289" s="241"/>
      <c r="BT289" s="241"/>
      <c r="BU289" s="241"/>
      <c r="BV289" s="241"/>
      <c r="BW289" s="241"/>
      <c r="BX289" s="241"/>
      <c r="BY289" s="241"/>
      <c r="BZ289" s="241"/>
      <c r="CA289" s="241"/>
      <c r="CB289" s="241"/>
      <c r="CC289" s="241"/>
      <c r="CD289" s="241"/>
      <c r="CE289" s="241"/>
      <c r="CF289" s="241"/>
      <c r="CG289" s="241"/>
      <c r="CH289" s="241"/>
      <c r="CI289" s="241"/>
      <c r="CJ289" s="241"/>
      <c r="CK289" s="241"/>
      <c r="CL289" s="241"/>
      <c r="CM289" s="241"/>
      <c r="CN289" s="241"/>
      <c r="CO289" s="241"/>
      <c r="CP289" s="241"/>
      <c r="CQ289" s="241"/>
      <c r="CR289" s="241"/>
      <c r="CS289" s="241"/>
      <c r="CT289" s="241"/>
      <c r="CU289" s="241"/>
      <c r="CV289" s="241"/>
      <c r="CW289" s="241"/>
      <c r="CX289" s="241"/>
      <c r="CY289" s="241"/>
      <c r="CZ289" s="241"/>
      <c r="DA289" s="241"/>
      <c r="DB289" s="241"/>
      <c r="DC289" s="241"/>
      <c r="DD289" s="241"/>
      <c r="DE289" s="241"/>
      <c r="DF289" s="241"/>
      <c r="DG289" s="241"/>
      <c r="DH289" s="241"/>
      <c r="DI289" s="241"/>
      <c r="DJ289" s="241"/>
      <c r="DK289" s="241"/>
      <c r="DL289" s="241"/>
      <c r="DM289" s="241"/>
      <c r="DN289" s="241"/>
      <c r="DO289" s="241"/>
      <c r="DP289" s="241"/>
      <c r="DQ289" s="241"/>
      <c r="DR289" s="241"/>
      <c r="DS289" s="241"/>
      <c r="DT289" s="241"/>
      <c r="DU289" s="241"/>
      <c r="DV289" s="241"/>
      <c r="DW289" s="241"/>
      <c r="DX289" s="241"/>
      <c r="DY289" s="241"/>
      <c r="DZ289" s="241"/>
      <c r="EA289" s="241"/>
      <c r="EB289" s="241"/>
      <c r="EC289" s="241"/>
      <c r="ED289" s="241"/>
      <c r="EE289" s="241"/>
      <c r="EF289" s="241"/>
      <c r="EG289" s="241"/>
      <c r="EH289" s="241"/>
      <c r="EI289" s="241"/>
      <c r="EJ289" s="241"/>
      <c r="EK289" s="241"/>
      <c r="EL289" s="241"/>
      <c r="EM289" s="241"/>
      <c r="EN289" s="241"/>
      <c r="EO289" s="241"/>
      <c r="EP289" s="241"/>
      <c r="EQ289" s="241"/>
      <c r="ER289" s="241"/>
      <c r="ES289" s="241"/>
      <c r="ET289" s="241"/>
      <c r="EU289" s="241"/>
      <c r="EV289" s="241"/>
      <c r="EW289" s="241"/>
      <c r="EX289" s="241"/>
      <c r="EY289" s="241"/>
      <c r="EZ289" s="241"/>
      <c r="FA289" s="241"/>
      <c r="FB289" s="241"/>
      <c r="FC289" s="241"/>
      <c r="FD289" s="241"/>
      <c r="FE289" s="241"/>
      <c r="FF289" s="241"/>
      <c r="FG289" s="241"/>
      <c r="FH289" s="241"/>
      <c r="FI289" s="241"/>
      <c r="FJ289" s="241"/>
      <c r="FK289" s="241"/>
      <c r="FL289" s="241"/>
      <c r="FM289" s="241"/>
      <c r="FN289" s="241"/>
      <c r="FO289" s="241"/>
      <c r="FP289" s="241"/>
      <c r="FQ289" s="241"/>
      <c r="FR289" s="241"/>
      <c r="FS289" s="241"/>
      <c r="FT289" s="241"/>
      <c r="FU289" s="241"/>
      <c r="FV289" s="241"/>
      <c r="FW289" s="241"/>
      <c r="FX289" s="241"/>
      <c r="FY289" s="241"/>
      <c r="FZ289" s="241"/>
      <c r="GA289" s="241"/>
      <c r="GB289" s="241"/>
      <c r="GC289" s="241"/>
      <c r="GD289" s="241"/>
      <c r="GE289" s="241"/>
      <c r="GF289" s="241"/>
      <c r="GG289" s="241"/>
      <c r="GH289" s="241"/>
      <c r="GI289" s="241"/>
      <c r="GJ289" s="241"/>
      <c r="GK289" s="241"/>
      <c r="GL289" s="241"/>
      <c r="GM289" s="241"/>
      <c r="GN289" s="241"/>
      <c r="GO289" s="241"/>
      <c r="GP289" s="241"/>
      <c r="GQ289" s="241"/>
      <c r="GR289" s="241"/>
      <c r="GS289" s="241"/>
      <c r="GT289" s="241"/>
      <c r="GU289" s="241"/>
      <c r="GV289" s="241"/>
      <c r="GW289" s="241"/>
      <c r="GX289" s="241"/>
      <c r="GY289" s="241"/>
      <c r="GZ289" s="241"/>
      <c r="HA289" s="241"/>
      <c r="HB289" s="241"/>
      <c r="HC289" s="241"/>
      <c r="HD289" s="241"/>
      <c r="HE289" s="241"/>
      <c r="HF289" s="241"/>
      <c r="HG289" s="241"/>
      <c r="HH289" s="241"/>
      <c r="HI289" s="241"/>
      <c r="HJ289" s="241"/>
      <c r="HK289" s="241"/>
      <c r="HL289" s="241"/>
      <c r="HM289" s="241"/>
      <c r="HN289" s="241"/>
      <c r="HO289" s="241"/>
      <c r="HP289" s="241"/>
      <c r="HQ289" s="241"/>
      <c r="HR289" s="241"/>
      <c r="HS289" s="241"/>
      <c r="HT289" s="241"/>
      <c r="HU289" s="241"/>
      <c r="HV289" s="241"/>
      <c r="HW289" s="241"/>
      <c r="HX289" s="241"/>
      <c r="HY289" s="241"/>
      <c r="HZ289" s="241"/>
      <c r="IA289" s="241"/>
      <c r="IB289" s="241"/>
      <c r="IC289" s="241"/>
      <c r="ID289" s="241"/>
      <c r="IE289" s="241"/>
      <c r="IF289" s="241"/>
      <c r="IG289" s="241"/>
      <c r="IH289" s="241"/>
      <c r="II289" s="241"/>
      <c r="IJ289" s="241"/>
      <c r="IK289" s="241"/>
      <c r="IL289" s="241"/>
      <c r="IM289" s="241"/>
      <c r="IN289" s="241"/>
      <c r="IO289" s="241"/>
      <c r="IP289" s="241"/>
      <c r="IQ289" s="241"/>
      <c r="IR289" s="241"/>
      <c r="IS289" s="241"/>
      <c r="IT289" s="241"/>
      <c r="IU289" s="241"/>
      <c r="IV289" s="241"/>
      <c r="IW289" s="241"/>
      <c r="IX289" s="241"/>
      <c r="IY289" s="241"/>
      <c r="IZ289" s="241"/>
      <c r="JA289" s="241"/>
      <c r="JB289" s="241"/>
      <c r="JC289" s="241"/>
      <c r="JD289" s="241"/>
      <c r="JE289" s="241"/>
      <c r="JF289" s="241"/>
      <c r="JG289" s="241"/>
      <c r="JH289" s="241"/>
      <c r="JI289" s="241"/>
      <c r="JJ289" s="241"/>
      <c r="JK289" s="241"/>
      <c r="JL289" s="241"/>
      <c r="JM289" s="241"/>
      <c r="JN289" s="241"/>
      <c r="JO289" s="241"/>
      <c r="JP289" s="241"/>
      <c r="JQ289" s="241"/>
      <c r="JR289" s="241"/>
      <c r="JS289" s="241"/>
      <c r="JT289" s="241"/>
      <c r="JU289" s="241"/>
      <c r="JV289" s="241"/>
      <c r="JW289" s="241"/>
      <c r="JX289" s="241"/>
      <c r="JY289" s="241"/>
      <c r="JZ289" s="241"/>
      <c r="KA289" s="241"/>
      <c r="KB289" s="241"/>
      <c r="KC289" s="241"/>
      <c r="KD289" s="241"/>
      <c r="KE289" s="241"/>
      <c r="KF289" s="241"/>
      <c r="KG289" s="241"/>
      <c r="KH289" s="241"/>
      <c r="KI289" s="241"/>
      <c r="KJ289" s="241"/>
      <c r="KK289" s="241"/>
      <c r="KL289" s="241"/>
      <c r="KM289" s="241"/>
      <c r="KN289" s="241"/>
      <c r="KO289" s="241"/>
      <c r="KP289" s="241"/>
      <c r="KQ289" s="241"/>
      <c r="KR289" s="241"/>
      <c r="KS289" s="241"/>
      <c r="KT289" s="241"/>
      <c r="KU289" s="241"/>
      <c r="KV289" s="241"/>
      <c r="KW289" s="241"/>
      <c r="KX289" s="241"/>
      <c r="KY289" s="241"/>
      <c r="KZ289" s="241"/>
      <c r="LA289" s="241"/>
      <c r="LB289" s="241"/>
      <c r="LC289" s="241"/>
      <c r="LD289" s="241"/>
      <c r="LE289" s="241"/>
      <c r="LF289" s="241"/>
      <c r="LG289" s="241"/>
      <c r="LH289" s="241"/>
      <c r="LI289" s="241"/>
      <c r="LJ289" s="241"/>
      <c r="LK289" s="241"/>
      <c r="LL289" s="241"/>
      <c r="LM289" s="241"/>
      <c r="LN289" s="241"/>
      <c r="LO289" s="241"/>
      <c r="LP289" s="241"/>
      <c r="LQ289" s="241"/>
      <c r="LR289" s="241"/>
      <c r="LS289" s="241"/>
      <c r="LT289" s="241"/>
      <c r="LU289" s="241"/>
      <c r="LV289" s="241"/>
      <c r="LW289" s="241"/>
      <c r="LX289" s="241"/>
      <c r="LY289" s="241"/>
      <c r="LZ289" s="241"/>
      <c r="MA289" s="241"/>
      <c r="MB289" s="241"/>
      <c r="MC289" s="241"/>
      <c r="MD289" s="241"/>
      <c r="ME289" s="241"/>
      <c r="MF289" s="241"/>
      <c r="MG289" s="241"/>
      <c r="MH289" s="241"/>
      <c r="MI289" s="241"/>
      <c r="MJ289" s="241"/>
      <c r="MK289" s="241"/>
      <c r="ML289" s="241"/>
      <c r="MM289" s="241"/>
      <c r="MN289" s="241"/>
      <c r="MO289" s="241"/>
      <c r="MP289" s="241"/>
      <c r="MQ289" s="241"/>
      <c r="MR289" s="241"/>
      <c r="MS289" s="241"/>
      <c r="MT289" s="241"/>
      <c r="MU289" s="241"/>
      <c r="MV289" s="241"/>
      <c r="MW289" s="241"/>
      <c r="MX289" s="241"/>
      <c r="MY289" s="241"/>
      <c r="MZ289" s="241"/>
      <c r="NA289" s="241"/>
      <c r="NB289" s="241"/>
      <c r="NC289" s="241"/>
      <c r="ND289" s="241"/>
      <c r="NE289" s="241"/>
      <c r="NF289" s="241"/>
      <c r="NG289" s="241"/>
      <c r="NH289" s="241"/>
      <c r="NI289" s="241"/>
      <c r="NJ289" s="241"/>
      <c r="NK289" s="241"/>
      <c r="NL289" s="241"/>
      <c r="NM289" s="241"/>
      <c r="NN289" s="241"/>
      <c r="NO289" s="241"/>
      <c r="NP289" s="241"/>
      <c r="NQ289" s="241"/>
      <c r="NR289" s="241"/>
      <c r="NS289" s="241"/>
      <c r="NT289" s="241"/>
      <c r="NU289" s="241"/>
      <c r="NV289" s="241"/>
      <c r="NW289" s="241"/>
      <c r="NX289" s="241"/>
      <c r="NY289" s="241"/>
      <c r="NZ289" s="241"/>
      <c r="OA289" s="241"/>
      <c r="OB289" s="241"/>
    </row>
    <row r="290" spans="1:392" s="162" customFormat="1">
      <c r="A290" s="294" t="s">
        <v>2251</v>
      </c>
      <c r="B290" s="297" t="s">
        <v>2250</v>
      </c>
      <c r="C290" s="190">
        <f>VLOOKUP(A290,'Running Inventory count'!$A:$C,3,)</f>
        <v>1</v>
      </c>
      <c r="D290" s="186"/>
      <c r="E290" s="186"/>
      <c r="F290" s="266" t="s">
        <v>2054</v>
      </c>
      <c r="G290" s="186" t="s">
        <v>868</v>
      </c>
      <c r="H290" s="185" t="s">
        <v>102</v>
      </c>
      <c r="I290" s="184"/>
      <c r="J290" s="187"/>
      <c r="K290" s="184"/>
      <c r="L290" s="241"/>
      <c r="M290" s="241"/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1"/>
      <c r="Z290" s="241"/>
      <c r="AA290" s="241"/>
      <c r="AB290" s="241"/>
      <c r="AC290" s="241"/>
      <c r="AD290" s="241"/>
      <c r="AE290" s="241"/>
      <c r="AF290" s="241"/>
      <c r="AG290" s="241"/>
      <c r="AH290" s="241"/>
      <c r="AI290" s="241"/>
      <c r="AJ290" s="241"/>
      <c r="AK290" s="241"/>
      <c r="AL290" s="241"/>
      <c r="AM290" s="241"/>
      <c r="AN290" s="241"/>
      <c r="AO290" s="241"/>
      <c r="AP290" s="241"/>
      <c r="AQ290" s="241"/>
      <c r="AR290" s="241"/>
      <c r="AS290" s="241"/>
      <c r="AT290" s="241"/>
      <c r="AU290" s="241"/>
      <c r="AV290" s="241"/>
      <c r="AW290" s="241"/>
      <c r="AX290" s="241"/>
      <c r="AY290" s="241"/>
      <c r="AZ290" s="241"/>
      <c r="BA290" s="241"/>
      <c r="BB290" s="241"/>
      <c r="BC290" s="241"/>
      <c r="BD290" s="241"/>
      <c r="BE290" s="241"/>
      <c r="BF290" s="241"/>
      <c r="BG290" s="241"/>
      <c r="BH290" s="241"/>
      <c r="BI290" s="241"/>
      <c r="BJ290" s="241"/>
      <c r="BK290" s="241"/>
      <c r="BL290" s="241"/>
      <c r="BM290" s="241"/>
      <c r="BN290" s="241"/>
      <c r="BO290" s="241"/>
      <c r="BP290" s="241"/>
      <c r="BQ290" s="241"/>
      <c r="BR290" s="241"/>
      <c r="BS290" s="241"/>
      <c r="BT290" s="241"/>
      <c r="BU290" s="241"/>
      <c r="BV290" s="241"/>
      <c r="BW290" s="241"/>
      <c r="BX290" s="241"/>
      <c r="BY290" s="241"/>
      <c r="BZ290" s="241"/>
      <c r="CA290" s="241"/>
      <c r="CB290" s="241"/>
      <c r="CC290" s="241"/>
      <c r="CD290" s="241"/>
      <c r="CE290" s="241"/>
      <c r="CF290" s="241"/>
      <c r="CG290" s="241"/>
      <c r="CH290" s="241"/>
      <c r="CI290" s="241"/>
      <c r="CJ290" s="241"/>
      <c r="CK290" s="241"/>
      <c r="CL290" s="241"/>
      <c r="CM290" s="241"/>
      <c r="CN290" s="241"/>
      <c r="CO290" s="241"/>
      <c r="CP290" s="241"/>
      <c r="CQ290" s="241"/>
      <c r="CR290" s="241"/>
      <c r="CS290" s="241"/>
      <c r="CT290" s="241"/>
      <c r="CU290" s="241"/>
      <c r="CV290" s="241"/>
      <c r="CW290" s="241"/>
      <c r="CX290" s="241"/>
      <c r="CY290" s="241"/>
      <c r="CZ290" s="241"/>
      <c r="DA290" s="241"/>
      <c r="DB290" s="241"/>
      <c r="DC290" s="241"/>
      <c r="DD290" s="241"/>
      <c r="DE290" s="241"/>
      <c r="DF290" s="241"/>
      <c r="DG290" s="241"/>
      <c r="DH290" s="241"/>
      <c r="DI290" s="241"/>
      <c r="DJ290" s="241"/>
      <c r="DK290" s="241"/>
      <c r="DL290" s="241"/>
      <c r="DM290" s="241"/>
      <c r="DN290" s="241"/>
      <c r="DO290" s="241"/>
      <c r="DP290" s="241"/>
      <c r="DQ290" s="241"/>
      <c r="DR290" s="241"/>
      <c r="DS290" s="241"/>
      <c r="DT290" s="241"/>
      <c r="DU290" s="241"/>
      <c r="DV290" s="241"/>
      <c r="DW290" s="241"/>
      <c r="DX290" s="241"/>
      <c r="DY290" s="241"/>
      <c r="DZ290" s="241"/>
      <c r="EA290" s="241"/>
      <c r="EB290" s="241"/>
      <c r="EC290" s="241"/>
      <c r="ED290" s="241"/>
      <c r="EE290" s="241"/>
      <c r="EF290" s="241"/>
      <c r="EG290" s="241"/>
      <c r="EH290" s="241"/>
      <c r="EI290" s="241"/>
      <c r="EJ290" s="241"/>
      <c r="EK290" s="241"/>
      <c r="EL290" s="241"/>
      <c r="EM290" s="241"/>
      <c r="EN290" s="241"/>
      <c r="EO290" s="241"/>
      <c r="EP290" s="241"/>
      <c r="EQ290" s="241"/>
      <c r="ER290" s="241"/>
      <c r="ES290" s="241"/>
      <c r="ET290" s="241"/>
      <c r="EU290" s="241"/>
      <c r="EV290" s="241"/>
      <c r="EW290" s="241"/>
      <c r="EX290" s="241"/>
      <c r="EY290" s="241"/>
      <c r="EZ290" s="241"/>
      <c r="FA290" s="241"/>
      <c r="FB290" s="241"/>
      <c r="FC290" s="241"/>
      <c r="FD290" s="241"/>
      <c r="FE290" s="241"/>
      <c r="FF290" s="241"/>
      <c r="FG290" s="241"/>
      <c r="FH290" s="241"/>
      <c r="FI290" s="241"/>
      <c r="FJ290" s="241"/>
      <c r="FK290" s="241"/>
      <c r="FL290" s="241"/>
      <c r="FM290" s="241"/>
      <c r="FN290" s="241"/>
      <c r="FO290" s="241"/>
      <c r="FP290" s="241"/>
      <c r="FQ290" s="241"/>
      <c r="FR290" s="241"/>
      <c r="FS290" s="241"/>
      <c r="FT290" s="241"/>
      <c r="FU290" s="241"/>
      <c r="FV290" s="241"/>
      <c r="FW290" s="241"/>
      <c r="FX290" s="241"/>
      <c r="FY290" s="241"/>
      <c r="FZ290" s="241"/>
      <c r="GA290" s="241"/>
      <c r="GB290" s="241"/>
      <c r="GC290" s="241"/>
      <c r="GD290" s="241"/>
      <c r="GE290" s="241"/>
      <c r="GF290" s="241"/>
      <c r="GG290" s="241"/>
      <c r="GH290" s="241"/>
      <c r="GI290" s="241"/>
      <c r="GJ290" s="241"/>
      <c r="GK290" s="241"/>
      <c r="GL290" s="241"/>
      <c r="GM290" s="241"/>
      <c r="GN290" s="241"/>
      <c r="GO290" s="241"/>
      <c r="GP290" s="241"/>
      <c r="GQ290" s="241"/>
      <c r="GR290" s="241"/>
      <c r="GS290" s="241"/>
      <c r="GT290" s="241"/>
      <c r="GU290" s="241"/>
      <c r="GV290" s="241"/>
      <c r="GW290" s="241"/>
      <c r="GX290" s="241"/>
      <c r="GY290" s="241"/>
      <c r="GZ290" s="241"/>
      <c r="HA290" s="241"/>
      <c r="HB290" s="241"/>
      <c r="HC290" s="241"/>
      <c r="HD290" s="241"/>
      <c r="HE290" s="241"/>
      <c r="HF290" s="241"/>
      <c r="HG290" s="241"/>
      <c r="HH290" s="241"/>
      <c r="HI290" s="241"/>
      <c r="HJ290" s="241"/>
      <c r="HK290" s="241"/>
      <c r="HL290" s="241"/>
      <c r="HM290" s="241"/>
      <c r="HN290" s="241"/>
      <c r="HO290" s="241"/>
      <c r="HP290" s="241"/>
      <c r="HQ290" s="241"/>
      <c r="HR290" s="241"/>
      <c r="HS290" s="241"/>
      <c r="HT290" s="241"/>
      <c r="HU290" s="241"/>
      <c r="HV290" s="241"/>
      <c r="HW290" s="241"/>
      <c r="HX290" s="241"/>
      <c r="HY290" s="241"/>
      <c r="HZ290" s="241"/>
      <c r="IA290" s="241"/>
      <c r="IB290" s="241"/>
      <c r="IC290" s="241"/>
      <c r="ID290" s="241"/>
      <c r="IE290" s="241"/>
      <c r="IF290" s="241"/>
      <c r="IG290" s="241"/>
      <c r="IH290" s="241"/>
      <c r="II290" s="241"/>
      <c r="IJ290" s="241"/>
      <c r="IK290" s="241"/>
      <c r="IL290" s="241"/>
      <c r="IM290" s="241"/>
      <c r="IN290" s="241"/>
      <c r="IO290" s="241"/>
      <c r="IP290" s="241"/>
      <c r="IQ290" s="241"/>
      <c r="IR290" s="241"/>
      <c r="IS290" s="241"/>
      <c r="IT290" s="241"/>
      <c r="IU290" s="241"/>
      <c r="IV290" s="241"/>
      <c r="IW290" s="241"/>
      <c r="IX290" s="241"/>
      <c r="IY290" s="241"/>
      <c r="IZ290" s="241"/>
      <c r="JA290" s="241"/>
      <c r="JB290" s="241"/>
      <c r="JC290" s="241"/>
      <c r="JD290" s="241"/>
      <c r="JE290" s="241"/>
      <c r="JF290" s="241"/>
      <c r="JG290" s="241"/>
      <c r="JH290" s="241"/>
      <c r="JI290" s="241"/>
      <c r="JJ290" s="241"/>
      <c r="JK290" s="241"/>
      <c r="JL290" s="241"/>
      <c r="JM290" s="241"/>
      <c r="JN290" s="241"/>
      <c r="JO290" s="241"/>
      <c r="JP290" s="241"/>
      <c r="JQ290" s="241"/>
      <c r="JR290" s="241"/>
      <c r="JS290" s="241"/>
      <c r="JT290" s="241"/>
      <c r="JU290" s="241"/>
      <c r="JV290" s="241"/>
      <c r="JW290" s="241"/>
      <c r="JX290" s="241"/>
      <c r="JY290" s="241"/>
      <c r="JZ290" s="241"/>
      <c r="KA290" s="241"/>
      <c r="KB290" s="241"/>
      <c r="KC290" s="241"/>
      <c r="KD290" s="241"/>
      <c r="KE290" s="241"/>
      <c r="KF290" s="241"/>
      <c r="KG290" s="241"/>
      <c r="KH290" s="241"/>
      <c r="KI290" s="241"/>
      <c r="KJ290" s="241"/>
      <c r="KK290" s="241"/>
      <c r="KL290" s="241"/>
      <c r="KM290" s="241"/>
      <c r="KN290" s="241"/>
      <c r="KO290" s="241"/>
      <c r="KP290" s="241"/>
      <c r="KQ290" s="241"/>
      <c r="KR290" s="241"/>
      <c r="KS290" s="241"/>
      <c r="KT290" s="241"/>
      <c r="KU290" s="241"/>
      <c r="KV290" s="241"/>
      <c r="KW290" s="241"/>
      <c r="KX290" s="241"/>
      <c r="KY290" s="241"/>
      <c r="KZ290" s="241"/>
      <c r="LA290" s="241"/>
      <c r="LB290" s="241"/>
      <c r="LC290" s="241"/>
      <c r="LD290" s="241"/>
      <c r="LE290" s="241"/>
      <c r="LF290" s="241"/>
      <c r="LG290" s="241"/>
      <c r="LH290" s="241"/>
      <c r="LI290" s="241"/>
      <c r="LJ290" s="241"/>
      <c r="LK290" s="241"/>
      <c r="LL290" s="241"/>
      <c r="LM290" s="241"/>
      <c r="LN290" s="241"/>
      <c r="LO290" s="241"/>
      <c r="LP290" s="241"/>
      <c r="LQ290" s="241"/>
      <c r="LR290" s="241"/>
      <c r="LS290" s="241"/>
      <c r="LT290" s="241"/>
      <c r="LU290" s="241"/>
      <c r="LV290" s="241"/>
      <c r="LW290" s="241"/>
      <c r="LX290" s="241"/>
      <c r="LY290" s="241"/>
      <c r="LZ290" s="241"/>
      <c r="MA290" s="241"/>
      <c r="MB290" s="241"/>
      <c r="MC290" s="241"/>
      <c r="MD290" s="241"/>
      <c r="ME290" s="241"/>
      <c r="MF290" s="241"/>
      <c r="MG290" s="241"/>
      <c r="MH290" s="241"/>
      <c r="MI290" s="241"/>
      <c r="MJ290" s="241"/>
      <c r="MK290" s="241"/>
      <c r="ML290" s="241"/>
      <c r="MM290" s="241"/>
      <c r="MN290" s="241"/>
      <c r="MO290" s="241"/>
      <c r="MP290" s="241"/>
      <c r="MQ290" s="241"/>
      <c r="MR290" s="241"/>
      <c r="MS290" s="241"/>
      <c r="MT290" s="241"/>
      <c r="MU290" s="241"/>
      <c r="MV290" s="241"/>
      <c r="MW290" s="241"/>
      <c r="MX290" s="241"/>
      <c r="MY290" s="241"/>
      <c r="MZ290" s="241"/>
      <c r="NA290" s="241"/>
      <c r="NB290" s="241"/>
      <c r="NC290" s="241"/>
      <c r="ND290" s="241"/>
      <c r="NE290" s="241"/>
      <c r="NF290" s="241"/>
      <c r="NG290" s="241"/>
      <c r="NH290" s="241"/>
      <c r="NI290" s="241"/>
      <c r="NJ290" s="241"/>
      <c r="NK290" s="241"/>
      <c r="NL290" s="241"/>
      <c r="NM290" s="241"/>
      <c r="NN290" s="241"/>
      <c r="NO290" s="241"/>
      <c r="NP290" s="241"/>
      <c r="NQ290" s="241"/>
      <c r="NR290" s="241"/>
      <c r="NS290" s="241"/>
      <c r="NT290" s="241"/>
      <c r="NU290" s="241"/>
      <c r="NV290" s="241"/>
      <c r="NW290" s="241"/>
      <c r="NX290" s="241"/>
      <c r="NY290" s="241"/>
      <c r="NZ290" s="241"/>
      <c r="OA290" s="241"/>
      <c r="OB290" s="241"/>
    </row>
    <row r="291" spans="1:392" s="162" customFormat="1">
      <c r="A291" s="238" t="s">
        <v>1690</v>
      </c>
      <c r="B291" s="239" t="s">
        <v>1691</v>
      </c>
      <c r="C291" s="190">
        <f>VLOOKUP(A291,'Running Inventory count'!$A:$C,3,)</f>
        <v>10</v>
      </c>
      <c r="D291" s="186"/>
      <c r="E291" s="186"/>
      <c r="F291" s="291" t="s">
        <v>1669</v>
      </c>
      <c r="G291" s="186" t="s">
        <v>868</v>
      </c>
      <c r="H291" s="185" t="s">
        <v>102</v>
      </c>
      <c r="I291" s="184"/>
      <c r="J291" s="187"/>
      <c r="K291" s="184"/>
      <c r="L291" s="241"/>
      <c r="M291" s="241"/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1"/>
      <c r="Z291" s="241"/>
      <c r="AA291" s="241"/>
      <c r="AB291" s="241"/>
      <c r="AC291" s="241"/>
      <c r="AD291" s="241"/>
      <c r="AE291" s="241"/>
      <c r="AF291" s="241"/>
      <c r="AG291" s="241"/>
      <c r="AH291" s="241"/>
      <c r="AI291" s="241"/>
      <c r="AJ291" s="241"/>
      <c r="AK291" s="241"/>
      <c r="AL291" s="241"/>
      <c r="AM291" s="241"/>
      <c r="AN291" s="241"/>
      <c r="AO291" s="241"/>
      <c r="AP291" s="241"/>
      <c r="AQ291" s="241"/>
      <c r="AR291" s="241"/>
      <c r="AS291" s="241"/>
      <c r="AT291" s="241"/>
      <c r="AU291" s="241"/>
      <c r="AV291" s="241"/>
      <c r="AW291" s="241"/>
      <c r="AX291" s="241"/>
      <c r="AY291" s="241"/>
      <c r="AZ291" s="241"/>
      <c r="BA291" s="241"/>
      <c r="BB291" s="241"/>
      <c r="BC291" s="241"/>
      <c r="BD291" s="241"/>
      <c r="BE291" s="241"/>
      <c r="BF291" s="241"/>
      <c r="BG291" s="241"/>
      <c r="BH291" s="241"/>
      <c r="BI291" s="241"/>
      <c r="BJ291" s="241"/>
      <c r="BK291" s="241"/>
      <c r="BL291" s="241"/>
      <c r="BM291" s="241"/>
      <c r="BN291" s="241"/>
      <c r="BO291" s="241"/>
      <c r="BP291" s="241"/>
      <c r="BQ291" s="241"/>
      <c r="BR291" s="241"/>
      <c r="BS291" s="241"/>
      <c r="BT291" s="241"/>
      <c r="BU291" s="241"/>
      <c r="BV291" s="241"/>
      <c r="BW291" s="241"/>
      <c r="BX291" s="241"/>
      <c r="BY291" s="241"/>
      <c r="BZ291" s="241"/>
      <c r="CA291" s="241"/>
      <c r="CB291" s="241"/>
      <c r="CC291" s="241"/>
      <c r="CD291" s="241"/>
      <c r="CE291" s="241"/>
      <c r="CF291" s="241"/>
      <c r="CG291" s="241"/>
      <c r="CH291" s="241"/>
      <c r="CI291" s="241"/>
      <c r="CJ291" s="241"/>
      <c r="CK291" s="241"/>
      <c r="CL291" s="241"/>
      <c r="CM291" s="241"/>
      <c r="CN291" s="241"/>
      <c r="CO291" s="241"/>
      <c r="CP291" s="241"/>
      <c r="CQ291" s="241"/>
      <c r="CR291" s="241"/>
      <c r="CS291" s="241"/>
      <c r="CT291" s="241"/>
      <c r="CU291" s="241"/>
      <c r="CV291" s="241"/>
      <c r="CW291" s="241"/>
      <c r="CX291" s="241"/>
      <c r="CY291" s="241"/>
      <c r="CZ291" s="241"/>
      <c r="DA291" s="241"/>
      <c r="DB291" s="241"/>
      <c r="DC291" s="241"/>
      <c r="DD291" s="241"/>
      <c r="DE291" s="241"/>
      <c r="DF291" s="241"/>
      <c r="DG291" s="241"/>
      <c r="DH291" s="241"/>
      <c r="DI291" s="241"/>
      <c r="DJ291" s="241"/>
      <c r="DK291" s="241"/>
      <c r="DL291" s="241"/>
      <c r="DM291" s="241"/>
      <c r="DN291" s="241"/>
      <c r="DO291" s="241"/>
      <c r="DP291" s="241"/>
      <c r="DQ291" s="241"/>
      <c r="DR291" s="241"/>
      <c r="DS291" s="241"/>
      <c r="DT291" s="241"/>
      <c r="DU291" s="241"/>
      <c r="DV291" s="241"/>
      <c r="DW291" s="241"/>
      <c r="DX291" s="241"/>
      <c r="DY291" s="241"/>
      <c r="DZ291" s="241"/>
      <c r="EA291" s="241"/>
      <c r="EB291" s="241"/>
      <c r="EC291" s="241"/>
      <c r="ED291" s="241"/>
      <c r="EE291" s="241"/>
      <c r="EF291" s="241"/>
      <c r="EG291" s="241"/>
      <c r="EH291" s="241"/>
      <c r="EI291" s="241"/>
      <c r="EJ291" s="241"/>
      <c r="EK291" s="241"/>
      <c r="EL291" s="241"/>
      <c r="EM291" s="241"/>
      <c r="EN291" s="241"/>
      <c r="EO291" s="241"/>
      <c r="EP291" s="241"/>
      <c r="EQ291" s="241"/>
      <c r="ER291" s="241"/>
      <c r="ES291" s="241"/>
      <c r="ET291" s="241"/>
      <c r="EU291" s="241"/>
      <c r="EV291" s="241"/>
      <c r="EW291" s="241"/>
      <c r="EX291" s="241"/>
      <c r="EY291" s="241"/>
      <c r="EZ291" s="241"/>
      <c r="FA291" s="241"/>
      <c r="FB291" s="241"/>
      <c r="FC291" s="241"/>
      <c r="FD291" s="241"/>
      <c r="FE291" s="241"/>
      <c r="FF291" s="241"/>
      <c r="FG291" s="241"/>
      <c r="FH291" s="241"/>
      <c r="FI291" s="241"/>
      <c r="FJ291" s="241"/>
      <c r="FK291" s="241"/>
      <c r="FL291" s="241"/>
      <c r="FM291" s="241"/>
      <c r="FN291" s="241"/>
      <c r="FO291" s="241"/>
      <c r="FP291" s="241"/>
      <c r="FQ291" s="241"/>
      <c r="FR291" s="241"/>
      <c r="FS291" s="241"/>
      <c r="FT291" s="241"/>
      <c r="FU291" s="241"/>
      <c r="FV291" s="241"/>
      <c r="FW291" s="241"/>
      <c r="FX291" s="241"/>
      <c r="FY291" s="241"/>
      <c r="FZ291" s="241"/>
      <c r="GA291" s="241"/>
      <c r="GB291" s="241"/>
      <c r="GC291" s="241"/>
      <c r="GD291" s="241"/>
      <c r="GE291" s="241"/>
      <c r="GF291" s="241"/>
      <c r="GG291" s="241"/>
      <c r="GH291" s="241"/>
      <c r="GI291" s="241"/>
      <c r="GJ291" s="241"/>
      <c r="GK291" s="241"/>
      <c r="GL291" s="241"/>
      <c r="GM291" s="241"/>
      <c r="GN291" s="241"/>
      <c r="GO291" s="241"/>
      <c r="GP291" s="241"/>
      <c r="GQ291" s="241"/>
      <c r="GR291" s="241"/>
      <c r="GS291" s="241"/>
      <c r="GT291" s="241"/>
      <c r="GU291" s="241"/>
      <c r="GV291" s="241"/>
      <c r="GW291" s="241"/>
      <c r="GX291" s="241"/>
      <c r="GY291" s="241"/>
      <c r="GZ291" s="241"/>
      <c r="HA291" s="241"/>
      <c r="HB291" s="241"/>
      <c r="HC291" s="241"/>
      <c r="HD291" s="241"/>
      <c r="HE291" s="241"/>
      <c r="HF291" s="241"/>
      <c r="HG291" s="241"/>
      <c r="HH291" s="241"/>
      <c r="HI291" s="241"/>
      <c r="HJ291" s="241"/>
      <c r="HK291" s="241"/>
      <c r="HL291" s="241"/>
      <c r="HM291" s="241"/>
      <c r="HN291" s="241"/>
      <c r="HO291" s="241"/>
      <c r="HP291" s="241"/>
      <c r="HQ291" s="241"/>
      <c r="HR291" s="241"/>
      <c r="HS291" s="241"/>
      <c r="HT291" s="241"/>
      <c r="HU291" s="241"/>
      <c r="HV291" s="241"/>
      <c r="HW291" s="241"/>
      <c r="HX291" s="241"/>
      <c r="HY291" s="241"/>
      <c r="HZ291" s="241"/>
      <c r="IA291" s="241"/>
      <c r="IB291" s="241"/>
      <c r="IC291" s="241"/>
      <c r="ID291" s="241"/>
      <c r="IE291" s="241"/>
      <c r="IF291" s="241"/>
      <c r="IG291" s="241"/>
      <c r="IH291" s="241"/>
      <c r="II291" s="241"/>
      <c r="IJ291" s="241"/>
      <c r="IK291" s="241"/>
      <c r="IL291" s="241"/>
      <c r="IM291" s="241"/>
      <c r="IN291" s="241"/>
      <c r="IO291" s="241"/>
      <c r="IP291" s="241"/>
      <c r="IQ291" s="241"/>
      <c r="IR291" s="241"/>
      <c r="IS291" s="241"/>
      <c r="IT291" s="241"/>
      <c r="IU291" s="241"/>
      <c r="IV291" s="241"/>
      <c r="IW291" s="241"/>
      <c r="IX291" s="241"/>
      <c r="IY291" s="241"/>
      <c r="IZ291" s="241"/>
      <c r="JA291" s="241"/>
      <c r="JB291" s="241"/>
      <c r="JC291" s="241"/>
      <c r="JD291" s="241"/>
      <c r="JE291" s="241"/>
      <c r="JF291" s="241"/>
      <c r="JG291" s="241"/>
      <c r="JH291" s="241"/>
      <c r="JI291" s="241"/>
      <c r="JJ291" s="241"/>
      <c r="JK291" s="241"/>
      <c r="JL291" s="241"/>
      <c r="JM291" s="241"/>
      <c r="JN291" s="241"/>
      <c r="JO291" s="241"/>
      <c r="JP291" s="241"/>
      <c r="JQ291" s="241"/>
      <c r="JR291" s="241"/>
      <c r="JS291" s="241"/>
      <c r="JT291" s="241"/>
      <c r="JU291" s="241"/>
      <c r="JV291" s="241"/>
      <c r="JW291" s="241"/>
      <c r="JX291" s="241"/>
      <c r="JY291" s="241"/>
      <c r="JZ291" s="241"/>
      <c r="KA291" s="241"/>
      <c r="KB291" s="241"/>
      <c r="KC291" s="241"/>
      <c r="KD291" s="241"/>
      <c r="KE291" s="241"/>
      <c r="KF291" s="241"/>
      <c r="KG291" s="241"/>
      <c r="KH291" s="241"/>
      <c r="KI291" s="241"/>
      <c r="KJ291" s="241"/>
      <c r="KK291" s="241"/>
      <c r="KL291" s="241"/>
      <c r="KM291" s="241"/>
      <c r="KN291" s="241"/>
      <c r="KO291" s="241"/>
      <c r="KP291" s="241"/>
      <c r="KQ291" s="241"/>
      <c r="KR291" s="241"/>
      <c r="KS291" s="241"/>
      <c r="KT291" s="241"/>
      <c r="KU291" s="241"/>
      <c r="KV291" s="241"/>
      <c r="KW291" s="241"/>
      <c r="KX291" s="241"/>
      <c r="KY291" s="241"/>
      <c r="KZ291" s="241"/>
      <c r="LA291" s="241"/>
      <c r="LB291" s="241"/>
      <c r="LC291" s="241"/>
      <c r="LD291" s="241"/>
      <c r="LE291" s="241"/>
      <c r="LF291" s="241"/>
      <c r="LG291" s="241"/>
      <c r="LH291" s="241"/>
      <c r="LI291" s="241"/>
      <c r="LJ291" s="241"/>
      <c r="LK291" s="241"/>
      <c r="LL291" s="241"/>
      <c r="LM291" s="241"/>
      <c r="LN291" s="241"/>
      <c r="LO291" s="241"/>
      <c r="LP291" s="241"/>
      <c r="LQ291" s="241"/>
      <c r="LR291" s="241"/>
      <c r="LS291" s="241"/>
      <c r="LT291" s="241"/>
      <c r="LU291" s="241"/>
      <c r="LV291" s="241"/>
      <c r="LW291" s="241"/>
      <c r="LX291" s="241"/>
      <c r="LY291" s="241"/>
      <c r="LZ291" s="241"/>
      <c r="MA291" s="241"/>
      <c r="MB291" s="241"/>
      <c r="MC291" s="241"/>
      <c r="MD291" s="241"/>
      <c r="ME291" s="241"/>
      <c r="MF291" s="241"/>
      <c r="MG291" s="241"/>
      <c r="MH291" s="241"/>
      <c r="MI291" s="241"/>
      <c r="MJ291" s="241"/>
      <c r="MK291" s="241"/>
      <c r="ML291" s="241"/>
      <c r="MM291" s="241"/>
      <c r="MN291" s="241"/>
      <c r="MO291" s="241"/>
      <c r="MP291" s="241"/>
      <c r="MQ291" s="241"/>
      <c r="MR291" s="241"/>
      <c r="MS291" s="241"/>
      <c r="MT291" s="241"/>
      <c r="MU291" s="241"/>
      <c r="MV291" s="241"/>
      <c r="MW291" s="241"/>
      <c r="MX291" s="241"/>
      <c r="MY291" s="241"/>
      <c r="MZ291" s="241"/>
      <c r="NA291" s="241"/>
      <c r="NB291" s="241"/>
      <c r="NC291" s="241"/>
      <c r="ND291" s="241"/>
      <c r="NE291" s="241"/>
      <c r="NF291" s="241"/>
      <c r="NG291" s="241"/>
      <c r="NH291" s="241"/>
      <c r="NI291" s="241"/>
      <c r="NJ291" s="241"/>
      <c r="NK291" s="241"/>
      <c r="NL291" s="241"/>
      <c r="NM291" s="241"/>
      <c r="NN291" s="241"/>
      <c r="NO291" s="241"/>
      <c r="NP291" s="241"/>
      <c r="NQ291" s="241"/>
      <c r="NR291" s="241"/>
      <c r="NS291" s="241"/>
      <c r="NT291" s="241"/>
      <c r="NU291" s="241"/>
      <c r="NV291" s="241"/>
      <c r="NW291" s="241"/>
      <c r="NX291" s="241"/>
      <c r="NY291" s="241"/>
      <c r="NZ291" s="241"/>
      <c r="OA291" s="241"/>
      <c r="OB291" s="241"/>
    </row>
    <row r="292" spans="1:392" s="162" customFormat="1">
      <c r="A292" s="238" t="s">
        <v>2229</v>
      </c>
      <c r="B292" s="239" t="s">
        <v>2228</v>
      </c>
      <c r="C292" s="290">
        <f>VLOOKUP(A292,'Running Inventory count'!$A:$C,3,)</f>
        <v>8</v>
      </c>
      <c r="D292" s="289"/>
      <c r="E292" s="289"/>
      <c r="F292" s="266" t="s">
        <v>2054</v>
      </c>
      <c r="G292" s="289" t="s">
        <v>868</v>
      </c>
      <c r="H292" s="288" t="s">
        <v>102</v>
      </c>
      <c r="I292" s="287"/>
      <c r="J292" s="285"/>
      <c r="K292" s="287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1"/>
      <c r="Z292" s="241"/>
      <c r="AA292" s="241"/>
      <c r="AB292" s="241"/>
      <c r="AC292" s="241"/>
      <c r="AD292" s="241"/>
      <c r="AE292" s="241"/>
      <c r="AF292" s="241"/>
      <c r="AG292" s="241"/>
      <c r="AH292" s="241"/>
      <c r="AI292" s="241"/>
      <c r="AJ292" s="241"/>
      <c r="AK292" s="241"/>
      <c r="AL292" s="241"/>
      <c r="AM292" s="241"/>
      <c r="AN292" s="241"/>
      <c r="AO292" s="241"/>
      <c r="AP292" s="241"/>
      <c r="AQ292" s="241"/>
      <c r="AR292" s="241"/>
      <c r="AS292" s="241"/>
      <c r="AT292" s="241"/>
      <c r="AU292" s="241"/>
      <c r="AV292" s="241"/>
      <c r="AW292" s="241"/>
      <c r="AX292" s="241"/>
      <c r="AY292" s="241"/>
      <c r="AZ292" s="241"/>
      <c r="BA292" s="241"/>
      <c r="BB292" s="241"/>
      <c r="BC292" s="241"/>
      <c r="BD292" s="241"/>
      <c r="BE292" s="241"/>
      <c r="BF292" s="241"/>
      <c r="BG292" s="241"/>
      <c r="BH292" s="241"/>
      <c r="BI292" s="241"/>
      <c r="BJ292" s="241"/>
      <c r="BK292" s="241"/>
      <c r="BL292" s="241"/>
      <c r="BM292" s="241"/>
      <c r="BN292" s="241"/>
      <c r="BO292" s="241"/>
      <c r="BP292" s="241"/>
      <c r="BQ292" s="241"/>
      <c r="BR292" s="241"/>
      <c r="BS292" s="241"/>
      <c r="BT292" s="241"/>
      <c r="BU292" s="241"/>
      <c r="BV292" s="241"/>
      <c r="BW292" s="241"/>
      <c r="BX292" s="241"/>
      <c r="BY292" s="241"/>
      <c r="BZ292" s="241"/>
      <c r="CA292" s="241"/>
      <c r="CB292" s="241"/>
      <c r="CC292" s="241"/>
      <c r="CD292" s="241"/>
      <c r="CE292" s="241"/>
      <c r="CF292" s="241"/>
      <c r="CG292" s="241"/>
      <c r="CH292" s="241"/>
      <c r="CI292" s="241"/>
      <c r="CJ292" s="241"/>
      <c r="CK292" s="241"/>
      <c r="CL292" s="241"/>
      <c r="CM292" s="241"/>
      <c r="CN292" s="241"/>
      <c r="CO292" s="241"/>
      <c r="CP292" s="241"/>
      <c r="CQ292" s="241"/>
      <c r="CR292" s="241"/>
      <c r="CS292" s="241"/>
      <c r="CT292" s="241"/>
      <c r="CU292" s="241"/>
      <c r="CV292" s="241"/>
      <c r="CW292" s="241"/>
      <c r="CX292" s="241"/>
      <c r="CY292" s="241"/>
      <c r="CZ292" s="241"/>
      <c r="DA292" s="241"/>
      <c r="DB292" s="241"/>
      <c r="DC292" s="241"/>
      <c r="DD292" s="241"/>
      <c r="DE292" s="241"/>
      <c r="DF292" s="241"/>
      <c r="DG292" s="241"/>
      <c r="DH292" s="241"/>
      <c r="DI292" s="241"/>
      <c r="DJ292" s="241"/>
      <c r="DK292" s="241"/>
      <c r="DL292" s="241"/>
      <c r="DM292" s="241"/>
      <c r="DN292" s="241"/>
      <c r="DO292" s="241"/>
      <c r="DP292" s="241"/>
      <c r="DQ292" s="241"/>
      <c r="DR292" s="241"/>
      <c r="DS292" s="241"/>
      <c r="DT292" s="241"/>
      <c r="DU292" s="241"/>
      <c r="DV292" s="241"/>
      <c r="DW292" s="241"/>
      <c r="DX292" s="241"/>
      <c r="DY292" s="241"/>
      <c r="DZ292" s="241"/>
      <c r="EA292" s="241"/>
      <c r="EB292" s="241"/>
      <c r="EC292" s="241"/>
      <c r="ED292" s="241"/>
      <c r="EE292" s="241"/>
      <c r="EF292" s="241"/>
      <c r="EG292" s="241"/>
      <c r="EH292" s="241"/>
      <c r="EI292" s="241"/>
      <c r="EJ292" s="241"/>
      <c r="EK292" s="241"/>
      <c r="EL292" s="241"/>
      <c r="EM292" s="241"/>
      <c r="EN292" s="241"/>
      <c r="EO292" s="241"/>
      <c r="EP292" s="241"/>
      <c r="EQ292" s="241"/>
      <c r="ER292" s="241"/>
      <c r="ES292" s="241"/>
      <c r="ET292" s="241"/>
      <c r="EU292" s="241"/>
      <c r="EV292" s="241"/>
      <c r="EW292" s="241"/>
      <c r="EX292" s="241"/>
      <c r="EY292" s="241"/>
      <c r="EZ292" s="241"/>
      <c r="FA292" s="241"/>
      <c r="FB292" s="241"/>
      <c r="FC292" s="241"/>
      <c r="FD292" s="241"/>
      <c r="FE292" s="241"/>
      <c r="FF292" s="241"/>
      <c r="FG292" s="241"/>
      <c r="FH292" s="241"/>
      <c r="FI292" s="241"/>
      <c r="FJ292" s="241"/>
      <c r="FK292" s="241"/>
      <c r="FL292" s="241"/>
      <c r="FM292" s="241"/>
      <c r="FN292" s="241"/>
      <c r="FO292" s="241"/>
      <c r="FP292" s="241"/>
      <c r="FQ292" s="241"/>
      <c r="FR292" s="241"/>
      <c r="FS292" s="241"/>
      <c r="FT292" s="241"/>
      <c r="FU292" s="241"/>
      <c r="FV292" s="241"/>
      <c r="FW292" s="241"/>
      <c r="FX292" s="241"/>
      <c r="FY292" s="241"/>
      <c r="FZ292" s="241"/>
      <c r="GA292" s="241"/>
      <c r="GB292" s="241"/>
      <c r="GC292" s="241"/>
      <c r="GD292" s="241"/>
      <c r="GE292" s="241"/>
      <c r="GF292" s="241"/>
      <c r="GG292" s="241"/>
      <c r="GH292" s="241"/>
      <c r="GI292" s="241"/>
      <c r="GJ292" s="241"/>
      <c r="GK292" s="241"/>
      <c r="GL292" s="241"/>
      <c r="GM292" s="241"/>
      <c r="GN292" s="241"/>
      <c r="GO292" s="241"/>
      <c r="GP292" s="241"/>
      <c r="GQ292" s="241"/>
      <c r="GR292" s="241"/>
      <c r="GS292" s="241"/>
      <c r="GT292" s="241"/>
      <c r="GU292" s="241"/>
      <c r="GV292" s="241"/>
      <c r="GW292" s="241"/>
      <c r="GX292" s="241"/>
      <c r="GY292" s="241"/>
      <c r="GZ292" s="241"/>
      <c r="HA292" s="241"/>
      <c r="HB292" s="241"/>
      <c r="HC292" s="241"/>
      <c r="HD292" s="241"/>
      <c r="HE292" s="241"/>
      <c r="HF292" s="241"/>
      <c r="HG292" s="241"/>
      <c r="HH292" s="241"/>
      <c r="HI292" s="241"/>
      <c r="HJ292" s="241"/>
      <c r="HK292" s="241"/>
      <c r="HL292" s="241"/>
      <c r="HM292" s="241"/>
      <c r="HN292" s="241"/>
      <c r="HO292" s="241"/>
      <c r="HP292" s="241"/>
      <c r="HQ292" s="241"/>
      <c r="HR292" s="241"/>
      <c r="HS292" s="241"/>
      <c r="HT292" s="241"/>
      <c r="HU292" s="241"/>
      <c r="HV292" s="241"/>
      <c r="HW292" s="241"/>
      <c r="HX292" s="241"/>
      <c r="HY292" s="241"/>
      <c r="HZ292" s="241"/>
      <c r="IA292" s="241"/>
      <c r="IB292" s="241"/>
      <c r="IC292" s="241"/>
      <c r="ID292" s="241"/>
      <c r="IE292" s="241"/>
      <c r="IF292" s="241"/>
      <c r="IG292" s="241"/>
      <c r="IH292" s="241"/>
      <c r="II292" s="241"/>
      <c r="IJ292" s="241"/>
      <c r="IK292" s="241"/>
      <c r="IL292" s="241"/>
      <c r="IM292" s="241"/>
      <c r="IN292" s="241"/>
      <c r="IO292" s="241"/>
      <c r="IP292" s="241"/>
      <c r="IQ292" s="241"/>
      <c r="IR292" s="241"/>
      <c r="IS292" s="241"/>
      <c r="IT292" s="241"/>
      <c r="IU292" s="241"/>
      <c r="IV292" s="241"/>
      <c r="IW292" s="241"/>
      <c r="IX292" s="241"/>
      <c r="IY292" s="241"/>
      <c r="IZ292" s="241"/>
      <c r="JA292" s="241"/>
      <c r="JB292" s="241"/>
      <c r="JC292" s="241"/>
      <c r="JD292" s="241"/>
      <c r="JE292" s="241"/>
      <c r="JF292" s="241"/>
      <c r="JG292" s="241"/>
      <c r="JH292" s="241"/>
      <c r="JI292" s="241"/>
      <c r="JJ292" s="241"/>
      <c r="JK292" s="241"/>
      <c r="JL292" s="241"/>
      <c r="JM292" s="241"/>
      <c r="JN292" s="241"/>
      <c r="JO292" s="241"/>
      <c r="JP292" s="241"/>
      <c r="JQ292" s="241"/>
      <c r="JR292" s="241"/>
      <c r="JS292" s="241"/>
      <c r="JT292" s="241"/>
      <c r="JU292" s="241"/>
      <c r="JV292" s="241"/>
      <c r="JW292" s="241"/>
      <c r="JX292" s="241"/>
      <c r="JY292" s="241"/>
      <c r="JZ292" s="241"/>
      <c r="KA292" s="241"/>
      <c r="KB292" s="241"/>
      <c r="KC292" s="241"/>
      <c r="KD292" s="241"/>
      <c r="KE292" s="241"/>
      <c r="KF292" s="241"/>
      <c r="KG292" s="241"/>
      <c r="KH292" s="241"/>
      <c r="KI292" s="241"/>
      <c r="KJ292" s="241"/>
      <c r="KK292" s="241"/>
      <c r="KL292" s="241"/>
      <c r="KM292" s="241"/>
      <c r="KN292" s="241"/>
      <c r="KO292" s="241"/>
      <c r="KP292" s="241"/>
      <c r="KQ292" s="241"/>
      <c r="KR292" s="241"/>
      <c r="KS292" s="241"/>
      <c r="KT292" s="241"/>
      <c r="KU292" s="241"/>
      <c r="KV292" s="241"/>
      <c r="KW292" s="241"/>
      <c r="KX292" s="241"/>
      <c r="KY292" s="241"/>
      <c r="KZ292" s="241"/>
      <c r="LA292" s="241"/>
      <c r="LB292" s="241"/>
      <c r="LC292" s="241"/>
      <c r="LD292" s="241"/>
      <c r="LE292" s="241"/>
      <c r="LF292" s="241"/>
      <c r="LG292" s="241"/>
      <c r="LH292" s="241"/>
      <c r="LI292" s="241"/>
      <c r="LJ292" s="241"/>
      <c r="LK292" s="241"/>
      <c r="LL292" s="241"/>
      <c r="LM292" s="241"/>
      <c r="LN292" s="241"/>
      <c r="LO292" s="241"/>
      <c r="LP292" s="241"/>
      <c r="LQ292" s="241"/>
      <c r="LR292" s="241"/>
      <c r="LS292" s="241"/>
      <c r="LT292" s="241"/>
      <c r="LU292" s="241"/>
      <c r="LV292" s="241"/>
      <c r="LW292" s="241"/>
      <c r="LX292" s="241"/>
      <c r="LY292" s="241"/>
      <c r="LZ292" s="241"/>
      <c r="MA292" s="241"/>
      <c r="MB292" s="241"/>
      <c r="MC292" s="241"/>
      <c r="MD292" s="241"/>
      <c r="ME292" s="241"/>
      <c r="MF292" s="241"/>
      <c r="MG292" s="241"/>
      <c r="MH292" s="241"/>
      <c r="MI292" s="241"/>
      <c r="MJ292" s="241"/>
      <c r="MK292" s="241"/>
      <c r="ML292" s="241"/>
      <c r="MM292" s="241"/>
      <c r="MN292" s="241"/>
      <c r="MO292" s="241"/>
      <c r="MP292" s="241"/>
      <c r="MQ292" s="241"/>
      <c r="MR292" s="241"/>
      <c r="MS292" s="241"/>
      <c r="MT292" s="241"/>
      <c r="MU292" s="241"/>
      <c r="MV292" s="241"/>
      <c r="MW292" s="241"/>
      <c r="MX292" s="241"/>
      <c r="MY292" s="241"/>
      <c r="MZ292" s="241"/>
      <c r="NA292" s="241"/>
      <c r="NB292" s="241"/>
      <c r="NC292" s="241"/>
      <c r="ND292" s="241"/>
      <c r="NE292" s="241"/>
      <c r="NF292" s="241"/>
      <c r="NG292" s="241"/>
      <c r="NH292" s="241"/>
      <c r="NI292" s="241"/>
      <c r="NJ292" s="241"/>
      <c r="NK292" s="241"/>
      <c r="NL292" s="241"/>
      <c r="NM292" s="241"/>
      <c r="NN292" s="241"/>
      <c r="NO292" s="241"/>
      <c r="NP292" s="241"/>
      <c r="NQ292" s="241"/>
      <c r="NR292" s="241"/>
      <c r="NS292" s="241"/>
      <c r="NT292" s="241"/>
      <c r="NU292" s="241"/>
      <c r="NV292" s="241"/>
      <c r="NW292" s="241"/>
      <c r="NX292" s="241"/>
      <c r="NY292" s="241"/>
      <c r="NZ292" s="241"/>
      <c r="OA292" s="241"/>
      <c r="OB292" s="241"/>
    </row>
    <row r="293" spans="1:392" s="162" customFormat="1">
      <c r="A293" s="121" t="s">
        <v>38</v>
      </c>
      <c r="B293" s="385" t="s">
        <v>371</v>
      </c>
      <c r="C293" s="170">
        <f>VLOOKUP(A293,'Running Inventory count'!$A:$C,3,)</f>
        <v>19</v>
      </c>
      <c r="D293" s="169"/>
      <c r="E293" s="169"/>
      <c r="F293" s="115" t="s">
        <v>783</v>
      </c>
      <c r="G293" s="169" t="s">
        <v>837</v>
      </c>
      <c r="H293" s="167" t="s">
        <v>737</v>
      </c>
      <c r="I293" s="207"/>
      <c r="J293" s="166"/>
      <c r="K293" s="133"/>
      <c r="L293" s="241"/>
      <c r="M293" s="241"/>
      <c r="N293" s="241"/>
      <c r="O293" s="241"/>
      <c r="P293" s="241"/>
      <c r="Q293" s="241"/>
      <c r="R293" s="241"/>
      <c r="S293" s="241"/>
      <c r="T293" s="241"/>
      <c r="U293" s="241"/>
      <c r="V293" s="241"/>
      <c r="W293" s="241"/>
      <c r="X293" s="241"/>
      <c r="Y293" s="241"/>
      <c r="Z293" s="241"/>
      <c r="AA293" s="241"/>
      <c r="AB293" s="241"/>
      <c r="AC293" s="241"/>
      <c r="AD293" s="241"/>
      <c r="AE293" s="241"/>
      <c r="AF293" s="241"/>
      <c r="AG293" s="241"/>
      <c r="AH293" s="241"/>
      <c r="AI293" s="241"/>
      <c r="AJ293" s="241"/>
      <c r="AK293" s="241"/>
      <c r="AL293" s="241"/>
      <c r="AM293" s="241"/>
      <c r="AN293" s="241"/>
      <c r="AO293" s="241"/>
      <c r="AP293" s="241"/>
      <c r="AQ293" s="241"/>
      <c r="AR293" s="241"/>
      <c r="AS293" s="241"/>
      <c r="AT293" s="241"/>
      <c r="AU293" s="241"/>
      <c r="AV293" s="241"/>
      <c r="AW293" s="241"/>
      <c r="AX293" s="241"/>
      <c r="AY293" s="241"/>
      <c r="AZ293" s="241"/>
      <c r="BA293" s="241"/>
      <c r="BB293" s="241"/>
      <c r="BC293" s="241"/>
      <c r="BD293" s="241"/>
      <c r="BE293" s="241"/>
      <c r="BF293" s="241"/>
      <c r="BG293" s="241"/>
      <c r="BH293" s="241"/>
      <c r="BI293" s="241"/>
      <c r="BJ293" s="241"/>
      <c r="BK293" s="241"/>
      <c r="BL293" s="241"/>
      <c r="BM293" s="241"/>
      <c r="BN293" s="241"/>
      <c r="BO293" s="241"/>
      <c r="BP293" s="241"/>
      <c r="BQ293" s="241"/>
      <c r="BR293" s="241"/>
      <c r="BS293" s="241"/>
      <c r="BT293" s="241"/>
      <c r="BU293" s="241"/>
      <c r="BV293" s="241"/>
      <c r="BW293" s="241"/>
      <c r="BX293" s="241"/>
      <c r="BY293" s="241"/>
      <c r="BZ293" s="241"/>
      <c r="CA293" s="241"/>
      <c r="CB293" s="241"/>
      <c r="CC293" s="241"/>
      <c r="CD293" s="241"/>
      <c r="CE293" s="241"/>
      <c r="CF293" s="241"/>
      <c r="CG293" s="241"/>
      <c r="CH293" s="241"/>
      <c r="CI293" s="241"/>
      <c r="CJ293" s="241"/>
      <c r="CK293" s="241"/>
      <c r="CL293" s="241"/>
      <c r="CM293" s="241"/>
      <c r="CN293" s="241"/>
      <c r="CO293" s="241"/>
      <c r="CP293" s="241"/>
      <c r="CQ293" s="241"/>
      <c r="CR293" s="241"/>
      <c r="CS293" s="241"/>
      <c r="CT293" s="241"/>
      <c r="CU293" s="241"/>
      <c r="CV293" s="241"/>
      <c r="CW293" s="241"/>
      <c r="CX293" s="241"/>
      <c r="CY293" s="241"/>
      <c r="CZ293" s="241"/>
      <c r="DA293" s="241"/>
      <c r="DB293" s="241"/>
      <c r="DC293" s="241"/>
      <c r="DD293" s="241"/>
      <c r="DE293" s="241"/>
      <c r="DF293" s="241"/>
      <c r="DG293" s="241"/>
      <c r="DH293" s="241"/>
      <c r="DI293" s="241"/>
      <c r="DJ293" s="241"/>
      <c r="DK293" s="241"/>
      <c r="DL293" s="241"/>
      <c r="DM293" s="241"/>
      <c r="DN293" s="241"/>
      <c r="DO293" s="241"/>
      <c r="DP293" s="241"/>
      <c r="DQ293" s="241"/>
      <c r="DR293" s="241"/>
      <c r="DS293" s="241"/>
      <c r="DT293" s="241"/>
      <c r="DU293" s="241"/>
      <c r="DV293" s="241"/>
      <c r="DW293" s="241"/>
      <c r="DX293" s="241"/>
      <c r="DY293" s="241"/>
      <c r="DZ293" s="241"/>
      <c r="EA293" s="241"/>
      <c r="EB293" s="241"/>
      <c r="EC293" s="241"/>
      <c r="ED293" s="241"/>
      <c r="EE293" s="241"/>
      <c r="EF293" s="241"/>
      <c r="EG293" s="241"/>
      <c r="EH293" s="241"/>
      <c r="EI293" s="241"/>
      <c r="EJ293" s="241"/>
      <c r="EK293" s="241"/>
      <c r="EL293" s="241"/>
      <c r="EM293" s="241"/>
      <c r="EN293" s="241"/>
      <c r="EO293" s="241"/>
      <c r="EP293" s="241"/>
      <c r="EQ293" s="241"/>
      <c r="ER293" s="241"/>
      <c r="ES293" s="241"/>
      <c r="ET293" s="241"/>
      <c r="EU293" s="241"/>
      <c r="EV293" s="241"/>
      <c r="EW293" s="241"/>
      <c r="EX293" s="241"/>
      <c r="EY293" s="241"/>
      <c r="EZ293" s="241"/>
      <c r="FA293" s="241"/>
      <c r="FB293" s="241"/>
      <c r="FC293" s="241"/>
      <c r="FD293" s="241"/>
      <c r="FE293" s="241"/>
      <c r="FF293" s="241"/>
      <c r="FG293" s="241"/>
      <c r="FH293" s="241"/>
      <c r="FI293" s="241"/>
      <c r="FJ293" s="241"/>
      <c r="FK293" s="241"/>
      <c r="FL293" s="241"/>
      <c r="FM293" s="241"/>
      <c r="FN293" s="241"/>
      <c r="FO293" s="241"/>
      <c r="FP293" s="241"/>
      <c r="FQ293" s="241"/>
      <c r="FR293" s="241"/>
      <c r="FS293" s="241"/>
      <c r="FT293" s="241"/>
      <c r="FU293" s="241"/>
      <c r="FV293" s="241"/>
      <c r="FW293" s="241"/>
      <c r="FX293" s="241"/>
      <c r="FY293" s="241"/>
      <c r="FZ293" s="241"/>
      <c r="GA293" s="241"/>
      <c r="GB293" s="241"/>
      <c r="GC293" s="241"/>
      <c r="GD293" s="241"/>
      <c r="GE293" s="241"/>
      <c r="GF293" s="241"/>
      <c r="GG293" s="241"/>
      <c r="GH293" s="241"/>
      <c r="GI293" s="241"/>
      <c r="GJ293" s="241"/>
      <c r="GK293" s="241"/>
      <c r="GL293" s="241"/>
      <c r="GM293" s="241"/>
      <c r="GN293" s="241"/>
      <c r="GO293" s="241"/>
      <c r="GP293" s="241"/>
      <c r="GQ293" s="241"/>
      <c r="GR293" s="241"/>
      <c r="GS293" s="241"/>
      <c r="GT293" s="241"/>
      <c r="GU293" s="241"/>
      <c r="GV293" s="241"/>
      <c r="GW293" s="241"/>
      <c r="GX293" s="241"/>
      <c r="GY293" s="241"/>
      <c r="GZ293" s="241"/>
      <c r="HA293" s="241"/>
      <c r="HB293" s="241"/>
      <c r="HC293" s="241"/>
      <c r="HD293" s="241"/>
      <c r="HE293" s="241"/>
      <c r="HF293" s="241"/>
      <c r="HG293" s="241"/>
      <c r="HH293" s="241"/>
      <c r="HI293" s="241"/>
      <c r="HJ293" s="241"/>
      <c r="HK293" s="241"/>
      <c r="HL293" s="241"/>
      <c r="HM293" s="241"/>
      <c r="HN293" s="241"/>
      <c r="HO293" s="241"/>
      <c r="HP293" s="241"/>
      <c r="HQ293" s="241"/>
      <c r="HR293" s="241"/>
      <c r="HS293" s="241"/>
      <c r="HT293" s="241"/>
      <c r="HU293" s="241"/>
      <c r="HV293" s="241"/>
      <c r="HW293" s="241"/>
      <c r="HX293" s="241"/>
      <c r="HY293" s="241"/>
      <c r="HZ293" s="241"/>
      <c r="IA293" s="241"/>
      <c r="IB293" s="241"/>
      <c r="IC293" s="241"/>
      <c r="ID293" s="241"/>
      <c r="IE293" s="241"/>
      <c r="IF293" s="241"/>
      <c r="IG293" s="241"/>
      <c r="IH293" s="241"/>
      <c r="II293" s="241"/>
      <c r="IJ293" s="241"/>
      <c r="IK293" s="241"/>
      <c r="IL293" s="241"/>
      <c r="IM293" s="241"/>
      <c r="IN293" s="241"/>
      <c r="IO293" s="241"/>
      <c r="IP293" s="241"/>
      <c r="IQ293" s="241"/>
      <c r="IR293" s="241"/>
      <c r="IS293" s="241"/>
      <c r="IT293" s="241"/>
      <c r="IU293" s="241"/>
      <c r="IV293" s="241"/>
      <c r="IW293" s="241"/>
      <c r="IX293" s="241"/>
      <c r="IY293" s="241"/>
      <c r="IZ293" s="241"/>
      <c r="JA293" s="241"/>
      <c r="JB293" s="241"/>
      <c r="JC293" s="241"/>
      <c r="JD293" s="241"/>
      <c r="JE293" s="241"/>
      <c r="JF293" s="241"/>
      <c r="JG293" s="241"/>
      <c r="JH293" s="241"/>
      <c r="JI293" s="241"/>
      <c r="JJ293" s="241"/>
      <c r="JK293" s="241"/>
      <c r="JL293" s="241"/>
      <c r="JM293" s="241"/>
      <c r="JN293" s="241"/>
      <c r="JO293" s="241"/>
      <c r="JP293" s="241"/>
      <c r="JQ293" s="241"/>
      <c r="JR293" s="241"/>
      <c r="JS293" s="241"/>
      <c r="JT293" s="241"/>
      <c r="JU293" s="241"/>
      <c r="JV293" s="241"/>
      <c r="JW293" s="241"/>
      <c r="JX293" s="241"/>
      <c r="JY293" s="241"/>
      <c r="JZ293" s="241"/>
      <c r="KA293" s="241"/>
      <c r="KB293" s="241"/>
      <c r="KC293" s="241"/>
      <c r="KD293" s="241"/>
      <c r="KE293" s="241"/>
      <c r="KF293" s="241"/>
      <c r="KG293" s="241"/>
      <c r="KH293" s="241"/>
      <c r="KI293" s="241"/>
      <c r="KJ293" s="241"/>
      <c r="KK293" s="241"/>
      <c r="KL293" s="241"/>
      <c r="KM293" s="241"/>
      <c r="KN293" s="241"/>
      <c r="KO293" s="241"/>
      <c r="KP293" s="241"/>
      <c r="KQ293" s="241"/>
      <c r="KR293" s="241"/>
      <c r="KS293" s="241"/>
      <c r="KT293" s="241"/>
      <c r="KU293" s="241"/>
      <c r="KV293" s="241"/>
      <c r="KW293" s="241"/>
      <c r="KX293" s="241"/>
      <c r="KY293" s="241"/>
      <c r="KZ293" s="241"/>
      <c r="LA293" s="241"/>
      <c r="LB293" s="241"/>
      <c r="LC293" s="241"/>
      <c r="LD293" s="241"/>
      <c r="LE293" s="241"/>
      <c r="LF293" s="241"/>
      <c r="LG293" s="241"/>
      <c r="LH293" s="241"/>
      <c r="LI293" s="241"/>
      <c r="LJ293" s="241"/>
      <c r="LK293" s="241"/>
      <c r="LL293" s="241"/>
      <c r="LM293" s="241"/>
      <c r="LN293" s="241"/>
      <c r="LO293" s="241"/>
      <c r="LP293" s="241"/>
      <c r="LQ293" s="241"/>
      <c r="LR293" s="241"/>
      <c r="LS293" s="241"/>
      <c r="LT293" s="241"/>
      <c r="LU293" s="241"/>
      <c r="LV293" s="241"/>
      <c r="LW293" s="241"/>
      <c r="LX293" s="241"/>
      <c r="LY293" s="241"/>
      <c r="LZ293" s="241"/>
      <c r="MA293" s="241"/>
      <c r="MB293" s="241"/>
      <c r="MC293" s="241"/>
      <c r="MD293" s="241"/>
      <c r="ME293" s="241"/>
      <c r="MF293" s="241"/>
      <c r="MG293" s="241"/>
      <c r="MH293" s="241"/>
      <c r="MI293" s="241"/>
      <c r="MJ293" s="241"/>
      <c r="MK293" s="241"/>
      <c r="ML293" s="241"/>
      <c r="MM293" s="241"/>
      <c r="MN293" s="241"/>
      <c r="MO293" s="241"/>
      <c r="MP293" s="241"/>
      <c r="MQ293" s="241"/>
      <c r="MR293" s="241"/>
      <c r="MS293" s="241"/>
      <c r="MT293" s="241"/>
      <c r="MU293" s="241"/>
      <c r="MV293" s="241"/>
      <c r="MW293" s="241"/>
      <c r="MX293" s="241"/>
      <c r="MY293" s="241"/>
      <c r="MZ293" s="241"/>
      <c r="NA293" s="241"/>
      <c r="NB293" s="241"/>
      <c r="NC293" s="241"/>
      <c r="ND293" s="241"/>
      <c r="NE293" s="241"/>
      <c r="NF293" s="241"/>
      <c r="NG293" s="241"/>
      <c r="NH293" s="241"/>
      <c r="NI293" s="241"/>
      <c r="NJ293" s="241"/>
      <c r="NK293" s="241"/>
      <c r="NL293" s="241"/>
      <c r="NM293" s="241"/>
      <c r="NN293" s="241"/>
      <c r="NO293" s="241"/>
      <c r="NP293" s="241"/>
      <c r="NQ293" s="241"/>
      <c r="NR293" s="241"/>
      <c r="NS293" s="241"/>
      <c r="NT293" s="241"/>
      <c r="NU293" s="241"/>
      <c r="NV293" s="241"/>
      <c r="NW293" s="241"/>
      <c r="NX293" s="241"/>
      <c r="NY293" s="241"/>
      <c r="NZ293" s="241"/>
      <c r="OA293" s="241"/>
      <c r="OB293" s="241"/>
    </row>
    <row r="294" spans="1:392" s="162" customFormat="1">
      <c r="A294" s="251" t="s">
        <v>39</v>
      </c>
      <c r="B294" s="259" t="s">
        <v>12</v>
      </c>
      <c r="C294" s="290">
        <f>VLOOKUP(A294,'Running Inventory count'!$A:$C,3,)</f>
        <v>326</v>
      </c>
      <c r="D294" s="289"/>
      <c r="E294" s="289"/>
      <c r="F294" s="266" t="s">
        <v>970</v>
      </c>
      <c r="G294" s="289" t="s">
        <v>868</v>
      </c>
      <c r="H294" s="288" t="s">
        <v>102</v>
      </c>
      <c r="I294" s="287"/>
      <c r="J294" s="285"/>
      <c r="K294" s="287"/>
      <c r="L294" s="241"/>
      <c r="M294" s="241"/>
      <c r="N294" s="241"/>
      <c r="O294" s="241"/>
      <c r="P294" s="241"/>
      <c r="Q294" s="241"/>
      <c r="R294" s="241"/>
      <c r="S294" s="241"/>
      <c r="T294" s="241"/>
      <c r="U294" s="241"/>
      <c r="V294" s="241"/>
      <c r="W294" s="241"/>
      <c r="X294" s="241"/>
      <c r="Y294" s="241"/>
      <c r="Z294" s="241"/>
      <c r="AA294" s="241"/>
      <c r="AB294" s="241"/>
      <c r="AC294" s="241"/>
      <c r="AD294" s="241"/>
      <c r="AE294" s="241"/>
      <c r="AF294" s="241"/>
      <c r="AG294" s="241"/>
      <c r="AH294" s="241"/>
      <c r="AI294" s="241"/>
      <c r="AJ294" s="241"/>
      <c r="AK294" s="241"/>
      <c r="AL294" s="241"/>
      <c r="AM294" s="241"/>
      <c r="AN294" s="241"/>
      <c r="AO294" s="241"/>
      <c r="AP294" s="241"/>
      <c r="AQ294" s="241"/>
      <c r="AR294" s="241"/>
      <c r="AS294" s="241"/>
      <c r="AT294" s="241"/>
      <c r="AU294" s="241"/>
      <c r="AV294" s="241"/>
      <c r="AW294" s="241"/>
      <c r="AX294" s="241"/>
      <c r="AY294" s="241"/>
      <c r="AZ294" s="241"/>
      <c r="BA294" s="241"/>
      <c r="BB294" s="241"/>
      <c r="BC294" s="241"/>
      <c r="BD294" s="241"/>
      <c r="BE294" s="241"/>
      <c r="BF294" s="241"/>
      <c r="BG294" s="241"/>
      <c r="BH294" s="241"/>
      <c r="BI294" s="241"/>
      <c r="BJ294" s="241"/>
      <c r="BK294" s="241"/>
      <c r="BL294" s="241"/>
      <c r="BM294" s="241"/>
      <c r="BN294" s="241"/>
      <c r="BO294" s="241"/>
      <c r="BP294" s="241"/>
      <c r="BQ294" s="241"/>
      <c r="BR294" s="241"/>
      <c r="BS294" s="241"/>
      <c r="BT294" s="241"/>
      <c r="BU294" s="241"/>
      <c r="BV294" s="241"/>
      <c r="BW294" s="241"/>
      <c r="BX294" s="241"/>
      <c r="BY294" s="241"/>
      <c r="BZ294" s="241"/>
      <c r="CA294" s="241"/>
      <c r="CB294" s="241"/>
      <c r="CC294" s="241"/>
      <c r="CD294" s="241"/>
      <c r="CE294" s="241"/>
      <c r="CF294" s="241"/>
      <c r="CG294" s="241"/>
      <c r="CH294" s="241"/>
      <c r="CI294" s="241"/>
      <c r="CJ294" s="241"/>
      <c r="CK294" s="241"/>
      <c r="CL294" s="241"/>
      <c r="CM294" s="241"/>
      <c r="CN294" s="241"/>
      <c r="CO294" s="241"/>
      <c r="CP294" s="241"/>
      <c r="CQ294" s="241"/>
      <c r="CR294" s="241"/>
      <c r="CS294" s="241"/>
      <c r="CT294" s="241"/>
      <c r="CU294" s="241"/>
      <c r="CV294" s="241"/>
      <c r="CW294" s="241"/>
      <c r="CX294" s="241"/>
      <c r="CY294" s="241"/>
      <c r="CZ294" s="241"/>
      <c r="DA294" s="241"/>
      <c r="DB294" s="241"/>
      <c r="DC294" s="241"/>
      <c r="DD294" s="241"/>
      <c r="DE294" s="241"/>
      <c r="DF294" s="241"/>
      <c r="DG294" s="241"/>
      <c r="DH294" s="241"/>
      <c r="DI294" s="241"/>
      <c r="DJ294" s="241"/>
      <c r="DK294" s="241"/>
      <c r="DL294" s="241"/>
      <c r="DM294" s="241"/>
      <c r="DN294" s="241"/>
      <c r="DO294" s="241"/>
      <c r="DP294" s="241"/>
      <c r="DQ294" s="241"/>
      <c r="DR294" s="241"/>
      <c r="DS294" s="241"/>
      <c r="DT294" s="241"/>
      <c r="DU294" s="241"/>
      <c r="DV294" s="241"/>
      <c r="DW294" s="241"/>
      <c r="DX294" s="241"/>
      <c r="DY294" s="241"/>
      <c r="DZ294" s="241"/>
      <c r="EA294" s="241"/>
      <c r="EB294" s="241"/>
      <c r="EC294" s="241"/>
      <c r="ED294" s="241"/>
      <c r="EE294" s="241"/>
      <c r="EF294" s="241"/>
      <c r="EG294" s="241"/>
      <c r="EH294" s="241"/>
      <c r="EI294" s="241"/>
      <c r="EJ294" s="241"/>
      <c r="EK294" s="241"/>
      <c r="EL294" s="241"/>
      <c r="EM294" s="241"/>
      <c r="EN294" s="241"/>
      <c r="EO294" s="241"/>
      <c r="EP294" s="241"/>
      <c r="EQ294" s="241"/>
      <c r="ER294" s="241"/>
      <c r="ES294" s="241"/>
      <c r="ET294" s="241"/>
      <c r="EU294" s="241"/>
      <c r="EV294" s="241"/>
      <c r="EW294" s="241"/>
      <c r="EX294" s="241"/>
      <c r="EY294" s="241"/>
      <c r="EZ294" s="241"/>
      <c r="FA294" s="241"/>
      <c r="FB294" s="241"/>
      <c r="FC294" s="241"/>
      <c r="FD294" s="241"/>
      <c r="FE294" s="241"/>
      <c r="FF294" s="241"/>
      <c r="FG294" s="241"/>
      <c r="FH294" s="241"/>
      <c r="FI294" s="241"/>
      <c r="FJ294" s="241"/>
      <c r="FK294" s="241"/>
      <c r="FL294" s="241"/>
      <c r="FM294" s="241"/>
      <c r="FN294" s="241"/>
      <c r="FO294" s="241"/>
      <c r="FP294" s="241"/>
      <c r="FQ294" s="241"/>
      <c r="FR294" s="241"/>
      <c r="FS294" s="241"/>
      <c r="FT294" s="241"/>
      <c r="FU294" s="241"/>
      <c r="FV294" s="241"/>
      <c r="FW294" s="241"/>
      <c r="FX294" s="241"/>
      <c r="FY294" s="241"/>
      <c r="FZ294" s="241"/>
      <c r="GA294" s="241"/>
      <c r="GB294" s="241"/>
      <c r="GC294" s="241"/>
      <c r="GD294" s="241"/>
      <c r="GE294" s="241"/>
      <c r="GF294" s="241"/>
      <c r="GG294" s="241"/>
      <c r="GH294" s="241"/>
      <c r="GI294" s="241"/>
      <c r="GJ294" s="241"/>
      <c r="GK294" s="241"/>
      <c r="GL294" s="241"/>
      <c r="GM294" s="241"/>
      <c r="GN294" s="241"/>
      <c r="GO294" s="241"/>
      <c r="GP294" s="241"/>
      <c r="GQ294" s="241"/>
      <c r="GR294" s="241"/>
      <c r="GS294" s="241"/>
      <c r="GT294" s="241"/>
      <c r="GU294" s="241"/>
      <c r="GV294" s="241"/>
      <c r="GW294" s="241"/>
      <c r="GX294" s="241"/>
      <c r="GY294" s="241"/>
      <c r="GZ294" s="241"/>
      <c r="HA294" s="241"/>
      <c r="HB294" s="241"/>
      <c r="HC294" s="241"/>
      <c r="HD294" s="241"/>
      <c r="HE294" s="241"/>
      <c r="HF294" s="241"/>
      <c r="HG294" s="241"/>
      <c r="HH294" s="241"/>
      <c r="HI294" s="241"/>
      <c r="HJ294" s="241"/>
      <c r="HK294" s="241"/>
      <c r="HL294" s="241"/>
      <c r="HM294" s="241"/>
      <c r="HN294" s="241"/>
      <c r="HO294" s="241"/>
      <c r="HP294" s="241"/>
      <c r="HQ294" s="241"/>
      <c r="HR294" s="241"/>
      <c r="HS294" s="241"/>
      <c r="HT294" s="241"/>
      <c r="HU294" s="241"/>
      <c r="HV294" s="241"/>
      <c r="HW294" s="241"/>
      <c r="HX294" s="241"/>
      <c r="HY294" s="241"/>
      <c r="HZ294" s="241"/>
      <c r="IA294" s="241"/>
      <c r="IB294" s="241"/>
      <c r="IC294" s="241"/>
      <c r="ID294" s="241"/>
      <c r="IE294" s="241"/>
      <c r="IF294" s="241"/>
      <c r="IG294" s="241"/>
      <c r="IH294" s="241"/>
      <c r="II294" s="241"/>
      <c r="IJ294" s="241"/>
      <c r="IK294" s="241"/>
      <c r="IL294" s="241"/>
      <c r="IM294" s="241"/>
      <c r="IN294" s="241"/>
      <c r="IO294" s="241"/>
      <c r="IP294" s="241"/>
      <c r="IQ294" s="241"/>
      <c r="IR294" s="241"/>
      <c r="IS294" s="241"/>
      <c r="IT294" s="241"/>
      <c r="IU294" s="241"/>
      <c r="IV294" s="241"/>
      <c r="IW294" s="241"/>
      <c r="IX294" s="241"/>
      <c r="IY294" s="241"/>
      <c r="IZ294" s="241"/>
      <c r="JA294" s="241"/>
      <c r="JB294" s="241"/>
      <c r="JC294" s="241"/>
      <c r="JD294" s="241"/>
      <c r="JE294" s="241"/>
      <c r="JF294" s="241"/>
      <c r="JG294" s="241"/>
      <c r="JH294" s="241"/>
      <c r="JI294" s="241"/>
      <c r="JJ294" s="241"/>
      <c r="JK294" s="241"/>
      <c r="JL294" s="241"/>
      <c r="JM294" s="241"/>
      <c r="JN294" s="241"/>
      <c r="JO294" s="241"/>
      <c r="JP294" s="241"/>
      <c r="JQ294" s="241"/>
      <c r="JR294" s="241"/>
      <c r="JS294" s="241"/>
      <c r="JT294" s="241"/>
      <c r="JU294" s="241"/>
      <c r="JV294" s="241"/>
      <c r="JW294" s="241"/>
      <c r="JX294" s="241"/>
      <c r="JY294" s="241"/>
      <c r="JZ294" s="241"/>
      <c r="KA294" s="241"/>
      <c r="KB294" s="241"/>
      <c r="KC294" s="241"/>
      <c r="KD294" s="241"/>
      <c r="KE294" s="241"/>
      <c r="KF294" s="241"/>
      <c r="KG294" s="241"/>
      <c r="KH294" s="241"/>
      <c r="KI294" s="241"/>
      <c r="KJ294" s="241"/>
      <c r="KK294" s="241"/>
      <c r="KL294" s="241"/>
      <c r="KM294" s="241"/>
      <c r="KN294" s="241"/>
      <c r="KO294" s="241"/>
      <c r="KP294" s="241"/>
      <c r="KQ294" s="241"/>
      <c r="KR294" s="241"/>
      <c r="KS294" s="241"/>
      <c r="KT294" s="241"/>
      <c r="KU294" s="241"/>
      <c r="KV294" s="241"/>
      <c r="KW294" s="241"/>
      <c r="KX294" s="241"/>
      <c r="KY294" s="241"/>
      <c r="KZ294" s="241"/>
      <c r="LA294" s="241"/>
      <c r="LB294" s="241"/>
      <c r="LC294" s="241"/>
      <c r="LD294" s="241"/>
      <c r="LE294" s="241"/>
      <c r="LF294" s="241"/>
      <c r="LG294" s="241"/>
      <c r="LH294" s="241"/>
      <c r="LI294" s="241"/>
      <c r="LJ294" s="241"/>
      <c r="LK294" s="241"/>
      <c r="LL294" s="241"/>
      <c r="LM294" s="241"/>
      <c r="LN294" s="241"/>
      <c r="LO294" s="241"/>
      <c r="LP294" s="241"/>
      <c r="LQ294" s="241"/>
      <c r="LR294" s="241"/>
      <c r="LS294" s="241"/>
      <c r="LT294" s="241"/>
      <c r="LU294" s="241"/>
      <c r="LV294" s="241"/>
      <c r="LW294" s="241"/>
      <c r="LX294" s="241"/>
      <c r="LY294" s="241"/>
      <c r="LZ294" s="241"/>
      <c r="MA294" s="241"/>
      <c r="MB294" s="241"/>
      <c r="MC294" s="241"/>
      <c r="MD294" s="241"/>
      <c r="ME294" s="241"/>
      <c r="MF294" s="241"/>
      <c r="MG294" s="241"/>
      <c r="MH294" s="241"/>
      <c r="MI294" s="241"/>
      <c r="MJ294" s="241"/>
      <c r="MK294" s="241"/>
      <c r="ML294" s="241"/>
      <c r="MM294" s="241"/>
      <c r="MN294" s="241"/>
      <c r="MO294" s="241"/>
      <c r="MP294" s="241"/>
      <c r="MQ294" s="241"/>
      <c r="MR294" s="241"/>
      <c r="MS294" s="241"/>
      <c r="MT294" s="241"/>
      <c r="MU294" s="241"/>
      <c r="MV294" s="241"/>
      <c r="MW294" s="241"/>
      <c r="MX294" s="241"/>
      <c r="MY294" s="241"/>
      <c r="MZ294" s="241"/>
      <c r="NA294" s="241"/>
      <c r="NB294" s="241"/>
      <c r="NC294" s="241"/>
      <c r="ND294" s="241"/>
      <c r="NE294" s="241"/>
      <c r="NF294" s="241"/>
      <c r="NG294" s="241"/>
      <c r="NH294" s="241"/>
      <c r="NI294" s="241"/>
      <c r="NJ294" s="241"/>
      <c r="NK294" s="241"/>
      <c r="NL294" s="241"/>
      <c r="NM294" s="241"/>
      <c r="NN294" s="241"/>
      <c r="NO294" s="241"/>
      <c r="NP294" s="241"/>
      <c r="NQ294" s="241"/>
      <c r="NR294" s="241"/>
      <c r="NS294" s="241"/>
      <c r="NT294" s="241"/>
      <c r="NU294" s="241"/>
      <c r="NV294" s="241"/>
      <c r="NW294" s="241"/>
      <c r="NX294" s="241"/>
      <c r="NY294" s="241"/>
      <c r="NZ294" s="241"/>
      <c r="OA294" s="241"/>
      <c r="OB294" s="241"/>
    </row>
    <row r="295" spans="1:392" s="162" customFormat="1">
      <c r="A295" s="269" t="s">
        <v>40</v>
      </c>
      <c r="B295" s="260" t="s">
        <v>370</v>
      </c>
      <c r="C295" s="190">
        <f>VLOOKUP(A295,'Running Inventory count'!$A:$C,3,)</f>
        <v>88</v>
      </c>
      <c r="D295" s="186"/>
      <c r="E295" s="186"/>
      <c r="F295" s="188" t="s">
        <v>970</v>
      </c>
      <c r="G295" s="186" t="s">
        <v>868</v>
      </c>
      <c r="H295" s="185" t="s">
        <v>102</v>
      </c>
      <c r="I295" s="275"/>
      <c r="J295" s="285"/>
      <c r="K295" s="287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  <c r="AA295" s="241"/>
      <c r="AB295" s="241"/>
      <c r="AC295" s="241"/>
      <c r="AD295" s="241"/>
      <c r="AE295" s="241"/>
      <c r="AF295" s="241"/>
      <c r="AG295" s="241"/>
      <c r="AH295" s="241"/>
      <c r="AI295" s="241"/>
      <c r="AJ295" s="241"/>
      <c r="AK295" s="241"/>
      <c r="AL295" s="241"/>
      <c r="AM295" s="241"/>
      <c r="AN295" s="241"/>
      <c r="AO295" s="241"/>
      <c r="AP295" s="241"/>
      <c r="AQ295" s="241"/>
      <c r="AR295" s="241"/>
      <c r="AS295" s="241"/>
      <c r="AT295" s="241"/>
      <c r="AU295" s="241"/>
      <c r="AV295" s="241"/>
      <c r="AW295" s="241"/>
      <c r="AX295" s="241"/>
      <c r="AY295" s="241"/>
      <c r="AZ295" s="241"/>
      <c r="BA295" s="241"/>
      <c r="BB295" s="241"/>
      <c r="BC295" s="241"/>
      <c r="BD295" s="241"/>
      <c r="BE295" s="241"/>
      <c r="BF295" s="241"/>
      <c r="BG295" s="241"/>
      <c r="BH295" s="241"/>
      <c r="BI295" s="241"/>
      <c r="BJ295" s="241"/>
      <c r="BK295" s="241"/>
      <c r="BL295" s="241"/>
      <c r="BM295" s="241"/>
      <c r="BN295" s="241"/>
      <c r="BO295" s="241"/>
      <c r="BP295" s="241"/>
      <c r="BQ295" s="241"/>
      <c r="BR295" s="241"/>
      <c r="BS295" s="241"/>
      <c r="BT295" s="241"/>
      <c r="BU295" s="241"/>
      <c r="BV295" s="241"/>
      <c r="BW295" s="241"/>
      <c r="BX295" s="241"/>
      <c r="BY295" s="241"/>
      <c r="BZ295" s="241"/>
      <c r="CA295" s="241"/>
      <c r="CB295" s="241"/>
      <c r="CC295" s="241"/>
      <c r="CD295" s="241"/>
      <c r="CE295" s="241"/>
      <c r="CF295" s="241"/>
      <c r="CG295" s="241"/>
      <c r="CH295" s="241"/>
      <c r="CI295" s="241"/>
      <c r="CJ295" s="241"/>
      <c r="CK295" s="241"/>
      <c r="CL295" s="241"/>
      <c r="CM295" s="241"/>
      <c r="CN295" s="241"/>
      <c r="CO295" s="241"/>
      <c r="CP295" s="241"/>
      <c r="CQ295" s="241"/>
      <c r="CR295" s="241"/>
      <c r="CS295" s="241"/>
      <c r="CT295" s="241"/>
      <c r="CU295" s="241"/>
      <c r="CV295" s="241"/>
      <c r="CW295" s="241"/>
      <c r="CX295" s="241"/>
      <c r="CY295" s="241"/>
      <c r="CZ295" s="241"/>
      <c r="DA295" s="241"/>
      <c r="DB295" s="241"/>
      <c r="DC295" s="241"/>
      <c r="DD295" s="241"/>
      <c r="DE295" s="241"/>
      <c r="DF295" s="241"/>
      <c r="DG295" s="241"/>
      <c r="DH295" s="241"/>
      <c r="DI295" s="241"/>
      <c r="DJ295" s="241"/>
      <c r="DK295" s="241"/>
      <c r="DL295" s="241"/>
      <c r="DM295" s="241"/>
      <c r="DN295" s="241"/>
      <c r="DO295" s="241"/>
      <c r="DP295" s="241"/>
      <c r="DQ295" s="241"/>
      <c r="DR295" s="241"/>
      <c r="DS295" s="241"/>
      <c r="DT295" s="241"/>
      <c r="DU295" s="241"/>
      <c r="DV295" s="241"/>
      <c r="DW295" s="241"/>
      <c r="DX295" s="241"/>
      <c r="DY295" s="241"/>
      <c r="DZ295" s="241"/>
      <c r="EA295" s="241"/>
      <c r="EB295" s="241"/>
      <c r="EC295" s="241"/>
      <c r="ED295" s="241"/>
      <c r="EE295" s="241"/>
      <c r="EF295" s="241"/>
      <c r="EG295" s="241"/>
      <c r="EH295" s="241"/>
      <c r="EI295" s="241"/>
      <c r="EJ295" s="241"/>
      <c r="EK295" s="241"/>
      <c r="EL295" s="241"/>
      <c r="EM295" s="241"/>
      <c r="EN295" s="241"/>
      <c r="EO295" s="241"/>
      <c r="EP295" s="241"/>
      <c r="EQ295" s="241"/>
      <c r="ER295" s="241"/>
      <c r="ES295" s="241"/>
      <c r="ET295" s="241"/>
      <c r="EU295" s="241"/>
      <c r="EV295" s="241"/>
      <c r="EW295" s="241"/>
      <c r="EX295" s="241"/>
      <c r="EY295" s="241"/>
      <c r="EZ295" s="241"/>
      <c r="FA295" s="241"/>
      <c r="FB295" s="241"/>
      <c r="FC295" s="241"/>
      <c r="FD295" s="241"/>
      <c r="FE295" s="241"/>
      <c r="FF295" s="241"/>
      <c r="FG295" s="241"/>
      <c r="FH295" s="241"/>
      <c r="FI295" s="241"/>
      <c r="FJ295" s="241"/>
      <c r="FK295" s="241"/>
      <c r="FL295" s="241"/>
      <c r="FM295" s="241"/>
      <c r="FN295" s="241"/>
      <c r="FO295" s="241"/>
      <c r="FP295" s="241"/>
      <c r="FQ295" s="241"/>
      <c r="FR295" s="241"/>
      <c r="FS295" s="241"/>
      <c r="FT295" s="241"/>
      <c r="FU295" s="241"/>
      <c r="FV295" s="241"/>
      <c r="FW295" s="241"/>
      <c r="FX295" s="241"/>
      <c r="FY295" s="241"/>
      <c r="FZ295" s="241"/>
      <c r="GA295" s="241"/>
      <c r="GB295" s="241"/>
      <c r="GC295" s="241"/>
      <c r="GD295" s="241"/>
      <c r="GE295" s="241"/>
      <c r="GF295" s="241"/>
      <c r="GG295" s="241"/>
      <c r="GH295" s="241"/>
      <c r="GI295" s="241"/>
      <c r="GJ295" s="241"/>
      <c r="GK295" s="241"/>
      <c r="GL295" s="241"/>
      <c r="GM295" s="241"/>
      <c r="GN295" s="241"/>
      <c r="GO295" s="241"/>
      <c r="GP295" s="241"/>
      <c r="GQ295" s="241"/>
      <c r="GR295" s="241"/>
      <c r="GS295" s="241"/>
      <c r="GT295" s="241"/>
      <c r="GU295" s="241"/>
      <c r="GV295" s="241"/>
      <c r="GW295" s="241"/>
      <c r="GX295" s="241"/>
      <c r="GY295" s="241"/>
      <c r="GZ295" s="241"/>
      <c r="HA295" s="241"/>
      <c r="HB295" s="241"/>
      <c r="HC295" s="241"/>
      <c r="HD295" s="241"/>
      <c r="HE295" s="241"/>
      <c r="HF295" s="241"/>
      <c r="HG295" s="241"/>
      <c r="HH295" s="241"/>
      <c r="HI295" s="241"/>
      <c r="HJ295" s="241"/>
      <c r="HK295" s="241"/>
      <c r="HL295" s="241"/>
      <c r="HM295" s="241"/>
      <c r="HN295" s="241"/>
      <c r="HO295" s="241"/>
      <c r="HP295" s="241"/>
      <c r="HQ295" s="241"/>
      <c r="HR295" s="241"/>
      <c r="HS295" s="241"/>
      <c r="HT295" s="241"/>
      <c r="HU295" s="241"/>
      <c r="HV295" s="241"/>
      <c r="HW295" s="241"/>
      <c r="HX295" s="241"/>
      <c r="HY295" s="241"/>
      <c r="HZ295" s="241"/>
      <c r="IA295" s="241"/>
      <c r="IB295" s="241"/>
      <c r="IC295" s="241"/>
      <c r="ID295" s="241"/>
      <c r="IE295" s="241"/>
      <c r="IF295" s="241"/>
      <c r="IG295" s="241"/>
      <c r="IH295" s="241"/>
      <c r="II295" s="241"/>
      <c r="IJ295" s="241"/>
      <c r="IK295" s="241"/>
      <c r="IL295" s="241"/>
      <c r="IM295" s="241"/>
      <c r="IN295" s="241"/>
      <c r="IO295" s="241"/>
      <c r="IP295" s="241"/>
      <c r="IQ295" s="241"/>
      <c r="IR295" s="241"/>
      <c r="IS295" s="241"/>
      <c r="IT295" s="241"/>
      <c r="IU295" s="241"/>
      <c r="IV295" s="241"/>
      <c r="IW295" s="241"/>
      <c r="IX295" s="241"/>
      <c r="IY295" s="241"/>
      <c r="IZ295" s="241"/>
      <c r="JA295" s="241"/>
      <c r="JB295" s="241"/>
      <c r="JC295" s="241"/>
      <c r="JD295" s="241"/>
      <c r="JE295" s="241"/>
      <c r="JF295" s="241"/>
      <c r="JG295" s="241"/>
      <c r="JH295" s="241"/>
      <c r="JI295" s="241"/>
      <c r="JJ295" s="241"/>
      <c r="JK295" s="241"/>
      <c r="JL295" s="241"/>
      <c r="JM295" s="241"/>
      <c r="JN295" s="241"/>
      <c r="JO295" s="241"/>
      <c r="JP295" s="241"/>
      <c r="JQ295" s="241"/>
      <c r="JR295" s="241"/>
      <c r="JS295" s="241"/>
      <c r="JT295" s="241"/>
      <c r="JU295" s="241"/>
      <c r="JV295" s="241"/>
      <c r="JW295" s="241"/>
      <c r="JX295" s="241"/>
      <c r="JY295" s="241"/>
      <c r="JZ295" s="241"/>
      <c r="KA295" s="241"/>
      <c r="KB295" s="241"/>
      <c r="KC295" s="241"/>
      <c r="KD295" s="241"/>
      <c r="KE295" s="241"/>
      <c r="KF295" s="241"/>
      <c r="KG295" s="241"/>
      <c r="KH295" s="241"/>
      <c r="KI295" s="241"/>
      <c r="KJ295" s="241"/>
      <c r="KK295" s="241"/>
      <c r="KL295" s="241"/>
      <c r="KM295" s="241"/>
      <c r="KN295" s="241"/>
      <c r="KO295" s="241"/>
      <c r="KP295" s="241"/>
      <c r="KQ295" s="241"/>
      <c r="KR295" s="241"/>
      <c r="KS295" s="241"/>
      <c r="KT295" s="241"/>
      <c r="KU295" s="241"/>
      <c r="KV295" s="241"/>
      <c r="KW295" s="241"/>
      <c r="KX295" s="241"/>
      <c r="KY295" s="241"/>
      <c r="KZ295" s="241"/>
      <c r="LA295" s="241"/>
      <c r="LB295" s="241"/>
      <c r="LC295" s="241"/>
      <c r="LD295" s="241"/>
      <c r="LE295" s="241"/>
      <c r="LF295" s="241"/>
      <c r="LG295" s="241"/>
      <c r="LH295" s="241"/>
      <c r="LI295" s="241"/>
      <c r="LJ295" s="241"/>
      <c r="LK295" s="241"/>
      <c r="LL295" s="241"/>
      <c r="LM295" s="241"/>
      <c r="LN295" s="241"/>
      <c r="LO295" s="241"/>
      <c r="LP295" s="241"/>
      <c r="LQ295" s="241"/>
      <c r="LR295" s="241"/>
      <c r="LS295" s="241"/>
      <c r="LT295" s="241"/>
      <c r="LU295" s="241"/>
      <c r="LV295" s="241"/>
      <c r="LW295" s="241"/>
      <c r="LX295" s="241"/>
      <c r="LY295" s="241"/>
      <c r="LZ295" s="241"/>
      <c r="MA295" s="241"/>
      <c r="MB295" s="241"/>
      <c r="MC295" s="241"/>
      <c r="MD295" s="241"/>
      <c r="ME295" s="241"/>
      <c r="MF295" s="241"/>
      <c r="MG295" s="241"/>
      <c r="MH295" s="241"/>
      <c r="MI295" s="241"/>
      <c r="MJ295" s="241"/>
      <c r="MK295" s="241"/>
      <c r="ML295" s="241"/>
      <c r="MM295" s="241"/>
      <c r="MN295" s="241"/>
      <c r="MO295" s="241"/>
      <c r="MP295" s="241"/>
      <c r="MQ295" s="241"/>
      <c r="MR295" s="241"/>
      <c r="MS295" s="241"/>
      <c r="MT295" s="241"/>
      <c r="MU295" s="241"/>
      <c r="MV295" s="241"/>
      <c r="MW295" s="241"/>
      <c r="MX295" s="241"/>
      <c r="MY295" s="241"/>
      <c r="MZ295" s="241"/>
      <c r="NA295" s="241"/>
      <c r="NB295" s="241"/>
      <c r="NC295" s="241"/>
      <c r="ND295" s="241"/>
      <c r="NE295" s="241"/>
      <c r="NF295" s="241"/>
      <c r="NG295" s="241"/>
      <c r="NH295" s="241"/>
      <c r="NI295" s="241"/>
      <c r="NJ295" s="241"/>
      <c r="NK295" s="241"/>
      <c r="NL295" s="241"/>
      <c r="NM295" s="241"/>
      <c r="NN295" s="241"/>
      <c r="NO295" s="241"/>
      <c r="NP295" s="241"/>
      <c r="NQ295" s="241"/>
      <c r="NR295" s="241"/>
      <c r="NS295" s="241"/>
      <c r="NT295" s="241"/>
      <c r="NU295" s="241"/>
      <c r="NV295" s="241"/>
      <c r="NW295" s="241"/>
      <c r="NX295" s="241"/>
      <c r="NY295" s="241"/>
      <c r="NZ295" s="241"/>
      <c r="OA295" s="241"/>
      <c r="OB295" s="241"/>
    </row>
    <row r="296" spans="1:392" s="162" customFormat="1">
      <c r="A296" s="269" t="s">
        <v>174</v>
      </c>
      <c r="B296" s="260" t="s">
        <v>579</v>
      </c>
      <c r="C296" s="190">
        <f>VLOOKUP(A296,'Running Inventory count'!$A:$C,3,)</f>
        <v>188</v>
      </c>
      <c r="D296" s="186"/>
      <c r="E296" s="186"/>
      <c r="F296" s="188" t="s">
        <v>970</v>
      </c>
      <c r="G296" s="186" t="s">
        <v>868</v>
      </c>
      <c r="H296" s="185" t="s">
        <v>102</v>
      </c>
      <c r="I296" s="275"/>
      <c r="J296" s="24"/>
      <c r="K296" s="275"/>
      <c r="L296" s="241"/>
      <c r="M296" s="241"/>
      <c r="N296" s="241"/>
      <c r="O296" s="241"/>
      <c r="P296" s="241"/>
      <c r="Q296" s="241"/>
      <c r="R296" s="241"/>
      <c r="S296" s="241"/>
      <c r="T296" s="241"/>
      <c r="U296" s="241"/>
      <c r="V296" s="241"/>
      <c r="W296" s="241"/>
      <c r="X296" s="241"/>
      <c r="Y296" s="241"/>
      <c r="Z296" s="241"/>
      <c r="AA296" s="241"/>
      <c r="AB296" s="241"/>
      <c r="AC296" s="241"/>
      <c r="AD296" s="241"/>
      <c r="AE296" s="241"/>
      <c r="AF296" s="241"/>
      <c r="AG296" s="241"/>
      <c r="AH296" s="241"/>
      <c r="AI296" s="241"/>
      <c r="AJ296" s="241"/>
      <c r="AK296" s="241"/>
      <c r="AL296" s="241"/>
      <c r="AM296" s="241"/>
      <c r="AN296" s="241"/>
      <c r="AO296" s="241"/>
      <c r="AP296" s="241"/>
      <c r="AQ296" s="241"/>
      <c r="AR296" s="241"/>
      <c r="AS296" s="241"/>
      <c r="AT296" s="241"/>
      <c r="AU296" s="241"/>
      <c r="AV296" s="241"/>
      <c r="AW296" s="241"/>
      <c r="AX296" s="241"/>
      <c r="AY296" s="241"/>
      <c r="AZ296" s="241"/>
      <c r="BA296" s="241"/>
      <c r="BB296" s="241"/>
      <c r="BC296" s="241"/>
      <c r="BD296" s="241"/>
      <c r="BE296" s="241"/>
      <c r="BF296" s="241"/>
      <c r="BG296" s="241"/>
      <c r="BH296" s="241"/>
      <c r="BI296" s="241"/>
      <c r="BJ296" s="241"/>
      <c r="BK296" s="241"/>
      <c r="BL296" s="241"/>
      <c r="BM296" s="241"/>
      <c r="BN296" s="241"/>
      <c r="BO296" s="241"/>
      <c r="BP296" s="241"/>
      <c r="BQ296" s="241"/>
      <c r="BR296" s="241"/>
      <c r="BS296" s="241"/>
      <c r="BT296" s="241"/>
      <c r="BU296" s="241"/>
      <c r="BV296" s="241"/>
      <c r="BW296" s="241"/>
      <c r="BX296" s="241"/>
      <c r="BY296" s="241"/>
      <c r="BZ296" s="241"/>
      <c r="CA296" s="241"/>
      <c r="CB296" s="241"/>
      <c r="CC296" s="241"/>
      <c r="CD296" s="241"/>
      <c r="CE296" s="241"/>
      <c r="CF296" s="241"/>
      <c r="CG296" s="241"/>
      <c r="CH296" s="241"/>
      <c r="CI296" s="241"/>
      <c r="CJ296" s="241"/>
      <c r="CK296" s="241"/>
      <c r="CL296" s="241"/>
      <c r="CM296" s="241"/>
      <c r="CN296" s="241"/>
      <c r="CO296" s="241"/>
      <c r="CP296" s="241"/>
      <c r="CQ296" s="241"/>
      <c r="CR296" s="241"/>
      <c r="CS296" s="241"/>
      <c r="CT296" s="241"/>
      <c r="CU296" s="241"/>
      <c r="CV296" s="241"/>
      <c r="CW296" s="241"/>
      <c r="CX296" s="241"/>
      <c r="CY296" s="241"/>
      <c r="CZ296" s="241"/>
      <c r="DA296" s="241"/>
      <c r="DB296" s="241"/>
      <c r="DC296" s="241"/>
      <c r="DD296" s="241"/>
      <c r="DE296" s="241"/>
      <c r="DF296" s="241"/>
      <c r="DG296" s="241"/>
      <c r="DH296" s="241"/>
      <c r="DI296" s="241"/>
      <c r="DJ296" s="241"/>
      <c r="DK296" s="241"/>
      <c r="DL296" s="241"/>
      <c r="DM296" s="241"/>
      <c r="DN296" s="241"/>
      <c r="DO296" s="241"/>
      <c r="DP296" s="241"/>
      <c r="DQ296" s="241"/>
      <c r="DR296" s="241"/>
      <c r="DS296" s="241"/>
      <c r="DT296" s="241"/>
      <c r="DU296" s="241"/>
      <c r="DV296" s="241"/>
      <c r="DW296" s="241"/>
      <c r="DX296" s="241"/>
      <c r="DY296" s="241"/>
      <c r="DZ296" s="241"/>
      <c r="EA296" s="241"/>
      <c r="EB296" s="241"/>
      <c r="EC296" s="241"/>
      <c r="ED296" s="241"/>
      <c r="EE296" s="241"/>
      <c r="EF296" s="241"/>
      <c r="EG296" s="241"/>
      <c r="EH296" s="241"/>
      <c r="EI296" s="241"/>
      <c r="EJ296" s="241"/>
      <c r="EK296" s="241"/>
      <c r="EL296" s="241"/>
      <c r="EM296" s="241"/>
      <c r="EN296" s="241"/>
      <c r="EO296" s="241"/>
      <c r="EP296" s="241"/>
      <c r="EQ296" s="241"/>
      <c r="ER296" s="241"/>
      <c r="ES296" s="241"/>
      <c r="ET296" s="241"/>
      <c r="EU296" s="241"/>
      <c r="EV296" s="241"/>
      <c r="EW296" s="241"/>
      <c r="EX296" s="241"/>
      <c r="EY296" s="241"/>
      <c r="EZ296" s="241"/>
      <c r="FA296" s="241"/>
      <c r="FB296" s="241"/>
      <c r="FC296" s="241"/>
      <c r="FD296" s="241"/>
      <c r="FE296" s="241"/>
      <c r="FF296" s="241"/>
      <c r="FG296" s="241"/>
      <c r="FH296" s="241"/>
      <c r="FI296" s="241"/>
      <c r="FJ296" s="241"/>
      <c r="FK296" s="241"/>
      <c r="FL296" s="241"/>
      <c r="FM296" s="241"/>
      <c r="FN296" s="241"/>
      <c r="FO296" s="241"/>
      <c r="FP296" s="241"/>
      <c r="FQ296" s="241"/>
      <c r="FR296" s="241"/>
      <c r="FS296" s="241"/>
      <c r="FT296" s="241"/>
      <c r="FU296" s="241"/>
      <c r="FV296" s="241"/>
      <c r="FW296" s="241"/>
      <c r="FX296" s="241"/>
      <c r="FY296" s="241"/>
      <c r="FZ296" s="241"/>
      <c r="GA296" s="241"/>
      <c r="GB296" s="241"/>
      <c r="GC296" s="241"/>
      <c r="GD296" s="241"/>
      <c r="GE296" s="241"/>
      <c r="GF296" s="241"/>
      <c r="GG296" s="241"/>
      <c r="GH296" s="241"/>
      <c r="GI296" s="241"/>
      <c r="GJ296" s="241"/>
      <c r="GK296" s="241"/>
      <c r="GL296" s="241"/>
      <c r="GM296" s="241"/>
      <c r="GN296" s="241"/>
      <c r="GO296" s="241"/>
      <c r="GP296" s="241"/>
      <c r="GQ296" s="241"/>
      <c r="GR296" s="241"/>
      <c r="GS296" s="241"/>
      <c r="GT296" s="241"/>
      <c r="GU296" s="241"/>
      <c r="GV296" s="241"/>
      <c r="GW296" s="241"/>
      <c r="GX296" s="241"/>
      <c r="GY296" s="241"/>
      <c r="GZ296" s="241"/>
      <c r="HA296" s="241"/>
      <c r="HB296" s="241"/>
      <c r="HC296" s="241"/>
      <c r="HD296" s="241"/>
      <c r="HE296" s="241"/>
      <c r="HF296" s="241"/>
      <c r="HG296" s="241"/>
      <c r="HH296" s="241"/>
      <c r="HI296" s="241"/>
      <c r="HJ296" s="241"/>
      <c r="HK296" s="241"/>
      <c r="HL296" s="241"/>
      <c r="HM296" s="241"/>
      <c r="HN296" s="241"/>
      <c r="HO296" s="241"/>
      <c r="HP296" s="241"/>
      <c r="HQ296" s="241"/>
      <c r="HR296" s="241"/>
      <c r="HS296" s="241"/>
      <c r="HT296" s="241"/>
      <c r="HU296" s="241"/>
      <c r="HV296" s="241"/>
      <c r="HW296" s="241"/>
      <c r="HX296" s="241"/>
      <c r="HY296" s="241"/>
      <c r="HZ296" s="241"/>
      <c r="IA296" s="241"/>
      <c r="IB296" s="241"/>
      <c r="IC296" s="241"/>
      <c r="ID296" s="241"/>
      <c r="IE296" s="241"/>
      <c r="IF296" s="241"/>
      <c r="IG296" s="241"/>
      <c r="IH296" s="241"/>
      <c r="II296" s="241"/>
      <c r="IJ296" s="241"/>
      <c r="IK296" s="241"/>
      <c r="IL296" s="241"/>
      <c r="IM296" s="241"/>
      <c r="IN296" s="241"/>
      <c r="IO296" s="241"/>
      <c r="IP296" s="241"/>
      <c r="IQ296" s="241"/>
      <c r="IR296" s="241"/>
      <c r="IS296" s="241"/>
      <c r="IT296" s="241"/>
      <c r="IU296" s="241"/>
      <c r="IV296" s="241"/>
      <c r="IW296" s="241"/>
      <c r="IX296" s="241"/>
      <c r="IY296" s="241"/>
      <c r="IZ296" s="241"/>
      <c r="JA296" s="241"/>
      <c r="JB296" s="241"/>
      <c r="JC296" s="241"/>
      <c r="JD296" s="241"/>
      <c r="JE296" s="241"/>
      <c r="JF296" s="241"/>
      <c r="JG296" s="241"/>
      <c r="JH296" s="241"/>
      <c r="JI296" s="241"/>
      <c r="JJ296" s="241"/>
      <c r="JK296" s="241"/>
      <c r="JL296" s="241"/>
      <c r="JM296" s="241"/>
      <c r="JN296" s="241"/>
      <c r="JO296" s="241"/>
      <c r="JP296" s="241"/>
      <c r="JQ296" s="241"/>
      <c r="JR296" s="241"/>
      <c r="JS296" s="241"/>
      <c r="JT296" s="241"/>
      <c r="JU296" s="241"/>
      <c r="JV296" s="241"/>
      <c r="JW296" s="241"/>
      <c r="JX296" s="241"/>
      <c r="JY296" s="241"/>
      <c r="JZ296" s="241"/>
      <c r="KA296" s="241"/>
      <c r="KB296" s="241"/>
      <c r="KC296" s="241"/>
      <c r="KD296" s="241"/>
      <c r="KE296" s="241"/>
      <c r="KF296" s="241"/>
      <c r="KG296" s="241"/>
      <c r="KH296" s="241"/>
      <c r="KI296" s="241"/>
      <c r="KJ296" s="241"/>
      <c r="KK296" s="241"/>
      <c r="KL296" s="241"/>
      <c r="KM296" s="241"/>
      <c r="KN296" s="241"/>
      <c r="KO296" s="241"/>
      <c r="KP296" s="241"/>
      <c r="KQ296" s="241"/>
      <c r="KR296" s="241"/>
      <c r="KS296" s="241"/>
      <c r="KT296" s="241"/>
      <c r="KU296" s="241"/>
      <c r="KV296" s="241"/>
      <c r="KW296" s="241"/>
      <c r="KX296" s="241"/>
      <c r="KY296" s="241"/>
      <c r="KZ296" s="241"/>
      <c r="LA296" s="241"/>
      <c r="LB296" s="241"/>
      <c r="LC296" s="241"/>
      <c r="LD296" s="241"/>
      <c r="LE296" s="241"/>
      <c r="LF296" s="241"/>
      <c r="LG296" s="241"/>
      <c r="LH296" s="241"/>
      <c r="LI296" s="241"/>
      <c r="LJ296" s="241"/>
      <c r="LK296" s="241"/>
      <c r="LL296" s="241"/>
      <c r="LM296" s="241"/>
      <c r="LN296" s="241"/>
      <c r="LO296" s="241"/>
      <c r="LP296" s="241"/>
      <c r="LQ296" s="241"/>
      <c r="LR296" s="241"/>
      <c r="LS296" s="241"/>
      <c r="LT296" s="241"/>
      <c r="LU296" s="241"/>
      <c r="LV296" s="241"/>
      <c r="LW296" s="241"/>
      <c r="LX296" s="241"/>
      <c r="LY296" s="241"/>
      <c r="LZ296" s="241"/>
      <c r="MA296" s="241"/>
      <c r="MB296" s="241"/>
      <c r="MC296" s="241"/>
      <c r="MD296" s="241"/>
      <c r="ME296" s="241"/>
      <c r="MF296" s="241"/>
      <c r="MG296" s="241"/>
      <c r="MH296" s="241"/>
      <c r="MI296" s="241"/>
      <c r="MJ296" s="241"/>
      <c r="MK296" s="241"/>
      <c r="ML296" s="241"/>
      <c r="MM296" s="241"/>
      <c r="MN296" s="241"/>
      <c r="MO296" s="241"/>
      <c r="MP296" s="241"/>
      <c r="MQ296" s="241"/>
      <c r="MR296" s="241"/>
      <c r="MS296" s="241"/>
      <c r="MT296" s="241"/>
      <c r="MU296" s="241"/>
      <c r="MV296" s="241"/>
      <c r="MW296" s="241"/>
      <c r="MX296" s="241"/>
      <c r="MY296" s="241"/>
      <c r="MZ296" s="241"/>
      <c r="NA296" s="241"/>
      <c r="NB296" s="241"/>
      <c r="NC296" s="241"/>
      <c r="ND296" s="241"/>
      <c r="NE296" s="241"/>
      <c r="NF296" s="241"/>
      <c r="NG296" s="241"/>
      <c r="NH296" s="241"/>
      <c r="NI296" s="241"/>
      <c r="NJ296" s="241"/>
      <c r="NK296" s="241"/>
      <c r="NL296" s="241"/>
      <c r="NM296" s="241"/>
      <c r="NN296" s="241"/>
      <c r="NO296" s="241"/>
      <c r="NP296" s="241"/>
      <c r="NQ296" s="241"/>
      <c r="NR296" s="241"/>
      <c r="NS296" s="241"/>
      <c r="NT296" s="241"/>
      <c r="NU296" s="241"/>
      <c r="NV296" s="241"/>
      <c r="NW296" s="241"/>
      <c r="NX296" s="241"/>
      <c r="NY296" s="241"/>
      <c r="NZ296" s="241"/>
      <c r="OA296" s="241"/>
      <c r="OB296" s="241"/>
    </row>
    <row r="297" spans="1:392" s="162" customFormat="1">
      <c r="A297" s="251" t="s">
        <v>333</v>
      </c>
      <c r="B297" s="259" t="s">
        <v>0</v>
      </c>
      <c r="C297" s="190">
        <f>VLOOKUP(A297,'Running Inventory count'!$A:$C,3,)</f>
        <v>50</v>
      </c>
      <c r="D297" s="289"/>
      <c r="E297" s="289"/>
      <c r="F297" s="188" t="s">
        <v>970</v>
      </c>
      <c r="G297" s="186" t="s">
        <v>868</v>
      </c>
      <c r="H297" s="185" t="s">
        <v>102</v>
      </c>
      <c r="I297" s="287"/>
      <c r="J297" s="285"/>
      <c r="K297" s="287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1"/>
      <c r="Z297" s="241"/>
      <c r="AA297" s="241"/>
      <c r="AB297" s="241"/>
      <c r="AC297" s="241"/>
      <c r="AD297" s="241"/>
      <c r="AE297" s="241"/>
      <c r="AF297" s="241"/>
      <c r="AG297" s="241"/>
      <c r="AH297" s="241"/>
      <c r="AI297" s="241"/>
      <c r="AJ297" s="241"/>
      <c r="AK297" s="241"/>
      <c r="AL297" s="241"/>
      <c r="AM297" s="241"/>
      <c r="AN297" s="241"/>
      <c r="AO297" s="241"/>
      <c r="AP297" s="241"/>
      <c r="AQ297" s="241"/>
      <c r="AR297" s="241"/>
      <c r="AS297" s="241"/>
      <c r="AT297" s="241"/>
      <c r="AU297" s="241"/>
      <c r="AV297" s="241"/>
      <c r="AW297" s="241"/>
      <c r="AX297" s="241"/>
      <c r="AY297" s="241"/>
      <c r="AZ297" s="241"/>
      <c r="BA297" s="241"/>
      <c r="BB297" s="241"/>
      <c r="BC297" s="241"/>
      <c r="BD297" s="241"/>
      <c r="BE297" s="241"/>
      <c r="BF297" s="241"/>
      <c r="BG297" s="241"/>
      <c r="BH297" s="241"/>
      <c r="BI297" s="241"/>
      <c r="BJ297" s="241"/>
      <c r="BK297" s="241"/>
      <c r="BL297" s="241"/>
      <c r="BM297" s="241"/>
      <c r="BN297" s="241"/>
      <c r="BO297" s="241"/>
      <c r="BP297" s="241"/>
      <c r="BQ297" s="241"/>
      <c r="BR297" s="241"/>
      <c r="BS297" s="241"/>
      <c r="BT297" s="241"/>
      <c r="BU297" s="241"/>
      <c r="BV297" s="241"/>
      <c r="BW297" s="241"/>
      <c r="BX297" s="241"/>
      <c r="BY297" s="241"/>
      <c r="BZ297" s="241"/>
      <c r="CA297" s="241"/>
      <c r="CB297" s="241"/>
      <c r="CC297" s="241"/>
      <c r="CD297" s="241"/>
      <c r="CE297" s="241"/>
      <c r="CF297" s="241"/>
      <c r="CG297" s="241"/>
      <c r="CH297" s="241"/>
      <c r="CI297" s="241"/>
      <c r="CJ297" s="241"/>
      <c r="CK297" s="241"/>
      <c r="CL297" s="241"/>
      <c r="CM297" s="241"/>
      <c r="CN297" s="241"/>
      <c r="CO297" s="241"/>
      <c r="CP297" s="241"/>
      <c r="CQ297" s="241"/>
      <c r="CR297" s="241"/>
      <c r="CS297" s="241"/>
      <c r="CT297" s="241"/>
      <c r="CU297" s="241"/>
      <c r="CV297" s="241"/>
      <c r="CW297" s="241"/>
      <c r="CX297" s="241"/>
      <c r="CY297" s="241"/>
      <c r="CZ297" s="241"/>
      <c r="DA297" s="241"/>
      <c r="DB297" s="241"/>
      <c r="DC297" s="241"/>
      <c r="DD297" s="241"/>
      <c r="DE297" s="241"/>
      <c r="DF297" s="241"/>
      <c r="DG297" s="241"/>
      <c r="DH297" s="241"/>
      <c r="DI297" s="241"/>
      <c r="DJ297" s="241"/>
      <c r="DK297" s="241"/>
      <c r="DL297" s="241"/>
      <c r="DM297" s="241"/>
      <c r="DN297" s="241"/>
      <c r="DO297" s="241"/>
      <c r="DP297" s="241"/>
      <c r="DQ297" s="241"/>
      <c r="DR297" s="241"/>
      <c r="DS297" s="241"/>
      <c r="DT297" s="241"/>
      <c r="DU297" s="241"/>
      <c r="DV297" s="241"/>
      <c r="DW297" s="241"/>
      <c r="DX297" s="241"/>
      <c r="DY297" s="241"/>
      <c r="DZ297" s="241"/>
      <c r="EA297" s="241"/>
      <c r="EB297" s="241"/>
      <c r="EC297" s="241"/>
      <c r="ED297" s="241"/>
      <c r="EE297" s="241"/>
      <c r="EF297" s="241"/>
      <c r="EG297" s="241"/>
      <c r="EH297" s="241"/>
      <c r="EI297" s="241"/>
      <c r="EJ297" s="241"/>
      <c r="EK297" s="241"/>
      <c r="EL297" s="241"/>
      <c r="EM297" s="241"/>
      <c r="EN297" s="241"/>
      <c r="EO297" s="241"/>
      <c r="EP297" s="241"/>
      <c r="EQ297" s="241"/>
      <c r="ER297" s="241"/>
      <c r="ES297" s="241"/>
      <c r="ET297" s="241"/>
      <c r="EU297" s="241"/>
      <c r="EV297" s="241"/>
      <c r="EW297" s="241"/>
      <c r="EX297" s="241"/>
      <c r="EY297" s="241"/>
      <c r="EZ297" s="241"/>
      <c r="FA297" s="241"/>
      <c r="FB297" s="241"/>
      <c r="FC297" s="241"/>
      <c r="FD297" s="241"/>
      <c r="FE297" s="241"/>
      <c r="FF297" s="241"/>
      <c r="FG297" s="241"/>
      <c r="FH297" s="241"/>
      <c r="FI297" s="241"/>
      <c r="FJ297" s="241"/>
      <c r="FK297" s="241"/>
      <c r="FL297" s="241"/>
      <c r="FM297" s="241"/>
      <c r="FN297" s="241"/>
      <c r="FO297" s="241"/>
      <c r="FP297" s="241"/>
      <c r="FQ297" s="241"/>
      <c r="FR297" s="241"/>
      <c r="FS297" s="241"/>
      <c r="FT297" s="241"/>
      <c r="FU297" s="241"/>
      <c r="FV297" s="241"/>
      <c r="FW297" s="241"/>
      <c r="FX297" s="241"/>
      <c r="FY297" s="241"/>
      <c r="FZ297" s="241"/>
      <c r="GA297" s="241"/>
      <c r="GB297" s="241"/>
      <c r="GC297" s="241"/>
      <c r="GD297" s="241"/>
      <c r="GE297" s="241"/>
      <c r="GF297" s="241"/>
      <c r="GG297" s="241"/>
      <c r="GH297" s="241"/>
      <c r="GI297" s="241"/>
      <c r="GJ297" s="241"/>
      <c r="GK297" s="241"/>
      <c r="GL297" s="241"/>
      <c r="GM297" s="241"/>
      <c r="GN297" s="241"/>
      <c r="GO297" s="241"/>
      <c r="GP297" s="241"/>
      <c r="GQ297" s="241"/>
      <c r="GR297" s="241"/>
      <c r="GS297" s="241"/>
      <c r="GT297" s="241"/>
      <c r="GU297" s="241"/>
      <c r="GV297" s="241"/>
      <c r="GW297" s="241"/>
      <c r="GX297" s="241"/>
      <c r="GY297" s="241"/>
      <c r="GZ297" s="241"/>
      <c r="HA297" s="241"/>
      <c r="HB297" s="241"/>
      <c r="HC297" s="241"/>
      <c r="HD297" s="241"/>
      <c r="HE297" s="241"/>
      <c r="HF297" s="241"/>
      <c r="HG297" s="241"/>
      <c r="HH297" s="241"/>
      <c r="HI297" s="241"/>
      <c r="HJ297" s="241"/>
      <c r="HK297" s="241"/>
      <c r="HL297" s="241"/>
      <c r="HM297" s="241"/>
      <c r="HN297" s="241"/>
      <c r="HO297" s="241"/>
      <c r="HP297" s="241"/>
      <c r="HQ297" s="241"/>
      <c r="HR297" s="241"/>
      <c r="HS297" s="241"/>
      <c r="HT297" s="241"/>
      <c r="HU297" s="241"/>
      <c r="HV297" s="241"/>
      <c r="HW297" s="241"/>
      <c r="HX297" s="241"/>
      <c r="HY297" s="241"/>
      <c r="HZ297" s="241"/>
      <c r="IA297" s="241"/>
      <c r="IB297" s="241"/>
      <c r="IC297" s="241"/>
      <c r="ID297" s="241"/>
      <c r="IE297" s="241"/>
      <c r="IF297" s="241"/>
      <c r="IG297" s="241"/>
      <c r="IH297" s="241"/>
      <c r="II297" s="241"/>
      <c r="IJ297" s="241"/>
      <c r="IK297" s="241"/>
      <c r="IL297" s="241"/>
      <c r="IM297" s="241"/>
      <c r="IN297" s="241"/>
      <c r="IO297" s="241"/>
      <c r="IP297" s="241"/>
      <c r="IQ297" s="241"/>
      <c r="IR297" s="241"/>
      <c r="IS297" s="241"/>
      <c r="IT297" s="241"/>
      <c r="IU297" s="241"/>
      <c r="IV297" s="241"/>
      <c r="IW297" s="241"/>
      <c r="IX297" s="241"/>
      <c r="IY297" s="241"/>
      <c r="IZ297" s="241"/>
      <c r="JA297" s="241"/>
      <c r="JB297" s="241"/>
      <c r="JC297" s="241"/>
      <c r="JD297" s="241"/>
      <c r="JE297" s="241"/>
      <c r="JF297" s="241"/>
      <c r="JG297" s="241"/>
      <c r="JH297" s="241"/>
      <c r="JI297" s="241"/>
      <c r="JJ297" s="241"/>
      <c r="JK297" s="241"/>
      <c r="JL297" s="241"/>
      <c r="JM297" s="241"/>
      <c r="JN297" s="241"/>
      <c r="JO297" s="241"/>
      <c r="JP297" s="241"/>
      <c r="JQ297" s="241"/>
      <c r="JR297" s="241"/>
      <c r="JS297" s="241"/>
      <c r="JT297" s="241"/>
      <c r="JU297" s="241"/>
      <c r="JV297" s="241"/>
      <c r="JW297" s="241"/>
      <c r="JX297" s="241"/>
      <c r="JY297" s="241"/>
      <c r="JZ297" s="241"/>
      <c r="KA297" s="241"/>
      <c r="KB297" s="241"/>
      <c r="KC297" s="241"/>
      <c r="KD297" s="241"/>
      <c r="KE297" s="241"/>
      <c r="KF297" s="241"/>
      <c r="KG297" s="241"/>
      <c r="KH297" s="241"/>
      <c r="KI297" s="241"/>
      <c r="KJ297" s="241"/>
      <c r="KK297" s="241"/>
      <c r="KL297" s="241"/>
      <c r="KM297" s="241"/>
      <c r="KN297" s="241"/>
      <c r="KO297" s="241"/>
      <c r="KP297" s="241"/>
      <c r="KQ297" s="241"/>
      <c r="KR297" s="241"/>
      <c r="KS297" s="241"/>
      <c r="KT297" s="241"/>
      <c r="KU297" s="241"/>
      <c r="KV297" s="241"/>
      <c r="KW297" s="241"/>
      <c r="KX297" s="241"/>
      <c r="KY297" s="241"/>
      <c r="KZ297" s="241"/>
      <c r="LA297" s="241"/>
      <c r="LB297" s="241"/>
      <c r="LC297" s="241"/>
      <c r="LD297" s="241"/>
      <c r="LE297" s="241"/>
      <c r="LF297" s="241"/>
      <c r="LG297" s="241"/>
      <c r="LH297" s="241"/>
      <c r="LI297" s="241"/>
      <c r="LJ297" s="241"/>
      <c r="LK297" s="241"/>
      <c r="LL297" s="241"/>
      <c r="LM297" s="241"/>
      <c r="LN297" s="241"/>
      <c r="LO297" s="241"/>
      <c r="LP297" s="241"/>
      <c r="LQ297" s="241"/>
      <c r="LR297" s="241"/>
      <c r="LS297" s="241"/>
      <c r="LT297" s="241"/>
      <c r="LU297" s="241"/>
      <c r="LV297" s="241"/>
      <c r="LW297" s="241"/>
      <c r="LX297" s="241"/>
      <c r="LY297" s="241"/>
      <c r="LZ297" s="241"/>
      <c r="MA297" s="241"/>
      <c r="MB297" s="241"/>
      <c r="MC297" s="241"/>
      <c r="MD297" s="241"/>
      <c r="ME297" s="241"/>
      <c r="MF297" s="241"/>
      <c r="MG297" s="241"/>
      <c r="MH297" s="241"/>
      <c r="MI297" s="241"/>
      <c r="MJ297" s="241"/>
      <c r="MK297" s="241"/>
      <c r="ML297" s="241"/>
      <c r="MM297" s="241"/>
      <c r="MN297" s="241"/>
      <c r="MO297" s="241"/>
      <c r="MP297" s="241"/>
      <c r="MQ297" s="241"/>
      <c r="MR297" s="241"/>
      <c r="MS297" s="241"/>
      <c r="MT297" s="241"/>
      <c r="MU297" s="241"/>
      <c r="MV297" s="241"/>
      <c r="MW297" s="241"/>
      <c r="MX297" s="241"/>
      <c r="MY297" s="241"/>
      <c r="MZ297" s="241"/>
      <c r="NA297" s="241"/>
      <c r="NB297" s="241"/>
      <c r="NC297" s="241"/>
      <c r="ND297" s="241"/>
      <c r="NE297" s="241"/>
      <c r="NF297" s="241"/>
      <c r="NG297" s="241"/>
      <c r="NH297" s="241"/>
      <c r="NI297" s="241"/>
      <c r="NJ297" s="241"/>
      <c r="NK297" s="241"/>
      <c r="NL297" s="241"/>
      <c r="NM297" s="241"/>
      <c r="NN297" s="241"/>
      <c r="NO297" s="241"/>
      <c r="NP297" s="241"/>
      <c r="NQ297" s="241"/>
      <c r="NR297" s="241"/>
      <c r="NS297" s="241"/>
      <c r="NT297" s="241"/>
      <c r="NU297" s="241"/>
      <c r="NV297" s="241"/>
      <c r="NW297" s="241"/>
      <c r="NX297" s="241"/>
      <c r="NY297" s="241"/>
      <c r="NZ297" s="241"/>
      <c r="OA297" s="241"/>
      <c r="OB297" s="241"/>
    </row>
    <row r="298" spans="1:392" s="162" customFormat="1">
      <c r="A298" s="251" t="s">
        <v>471</v>
      </c>
      <c r="B298" s="259" t="s">
        <v>472</v>
      </c>
      <c r="C298" s="190">
        <f>VLOOKUP(A298,'Running Inventory count'!$A:$C,3,)</f>
        <v>0</v>
      </c>
      <c r="D298" s="169"/>
      <c r="E298" s="169"/>
      <c r="F298" s="188" t="s">
        <v>1094</v>
      </c>
      <c r="G298" s="186" t="s">
        <v>868</v>
      </c>
      <c r="H298" s="185" t="s">
        <v>126</v>
      </c>
      <c r="I298" s="275"/>
      <c r="J298" s="187"/>
      <c r="K298" s="26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1"/>
      <c r="Z298" s="241"/>
      <c r="AA298" s="241"/>
      <c r="AB298" s="241"/>
      <c r="AC298" s="241"/>
      <c r="AD298" s="241"/>
      <c r="AE298" s="241"/>
      <c r="AF298" s="241"/>
      <c r="AG298" s="241"/>
      <c r="AH298" s="241"/>
      <c r="AI298" s="241"/>
      <c r="AJ298" s="241"/>
      <c r="AK298" s="241"/>
      <c r="AL298" s="241"/>
      <c r="AM298" s="241"/>
      <c r="AN298" s="241"/>
      <c r="AO298" s="241"/>
      <c r="AP298" s="241"/>
      <c r="AQ298" s="241"/>
      <c r="AR298" s="241"/>
      <c r="AS298" s="241"/>
      <c r="AT298" s="241"/>
      <c r="AU298" s="241"/>
      <c r="AV298" s="241"/>
      <c r="AW298" s="241"/>
      <c r="AX298" s="241"/>
      <c r="AY298" s="241"/>
      <c r="AZ298" s="241"/>
      <c r="BA298" s="241"/>
      <c r="BB298" s="241"/>
      <c r="BC298" s="241"/>
      <c r="BD298" s="241"/>
      <c r="BE298" s="241"/>
      <c r="BF298" s="241"/>
      <c r="BG298" s="241"/>
      <c r="BH298" s="241"/>
      <c r="BI298" s="241"/>
      <c r="BJ298" s="241"/>
      <c r="BK298" s="241"/>
      <c r="BL298" s="241"/>
      <c r="BM298" s="241"/>
      <c r="BN298" s="241"/>
      <c r="BO298" s="241"/>
      <c r="BP298" s="241"/>
      <c r="BQ298" s="241"/>
      <c r="BR298" s="241"/>
      <c r="BS298" s="241"/>
      <c r="BT298" s="241"/>
      <c r="BU298" s="241"/>
      <c r="BV298" s="241"/>
      <c r="BW298" s="241"/>
      <c r="BX298" s="241"/>
      <c r="BY298" s="241"/>
      <c r="BZ298" s="241"/>
      <c r="CA298" s="241"/>
      <c r="CB298" s="241"/>
      <c r="CC298" s="241"/>
      <c r="CD298" s="241"/>
      <c r="CE298" s="241"/>
      <c r="CF298" s="241"/>
      <c r="CG298" s="241"/>
      <c r="CH298" s="241"/>
      <c r="CI298" s="241"/>
      <c r="CJ298" s="241"/>
      <c r="CK298" s="241"/>
      <c r="CL298" s="241"/>
      <c r="CM298" s="241"/>
      <c r="CN298" s="241"/>
      <c r="CO298" s="241"/>
      <c r="CP298" s="241"/>
      <c r="CQ298" s="241"/>
      <c r="CR298" s="241"/>
      <c r="CS298" s="241"/>
      <c r="CT298" s="241"/>
      <c r="CU298" s="241"/>
      <c r="CV298" s="241"/>
      <c r="CW298" s="241"/>
      <c r="CX298" s="241"/>
      <c r="CY298" s="241"/>
      <c r="CZ298" s="241"/>
      <c r="DA298" s="241"/>
      <c r="DB298" s="241"/>
      <c r="DC298" s="241"/>
      <c r="DD298" s="241"/>
      <c r="DE298" s="241"/>
      <c r="DF298" s="241"/>
      <c r="DG298" s="241"/>
      <c r="DH298" s="241"/>
      <c r="DI298" s="241"/>
      <c r="DJ298" s="241"/>
      <c r="DK298" s="241"/>
      <c r="DL298" s="241"/>
      <c r="DM298" s="241"/>
      <c r="DN298" s="241"/>
      <c r="DO298" s="241"/>
      <c r="DP298" s="241"/>
      <c r="DQ298" s="241"/>
      <c r="DR298" s="241"/>
      <c r="DS298" s="241"/>
      <c r="DT298" s="241"/>
      <c r="DU298" s="241"/>
      <c r="DV298" s="241"/>
      <c r="DW298" s="241"/>
      <c r="DX298" s="241"/>
      <c r="DY298" s="241"/>
      <c r="DZ298" s="241"/>
      <c r="EA298" s="241"/>
      <c r="EB298" s="241"/>
      <c r="EC298" s="241"/>
      <c r="ED298" s="241"/>
      <c r="EE298" s="241"/>
      <c r="EF298" s="241"/>
      <c r="EG298" s="241"/>
      <c r="EH298" s="241"/>
      <c r="EI298" s="241"/>
      <c r="EJ298" s="241"/>
      <c r="EK298" s="241"/>
      <c r="EL298" s="241"/>
      <c r="EM298" s="241"/>
      <c r="EN298" s="241"/>
      <c r="EO298" s="241"/>
      <c r="EP298" s="241"/>
      <c r="EQ298" s="241"/>
      <c r="ER298" s="241"/>
      <c r="ES298" s="241"/>
      <c r="ET298" s="241"/>
      <c r="EU298" s="241"/>
      <c r="EV298" s="241"/>
      <c r="EW298" s="241"/>
      <c r="EX298" s="241"/>
      <c r="EY298" s="241"/>
      <c r="EZ298" s="241"/>
      <c r="FA298" s="241"/>
      <c r="FB298" s="241"/>
      <c r="FC298" s="241"/>
      <c r="FD298" s="241"/>
      <c r="FE298" s="241"/>
      <c r="FF298" s="241"/>
      <c r="FG298" s="241"/>
      <c r="FH298" s="241"/>
      <c r="FI298" s="241"/>
      <c r="FJ298" s="241"/>
      <c r="FK298" s="241"/>
      <c r="FL298" s="241"/>
      <c r="FM298" s="241"/>
      <c r="FN298" s="241"/>
      <c r="FO298" s="241"/>
      <c r="FP298" s="241"/>
      <c r="FQ298" s="241"/>
      <c r="FR298" s="241"/>
      <c r="FS298" s="241"/>
      <c r="FT298" s="241"/>
      <c r="FU298" s="241"/>
      <c r="FV298" s="241"/>
      <c r="FW298" s="241"/>
      <c r="FX298" s="241"/>
      <c r="FY298" s="241"/>
      <c r="FZ298" s="241"/>
      <c r="GA298" s="241"/>
      <c r="GB298" s="241"/>
      <c r="GC298" s="241"/>
      <c r="GD298" s="241"/>
      <c r="GE298" s="241"/>
      <c r="GF298" s="241"/>
      <c r="GG298" s="241"/>
      <c r="GH298" s="241"/>
      <c r="GI298" s="241"/>
      <c r="GJ298" s="241"/>
      <c r="GK298" s="241"/>
      <c r="GL298" s="241"/>
      <c r="GM298" s="241"/>
      <c r="GN298" s="241"/>
      <c r="GO298" s="241"/>
      <c r="GP298" s="241"/>
      <c r="GQ298" s="241"/>
      <c r="GR298" s="241"/>
      <c r="GS298" s="241"/>
      <c r="GT298" s="241"/>
      <c r="GU298" s="241"/>
      <c r="GV298" s="241"/>
      <c r="GW298" s="241"/>
      <c r="GX298" s="241"/>
      <c r="GY298" s="241"/>
      <c r="GZ298" s="241"/>
      <c r="HA298" s="241"/>
      <c r="HB298" s="241"/>
      <c r="HC298" s="241"/>
      <c r="HD298" s="241"/>
      <c r="HE298" s="241"/>
      <c r="HF298" s="241"/>
      <c r="HG298" s="241"/>
      <c r="HH298" s="241"/>
      <c r="HI298" s="241"/>
      <c r="HJ298" s="241"/>
      <c r="HK298" s="241"/>
      <c r="HL298" s="241"/>
      <c r="HM298" s="241"/>
      <c r="HN298" s="241"/>
      <c r="HO298" s="241"/>
      <c r="HP298" s="241"/>
      <c r="HQ298" s="241"/>
      <c r="HR298" s="241"/>
      <c r="HS298" s="241"/>
      <c r="HT298" s="241"/>
      <c r="HU298" s="241"/>
      <c r="HV298" s="241"/>
      <c r="HW298" s="241"/>
      <c r="HX298" s="241"/>
      <c r="HY298" s="241"/>
      <c r="HZ298" s="241"/>
      <c r="IA298" s="241"/>
      <c r="IB298" s="241"/>
      <c r="IC298" s="241"/>
      <c r="ID298" s="241"/>
      <c r="IE298" s="241"/>
      <c r="IF298" s="241"/>
      <c r="IG298" s="241"/>
      <c r="IH298" s="241"/>
      <c r="II298" s="241"/>
      <c r="IJ298" s="241"/>
      <c r="IK298" s="241"/>
      <c r="IL298" s="241"/>
      <c r="IM298" s="241"/>
      <c r="IN298" s="241"/>
      <c r="IO298" s="241"/>
      <c r="IP298" s="241"/>
      <c r="IQ298" s="241"/>
      <c r="IR298" s="241"/>
      <c r="IS298" s="241"/>
      <c r="IT298" s="241"/>
      <c r="IU298" s="241"/>
      <c r="IV298" s="241"/>
      <c r="IW298" s="241"/>
      <c r="IX298" s="241"/>
      <c r="IY298" s="241"/>
      <c r="IZ298" s="241"/>
      <c r="JA298" s="241"/>
      <c r="JB298" s="241"/>
      <c r="JC298" s="241"/>
      <c r="JD298" s="241"/>
      <c r="JE298" s="241"/>
      <c r="JF298" s="241"/>
      <c r="JG298" s="241"/>
      <c r="JH298" s="241"/>
      <c r="JI298" s="241"/>
      <c r="JJ298" s="241"/>
      <c r="JK298" s="241"/>
      <c r="JL298" s="241"/>
      <c r="JM298" s="241"/>
      <c r="JN298" s="241"/>
      <c r="JO298" s="241"/>
      <c r="JP298" s="241"/>
      <c r="JQ298" s="241"/>
      <c r="JR298" s="241"/>
      <c r="JS298" s="241"/>
      <c r="JT298" s="241"/>
      <c r="JU298" s="241"/>
      <c r="JV298" s="241"/>
      <c r="JW298" s="241"/>
      <c r="JX298" s="241"/>
      <c r="JY298" s="241"/>
      <c r="JZ298" s="241"/>
      <c r="KA298" s="241"/>
      <c r="KB298" s="241"/>
      <c r="KC298" s="241"/>
      <c r="KD298" s="241"/>
      <c r="KE298" s="241"/>
      <c r="KF298" s="241"/>
      <c r="KG298" s="241"/>
      <c r="KH298" s="241"/>
      <c r="KI298" s="241"/>
      <c r="KJ298" s="241"/>
      <c r="KK298" s="241"/>
      <c r="KL298" s="241"/>
      <c r="KM298" s="241"/>
      <c r="KN298" s="241"/>
      <c r="KO298" s="241"/>
      <c r="KP298" s="241"/>
      <c r="KQ298" s="241"/>
      <c r="KR298" s="241"/>
      <c r="KS298" s="241"/>
      <c r="KT298" s="241"/>
      <c r="KU298" s="241"/>
      <c r="KV298" s="241"/>
      <c r="KW298" s="241"/>
      <c r="KX298" s="241"/>
      <c r="KY298" s="241"/>
      <c r="KZ298" s="241"/>
      <c r="LA298" s="241"/>
      <c r="LB298" s="241"/>
      <c r="LC298" s="241"/>
      <c r="LD298" s="241"/>
      <c r="LE298" s="241"/>
      <c r="LF298" s="241"/>
      <c r="LG298" s="241"/>
      <c r="LH298" s="241"/>
      <c r="LI298" s="241"/>
      <c r="LJ298" s="241"/>
      <c r="LK298" s="241"/>
      <c r="LL298" s="241"/>
      <c r="LM298" s="241"/>
      <c r="LN298" s="241"/>
      <c r="LO298" s="241"/>
      <c r="LP298" s="241"/>
      <c r="LQ298" s="241"/>
      <c r="LR298" s="241"/>
      <c r="LS298" s="241"/>
      <c r="LT298" s="241"/>
      <c r="LU298" s="241"/>
      <c r="LV298" s="241"/>
      <c r="LW298" s="241"/>
      <c r="LX298" s="241"/>
      <c r="LY298" s="241"/>
      <c r="LZ298" s="241"/>
      <c r="MA298" s="241"/>
      <c r="MB298" s="241"/>
      <c r="MC298" s="241"/>
      <c r="MD298" s="241"/>
      <c r="ME298" s="241"/>
      <c r="MF298" s="241"/>
      <c r="MG298" s="241"/>
      <c r="MH298" s="241"/>
      <c r="MI298" s="241"/>
      <c r="MJ298" s="241"/>
      <c r="MK298" s="241"/>
      <c r="ML298" s="241"/>
      <c r="MM298" s="241"/>
      <c r="MN298" s="241"/>
      <c r="MO298" s="241"/>
      <c r="MP298" s="241"/>
      <c r="MQ298" s="241"/>
      <c r="MR298" s="241"/>
      <c r="MS298" s="241"/>
      <c r="MT298" s="241"/>
      <c r="MU298" s="241"/>
      <c r="MV298" s="241"/>
      <c r="MW298" s="241"/>
      <c r="MX298" s="241"/>
      <c r="MY298" s="241"/>
      <c r="MZ298" s="241"/>
      <c r="NA298" s="241"/>
      <c r="NB298" s="241"/>
      <c r="NC298" s="241"/>
      <c r="ND298" s="241"/>
      <c r="NE298" s="241"/>
      <c r="NF298" s="241"/>
      <c r="NG298" s="241"/>
      <c r="NH298" s="241"/>
      <c r="NI298" s="241"/>
      <c r="NJ298" s="241"/>
      <c r="NK298" s="241"/>
      <c r="NL298" s="241"/>
      <c r="NM298" s="241"/>
      <c r="NN298" s="241"/>
      <c r="NO298" s="241"/>
      <c r="NP298" s="241"/>
      <c r="NQ298" s="241"/>
      <c r="NR298" s="241"/>
      <c r="NS298" s="241"/>
      <c r="NT298" s="241"/>
      <c r="NU298" s="241"/>
      <c r="NV298" s="241"/>
      <c r="NW298" s="241"/>
      <c r="NX298" s="241"/>
      <c r="NY298" s="241"/>
      <c r="NZ298" s="241"/>
      <c r="OA298" s="241"/>
      <c r="OB298" s="241"/>
    </row>
    <row r="299" spans="1:392" s="162" customFormat="1">
      <c r="A299" s="251" t="s">
        <v>1602</v>
      </c>
      <c r="B299" s="259" t="s">
        <v>1603</v>
      </c>
      <c r="C299" s="290">
        <f>VLOOKUP(A299,'Running Inventory count'!$A:$C,3,)</f>
        <v>4</v>
      </c>
      <c r="D299" s="169"/>
      <c r="E299" s="169"/>
      <c r="F299" s="266" t="s">
        <v>1669</v>
      </c>
      <c r="G299" s="289" t="s">
        <v>986</v>
      </c>
      <c r="H299" s="288" t="s">
        <v>126</v>
      </c>
      <c r="I299" s="275"/>
      <c r="J299" s="285"/>
      <c r="K299" s="26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/>
      <c r="Y299" s="241"/>
      <c r="Z299" s="241"/>
      <c r="AA299" s="241"/>
      <c r="AB299" s="241"/>
      <c r="AC299" s="241"/>
      <c r="AD299" s="241"/>
      <c r="AE299" s="241"/>
      <c r="AF299" s="241"/>
      <c r="AG299" s="241"/>
      <c r="AH299" s="241"/>
      <c r="AI299" s="241"/>
      <c r="AJ299" s="241"/>
      <c r="AK299" s="241"/>
      <c r="AL299" s="241"/>
      <c r="AM299" s="241"/>
      <c r="AN299" s="241"/>
      <c r="AO299" s="241"/>
      <c r="AP299" s="241"/>
      <c r="AQ299" s="241"/>
      <c r="AR299" s="241"/>
      <c r="AS299" s="241"/>
      <c r="AT299" s="241"/>
      <c r="AU299" s="241"/>
      <c r="AV299" s="241"/>
      <c r="AW299" s="241"/>
      <c r="AX299" s="241"/>
      <c r="AY299" s="241"/>
      <c r="AZ299" s="241"/>
      <c r="BA299" s="241"/>
      <c r="BB299" s="241"/>
      <c r="BC299" s="241"/>
      <c r="BD299" s="241"/>
      <c r="BE299" s="241"/>
      <c r="BF299" s="241"/>
      <c r="BG299" s="241"/>
      <c r="BH299" s="241"/>
      <c r="BI299" s="241"/>
      <c r="BJ299" s="241"/>
      <c r="BK299" s="241"/>
      <c r="BL299" s="241"/>
      <c r="BM299" s="241"/>
      <c r="BN299" s="241"/>
      <c r="BO299" s="241"/>
      <c r="BP299" s="241"/>
      <c r="BQ299" s="241"/>
      <c r="BR299" s="241"/>
      <c r="BS299" s="241"/>
      <c r="BT299" s="241"/>
      <c r="BU299" s="241"/>
      <c r="BV299" s="241"/>
      <c r="BW299" s="241"/>
      <c r="BX299" s="241"/>
      <c r="BY299" s="241"/>
      <c r="BZ299" s="241"/>
      <c r="CA299" s="241"/>
      <c r="CB299" s="241"/>
      <c r="CC299" s="241"/>
      <c r="CD299" s="241"/>
      <c r="CE299" s="241"/>
      <c r="CF299" s="241"/>
      <c r="CG299" s="241"/>
      <c r="CH299" s="241"/>
      <c r="CI299" s="241"/>
      <c r="CJ299" s="241"/>
      <c r="CK299" s="241"/>
      <c r="CL299" s="241"/>
      <c r="CM299" s="241"/>
      <c r="CN299" s="241"/>
      <c r="CO299" s="241"/>
      <c r="CP299" s="241"/>
      <c r="CQ299" s="241"/>
      <c r="CR299" s="241"/>
      <c r="CS299" s="241"/>
      <c r="CT299" s="241"/>
      <c r="CU299" s="241"/>
      <c r="CV299" s="241"/>
      <c r="CW299" s="241"/>
      <c r="CX299" s="241"/>
      <c r="CY299" s="241"/>
      <c r="CZ299" s="241"/>
      <c r="DA299" s="241"/>
      <c r="DB299" s="241"/>
      <c r="DC299" s="241"/>
      <c r="DD299" s="241"/>
      <c r="DE299" s="241"/>
      <c r="DF299" s="241"/>
      <c r="DG299" s="241"/>
      <c r="DH299" s="241"/>
      <c r="DI299" s="241"/>
      <c r="DJ299" s="241"/>
      <c r="DK299" s="241"/>
      <c r="DL299" s="241"/>
      <c r="DM299" s="241"/>
      <c r="DN299" s="241"/>
      <c r="DO299" s="241"/>
      <c r="DP299" s="241"/>
      <c r="DQ299" s="241"/>
      <c r="DR299" s="241"/>
      <c r="DS299" s="241"/>
      <c r="DT299" s="241"/>
      <c r="DU299" s="241"/>
      <c r="DV299" s="241"/>
      <c r="DW299" s="241"/>
      <c r="DX299" s="241"/>
      <c r="DY299" s="241"/>
      <c r="DZ299" s="241"/>
      <c r="EA299" s="241"/>
      <c r="EB299" s="241"/>
      <c r="EC299" s="241"/>
      <c r="ED299" s="241"/>
      <c r="EE299" s="241"/>
      <c r="EF299" s="241"/>
      <c r="EG299" s="241"/>
      <c r="EH299" s="241"/>
      <c r="EI299" s="241"/>
      <c r="EJ299" s="241"/>
      <c r="EK299" s="241"/>
      <c r="EL299" s="241"/>
      <c r="EM299" s="241"/>
      <c r="EN299" s="241"/>
      <c r="EO299" s="241"/>
      <c r="EP299" s="241"/>
      <c r="EQ299" s="241"/>
      <c r="ER299" s="241"/>
      <c r="ES299" s="241"/>
      <c r="ET299" s="241"/>
      <c r="EU299" s="241"/>
      <c r="EV299" s="241"/>
      <c r="EW299" s="241"/>
      <c r="EX299" s="241"/>
      <c r="EY299" s="241"/>
      <c r="EZ299" s="241"/>
      <c r="FA299" s="241"/>
      <c r="FB299" s="241"/>
      <c r="FC299" s="241"/>
      <c r="FD299" s="241"/>
      <c r="FE299" s="241"/>
      <c r="FF299" s="241"/>
      <c r="FG299" s="241"/>
      <c r="FH299" s="241"/>
      <c r="FI299" s="241"/>
      <c r="FJ299" s="241"/>
      <c r="FK299" s="241"/>
      <c r="FL299" s="241"/>
      <c r="FM299" s="241"/>
      <c r="FN299" s="241"/>
      <c r="FO299" s="241"/>
      <c r="FP299" s="241"/>
      <c r="FQ299" s="241"/>
      <c r="FR299" s="241"/>
      <c r="FS299" s="241"/>
      <c r="FT299" s="241"/>
      <c r="FU299" s="241"/>
      <c r="FV299" s="241"/>
      <c r="FW299" s="241"/>
      <c r="FX299" s="241"/>
      <c r="FY299" s="241"/>
      <c r="FZ299" s="241"/>
      <c r="GA299" s="241"/>
      <c r="GB299" s="241"/>
      <c r="GC299" s="241"/>
      <c r="GD299" s="241"/>
      <c r="GE299" s="241"/>
      <c r="GF299" s="241"/>
      <c r="GG299" s="241"/>
      <c r="GH299" s="241"/>
      <c r="GI299" s="241"/>
      <c r="GJ299" s="241"/>
      <c r="GK299" s="241"/>
      <c r="GL299" s="241"/>
      <c r="GM299" s="241"/>
      <c r="GN299" s="241"/>
      <c r="GO299" s="241"/>
      <c r="GP299" s="241"/>
      <c r="GQ299" s="241"/>
      <c r="GR299" s="241"/>
      <c r="GS299" s="241"/>
      <c r="GT299" s="241"/>
      <c r="GU299" s="241"/>
      <c r="GV299" s="241"/>
      <c r="GW299" s="241"/>
      <c r="GX299" s="241"/>
      <c r="GY299" s="241"/>
      <c r="GZ299" s="241"/>
      <c r="HA299" s="241"/>
      <c r="HB299" s="241"/>
      <c r="HC299" s="241"/>
      <c r="HD299" s="241"/>
      <c r="HE299" s="241"/>
      <c r="HF299" s="241"/>
      <c r="HG299" s="241"/>
      <c r="HH299" s="241"/>
      <c r="HI299" s="241"/>
      <c r="HJ299" s="241"/>
      <c r="HK299" s="241"/>
      <c r="HL299" s="241"/>
      <c r="HM299" s="241"/>
      <c r="HN299" s="241"/>
      <c r="HO299" s="241"/>
      <c r="HP299" s="241"/>
      <c r="HQ299" s="241"/>
      <c r="HR299" s="241"/>
      <c r="HS299" s="241"/>
      <c r="HT299" s="241"/>
      <c r="HU299" s="241"/>
      <c r="HV299" s="241"/>
      <c r="HW299" s="241"/>
      <c r="HX299" s="241"/>
      <c r="HY299" s="241"/>
      <c r="HZ299" s="241"/>
      <c r="IA299" s="241"/>
      <c r="IB299" s="241"/>
      <c r="IC299" s="241"/>
      <c r="ID299" s="241"/>
      <c r="IE299" s="241"/>
      <c r="IF299" s="241"/>
      <c r="IG299" s="241"/>
      <c r="IH299" s="241"/>
      <c r="II299" s="241"/>
      <c r="IJ299" s="241"/>
      <c r="IK299" s="241"/>
      <c r="IL299" s="241"/>
      <c r="IM299" s="241"/>
      <c r="IN299" s="241"/>
      <c r="IO299" s="241"/>
      <c r="IP299" s="241"/>
      <c r="IQ299" s="241"/>
      <c r="IR299" s="241"/>
      <c r="IS299" s="241"/>
      <c r="IT299" s="241"/>
      <c r="IU299" s="241"/>
      <c r="IV299" s="241"/>
      <c r="IW299" s="241"/>
      <c r="IX299" s="241"/>
      <c r="IY299" s="241"/>
      <c r="IZ299" s="241"/>
      <c r="JA299" s="241"/>
      <c r="JB299" s="241"/>
      <c r="JC299" s="241"/>
      <c r="JD299" s="241"/>
      <c r="JE299" s="241"/>
      <c r="JF299" s="241"/>
      <c r="JG299" s="241"/>
      <c r="JH299" s="241"/>
      <c r="JI299" s="241"/>
      <c r="JJ299" s="241"/>
      <c r="JK299" s="241"/>
      <c r="JL299" s="241"/>
      <c r="JM299" s="241"/>
      <c r="JN299" s="241"/>
      <c r="JO299" s="241"/>
      <c r="JP299" s="241"/>
      <c r="JQ299" s="241"/>
      <c r="JR299" s="241"/>
      <c r="JS299" s="241"/>
      <c r="JT299" s="241"/>
      <c r="JU299" s="241"/>
      <c r="JV299" s="241"/>
      <c r="JW299" s="241"/>
      <c r="JX299" s="241"/>
      <c r="JY299" s="241"/>
      <c r="JZ299" s="241"/>
      <c r="KA299" s="241"/>
      <c r="KB299" s="241"/>
      <c r="KC299" s="241"/>
      <c r="KD299" s="241"/>
      <c r="KE299" s="241"/>
      <c r="KF299" s="241"/>
      <c r="KG299" s="241"/>
      <c r="KH299" s="241"/>
      <c r="KI299" s="241"/>
      <c r="KJ299" s="241"/>
      <c r="KK299" s="241"/>
      <c r="KL299" s="241"/>
      <c r="KM299" s="241"/>
      <c r="KN299" s="241"/>
      <c r="KO299" s="241"/>
      <c r="KP299" s="241"/>
      <c r="KQ299" s="241"/>
      <c r="KR299" s="241"/>
      <c r="KS299" s="241"/>
      <c r="KT299" s="241"/>
      <c r="KU299" s="241"/>
      <c r="KV299" s="241"/>
      <c r="KW299" s="241"/>
      <c r="KX299" s="241"/>
      <c r="KY299" s="241"/>
      <c r="KZ299" s="241"/>
      <c r="LA299" s="241"/>
      <c r="LB299" s="241"/>
      <c r="LC299" s="241"/>
      <c r="LD299" s="241"/>
      <c r="LE299" s="241"/>
      <c r="LF299" s="241"/>
      <c r="LG299" s="241"/>
      <c r="LH299" s="241"/>
      <c r="LI299" s="241"/>
      <c r="LJ299" s="241"/>
      <c r="LK299" s="241"/>
      <c r="LL299" s="241"/>
      <c r="LM299" s="241"/>
      <c r="LN299" s="241"/>
      <c r="LO299" s="241"/>
      <c r="LP299" s="241"/>
      <c r="LQ299" s="241"/>
      <c r="LR299" s="241"/>
      <c r="LS299" s="241"/>
      <c r="LT299" s="241"/>
      <c r="LU299" s="241"/>
      <c r="LV299" s="241"/>
      <c r="LW299" s="241"/>
      <c r="LX299" s="241"/>
      <c r="LY299" s="241"/>
      <c r="LZ299" s="241"/>
      <c r="MA299" s="241"/>
      <c r="MB299" s="241"/>
      <c r="MC299" s="241"/>
      <c r="MD299" s="241"/>
      <c r="ME299" s="241"/>
      <c r="MF299" s="241"/>
      <c r="MG299" s="241"/>
      <c r="MH299" s="241"/>
      <c r="MI299" s="241"/>
      <c r="MJ299" s="241"/>
      <c r="MK299" s="241"/>
      <c r="ML299" s="241"/>
      <c r="MM299" s="241"/>
      <c r="MN299" s="241"/>
      <c r="MO299" s="241"/>
      <c r="MP299" s="241"/>
      <c r="MQ299" s="241"/>
      <c r="MR299" s="241"/>
      <c r="MS299" s="241"/>
      <c r="MT299" s="241"/>
      <c r="MU299" s="241"/>
      <c r="MV299" s="241"/>
      <c r="MW299" s="241"/>
      <c r="MX299" s="241"/>
      <c r="MY299" s="241"/>
      <c r="MZ299" s="241"/>
      <c r="NA299" s="241"/>
      <c r="NB299" s="241"/>
      <c r="NC299" s="241"/>
      <c r="ND299" s="241"/>
      <c r="NE299" s="241"/>
      <c r="NF299" s="241"/>
      <c r="NG299" s="241"/>
      <c r="NH299" s="241"/>
      <c r="NI299" s="241"/>
      <c r="NJ299" s="241"/>
      <c r="NK299" s="241"/>
      <c r="NL299" s="241"/>
      <c r="NM299" s="241"/>
      <c r="NN299" s="241"/>
      <c r="NO299" s="241"/>
      <c r="NP299" s="241"/>
      <c r="NQ299" s="241"/>
      <c r="NR299" s="241"/>
      <c r="NS299" s="241"/>
      <c r="NT299" s="241"/>
      <c r="NU299" s="241"/>
      <c r="NV299" s="241"/>
      <c r="NW299" s="241"/>
      <c r="NX299" s="241"/>
      <c r="NY299" s="241"/>
      <c r="NZ299" s="241"/>
      <c r="OA299" s="241"/>
      <c r="OB299" s="241"/>
    </row>
    <row r="300" spans="1:392" s="162" customFormat="1">
      <c r="A300" s="124" t="s">
        <v>494</v>
      </c>
      <c r="B300" s="393" t="s">
        <v>495</v>
      </c>
      <c r="C300" s="170">
        <f>VLOOKUP(A300,'Running Inventory count'!$A:$C,3,)</f>
        <v>0</v>
      </c>
      <c r="D300" s="169"/>
      <c r="E300" s="169"/>
      <c r="F300" s="169" t="s">
        <v>867</v>
      </c>
      <c r="G300" s="169" t="s">
        <v>868</v>
      </c>
      <c r="H300" s="167" t="s">
        <v>503</v>
      </c>
      <c r="I300" s="151"/>
      <c r="J300" s="166"/>
      <c r="K300" s="165"/>
      <c r="L300" s="241"/>
      <c r="M300" s="241"/>
      <c r="N300" s="241"/>
      <c r="O300" s="241"/>
      <c r="P300" s="241"/>
      <c r="Q300" s="241"/>
      <c r="R300" s="241"/>
      <c r="S300" s="241"/>
      <c r="T300" s="241"/>
      <c r="U300" s="241"/>
      <c r="V300" s="241"/>
      <c r="W300" s="241"/>
      <c r="X300" s="241"/>
      <c r="Y300" s="241"/>
      <c r="Z300" s="241"/>
      <c r="AA300" s="241"/>
      <c r="AB300" s="241"/>
      <c r="AC300" s="241"/>
      <c r="AD300" s="241"/>
      <c r="AE300" s="241"/>
      <c r="AF300" s="241"/>
      <c r="AG300" s="241"/>
      <c r="AH300" s="241"/>
      <c r="AI300" s="241"/>
      <c r="AJ300" s="241"/>
      <c r="AK300" s="241"/>
      <c r="AL300" s="241"/>
      <c r="AM300" s="241"/>
      <c r="AN300" s="241"/>
      <c r="AO300" s="241"/>
      <c r="AP300" s="241"/>
      <c r="AQ300" s="241"/>
      <c r="AR300" s="241"/>
      <c r="AS300" s="241"/>
      <c r="AT300" s="241"/>
      <c r="AU300" s="241"/>
      <c r="AV300" s="241"/>
      <c r="AW300" s="241"/>
      <c r="AX300" s="241"/>
      <c r="AY300" s="241"/>
      <c r="AZ300" s="241"/>
      <c r="BA300" s="241"/>
      <c r="BB300" s="241"/>
      <c r="BC300" s="241"/>
      <c r="BD300" s="241"/>
      <c r="BE300" s="241"/>
      <c r="BF300" s="241"/>
      <c r="BG300" s="241"/>
      <c r="BH300" s="241"/>
      <c r="BI300" s="241"/>
      <c r="BJ300" s="241"/>
      <c r="BK300" s="241"/>
      <c r="BL300" s="241"/>
      <c r="BM300" s="241"/>
      <c r="BN300" s="241"/>
      <c r="BO300" s="241"/>
      <c r="BP300" s="241"/>
      <c r="BQ300" s="241"/>
      <c r="BR300" s="241"/>
      <c r="BS300" s="241"/>
      <c r="BT300" s="241"/>
      <c r="BU300" s="241"/>
      <c r="BV300" s="241"/>
      <c r="BW300" s="241"/>
      <c r="BX300" s="241"/>
      <c r="BY300" s="241"/>
      <c r="BZ300" s="241"/>
      <c r="CA300" s="241"/>
      <c r="CB300" s="241"/>
      <c r="CC300" s="241"/>
      <c r="CD300" s="241"/>
      <c r="CE300" s="241"/>
      <c r="CF300" s="241"/>
      <c r="CG300" s="241"/>
      <c r="CH300" s="241"/>
      <c r="CI300" s="241"/>
      <c r="CJ300" s="241"/>
      <c r="CK300" s="241"/>
      <c r="CL300" s="241"/>
      <c r="CM300" s="241"/>
      <c r="CN300" s="241"/>
      <c r="CO300" s="241"/>
      <c r="CP300" s="241"/>
      <c r="CQ300" s="241"/>
      <c r="CR300" s="241"/>
      <c r="CS300" s="241"/>
      <c r="CT300" s="241"/>
      <c r="CU300" s="241"/>
      <c r="CV300" s="241"/>
      <c r="CW300" s="241"/>
      <c r="CX300" s="241"/>
      <c r="CY300" s="241"/>
      <c r="CZ300" s="241"/>
      <c r="DA300" s="241"/>
      <c r="DB300" s="241"/>
      <c r="DC300" s="241"/>
      <c r="DD300" s="241"/>
      <c r="DE300" s="241"/>
      <c r="DF300" s="241"/>
      <c r="DG300" s="241"/>
      <c r="DH300" s="241"/>
      <c r="DI300" s="241"/>
      <c r="DJ300" s="241"/>
      <c r="DK300" s="241"/>
      <c r="DL300" s="241"/>
      <c r="DM300" s="241"/>
      <c r="DN300" s="241"/>
      <c r="DO300" s="241"/>
      <c r="DP300" s="241"/>
      <c r="DQ300" s="241"/>
      <c r="DR300" s="241"/>
      <c r="DS300" s="241"/>
      <c r="DT300" s="241"/>
      <c r="DU300" s="241"/>
      <c r="DV300" s="241"/>
      <c r="DW300" s="241"/>
      <c r="DX300" s="241"/>
      <c r="DY300" s="241"/>
      <c r="DZ300" s="241"/>
      <c r="EA300" s="241"/>
      <c r="EB300" s="241"/>
      <c r="EC300" s="241"/>
      <c r="ED300" s="241"/>
      <c r="EE300" s="241"/>
      <c r="EF300" s="241"/>
      <c r="EG300" s="241"/>
      <c r="EH300" s="241"/>
      <c r="EI300" s="241"/>
      <c r="EJ300" s="241"/>
      <c r="EK300" s="241"/>
      <c r="EL300" s="241"/>
      <c r="EM300" s="241"/>
      <c r="EN300" s="241"/>
      <c r="EO300" s="241"/>
      <c r="EP300" s="241"/>
      <c r="EQ300" s="241"/>
      <c r="ER300" s="241"/>
      <c r="ES300" s="241"/>
      <c r="ET300" s="241"/>
      <c r="EU300" s="241"/>
      <c r="EV300" s="241"/>
      <c r="EW300" s="241"/>
      <c r="EX300" s="241"/>
      <c r="EY300" s="241"/>
      <c r="EZ300" s="241"/>
      <c r="FA300" s="241"/>
      <c r="FB300" s="241"/>
      <c r="FC300" s="241"/>
      <c r="FD300" s="241"/>
      <c r="FE300" s="241"/>
      <c r="FF300" s="241"/>
      <c r="FG300" s="241"/>
      <c r="FH300" s="241"/>
      <c r="FI300" s="241"/>
      <c r="FJ300" s="241"/>
      <c r="FK300" s="241"/>
      <c r="FL300" s="241"/>
      <c r="FM300" s="241"/>
      <c r="FN300" s="241"/>
      <c r="FO300" s="241"/>
      <c r="FP300" s="241"/>
      <c r="FQ300" s="241"/>
      <c r="FR300" s="241"/>
      <c r="FS300" s="241"/>
      <c r="FT300" s="241"/>
      <c r="FU300" s="241"/>
      <c r="FV300" s="241"/>
      <c r="FW300" s="241"/>
      <c r="FX300" s="241"/>
      <c r="FY300" s="241"/>
      <c r="FZ300" s="241"/>
      <c r="GA300" s="241"/>
      <c r="GB300" s="241"/>
      <c r="GC300" s="241"/>
      <c r="GD300" s="241"/>
      <c r="GE300" s="241"/>
      <c r="GF300" s="241"/>
      <c r="GG300" s="241"/>
      <c r="GH300" s="241"/>
      <c r="GI300" s="241"/>
      <c r="GJ300" s="241"/>
      <c r="GK300" s="241"/>
      <c r="GL300" s="241"/>
      <c r="GM300" s="241"/>
      <c r="GN300" s="241"/>
      <c r="GO300" s="241"/>
      <c r="GP300" s="241"/>
      <c r="GQ300" s="241"/>
      <c r="GR300" s="241"/>
      <c r="GS300" s="241"/>
      <c r="GT300" s="241"/>
      <c r="GU300" s="241"/>
      <c r="GV300" s="241"/>
      <c r="GW300" s="241"/>
      <c r="GX300" s="241"/>
      <c r="GY300" s="241"/>
      <c r="GZ300" s="241"/>
      <c r="HA300" s="241"/>
      <c r="HB300" s="241"/>
      <c r="HC300" s="241"/>
      <c r="HD300" s="241"/>
      <c r="HE300" s="241"/>
      <c r="HF300" s="241"/>
      <c r="HG300" s="241"/>
      <c r="HH300" s="241"/>
      <c r="HI300" s="241"/>
      <c r="HJ300" s="241"/>
      <c r="HK300" s="241"/>
      <c r="HL300" s="241"/>
      <c r="HM300" s="241"/>
      <c r="HN300" s="241"/>
      <c r="HO300" s="241"/>
      <c r="HP300" s="241"/>
      <c r="HQ300" s="241"/>
      <c r="HR300" s="241"/>
      <c r="HS300" s="241"/>
      <c r="HT300" s="241"/>
      <c r="HU300" s="241"/>
      <c r="HV300" s="241"/>
      <c r="HW300" s="241"/>
      <c r="HX300" s="241"/>
      <c r="HY300" s="241"/>
      <c r="HZ300" s="241"/>
      <c r="IA300" s="241"/>
      <c r="IB300" s="241"/>
      <c r="IC300" s="241"/>
      <c r="ID300" s="241"/>
      <c r="IE300" s="241"/>
      <c r="IF300" s="241"/>
      <c r="IG300" s="241"/>
      <c r="IH300" s="241"/>
      <c r="II300" s="241"/>
      <c r="IJ300" s="241"/>
      <c r="IK300" s="241"/>
      <c r="IL300" s="241"/>
      <c r="IM300" s="241"/>
      <c r="IN300" s="241"/>
      <c r="IO300" s="241"/>
      <c r="IP300" s="241"/>
      <c r="IQ300" s="241"/>
      <c r="IR300" s="241"/>
      <c r="IS300" s="241"/>
      <c r="IT300" s="241"/>
      <c r="IU300" s="241"/>
      <c r="IV300" s="241"/>
      <c r="IW300" s="241"/>
      <c r="IX300" s="241"/>
      <c r="IY300" s="241"/>
      <c r="IZ300" s="241"/>
      <c r="JA300" s="241"/>
      <c r="JB300" s="241"/>
      <c r="JC300" s="241"/>
      <c r="JD300" s="241"/>
      <c r="JE300" s="241"/>
      <c r="JF300" s="241"/>
      <c r="JG300" s="241"/>
      <c r="JH300" s="241"/>
      <c r="JI300" s="241"/>
      <c r="JJ300" s="241"/>
      <c r="JK300" s="241"/>
      <c r="JL300" s="241"/>
      <c r="JM300" s="241"/>
      <c r="JN300" s="241"/>
      <c r="JO300" s="241"/>
      <c r="JP300" s="241"/>
      <c r="JQ300" s="241"/>
      <c r="JR300" s="241"/>
      <c r="JS300" s="241"/>
      <c r="JT300" s="241"/>
      <c r="JU300" s="241"/>
      <c r="JV300" s="241"/>
      <c r="JW300" s="241"/>
      <c r="JX300" s="241"/>
      <c r="JY300" s="241"/>
      <c r="JZ300" s="241"/>
      <c r="KA300" s="241"/>
      <c r="KB300" s="241"/>
      <c r="KC300" s="241"/>
      <c r="KD300" s="241"/>
      <c r="KE300" s="241"/>
      <c r="KF300" s="241"/>
      <c r="KG300" s="241"/>
      <c r="KH300" s="241"/>
      <c r="KI300" s="241"/>
      <c r="KJ300" s="241"/>
      <c r="KK300" s="241"/>
      <c r="KL300" s="241"/>
      <c r="KM300" s="241"/>
      <c r="KN300" s="241"/>
      <c r="KO300" s="241"/>
      <c r="KP300" s="241"/>
      <c r="KQ300" s="241"/>
      <c r="KR300" s="241"/>
      <c r="KS300" s="241"/>
      <c r="KT300" s="241"/>
      <c r="KU300" s="241"/>
      <c r="KV300" s="241"/>
      <c r="KW300" s="241"/>
      <c r="KX300" s="241"/>
      <c r="KY300" s="241"/>
      <c r="KZ300" s="241"/>
      <c r="LA300" s="241"/>
      <c r="LB300" s="241"/>
      <c r="LC300" s="241"/>
      <c r="LD300" s="241"/>
      <c r="LE300" s="241"/>
      <c r="LF300" s="241"/>
      <c r="LG300" s="241"/>
      <c r="LH300" s="241"/>
      <c r="LI300" s="241"/>
      <c r="LJ300" s="241"/>
      <c r="LK300" s="241"/>
      <c r="LL300" s="241"/>
      <c r="LM300" s="241"/>
      <c r="LN300" s="241"/>
      <c r="LO300" s="241"/>
      <c r="LP300" s="241"/>
      <c r="LQ300" s="241"/>
      <c r="LR300" s="241"/>
      <c r="LS300" s="241"/>
      <c r="LT300" s="241"/>
      <c r="LU300" s="241"/>
      <c r="LV300" s="241"/>
      <c r="LW300" s="241"/>
      <c r="LX300" s="241"/>
      <c r="LY300" s="241"/>
      <c r="LZ300" s="241"/>
      <c r="MA300" s="241"/>
      <c r="MB300" s="241"/>
      <c r="MC300" s="241"/>
      <c r="MD300" s="241"/>
      <c r="ME300" s="241"/>
      <c r="MF300" s="241"/>
      <c r="MG300" s="241"/>
      <c r="MH300" s="241"/>
      <c r="MI300" s="241"/>
      <c r="MJ300" s="241"/>
      <c r="MK300" s="241"/>
      <c r="ML300" s="241"/>
      <c r="MM300" s="241"/>
      <c r="MN300" s="241"/>
      <c r="MO300" s="241"/>
      <c r="MP300" s="241"/>
      <c r="MQ300" s="241"/>
      <c r="MR300" s="241"/>
      <c r="MS300" s="241"/>
      <c r="MT300" s="241"/>
      <c r="MU300" s="241"/>
      <c r="MV300" s="241"/>
      <c r="MW300" s="241"/>
      <c r="MX300" s="241"/>
      <c r="MY300" s="241"/>
      <c r="MZ300" s="241"/>
      <c r="NA300" s="241"/>
      <c r="NB300" s="241"/>
      <c r="NC300" s="241"/>
      <c r="ND300" s="241"/>
      <c r="NE300" s="241"/>
      <c r="NF300" s="241"/>
      <c r="NG300" s="241"/>
      <c r="NH300" s="241"/>
      <c r="NI300" s="241"/>
      <c r="NJ300" s="241"/>
      <c r="NK300" s="241"/>
      <c r="NL300" s="241"/>
      <c r="NM300" s="241"/>
      <c r="NN300" s="241"/>
      <c r="NO300" s="241"/>
      <c r="NP300" s="241"/>
      <c r="NQ300" s="241"/>
      <c r="NR300" s="241"/>
      <c r="NS300" s="241"/>
      <c r="NT300" s="241"/>
      <c r="NU300" s="241"/>
      <c r="NV300" s="241"/>
      <c r="NW300" s="241"/>
      <c r="NX300" s="241"/>
      <c r="NY300" s="241"/>
      <c r="NZ300" s="241"/>
      <c r="OA300" s="241"/>
      <c r="OB300" s="241"/>
    </row>
    <row r="301" spans="1:392" s="162" customFormat="1">
      <c r="A301" s="121" t="s">
        <v>1064</v>
      </c>
      <c r="B301" s="385" t="s">
        <v>499</v>
      </c>
      <c r="C301" s="170">
        <f>VLOOKUP(A301,'Running Inventory count'!$A:$C,3,)</f>
        <v>11</v>
      </c>
      <c r="D301" s="169"/>
      <c r="E301" s="169"/>
      <c r="F301" s="169" t="s">
        <v>1094</v>
      </c>
      <c r="G301" s="169" t="s">
        <v>781</v>
      </c>
      <c r="H301" s="167" t="s">
        <v>105</v>
      </c>
      <c r="I301" s="207"/>
      <c r="J301" s="163"/>
      <c r="K301" s="15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1"/>
      <c r="V301" s="241"/>
      <c r="W301" s="241"/>
      <c r="X301" s="241"/>
      <c r="Y301" s="241"/>
      <c r="Z301" s="241"/>
      <c r="AA301" s="241"/>
      <c r="AB301" s="241"/>
      <c r="AC301" s="241"/>
      <c r="AD301" s="241"/>
      <c r="AE301" s="241"/>
      <c r="AF301" s="241"/>
      <c r="AG301" s="241"/>
      <c r="AH301" s="241"/>
      <c r="AI301" s="241"/>
      <c r="AJ301" s="241"/>
      <c r="AK301" s="241"/>
      <c r="AL301" s="241"/>
      <c r="AM301" s="241"/>
      <c r="AN301" s="241"/>
      <c r="AO301" s="241"/>
      <c r="AP301" s="241"/>
      <c r="AQ301" s="241"/>
      <c r="AR301" s="241"/>
      <c r="AS301" s="241"/>
      <c r="AT301" s="241"/>
      <c r="AU301" s="241"/>
      <c r="AV301" s="241"/>
      <c r="AW301" s="241"/>
      <c r="AX301" s="241"/>
      <c r="AY301" s="241"/>
      <c r="AZ301" s="241"/>
      <c r="BA301" s="241"/>
      <c r="BB301" s="241"/>
      <c r="BC301" s="241"/>
      <c r="BD301" s="241"/>
      <c r="BE301" s="241"/>
      <c r="BF301" s="241"/>
      <c r="BG301" s="241"/>
      <c r="BH301" s="241"/>
      <c r="BI301" s="241"/>
      <c r="BJ301" s="241"/>
      <c r="BK301" s="241"/>
      <c r="BL301" s="241"/>
      <c r="BM301" s="241"/>
      <c r="BN301" s="241"/>
      <c r="BO301" s="241"/>
      <c r="BP301" s="241"/>
      <c r="BQ301" s="241"/>
      <c r="BR301" s="241"/>
      <c r="BS301" s="241"/>
      <c r="BT301" s="241"/>
      <c r="BU301" s="241"/>
      <c r="BV301" s="241"/>
      <c r="BW301" s="241"/>
      <c r="BX301" s="241"/>
      <c r="BY301" s="241"/>
      <c r="BZ301" s="241"/>
      <c r="CA301" s="241"/>
      <c r="CB301" s="241"/>
      <c r="CC301" s="241"/>
      <c r="CD301" s="241"/>
      <c r="CE301" s="241"/>
      <c r="CF301" s="241"/>
      <c r="CG301" s="241"/>
      <c r="CH301" s="241"/>
      <c r="CI301" s="241"/>
      <c r="CJ301" s="241"/>
      <c r="CK301" s="241"/>
      <c r="CL301" s="241"/>
      <c r="CM301" s="241"/>
      <c r="CN301" s="241"/>
      <c r="CO301" s="241"/>
      <c r="CP301" s="241"/>
      <c r="CQ301" s="241"/>
      <c r="CR301" s="241"/>
      <c r="CS301" s="241"/>
      <c r="CT301" s="241"/>
      <c r="CU301" s="241"/>
      <c r="CV301" s="241"/>
      <c r="CW301" s="241"/>
      <c r="CX301" s="241"/>
      <c r="CY301" s="241"/>
      <c r="CZ301" s="241"/>
      <c r="DA301" s="241"/>
      <c r="DB301" s="241"/>
      <c r="DC301" s="241"/>
      <c r="DD301" s="241"/>
      <c r="DE301" s="241"/>
      <c r="DF301" s="241"/>
      <c r="DG301" s="241"/>
      <c r="DH301" s="241"/>
      <c r="DI301" s="241"/>
      <c r="DJ301" s="241"/>
      <c r="DK301" s="241"/>
      <c r="DL301" s="241"/>
      <c r="DM301" s="241"/>
      <c r="DN301" s="241"/>
      <c r="DO301" s="241"/>
      <c r="DP301" s="241"/>
      <c r="DQ301" s="241"/>
      <c r="DR301" s="241"/>
      <c r="DS301" s="241"/>
      <c r="DT301" s="241"/>
      <c r="DU301" s="241"/>
      <c r="DV301" s="241"/>
      <c r="DW301" s="241"/>
      <c r="DX301" s="241"/>
      <c r="DY301" s="241"/>
      <c r="DZ301" s="241"/>
      <c r="EA301" s="241"/>
      <c r="EB301" s="241"/>
      <c r="EC301" s="241"/>
      <c r="ED301" s="241"/>
      <c r="EE301" s="241"/>
      <c r="EF301" s="241"/>
      <c r="EG301" s="241"/>
      <c r="EH301" s="241"/>
      <c r="EI301" s="241"/>
      <c r="EJ301" s="241"/>
      <c r="EK301" s="241"/>
      <c r="EL301" s="241"/>
      <c r="EM301" s="241"/>
      <c r="EN301" s="241"/>
      <c r="EO301" s="241"/>
      <c r="EP301" s="241"/>
      <c r="EQ301" s="241"/>
      <c r="ER301" s="241"/>
      <c r="ES301" s="241"/>
      <c r="ET301" s="241"/>
      <c r="EU301" s="241"/>
      <c r="EV301" s="241"/>
      <c r="EW301" s="241"/>
      <c r="EX301" s="241"/>
      <c r="EY301" s="241"/>
      <c r="EZ301" s="241"/>
      <c r="FA301" s="241"/>
      <c r="FB301" s="241"/>
      <c r="FC301" s="241"/>
      <c r="FD301" s="241"/>
      <c r="FE301" s="241"/>
      <c r="FF301" s="241"/>
      <c r="FG301" s="241"/>
      <c r="FH301" s="241"/>
      <c r="FI301" s="241"/>
      <c r="FJ301" s="241"/>
      <c r="FK301" s="241"/>
      <c r="FL301" s="241"/>
      <c r="FM301" s="241"/>
      <c r="FN301" s="241"/>
      <c r="FO301" s="241"/>
      <c r="FP301" s="241"/>
      <c r="FQ301" s="241"/>
      <c r="FR301" s="241"/>
      <c r="FS301" s="241"/>
      <c r="FT301" s="241"/>
      <c r="FU301" s="241"/>
      <c r="FV301" s="241"/>
      <c r="FW301" s="241"/>
      <c r="FX301" s="241"/>
      <c r="FY301" s="241"/>
      <c r="FZ301" s="241"/>
      <c r="GA301" s="241"/>
      <c r="GB301" s="241"/>
      <c r="GC301" s="241"/>
      <c r="GD301" s="241"/>
      <c r="GE301" s="241"/>
      <c r="GF301" s="241"/>
      <c r="GG301" s="241"/>
      <c r="GH301" s="241"/>
      <c r="GI301" s="241"/>
      <c r="GJ301" s="241"/>
      <c r="GK301" s="241"/>
      <c r="GL301" s="241"/>
      <c r="GM301" s="241"/>
      <c r="GN301" s="241"/>
      <c r="GO301" s="241"/>
      <c r="GP301" s="241"/>
      <c r="GQ301" s="241"/>
      <c r="GR301" s="241"/>
      <c r="GS301" s="241"/>
      <c r="GT301" s="241"/>
      <c r="GU301" s="241"/>
      <c r="GV301" s="241"/>
      <c r="GW301" s="241"/>
      <c r="GX301" s="241"/>
      <c r="GY301" s="241"/>
      <c r="GZ301" s="241"/>
      <c r="HA301" s="241"/>
      <c r="HB301" s="241"/>
      <c r="HC301" s="241"/>
      <c r="HD301" s="241"/>
      <c r="HE301" s="241"/>
      <c r="HF301" s="241"/>
      <c r="HG301" s="241"/>
      <c r="HH301" s="241"/>
      <c r="HI301" s="241"/>
      <c r="HJ301" s="241"/>
      <c r="HK301" s="241"/>
      <c r="HL301" s="241"/>
      <c r="HM301" s="241"/>
      <c r="HN301" s="241"/>
      <c r="HO301" s="241"/>
      <c r="HP301" s="241"/>
      <c r="HQ301" s="241"/>
      <c r="HR301" s="241"/>
      <c r="HS301" s="241"/>
      <c r="HT301" s="241"/>
      <c r="HU301" s="241"/>
      <c r="HV301" s="241"/>
      <c r="HW301" s="241"/>
      <c r="HX301" s="241"/>
      <c r="HY301" s="241"/>
      <c r="HZ301" s="241"/>
      <c r="IA301" s="241"/>
      <c r="IB301" s="241"/>
      <c r="IC301" s="241"/>
      <c r="ID301" s="241"/>
      <c r="IE301" s="241"/>
      <c r="IF301" s="241"/>
      <c r="IG301" s="241"/>
      <c r="IH301" s="241"/>
      <c r="II301" s="241"/>
      <c r="IJ301" s="241"/>
      <c r="IK301" s="241"/>
      <c r="IL301" s="241"/>
      <c r="IM301" s="241"/>
      <c r="IN301" s="241"/>
      <c r="IO301" s="241"/>
      <c r="IP301" s="241"/>
      <c r="IQ301" s="241"/>
      <c r="IR301" s="241"/>
      <c r="IS301" s="241"/>
      <c r="IT301" s="241"/>
      <c r="IU301" s="241"/>
      <c r="IV301" s="241"/>
      <c r="IW301" s="241"/>
      <c r="IX301" s="241"/>
      <c r="IY301" s="241"/>
      <c r="IZ301" s="241"/>
      <c r="JA301" s="241"/>
      <c r="JB301" s="241"/>
      <c r="JC301" s="241"/>
      <c r="JD301" s="241"/>
      <c r="JE301" s="241"/>
      <c r="JF301" s="241"/>
      <c r="JG301" s="241"/>
      <c r="JH301" s="241"/>
      <c r="JI301" s="241"/>
      <c r="JJ301" s="241"/>
      <c r="JK301" s="241"/>
      <c r="JL301" s="241"/>
      <c r="JM301" s="241"/>
      <c r="JN301" s="241"/>
      <c r="JO301" s="241"/>
      <c r="JP301" s="241"/>
      <c r="JQ301" s="241"/>
      <c r="JR301" s="241"/>
      <c r="JS301" s="241"/>
      <c r="JT301" s="241"/>
      <c r="JU301" s="241"/>
      <c r="JV301" s="241"/>
      <c r="JW301" s="241"/>
      <c r="JX301" s="241"/>
      <c r="JY301" s="241"/>
      <c r="JZ301" s="241"/>
      <c r="KA301" s="241"/>
      <c r="KB301" s="241"/>
      <c r="KC301" s="241"/>
      <c r="KD301" s="241"/>
      <c r="KE301" s="241"/>
      <c r="KF301" s="241"/>
      <c r="KG301" s="241"/>
      <c r="KH301" s="241"/>
      <c r="KI301" s="241"/>
      <c r="KJ301" s="241"/>
      <c r="KK301" s="241"/>
      <c r="KL301" s="241"/>
      <c r="KM301" s="241"/>
      <c r="KN301" s="241"/>
      <c r="KO301" s="241"/>
      <c r="KP301" s="241"/>
      <c r="KQ301" s="241"/>
      <c r="KR301" s="241"/>
      <c r="KS301" s="241"/>
      <c r="KT301" s="241"/>
      <c r="KU301" s="241"/>
      <c r="KV301" s="241"/>
      <c r="KW301" s="241"/>
      <c r="KX301" s="241"/>
      <c r="KY301" s="241"/>
      <c r="KZ301" s="241"/>
      <c r="LA301" s="241"/>
      <c r="LB301" s="241"/>
      <c r="LC301" s="241"/>
      <c r="LD301" s="241"/>
      <c r="LE301" s="241"/>
      <c r="LF301" s="241"/>
      <c r="LG301" s="241"/>
      <c r="LH301" s="241"/>
      <c r="LI301" s="241"/>
      <c r="LJ301" s="241"/>
      <c r="LK301" s="241"/>
      <c r="LL301" s="241"/>
      <c r="LM301" s="241"/>
      <c r="LN301" s="241"/>
      <c r="LO301" s="241"/>
      <c r="LP301" s="241"/>
      <c r="LQ301" s="241"/>
      <c r="LR301" s="241"/>
      <c r="LS301" s="241"/>
      <c r="LT301" s="241"/>
      <c r="LU301" s="241"/>
      <c r="LV301" s="241"/>
      <c r="LW301" s="241"/>
      <c r="LX301" s="241"/>
      <c r="LY301" s="241"/>
      <c r="LZ301" s="241"/>
      <c r="MA301" s="241"/>
      <c r="MB301" s="241"/>
      <c r="MC301" s="241"/>
      <c r="MD301" s="241"/>
      <c r="ME301" s="241"/>
      <c r="MF301" s="241"/>
      <c r="MG301" s="241"/>
      <c r="MH301" s="241"/>
      <c r="MI301" s="241"/>
      <c r="MJ301" s="241"/>
      <c r="MK301" s="241"/>
      <c r="ML301" s="241"/>
      <c r="MM301" s="241"/>
      <c r="MN301" s="241"/>
      <c r="MO301" s="241"/>
      <c r="MP301" s="241"/>
      <c r="MQ301" s="241"/>
      <c r="MR301" s="241"/>
      <c r="MS301" s="241"/>
      <c r="MT301" s="241"/>
      <c r="MU301" s="241"/>
      <c r="MV301" s="241"/>
      <c r="MW301" s="241"/>
      <c r="MX301" s="241"/>
      <c r="MY301" s="241"/>
      <c r="MZ301" s="241"/>
      <c r="NA301" s="241"/>
      <c r="NB301" s="241"/>
      <c r="NC301" s="241"/>
      <c r="ND301" s="241"/>
      <c r="NE301" s="241"/>
      <c r="NF301" s="241"/>
      <c r="NG301" s="241"/>
      <c r="NH301" s="241"/>
      <c r="NI301" s="241"/>
      <c r="NJ301" s="241"/>
      <c r="NK301" s="241"/>
      <c r="NL301" s="241"/>
      <c r="NM301" s="241"/>
      <c r="NN301" s="241"/>
      <c r="NO301" s="241"/>
      <c r="NP301" s="241"/>
      <c r="NQ301" s="241"/>
      <c r="NR301" s="241"/>
      <c r="NS301" s="241"/>
      <c r="NT301" s="241"/>
      <c r="NU301" s="241"/>
      <c r="NV301" s="241"/>
      <c r="NW301" s="241"/>
      <c r="NX301" s="241"/>
      <c r="NY301" s="241"/>
      <c r="NZ301" s="241"/>
      <c r="OA301" s="241"/>
      <c r="OB301" s="241"/>
    </row>
    <row r="302" spans="1:392" s="284" customFormat="1">
      <c r="A302" s="124" t="s">
        <v>283</v>
      </c>
      <c r="B302" s="393" t="s">
        <v>490</v>
      </c>
      <c r="C302" s="170">
        <f>VLOOKUP(A302,'Running Inventory count'!$A:$C,3,)</f>
        <v>44</v>
      </c>
      <c r="D302" s="169"/>
      <c r="E302" s="169"/>
      <c r="F302" s="115" t="s">
        <v>783</v>
      </c>
      <c r="G302" s="169" t="s">
        <v>850</v>
      </c>
      <c r="H302" s="167" t="s">
        <v>735</v>
      </c>
      <c r="I302" s="151"/>
      <c r="J302" s="166"/>
      <c r="K302" s="165"/>
      <c r="L302" s="241"/>
      <c r="M302" s="241"/>
      <c r="N302" s="241"/>
      <c r="O302" s="241"/>
      <c r="P302" s="241"/>
      <c r="Q302" s="241"/>
      <c r="R302" s="241"/>
      <c r="S302" s="241"/>
      <c r="T302" s="241"/>
      <c r="U302" s="241"/>
      <c r="V302" s="241"/>
      <c r="W302" s="241"/>
      <c r="X302" s="241"/>
      <c r="Y302" s="241"/>
      <c r="Z302" s="241"/>
      <c r="AA302" s="241"/>
      <c r="AB302" s="241"/>
      <c r="AC302" s="241"/>
      <c r="AD302" s="241"/>
      <c r="AE302" s="241"/>
      <c r="AF302" s="241"/>
      <c r="AG302" s="241"/>
      <c r="AH302" s="241"/>
      <c r="AI302" s="241"/>
      <c r="AJ302" s="241"/>
      <c r="AK302" s="241"/>
      <c r="AL302" s="241"/>
      <c r="AM302" s="241"/>
      <c r="AN302" s="241"/>
      <c r="AO302" s="241"/>
      <c r="AP302" s="241"/>
      <c r="AQ302" s="241"/>
      <c r="AR302" s="241"/>
      <c r="AS302" s="241"/>
      <c r="AT302" s="241"/>
      <c r="AU302" s="241"/>
      <c r="AV302" s="241"/>
      <c r="AW302" s="241"/>
      <c r="AX302" s="241"/>
      <c r="AY302" s="241"/>
      <c r="AZ302" s="241"/>
      <c r="BA302" s="241"/>
      <c r="BB302" s="241"/>
      <c r="BC302" s="241"/>
      <c r="BD302" s="241"/>
      <c r="BE302" s="241"/>
      <c r="BF302" s="241"/>
      <c r="BG302" s="241"/>
      <c r="BH302" s="241"/>
      <c r="BI302" s="241"/>
      <c r="BJ302" s="241"/>
      <c r="BK302" s="241"/>
      <c r="BL302" s="241"/>
      <c r="BM302" s="241"/>
      <c r="BN302" s="241"/>
      <c r="BO302" s="241"/>
      <c r="BP302" s="241"/>
      <c r="BQ302" s="241"/>
      <c r="BR302" s="241"/>
      <c r="BS302" s="241"/>
      <c r="BT302" s="241"/>
      <c r="BU302" s="241"/>
      <c r="BV302" s="241"/>
      <c r="BW302" s="241"/>
      <c r="BX302" s="241"/>
      <c r="BY302" s="241"/>
      <c r="BZ302" s="241"/>
      <c r="CA302" s="241"/>
      <c r="CB302" s="241"/>
      <c r="CC302" s="241"/>
      <c r="CD302" s="241"/>
      <c r="CE302" s="241"/>
      <c r="CF302" s="241"/>
      <c r="CG302" s="241"/>
      <c r="CH302" s="241"/>
      <c r="CI302" s="241"/>
      <c r="CJ302" s="241"/>
      <c r="CK302" s="241"/>
      <c r="CL302" s="241"/>
      <c r="CM302" s="241"/>
      <c r="CN302" s="241"/>
      <c r="CO302" s="241"/>
      <c r="CP302" s="241"/>
      <c r="CQ302" s="241"/>
      <c r="CR302" s="241"/>
      <c r="CS302" s="241"/>
      <c r="CT302" s="241"/>
      <c r="CU302" s="241"/>
      <c r="CV302" s="241"/>
      <c r="CW302" s="241"/>
      <c r="CX302" s="241"/>
      <c r="CY302" s="241"/>
      <c r="CZ302" s="241"/>
      <c r="DA302" s="241"/>
      <c r="DB302" s="241"/>
      <c r="DC302" s="241"/>
      <c r="DD302" s="241"/>
      <c r="DE302" s="241"/>
      <c r="DF302" s="241"/>
      <c r="DG302" s="241"/>
      <c r="DH302" s="241"/>
      <c r="DI302" s="241"/>
      <c r="DJ302" s="241"/>
      <c r="DK302" s="241"/>
      <c r="DL302" s="241"/>
      <c r="DM302" s="241"/>
      <c r="DN302" s="241"/>
      <c r="DO302" s="241"/>
      <c r="DP302" s="241"/>
      <c r="DQ302" s="241"/>
      <c r="DR302" s="241"/>
      <c r="DS302" s="241"/>
      <c r="DT302" s="241"/>
      <c r="DU302" s="241"/>
      <c r="DV302" s="241"/>
      <c r="DW302" s="241"/>
      <c r="DX302" s="241"/>
      <c r="DY302" s="241"/>
      <c r="DZ302" s="241"/>
      <c r="EA302" s="241"/>
      <c r="EB302" s="241"/>
      <c r="EC302" s="241"/>
      <c r="ED302" s="241"/>
      <c r="EE302" s="241"/>
      <c r="EF302" s="241"/>
      <c r="EG302" s="241"/>
      <c r="EH302" s="241"/>
      <c r="EI302" s="241"/>
      <c r="EJ302" s="241"/>
      <c r="EK302" s="241"/>
      <c r="EL302" s="241"/>
      <c r="EM302" s="241"/>
      <c r="EN302" s="241"/>
      <c r="EO302" s="241"/>
      <c r="EP302" s="241"/>
      <c r="EQ302" s="241"/>
      <c r="ER302" s="241"/>
      <c r="ES302" s="241"/>
      <c r="ET302" s="241"/>
      <c r="EU302" s="241"/>
      <c r="EV302" s="241"/>
      <c r="EW302" s="241"/>
      <c r="EX302" s="241"/>
      <c r="EY302" s="241"/>
      <c r="EZ302" s="241"/>
      <c r="FA302" s="241"/>
      <c r="FB302" s="241"/>
      <c r="FC302" s="241"/>
      <c r="FD302" s="241"/>
      <c r="FE302" s="241"/>
      <c r="FF302" s="241"/>
      <c r="FG302" s="241"/>
      <c r="FH302" s="241"/>
      <c r="FI302" s="241"/>
      <c r="FJ302" s="241"/>
      <c r="FK302" s="241"/>
      <c r="FL302" s="241"/>
      <c r="FM302" s="241"/>
      <c r="FN302" s="241"/>
      <c r="FO302" s="241"/>
      <c r="FP302" s="241"/>
      <c r="FQ302" s="241"/>
      <c r="FR302" s="241"/>
      <c r="FS302" s="241"/>
      <c r="FT302" s="241"/>
      <c r="FU302" s="241"/>
      <c r="FV302" s="241"/>
      <c r="FW302" s="241"/>
      <c r="FX302" s="241"/>
      <c r="FY302" s="241"/>
      <c r="FZ302" s="241"/>
      <c r="GA302" s="241"/>
      <c r="GB302" s="241"/>
      <c r="GC302" s="241"/>
      <c r="GD302" s="241"/>
      <c r="GE302" s="241"/>
      <c r="GF302" s="241"/>
      <c r="GG302" s="241"/>
      <c r="GH302" s="241"/>
      <c r="GI302" s="241"/>
      <c r="GJ302" s="241"/>
      <c r="GK302" s="241"/>
      <c r="GL302" s="241"/>
      <c r="GM302" s="241"/>
      <c r="GN302" s="241"/>
      <c r="GO302" s="241"/>
      <c r="GP302" s="241"/>
      <c r="GQ302" s="241"/>
      <c r="GR302" s="241"/>
      <c r="GS302" s="241"/>
      <c r="GT302" s="241"/>
      <c r="GU302" s="241"/>
      <c r="GV302" s="241"/>
      <c r="GW302" s="241"/>
      <c r="GX302" s="241"/>
      <c r="GY302" s="241"/>
      <c r="GZ302" s="241"/>
      <c r="HA302" s="241"/>
      <c r="HB302" s="241"/>
      <c r="HC302" s="241"/>
      <c r="HD302" s="241"/>
      <c r="HE302" s="241"/>
      <c r="HF302" s="241"/>
      <c r="HG302" s="241"/>
      <c r="HH302" s="241"/>
      <c r="HI302" s="241"/>
      <c r="HJ302" s="241"/>
      <c r="HK302" s="241"/>
      <c r="HL302" s="241"/>
      <c r="HM302" s="241"/>
      <c r="HN302" s="241"/>
      <c r="HO302" s="241"/>
      <c r="HP302" s="241"/>
      <c r="HQ302" s="241"/>
      <c r="HR302" s="241"/>
      <c r="HS302" s="241"/>
      <c r="HT302" s="241"/>
      <c r="HU302" s="241"/>
      <c r="HV302" s="241"/>
      <c r="HW302" s="241"/>
      <c r="HX302" s="241"/>
      <c r="HY302" s="241"/>
      <c r="HZ302" s="241"/>
      <c r="IA302" s="241"/>
      <c r="IB302" s="241"/>
      <c r="IC302" s="241"/>
      <c r="ID302" s="241"/>
      <c r="IE302" s="241"/>
      <c r="IF302" s="241"/>
      <c r="IG302" s="241"/>
      <c r="IH302" s="241"/>
      <c r="II302" s="241"/>
      <c r="IJ302" s="241"/>
      <c r="IK302" s="241"/>
      <c r="IL302" s="241"/>
      <c r="IM302" s="241"/>
      <c r="IN302" s="241"/>
      <c r="IO302" s="241"/>
      <c r="IP302" s="241"/>
      <c r="IQ302" s="241"/>
      <c r="IR302" s="241"/>
      <c r="IS302" s="241"/>
      <c r="IT302" s="241"/>
      <c r="IU302" s="241"/>
      <c r="IV302" s="241"/>
      <c r="IW302" s="241"/>
      <c r="IX302" s="241"/>
      <c r="IY302" s="241"/>
      <c r="IZ302" s="241"/>
      <c r="JA302" s="241"/>
      <c r="JB302" s="241"/>
      <c r="JC302" s="241"/>
      <c r="JD302" s="241"/>
      <c r="JE302" s="241"/>
      <c r="JF302" s="241"/>
      <c r="JG302" s="241"/>
      <c r="JH302" s="241"/>
      <c r="JI302" s="241"/>
      <c r="JJ302" s="241"/>
      <c r="JK302" s="241"/>
      <c r="JL302" s="241"/>
      <c r="JM302" s="241"/>
      <c r="JN302" s="241"/>
      <c r="JO302" s="241"/>
      <c r="JP302" s="241"/>
      <c r="JQ302" s="241"/>
      <c r="JR302" s="241"/>
      <c r="JS302" s="241"/>
      <c r="JT302" s="241"/>
      <c r="JU302" s="241"/>
      <c r="JV302" s="241"/>
      <c r="JW302" s="241"/>
      <c r="JX302" s="241"/>
      <c r="JY302" s="241"/>
      <c r="JZ302" s="241"/>
      <c r="KA302" s="241"/>
      <c r="KB302" s="241"/>
      <c r="KC302" s="241"/>
      <c r="KD302" s="241"/>
      <c r="KE302" s="241"/>
      <c r="KF302" s="241"/>
      <c r="KG302" s="241"/>
      <c r="KH302" s="241"/>
      <c r="KI302" s="241"/>
      <c r="KJ302" s="241"/>
      <c r="KK302" s="241"/>
      <c r="KL302" s="241"/>
      <c r="KM302" s="241"/>
      <c r="KN302" s="241"/>
      <c r="KO302" s="241"/>
      <c r="KP302" s="241"/>
      <c r="KQ302" s="241"/>
      <c r="KR302" s="241"/>
      <c r="KS302" s="241"/>
      <c r="KT302" s="241"/>
      <c r="KU302" s="241"/>
      <c r="KV302" s="241"/>
      <c r="KW302" s="241"/>
      <c r="KX302" s="241"/>
      <c r="KY302" s="241"/>
      <c r="KZ302" s="241"/>
      <c r="LA302" s="241"/>
      <c r="LB302" s="241"/>
      <c r="LC302" s="241"/>
      <c r="LD302" s="241"/>
      <c r="LE302" s="241"/>
      <c r="LF302" s="241"/>
      <c r="LG302" s="241"/>
      <c r="LH302" s="241"/>
      <c r="LI302" s="241"/>
      <c r="LJ302" s="241"/>
      <c r="LK302" s="241"/>
      <c r="LL302" s="241"/>
      <c r="LM302" s="241"/>
      <c r="LN302" s="241"/>
      <c r="LO302" s="241"/>
      <c r="LP302" s="241"/>
      <c r="LQ302" s="241"/>
      <c r="LR302" s="241"/>
      <c r="LS302" s="241"/>
      <c r="LT302" s="241"/>
      <c r="LU302" s="241"/>
      <c r="LV302" s="241"/>
      <c r="LW302" s="241"/>
      <c r="LX302" s="241"/>
      <c r="LY302" s="241"/>
      <c r="LZ302" s="241"/>
      <c r="MA302" s="241"/>
      <c r="MB302" s="241"/>
      <c r="MC302" s="241"/>
      <c r="MD302" s="241"/>
      <c r="ME302" s="241"/>
      <c r="MF302" s="241"/>
      <c r="MG302" s="241"/>
      <c r="MH302" s="241"/>
      <c r="MI302" s="241"/>
      <c r="MJ302" s="241"/>
      <c r="MK302" s="241"/>
      <c r="ML302" s="241"/>
      <c r="MM302" s="241"/>
      <c r="MN302" s="241"/>
      <c r="MO302" s="241"/>
      <c r="MP302" s="241"/>
      <c r="MQ302" s="241"/>
      <c r="MR302" s="241"/>
      <c r="MS302" s="241"/>
      <c r="MT302" s="241"/>
      <c r="MU302" s="241"/>
      <c r="MV302" s="241"/>
      <c r="MW302" s="241"/>
      <c r="MX302" s="241"/>
      <c r="MY302" s="241"/>
      <c r="MZ302" s="241"/>
      <c r="NA302" s="241"/>
      <c r="NB302" s="241"/>
      <c r="NC302" s="241"/>
      <c r="ND302" s="241"/>
      <c r="NE302" s="241"/>
      <c r="NF302" s="241"/>
      <c r="NG302" s="241"/>
      <c r="NH302" s="241"/>
      <c r="NI302" s="241"/>
      <c r="NJ302" s="241"/>
      <c r="NK302" s="241"/>
      <c r="NL302" s="241"/>
      <c r="NM302" s="241"/>
      <c r="NN302" s="241"/>
      <c r="NO302" s="241"/>
      <c r="NP302" s="241"/>
      <c r="NQ302" s="241"/>
      <c r="NR302" s="241"/>
      <c r="NS302" s="241"/>
      <c r="NT302" s="241"/>
      <c r="NU302" s="241"/>
      <c r="NV302" s="241"/>
      <c r="NW302" s="241"/>
      <c r="NX302" s="241"/>
      <c r="NY302" s="241"/>
      <c r="NZ302" s="241"/>
      <c r="OA302" s="241"/>
      <c r="OB302" s="241"/>
    </row>
    <row r="303" spans="1:392" s="162" customFormat="1">
      <c r="A303" s="124" t="s">
        <v>304</v>
      </c>
      <c r="B303" s="393" t="s">
        <v>305</v>
      </c>
      <c r="C303" s="170">
        <f>VLOOKUP(A303,'Running Inventory count'!$A:$C,3,)</f>
        <v>100</v>
      </c>
      <c r="D303" s="169"/>
      <c r="E303" s="169"/>
      <c r="F303" s="169" t="s">
        <v>870</v>
      </c>
      <c r="G303" s="169" t="s">
        <v>868</v>
      </c>
      <c r="H303" s="167" t="s">
        <v>103</v>
      </c>
      <c r="I303" s="151"/>
      <c r="J303" s="166"/>
      <c r="K303" s="165"/>
      <c r="L303" s="241"/>
      <c r="M303" s="241"/>
      <c r="N303" s="241"/>
      <c r="O303" s="241"/>
      <c r="P303" s="241"/>
      <c r="Q303" s="241"/>
      <c r="R303" s="241"/>
      <c r="S303" s="241"/>
      <c r="T303" s="241"/>
      <c r="U303" s="241"/>
      <c r="V303" s="241"/>
      <c r="W303" s="241"/>
      <c r="X303" s="241"/>
      <c r="Y303" s="241"/>
      <c r="Z303" s="241"/>
      <c r="AA303" s="241"/>
      <c r="AB303" s="241"/>
      <c r="AC303" s="241"/>
      <c r="AD303" s="241"/>
      <c r="AE303" s="241"/>
      <c r="AF303" s="241"/>
      <c r="AG303" s="241"/>
      <c r="AH303" s="241"/>
      <c r="AI303" s="241"/>
      <c r="AJ303" s="241"/>
      <c r="AK303" s="241"/>
      <c r="AL303" s="241"/>
      <c r="AM303" s="241"/>
      <c r="AN303" s="241"/>
      <c r="AO303" s="241"/>
      <c r="AP303" s="241"/>
      <c r="AQ303" s="241"/>
      <c r="AR303" s="241"/>
      <c r="AS303" s="241"/>
      <c r="AT303" s="241"/>
      <c r="AU303" s="241"/>
      <c r="AV303" s="241"/>
      <c r="AW303" s="241"/>
      <c r="AX303" s="241"/>
      <c r="AY303" s="241"/>
      <c r="AZ303" s="241"/>
      <c r="BA303" s="241"/>
      <c r="BB303" s="241"/>
      <c r="BC303" s="241"/>
      <c r="BD303" s="241"/>
      <c r="BE303" s="241"/>
      <c r="BF303" s="241"/>
      <c r="BG303" s="241"/>
      <c r="BH303" s="241"/>
      <c r="BI303" s="241"/>
      <c r="BJ303" s="241"/>
      <c r="BK303" s="241"/>
      <c r="BL303" s="241"/>
      <c r="BM303" s="241"/>
      <c r="BN303" s="241"/>
      <c r="BO303" s="241"/>
      <c r="BP303" s="241"/>
      <c r="BQ303" s="241"/>
      <c r="BR303" s="241"/>
      <c r="BS303" s="241"/>
      <c r="BT303" s="241"/>
      <c r="BU303" s="241"/>
      <c r="BV303" s="241"/>
      <c r="BW303" s="241"/>
      <c r="BX303" s="241"/>
      <c r="BY303" s="241"/>
      <c r="BZ303" s="241"/>
      <c r="CA303" s="241"/>
      <c r="CB303" s="241"/>
      <c r="CC303" s="241"/>
      <c r="CD303" s="241"/>
      <c r="CE303" s="241"/>
      <c r="CF303" s="241"/>
      <c r="CG303" s="241"/>
      <c r="CH303" s="241"/>
      <c r="CI303" s="241"/>
      <c r="CJ303" s="241"/>
      <c r="CK303" s="241"/>
      <c r="CL303" s="241"/>
      <c r="CM303" s="241"/>
      <c r="CN303" s="241"/>
      <c r="CO303" s="241"/>
      <c r="CP303" s="241"/>
      <c r="CQ303" s="241"/>
      <c r="CR303" s="241"/>
      <c r="CS303" s="241"/>
      <c r="CT303" s="241"/>
      <c r="CU303" s="241"/>
      <c r="CV303" s="241"/>
      <c r="CW303" s="241"/>
      <c r="CX303" s="241"/>
      <c r="CY303" s="241"/>
      <c r="CZ303" s="241"/>
      <c r="DA303" s="241"/>
      <c r="DB303" s="241"/>
      <c r="DC303" s="241"/>
      <c r="DD303" s="241"/>
      <c r="DE303" s="241"/>
      <c r="DF303" s="241"/>
      <c r="DG303" s="241"/>
      <c r="DH303" s="241"/>
      <c r="DI303" s="241"/>
      <c r="DJ303" s="241"/>
      <c r="DK303" s="241"/>
      <c r="DL303" s="241"/>
      <c r="DM303" s="241"/>
      <c r="DN303" s="241"/>
      <c r="DO303" s="241"/>
      <c r="DP303" s="241"/>
      <c r="DQ303" s="241"/>
      <c r="DR303" s="241"/>
      <c r="DS303" s="241"/>
      <c r="DT303" s="241"/>
      <c r="DU303" s="241"/>
      <c r="DV303" s="241"/>
      <c r="DW303" s="241"/>
      <c r="DX303" s="241"/>
      <c r="DY303" s="241"/>
      <c r="DZ303" s="241"/>
      <c r="EA303" s="241"/>
      <c r="EB303" s="241"/>
      <c r="EC303" s="241"/>
      <c r="ED303" s="241"/>
      <c r="EE303" s="241"/>
      <c r="EF303" s="241"/>
      <c r="EG303" s="241"/>
      <c r="EH303" s="241"/>
      <c r="EI303" s="241"/>
      <c r="EJ303" s="241"/>
      <c r="EK303" s="241"/>
      <c r="EL303" s="241"/>
      <c r="EM303" s="241"/>
      <c r="EN303" s="241"/>
      <c r="EO303" s="241"/>
      <c r="EP303" s="241"/>
      <c r="EQ303" s="241"/>
      <c r="ER303" s="241"/>
      <c r="ES303" s="241"/>
      <c r="ET303" s="241"/>
      <c r="EU303" s="241"/>
      <c r="EV303" s="241"/>
      <c r="EW303" s="241"/>
      <c r="EX303" s="241"/>
      <c r="EY303" s="241"/>
      <c r="EZ303" s="241"/>
      <c r="FA303" s="241"/>
      <c r="FB303" s="241"/>
      <c r="FC303" s="241"/>
      <c r="FD303" s="241"/>
      <c r="FE303" s="241"/>
      <c r="FF303" s="241"/>
      <c r="FG303" s="241"/>
      <c r="FH303" s="241"/>
      <c r="FI303" s="241"/>
      <c r="FJ303" s="241"/>
      <c r="FK303" s="241"/>
      <c r="FL303" s="241"/>
      <c r="FM303" s="241"/>
      <c r="FN303" s="241"/>
      <c r="FO303" s="241"/>
      <c r="FP303" s="241"/>
      <c r="FQ303" s="241"/>
      <c r="FR303" s="241"/>
      <c r="FS303" s="241"/>
      <c r="FT303" s="241"/>
      <c r="FU303" s="241"/>
      <c r="FV303" s="241"/>
      <c r="FW303" s="241"/>
      <c r="FX303" s="241"/>
      <c r="FY303" s="241"/>
      <c r="FZ303" s="241"/>
      <c r="GA303" s="241"/>
      <c r="GB303" s="241"/>
      <c r="GC303" s="241"/>
      <c r="GD303" s="241"/>
      <c r="GE303" s="241"/>
      <c r="GF303" s="241"/>
      <c r="GG303" s="241"/>
      <c r="GH303" s="241"/>
      <c r="GI303" s="241"/>
      <c r="GJ303" s="241"/>
      <c r="GK303" s="241"/>
      <c r="GL303" s="241"/>
      <c r="GM303" s="241"/>
      <c r="GN303" s="241"/>
      <c r="GO303" s="241"/>
      <c r="GP303" s="241"/>
      <c r="GQ303" s="241"/>
      <c r="GR303" s="241"/>
      <c r="GS303" s="241"/>
      <c r="GT303" s="241"/>
      <c r="GU303" s="241"/>
      <c r="GV303" s="241"/>
      <c r="GW303" s="241"/>
      <c r="GX303" s="241"/>
      <c r="GY303" s="241"/>
      <c r="GZ303" s="241"/>
      <c r="HA303" s="241"/>
      <c r="HB303" s="241"/>
      <c r="HC303" s="241"/>
      <c r="HD303" s="241"/>
      <c r="HE303" s="241"/>
      <c r="HF303" s="241"/>
      <c r="HG303" s="241"/>
      <c r="HH303" s="241"/>
      <c r="HI303" s="241"/>
      <c r="HJ303" s="241"/>
      <c r="HK303" s="241"/>
      <c r="HL303" s="241"/>
      <c r="HM303" s="241"/>
      <c r="HN303" s="241"/>
      <c r="HO303" s="241"/>
      <c r="HP303" s="241"/>
      <c r="HQ303" s="241"/>
      <c r="HR303" s="241"/>
      <c r="HS303" s="241"/>
      <c r="HT303" s="241"/>
      <c r="HU303" s="241"/>
      <c r="HV303" s="241"/>
      <c r="HW303" s="241"/>
      <c r="HX303" s="241"/>
      <c r="HY303" s="241"/>
      <c r="HZ303" s="241"/>
      <c r="IA303" s="241"/>
      <c r="IB303" s="241"/>
      <c r="IC303" s="241"/>
      <c r="ID303" s="241"/>
      <c r="IE303" s="241"/>
      <c r="IF303" s="241"/>
      <c r="IG303" s="241"/>
      <c r="IH303" s="241"/>
      <c r="II303" s="241"/>
      <c r="IJ303" s="241"/>
      <c r="IK303" s="241"/>
      <c r="IL303" s="241"/>
      <c r="IM303" s="241"/>
      <c r="IN303" s="241"/>
      <c r="IO303" s="241"/>
      <c r="IP303" s="241"/>
      <c r="IQ303" s="241"/>
      <c r="IR303" s="241"/>
      <c r="IS303" s="241"/>
      <c r="IT303" s="241"/>
      <c r="IU303" s="241"/>
      <c r="IV303" s="241"/>
      <c r="IW303" s="241"/>
      <c r="IX303" s="241"/>
      <c r="IY303" s="241"/>
      <c r="IZ303" s="241"/>
      <c r="JA303" s="241"/>
      <c r="JB303" s="241"/>
      <c r="JC303" s="241"/>
      <c r="JD303" s="241"/>
      <c r="JE303" s="241"/>
      <c r="JF303" s="241"/>
      <c r="JG303" s="241"/>
      <c r="JH303" s="241"/>
      <c r="JI303" s="241"/>
      <c r="JJ303" s="241"/>
      <c r="JK303" s="241"/>
      <c r="JL303" s="241"/>
      <c r="JM303" s="241"/>
      <c r="JN303" s="241"/>
      <c r="JO303" s="241"/>
      <c r="JP303" s="241"/>
      <c r="JQ303" s="241"/>
      <c r="JR303" s="241"/>
      <c r="JS303" s="241"/>
      <c r="JT303" s="241"/>
      <c r="JU303" s="241"/>
      <c r="JV303" s="241"/>
      <c r="JW303" s="241"/>
      <c r="JX303" s="241"/>
      <c r="JY303" s="241"/>
      <c r="JZ303" s="241"/>
      <c r="KA303" s="241"/>
      <c r="KB303" s="241"/>
      <c r="KC303" s="241"/>
      <c r="KD303" s="241"/>
      <c r="KE303" s="241"/>
      <c r="KF303" s="241"/>
      <c r="KG303" s="241"/>
      <c r="KH303" s="241"/>
      <c r="KI303" s="241"/>
      <c r="KJ303" s="241"/>
      <c r="KK303" s="241"/>
      <c r="KL303" s="241"/>
      <c r="KM303" s="241"/>
      <c r="KN303" s="241"/>
      <c r="KO303" s="241"/>
      <c r="KP303" s="241"/>
      <c r="KQ303" s="241"/>
      <c r="KR303" s="241"/>
      <c r="KS303" s="241"/>
      <c r="KT303" s="241"/>
      <c r="KU303" s="241"/>
      <c r="KV303" s="241"/>
      <c r="KW303" s="241"/>
      <c r="KX303" s="241"/>
      <c r="KY303" s="241"/>
      <c r="KZ303" s="241"/>
      <c r="LA303" s="241"/>
      <c r="LB303" s="241"/>
      <c r="LC303" s="241"/>
      <c r="LD303" s="241"/>
      <c r="LE303" s="241"/>
      <c r="LF303" s="241"/>
      <c r="LG303" s="241"/>
      <c r="LH303" s="241"/>
      <c r="LI303" s="241"/>
      <c r="LJ303" s="241"/>
      <c r="LK303" s="241"/>
      <c r="LL303" s="241"/>
      <c r="LM303" s="241"/>
      <c r="LN303" s="241"/>
      <c r="LO303" s="241"/>
      <c r="LP303" s="241"/>
      <c r="LQ303" s="241"/>
      <c r="LR303" s="241"/>
      <c r="LS303" s="241"/>
      <c r="LT303" s="241"/>
      <c r="LU303" s="241"/>
      <c r="LV303" s="241"/>
      <c r="LW303" s="241"/>
      <c r="LX303" s="241"/>
      <c r="LY303" s="241"/>
      <c r="LZ303" s="241"/>
      <c r="MA303" s="241"/>
      <c r="MB303" s="241"/>
      <c r="MC303" s="241"/>
      <c r="MD303" s="241"/>
      <c r="ME303" s="241"/>
      <c r="MF303" s="241"/>
      <c r="MG303" s="241"/>
      <c r="MH303" s="241"/>
      <c r="MI303" s="241"/>
      <c r="MJ303" s="241"/>
      <c r="MK303" s="241"/>
      <c r="ML303" s="241"/>
      <c r="MM303" s="241"/>
      <c r="MN303" s="241"/>
      <c r="MO303" s="241"/>
      <c r="MP303" s="241"/>
      <c r="MQ303" s="241"/>
      <c r="MR303" s="241"/>
      <c r="MS303" s="241"/>
      <c r="MT303" s="241"/>
      <c r="MU303" s="241"/>
      <c r="MV303" s="241"/>
      <c r="MW303" s="241"/>
      <c r="MX303" s="241"/>
      <c r="MY303" s="241"/>
      <c r="MZ303" s="241"/>
      <c r="NA303" s="241"/>
      <c r="NB303" s="241"/>
      <c r="NC303" s="241"/>
      <c r="ND303" s="241"/>
      <c r="NE303" s="241"/>
      <c r="NF303" s="241"/>
      <c r="NG303" s="241"/>
      <c r="NH303" s="241"/>
      <c r="NI303" s="241"/>
      <c r="NJ303" s="241"/>
      <c r="NK303" s="241"/>
      <c r="NL303" s="241"/>
      <c r="NM303" s="241"/>
      <c r="NN303" s="241"/>
      <c r="NO303" s="241"/>
      <c r="NP303" s="241"/>
      <c r="NQ303" s="241"/>
      <c r="NR303" s="241"/>
      <c r="NS303" s="241"/>
      <c r="NT303" s="241"/>
      <c r="NU303" s="241"/>
      <c r="NV303" s="241"/>
      <c r="NW303" s="241"/>
      <c r="NX303" s="241"/>
      <c r="NY303" s="241"/>
      <c r="NZ303" s="241"/>
      <c r="OA303" s="241"/>
      <c r="OB303" s="241"/>
    </row>
    <row r="304" spans="1:392" s="284" customFormat="1">
      <c r="A304" s="121" t="s">
        <v>3083</v>
      </c>
      <c r="B304" s="373" t="s">
        <v>3078</v>
      </c>
      <c r="C304" s="170">
        <f>VLOOKUP(A304,'Running Inventory count'!$A:$C,3,)</f>
        <v>20</v>
      </c>
      <c r="D304" s="169"/>
      <c r="E304" s="169"/>
      <c r="F304" s="169" t="s">
        <v>3046</v>
      </c>
      <c r="G304" s="169" t="s">
        <v>1117</v>
      </c>
      <c r="H304" s="167" t="s">
        <v>103</v>
      </c>
      <c r="I304" s="207"/>
      <c r="J304" s="163"/>
      <c r="K304" s="15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1"/>
      <c r="V304" s="241"/>
      <c r="W304" s="241"/>
      <c r="X304" s="241"/>
      <c r="Y304" s="241"/>
      <c r="Z304" s="241"/>
      <c r="AA304" s="241"/>
      <c r="AB304" s="241"/>
      <c r="AC304" s="241"/>
      <c r="AD304" s="241"/>
      <c r="AE304" s="241"/>
      <c r="AF304" s="241"/>
      <c r="AG304" s="241"/>
      <c r="AH304" s="241"/>
      <c r="AI304" s="241"/>
      <c r="AJ304" s="241"/>
      <c r="AK304" s="241"/>
      <c r="AL304" s="241"/>
      <c r="AM304" s="241"/>
      <c r="AN304" s="241"/>
      <c r="AO304" s="241"/>
      <c r="AP304" s="241"/>
      <c r="AQ304" s="241"/>
      <c r="AR304" s="241"/>
      <c r="AS304" s="241"/>
      <c r="AT304" s="241"/>
      <c r="AU304" s="241"/>
      <c r="AV304" s="241"/>
      <c r="AW304" s="241"/>
      <c r="AX304" s="241"/>
      <c r="AY304" s="241"/>
      <c r="AZ304" s="241"/>
      <c r="BA304" s="241"/>
      <c r="BB304" s="241"/>
      <c r="BC304" s="241"/>
      <c r="BD304" s="241"/>
      <c r="BE304" s="241"/>
      <c r="BF304" s="241"/>
      <c r="BG304" s="241"/>
      <c r="BH304" s="241"/>
      <c r="BI304" s="241"/>
      <c r="BJ304" s="241"/>
      <c r="BK304" s="241"/>
      <c r="BL304" s="241"/>
      <c r="BM304" s="241"/>
      <c r="BN304" s="241"/>
      <c r="BO304" s="241"/>
      <c r="BP304" s="241"/>
      <c r="BQ304" s="241"/>
      <c r="BR304" s="241"/>
      <c r="BS304" s="241"/>
      <c r="BT304" s="241"/>
      <c r="BU304" s="241"/>
      <c r="BV304" s="241"/>
      <c r="BW304" s="241"/>
      <c r="BX304" s="241"/>
      <c r="BY304" s="241"/>
      <c r="BZ304" s="241"/>
      <c r="CA304" s="241"/>
      <c r="CB304" s="241"/>
      <c r="CC304" s="241"/>
      <c r="CD304" s="241"/>
      <c r="CE304" s="241"/>
      <c r="CF304" s="241"/>
      <c r="CG304" s="241"/>
      <c r="CH304" s="241"/>
      <c r="CI304" s="241"/>
      <c r="CJ304" s="241"/>
      <c r="CK304" s="241"/>
      <c r="CL304" s="241"/>
      <c r="CM304" s="241"/>
      <c r="CN304" s="241"/>
      <c r="CO304" s="241"/>
      <c r="CP304" s="241"/>
      <c r="CQ304" s="241"/>
      <c r="CR304" s="241"/>
      <c r="CS304" s="241"/>
      <c r="CT304" s="241"/>
      <c r="CU304" s="241"/>
      <c r="CV304" s="241"/>
      <c r="CW304" s="241"/>
      <c r="CX304" s="241"/>
      <c r="CY304" s="241"/>
      <c r="CZ304" s="241"/>
      <c r="DA304" s="241"/>
      <c r="DB304" s="241"/>
      <c r="DC304" s="241"/>
      <c r="DD304" s="241"/>
      <c r="DE304" s="241"/>
      <c r="DF304" s="241"/>
      <c r="DG304" s="241"/>
      <c r="DH304" s="241"/>
      <c r="DI304" s="241"/>
      <c r="DJ304" s="241"/>
      <c r="DK304" s="241"/>
      <c r="DL304" s="241"/>
      <c r="DM304" s="241"/>
      <c r="DN304" s="241"/>
      <c r="DO304" s="241"/>
      <c r="DP304" s="241"/>
      <c r="DQ304" s="241"/>
      <c r="DR304" s="241"/>
      <c r="DS304" s="241"/>
      <c r="DT304" s="241"/>
      <c r="DU304" s="241"/>
      <c r="DV304" s="241"/>
      <c r="DW304" s="241"/>
      <c r="DX304" s="241"/>
      <c r="DY304" s="241"/>
      <c r="DZ304" s="241"/>
      <c r="EA304" s="241"/>
      <c r="EB304" s="241"/>
      <c r="EC304" s="241"/>
      <c r="ED304" s="241"/>
      <c r="EE304" s="241"/>
      <c r="EF304" s="241"/>
      <c r="EG304" s="241"/>
      <c r="EH304" s="241"/>
      <c r="EI304" s="241"/>
      <c r="EJ304" s="241"/>
      <c r="EK304" s="241"/>
      <c r="EL304" s="241"/>
      <c r="EM304" s="241"/>
      <c r="EN304" s="241"/>
      <c r="EO304" s="241"/>
      <c r="EP304" s="241"/>
      <c r="EQ304" s="241"/>
      <c r="ER304" s="241"/>
      <c r="ES304" s="241"/>
      <c r="ET304" s="241"/>
      <c r="EU304" s="241"/>
      <c r="EV304" s="241"/>
      <c r="EW304" s="241"/>
      <c r="EX304" s="241"/>
      <c r="EY304" s="241"/>
      <c r="EZ304" s="241"/>
      <c r="FA304" s="241"/>
      <c r="FB304" s="241"/>
      <c r="FC304" s="241"/>
      <c r="FD304" s="241"/>
      <c r="FE304" s="241"/>
      <c r="FF304" s="241"/>
      <c r="FG304" s="241"/>
      <c r="FH304" s="241"/>
      <c r="FI304" s="241"/>
      <c r="FJ304" s="241"/>
      <c r="FK304" s="241"/>
      <c r="FL304" s="241"/>
      <c r="FM304" s="241"/>
      <c r="FN304" s="241"/>
      <c r="FO304" s="241"/>
      <c r="FP304" s="241"/>
      <c r="FQ304" s="241"/>
      <c r="FR304" s="241"/>
      <c r="FS304" s="241"/>
      <c r="FT304" s="241"/>
      <c r="FU304" s="241"/>
      <c r="FV304" s="241"/>
      <c r="FW304" s="241"/>
      <c r="FX304" s="241"/>
      <c r="FY304" s="241"/>
      <c r="FZ304" s="241"/>
      <c r="GA304" s="241"/>
      <c r="GB304" s="241"/>
      <c r="GC304" s="241"/>
      <c r="GD304" s="241"/>
      <c r="GE304" s="241"/>
      <c r="GF304" s="241"/>
      <c r="GG304" s="241"/>
      <c r="GH304" s="241"/>
      <c r="GI304" s="241"/>
      <c r="GJ304" s="241"/>
      <c r="GK304" s="241"/>
      <c r="GL304" s="241"/>
      <c r="GM304" s="241"/>
      <c r="GN304" s="241"/>
      <c r="GO304" s="241"/>
      <c r="GP304" s="241"/>
      <c r="GQ304" s="241"/>
      <c r="GR304" s="241"/>
      <c r="GS304" s="241"/>
      <c r="GT304" s="241"/>
      <c r="GU304" s="241"/>
      <c r="GV304" s="241"/>
      <c r="GW304" s="241"/>
      <c r="GX304" s="241"/>
      <c r="GY304" s="241"/>
      <c r="GZ304" s="241"/>
      <c r="HA304" s="241"/>
      <c r="HB304" s="241"/>
      <c r="HC304" s="241"/>
      <c r="HD304" s="241"/>
      <c r="HE304" s="241"/>
      <c r="HF304" s="241"/>
      <c r="HG304" s="241"/>
      <c r="HH304" s="241"/>
      <c r="HI304" s="241"/>
      <c r="HJ304" s="241"/>
      <c r="HK304" s="241"/>
      <c r="HL304" s="241"/>
      <c r="HM304" s="241"/>
      <c r="HN304" s="241"/>
      <c r="HO304" s="241"/>
      <c r="HP304" s="241"/>
      <c r="HQ304" s="241"/>
      <c r="HR304" s="241"/>
      <c r="HS304" s="241"/>
      <c r="HT304" s="241"/>
      <c r="HU304" s="241"/>
      <c r="HV304" s="241"/>
      <c r="HW304" s="241"/>
      <c r="HX304" s="241"/>
      <c r="HY304" s="241"/>
      <c r="HZ304" s="241"/>
      <c r="IA304" s="241"/>
      <c r="IB304" s="241"/>
      <c r="IC304" s="241"/>
      <c r="ID304" s="241"/>
      <c r="IE304" s="241"/>
      <c r="IF304" s="241"/>
      <c r="IG304" s="241"/>
      <c r="IH304" s="241"/>
      <c r="II304" s="241"/>
      <c r="IJ304" s="241"/>
      <c r="IK304" s="241"/>
      <c r="IL304" s="241"/>
      <c r="IM304" s="241"/>
      <c r="IN304" s="241"/>
      <c r="IO304" s="241"/>
      <c r="IP304" s="241"/>
      <c r="IQ304" s="241"/>
      <c r="IR304" s="241"/>
      <c r="IS304" s="241"/>
      <c r="IT304" s="241"/>
      <c r="IU304" s="241"/>
      <c r="IV304" s="241"/>
      <c r="IW304" s="241"/>
      <c r="IX304" s="241"/>
      <c r="IY304" s="241"/>
      <c r="IZ304" s="241"/>
      <c r="JA304" s="241"/>
      <c r="JB304" s="241"/>
      <c r="JC304" s="241"/>
      <c r="JD304" s="241"/>
      <c r="JE304" s="241"/>
      <c r="JF304" s="241"/>
      <c r="JG304" s="241"/>
      <c r="JH304" s="241"/>
      <c r="JI304" s="241"/>
      <c r="JJ304" s="241"/>
      <c r="JK304" s="241"/>
      <c r="JL304" s="241"/>
      <c r="JM304" s="241"/>
      <c r="JN304" s="241"/>
      <c r="JO304" s="241"/>
      <c r="JP304" s="241"/>
      <c r="JQ304" s="241"/>
      <c r="JR304" s="241"/>
      <c r="JS304" s="241"/>
      <c r="JT304" s="241"/>
      <c r="JU304" s="241"/>
      <c r="JV304" s="241"/>
      <c r="JW304" s="241"/>
      <c r="JX304" s="241"/>
      <c r="JY304" s="241"/>
      <c r="JZ304" s="241"/>
      <c r="KA304" s="241"/>
      <c r="KB304" s="241"/>
      <c r="KC304" s="241"/>
      <c r="KD304" s="241"/>
      <c r="KE304" s="241"/>
      <c r="KF304" s="241"/>
      <c r="KG304" s="241"/>
      <c r="KH304" s="241"/>
      <c r="KI304" s="241"/>
      <c r="KJ304" s="241"/>
      <c r="KK304" s="241"/>
      <c r="KL304" s="241"/>
      <c r="KM304" s="241"/>
      <c r="KN304" s="241"/>
      <c r="KO304" s="241"/>
      <c r="KP304" s="241"/>
      <c r="KQ304" s="241"/>
      <c r="KR304" s="241"/>
      <c r="KS304" s="241"/>
      <c r="KT304" s="241"/>
      <c r="KU304" s="241"/>
      <c r="KV304" s="241"/>
      <c r="KW304" s="241"/>
      <c r="KX304" s="241"/>
      <c r="KY304" s="241"/>
      <c r="KZ304" s="241"/>
      <c r="LA304" s="241"/>
      <c r="LB304" s="241"/>
      <c r="LC304" s="241"/>
      <c r="LD304" s="241"/>
      <c r="LE304" s="241"/>
      <c r="LF304" s="241"/>
      <c r="LG304" s="241"/>
      <c r="LH304" s="241"/>
      <c r="LI304" s="241"/>
      <c r="LJ304" s="241"/>
      <c r="LK304" s="241"/>
      <c r="LL304" s="241"/>
      <c r="LM304" s="241"/>
      <c r="LN304" s="241"/>
      <c r="LO304" s="241"/>
      <c r="LP304" s="241"/>
      <c r="LQ304" s="241"/>
      <c r="LR304" s="241"/>
      <c r="LS304" s="241"/>
      <c r="LT304" s="241"/>
      <c r="LU304" s="241"/>
      <c r="LV304" s="241"/>
      <c r="LW304" s="241"/>
      <c r="LX304" s="241"/>
      <c r="LY304" s="241"/>
      <c r="LZ304" s="241"/>
      <c r="MA304" s="241"/>
      <c r="MB304" s="241"/>
      <c r="MC304" s="241"/>
      <c r="MD304" s="241"/>
      <c r="ME304" s="241"/>
      <c r="MF304" s="241"/>
      <c r="MG304" s="241"/>
      <c r="MH304" s="241"/>
      <c r="MI304" s="241"/>
      <c r="MJ304" s="241"/>
      <c r="MK304" s="241"/>
      <c r="ML304" s="241"/>
      <c r="MM304" s="241"/>
      <c r="MN304" s="241"/>
      <c r="MO304" s="241"/>
      <c r="MP304" s="241"/>
      <c r="MQ304" s="241"/>
      <c r="MR304" s="241"/>
      <c r="MS304" s="241"/>
      <c r="MT304" s="241"/>
      <c r="MU304" s="241"/>
      <c r="MV304" s="241"/>
      <c r="MW304" s="241"/>
      <c r="MX304" s="241"/>
      <c r="MY304" s="241"/>
      <c r="MZ304" s="241"/>
      <c r="NA304" s="241"/>
      <c r="NB304" s="241"/>
      <c r="NC304" s="241"/>
      <c r="ND304" s="241"/>
      <c r="NE304" s="241"/>
      <c r="NF304" s="241"/>
      <c r="NG304" s="241"/>
      <c r="NH304" s="241"/>
      <c r="NI304" s="241"/>
      <c r="NJ304" s="241"/>
      <c r="NK304" s="241"/>
      <c r="NL304" s="241"/>
      <c r="NM304" s="241"/>
      <c r="NN304" s="241"/>
      <c r="NO304" s="241"/>
      <c r="NP304" s="241"/>
      <c r="NQ304" s="241"/>
      <c r="NR304" s="241"/>
      <c r="NS304" s="241"/>
      <c r="NT304" s="241"/>
      <c r="NU304" s="241"/>
      <c r="NV304" s="241"/>
      <c r="NW304" s="241"/>
      <c r="NX304" s="241"/>
      <c r="NY304" s="241"/>
      <c r="NZ304" s="241"/>
      <c r="OA304" s="241"/>
      <c r="OB304" s="241"/>
    </row>
    <row r="305" spans="1:392" s="162" customFormat="1">
      <c r="A305" s="139" t="s">
        <v>3084</v>
      </c>
      <c r="B305" s="399" t="s">
        <v>3080</v>
      </c>
      <c r="C305" s="170">
        <f>VLOOKUP(A305,'Running Inventory count'!$A:$C,3,)</f>
        <v>10</v>
      </c>
      <c r="D305" s="169"/>
      <c r="E305" s="169"/>
      <c r="F305" s="115" t="s">
        <v>3046</v>
      </c>
      <c r="G305" s="169" t="s">
        <v>1117</v>
      </c>
      <c r="H305" s="167" t="s">
        <v>103</v>
      </c>
      <c r="I305" s="151"/>
      <c r="J305" s="166"/>
      <c r="K305" s="165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1"/>
      <c r="Z305" s="241"/>
      <c r="AA305" s="241"/>
      <c r="AB305" s="241"/>
      <c r="AC305" s="241"/>
      <c r="AD305" s="241"/>
      <c r="AE305" s="241"/>
      <c r="AF305" s="241"/>
      <c r="AG305" s="241"/>
      <c r="AH305" s="241"/>
      <c r="AI305" s="241"/>
      <c r="AJ305" s="241"/>
      <c r="AK305" s="241"/>
      <c r="AL305" s="241"/>
      <c r="AM305" s="241"/>
      <c r="AN305" s="241"/>
      <c r="AO305" s="241"/>
      <c r="AP305" s="241"/>
      <c r="AQ305" s="241"/>
      <c r="AR305" s="241"/>
      <c r="AS305" s="241"/>
      <c r="AT305" s="241"/>
      <c r="AU305" s="241"/>
      <c r="AV305" s="241"/>
      <c r="AW305" s="241"/>
      <c r="AX305" s="241"/>
      <c r="AY305" s="241"/>
      <c r="AZ305" s="241"/>
      <c r="BA305" s="241"/>
      <c r="BB305" s="241"/>
      <c r="BC305" s="241"/>
      <c r="BD305" s="241"/>
      <c r="BE305" s="241"/>
      <c r="BF305" s="241"/>
      <c r="BG305" s="241"/>
      <c r="BH305" s="241"/>
      <c r="BI305" s="241"/>
      <c r="BJ305" s="241"/>
      <c r="BK305" s="241"/>
      <c r="BL305" s="241"/>
      <c r="BM305" s="241"/>
      <c r="BN305" s="241"/>
      <c r="BO305" s="241"/>
      <c r="BP305" s="241"/>
      <c r="BQ305" s="241"/>
      <c r="BR305" s="241"/>
      <c r="BS305" s="241"/>
      <c r="BT305" s="241"/>
      <c r="BU305" s="241"/>
      <c r="BV305" s="241"/>
      <c r="BW305" s="241"/>
      <c r="BX305" s="241"/>
      <c r="BY305" s="241"/>
      <c r="BZ305" s="241"/>
      <c r="CA305" s="241"/>
      <c r="CB305" s="241"/>
      <c r="CC305" s="241"/>
      <c r="CD305" s="241"/>
      <c r="CE305" s="241"/>
      <c r="CF305" s="241"/>
      <c r="CG305" s="241"/>
      <c r="CH305" s="241"/>
      <c r="CI305" s="241"/>
      <c r="CJ305" s="241"/>
      <c r="CK305" s="241"/>
      <c r="CL305" s="241"/>
      <c r="CM305" s="241"/>
      <c r="CN305" s="241"/>
      <c r="CO305" s="241"/>
      <c r="CP305" s="241"/>
      <c r="CQ305" s="241"/>
      <c r="CR305" s="241"/>
      <c r="CS305" s="241"/>
      <c r="CT305" s="241"/>
      <c r="CU305" s="241"/>
      <c r="CV305" s="241"/>
      <c r="CW305" s="241"/>
      <c r="CX305" s="241"/>
      <c r="CY305" s="241"/>
      <c r="CZ305" s="241"/>
      <c r="DA305" s="241"/>
      <c r="DB305" s="241"/>
      <c r="DC305" s="241"/>
      <c r="DD305" s="241"/>
      <c r="DE305" s="241"/>
      <c r="DF305" s="241"/>
      <c r="DG305" s="241"/>
      <c r="DH305" s="241"/>
      <c r="DI305" s="241"/>
      <c r="DJ305" s="241"/>
      <c r="DK305" s="241"/>
      <c r="DL305" s="241"/>
      <c r="DM305" s="241"/>
      <c r="DN305" s="241"/>
      <c r="DO305" s="241"/>
      <c r="DP305" s="241"/>
      <c r="DQ305" s="241"/>
      <c r="DR305" s="241"/>
      <c r="DS305" s="241"/>
      <c r="DT305" s="241"/>
      <c r="DU305" s="241"/>
      <c r="DV305" s="241"/>
      <c r="DW305" s="241"/>
      <c r="DX305" s="241"/>
      <c r="DY305" s="241"/>
      <c r="DZ305" s="241"/>
      <c r="EA305" s="241"/>
      <c r="EB305" s="241"/>
      <c r="EC305" s="241"/>
      <c r="ED305" s="241"/>
      <c r="EE305" s="241"/>
      <c r="EF305" s="241"/>
      <c r="EG305" s="241"/>
      <c r="EH305" s="241"/>
      <c r="EI305" s="241"/>
      <c r="EJ305" s="241"/>
      <c r="EK305" s="241"/>
      <c r="EL305" s="241"/>
      <c r="EM305" s="241"/>
      <c r="EN305" s="241"/>
      <c r="EO305" s="241"/>
      <c r="EP305" s="241"/>
      <c r="EQ305" s="241"/>
      <c r="ER305" s="241"/>
      <c r="ES305" s="241"/>
      <c r="ET305" s="241"/>
      <c r="EU305" s="241"/>
      <c r="EV305" s="241"/>
      <c r="EW305" s="241"/>
      <c r="EX305" s="241"/>
      <c r="EY305" s="241"/>
      <c r="EZ305" s="241"/>
      <c r="FA305" s="241"/>
      <c r="FB305" s="241"/>
      <c r="FC305" s="241"/>
      <c r="FD305" s="241"/>
      <c r="FE305" s="241"/>
      <c r="FF305" s="241"/>
      <c r="FG305" s="241"/>
      <c r="FH305" s="241"/>
      <c r="FI305" s="241"/>
      <c r="FJ305" s="241"/>
      <c r="FK305" s="241"/>
      <c r="FL305" s="241"/>
      <c r="FM305" s="241"/>
      <c r="FN305" s="241"/>
      <c r="FO305" s="241"/>
      <c r="FP305" s="241"/>
      <c r="FQ305" s="241"/>
      <c r="FR305" s="241"/>
      <c r="FS305" s="241"/>
      <c r="FT305" s="241"/>
      <c r="FU305" s="241"/>
      <c r="FV305" s="241"/>
      <c r="FW305" s="241"/>
      <c r="FX305" s="241"/>
      <c r="FY305" s="241"/>
      <c r="FZ305" s="241"/>
      <c r="GA305" s="241"/>
      <c r="GB305" s="241"/>
      <c r="GC305" s="241"/>
      <c r="GD305" s="241"/>
      <c r="GE305" s="241"/>
      <c r="GF305" s="241"/>
      <c r="GG305" s="241"/>
      <c r="GH305" s="241"/>
      <c r="GI305" s="241"/>
      <c r="GJ305" s="241"/>
      <c r="GK305" s="241"/>
      <c r="GL305" s="241"/>
      <c r="GM305" s="241"/>
      <c r="GN305" s="241"/>
      <c r="GO305" s="241"/>
      <c r="GP305" s="241"/>
      <c r="GQ305" s="241"/>
      <c r="GR305" s="241"/>
      <c r="GS305" s="241"/>
      <c r="GT305" s="241"/>
      <c r="GU305" s="241"/>
      <c r="GV305" s="241"/>
      <c r="GW305" s="241"/>
      <c r="GX305" s="241"/>
      <c r="GY305" s="241"/>
      <c r="GZ305" s="241"/>
      <c r="HA305" s="241"/>
      <c r="HB305" s="241"/>
      <c r="HC305" s="241"/>
      <c r="HD305" s="241"/>
      <c r="HE305" s="241"/>
      <c r="HF305" s="241"/>
      <c r="HG305" s="241"/>
      <c r="HH305" s="241"/>
      <c r="HI305" s="241"/>
      <c r="HJ305" s="241"/>
      <c r="HK305" s="241"/>
      <c r="HL305" s="241"/>
      <c r="HM305" s="241"/>
      <c r="HN305" s="241"/>
      <c r="HO305" s="241"/>
      <c r="HP305" s="241"/>
      <c r="HQ305" s="241"/>
      <c r="HR305" s="241"/>
      <c r="HS305" s="241"/>
      <c r="HT305" s="241"/>
      <c r="HU305" s="241"/>
      <c r="HV305" s="241"/>
      <c r="HW305" s="241"/>
      <c r="HX305" s="241"/>
      <c r="HY305" s="241"/>
      <c r="HZ305" s="241"/>
      <c r="IA305" s="241"/>
      <c r="IB305" s="241"/>
      <c r="IC305" s="241"/>
      <c r="ID305" s="241"/>
      <c r="IE305" s="241"/>
      <c r="IF305" s="241"/>
      <c r="IG305" s="241"/>
      <c r="IH305" s="241"/>
      <c r="II305" s="241"/>
      <c r="IJ305" s="241"/>
      <c r="IK305" s="241"/>
      <c r="IL305" s="241"/>
      <c r="IM305" s="241"/>
      <c r="IN305" s="241"/>
      <c r="IO305" s="241"/>
      <c r="IP305" s="241"/>
      <c r="IQ305" s="241"/>
      <c r="IR305" s="241"/>
      <c r="IS305" s="241"/>
      <c r="IT305" s="241"/>
      <c r="IU305" s="241"/>
      <c r="IV305" s="241"/>
      <c r="IW305" s="241"/>
      <c r="IX305" s="241"/>
      <c r="IY305" s="241"/>
      <c r="IZ305" s="241"/>
      <c r="JA305" s="241"/>
      <c r="JB305" s="241"/>
      <c r="JC305" s="241"/>
      <c r="JD305" s="241"/>
      <c r="JE305" s="241"/>
      <c r="JF305" s="241"/>
      <c r="JG305" s="241"/>
      <c r="JH305" s="241"/>
      <c r="JI305" s="241"/>
      <c r="JJ305" s="241"/>
      <c r="JK305" s="241"/>
      <c r="JL305" s="241"/>
      <c r="JM305" s="241"/>
      <c r="JN305" s="241"/>
      <c r="JO305" s="241"/>
      <c r="JP305" s="241"/>
      <c r="JQ305" s="241"/>
      <c r="JR305" s="241"/>
      <c r="JS305" s="241"/>
      <c r="JT305" s="241"/>
      <c r="JU305" s="241"/>
      <c r="JV305" s="241"/>
      <c r="JW305" s="241"/>
      <c r="JX305" s="241"/>
      <c r="JY305" s="241"/>
      <c r="JZ305" s="241"/>
      <c r="KA305" s="241"/>
      <c r="KB305" s="241"/>
      <c r="KC305" s="241"/>
      <c r="KD305" s="241"/>
      <c r="KE305" s="241"/>
      <c r="KF305" s="241"/>
      <c r="KG305" s="241"/>
      <c r="KH305" s="241"/>
      <c r="KI305" s="241"/>
      <c r="KJ305" s="241"/>
      <c r="KK305" s="241"/>
      <c r="KL305" s="241"/>
      <c r="KM305" s="241"/>
      <c r="KN305" s="241"/>
      <c r="KO305" s="241"/>
      <c r="KP305" s="241"/>
      <c r="KQ305" s="241"/>
      <c r="KR305" s="241"/>
      <c r="KS305" s="241"/>
      <c r="KT305" s="241"/>
      <c r="KU305" s="241"/>
      <c r="KV305" s="241"/>
      <c r="KW305" s="241"/>
      <c r="KX305" s="241"/>
      <c r="KY305" s="241"/>
      <c r="KZ305" s="241"/>
      <c r="LA305" s="241"/>
      <c r="LB305" s="241"/>
      <c r="LC305" s="241"/>
      <c r="LD305" s="241"/>
      <c r="LE305" s="241"/>
      <c r="LF305" s="241"/>
      <c r="LG305" s="241"/>
      <c r="LH305" s="241"/>
      <c r="LI305" s="241"/>
      <c r="LJ305" s="241"/>
      <c r="LK305" s="241"/>
      <c r="LL305" s="241"/>
      <c r="LM305" s="241"/>
      <c r="LN305" s="241"/>
      <c r="LO305" s="241"/>
      <c r="LP305" s="241"/>
      <c r="LQ305" s="241"/>
      <c r="LR305" s="241"/>
      <c r="LS305" s="241"/>
      <c r="LT305" s="241"/>
      <c r="LU305" s="241"/>
      <c r="LV305" s="241"/>
      <c r="LW305" s="241"/>
      <c r="LX305" s="241"/>
      <c r="LY305" s="241"/>
      <c r="LZ305" s="241"/>
      <c r="MA305" s="241"/>
      <c r="MB305" s="241"/>
      <c r="MC305" s="241"/>
      <c r="MD305" s="241"/>
      <c r="ME305" s="241"/>
      <c r="MF305" s="241"/>
      <c r="MG305" s="241"/>
      <c r="MH305" s="241"/>
      <c r="MI305" s="241"/>
      <c r="MJ305" s="241"/>
      <c r="MK305" s="241"/>
      <c r="ML305" s="241"/>
      <c r="MM305" s="241"/>
      <c r="MN305" s="241"/>
      <c r="MO305" s="241"/>
      <c r="MP305" s="241"/>
      <c r="MQ305" s="241"/>
      <c r="MR305" s="241"/>
      <c r="MS305" s="241"/>
      <c r="MT305" s="241"/>
      <c r="MU305" s="241"/>
      <c r="MV305" s="241"/>
      <c r="MW305" s="241"/>
      <c r="MX305" s="241"/>
      <c r="MY305" s="241"/>
      <c r="MZ305" s="241"/>
      <c r="NA305" s="241"/>
      <c r="NB305" s="241"/>
      <c r="NC305" s="241"/>
      <c r="ND305" s="241"/>
      <c r="NE305" s="241"/>
      <c r="NF305" s="241"/>
      <c r="NG305" s="241"/>
      <c r="NH305" s="241"/>
      <c r="NI305" s="241"/>
      <c r="NJ305" s="241"/>
      <c r="NK305" s="241"/>
      <c r="NL305" s="241"/>
      <c r="NM305" s="241"/>
      <c r="NN305" s="241"/>
      <c r="NO305" s="241"/>
      <c r="NP305" s="241"/>
      <c r="NQ305" s="241"/>
      <c r="NR305" s="241"/>
      <c r="NS305" s="241"/>
      <c r="NT305" s="241"/>
      <c r="NU305" s="241"/>
      <c r="NV305" s="241"/>
      <c r="NW305" s="241"/>
      <c r="NX305" s="241"/>
      <c r="NY305" s="241"/>
      <c r="NZ305" s="241"/>
      <c r="OA305" s="241"/>
      <c r="OB305" s="241"/>
    </row>
    <row r="306" spans="1:392" s="162" customFormat="1">
      <c r="A306" s="121" t="s">
        <v>235</v>
      </c>
      <c r="B306" s="385" t="s">
        <v>339</v>
      </c>
      <c r="C306" s="170">
        <f>VLOOKUP(A306,'Running Inventory count'!$A:$C,3,)</f>
        <v>20</v>
      </c>
      <c r="D306" s="169"/>
      <c r="E306" s="169"/>
      <c r="F306" s="115" t="s">
        <v>783</v>
      </c>
      <c r="G306" s="169" t="s">
        <v>815</v>
      </c>
      <c r="H306" s="167" t="s">
        <v>735</v>
      </c>
      <c r="I306" s="207"/>
      <c r="J306" s="163"/>
      <c r="K306" s="15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1"/>
      <c r="V306" s="241"/>
      <c r="W306" s="241"/>
      <c r="X306" s="241"/>
      <c r="Y306" s="241"/>
      <c r="Z306" s="241"/>
      <c r="AA306" s="241"/>
      <c r="AB306" s="241"/>
      <c r="AC306" s="241"/>
      <c r="AD306" s="241"/>
      <c r="AE306" s="241"/>
      <c r="AF306" s="241"/>
      <c r="AG306" s="241"/>
      <c r="AH306" s="241"/>
      <c r="AI306" s="241"/>
      <c r="AJ306" s="241"/>
      <c r="AK306" s="241"/>
      <c r="AL306" s="241"/>
      <c r="AM306" s="241"/>
      <c r="AN306" s="241"/>
      <c r="AO306" s="241"/>
      <c r="AP306" s="241"/>
      <c r="AQ306" s="241"/>
      <c r="AR306" s="241"/>
      <c r="AS306" s="241"/>
      <c r="AT306" s="241"/>
      <c r="AU306" s="241"/>
      <c r="AV306" s="241"/>
      <c r="AW306" s="241"/>
      <c r="AX306" s="241"/>
      <c r="AY306" s="241"/>
      <c r="AZ306" s="241"/>
      <c r="BA306" s="241"/>
      <c r="BB306" s="241"/>
      <c r="BC306" s="241"/>
      <c r="BD306" s="241"/>
      <c r="BE306" s="241"/>
      <c r="BF306" s="241"/>
      <c r="BG306" s="241"/>
      <c r="BH306" s="241"/>
      <c r="BI306" s="241"/>
      <c r="BJ306" s="241"/>
      <c r="BK306" s="241"/>
      <c r="BL306" s="241"/>
      <c r="BM306" s="241"/>
      <c r="BN306" s="241"/>
      <c r="BO306" s="241"/>
      <c r="BP306" s="241"/>
      <c r="BQ306" s="241"/>
      <c r="BR306" s="241"/>
      <c r="BS306" s="241"/>
      <c r="BT306" s="241"/>
      <c r="BU306" s="241"/>
      <c r="BV306" s="241"/>
      <c r="BW306" s="241"/>
      <c r="BX306" s="241"/>
      <c r="BY306" s="241"/>
      <c r="BZ306" s="241"/>
      <c r="CA306" s="241"/>
      <c r="CB306" s="241"/>
      <c r="CC306" s="241"/>
      <c r="CD306" s="241"/>
      <c r="CE306" s="241"/>
      <c r="CF306" s="241"/>
      <c r="CG306" s="241"/>
      <c r="CH306" s="241"/>
      <c r="CI306" s="241"/>
      <c r="CJ306" s="241"/>
      <c r="CK306" s="241"/>
      <c r="CL306" s="241"/>
      <c r="CM306" s="241"/>
      <c r="CN306" s="241"/>
      <c r="CO306" s="241"/>
      <c r="CP306" s="241"/>
      <c r="CQ306" s="241"/>
      <c r="CR306" s="241"/>
      <c r="CS306" s="241"/>
      <c r="CT306" s="241"/>
      <c r="CU306" s="241"/>
      <c r="CV306" s="241"/>
      <c r="CW306" s="241"/>
      <c r="CX306" s="241"/>
      <c r="CY306" s="241"/>
      <c r="CZ306" s="241"/>
      <c r="DA306" s="241"/>
      <c r="DB306" s="241"/>
      <c r="DC306" s="241"/>
      <c r="DD306" s="241"/>
      <c r="DE306" s="241"/>
      <c r="DF306" s="241"/>
      <c r="DG306" s="241"/>
      <c r="DH306" s="241"/>
      <c r="DI306" s="241"/>
      <c r="DJ306" s="241"/>
      <c r="DK306" s="241"/>
      <c r="DL306" s="241"/>
      <c r="DM306" s="241"/>
      <c r="DN306" s="241"/>
      <c r="DO306" s="241"/>
      <c r="DP306" s="241"/>
      <c r="DQ306" s="241"/>
      <c r="DR306" s="241"/>
      <c r="DS306" s="241"/>
      <c r="DT306" s="241"/>
      <c r="DU306" s="241"/>
      <c r="DV306" s="241"/>
      <c r="DW306" s="241"/>
      <c r="DX306" s="241"/>
      <c r="DY306" s="241"/>
      <c r="DZ306" s="241"/>
      <c r="EA306" s="241"/>
      <c r="EB306" s="241"/>
      <c r="EC306" s="241"/>
      <c r="ED306" s="241"/>
      <c r="EE306" s="241"/>
      <c r="EF306" s="241"/>
      <c r="EG306" s="241"/>
      <c r="EH306" s="241"/>
      <c r="EI306" s="241"/>
      <c r="EJ306" s="241"/>
      <c r="EK306" s="241"/>
      <c r="EL306" s="241"/>
      <c r="EM306" s="241"/>
      <c r="EN306" s="241"/>
      <c r="EO306" s="241"/>
      <c r="EP306" s="241"/>
      <c r="EQ306" s="241"/>
      <c r="ER306" s="241"/>
      <c r="ES306" s="241"/>
      <c r="ET306" s="241"/>
      <c r="EU306" s="241"/>
      <c r="EV306" s="241"/>
      <c r="EW306" s="241"/>
      <c r="EX306" s="241"/>
      <c r="EY306" s="241"/>
      <c r="EZ306" s="241"/>
      <c r="FA306" s="241"/>
      <c r="FB306" s="241"/>
      <c r="FC306" s="241"/>
      <c r="FD306" s="241"/>
      <c r="FE306" s="241"/>
      <c r="FF306" s="241"/>
      <c r="FG306" s="241"/>
      <c r="FH306" s="241"/>
      <c r="FI306" s="241"/>
      <c r="FJ306" s="241"/>
      <c r="FK306" s="241"/>
      <c r="FL306" s="241"/>
      <c r="FM306" s="241"/>
      <c r="FN306" s="241"/>
      <c r="FO306" s="241"/>
      <c r="FP306" s="241"/>
      <c r="FQ306" s="241"/>
      <c r="FR306" s="241"/>
      <c r="FS306" s="241"/>
      <c r="FT306" s="241"/>
      <c r="FU306" s="241"/>
      <c r="FV306" s="241"/>
      <c r="FW306" s="241"/>
      <c r="FX306" s="241"/>
      <c r="FY306" s="241"/>
      <c r="FZ306" s="241"/>
      <c r="GA306" s="241"/>
      <c r="GB306" s="241"/>
      <c r="GC306" s="241"/>
      <c r="GD306" s="241"/>
      <c r="GE306" s="241"/>
      <c r="GF306" s="241"/>
      <c r="GG306" s="241"/>
      <c r="GH306" s="241"/>
      <c r="GI306" s="241"/>
      <c r="GJ306" s="241"/>
      <c r="GK306" s="241"/>
      <c r="GL306" s="241"/>
      <c r="GM306" s="241"/>
      <c r="GN306" s="241"/>
      <c r="GO306" s="241"/>
      <c r="GP306" s="241"/>
      <c r="GQ306" s="241"/>
      <c r="GR306" s="241"/>
      <c r="GS306" s="241"/>
      <c r="GT306" s="241"/>
      <c r="GU306" s="241"/>
      <c r="GV306" s="241"/>
      <c r="GW306" s="241"/>
      <c r="GX306" s="241"/>
      <c r="GY306" s="241"/>
      <c r="GZ306" s="241"/>
      <c r="HA306" s="241"/>
      <c r="HB306" s="241"/>
      <c r="HC306" s="241"/>
      <c r="HD306" s="241"/>
      <c r="HE306" s="241"/>
      <c r="HF306" s="241"/>
      <c r="HG306" s="241"/>
      <c r="HH306" s="241"/>
      <c r="HI306" s="241"/>
      <c r="HJ306" s="241"/>
      <c r="HK306" s="241"/>
      <c r="HL306" s="241"/>
      <c r="HM306" s="241"/>
      <c r="HN306" s="241"/>
      <c r="HO306" s="241"/>
      <c r="HP306" s="241"/>
      <c r="HQ306" s="241"/>
      <c r="HR306" s="241"/>
      <c r="HS306" s="241"/>
      <c r="HT306" s="241"/>
      <c r="HU306" s="241"/>
      <c r="HV306" s="241"/>
      <c r="HW306" s="241"/>
      <c r="HX306" s="241"/>
      <c r="HY306" s="241"/>
      <c r="HZ306" s="241"/>
      <c r="IA306" s="241"/>
      <c r="IB306" s="241"/>
      <c r="IC306" s="241"/>
      <c r="ID306" s="241"/>
      <c r="IE306" s="241"/>
      <c r="IF306" s="241"/>
      <c r="IG306" s="241"/>
      <c r="IH306" s="241"/>
      <c r="II306" s="241"/>
      <c r="IJ306" s="241"/>
      <c r="IK306" s="241"/>
      <c r="IL306" s="241"/>
      <c r="IM306" s="241"/>
      <c r="IN306" s="241"/>
      <c r="IO306" s="241"/>
      <c r="IP306" s="241"/>
      <c r="IQ306" s="241"/>
      <c r="IR306" s="241"/>
      <c r="IS306" s="241"/>
      <c r="IT306" s="241"/>
      <c r="IU306" s="241"/>
      <c r="IV306" s="241"/>
      <c r="IW306" s="241"/>
      <c r="IX306" s="241"/>
      <c r="IY306" s="241"/>
      <c r="IZ306" s="241"/>
      <c r="JA306" s="241"/>
      <c r="JB306" s="241"/>
      <c r="JC306" s="241"/>
      <c r="JD306" s="241"/>
      <c r="JE306" s="241"/>
      <c r="JF306" s="241"/>
      <c r="JG306" s="241"/>
      <c r="JH306" s="241"/>
      <c r="JI306" s="241"/>
      <c r="JJ306" s="241"/>
      <c r="JK306" s="241"/>
      <c r="JL306" s="241"/>
      <c r="JM306" s="241"/>
      <c r="JN306" s="241"/>
      <c r="JO306" s="241"/>
      <c r="JP306" s="241"/>
      <c r="JQ306" s="241"/>
      <c r="JR306" s="241"/>
      <c r="JS306" s="241"/>
      <c r="JT306" s="241"/>
      <c r="JU306" s="241"/>
      <c r="JV306" s="241"/>
      <c r="JW306" s="241"/>
      <c r="JX306" s="241"/>
      <c r="JY306" s="241"/>
      <c r="JZ306" s="241"/>
      <c r="KA306" s="241"/>
      <c r="KB306" s="241"/>
      <c r="KC306" s="241"/>
      <c r="KD306" s="241"/>
      <c r="KE306" s="241"/>
      <c r="KF306" s="241"/>
      <c r="KG306" s="241"/>
      <c r="KH306" s="241"/>
      <c r="KI306" s="241"/>
      <c r="KJ306" s="241"/>
      <c r="KK306" s="241"/>
      <c r="KL306" s="241"/>
      <c r="KM306" s="241"/>
      <c r="KN306" s="241"/>
      <c r="KO306" s="241"/>
      <c r="KP306" s="241"/>
      <c r="KQ306" s="241"/>
      <c r="KR306" s="241"/>
      <c r="KS306" s="241"/>
      <c r="KT306" s="241"/>
      <c r="KU306" s="241"/>
      <c r="KV306" s="241"/>
      <c r="KW306" s="241"/>
      <c r="KX306" s="241"/>
      <c r="KY306" s="241"/>
      <c r="KZ306" s="241"/>
      <c r="LA306" s="241"/>
      <c r="LB306" s="241"/>
      <c r="LC306" s="241"/>
      <c r="LD306" s="241"/>
      <c r="LE306" s="241"/>
      <c r="LF306" s="241"/>
      <c r="LG306" s="241"/>
      <c r="LH306" s="241"/>
      <c r="LI306" s="241"/>
      <c r="LJ306" s="241"/>
      <c r="LK306" s="241"/>
      <c r="LL306" s="241"/>
      <c r="LM306" s="241"/>
      <c r="LN306" s="241"/>
      <c r="LO306" s="241"/>
      <c r="LP306" s="241"/>
      <c r="LQ306" s="241"/>
      <c r="LR306" s="241"/>
      <c r="LS306" s="241"/>
      <c r="LT306" s="241"/>
      <c r="LU306" s="241"/>
      <c r="LV306" s="241"/>
      <c r="LW306" s="241"/>
      <c r="LX306" s="241"/>
      <c r="LY306" s="241"/>
      <c r="LZ306" s="241"/>
      <c r="MA306" s="241"/>
      <c r="MB306" s="241"/>
      <c r="MC306" s="241"/>
      <c r="MD306" s="241"/>
      <c r="ME306" s="241"/>
      <c r="MF306" s="241"/>
      <c r="MG306" s="241"/>
      <c r="MH306" s="241"/>
      <c r="MI306" s="241"/>
      <c r="MJ306" s="241"/>
      <c r="MK306" s="241"/>
      <c r="ML306" s="241"/>
      <c r="MM306" s="241"/>
      <c r="MN306" s="241"/>
      <c r="MO306" s="241"/>
      <c r="MP306" s="241"/>
      <c r="MQ306" s="241"/>
      <c r="MR306" s="241"/>
      <c r="MS306" s="241"/>
      <c r="MT306" s="241"/>
      <c r="MU306" s="241"/>
      <c r="MV306" s="241"/>
      <c r="MW306" s="241"/>
      <c r="MX306" s="241"/>
      <c r="MY306" s="241"/>
      <c r="MZ306" s="241"/>
      <c r="NA306" s="241"/>
      <c r="NB306" s="241"/>
      <c r="NC306" s="241"/>
      <c r="ND306" s="241"/>
      <c r="NE306" s="241"/>
      <c r="NF306" s="241"/>
      <c r="NG306" s="241"/>
      <c r="NH306" s="241"/>
      <c r="NI306" s="241"/>
      <c r="NJ306" s="241"/>
      <c r="NK306" s="241"/>
      <c r="NL306" s="241"/>
      <c r="NM306" s="241"/>
      <c r="NN306" s="241"/>
      <c r="NO306" s="241"/>
      <c r="NP306" s="241"/>
      <c r="NQ306" s="241"/>
      <c r="NR306" s="241"/>
      <c r="NS306" s="241"/>
      <c r="NT306" s="241"/>
      <c r="NU306" s="241"/>
      <c r="NV306" s="241"/>
      <c r="NW306" s="241"/>
      <c r="NX306" s="241"/>
      <c r="NY306" s="241"/>
      <c r="NZ306" s="241"/>
      <c r="OA306" s="241"/>
      <c r="OB306" s="241"/>
    </row>
    <row r="307" spans="1:392" s="162" customFormat="1">
      <c r="A307" s="124" t="s">
        <v>236</v>
      </c>
      <c r="B307" s="393" t="s">
        <v>475</v>
      </c>
      <c r="C307" s="170">
        <f>VLOOKUP(A307,'Running Inventory count'!$A:$C,3,)</f>
        <v>20</v>
      </c>
      <c r="D307" s="169"/>
      <c r="E307" s="169"/>
      <c r="F307" s="115" t="s">
        <v>783</v>
      </c>
      <c r="G307" s="169" t="s">
        <v>841</v>
      </c>
      <c r="H307" s="167" t="s">
        <v>735</v>
      </c>
      <c r="I307" s="151"/>
      <c r="J307" s="166"/>
      <c r="K307" s="165"/>
      <c r="L307" s="241"/>
      <c r="M307" s="241"/>
      <c r="N307" s="241"/>
      <c r="O307" s="241"/>
      <c r="P307" s="241"/>
      <c r="Q307" s="241"/>
      <c r="R307" s="241"/>
      <c r="S307" s="241"/>
      <c r="T307" s="241"/>
      <c r="U307" s="241"/>
      <c r="V307" s="241"/>
      <c r="W307" s="241"/>
      <c r="X307" s="241"/>
      <c r="Y307" s="241"/>
      <c r="Z307" s="241"/>
      <c r="AA307" s="241"/>
      <c r="AB307" s="241"/>
      <c r="AC307" s="241"/>
      <c r="AD307" s="241"/>
      <c r="AE307" s="241"/>
      <c r="AF307" s="241"/>
      <c r="AG307" s="241"/>
      <c r="AH307" s="241"/>
      <c r="AI307" s="241"/>
      <c r="AJ307" s="241"/>
      <c r="AK307" s="241"/>
      <c r="AL307" s="241"/>
      <c r="AM307" s="241"/>
      <c r="AN307" s="241"/>
      <c r="AO307" s="241"/>
      <c r="AP307" s="241"/>
      <c r="AQ307" s="241"/>
      <c r="AR307" s="241"/>
      <c r="AS307" s="241"/>
      <c r="AT307" s="241"/>
      <c r="AU307" s="241"/>
      <c r="AV307" s="241"/>
      <c r="AW307" s="241"/>
      <c r="AX307" s="241"/>
      <c r="AY307" s="241"/>
      <c r="AZ307" s="241"/>
      <c r="BA307" s="241"/>
      <c r="BB307" s="241"/>
      <c r="BC307" s="241"/>
      <c r="BD307" s="241"/>
      <c r="BE307" s="241"/>
      <c r="BF307" s="241"/>
      <c r="BG307" s="241"/>
      <c r="BH307" s="241"/>
      <c r="BI307" s="241"/>
      <c r="BJ307" s="241"/>
      <c r="BK307" s="241"/>
      <c r="BL307" s="241"/>
      <c r="BM307" s="241"/>
      <c r="BN307" s="241"/>
      <c r="BO307" s="241"/>
      <c r="BP307" s="241"/>
      <c r="BQ307" s="241"/>
      <c r="BR307" s="241"/>
      <c r="BS307" s="241"/>
      <c r="BT307" s="241"/>
      <c r="BU307" s="241"/>
      <c r="BV307" s="241"/>
      <c r="BW307" s="241"/>
      <c r="BX307" s="241"/>
      <c r="BY307" s="241"/>
      <c r="BZ307" s="241"/>
      <c r="CA307" s="241"/>
      <c r="CB307" s="241"/>
      <c r="CC307" s="241"/>
      <c r="CD307" s="241"/>
      <c r="CE307" s="241"/>
      <c r="CF307" s="241"/>
      <c r="CG307" s="241"/>
      <c r="CH307" s="241"/>
      <c r="CI307" s="241"/>
      <c r="CJ307" s="241"/>
      <c r="CK307" s="241"/>
      <c r="CL307" s="241"/>
      <c r="CM307" s="241"/>
      <c r="CN307" s="241"/>
      <c r="CO307" s="241"/>
      <c r="CP307" s="241"/>
      <c r="CQ307" s="241"/>
      <c r="CR307" s="241"/>
      <c r="CS307" s="241"/>
      <c r="CT307" s="241"/>
      <c r="CU307" s="241"/>
      <c r="CV307" s="241"/>
      <c r="CW307" s="241"/>
      <c r="CX307" s="241"/>
      <c r="CY307" s="241"/>
      <c r="CZ307" s="241"/>
      <c r="DA307" s="241"/>
      <c r="DB307" s="241"/>
      <c r="DC307" s="241"/>
      <c r="DD307" s="241"/>
      <c r="DE307" s="241"/>
      <c r="DF307" s="241"/>
      <c r="DG307" s="241"/>
      <c r="DH307" s="241"/>
      <c r="DI307" s="241"/>
      <c r="DJ307" s="241"/>
      <c r="DK307" s="241"/>
      <c r="DL307" s="241"/>
      <c r="DM307" s="241"/>
      <c r="DN307" s="241"/>
      <c r="DO307" s="241"/>
      <c r="DP307" s="241"/>
      <c r="DQ307" s="241"/>
      <c r="DR307" s="241"/>
      <c r="DS307" s="241"/>
      <c r="DT307" s="241"/>
      <c r="DU307" s="241"/>
      <c r="DV307" s="241"/>
      <c r="DW307" s="241"/>
      <c r="DX307" s="241"/>
      <c r="DY307" s="241"/>
      <c r="DZ307" s="241"/>
      <c r="EA307" s="241"/>
      <c r="EB307" s="241"/>
      <c r="EC307" s="241"/>
      <c r="ED307" s="241"/>
      <c r="EE307" s="241"/>
      <c r="EF307" s="241"/>
      <c r="EG307" s="241"/>
      <c r="EH307" s="241"/>
      <c r="EI307" s="241"/>
      <c r="EJ307" s="241"/>
      <c r="EK307" s="241"/>
      <c r="EL307" s="241"/>
      <c r="EM307" s="241"/>
      <c r="EN307" s="241"/>
      <c r="EO307" s="241"/>
      <c r="EP307" s="241"/>
      <c r="EQ307" s="241"/>
      <c r="ER307" s="241"/>
      <c r="ES307" s="241"/>
      <c r="ET307" s="241"/>
      <c r="EU307" s="241"/>
      <c r="EV307" s="241"/>
      <c r="EW307" s="241"/>
      <c r="EX307" s="241"/>
      <c r="EY307" s="241"/>
      <c r="EZ307" s="241"/>
      <c r="FA307" s="241"/>
      <c r="FB307" s="241"/>
      <c r="FC307" s="241"/>
      <c r="FD307" s="241"/>
      <c r="FE307" s="241"/>
      <c r="FF307" s="241"/>
      <c r="FG307" s="241"/>
      <c r="FH307" s="241"/>
      <c r="FI307" s="241"/>
      <c r="FJ307" s="241"/>
      <c r="FK307" s="241"/>
      <c r="FL307" s="241"/>
      <c r="FM307" s="241"/>
      <c r="FN307" s="241"/>
      <c r="FO307" s="241"/>
      <c r="FP307" s="241"/>
      <c r="FQ307" s="241"/>
      <c r="FR307" s="241"/>
      <c r="FS307" s="241"/>
      <c r="FT307" s="241"/>
      <c r="FU307" s="241"/>
      <c r="FV307" s="241"/>
      <c r="FW307" s="241"/>
      <c r="FX307" s="241"/>
      <c r="FY307" s="241"/>
      <c r="FZ307" s="241"/>
      <c r="GA307" s="241"/>
      <c r="GB307" s="241"/>
      <c r="GC307" s="241"/>
      <c r="GD307" s="241"/>
      <c r="GE307" s="241"/>
      <c r="GF307" s="241"/>
      <c r="GG307" s="241"/>
      <c r="GH307" s="241"/>
      <c r="GI307" s="241"/>
      <c r="GJ307" s="241"/>
      <c r="GK307" s="241"/>
      <c r="GL307" s="241"/>
      <c r="GM307" s="241"/>
      <c r="GN307" s="241"/>
      <c r="GO307" s="241"/>
      <c r="GP307" s="241"/>
      <c r="GQ307" s="241"/>
      <c r="GR307" s="241"/>
      <c r="GS307" s="241"/>
      <c r="GT307" s="241"/>
      <c r="GU307" s="241"/>
      <c r="GV307" s="241"/>
      <c r="GW307" s="241"/>
      <c r="GX307" s="241"/>
      <c r="GY307" s="241"/>
      <c r="GZ307" s="241"/>
      <c r="HA307" s="241"/>
      <c r="HB307" s="241"/>
      <c r="HC307" s="241"/>
      <c r="HD307" s="241"/>
      <c r="HE307" s="241"/>
      <c r="HF307" s="241"/>
      <c r="HG307" s="241"/>
      <c r="HH307" s="241"/>
      <c r="HI307" s="241"/>
      <c r="HJ307" s="241"/>
      <c r="HK307" s="241"/>
      <c r="HL307" s="241"/>
      <c r="HM307" s="241"/>
      <c r="HN307" s="241"/>
      <c r="HO307" s="241"/>
      <c r="HP307" s="241"/>
      <c r="HQ307" s="241"/>
      <c r="HR307" s="241"/>
      <c r="HS307" s="241"/>
      <c r="HT307" s="241"/>
      <c r="HU307" s="241"/>
      <c r="HV307" s="241"/>
      <c r="HW307" s="241"/>
      <c r="HX307" s="241"/>
      <c r="HY307" s="241"/>
      <c r="HZ307" s="241"/>
      <c r="IA307" s="241"/>
      <c r="IB307" s="241"/>
      <c r="IC307" s="241"/>
      <c r="ID307" s="241"/>
      <c r="IE307" s="241"/>
      <c r="IF307" s="241"/>
      <c r="IG307" s="241"/>
      <c r="IH307" s="241"/>
      <c r="II307" s="241"/>
      <c r="IJ307" s="241"/>
      <c r="IK307" s="241"/>
      <c r="IL307" s="241"/>
      <c r="IM307" s="241"/>
      <c r="IN307" s="241"/>
      <c r="IO307" s="241"/>
      <c r="IP307" s="241"/>
      <c r="IQ307" s="241"/>
      <c r="IR307" s="241"/>
      <c r="IS307" s="241"/>
      <c r="IT307" s="241"/>
      <c r="IU307" s="241"/>
      <c r="IV307" s="241"/>
      <c r="IW307" s="241"/>
      <c r="IX307" s="241"/>
      <c r="IY307" s="241"/>
      <c r="IZ307" s="241"/>
      <c r="JA307" s="241"/>
      <c r="JB307" s="241"/>
      <c r="JC307" s="241"/>
      <c r="JD307" s="241"/>
      <c r="JE307" s="241"/>
      <c r="JF307" s="241"/>
      <c r="JG307" s="241"/>
      <c r="JH307" s="241"/>
      <c r="JI307" s="241"/>
      <c r="JJ307" s="241"/>
      <c r="JK307" s="241"/>
      <c r="JL307" s="241"/>
      <c r="JM307" s="241"/>
      <c r="JN307" s="241"/>
      <c r="JO307" s="241"/>
      <c r="JP307" s="241"/>
      <c r="JQ307" s="241"/>
      <c r="JR307" s="241"/>
      <c r="JS307" s="241"/>
      <c r="JT307" s="241"/>
      <c r="JU307" s="241"/>
      <c r="JV307" s="241"/>
      <c r="JW307" s="241"/>
      <c r="JX307" s="241"/>
      <c r="JY307" s="241"/>
      <c r="JZ307" s="241"/>
      <c r="KA307" s="241"/>
      <c r="KB307" s="241"/>
      <c r="KC307" s="241"/>
      <c r="KD307" s="241"/>
      <c r="KE307" s="241"/>
      <c r="KF307" s="241"/>
      <c r="KG307" s="241"/>
      <c r="KH307" s="241"/>
      <c r="KI307" s="241"/>
      <c r="KJ307" s="241"/>
      <c r="KK307" s="241"/>
      <c r="KL307" s="241"/>
      <c r="KM307" s="241"/>
      <c r="KN307" s="241"/>
      <c r="KO307" s="241"/>
      <c r="KP307" s="241"/>
      <c r="KQ307" s="241"/>
      <c r="KR307" s="241"/>
      <c r="KS307" s="241"/>
      <c r="KT307" s="241"/>
      <c r="KU307" s="241"/>
      <c r="KV307" s="241"/>
      <c r="KW307" s="241"/>
      <c r="KX307" s="241"/>
      <c r="KY307" s="241"/>
      <c r="KZ307" s="241"/>
      <c r="LA307" s="241"/>
      <c r="LB307" s="241"/>
      <c r="LC307" s="241"/>
      <c r="LD307" s="241"/>
      <c r="LE307" s="241"/>
      <c r="LF307" s="241"/>
      <c r="LG307" s="241"/>
      <c r="LH307" s="241"/>
      <c r="LI307" s="241"/>
      <c r="LJ307" s="241"/>
      <c r="LK307" s="241"/>
      <c r="LL307" s="241"/>
      <c r="LM307" s="241"/>
      <c r="LN307" s="241"/>
      <c r="LO307" s="241"/>
      <c r="LP307" s="241"/>
      <c r="LQ307" s="241"/>
      <c r="LR307" s="241"/>
      <c r="LS307" s="241"/>
      <c r="LT307" s="241"/>
      <c r="LU307" s="241"/>
      <c r="LV307" s="241"/>
      <c r="LW307" s="241"/>
      <c r="LX307" s="241"/>
      <c r="LY307" s="241"/>
      <c r="LZ307" s="241"/>
      <c r="MA307" s="241"/>
      <c r="MB307" s="241"/>
      <c r="MC307" s="241"/>
      <c r="MD307" s="241"/>
      <c r="ME307" s="241"/>
      <c r="MF307" s="241"/>
      <c r="MG307" s="241"/>
      <c r="MH307" s="241"/>
      <c r="MI307" s="241"/>
      <c r="MJ307" s="241"/>
      <c r="MK307" s="241"/>
      <c r="ML307" s="241"/>
      <c r="MM307" s="241"/>
      <c r="MN307" s="241"/>
      <c r="MO307" s="241"/>
      <c r="MP307" s="241"/>
      <c r="MQ307" s="241"/>
      <c r="MR307" s="241"/>
      <c r="MS307" s="241"/>
      <c r="MT307" s="241"/>
      <c r="MU307" s="241"/>
      <c r="MV307" s="241"/>
      <c r="MW307" s="241"/>
      <c r="MX307" s="241"/>
      <c r="MY307" s="241"/>
      <c r="MZ307" s="241"/>
      <c r="NA307" s="241"/>
      <c r="NB307" s="241"/>
      <c r="NC307" s="241"/>
      <c r="ND307" s="241"/>
      <c r="NE307" s="241"/>
      <c r="NF307" s="241"/>
      <c r="NG307" s="241"/>
      <c r="NH307" s="241"/>
      <c r="NI307" s="241"/>
      <c r="NJ307" s="241"/>
      <c r="NK307" s="241"/>
      <c r="NL307" s="241"/>
      <c r="NM307" s="241"/>
      <c r="NN307" s="241"/>
      <c r="NO307" s="241"/>
      <c r="NP307" s="241"/>
      <c r="NQ307" s="241"/>
      <c r="NR307" s="241"/>
      <c r="NS307" s="241"/>
      <c r="NT307" s="241"/>
      <c r="NU307" s="241"/>
      <c r="NV307" s="241"/>
      <c r="NW307" s="241"/>
      <c r="NX307" s="241"/>
      <c r="NY307" s="241"/>
      <c r="NZ307" s="241"/>
      <c r="OA307" s="241"/>
      <c r="OB307" s="241"/>
    </row>
    <row r="308" spans="1:392" s="162" customFormat="1">
      <c r="A308" s="124" t="s">
        <v>237</v>
      </c>
      <c r="B308" s="393" t="s">
        <v>479</v>
      </c>
      <c r="C308" s="170">
        <f>VLOOKUP(A308,'Running Inventory count'!$A:$C,3,)</f>
        <v>19</v>
      </c>
      <c r="D308" s="169"/>
      <c r="E308" s="169"/>
      <c r="F308" s="115" t="s">
        <v>783</v>
      </c>
      <c r="G308" s="169" t="s">
        <v>845</v>
      </c>
      <c r="H308" s="167" t="s">
        <v>735</v>
      </c>
      <c r="I308" s="151"/>
      <c r="J308" s="166"/>
      <c r="K308" s="165"/>
      <c r="L308" s="241"/>
      <c r="M308" s="241"/>
      <c r="N308" s="241"/>
      <c r="O308" s="241"/>
      <c r="P308" s="241"/>
      <c r="Q308" s="241"/>
      <c r="R308" s="241"/>
      <c r="S308" s="241"/>
      <c r="T308" s="241"/>
      <c r="U308" s="241"/>
      <c r="V308" s="241"/>
      <c r="W308" s="241"/>
      <c r="X308" s="241"/>
      <c r="Y308" s="241"/>
      <c r="Z308" s="241"/>
      <c r="AA308" s="241"/>
      <c r="AB308" s="241"/>
      <c r="AC308" s="241"/>
      <c r="AD308" s="241"/>
      <c r="AE308" s="241"/>
      <c r="AF308" s="241"/>
      <c r="AG308" s="241"/>
      <c r="AH308" s="241"/>
      <c r="AI308" s="241"/>
      <c r="AJ308" s="241"/>
      <c r="AK308" s="241"/>
      <c r="AL308" s="241"/>
      <c r="AM308" s="241"/>
      <c r="AN308" s="241"/>
      <c r="AO308" s="241"/>
      <c r="AP308" s="241"/>
      <c r="AQ308" s="241"/>
      <c r="AR308" s="241"/>
      <c r="AS308" s="241"/>
      <c r="AT308" s="241"/>
      <c r="AU308" s="241"/>
      <c r="AV308" s="241"/>
      <c r="AW308" s="241"/>
      <c r="AX308" s="241"/>
      <c r="AY308" s="241"/>
      <c r="AZ308" s="241"/>
      <c r="BA308" s="241"/>
      <c r="BB308" s="241"/>
      <c r="BC308" s="241"/>
      <c r="BD308" s="241"/>
      <c r="BE308" s="241"/>
      <c r="BF308" s="241"/>
      <c r="BG308" s="241"/>
      <c r="BH308" s="241"/>
      <c r="BI308" s="241"/>
      <c r="BJ308" s="241"/>
      <c r="BK308" s="241"/>
      <c r="BL308" s="241"/>
      <c r="BM308" s="241"/>
      <c r="BN308" s="241"/>
      <c r="BO308" s="241"/>
      <c r="BP308" s="241"/>
      <c r="BQ308" s="241"/>
      <c r="BR308" s="241"/>
      <c r="BS308" s="241"/>
      <c r="BT308" s="241"/>
      <c r="BU308" s="241"/>
      <c r="BV308" s="241"/>
      <c r="BW308" s="241"/>
      <c r="BX308" s="241"/>
      <c r="BY308" s="241"/>
      <c r="BZ308" s="241"/>
      <c r="CA308" s="241"/>
      <c r="CB308" s="241"/>
      <c r="CC308" s="241"/>
      <c r="CD308" s="241"/>
      <c r="CE308" s="241"/>
      <c r="CF308" s="241"/>
      <c r="CG308" s="241"/>
      <c r="CH308" s="241"/>
      <c r="CI308" s="241"/>
      <c r="CJ308" s="241"/>
      <c r="CK308" s="241"/>
      <c r="CL308" s="241"/>
      <c r="CM308" s="241"/>
      <c r="CN308" s="241"/>
      <c r="CO308" s="241"/>
      <c r="CP308" s="241"/>
      <c r="CQ308" s="241"/>
      <c r="CR308" s="241"/>
      <c r="CS308" s="241"/>
      <c r="CT308" s="241"/>
      <c r="CU308" s="241"/>
      <c r="CV308" s="241"/>
      <c r="CW308" s="241"/>
      <c r="CX308" s="241"/>
      <c r="CY308" s="241"/>
      <c r="CZ308" s="241"/>
      <c r="DA308" s="241"/>
      <c r="DB308" s="241"/>
      <c r="DC308" s="241"/>
      <c r="DD308" s="241"/>
      <c r="DE308" s="241"/>
      <c r="DF308" s="241"/>
      <c r="DG308" s="241"/>
      <c r="DH308" s="241"/>
      <c r="DI308" s="241"/>
      <c r="DJ308" s="241"/>
      <c r="DK308" s="241"/>
      <c r="DL308" s="241"/>
      <c r="DM308" s="241"/>
      <c r="DN308" s="241"/>
      <c r="DO308" s="241"/>
      <c r="DP308" s="241"/>
      <c r="DQ308" s="241"/>
      <c r="DR308" s="241"/>
      <c r="DS308" s="241"/>
      <c r="DT308" s="241"/>
      <c r="DU308" s="241"/>
      <c r="DV308" s="241"/>
      <c r="DW308" s="241"/>
      <c r="DX308" s="241"/>
      <c r="DY308" s="241"/>
      <c r="DZ308" s="241"/>
      <c r="EA308" s="241"/>
      <c r="EB308" s="241"/>
      <c r="EC308" s="241"/>
      <c r="ED308" s="241"/>
      <c r="EE308" s="241"/>
      <c r="EF308" s="241"/>
      <c r="EG308" s="241"/>
      <c r="EH308" s="241"/>
      <c r="EI308" s="241"/>
      <c r="EJ308" s="241"/>
      <c r="EK308" s="241"/>
      <c r="EL308" s="241"/>
      <c r="EM308" s="241"/>
      <c r="EN308" s="241"/>
      <c r="EO308" s="241"/>
      <c r="EP308" s="241"/>
      <c r="EQ308" s="241"/>
      <c r="ER308" s="241"/>
      <c r="ES308" s="241"/>
      <c r="ET308" s="241"/>
      <c r="EU308" s="241"/>
      <c r="EV308" s="241"/>
      <c r="EW308" s="241"/>
      <c r="EX308" s="241"/>
      <c r="EY308" s="241"/>
      <c r="EZ308" s="241"/>
      <c r="FA308" s="241"/>
      <c r="FB308" s="241"/>
      <c r="FC308" s="241"/>
      <c r="FD308" s="241"/>
      <c r="FE308" s="241"/>
      <c r="FF308" s="241"/>
      <c r="FG308" s="241"/>
      <c r="FH308" s="241"/>
      <c r="FI308" s="241"/>
      <c r="FJ308" s="241"/>
      <c r="FK308" s="241"/>
      <c r="FL308" s="241"/>
      <c r="FM308" s="241"/>
      <c r="FN308" s="241"/>
      <c r="FO308" s="241"/>
      <c r="FP308" s="241"/>
      <c r="FQ308" s="241"/>
      <c r="FR308" s="241"/>
      <c r="FS308" s="241"/>
      <c r="FT308" s="241"/>
      <c r="FU308" s="241"/>
      <c r="FV308" s="241"/>
      <c r="FW308" s="241"/>
      <c r="FX308" s="241"/>
      <c r="FY308" s="241"/>
      <c r="FZ308" s="241"/>
      <c r="GA308" s="241"/>
      <c r="GB308" s="241"/>
      <c r="GC308" s="241"/>
      <c r="GD308" s="241"/>
      <c r="GE308" s="241"/>
      <c r="GF308" s="241"/>
      <c r="GG308" s="241"/>
      <c r="GH308" s="241"/>
      <c r="GI308" s="241"/>
      <c r="GJ308" s="241"/>
      <c r="GK308" s="241"/>
      <c r="GL308" s="241"/>
      <c r="GM308" s="241"/>
      <c r="GN308" s="241"/>
      <c r="GO308" s="241"/>
      <c r="GP308" s="241"/>
      <c r="GQ308" s="241"/>
      <c r="GR308" s="241"/>
      <c r="GS308" s="241"/>
      <c r="GT308" s="241"/>
      <c r="GU308" s="241"/>
      <c r="GV308" s="241"/>
      <c r="GW308" s="241"/>
      <c r="GX308" s="241"/>
      <c r="GY308" s="241"/>
      <c r="GZ308" s="241"/>
      <c r="HA308" s="241"/>
      <c r="HB308" s="241"/>
      <c r="HC308" s="241"/>
      <c r="HD308" s="241"/>
      <c r="HE308" s="241"/>
      <c r="HF308" s="241"/>
      <c r="HG308" s="241"/>
      <c r="HH308" s="241"/>
      <c r="HI308" s="241"/>
      <c r="HJ308" s="241"/>
      <c r="HK308" s="241"/>
      <c r="HL308" s="241"/>
      <c r="HM308" s="241"/>
      <c r="HN308" s="241"/>
      <c r="HO308" s="241"/>
      <c r="HP308" s="241"/>
      <c r="HQ308" s="241"/>
      <c r="HR308" s="241"/>
      <c r="HS308" s="241"/>
      <c r="HT308" s="241"/>
      <c r="HU308" s="241"/>
      <c r="HV308" s="241"/>
      <c r="HW308" s="241"/>
      <c r="HX308" s="241"/>
      <c r="HY308" s="241"/>
      <c r="HZ308" s="241"/>
      <c r="IA308" s="241"/>
      <c r="IB308" s="241"/>
      <c r="IC308" s="241"/>
      <c r="ID308" s="241"/>
      <c r="IE308" s="241"/>
      <c r="IF308" s="241"/>
      <c r="IG308" s="241"/>
      <c r="IH308" s="241"/>
      <c r="II308" s="241"/>
      <c r="IJ308" s="241"/>
      <c r="IK308" s="241"/>
      <c r="IL308" s="241"/>
      <c r="IM308" s="241"/>
      <c r="IN308" s="241"/>
      <c r="IO308" s="241"/>
      <c r="IP308" s="241"/>
      <c r="IQ308" s="241"/>
      <c r="IR308" s="241"/>
      <c r="IS308" s="241"/>
      <c r="IT308" s="241"/>
      <c r="IU308" s="241"/>
      <c r="IV308" s="241"/>
      <c r="IW308" s="241"/>
      <c r="IX308" s="241"/>
      <c r="IY308" s="241"/>
      <c r="IZ308" s="241"/>
      <c r="JA308" s="241"/>
      <c r="JB308" s="241"/>
      <c r="JC308" s="241"/>
      <c r="JD308" s="241"/>
      <c r="JE308" s="241"/>
      <c r="JF308" s="241"/>
      <c r="JG308" s="241"/>
      <c r="JH308" s="241"/>
      <c r="JI308" s="241"/>
      <c r="JJ308" s="241"/>
      <c r="JK308" s="241"/>
      <c r="JL308" s="241"/>
      <c r="JM308" s="241"/>
      <c r="JN308" s="241"/>
      <c r="JO308" s="241"/>
      <c r="JP308" s="241"/>
      <c r="JQ308" s="241"/>
      <c r="JR308" s="241"/>
      <c r="JS308" s="241"/>
      <c r="JT308" s="241"/>
      <c r="JU308" s="241"/>
      <c r="JV308" s="241"/>
      <c r="JW308" s="241"/>
      <c r="JX308" s="241"/>
      <c r="JY308" s="241"/>
      <c r="JZ308" s="241"/>
      <c r="KA308" s="241"/>
      <c r="KB308" s="241"/>
      <c r="KC308" s="241"/>
      <c r="KD308" s="241"/>
      <c r="KE308" s="241"/>
      <c r="KF308" s="241"/>
      <c r="KG308" s="241"/>
      <c r="KH308" s="241"/>
      <c r="KI308" s="241"/>
      <c r="KJ308" s="241"/>
      <c r="KK308" s="241"/>
      <c r="KL308" s="241"/>
      <c r="KM308" s="241"/>
      <c r="KN308" s="241"/>
      <c r="KO308" s="241"/>
      <c r="KP308" s="241"/>
      <c r="KQ308" s="241"/>
      <c r="KR308" s="241"/>
      <c r="KS308" s="241"/>
      <c r="KT308" s="241"/>
      <c r="KU308" s="241"/>
      <c r="KV308" s="241"/>
      <c r="KW308" s="241"/>
      <c r="KX308" s="241"/>
      <c r="KY308" s="241"/>
      <c r="KZ308" s="241"/>
      <c r="LA308" s="241"/>
      <c r="LB308" s="241"/>
      <c r="LC308" s="241"/>
      <c r="LD308" s="241"/>
      <c r="LE308" s="241"/>
      <c r="LF308" s="241"/>
      <c r="LG308" s="241"/>
      <c r="LH308" s="241"/>
      <c r="LI308" s="241"/>
      <c r="LJ308" s="241"/>
      <c r="LK308" s="241"/>
      <c r="LL308" s="241"/>
      <c r="LM308" s="241"/>
      <c r="LN308" s="241"/>
      <c r="LO308" s="241"/>
      <c r="LP308" s="241"/>
      <c r="LQ308" s="241"/>
      <c r="LR308" s="241"/>
      <c r="LS308" s="241"/>
      <c r="LT308" s="241"/>
      <c r="LU308" s="241"/>
      <c r="LV308" s="241"/>
      <c r="LW308" s="241"/>
      <c r="LX308" s="241"/>
      <c r="LY308" s="241"/>
      <c r="LZ308" s="241"/>
      <c r="MA308" s="241"/>
      <c r="MB308" s="241"/>
      <c r="MC308" s="241"/>
      <c r="MD308" s="241"/>
      <c r="ME308" s="241"/>
      <c r="MF308" s="241"/>
      <c r="MG308" s="241"/>
      <c r="MH308" s="241"/>
      <c r="MI308" s="241"/>
      <c r="MJ308" s="241"/>
      <c r="MK308" s="241"/>
      <c r="ML308" s="241"/>
      <c r="MM308" s="241"/>
      <c r="MN308" s="241"/>
      <c r="MO308" s="241"/>
      <c r="MP308" s="241"/>
      <c r="MQ308" s="241"/>
      <c r="MR308" s="241"/>
      <c r="MS308" s="241"/>
      <c r="MT308" s="241"/>
      <c r="MU308" s="241"/>
      <c r="MV308" s="241"/>
      <c r="MW308" s="241"/>
      <c r="MX308" s="241"/>
      <c r="MY308" s="241"/>
      <c r="MZ308" s="241"/>
      <c r="NA308" s="241"/>
      <c r="NB308" s="241"/>
      <c r="NC308" s="241"/>
      <c r="ND308" s="241"/>
      <c r="NE308" s="241"/>
      <c r="NF308" s="241"/>
      <c r="NG308" s="241"/>
      <c r="NH308" s="241"/>
      <c r="NI308" s="241"/>
      <c r="NJ308" s="241"/>
      <c r="NK308" s="241"/>
      <c r="NL308" s="241"/>
      <c r="NM308" s="241"/>
      <c r="NN308" s="241"/>
      <c r="NO308" s="241"/>
      <c r="NP308" s="241"/>
      <c r="NQ308" s="241"/>
      <c r="NR308" s="241"/>
      <c r="NS308" s="241"/>
      <c r="NT308" s="241"/>
      <c r="NU308" s="241"/>
      <c r="NV308" s="241"/>
      <c r="NW308" s="241"/>
      <c r="NX308" s="241"/>
      <c r="NY308" s="241"/>
      <c r="NZ308" s="241"/>
      <c r="OA308" s="241"/>
      <c r="OB308" s="241"/>
    </row>
    <row r="309" spans="1:392" s="162" customFormat="1">
      <c r="A309" s="124" t="s">
        <v>238</v>
      </c>
      <c r="B309" s="393" t="s">
        <v>480</v>
      </c>
      <c r="C309" s="170">
        <f>VLOOKUP(A309,'Running Inventory count'!$A:$C,3,)</f>
        <v>37</v>
      </c>
      <c r="D309" s="169"/>
      <c r="E309" s="169"/>
      <c r="F309" s="115" t="s">
        <v>783</v>
      </c>
      <c r="G309" s="169" t="s">
        <v>846</v>
      </c>
      <c r="H309" s="167" t="s">
        <v>735</v>
      </c>
      <c r="I309" s="151"/>
      <c r="J309" s="166"/>
      <c r="K309" s="165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1"/>
      <c r="Z309" s="241"/>
      <c r="AA309" s="241"/>
      <c r="AB309" s="241"/>
      <c r="AC309" s="241"/>
      <c r="AD309" s="241"/>
      <c r="AE309" s="241"/>
      <c r="AF309" s="241"/>
      <c r="AG309" s="241"/>
      <c r="AH309" s="241"/>
      <c r="AI309" s="241"/>
      <c r="AJ309" s="241"/>
      <c r="AK309" s="241"/>
      <c r="AL309" s="241"/>
      <c r="AM309" s="241"/>
      <c r="AN309" s="241"/>
      <c r="AO309" s="241"/>
      <c r="AP309" s="241"/>
      <c r="AQ309" s="241"/>
      <c r="AR309" s="241"/>
      <c r="AS309" s="241"/>
      <c r="AT309" s="241"/>
      <c r="AU309" s="241"/>
      <c r="AV309" s="241"/>
      <c r="AW309" s="241"/>
      <c r="AX309" s="241"/>
      <c r="AY309" s="241"/>
      <c r="AZ309" s="241"/>
      <c r="BA309" s="241"/>
      <c r="BB309" s="241"/>
      <c r="BC309" s="241"/>
      <c r="BD309" s="241"/>
      <c r="BE309" s="241"/>
      <c r="BF309" s="241"/>
      <c r="BG309" s="241"/>
      <c r="BH309" s="241"/>
      <c r="BI309" s="241"/>
      <c r="BJ309" s="241"/>
      <c r="BK309" s="241"/>
      <c r="BL309" s="241"/>
      <c r="BM309" s="241"/>
      <c r="BN309" s="241"/>
      <c r="BO309" s="241"/>
      <c r="BP309" s="241"/>
      <c r="BQ309" s="241"/>
      <c r="BR309" s="241"/>
      <c r="BS309" s="241"/>
      <c r="BT309" s="241"/>
      <c r="BU309" s="241"/>
      <c r="BV309" s="241"/>
      <c r="BW309" s="241"/>
      <c r="BX309" s="241"/>
      <c r="BY309" s="241"/>
      <c r="BZ309" s="241"/>
      <c r="CA309" s="241"/>
      <c r="CB309" s="241"/>
      <c r="CC309" s="241"/>
      <c r="CD309" s="241"/>
      <c r="CE309" s="241"/>
      <c r="CF309" s="241"/>
      <c r="CG309" s="241"/>
      <c r="CH309" s="241"/>
      <c r="CI309" s="241"/>
      <c r="CJ309" s="241"/>
      <c r="CK309" s="241"/>
      <c r="CL309" s="241"/>
      <c r="CM309" s="241"/>
      <c r="CN309" s="241"/>
      <c r="CO309" s="241"/>
      <c r="CP309" s="241"/>
      <c r="CQ309" s="241"/>
      <c r="CR309" s="241"/>
      <c r="CS309" s="241"/>
      <c r="CT309" s="241"/>
      <c r="CU309" s="241"/>
      <c r="CV309" s="241"/>
      <c r="CW309" s="241"/>
      <c r="CX309" s="241"/>
      <c r="CY309" s="241"/>
      <c r="CZ309" s="241"/>
      <c r="DA309" s="241"/>
      <c r="DB309" s="241"/>
      <c r="DC309" s="241"/>
      <c r="DD309" s="241"/>
      <c r="DE309" s="241"/>
      <c r="DF309" s="241"/>
      <c r="DG309" s="241"/>
      <c r="DH309" s="241"/>
      <c r="DI309" s="241"/>
      <c r="DJ309" s="241"/>
      <c r="DK309" s="241"/>
      <c r="DL309" s="241"/>
      <c r="DM309" s="241"/>
      <c r="DN309" s="241"/>
      <c r="DO309" s="241"/>
      <c r="DP309" s="241"/>
      <c r="DQ309" s="241"/>
      <c r="DR309" s="241"/>
      <c r="DS309" s="241"/>
      <c r="DT309" s="241"/>
      <c r="DU309" s="241"/>
      <c r="DV309" s="241"/>
      <c r="DW309" s="241"/>
      <c r="DX309" s="241"/>
      <c r="DY309" s="241"/>
      <c r="DZ309" s="241"/>
      <c r="EA309" s="241"/>
      <c r="EB309" s="241"/>
      <c r="EC309" s="241"/>
      <c r="ED309" s="241"/>
      <c r="EE309" s="241"/>
      <c r="EF309" s="241"/>
      <c r="EG309" s="241"/>
      <c r="EH309" s="241"/>
      <c r="EI309" s="241"/>
      <c r="EJ309" s="241"/>
      <c r="EK309" s="241"/>
      <c r="EL309" s="241"/>
      <c r="EM309" s="241"/>
      <c r="EN309" s="241"/>
      <c r="EO309" s="241"/>
      <c r="EP309" s="241"/>
      <c r="EQ309" s="241"/>
      <c r="ER309" s="241"/>
      <c r="ES309" s="241"/>
      <c r="ET309" s="241"/>
      <c r="EU309" s="241"/>
      <c r="EV309" s="241"/>
      <c r="EW309" s="241"/>
      <c r="EX309" s="241"/>
      <c r="EY309" s="241"/>
      <c r="EZ309" s="241"/>
      <c r="FA309" s="241"/>
      <c r="FB309" s="241"/>
      <c r="FC309" s="241"/>
      <c r="FD309" s="241"/>
      <c r="FE309" s="241"/>
      <c r="FF309" s="241"/>
      <c r="FG309" s="241"/>
      <c r="FH309" s="241"/>
      <c r="FI309" s="241"/>
      <c r="FJ309" s="241"/>
      <c r="FK309" s="241"/>
      <c r="FL309" s="241"/>
      <c r="FM309" s="241"/>
      <c r="FN309" s="241"/>
      <c r="FO309" s="241"/>
      <c r="FP309" s="241"/>
      <c r="FQ309" s="241"/>
      <c r="FR309" s="241"/>
      <c r="FS309" s="241"/>
      <c r="FT309" s="241"/>
      <c r="FU309" s="241"/>
      <c r="FV309" s="241"/>
      <c r="FW309" s="241"/>
      <c r="FX309" s="241"/>
      <c r="FY309" s="241"/>
      <c r="FZ309" s="241"/>
      <c r="GA309" s="241"/>
      <c r="GB309" s="241"/>
      <c r="GC309" s="241"/>
      <c r="GD309" s="241"/>
      <c r="GE309" s="241"/>
      <c r="GF309" s="241"/>
      <c r="GG309" s="241"/>
      <c r="GH309" s="241"/>
      <c r="GI309" s="241"/>
      <c r="GJ309" s="241"/>
      <c r="GK309" s="241"/>
      <c r="GL309" s="241"/>
      <c r="GM309" s="241"/>
      <c r="GN309" s="241"/>
      <c r="GO309" s="241"/>
      <c r="GP309" s="241"/>
      <c r="GQ309" s="241"/>
      <c r="GR309" s="241"/>
      <c r="GS309" s="241"/>
      <c r="GT309" s="241"/>
      <c r="GU309" s="241"/>
      <c r="GV309" s="241"/>
      <c r="GW309" s="241"/>
      <c r="GX309" s="241"/>
      <c r="GY309" s="241"/>
      <c r="GZ309" s="241"/>
      <c r="HA309" s="241"/>
      <c r="HB309" s="241"/>
      <c r="HC309" s="241"/>
      <c r="HD309" s="241"/>
      <c r="HE309" s="241"/>
      <c r="HF309" s="241"/>
      <c r="HG309" s="241"/>
      <c r="HH309" s="241"/>
      <c r="HI309" s="241"/>
      <c r="HJ309" s="241"/>
      <c r="HK309" s="241"/>
      <c r="HL309" s="241"/>
      <c r="HM309" s="241"/>
      <c r="HN309" s="241"/>
      <c r="HO309" s="241"/>
      <c r="HP309" s="241"/>
      <c r="HQ309" s="241"/>
      <c r="HR309" s="241"/>
      <c r="HS309" s="241"/>
      <c r="HT309" s="241"/>
      <c r="HU309" s="241"/>
      <c r="HV309" s="241"/>
      <c r="HW309" s="241"/>
      <c r="HX309" s="241"/>
      <c r="HY309" s="241"/>
      <c r="HZ309" s="241"/>
      <c r="IA309" s="241"/>
      <c r="IB309" s="241"/>
      <c r="IC309" s="241"/>
      <c r="ID309" s="241"/>
      <c r="IE309" s="241"/>
      <c r="IF309" s="241"/>
      <c r="IG309" s="241"/>
      <c r="IH309" s="241"/>
      <c r="II309" s="241"/>
      <c r="IJ309" s="241"/>
      <c r="IK309" s="241"/>
      <c r="IL309" s="241"/>
      <c r="IM309" s="241"/>
      <c r="IN309" s="241"/>
      <c r="IO309" s="241"/>
      <c r="IP309" s="241"/>
      <c r="IQ309" s="241"/>
      <c r="IR309" s="241"/>
      <c r="IS309" s="241"/>
      <c r="IT309" s="241"/>
      <c r="IU309" s="241"/>
      <c r="IV309" s="241"/>
      <c r="IW309" s="241"/>
      <c r="IX309" s="241"/>
      <c r="IY309" s="241"/>
      <c r="IZ309" s="241"/>
      <c r="JA309" s="241"/>
      <c r="JB309" s="241"/>
      <c r="JC309" s="241"/>
      <c r="JD309" s="241"/>
      <c r="JE309" s="241"/>
      <c r="JF309" s="241"/>
      <c r="JG309" s="241"/>
      <c r="JH309" s="241"/>
      <c r="JI309" s="241"/>
      <c r="JJ309" s="241"/>
      <c r="JK309" s="241"/>
      <c r="JL309" s="241"/>
      <c r="JM309" s="241"/>
      <c r="JN309" s="241"/>
      <c r="JO309" s="241"/>
      <c r="JP309" s="241"/>
      <c r="JQ309" s="241"/>
      <c r="JR309" s="241"/>
      <c r="JS309" s="241"/>
      <c r="JT309" s="241"/>
      <c r="JU309" s="241"/>
      <c r="JV309" s="241"/>
      <c r="JW309" s="241"/>
      <c r="JX309" s="241"/>
      <c r="JY309" s="241"/>
      <c r="JZ309" s="241"/>
      <c r="KA309" s="241"/>
      <c r="KB309" s="241"/>
      <c r="KC309" s="241"/>
      <c r="KD309" s="241"/>
      <c r="KE309" s="241"/>
      <c r="KF309" s="241"/>
      <c r="KG309" s="241"/>
      <c r="KH309" s="241"/>
      <c r="KI309" s="241"/>
      <c r="KJ309" s="241"/>
      <c r="KK309" s="241"/>
      <c r="KL309" s="241"/>
      <c r="KM309" s="241"/>
      <c r="KN309" s="241"/>
      <c r="KO309" s="241"/>
      <c r="KP309" s="241"/>
      <c r="KQ309" s="241"/>
      <c r="KR309" s="241"/>
      <c r="KS309" s="241"/>
      <c r="KT309" s="241"/>
      <c r="KU309" s="241"/>
      <c r="KV309" s="241"/>
      <c r="KW309" s="241"/>
      <c r="KX309" s="241"/>
      <c r="KY309" s="241"/>
      <c r="KZ309" s="241"/>
      <c r="LA309" s="241"/>
      <c r="LB309" s="241"/>
      <c r="LC309" s="241"/>
      <c r="LD309" s="241"/>
      <c r="LE309" s="241"/>
      <c r="LF309" s="241"/>
      <c r="LG309" s="241"/>
      <c r="LH309" s="241"/>
      <c r="LI309" s="241"/>
      <c r="LJ309" s="241"/>
      <c r="LK309" s="241"/>
      <c r="LL309" s="241"/>
      <c r="LM309" s="241"/>
      <c r="LN309" s="241"/>
      <c r="LO309" s="241"/>
      <c r="LP309" s="241"/>
      <c r="LQ309" s="241"/>
      <c r="LR309" s="241"/>
      <c r="LS309" s="241"/>
      <c r="LT309" s="241"/>
      <c r="LU309" s="241"/>
      <c r="LV309" s="241"/>
      <c r="LW309" s="241"/>
      <c r="LX309" s="241"/>
      <c r="LY309" s="241"/>
      <c r="LZ309" s="241"/>
      <c r="MA309" s="241"/>
      <c r="MB309" s="241"/>
      <c r="MC309" s="241"/>
      <c r="MD309" s="241"/>
      <c r="ME309" s="241"/>
      <c r="MF309" s="241"/>
      <c r="MG309" s="241"/>
      <c r="MH309" s="241"/>
      <c r="MI309" s="241"/>
      <c r="MJ309" s="241"/>
      <c r="MK309" s="241"/>
      <c r="ML309" s="241"/>
      <c r="MM309" s="241"/>
      <c r="MN309" s="241"/>
      <c r="MO309" s="241"/>
      <c r="MP309" s="241"/>
      <c r="MQ309" s="241"/>
      <c r="MR309" s="241"/>
      <c r="MS309" s="241"/>
      <c r="MT309" s="241"/>
      <c r="MU309" s="241"/>
      <c r="MV309" s="241"/>
      <c r="MW309" s="241"/>
      <c r="MX309" s="241"/>
      <c r="MY309" s="241"/>
      <c r="MZ309" s="241"/>
      <c r="NA309" s="241"/>
      <c r="NB309" s="241"/>
      <c r="NC309" s="241"/>
      <c r="ND309" s="241"/>
      <c r="NE309" s="241"/>
      <c r="NF309" s="241"/>
      <c r="NG309" s="241"/>
      <c r="NH309" s="241"/>
      <c r="NI309" s="241"/>
      <c r="NJ309" s="241"/>
      <c r="NK309" s="241"/>
      <c r="NL309" s="241"/>
      <c r="NM309" s="241"/>
      <c r="NN309" s="241"/>
      <c r="NO309" s="241"/>
      <c r="NP309" s="241"/>
      <c r="NQ309" s="241"/>
      <c r="NR309" s="241"/>
      <c r="NS309" s="241"/>
      <c r="NT309" s="241"/>
      <c r="NU309" s="241"/>
      <c r="NV309" s="241"/>
      <c r="NW309" s="241"/>
      <c r="NX309" s="241"/>
      <c r="NY309" s="241"/>
      <c r="NZ309" s="241"/>
      <c r="OA309" s="241"/>
      <c r="OB309" s="241"/>
    </row>
    <row r="310" spans="1:392" s="162" customFormat="1">
      <c r="A310" s="124" t="s">
        <v>239</v>
      </c>
      <c r="B310" s="393" t="s">
        <v>478</v>
      </c>
      <c r="C310" s="170">
        <f>VLOOKUP(A310,'Running Inventory count'!$A:$C,3,)</f>
        <v>20</v>
      </c>
      <c r="D310" s="169"/>
      <c r="E310" s="169"/>
      <c r="F310" s="115" t="s">
        <v>783</v>
      </c>
      <c r="G310" s="169" t="s">
        <v>844</v>
      </c>
      <c r="H310" s="167" t="s">
        <v>735</v>
      </c>
      <c r="I310" s="151"/>
      <c r="J310" s="166"/>
      <c r="K310" s="165"/>
      <c r="L310" s="241"/>
      <c r="M310" s="241"/>
      <c r="N310" s="241"/>
      <c r="O310" s="241"/>
      <c r="P310" s="241"/>
      <c r="Q310" s="241"/>
      <c r="R310" s="241"/>
      <c r="S310" s="241"/>
      <c r="T310" s="241"/>
      <c r="U310" s="241"/>
      <c r="V310" s="241"/>
      <c r="W310" s="241"/>
      <c r="X310" s="241"/>
      <c r="Y310" s="241"/>
      <c r="Z310" s="241"/>
      <c r="AA310" s="241"/>
      <c r="AB310" s="241"/>
      <c r="AC310" s="241"/>
      <c r="AD310" s="241"/>
      <c r="AE310" s="241"/>
      <c r="AF310" s="241"/>
      <c r="AG310" s="241"/>
      <c r="AH310" s="241"/>
      <c r="AI310" s="241"/>
      <c r="AJ310" s="241"/>
      <c r="AK310" s="241"/>
      <c r="AL310" s="241"/>
      <c r="AM310" s="241"/>
      <c r="AN310" s="241"/>
      <c r="AO310" s="241"/>
      <c r="AP310" s="241"/>
      <c r="AQ310" s="241"/>
      <c r="AR310" s="241"/>
      <c r="AS310" s="241"/>
      <c r="AT310" s="241"/>
      <c r="AU310" s="241"/>
      <c r="AV310" s="241"/>
      <c r="AW310" s="241"/>
      <c r="AX310" s="241"/>
      <c r="AY310" s="241"/>
      <c r="AZ310" s="241"/>
      <c r="BA310" s="241"/>
      <c r="BB310" s="241"/>
      <c r="BC310" s="241"/>
      <c r="BD310" s="241"/>
      <c r="BE310" s="241"/>
      <c r="BF310" s="241"/>
      <c r="BG310" s="241"/>
      <c r="BH310" s="241"/>
      <c r="BI310" s="241"/>
      <c r="BJ310" s="241"/>
      <c r="BK310" s="241"/>
      <c r="BL310" s="241"/>
      <c r="BM310" s="241"/>
      <c r="BN310" s="241"/>
      <c r="BO310" s="241"/>
      <c r="BP310" s="241"/>
      <c r="BQ310" s="241"/>
      <c r="BR310" s="241"/>
      <c r="BS310" s="241"/>
      <c r="BT310" s="241"/>
      <c r="BU310" s="241"/>
      <c r="BV310" s="241"/>
      <c r="BW310" s="241"/>
      <c r="BX310" s="241"/>
      <c r="BY310" s="241"/>
      <c r="BZ310" s="241"/>
      <c r="CA310" s="241"/>
      <c r="CB310" s="241"/>
      <c r="CC310" s="241"/>
      <c r="CD310" s="241"/>
      <c r="CE310" s="241"/>
      <c r="CF310" s="241"/>
      <c r="CG310" s="241"/>
      <c r="CH310" s="241"/>
      <c r="CI310" s="241"/>
      <c r="CJ310" s="241"/>
      <c r="CK310" s="241"/>
      <c r="CL310" s="241"/>
      <c r="CM310" s="241"/>
      <c r="CN310" s="241"/>
      <c r="CO310" s="241"/>
      <c r="CP310" s="241"/>
      <c r="CQ310" s="241"/>
      <c r="CR310" s="241"/>
      <c r="CS310" s="241"/>
      <c r="CT310" s="241"/>
      <c r="CU310" s="241"/>
      <c r="CV310" s="241"/>
      <c r="CW310" s="241"/>
      <c r="CX310" s="241"/>
      <c r="CY310" s="241"/>
      <c r="CZ310" s="241"/>
      <c r="DA310" s="241"/>
      <c r="DB310" s="241"/>
      <c r="DC310" s="241"/>
      <c r="DD310" s="241"/>
      <c r="DE310" s="241"/>
      <c r="DF310" s="241"/>
      <c r="DG310" s="241"/>
      <c r="DH310" s="241"/>
      <c r="DI310" s="241"/>
      <c r="DJ310" s="241"/>
      <c r="DK310" s="241"/>
      <c r="DL310" s="241"/>
      <c r="DM310" s="241"/>
      <c r="DN310" s="241"/>
      <c r="DO310" s="241"/>
      <c r="DP310" s="241"/>
      <c r="DQ310" s="241"/>
      <c r="DR310" s="241"/>
      <c r="DS310" s="241"/>
      <c r="DT310" s="241"/>
      <c r="DU310" s="241"/>
      <c r="DV310" s="241"/>
      <c r="DW310" s="241"/>
      <c r="DX310" s="241"/>
      <c r="DY310" s="241"/>
      <c r="DZ310" s="241"/>
      <c r="EA310" s="241"/>
      <c r="EB310" s="241"/>
      <c r="EC310" s="241"/>
      <c r="ED310" s="241"/>
      <c r="EE310" s="241"/>
      <c r="EF310" s="241"/>
      <c r="EG310" s="241"/>
      <c r="EH310" s="241"/>
      <c r="EI310" s="241"/>
      <c r="EJ310" s="241"/>
      <c r="EK310" s="241"/>
      <c r="EL310" s="241"/>
      <c r="EM310" s="241"/>
      <c r="EN310" s="241"/>
      <c r="EO310" s="241"/>
      <c r="EP310" s="241"/>
      <c r="EQ310" s="241"/>
      <c r="ER310" s="241"/>
      <c r="ES310" s="241"/>
      <c r="ET310" s="241"/>
      <c r="EU310" s="241"/>
      <c r="EV310" s="241"/>
      <c r="EW310" s="241"/>
      <c r="EX310" s="241"/>
      <c r="EY310" s="241"/>
      <c r="EZ310" s="241"/>
      <c r="FA310" s="241"/>
      <c r="FB310" s="241"/>
      <c r="FC310" s="241"/>
      <c r="FD310" s="241"/>
      <c r="FE310" s="241"/>
      <c r="FF310" s="241"/>
      <c r="FG310" s="241"/>
      <c r="FH310" s="241"/>
      <c r="FI310" s="241"/>
      <c r="FJ310" s="241"/>
      <c r="FK310" s="241"/>
      <c r="FL310" s="241"/>
      <c r="FM310" s="241"/>
      <c r="FN310" s="241"/>
      <c r="FO310" s="241"/>
      <c r="FP310" s="241"/>
      <c r="FQ310" s="241"/>
      <c r="FR310" s="241"/>
      <c r="FS310" s="241"/>
      <c r="FT310" s="241"/>
      <c r="FU310" s="241"/>
      <c r="FV310" s="241"/>
      <c r="FW310" s="241"/>
      <c r="FX310" s="241"/>
      <c r="FY310" s="241"/>
      <c r="FZ310" s="241"/>
      <c r="GA310" s="241"/>
      <c r="GB310" s="241"/>
      <c r="GC310" s="241"/>
      <c r="GD310" s="241"/>
      <c r="GE310" s="241"/>
      <c r="GF310" s="241"/>
      <c r="GG310" s="241"/>
      <c r="GH310" s="241"/>
      <c r="GI310" s="241"/>
      <c r="GJ310" s="241"/>
      <c r="GK310" s="241"/>
      <c r="GL310" s="241"/>
      <c r="GM310" s="241"/>
      <c r="GN310" s="241"/>
      <c r="GO310" s="241"/>
      <c r="GP310" s="241"/>
      <c r="GQ310" s="241"/>
      <c r="GR310" s="241"/>
      <c r="GS310" s="241"/>
      <c r="GT310" s="241"/>
      <c r="GU310" s="241"/>
      <c r="GV310" s="241"/>
      <c r="GW310" s="241"/>
      <c r="GX310" s="241"/>
      <c r="GY310" s="241"/>
      <c r="GZ310" s="241"/>
      <c r="HA310" s="241"/>
      <c r="HB310" s="241"/>
      <c r="HC310" s="241"/>
      <c r="HD310" s="241"/>
      <c r="HE310" s="241"/>
      <c r="HF310" s="241"/>
      <c r="HG310" s="241"/>
      <c r="HH310" s="241"/>
      <c r="HI310" s="241"/>
      <c r="HJ310" s="241"/>
      <c r="HK310" s="241"/>
      <c r="HL310" s="241"/>
      <c r="HM310" s="241"/>
      <c r="HN310" s="241"/>
      <c r="HO310" s="241"/>
      <c r="HP310" s="241"/>
      <c r="HQ310" s="241"/>
      <c r="HR310" s="241"/>
      <c r="HS310" s="241"/>
      <c r="HT310" s="241"/>
      <c r="HU310" s="241"/>
      <c r="HV310" s="241"/>
      <c r="HW310" s="241"/>
      <c r="HX310" s="241"/>
      <c r="HY310" s="241"/>
      <c r="HZ310" s="241"/>
      <c r="IA310" s="241"/>
      <c r="IB310" s="241"/>
      <c r="IC310" s="241"/>
      <c r="ID310" s="241"/>
      <c r="IE310" s="241"/>
      <c r="IF310" s="241"/>
      <c r="IG310" s="241"/>
      <c r="IH310" s="241"/>
      <c r="II310" s="241"/>
      <c r="IJ310" s="241"/>
      <c r="IK310" s="241"/>
      <c r="IL310" s="241"/>
      <c r="IM310" s="241"/>
      <c r="IN310" s="241"/>
      <c r="IO310" s="241"/>
      <c r="IP310" s="241"/>
      <c r="IQ310" s="241"/>
      <c r="IR310" s="241"/>
      <c r="IS310" s="241"/>
      <c r="IT310" s="241"/>
      <c r="IU310" s="241"/>
      <c r="IV310" s="241"/>
      <c r="IW310" s="241"/>
      <c r="IX310" s="241"/>
      <c r="IY310" s="241"/>
      <c r="IZ310" s="241"/>
      <c r="JA310" s="241"/>
      <c r="JB310" s="241"/>
      <c r="JC310" s="241"/>
      <c r="JD310" s="241"/>
      <c r="JE310" s="241"/>
      <c r="JF310" s="241"/>
      <c r="JG310" s="241"/>
      <c r="JH310" s="241"/>
      <c r="JI310" s="241"/>
      <c r="JJ310" s="241"/>
      <c r="JK310" s="241"/>
      <c r="JL310" s="241"/>
      <c r="JM310" s="241"/>
      <c r="JN310" s="241"/>
      <c r="JO310" s="241"/>
      <c r="JP310" s="241"/>
      <c r="JQ310" s="241"/>
      <c r="JR310" s="241"/>
      <c r="JS310" s="241"/>
      <c r="JT310" s="241"/>
      <c r="JU310" s="241"/>
      <c r="JV310" s="241"/>
      <c r="JW310" s="241"/>
      <c r="JX310" s="241"/>
      <c r="JY310" s="241"/>
      <c r="JZ310" s="241"/>
      <c r="KA310" s="241"/>
      <c r="KB310" s="241"/>
      <c r="KC310" s="241"/>
      <c r="KD310" s="241"/>
      <c r="KE310" s="241"/>
      <c r="KF310" s="241"/>
      <c r="KG310" s="241"/>
      <c r="KH310" s="241"/>
      <c r="KI310" s="241"/>
      <c r="KJ310" s="241"/>
      <c r="KK310" s="241"/>
      <c r="KL310" s="241"/>
      <c r="KM310" s="241"/>
      <c r="KN310" s="241"/>
      <c r="KO310" s="241"/>
      <c r="KP310" s="241"/>
      <c r="KQ310" s="241"/>
      <c r="KR310" s="241"/>
      <c r="KS310" s="241"/>
      <c r="KT310" s="241"/>
      <c r="KU310" s="241"/>
      <c r="KV310" s="241"/>
      <c r="KW310" s="241"/>
      <c r="KX310" s="241"/>
      <c r="KY310" s="241"/>
      <c r="KZ310" s="241"/>
      <c r="LA310" s="241"/>
      <c r="LB310" s="241"/>
      <c r="LC310" s="241"/>
      <c r="LD310" s="241"/>
      <c r="LE310" s="241"/>
      <c r="LF310" s="241"/>
      <c r="LG310" s="241"/>
      <c r="LH310" s="241"/>
      <c r="LI310" s="241"/>
      <c r="LJ310" s="241"/>
      <c r="LK310" s="241"/>
      <c r="LL310" s="241"/>
      <c r="LM310" s="241"/>
      <c r="LN310" s="241"/>
      <c r="LO310" s="241"/>
      <c r="LP310" s="241"/>
      <c r="LQ310" s="241"/>
      <c r="LR310" s="241"/>
      <c r="LS310" s="241"/>
      <c r="LT310" s="241"/>
      <c r="LU310" s="241"/>
      <c r="LV310" s="241"/>
      <c r="LW310" s="241"/>
      <c r="LX310" s="241"/>
      <c r="LY310" s="241"/>
      <c r="LZ310" s="241"/>
      <c r="MA310" s="241"/>
      <c r="MB310" s="241"/>
      <c r="MC310" s="241"/>
      <c r="MD310" s="241"/>
      <c r="ME310" s="241"/>
      <c r="MF310" s="241"/>
      <c r="MG310" s="241"/>
      <c r="MH310" s="241"/>
      <c r="MI310" s="241"/>
      <c r="MJ310" s="241"/>
      <c r="MK310" s="241"/>
      <c r="ML310" s="241"/>
      <c r="MM310" s="241"/>
      <c r="MN310" s="241"/>
      <c r="MO310" s="241"/>
      <c r="MP310" s="241"/>
      <c r="MQ310" s="241"/>
      <c r="MR310" s="241"/>
      <c r="MS310" s="241"/>
      <c r="MT310" s="241"/>
      <c r="MU310" s="241"/>
      <c r="MV310" s="241"/>
      <c r="MW310" s="241"/>
      <c r="MX310" s="241"/>
      <c r="MY310" s="241"/>
      <c r="MZ310" s="241"/>
      <c r="NA310" s="241"/>
      <c r="NB310" s="241"/>
      <c r="NC310" s="241"/>
      <c r="ND310" s="241"/>
      <c r="NE310" s="241"/>
      <c r="NF310" s="241"/>
      <c r="NG310" s="241"/>
      <c r="NH310" s="241"/>
      <c r="NI310" s="241"/>
      <c r="NJ310" s="241"/>
      <c r="NK310" s="241"/>
      <c r="NL310" s="241"/>
      <c r="NM310" s="241"/>
      <c r="NN310" s="241"/>
      <c r="NO310" s="241"/>
      <c r="NP310" s="241"/>
      <c r="NQ310" s="241"/>
      <c r="NR310" s="241"/>
      <c r="NS310" s="241"/>
      <c r="NT310" s="241"/>
      <c r="NU310" s="241"/>
      <c r="NV310" s="241"/>
      <c r="NW310" s="241"/>
      <c r="NX310" s="241"/>
      <c r="NY310" s="241"/>
      <c r="NZ310" s="241"/>
      <c r="OA310" s="241"/>
      <c r="OB310" s="241"/>
    </row>
    <row r="311" spans="1:392" s="162" customFormat="1">
      <c r="A311" s="218" t="s">
        <v>1687</v>
      </c>
      <c r="B311" s="391" t="s">
        <v>1688</v>
      </c>
      <c r="C311" s="290">
        <f>VLOOKUP(A311,'Running Inventory count'!$A:$C,3,)</f>
        <v>97</v>
      </c>
      <c r="D311" s="289"/>
      <c r="E311" s="289"/>
      <c r="F311" s="291" t="s">
        <v>1669</v>
      </c>
      <c r="G311" s="289" t="s">
        <v>868</v>
      </c>
      <c r="H311" s="288" t="s">
        <v>103</v>
      </c>
      <c r="I311" s="275"/>
      <c r="J311" s="166"/>
      <c r="K311" s="165"/>
      <c r="L311" s="241"/>
      <c r="M311" s="241"/>
      <c r="N311" s="241"/>
      <c r="O311" s="241"/>
      <c r="P311" s="241"/>
      <c r="Q311" s="241"/>
      <c r="R311" s="241"/>
      <c r="S311" s="241"/>
      <c r="T311" s="241"/>
      <c r="U311" s="241"/>
      <c r="V311" s="241"/>
      <c r="W311" s="241"/>
      <c r="X311" s="241"/>
      <c r="Y311" s="241"/>
      <c r="Z311" s="241"/>
      <c r="AA311" s="241"/>
      <c r="AB311" s="241"/>
      <c r="AC311" s="241"/>
      <c r="AD311" s="241"/>
      <c r="AE311" s="241"/>
      <c r="AF311" s="241"/>
      <c r="AG311" s="241"/>
      <c r="AH311" s="241"/>
      <c r="AI311" s="241"/>
      <c r="AJ311" s="241"/>
      <c r="AK311" s="241"/>
      <c r="AL311" s="241"/>
      <c r="AM311" s="241"/>
      <c r="AN311" s="241"/>
      <c r="AO311" s="241"/>
      <c r="AP311" s="241"/>
      <c r="AQ311" s="241"/>
      <c r="AR311" s="241"/>
      <c r="AS311" s="241"/>
      <c r="AT311" s="241"/>
      <c r="AU311" s="241"/>
      <c r="AV311" s="241"/>
      <c r="AW311" s="241"/>
      <c r="AX311" s="241"/>
      <c r="AY311" s="241"/>
      <c r="AZ311" s="241"/>
      <c r="BA311" s="241"/>
      <c r="BB311" s="241"/>
      <c r="BC311" s="241"/>
      <c r="BD311" s="241"/>
      <c r="BE311" s="241"/>
      <c r="BF311" s="241"/>
      <c r="BG311" s="241"/>
      <c r="BH311" s="241"/>
      <c r="BI311" s="241"/>
      <c r="BJ311" s="241"/>
      <c r="BK311" s="241"/>
      <c r="BL311" s="241"/>
      <c r="BM311" s="241"/>
      <c r="BN311" s="241"/>
      <c r="BO311" s="241"/>
      <c r="BP311" s="241"/>
      <c r="BQ311" s="241"/>
      <c r="BR311" s="241"/>
      <c r="BS311" s="241"/>
      <c r="BT311" s="241"/>
      <c r="BU311" s="241"/>
      <c r="BV311" s="241"/>
      <c r="BW311" s="241"/>
      <c r="BX311" s="241"/>
      <c r="BY311" s="241"/>
      <c r="BZ311" s="241"/>
      <c r="CA311" s="241"/>
      <c r="CB311" s="241"/>
      <c r="CC311" s="241"/>
      <c r="CD311" s="241"/>
      <c r="CE311" s="241"/>
      <c r="CF311" s="241"/>
      <c r="CG311" s="241"/>
      <c r="CH311" s="241"/>
      <c r="CI311" s="241"/>
      <c r="CJ311" s="241"/>
      <c r="CK311" s="241"/>
      <c r="CL311" s="241"/>
      <c r="CM311" s="241"/>
      <c r="CN311" s="241"/>
      <c r="CO311" s="241"/>
      <c r="CP311" s="241"/>
      <c r="CQ311" s="241"/>
      <c r="CR311" s="241"/>
      <c r="CS311" s="241"/>
      <c r="CT311" s="241"/>
      <c r="CU311" s="241"/>
      <c r="CV311" s="241"/>
      <c r="CW311" s="241"/>
      <c r="CX311" s="241"/>
      <c r="CY311" s="241"/>
      <c r="CZ311" s="241"/>
      <c r="DA311" s="241"/>
      <c r="DB311" s="241"/>
      <c r="DC311" s="241"/>
      <c r="DD311" s="241"/>
      <c r="DE311" s="241"/>
      <c r="DF311" s="241"/>
      <c r="DG311" s="241"/>
      <c r="DH311" s="241"/>
      <c r="DI311" s="241"/>
      <c r="DJ311" s="241"/>
      <c r="DK311" s="241"/>
      <c r="DL311" s="241"/>
      <c r="DM311" s="241"/>
      <c r="DN311" s="241"/>
      <c r="DO311" s="241"/>
      <c r="DP311" s="241"/>
      <c r="DQ311" s="241"/>
      <c r="DR311" s="241"/>
      <c r="DS311" s="241"/>
      <c r="DT311" s="241"/>
      <c r="DU311" s="241"/>
      <c r="DV311" s="241"/>
      <c r="DW311" s="241"/>
      <c r="DX311" s="241"/>
      <c r="DY311" s="241"/>
      <c r="DZ311" s="241"/>
      <c r="EA311" s="241"/>
      <c r="EB311" s="241"/>
      <c r="EC311" s="241"/>
      <c r="ED311" s="241"/>
      <c r="EE311" s="241"/>
      <c r="EF311" s="241"/>
      <c r="EG311" s="241"/>
      <c r="EH311" s="241"/>
      <c r="EI311" s="241"/>
      <c r="EJ311" s="241"/>
      <c r="EK311" s="241"/>
      <c r="EL311" s="241"/>
      <c r="EM311" s="241"/>
      <c r="EN311" s="241"/>
      <c r="EO311" s="241"/>
      <c r="EP311" s="241"/>
      <c r="EQ311" s="241"/>
      <c r="ER311" s="241"/>
      <c r="ES311" s="241"/>
      <c r="ET311" s="241"/>
      <c r="EU311" s="241"/>
      <c r="EV311" s="241"/>
      <c r="EW311" s="241"/>
      <c r="EX311" s="241"/>
      <c r="EY311" s="241"/>
      <c r="EZ311" s="241"/>
      <c r="FA311" s="241"/>
      <c r="FB311" s="241"/>
      <c r="FC311" s="241"/>
      <c r="FD311" s="241"/>
      <c r="FE311" s="241"/>
      <c r="FF311" s="241"/>
      <c r="FG311" s="241"/>
      <c r="FH311" s="241"/>
      <c r="FI311" s="241"/>
      <c r="FJ311" s="241"/>
      <c r="FK311" s="241"/>
      <c r="FL311" s="241"/>
      <c r="FM311" s="241"/>
      <c r="FN311" s="241"/>
      <c r="FO311" s="241"/>
      <c r="FP311" s="241"/>
      <c r="FQ311" s="241"/>
      <c r="FR311" s="241"/>
      <c r="FS311" s="241"/>
      <c r="FT311" s="241"/>
      <c r="FU311" s="241"/>
      <c r="FV311" s="241"/>
      <c r="FW311" s="241"/>
      <c r="FX311" s="241"/>
      <c r="FY311" s="241"/>
      <c r="FZ311" s="241"/>
      <c r="GA311" s="241"/>
      <c r="GB311" s="241"/>
      <c r="GC311" s="241"/>
      <c r="GD311" s="241"/>
      <c r="GE311" s="241"/>
      <c r="GF311" s="241"/>
      <c r="GG311" s="241"/>
      <c r="GH311" s="241"/>
      <c r="GI311" s="241"/>
      <c r="GJ311" s="241"/>
      <c r="GK311" s="241"/>
      <c r="GL311" s="241"/>
      <c r="GM311" s="241"/>
      <c r="GN311" s="241"/>
      <c r="GO311" s="241"/>
      <c r="GP311" s="241"/>
      <c r="GQ311" s="241"/>
      <c r="GR311" s="241"/>
      <c r="GS311" s="241"/>
      <c r="GT311" s="241"/>
      <c r="GU311" s="241"/>
      <c r="GV311" s="241"/>
      <c r="GW311" s="241"/>
      <c r="GX311" s="241"/>
      <c r="GY311" s="241"/>
      <c r="GZ311" s="241"/>
      <c r="HA311" s="241"/>
      <c r="HB311" s="241"/>
      <c r="HC311" s="241"/>
      <c r="HD311" s="241"/>
      <c r="HE311" s="241"/>
      <c r="HF311" s="241"/>
      <c r="HG311" s="241"/>
      <c r="HH311" s="241"/>
      <c r="HI311" s="241"/>
      <c r="HJ311" s="241"/>
      <c r="HK311" s="241"/>
      <c r="HL311" s="241"/>
      <c r="HM311" s="241"/>
      <c r="HN311" s="241"/>
      <c r="HO311" s="241"/>
      <c r="HP311" s="241"/>
      <c r="HQ311" s="241"/>
      <c r="HR311" s="241"/>
      <c r="HS311" s="241"/>
      <c r="HT311" s="241"/>
      <c r="HU311" s="241"/>
      <c r="HV311" s="241"/>
      <c r="HW311" s="241"/>
      <c r="HX311" s="241"/>
      <c r="HY311" s="241"/>
      <c r="HZ311" s="241"/>
      <c r="IA311" s="241"/>
      <c r="IB311" s="241"/>
      <c r="IC311" s="241"/>
      <c r="ID311" s="241"/>
      <c r="IE311" s="241"/>
      <c r="IF311" s="241"/>
      <c r="IG311" s="241"/>
      <c r="IH311" s="241"/>
      <c r="II311" s="241"/>
      <c r="IJ311" s="241"/>
      <c r="IK311" s="241"/>
      <c r="IL311" s="241"/>
      <c r="IM311" s="241"/>
      <c r="IN311" s="241"/>
      <c r="IO311" s="241"/>
      <c r="IP311" s="241"/>
      <c r="IQ311" s="241"/>
      <c r="IR311" s="241"/>
      <c r="IS311" s="241"/>
      <c r="IT311" s="241"/>
      <c r="IU311" s="241"/>
      <c r="IV311" s="241"/>
      <c r="IW311" s="241"/>
      <c r="IX311" s="241"/>
      <c r="IY311" s="241"/>
      <c r="IZ311" s="241"/>
      <c r="JA311" s="241"/>
      <c r="JB311" s="241"/>
      <c r="JC311" s="241"/>
      <c r="JD311" s="241"/>
      <c r="JE311" s="241"/>
      <c r="JF311" s="241"/>
      <c r="JG311" s="241"/>
      <c r="JH311" s="241"/>
      <c r="JI311" s="241"/>
      <c r="JJ311" s="241"/>
      <c r="JK311" s="241"/>
      <c r="JL311" s="241"/>
      <c r="JM311" s="241"/>
      <c r="JN311" s="241"/>
      <c r="JO311" s="241"/>
      <c r="JP311" s="241"/>
      <c r="JQ311" s="241"/>
      <c r="JR311" s="241"/>
      <c r="JS311" s="241"/>
      <c r="JT311" s="241"/>
      <c r="JU311" s="241"/>
      <c r="JV311" s="241"/>
      <c r="JW311" s="241"/>
      <c r="JX311" s="241"/>
      <c r="JY311" s="241"/>
      <c r="JZ311" s="241"/>
      <c r="KA311" s="241"/>
      <c r="KB311" s="241"/>
      <c r="KC311" s="241"/>
      <c r="KD311" s="241"/>
      <c r="KE311" s="241"/>
      <c r="KF311" s="241"/>
      <c r="KG311" s="241"/>
      <c r="KH311" s="241"/>
      <c r="KI311" s="241"/>
      <c r="KJ311" s="241"/>
      <c r="KK311" s="241"/>
      <c r="KL311" s="241"/>
      <c r="KM311" s="241"/>
      <c r="KN311" s="241"/>
      <c r="KO311" s="241"/>
      <c r="KP311" s="241"/>
      <c r="KQ311" s="241"/>
      <c r="KR311" s="241"/>
      <c r="KS311" s="241"/>
      <c r="KT311" s="241"/>
      <c r="KU311" s="241"/>
      <c r="KV311" s="241"/>
      <c r="KW311" s="241"/>
      <c r="KX311" s="241"/>
      <c r="KY311" s="241"/>
      <c r="KZ311" s="241"/>
      <c r="LA311" s="241"/>
      <c r="LB311" s="241"/>
      <c r="LC311" s="241"/>
      <c r="LD311" s="241"/>
      <c r="LE311" s="241"/>
      <c r="LF311" s="241"/>
      <c r="LG311" s="241"/>
      <c r="LH311" s="241"/>
      <c r="LI311" s="241"/>
      <c r="LJ311" s="241"/>
      <c r="LK311" s="241"/>
      <c r="LL311" s="241"/>
      <c r="LM311" s="241"/>
      <c r="LN311" s="241"/>
      <c r="LO311" s="241"/>
      <c r="LP311" s="241"/>
      <c r="LQ311" s="241"/>
      <c r="LR311" s="241"/>
      <c r="LS311" s="241"/>
      <c r="LT311" s="241"/>
      <c r="LU311" s="241"/>
      <c r="LV311" s="241"/>
      <c r="LW311" s="241"/>
      <c r="LX311" s="241"/>
      <c r="LY311" s="241"/>
      <c r="LZ311" s="241"/>
      <c r="MA311" s="241"/>
      <c r="MB311" s="241"/>
      <c r="MC311" s="241"/>
      <c r="MD311" s="241"/>
      <c r="ME311" s="241"/>
      <c r="MF311" s="241"/>
      <c r="MG311" s="241"/>
      <c r="MH311" s="241"/>
      <c r="MI311" s="241"/>
      <c r="MJ311" s="241"/>
      <c r="MK311" s="241"/>
      <c r="ML311" s="241"/>
      <c r="MM311" s="241"/>
      <c r="MN311" s="241"/>
      <c r="MO311" s="241"/>
      <c r="MP311" s="241"/>
      <c r="MQ311" s="241"/>
      <c r="MR311" s="241"/>
      <c r="MS311" s="241"/>
      <c r="MT311" s="241"/>
      <c r="MU311" s="241"/>
      <c r="MV311" s="241"/>
      <c r="MW311" s="241"/>
      <c r="MX311" s="241"/>
      <c r="MY311" s="241"/>
      <c r="MZ311" s="241"/>
      <c r="NA311" s="241"/>
      <c r="NB311" s="241"/>
      <c r="NC311" s="241"/>
      <c r="ND311" s="241"/>
      <c r="NE311" s="241"/>
      <c r="NF311" s="241"/>
      <c r="NG311" s="241"/>
      <c r="NH311" s="241"/>
      <c r="NI311" s="241"/>
      <c r="NJ311" s="241"/>
      <c r="NK311" s="241"/>
      <c r="NL311" s="241"/>
      <c r="NM311" s="241"/>
      <c r="NN311" s="241"/>
      <c r="NO311" s="241"/>
      <c r="NP311" s="241"/>
      <c r="NQ311" s="241"/>
      <c r="NR311" s="241"/>
      <c r="NS311" s="241"/>
      <c r="NT311" s="241"/>
      <c r="NU311" s="241"/>
      <c r="NV311" s="241"/>
      <c r="NW311" s="241"/>
      <c r="NX311" s="241"/>
      <c r="NY311" s="241"/>
      <c r="NZ311" s="241"/>
      <c r="OA311" s="241"/>
      <c r="OB311" s="241"/>
    </row>
    <row r="312" spans="1:392" s="162" customFormat="1">
      <c r="A312" s="124" t="s">
        <v>240</v>
      </c>
      <c r="B312" s="393" t="s">
        <v>476</v>
      </c>
      <c r="C312" s="170">
        <f>VLOOKUP(A312,'Running Inventory count'!$A:$C,3,)</f>
        <v>22</v>
      </c>
      <c r="D312" s="169"/>
      <c r="E312" s="169"/>
      <c r="F312" s="115" t="s">
        <v>783</v>
      </c>
      <c r="G312" s="169" t="s">
        <v>842</v>
      </c>
      <c r="H312" s="167" t="s">
        <v>735</v>
      </c>
      <c r="I312" s="151"/>
      <c r="J312" s="166"/>
      <c r="K312" s="165"/>
      <c r="L312" s="241"/>
      <c r="M312" s="241"/>
      <c r="N312" s="241"/>
      <c r="O312" s="241"/>
      <c r="P312" s="241"/>
      <c r="Q312" s="241"/>
      <c r="R312" s="241"/>
      <c r="S312" s="241"/>
      <c r="T312" s="241"/>
      <c r="U312" s="241"/>
      <c r="V312" s="241"/>
      <c r="W312" s="241"/>
      <c r="X312" s="241"/>
      <c r="Y312" s="241"/>
      <c r="Z312" s="241"/>
      <c r="AA312" s="241"/>
      <c r="AB312" s="241"/>
      <c r="AC312" s="241"/>
      <c r="AD312" s="241"/>
      <c r="AE312" s="241"/>
      <c r="AF312" s="241"/>
      <c r="AG312" s="241"/>
      <c r="AH312" s="241"/>
      <c r="AI312" s="241"/>
      <c r="AJ312" s="241"/>
      <c r="AK312" s="241"/>
      <c r="AL312" s="241"/>
      <c r="AM312" s="241"/>
      <c r="AN312" s="241"/>
      <c r="AO312" s="241"/>
      <c r="AP312" s="241"/>
      <c r="AQ312" s="241"/>
      <c r="AR312" s="241"/>
      <c r="AS312" s="241"/>
      <c r="AT312" s="241"/>
      <c r="AU312" s="241"/>
      <c r="AV312" s="241"/>
      <c r="AW312" s="241"/>
      <c r="AX312" s="241"/>
      <c r="AY312" s="241"/>
      <c r="AZ312" s="241"/>
      <c r="BA312" s="241"/>
      <c r="BB312" s="241"/>
      <c r="BC312" s="241"/>
      <c r="BD312" s="241"/>
      <c r="BE312" s="241"/>
      <c r="BF312" s="241"/>
      <c r="BG312" s="241"/>
      <c r="BH312" s="241"/>
      <c r="BI312" s="241"/>
      <c r="BJ312" s="241"/>
      <c r="BK312" s="241"/>
      <c r="BL312" s="241"/>
      <c r="BM312" s="241"/>
      <c r="BN312" s="241"/>
      <c r="BO312" s="241"/>
      <c r="BP312" s="241"/>
      <c r="BQ312" s="241"/>
      <c r="BR312" s="241"/>
      <c r="BS312" s="241"/>
      <c r="BT312" s="241"/>
      <c r="BU312" s="241"/>
      <c r="BV312" s="241"/>
      <c r="BW312" s="241"/>
      <c r="BX312" s="241"/>
      <c r="BY312" s="241"/>
      <c r="BZ312" s="241"/>
      <c r="CA312" s="241"/>
      <c r="CB312" s="241"/>
      <c r="CC312" s="241"/>
      <c r="CD312" s="241"/>
      <c r="CE312" s="241"/>
      <c r="CF312" s="241"/>
      <c r="CG312" s="241"/>
      <c r="CH312" s="241"/>
      <c r="CI312" s="241"/>
      <c r="CJ312" s="241"/>
      <c r="CK312" s="241"/>
      <c r="CL312" s="241"/>
      <c r="CM312" s="241"/>
      <c r="CN312" s="241"/>
      <c r="CO312" s="241"/>
      <c r="CP312" s="241"/>
      <c r="CQ312" s="241"/>
      <c r="CR312" s="241"/>
      <c r="CS312" s="241"/>
      <c r="CT312" s="241"/>
      <c r="CU312" s="241"/>
      <c r="CV312" s="241"/>
      <c r="CW312" s="241"/>
      <c r="CX312" s="241"/>
      <c r="CY312" s="241"/>
      <c r="CZ312" s="241"/>
      <c r="DA312" s="241"/>
      <c r="DB312" s="241"/>
      <c r="DC312" s="241"/>
      <c r="DD312" s="241"/>
      <c r="DE312" s="241"/>
      <c r="DF312" s="241"/>
      <c r="DG312" s="241"/>
      <c r="DH312" s="241"/>
      <c r="DI312" s="241"/>
      <c r="DJ312" s="241"/>
      <c r="DK312" s="241"/>
      <c r="DL312" s="241"/>
      <c r="DM312" s="241"/>
      <c r="DN312" s="241"/>
      <c r="DO312" s="241"/>
      <c r="DP312" s="241"/>
      <c r="DQ312" s="241"/>
      <c r="DR312" s="241"/>
      <c r="DS312" s="241"/>
      <c r="DT312" s="241"/>
      <c r="DU312" s="241"/>
      <c r="DV312" s="241"/>
      <c r="DW312" s="241"/>
      <c r="DX312" s="241"/>
      <c r="DY312" s="241"/>
      <c r="DZ312" s="241"/>
      <c r="EA312" s="241"/>
      <c r="EB312" s="241"/>
      <c r="EC312" s="241"/>
      <c r="ED312" s="241"/>
      <c r="EE312" s="241"/>
      <c r="EF312" s="241"/>
      <c r="EG312" s="241"/>
      <c r="EH312" s="241"/>
      <c r="EI312" s="241"/>
      <c r="EJ312" s="241"/>
      <c r="EK312" s="241"/>
      <c r="EL312" s="241"/>
      <c r="EM312" s="241"/>
      <c r="EN312" s="241"/>
      <c r="EO312" s="241"/>
      <c r="EP312" s="241"/>
      <c r="EQ312" s="241"/>
      <c r="ER312" s="241"/>
      <c r="ES312" s="241"/>
      <c r="ET312" s="241"/>
      <c r="EU312" s="241"/>
      <c r="EV312" s="241"/>
      <c r="EW312" s="241"/>
      <c r="EX312" s="241"/>
      <c r="EY312" s="241"/>
      <c r="EZ312" s="241"/>
      <c r="FA312" s="241"/>
      <c r="FB312" s="241"/>
      <c r="FC312" s="241"/>
      <c r="FD312" s="241"/>
      <c r="FE312" s="241"/>
      <c r="FF312" s="241"/>
      <c r="FG312" s="241"/>
      <c r="FH312" s="241"/>
      <c r="FI312" s="241"/>
      <c r="FJ312" s="241"/>
      <c r="FK312" s="241"/>
      <c r="FL312" s="241"/>
      <c r="FM312" s="241"/>
      <c r="FN312" s="241"/>
      <c r="FO312" s="241"/>
      <c r="FP312" s="241"/>
      <c r="FQ312" s="241"/>
      <c r="FR312" s="241"/>
      <c r="FS312" s="241"/>
      <c r="FT312" s="241"/>
      <c r="FU312" s="241"/>
      <c r="FV312" s="241"/>
      <c r="FW312" s="241"/>
      <c r="FX312" s="241"/>
      <c r="FY312" s="241"/>
      <c r="FZ312" s="241"/>
      <c r="GA312" s="241"/>
      <c r="GB312" s="241"/>
      <c r="GC312" s="241"/>
      <c r="GD312" s="241"/>
      <c r="GE312" s="241"/>
      <c r="GF312" s="241"/>
      <c r="GG312" s="241"/>
      <c r="GH312" s="241"/>
      <c r="GI312" s="241"/>
      <c r="GJ312" s="241"/>
      <c r="GK312" s="241"/>
      <c r="GL312" s="241"/>
      <c r="GM312" s="241"/>
      <c r="GN312" s="241"/>
      <c r="GO312" s="241"/>
      <c r="GP312" s="241"/>
      <c r="GQ312" s="241"/>
      <c r="GR312" s="241"/>
      <c r="GS312" s="241"/>
      <c r="GT312" s="241"/>
      <c r="GU312" s="241"/>
      <c r="GV312" s="241"/>
      <c r="GW312" s="241"/>
      <c r="GX312" s="241"/>
      <c r="GY312" s="241"/>
      <c r="GZ312" s="241"/>
      <c r="HA312" s="241"/>
      <c r="HB312" s="241"/>
      <c r="HC312" s="241"/>
      <c r="HD312" s="241"/>
      <c r="HE312" s="241"/>
      <c r="HF312" s="241"/>
      <c r="HG312" s="241"/>
      <c r="HH312" s="241"/>
      <c r="HI312" s="241"/>
      <c r="HJ312" s="241"/>
      <c r="HK312" s="241"/>
      <c r="HL312" s="241"/>
      <c r="HM312" s="241"/>
      <c r="HN312" s="241"/>
      <c r="HO312" s="241"/>
      <c r="HP312" s="241"/>
      <c r="HQ312" s="241"/>
      <c r="HR312" s="241"/>
      <c r="HS312" s="241"/>
      <c r="HT312" s="241"/>
      <c r="HU312" s="241"/>
      <c r="HV312" s="241"/>
      <c r="HW312" s="241"/>
      <c r="HX312" s="241"/>
      <c r="HY312" s="241"/>
      <c r="HZ312" s="241"/>
      <c r="IA312" s="241"/>
      <c r="IB312" s="241"/>
      <c r="IC312" s="241"/>
      <c r="ID312" s="241"/>
      <c r="IE312" s="241"/>
      <c r="IF312" s="241"/>
      <c r="IG312" s="241"/>
      <c r="IH312" s="241"/>
      <c r="II312" s="241"/>
      <c r="IJ312" s="241"/>
      <c r="IK312" s="241"/>
      <c r="IL312" s="241"/>
      <c r="IM312" s="241"/>
      <c r="IN312" s="241"/>
      <c r="IO312" s="241"/>
      <c r="IP312" s="241"/>
      <c r="IQ312" s="241"/>
      <c r="IR312" s="241"/>
      <c r="IS312" s="241"/>
      <c r="IT312" s="241"/>
      <c r="IU312" s="241"/>
      <c r="IV312" s="241"/>
      <c r="IW312" s="241"/>
      <c r="IX312" s="241"/>
      <c r="IY312" s="241"/>
      <c r="IZ312" s="241"/>
      <c r="JA312" s="241"/>
      <c r="JB312" s="241"/>
      <c r="JC312" s="241"/>
      <c r="JD312" s="241"/>
      <c r="JE312" s="241"/>
      <c r="JF312" s="241"/>
      <c r="JG312" s="241"/>
      <c r="JH312" s="241"/>
      <c r="JI312" s="241"/>
      <c r="JJ312" s="241"/>
      <c r="JK312" s="241"/>
      <c r="JL312" s="241"/>
      <c r="JM312" s="241"/>
      <c r="JN312" s="241"/>
      <c r="JO312" s="241"/>
      <c r="JP312" s="241"/>
      <c r="JQ312" s="241"/>
      <c r="JR312" s="241"/>
      <c r="JS312" s="241"/>
      <c r="JT312" s="241"/>
      <c r="JU312" s="241"/>
      <c r="JV312" s="241"/>
      <c r="JW312" s="241"/>
      <c r="JX312" s="241"/>
      <c r="JY312" s="241"/>
      <c r="JZ312" s="241"/>
      <c r="KA312" s="241"/>
      <c r="KB312" s="241"/>
      <c r="KC312" s="241"/>
      <c r="KD312" s="241"/>
      <c r="KE312" s="241"/>
      <c r="KF312" s="241"/>
      <c r="KG312" s="241"/>
      <c r="KH312" s="241"/>
      <c r="KI312" s="241"/>
      <c r="KJ312" s="241"/>
      <c r="KK312" s="241"/>
      <c r="KL312" s="241"/>
      <c r="KM312" s="241"/>
      <c r="KN312" s="241"/>
      <c r="KO312" s="241"/>
      <c r="KP312" s="241"/>
      <c r="KQ312" s="241"/>
      <c r="KR312" s="241"/>
      <c r="KS312" s="241"/>
      <c r="KT312" s="241"/>
      <c r="KU312" s="241"/>
      <c r="KV312" s="241"/>
      <c r="KW312" s="241"/>
      <c r="KX312" s="241"/>
      <c r="KY312" s="241"/>
      <c r="KZ312" s="241"/>
      <c r="LA312" s="241"/>
      <c r="LB312" s="241"/>
      <c r="LC312" s="241"/>
      <c r="LD312" s="241"/>
      <c r="LE312" s="241"/>
      <c r="LF312" s="241"/>
      <c r="LG312" s="241"/>
      <c r="LH312" s="241"/>
      <c r="LI312" s="241"/>
      <c r="LJ312" s="241"/>
      <c r="LK312" s="241"/>
      <c r="LL312" s="241"/>
      <c r="LM312" s="241"/>
      <c r="LN312" s="241"/>
      <c r="LO312" s="241"/>
      <c r="LP312" s="241"/>
      <c r="LQ312" s="241"/>
      <c r="LR312" s="241"/>
      <c r="LS312" s="241"/>
      <c r="LT312" s="241"/>
      <c r="LU312" s="241"/>
      <c r="LV312" s="241"/>
      <c r="LW312" s="241"/>
      <c r="LX312" s="241"/>
      <c r="LY312" s="241"/>
      <c r="LZ312" s="241"/>
      <c r="MA312" s="241"/>
      <c r="MB312" s="241"/>
      <c r="MC312" s="241"/>
      <c r="MD312" s="241"/>
      <c r="ME312" s="241"/>
      <c r="MF312" s="241"/>
      <c r="MG312" s="241"/>
      <c r="MH312" s="241"/>
      <c r="MI312" s="241"/>
      <c r="MJ312" s="241"/>
      <c r="MK312" s="241"/>
      <c r="ML312" s="241"/>
      <c r="MM312" s="241"/>
      <c r="MN312" s="241"/>
      <c r="MO312" s="241"/>
      <c r="MP312" s="241"/>
      <c r="MQ312" s="241"/>
      <c r="MR312" s="241"/>
      <c r="MS312" s="241"/>
      <c r="MT312" s="241"/>
      <c r="MU312" s="241"/>
      <c r="MV312" s="241"/>
      <c r="MW312" s="241"/>
      <c r="MX312" s="241"/>
      <c r="MY312" s="241"/>
      <c r="MZ312" s="241"/>
      <c r="NA312" s="241"/>
      <c r="NB312" s="241"/>
      <c r="NC312" s="241"/>
      <c r="ND312" s="241"/>
      <c r="NE312" s="241"/>
      <c r="NF312" s="241"/>
      <c r="NG312" s="241"/>
      <c r="NH312" s="241"/>
      <c r="NI312" s="241"/>
      <c r="NJ312" s="241"/>
      <c r="NK312" s="241"/>
      <c r="NL312" s="241"/>
      <c r="NM312" s="241"/>
      <c r="NN312" s="241"/>
      <c r="NO312" s="241"/>
      <c r="NP312" s="241"/>
      <c r="NQ312" s="241"/>
      <c r="NR312" s="241"/>
      <c r="NS312" s="241"/>
      <c r="NT312" s="241"/>
      <c r="NU312" s="241"/>
      <c r="NV312" s="241"/>
      <c r="NW312" s="241"/>
      <c r="NX312" s="241"/>
      <c r="NY312" s="241"/>
      <c r="NZ312" s="241"/>
      <c r="OA312" s="241"/>
      <c r="OB312" s="241"/>
    </row>
    <row r="313" spans="1:392" s="162" customFormat="1">
      <c r="A313" s="124" t="s">
        <v>71</v>
      </c>
      <c r="B313" s="393" t="s">
        <v>477</v>
      </c>
      <c r="C313" s="170">
        <f>VLOOKUP(A313,'Running Inventory count'!$A:$C,3,)</f>
        <v>23</v>
      </c>
      <c r="D313" s="169"/>
      <c r="E313" s="169"/>
      <c r="F313" s="115" t="s">
        <v>783</v>
      </c>
      <c r="G313" s="169" t="s">
        <v>843</v>
      </c>
      <c r="H313" s="167" t="s">
        <v>735</v>
      </c>
      <c r="I313" s="151"/>
      <c r="J313" s="166"/>
      <c r="K313" s="165"/>
      <c r="L313" s="241"/>
      <c r="M313" s="241"/>
      <c r="N313" s="241"/>
      <c r="O313" s="241"/>
      <c r="P313" s="241"/>
      <c r="Q313" s="241"/>
      <c r="R313" s="241"/>
      <c r="S313" s="241"/>
      <c r="T313" s="241"/>
      <c r="U313" s="241"/>
      <c r="V313" s="241"/>
      <c r="W313" s="241"/>
      <c r="X313" s="241"/>
      <c r="Y313" s="241"/>
      <c r="Z313" s="241"/>
      <c r="AA313" s="241"/>
      <c r="AB313" s="241"/>
      <c r="AC313" s="241"/>
      <c r="AD313" s="241"/>
      <c r="AE313" s="241"/>
      <c r="AF313" s="241"/>
      <c r="AG313" s="241"/>
      <c r="AH313" s="241"/>
      <c r="AI313" s="241"/>
      <c r="AJ313" s="241"/>
      <c r="AK313" s="241"/>
      <c r="AL313" s="241"/>
      <c r="AM313" s="241"/>
      <c r="AN313" s="241"/>
      <c r="AO313" s="241"/>
      <c r="AP313" s="241"/>
      <c r="AQ313" s="241"/>
      <c r="AR313" s="241"/>
      <c r="AS313" s="241"/>
      <c r="AT313" s="241"/>
      <c r="AU313" s="241"/>
      <c r="AV313" s="241"/>
      <c r="AW313" s="241"/>
      <c r="AX313" s="241"/>
      <c r="AY313" s="241"/>
      <c r="AZ313" s="241"/>
      <c r="BA313" s="241"/>
      <c r="BB313" s="241"/>
      <c r="BC313" s="241"/>
      <c r="BD313" s="241"/>
      <c r="BE313" s="241"/>
      <c r="BF313" s="241"/>
      <c r="BG313" s="241"/>
      <c r="BH313" s="241"/>
      <c r="BI313" s="241"/>
      <c r="BJ313" s="241"/>
      <c r="BK313" s="241"/>
      <c r="BL313" s="241"/>
      <c r="BM313" s="241"/>
      <c r="BN313" s="241"/>
      <c r="BO313" s="241"/>
      <c r="BP313" s="241"/>
      <c r="BQ313" s="241"/>
      <c r="BR313" s="241"/>
      <c r="BS313" s="241"/>
      <c r="BT313" s="241"/>
      <c r="BU313" s="241"/>
      <c r="BV313" s="241"/>
      <c r="BW313" s="241"/>
      <c r="BX313" s="241"/>
      <c r="BY313" s="241"/>
      <c r="BZ313" s="241"/>
      <c r="CA313" s="241"/>
      <c r="CB313" s="241"/>
      <c r="CC313" s="241"/>
      <c r="CD313" s="241"/>
      <c r="CE313" s="241"/>
      <c r="CF313" s="241"/>
      <c r="CG313" s="241"/>
      <c r="CH313" s="241"/>
      <c r="CI313" s="241"/>
      <c r="CJ313" s="241"/>
      <c r="CK313" s="241"/>
      <c r="CL313" s="241"/>
      <c r="CM313" s="241"/>
      <c r="CN313" s="241"/>
      <c r="CO313" s="241"/>
      <c r="CP313" s="241"/>
      <c r="CQ313" s="241"/>
      <c r="CR313" s="241"/>
      <c r="CS313" s="241"/>
      <c r="CT313" s="241"/>
      <c r="CU313" s="241"/>
      <c r="CV313" s="241"/>
      <c r="CW313" s="241"/>
      <c r="CX313" s="241"/>
      <c r="CY313" s="241"/>
      <c r="CZ313" s="241"/>
      <c r="DA313" s="241"/>
      <c r="DB313" s="241"/>
      <c r="DC313" s="241"/>
      <c r="DD313" s="241"/>
      <c r="DE313" s="241"/>
      <c r="DF313" s="241"/>
      <c r="DG313" s="241"/>
      <c r="DH313" s="241"/>
      <c r="DI313" s="241"/>
      <c r="DJ313" s="241"/>
      <c r="DK313" s="241"/>
      <c r="DL313" s="241"/>
      <c r="DM313" s="241"/>
      <c r="DN313" s="241"/>
      <c r="DO313" s="241"/>
      <c r="DP313" s="241"/>
      <c r="DQ313" s="241"/>
      <c r="DR313" s="241"/>
      <c r="DS313" s="241"/>
      <c r="DT313" s="241"/>
      <c r="DU313" s="241"/>
      <c r="DV313" s="241"/>
      <c r="DW313" s="241"/>
      <c r="DX313" s="241"/>
      <c r="DY313" s="241"/>
      <c r="DZ313" s="241"/>
      <c r="EA313" s="241"/>
      <c r="EB313" s="241"/>
      <c r="EC313" s="241"/>
      <c r="ED313" s="241"/>
      <c r="EE313" s="241"/>
      <c r="EF313" s="241"/>
      <c r="EG313" s="241"/>
      <c r="EH313" s="241"/>
      <c r="EI313" s="241"/>
      <c r="EJ313" s="241"/>
      <c r="EK313" s="241"/>
      <c r="EL313" s="241"/>
      <c r="EM313" s="241"/>
      <c r="EN313" s="241"/>
      <c r="EO313" s="241"/>
      <c r="EP313" s="241"/>
      <c r="EQ313" s="241"/>
      <c r="ER313" s="241"/>
      <c r="ES313" s="241"/>
      <c r="ET313" s="241"/>
      <c r="EU313" s="241"/>
      <c r="EV313" s="241"/>
      <c r="EW313" s="241"/>
      <c r="EX313" s="241"/>
      <c r="EY313" s="241"/>
      <c r="EZ313" s="241"/>
      <c r="FA313" s="241"/>
      <c r="FB313" s="241"/>
      <c r="FC313" s="241"/>
      <c r="FD313" s="241"/>
      <c r="FE313" s="241"/>
      <c r="FF313" s="241"/>
      <c r="FG313" s="241"/>
      <c r="FH313" s="241"/>
      <c r="FI313" s="241"/>
      <c r="FJ313" s="241"/>
      <c r="FK313" s="241"/>
      <c r="FL313" s="241"/>
      <c r="FM313" s="241"/>
      <c r="FN313" s="241"/>
      <c r="FO313" s="241"/>
      <c r="FP313" s="241"/>
      <c r="FQ313" s="241"/>
      <c r="FR313" s="241"/>
      <c r="FS313" s="241"/>
      <c r="FT313" s="241"/>
      <c r="FU313" s="241"/>
      <c r="FV313" s="241"/>
      <c r="FW313" s="241"/>
      <c r="FX313" s="241"/>
      <c r="FY313" s="241"/>
      <c r="FZ313" s="241"/>
      <c r="GA313" s="241"/>
      <c r="GB313" s="241"/>
      <c r="GC313" s="241"/>
      <c r="GD313" s="241"/>
      <c r="GE313" s="241"/>
      <c r="GF313" s="241"/>
      <c r="GG313" s="241"/>
      <c r="GH313" s="241"/>
      <c r="GI313" s="241"/>
      <c r="GJ313" s="241"/>
      <c r="GK313" s="241"/>
      <c r="GL313" s="241"/>
      <c r="GM313" s="241"/>
      <c r="GN313" s="241"/>
      <c r="GO313" s="241"/>
      <c r="GP313" s="241"/>
      <c r="GQ313" s="241"/>
      <c r="GR313" s="241"/>
      <c r="GS313" s="241"/>
      <c r="GT313" s="241"/>
      <c r="GU313" s="241"/>
      <c r="GV313" s="241"/>
      <c r="GW313" s="241"/>
      <c r="GX313" s="241"/>
      <c r="GY313" s="241"/>
      <c r="GZ313" s="241"/>
      <c r="HA313" s="241"/>
      <c r="HB313" s="241"/>
      <c r="HC313" s="241"/>
      <c r="HD313" s="241"/>
      <c r="HE313" s="241"/>
      <c r="HF313" s="241"/>
      <c r="HG313" s="241"/>
      <c r="HH313" s="241"/>
      <c r="HI313" s="241"/>
      <c r="HJ313" s="241"/>
      <c r="HK313" s="241"/>
      <c r="HL313" s="241"/>
      <c r="HM313" s="241"/>
      <c r="HN313" s="241"/>
      <c r="HO313" s="241"/>
      <c r="HP313" s="241"/>
      <c r="HQ313" s="241"/>
      <c r="HR313" s="241"/>
      <c r="HS313" s="241"/>
      <c r="HT313" s="241"/>
      <c r="HU313" s="241"/>
      <c r="HV313" s="241"/>
      <c r="HW313" s="241"/>
      <c r="HX313" s="241"/>
      <c r="HY313" s="241"/>
      <c r="HZ313" s="241"/>
      <c r="IA313" s="241"/>
      <c r="IB313" s="241"/>
      <c r="IC313" s="241"/>
      <c r="ID313" s="241"/>
      <c r="IE313" s="241"/>
      <c r="IF313" s="241"/>
      <c r="IG313" s="241"/>
      <c r="IH313" s="241"/>
      <c r="II313" s="241"/>
      <c r="IJ313" s="241"/>
      <c r="IK313" s="241"/>
      <c r="IL313" s="241"/>
      <c r="IM313" s="241"/>
      <c r="IN313" s="241"/>
      <c r="IO313" s="241"/>
      <c r="IP313" s="241"/>
      <c r="IQ313" s="241"/>
      <c r="IR313" s="241"/>
      <c r="IS313" s="241"/>
      <c r="IT313" s="241"/>
      <c r="IU313" s="241"/>
      <c r="IV313" s="241"/>
      <c r="IW313" s="241"/>
      <c r="IX313" s="241"/>
      <c r="IY313" s="241"/>
      <c r="IZ313" s="241"/>
      <c r="JA313" s="241"/>
      <c r="JB313" s="241"/>
      <c r="JC313" s="241"/>
      <c r="JD313" s="241"/>
      <c r="JE313" s="241"/>
      <c r="JF313" s="241"/>
      <c r="JG313" s="241"/>
      <c r="JH313" s="241"/>
      <c r="JI313" s="241"/>
      <c r="JJ313" s="241"/>
      <c r="JK313" s="241"/>
      <c r="JL313" s="241"/>
      <c r="JM313" s="241"/>
      <c r="JN313" s="241"/>
      <c r="JO313" s="241"/>
      <c r="JP313" s="241"/>
      <c r="JQ313" s="241"/>
      <c r="JR313" s="241"/>
      <c r="JS313" s="241"/>
      <c r="JT313" s="241"/>
      <c r="JU313" s="241"/>
      <c r="JV313" s="241"/>
      <c r="JW313" s="241"/>
      <c r="JX313" s="241"/>
      <c r="JY313" s="241"/>
      <c r="JZ313" s="241"/>
      <c r="KA313" s="241"/>
      <c r="KB313" s="241"/>
      <c r="KC313" s="241"/>
      <c r="KD313" s="241"/>
      <c r="KE313" s="241"/>
      <c r="KF313" s="241"/>
      <c r="KG313" s="241"/>
      <c r="KH313" s="241"/>
      <c r="KI313" s="241"/>
      <c r="KJ313" s="241"/>
      <c r="KK313" s="241"/>
      <c r="KL313" s="241"/>
      <c r="KM313" s="241"/>
      <c r="KN313" s="241"/>
      <c r="KO313" s="241"/>
      <c r="KP313" s="241"/>
      <c r="KQ313" s="241"/>
      <c r="KR313" s="241"/>
      <c r="KS313" s="241"/>
      <c r="KT313" s="241"/>
      <c r="KU313" s="241"/>
      <c r="KV313" s="241"/>
      <c r="KW313" s="241"/>
      <c r="KX313" s="241"/>
      <c r="KY313" s="241"/>
      <c r="KZ313" s="241"/>
      <c r="LA313" s="241"/>
      <c r="LB313" s="241"/>
      <c r="LC313" s="241"/>
      <c r="LD313" s="241"/>
      <c r="LE313" s="241"/>
      <c r="LF313" s="241"/>
      <c r="LG313" s="241"/>
      <c r="LH313" s="241"/>
      <c r="LI313" s="241"/>
      <c r="LJ313" s="241"/>
      <c r="LK313" s="241"/>
      <c r="LL313" s="241"/>
      <c r="LM313" s="241"/>
      <c r="LN313" s="241"/>
      <c r="LO313" s="241"/>
      <c r="LP313" s="241"/>
      <c r="LQ313" s="241"/>
      <c r="LR313" s="241"/>
      <c r="LS313" s="241"/>
      <c r="LT313" s="241"/>
      <c r="LU313" s="241"/>
      <c r="LV313" s="241"/>
      <c r="LW313" s="241"/>
      <c r="LX313" s="241"/>
      <c r="LY313" s="241"/>
      <c r="LZ313" s="241"/>
      <c r="MA313" s="241"/>
      <c r="MB313" s="241"/>
      <c r="MC313" s="241"/>
      <c r="MD313" s="241"/>
      <c r="ME313" s="241"/>
      <c r="MF313" s="241"/>
      <c r="MG313" s="241"/>
      <c r="MH313" s="241"/>
      <c r="MI313" s="241"/>
      <c r="MJ313" s="241"/>
      <c r="MK313" s="241"/>
      <c r="ML313" s="241"/>
      <c r="MM313" s="241"/>
      <c r="MN313" s="241"/>
      <c r="MO313" s="241"/>
      <c r="MP313" s="241"/>
      <c r="MQ313" s="241"/>
      <c r="MR313" s="241"/>
      <c r="MS313" s="241"/>
      <c r="MT313" s="241"/>
      <c r="MU313" s="241"/>
      <c r="MV313" s="241"/>
      <c r="MW313" s="241"/>
      <c r="MX313" s="241"/>
      <c r="MY313" s="241"/>
      <c r="MZ313" s="241"/>
      <c r="NA313" s="241"/>
      <c r="NB313" s="241"/>
      <c r="NC313" s="241"/>
      <c r="ND313" s="241"/>
      <c r="NE313" s="241"/>
      <c r="NF313" s="241"/>
      <c r="NG313" s="241"/>
      <c r="NH313" s="241"/>
      <c r="NI313" s="241"/>
      <c r="NJ313" s="241"/>
      <c r="NK313" s="241"/>
      <c r="NL313" s="241"/>
      <c r="NM313" s="241"/>
      <c r="NN313" s="241"/>
      <c r="NO313" s="241"/>
      <c r="NP313" s="241"/>
      <c r="NQ313" s="241"/>
      <c r="NR313" s="241"/>
      <c r="NS313" s="241"/>
      <c r="NT313" s="241"/>
      <c r="NU313" s="241"/>
      <c r="NV313" s="241"/>
      <c r="NW313" s="241"/>
      <c r="NX313" s="241"/>
      <c r="NY313" s="241"/>
      <c r="NZ313" s="241"/>
      <c r="OA313" s="241"/>
      <c r="OB313" s="241"/>
    </row>
    <row r="314" spans="1:392" s="162" customFormat="1">
      <c r="A314" s="121" t="s">
        <v>241</v>
      </c>
      <c r="B314" s="385" t="s">
        <v>340</v>
      </c>
      <c r="C314" s="170">
        <f>VLOOKUP(A314,'Running Inventory count'!$A:$C,3,)</f>
        <v>20</v>
      </c>
      <c r="D314" s="169"/>
      <c r="E314" s="169"/>
      <c r="F314" s="115" t="s">
        <v>783</v>
      </c>
      <c r="G314" s="169" t="s">
        <v>816</v>
      </c>
      <c r="H314" s="167" t="s">
        <v>735</v>
      </c>
      <c r="I314" s="207"/>
      <c r="J314" s="163"/>
      <c r="K314" s="15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1"/>
      <c r="X314" s="241"/>
      <c r="Y314" s="241"/>
      <c r="Z314" s="241"/>
      <c r="AA314" s="241"/>
      <c r="AB314" s="241"/>
      <c r="AC314" s="241"/>
      <c r="AD314" s="241"/>
      <c r="AE314" s="241"/>
      <c r="AF314" s="241"/>
      <c r="AG314" s="241"/>
      <c r="AH314" s="241"/>
      <c r="AI314" s="241"/>
      <c r="AJ314" s="241"/>
      <c r="AK314" s="241"/>
      <c r="AL314" s="241"/>
      <c r="AM314" s="241"/>
      <c r="AN314" s="241"/>
      <c r="AO314" s="241"/>
      <c r="AP314" s="241"/>
      <c r="AQ314" s="241"/>
      <c r="AR314" s="241"/>
      <c r="AS314" s="241"/>
      <c r="AT314" s="241"/>
      <c r="AU314" s="241"/>
      <c r="AV314" s="241"/>
      <c r="AW314" s="241"/>
      <c r="AX314" s="241"/>
      <c r="AY314" s="241"/>
      <c r="AZ314" s="241"/>
      <c r="BA314" s="241"/>
      <c r="BB314" s="241"/>
      <c r="BC314" s="241"/>
      <c r="BD314" s="241"/>
      <c r="BE314" s="241"/>
      <c r="BF314" s="241"/>
      <c r="BG314" s="241"/>
      <c r="BH314" s="241"/>
      <c r="BI314" s="241"/>
      <c r="BJ314" s="241"/>
      <c r="BK314" s="241"/>
      <c r="BL314" s="241"/>
      <c r="BM314" s="241"/>
      <c r="BN314" s="241"/>
      <c r="BO314" s="241"/>
      <c r="BP314" s="241"/>
      <c r="BQ314" s="241"/>
      <c r="BR314" s="241"/>
      <c r="BS314" s="241"/>
      <c r="BT314" s="241"/>
      <c r="BU314" s="241"/>
      <c r="BV314" s="241"/>
      <c r="BW314" s="241"/>
      <c r="BX314" s="241"/>
      <c r="BY314" s="241"/>
      <c r="BZ314" s="241"/>
      <c r="CA314" s="241"/>
      <c r="CB314" s="241"/>
      <c r="CC314" s="241"/>
      <c r="CD314" s="241"/>
      <c r="CE314" s="241"/>
      <c r="CF314" s="241"/>
      <c r="CG314" s="241"/>
      <c r="CH314" s="241"/>
      <c r="CI314" s="241"/>
      <c r="CJ314" s="241"/>
      <c r="CK314" s="241"/>
      <c r="CL314" s="241"/>
      <c r="CM314" s="241"/>
      <c r="CN314" s="241"/>
      <c r="CO314" s="241"/>
      <c r="CP314" s="241"/>
      <c r="CQ314" s="241"/>
      <c r="CR314" s="241"/>
      <c r="CS314" s="241"/>
      <c r="CT314" s="241"/>
      <c r="CU314" s="241"/>
      <c r="CV314" s="241"/>
      <c r="CW314" s="241"/>
      <c r="CX314" s="241"/>
      <c r="CY314" s="241"/>
      <c r="CZ314" s="241"/>
      <c r="DA314" s="241"/>
      <c r="DB314" s="241"/>
      <c r="DC314" s="241"/>
      <c r="DD314" s="241"/>
      <c r="DE314" s="241"/>
      <c r="DF314" s="241"/>
      <c r="DG314" s="241"/>
      <c r="DH314" s="241"/>
      <c r="DI314" s="241"/>
      <c r="DJ314" s="241"/>
      <c r="DK314" s="241"/>
      <c r="DL314" s="241"/>
      <c r="DM314" s="241"/>
      <c r="DN314" s="241"/>
      <c r="DO314" s="241"/>
      <c r="DP314" s="241"/>
      <c r="DQ314" s="241"/>
      <c r="DR314" s="241"/>
      <c r="DS314" s="241"/>
      <c r="DT314" s="241"/>
      <c r="DU314" s="241"/>
      <c r="DV314" s="241"/>
      <c r="DW314" s="241"/>
      <c r="DX314" s="241"/>
      <c r="DY314" s="241"/>
      <c r="DZ314" s="241"/>
      <c r="EA314" s="241"/>
      <c r="EB314" s="241"/>
      <c r="EC314" s="241"/>
      <c r="ED314" s="241"/>
      <c r="EE314" s="241"/>
      <c r="EF314" s="241"/>
      <c r="EG314" s="241"/>
      <c r="EH314" s="241"/>
      <c r="EI314" s="241"/>
      <c r="EJ314" s="241"/>
      <c r="EK314" s="241"/>
      <c r="EL314" s="241"/>
      <c r="EM314" s="241"/>
      <c r="EN314" s="241"/>
      <c r="EO314" s="241"/>
      <c r="EP314" s="241"/>
      <c r="EQ314" s="241"/>
      <c r="ER314" s="241"/>
      <c r="ES314" s="241"/>
      <c r="ET314" s="241"/>
      <c r="EU314" s="241"/>
      <c r="EV314" s="241"/>
      <c r="EW314" s="241"/>
      <c r="EX314" s="241"/>
      <c r="EY314" s="241"/>
      <c r="EZ314" s="241"/>
      <c r="FA314" s="241"/>
      <c r="FB314" s="241"/>
      <c r="FC314" s="241"/>
      <c r="FD314" s="241"/>
      <c r="FE314" s="241"/>
      <c r="FF314" s="241"/>
      <c r="FG314" s="241"/>
      <c r="FH314" s="241"/>
      <c r="FI314" s="241"/>
      <c r="FJ314" s="241"/>
      <c r="FK314" s="241"/>
      <c r="FL314" s="241"/>
      <c r="FM314" s="241"/>
      <c r="FN314" s="241"/>
      <c r="FO314" s="241"/>
      <c r="FP314" s="241"/>
      <c r="FQ314" s="241"/>
      <c r="FR314" s="241"/>
      <c r="FS314" s="241"/>
      <c r="FT314" s="241"/>
      <c r="FU314" s="241"/>
      <c r="FV314" s="241"/>
      <c r="FW314" s="241"/>
      <c r="FX314" s="241"/>
      <c r="FY314" s="241"/>
      <c r="FZ314" s="241"/>
      <c r="GA314" s="241"/>
      <c r="GB314" s="241"/>
      <c r="GC314" s="241"/>
      <c r="GD314" s="241"/>
      <c r="GE314" s="241"/>
      <c r="GF314" s="241"/>
      <c r="GG314" s="241"/>
      <c r="GH314" s="241"/>
      <c r="GI314" s="241"/>
      <c r="GJ314" s="241"/>
      <c r="GK314" s="241"/>
      <c r="GL314" s="241"/>
      <c r="GM314" s="241"/>
      <c r="GN314" s="241"/>
      <c r="GO314" s="241"/>
      <c r="GP314" s="241"/>
      <c r="GQ314" s="241"/>
      <c r="GR314" s="241"/>
      <c r="GS314" s="241"/>
      <c r="GT314" s="241"/>
      <c r="GU314" s="241"/>
      <c r="GV314" s="241"/>
      <c r="GW314" s="241"/>
      <c r="GX314" s="241"/>
      <c r="GY314" s="241"/>
      <c r="GZ314" s="241"/>
      <c r="HA314" s="241"/>
      <c r="HB314" s="241"/>
      <c r="HC314" s="241"/>
      <c r="HD314" s="241"/>
      <c r="HE314" s="241"/>
      <c r="HF314" s="241"/>
      <c r="HG314" s="241"/>
      <c r="HH314" s="241"/>
      <c r="HI314" s="241"/>
      <c r="HJ314" s="241"/>
      <c r="HK314" s="241"/>
      <c r="HL314" s="241"/>
      <c r="HM314" s="241"/>
      <c r="HN314" s="241"/>
      <c r="HO314" s="241"/>
      <c r="HP314" s="241"/>
      <c r="HQ314" s="241"/>
      <c r="HR314" s="241"/>
      <c r="HS314" s="241"/>
      <c r="HT314" s="241"/>
      <c r="HU314" s="241"/>
      <c r="HV314" s="241"/>
      <c r="HW314" s="241"/>
      <c r="HX314" s="241"/>
      <c r="HY314" s="241"/>
      <c r="HZ314" s="241"/>
      <c r="IA314" s="241"/>
      <c r="IB314" s="241"/>
      <c r="IC314" s="241"/>
      <c r="ID314" s="241"/>
      <c r="IE314" s="241"/>
      <c r="IF314" s="241"/>
      <c r="IG314" s="241"/>
      <c r="IH314" s="241"/>
      <c r="II314" s="241"/>
      <c r="IJ314" s="241"/>
      <c r="IK314" s="241"/>
      <c r="IL314" s="241"/>
      <c r="IM314" s="241"/>
      <c r="IN314" s="241"/>
      <c r="IO314" s="241"/>
      <c r="IP314" s="241"/>
      <c r="IQ314" s="241"/>
      <c r="IR314" s="241"/>
      <c r="IS314" s="241"/>
      <c r="IT314" s="241"/>
      <c r="IU314" s="241"/>
      <c r="IV314" s="241"/>
      <c r="IW314" s="241"/>
      <c r="IX314" s="241"/>
      <c r="IY314" s="241"/>
      <c r="IZ314" s="241"/>
      <c r="JA314" s="241"/>
      <c r="JB314" s="241"/>
      <c r="JC314" s="241"/>
      <c r="JD314" s="241"/>
      <c r="JE314" s="241"/>
      <c r="JF314" s="241"/>
      <c r="JG314" s="241"/>
      <c r="JH314" s="241"/>
      <c r="JI314" s="241"/>
      <c r="JJ314" s="241"/>
      <c r="JK314" s="241"/>
      <c r="JL314" s="241"/>
      <c r="JM314" s="241"/>
      <c r="JN314" s="241"/>
      <c r="JO314" s="241"/>
      <c r="JP314" s="241"/>
      <c r="JQ314" s="241"/>
      <c r="JR314" s="241"/>
      <c r="JS314" s="241"/>
      <c r="JT314" s="241"/>
      <c r="JU314" s="241"/>
      <c r="JV314" s="241"/>
      <c r="JW314" s="241"/>
      <c r="JX314" s="241"/>
      <c r="JY314" s="241"/>
      <c r="JZ314" s="241"/>
      <c r="KA314" s="241"/>
      <c r="KB314" s="241"/>
      <c r="KC314" s="241"/>
      <c r="KD314" s="241"/>
      <c r="KE314" s="241"/>
      <c r="KF314" s="241"/>
      <c r="KG314" s="241"/>
      <c r="KH314" s="241"/>
      <c r="KI314" s="241"/>
      <c r="KJ314" s="241"/>
      <c r="KK314" s="241"/>
      <c r="KL314" s="241"/>
      <c r="KM314" s="241"/>
      <c r="KN314" s="241"/>
      <c r="KO314" s="241"/>
      <c r="KP314" s="241"/>
      <c r="KQ314" s="241"/>
      <c r="KR314" s="241"/>
      <c r="KS314" s="241"/>
      <c r="KT314" s="241"/>
      <c r="KU314" s="241"/>
      <c r="KV314" s="241"/>
      <c r="KW314" s="241"/>
      <c r="KX314" s="241"/>
      <c r="KY314" s="241"/>
      <c r="KZ314" s="241"/>
      <c r="LA314" s="241"/>
      <c r="LB314" s="241"/>
      <c r="LC314" s="241"/>
      <c r="LD314" s="241"/>
      <c r="LE314" s="241"/>
      <c r="LF314" s="241"/>
      <c r="LG314" s="241"/>
      <c r="LH314" s="241"/>
      <c r="LI314" s="241"/>
      <c r="LJ314" s="241"/>
      <c r="LK314" s="241"/>
      <c r="LL314" s="241"/>
      <c r="LM314" s="241"/>
      <c r="LN314" s="241"/>
      <c r="LO314" s="241"/>
      <c r="LP314" s="241"/>
      <c r="LQ314" s="241"/>
      <c r="LR314" s="241"/>
      <c r="LS314" s="241"/>
      <c r="LT314" s="241"/>
      <c r="LU314" s="241"/>
      <c r="LV314" s="241"/>
      <c r="LW314" s="241"/>
      <c r="LX314" s="241"/>
      <c r="LY314" s="241"/>
      <c r="LZ314" s="241"/>
      <c r="MA314" s="241"/>
      <c r="MB314" s="241"/>
      <c r="MC314" s="241"/>
      <c r="MD314" s="241"/>
      <c r="ME314" s="241"/>
      <c r="MF314" s="241"/>
      <c r="MG314" s="241"/>
      <c r="MH314" s="241"/>
      <c r="MI314" s="241"/>
      <c r="MJ314" s="241"/>
      <c r="MK314" s="241"/>
      <c r="ML314" s="241"/>
      <c r="MM314" s="241"/>
      <c r="MN314" s="241"/>
      <c r="MO314" s="241"/>
      <c r="MP314" s="241"/>
      <c r="MQ314" s="241"/>
      <c r="MR314" s="241"/>
      <c r="MS314" s="241"/>
      <c r="MT314" s="241"/>
      <c r="MU314" s="241"/>
      <c r="MV314" s="241"/>
      <c r="MW314" s="241"/>
      <c r="MX314" s="241"/>
      <c r="MY314" s="241"/>
      <c r="MZ314" s="241"/>
      <c r="NA314" s="241"/>
      <c r="NB314" s="241"/>
      <c r="NC314" s="241"/>
      <c r="ND314" s="241"/>
      <c r="NE314" s="241"/>
      <c r="NF314" s="241"/>
      <c r="NG314" s="241"/>
      <c r="NH314" s="241"/>
      <c r="NI314" s="241"/>
      <c r="NJ314" s="241"/>
      <c r="NK314" s="241"/>
      <c r="NL314" s="241"/>
      <c r="NM314" s="241"/>
      <c r="NN314" s="241"/>
      <c r="NO314" s="241"/>
      <c r="NP314" s="241"/>
      <c r="NQ314" s="241"/>
      <c r="NR314" s="241"/>
      <c r="NS314" s="241"/>
      <c r="NT314" s="241"/>
      <c r="NU314" s="241"/>
      <c r="NV314" s="241"/>
      <c r="NW314" s="241"/>
      <c r="NX314" s="241"/>
      <c r="NY314" s="241"/>
      <c r="NZ314" s="241"/>
      <c r="OA314" s="241"/>
      <c r="OB314" s="241"/>
    </row>
    <row r="315" spans="1:392" s="162" customFormat="1">
      <c r="A315" s="121" t="s">
        <v>243</v>
      </c>
      <c r="B315" s="385" t="s">
        <v>337</v>
      </c>
      <c r="C315" s="170">
        <f>VLOOKUP(A315,'Running Inventory count'!$A:$C,3,)</f>
        <v>27</v>
      </c>
      <c r="D315" s="169"/>
      <c r="E315" s="169"/>
      <c r="F315" s="115" t="s">
        <v>783</v>
      </c>
      <c r="G315" s="169" t="s">
        <v>813</v>
      </c>
      <c r="H315" s="167" t="s">
        <v>735</v>
      </c>
      <c r="I315" s="207"/>
      <c r="J315" s="163"/>
      <c r="K315" s="15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1"/>
      <c r="Z315" s="241"/>
      <c r="AA315" s="241"/>
      <c r="AB315" s="241"/>
      <c r="AC315" s="241"/>
      <c r="AD315" s="241"/>
      <c r="AE315" s="241"/>
      <c r="AF315" s="241"/>
      <c r="AG315" s="241"/>
      <c r="AH315" s="241"/>
      <c r="AI315" s="241"/>
      <c r="AJ315" s="241"/>
      <c r="AK315" s="241"/>
      <c r="AL315" s="241"/>
      <c r="AM315" s="241"/>
      <c r="AN315" s="241"/>
      <c r="AO315" s="241"/>
      <c r="AP315" s="241"/>
      <c r="AQ315" s="241"/>
      <c r="AR315" s="241"/>
      <c r="AS315" s="241"/>
      <c r="AT315" s="241"/>
      <c r="AU315" s="241"/>
      <c r="AV315" s="241"/>
      <c r="AW315" s="241"/>
      <c r="AX315" s="241"/>
      <c r="AY315" s="241"/>
      <c r="AZ315" s="241"/>
      <c r="BA315" s="241"/>
      <c r="BB315" s="241"/>
      <c r="BC315" s="241"/>
      <c r="BD315" s="241"/>
      <c r="BE315" s="241"/>
      <c r="BF315" s="241"/>
      <c r="BG315" s="241"/>
      <c r="BH315" s="241"/>
      <c r="BI315" s="241"/>
      <c r="BJ315" s="241"/>
      <c r="BK315" s="241"/>
      <c r="BL315" s="241"/>
      <c r="BM315" s="241"/>
      <c r="BN315" s="241"/>
      <c r="BO315" s="241"/>
      <c r="BP315" s="241"/>
      <c r="BQ315" s="241"/>
      <c r="BR315" s="241"/>
      <c r="BS315" s="241"/>
      <c r="BT315" s="241"/>
      <c r="BU315" s="241"/>
      <c r="BV315" s="241"/>
      <c r="BW315" s="241"/>
      <c r="BX315" s="241"/>
      <c r="BY315" s="241"/>
      <c r="BZ315" s="241"/>
      <c r="CA315" s="241"/>
      <c r="CB315" s="241"/>
      <c r="CC315" s="241"/>
      <c r="CD315" s="241"/>
      <c r="CE315" s="241"/>
      <c r="CF315" s="241"/>
      <c r="CG315" s="241"/>
      <c r="CH315" s="241"/>
      <c r="CI315" s="241"/>
      <c r="CJ315" s="241"/>
      <c r="CK315" s="241"/>
      <c r="CL315" s="241"/>
      <c r="CM315" s="241"/>
      <c r="CN315" s="241"/>
      <c r="CO315" s="241"/>
      <c r="CP315" s="241"/>
      <c r="CQ315" s="241"/>
      <c r="CR315" s="241"/>
      <c r="CS315" s="241"/>
      <c r="CT315" s="241"/>
      <c r="CU315" s="241"/>
      <c r="CV315" s="241"/>
      <c r="CW315" s="241"/>
      <c r="CX315" s="241"/>
      <c r="CY315" s="241"/>
      <c r="CZ315" s="241"/>
      <c r="DA315" s="241"/>
      <c r="DB315" s="241"/>
      <c r="DC315" s="241"/>
      <c r="DD315" s="241"/>
      <c r="DE315" s="241"/>
      <c r="DF315" s="241"/>
      <c r="DG315" s="241"/>
      <c r="DH315" s="241"/>
      <c r="DI315" s="241"/>
      <c r="DJ315" s="241"/>
      <c r="DK315" s="241"/>
      <c r="DL315" s="241"/>
      <c r="DM315" s="241"/>
      <c r="DN315" s="241"/>
      <c r="DO315" s="241"/>
      <c r="DP315" s="241"/>
      <c r="DQ315" s="241"/>
      <c r="DR315" s="241"/>
      <c r="DS315" s="241"/>
      <c r="DT315" s="241"/>
      <c r="DU315" s="241"/>
      <c r="DV315" s="241"/>
      <c r="DW315" s="241"/>
      <c r="DX315" s="241"/>
      <c r="DY315" s="241"/>
      <c r="DZ315" s="241"/>
      <c r="EA315" s="241"/>
      <c r="EB315" s="241"/>
      <c r="EC315" s="241"/>
      <c r="ED315" s="241"/>
      <c r="EE315" s="241"/>
      <c r="EF315" s="241"/>
      <c r="EG315" s="241"/>
      <c r="EH315" s="241"/>
      <c r="EI315" s="241"/>
      <c r="EJ315" s="241"/>
      <c r="EK315" s="241"/>
      <c r="EL315" s="241"/>
      <c r="EM315" s="241"/>
      <c r="EN315" s="241"/>
      <c r="EO315" s="241"/>
      <c r="EP315" s="241"/>
      <c r="EQ315" s="241"/>
      <c r="ER315" s="241"/>
      <c r="ES315" s="241"/>
      <c r="ET315" s="241"/>
      <c r="EU315" s="241"/>
      <c r="EV315" s="241"/>
      <c r="EW315" s="241"/>
      <c r="EX315" s="241"/>
      <c r="EY315" s="241"/>
      <c r="EZ315" s="241"/>
      <c r="FA315" s="241"/>
      <c r="FB315" s="241"/>
      <c r="FC315" s="241"/>
      <c r="FD315" s="241"/>
      <c r="FE315" s="241"/>
      <c r="FF315" s="241"/>
      <c r="FG315" s="241"/>
      <c r="FH315" s="241"/>
      <c r="FI315" s="241"/>
      <c r="FJ315" s="241"/>
      <c r="FK315" s="241"/>
      <c r="FL315" s="241"/>
      <c r="FM315" s="241"/>
      <c r="FN315" s="241"/>
      <c r="FO315" s="241"/>
      <c r="FP315" s="241"/>
      <c r="FQ315" s="241"/>
      <c r="FR315" s="241"/>
      <c r="FS315" s="241"/>
      <c r="FT315" s="241"/>
      <c r="FU315" s="241"/>
      <c r="FV315" s="241"/>
      <c r="FW315" s="241"/>
      <c r="FX315" s="241"/>
      <c r="FY315" s="241"/>
      <c r="FZ315" s="241"/>
      <c r="GA315" s="241"/>
      <c r="GB315" s="241"/>
      <c r="GC315" s="241"/>
      <c r="GD315" s="241"/>
      <c r="GE315" s="241"/>
      <c r="GF315" s="241"/>
      <c r="GG315" s="241"/>
      <c r="GH315" s="241"/>
      <c r="GI315" s="241"/>
      <c r="GJ315" s="241"/>
      <c r="GK315" s="241"/>
      <c r="GL315" s="241"/>
      <c r="GM315" s="241"/>
      <c r="GN315" s="241"/>
      <c r="GO315" s="241"/>
      <c r="GP315" s="241"/>
      <c r="GQ315" s="241"/>
      <c r="GR315" s="241"/>
      <c r="GS315" s="241"/>
      <c r="GT315" s="241"/>
      <c r="GU315" s="241"/>
      <c r="GV315" s="241"/>
      <c r="GW315" s="241"/>
      <c r="GX315" s="241"/>
      <c r="GY315" s="241"/>
      <c r="GZ315" s="241"/>
      <c r="HA315" s="241"/>
      <c r="HB315" s="241"/>
      <c r="HC315" s="241"/>
      <c r="HD315" s="241"/>
      <c r="HE315" s="241"/>
      <c r="HF315" s="241"/>
      <c r="HG315" s="241"/>
      <c r="HH315" s="241"/>
      <c r="HI315" s="241"/>
      <c r="HJ315" s="241"/>
      <c r="HK315" s="241"/>
      <c r="HL315" s="241"/>
      <c r="HM315" s="241"/>
      <c r="HN315" s="241"/>
      <c r="HO315" s="241"/>
      <c r="HP315" s="241"/>
      <c r="HQ315" s="241"/>
      <c r="HR315" s="241"/>
      <c r="HS315" s="241"/>
      <c r="HT315" s="241"/>
      <c r="HU315" s="241"/>
      <c r="HV315" s="241"/>
      <c r="HW315" s="241"/>
      <c r="HX315" s="241"/>
      <c r="HY315" s="241"/>
      <c r="HZ315" s="241"/>
      <c r="IA315" s="241"/>
      <c r="IB315" s="241"/>
      <c r="IC315" s="241"/>
      <c r="ID315" s="241"/>
      <c r="IE315" s="241"/>
      <c r="IF315" s="241"/>
      <c r="IG315" s="241"/>
      <c r="IH315" s="241"/>
      <c r="II315" s="241"/>
      <c r="IJ315" s="241"/>
      <c r="IK315" s="241"/>
      <c r="IL315" s="241"/>
      <c r="IM315" s="241"/>
      <c r="IN315" s="241"/>
      <c r="IO315" s="241"/>
      <c r="IP315" s="241"/>
      <c r="IQ315" s="241"/>
      <c r="IR315" s="241"/>
      <c r="IS315" s="241"/>
      <c r="IT315" s="241"/>
      <c r="IU315" s="241"/>
      <c r="IV315" s="241"/>
      <c r="IW315" s="241"/>
      <c r="IX315" s="241"/>
      <c r="IY315" s="241"/>
      <c r="IZ315" s="241"/>
      <c r="JA315" s="241"/>
      <c r="JB315" s="241"/>
      <c r="JC315" s="241"/>
      <c r="JD315" s="241"/>
      <c r="JE315" s="241"/>
      <c r="JF315" s="241"/>
      <c r="JG315" s="241"/>
      <c r="JH315" s="241"/>
      <c r="JI315" s="241"/>
      <c r="JJ315" s="241"/>
      <c r="JK315" s="241"/>
      <c r="JL315" s="241"/>
      <c r="JM315" s="241"/>
      <c r="JN315" s="241"/>
      <c r="JO315" s="241"/>
      <c r="JP315" s="241"/>
      <c r="JQ315" s="241"/>
      <c r="JR315" s="241"/>
      <c r="JS315" s="241"/>
      <c r="JT315" s="241"/>
      <c r="JU315" s="241"/>
      <c r="JV315" s="241"/>
      <c r="JW315" s="241"/>
      <c r="JX315" s="241"/>
      <c r="JY315" s="241"/>
      <c r="JZ315" s="241"/>
      <c r="KA315" s="241"/>
      <c r="KB315" s="241"/>
      <c r="KC315" s="241"/>
      <c r="KD315" s="241"/>
      <c r="KE315" s="241"/>
      <c r="KF315" s="241"/>
      <c r="KG315" s="241"/>
      <c r="KH315" s="241"/>
      <c r="KI315" s="241"/>
      <c r="KJ315" s="241"/>
      <c r="KK315" s="241"/>
      <c r="KL315" s="241"/>
      <c r="KM315" s="241"/>
      <c r="KN315" s="241"/>
      <c r="KO315" s="241"/>
      <c r="KP315" s="241"/>
      <c r="KQ315" s="241"/>
      <c r="KR315" s="241"/>
      <c r="KS315" s="241"/>
      <c r="KT315" s="241"/>
      <c r="KU315" s="241"/>
      <c r="KV315" s="241"/>
      <c r="KW315" s="241"/>
      <c r="KX315" s="241"/>
      <c r="KY315" s="241"/>
      <c r="KZ315" s="241"/>
      <c r="LA315" s="241"/>
      <c r="LB315" s="241"/>
      <c r="LC315" s="241"/>
      <c r="LD315" s="241"/>
      <c r="LE315" s="241"/>
      <c r="LF315" s="241"/>
      <c r="LG315" s="241"/>
      <c r="LH315" s="241"/>
      <c r="LI315" s="241"/>
      <c r="LJ315" s="241"/>
      <c r="LK315" s="241"/>
      <c r="LL315" s="241"/>
      <c r="LM315" s="241"/>
      <c r="LN315" s="241"/>
      <c r="LO315" s="241"/>
      <c r="LP315" s="241"/>
      <c r="LQ315" s="241"/>
      <c r="LR315" s="241"/>
      <c r="LS315" s="241"/>
      <c r="LT315" s="241"/>
      <c r="LU315" s="241"/>
      <c r="LV315" s="241"/>
      <c r="LW315" s="241"/>
      <c r="LX315" s="241"/>
      <c r="LY315" s="241"/>
      <c r="LZ315" s="241"/>
      <c r="MA315" s="241"/>
      <c r="MB315" s="241"/>
      <c r="MC315" s="241"/>
      <c r="MD315" s="241"/>
      <c r="ME315" s="241"/>
      <c r="MF315" s="241"/>
      <c r="MG315" s="241"/>
      <c r="MH315" s="241"/>
      <c r="MI315" s="241"/>
      <c r="MJ315" s="241"/>
      <c r="MK315" s="241"/>
      <c r="ML315" s="241"/>
      <c r="MM315" s="241"/>
      <c r="MN315" s="241"/>
      <c r="MO315" s="241"/>
      <c r="MP315" s="241"/>
      <c r="MQ315" s="241"/>
      <c r="MR315" s="241"/>
      <c r="MS315" s="241"/>
      <c r="MT315" s="241"/>
      <c r="MU315" s="241"/>
      <c r="MV315" s="241"/>
      <c r="MW315" s="241"/>
      <c r="MX315" s="241"/>
      <c r="MY315" s="241"/>
      <c r="MZ315" s="241"/>
      <c r="NA315" s="241"/>
      <c r="NB315" s="241"/>
      <c r="NC315" s="241"/>
      <c r="ND315" s="241"/>
      <c r="NE315" s="241"/>
      <c r="NF315" s="241"/>
      <c r="NG315" s="241"/>
      <c r="NH315" s="241"/>
      <c r="NI315" s="241"/>
      <c r="NJ315" s="241"/>
      <c r="NK315" s="241"/>
      <c r="NL315" s="241"/>
      <c r="NM315" s="241"/>
      <c r="NN315" s="241"/>
      <c r="NO315" s="241"/>
      <c r="NP315" s="241"/>
      <c r="NQ315" s="241"/>
      <c r="NR315" s="241"/>
      <c r="NS315" s="241"/>
      <c r="NT315" s="241"/>
      <c r="NU315" s="241"/>
      <c r="NV315" s="241"/>
      <c r="NW315" s="241"/>
      <c r="NX315" s="241"/>
      <c r="NY315" s="241"/>
      <c r="NZ315" s="241"/>
      <c r="OA315" s="241"/>
      <c r="OB315" s="241"/>
    </row>
    <row r="316" spans="1:392" s="162" customFormat="1">
      <c r="A316" s="121" t="s">
        <v>242</v>
      </c>
      <c r="B316" s="385" t="s">
        <v>338</v>
      </c>
      <c r="C316" s="170">
        <f>VLOOKUP(A316,'Running Inventory count'!$A:$C,3,)</f>
        <v>13</v>
      </c>
      <c r="D316" s="169"/>
      <c r="E316" s="169"/>
      <c r="F316" s="115" t="s">
        <v>783</v>
      </c>
      <c r="G316" s="169" t="s">
        <v>814</v>
      </c>
      <c r="H316" s="167" t="s">
        <v>735</v>
      </c>
      <c r="I316" s="207"/>
      <c r="J316" s="163"/>
      <c r="K316" s="15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1"/>
      <c r="V316" s="241"/>
      <c r="W316" s="241"/>
      <c r="X316" s="241"/>
      <c r="Y316" s="241"/>
      <c r="Z316" s="241"/>
      <c r="AA316" s="241"/>
      <c r="AB316" s="241"/>
      <c r="AC316" s="241"/>
      <c r="AD316" s="241"/>
      <c r="AE316" s="241"/>
      <c r="AF316" s="241"/>
      <c r="AG316" s="241"/>
      <c r="AH316" s="241"/>
      <c r="AI316" s="241"/>
      <c r="AJ316" s="241"/>
      <c r="AK316" s="241"/>
      <c r="AL316" s="241"/>
      <c r="AM316" s="241"/>
      <c r="AN316" s="241"/>
      <c r="AO316" s="241"/>
      <c r="AP316" s="241"/>
      <c r="AQ316" s="241"/>
      <c r="AR316" s="241"/>
      <c r="AS316" s="241"/>
      <c r="AT316" s="241"/>
      <c r="AU316" s="241"/>
      <c r="AV316" s="241"/>
      <c r="AW316" s="241"/>
      <c r="AX316" s="241"/>
      <c r="AY316" s="241"/>
      <c r="AZ316" s="241"/>
      <c r="BA316" s="241"/>
      <c r="BB316" s="241"/>
      <c r="BC316" s="241"/>
      <c r="BD316" s="241"/>
      <c r="BE316" s="241"/>
      <c r="BF316" s="241"/>
      <c r="BG316" s="241"/>
      <c r="BH316" s="241"/>
      <c r="BI316" s="241"/>
      <c r="BJ316" s="241"/>
      <c r="BK316" s="241"/>
      <c r="BL316" s="241"/>
      <c r="BM316" s="241"/>
      <c r="BN316" s="241"/>
      <c r="BO316" s="241"/>
      <c r="BP316" s="241"/>
      <c r="BQ316" s="241"/>
      <c r="BR316" s="241"/>
      <c r="BS316" s="241"/>
      <c r="BT316" s="241"/>
      <c r="BU316" s="241"/>
      <c r="BV316" s="241"/>
      <c r="BW316" s="241"/>
      <c r="BX316" s="241"/>
      <c r="BY316" s="241"/>
      <c r="BZ316" s="241"/>
      <c r="CA316" s="241"/>
      <c r="CB316" s="241"/>
      <c r="CC316" s="241"/>
      <c r="CD316" s="241"/>
      <c r="CE316" s="241"/>
      <c r="CF316" s="241"/>
      <c r="CG316" s="241"/>
      <c r="CH316" s="241"/>
      <c r="CI316" s="241"/>
      <c r="CJ316" s="241"/>
      <c r="CK316" s="241"/>
      <c r="CL316" s="241"/>
      <c r="CM316" s="241"/>
      <c r="CN316" s="241"/>
      <c r="CO316" s="241"/>
      <c r="CP316" s="241"/>
      <c r="CQ316" s="241"/>
      <c r="CR316" s="241"/>
      <c r="CS316" s="241"/>
      <c r="CT316" s="241"/>
      <c r="CU316" s="241"/>
      <c r="CV316" s="241"/>
      <c r="CW316" s="241"/>
      <c r="CX316" s="241"/>
      <c r="CY316" s="241"/>
      <c r="CZ316" s="241"/>
      <c r="DA316" s="241"/>
      <c r="DB316" s="241"/>
      <c r="DC316" s="241"/>
      <c r="DD316" s="241"/>
      <c r="DE316" s="241"/>
      <c r="DF316" s="241"/>
      <c r="DG316" s="241"/>
      <c r="DH316" s="241"/>
      <c r="DI316" s="241"/>
      <c r="DJ316" s="241"/>
      <c r="DK316" s="241"/>
      <c r="DL316" s="241"/>
      <c r="DM316" s="241"/>
      <c r="DN316" s="241"/>
      <c r="DO316" s="241"/>
      <c r="DP316" s="241"/>
      <c r="DQ316" s="241"/>
      <c r="DR316" s="241"/>
      <c r="DS316" s="241"/>
      <c r="DT316" s="241"/>
      <c r="DU316" s="241"/>
      <c r="DV316" s="241"/>
      <c r="DW316" s="241"/>
      <c r="DX316" s="241"/>
      <c r="DY316" s="241"/>
      <c r="DZ316" s="241"/>
      <c r="EA316" s="241"/>
      <c r="EB316" s="241"/>
      <c r="EC316" s="241"/>
      <c r="ED316" s="241"/>
      <c r="EE316" s="241"/>
      <c r="EF316" s="241"/>
      <c r="EG316" s="241"/>
      <c r="EH316" s="241"/>
      <c r="EI316" s="241"/>
      <c r="EJ316" s="241"/>
      <c r="EK316" s="241"/>
      <c r="EL316" s="241"/>
      <c r="EM316" s="241"/>
      <c r="EN316" s="241"/>
      <c r="EO316" s="241"/>
      <c r="EP316" s="241"/>
      <c r="EQ316" s="241"/>
      <c r="ER316" s="241"/>
      <c r="ES316" s="241"/>
      <c r="ET316" s="241"/>
      <c r="EU316" s="241"/>
      <c r="EV316" s="241"/>
      <c r="EW316" s="241"/>
      <c r="EX316" s="241"/>
      <c r="EY316" s="241"/>
      <c r="EZ316" s="241"/>
      <c r="FA316" s="241"/>
      <c r="FB316" s="241"/>
      <c r="FC316" s="241"/>
      <c r="FD316" s="241"/>
      <c r="FE316" s="241"/>
      <c r="FF316" s="241"/>
      <c r="FG316" s="241"/>
      <c r="FH316" s="241"/>
      <c r="FI316" s="241"/>
      <c r="FJ316" s="241"/>
      <c r="FK316" s="241"/>
      <c r="FL316" s="241"/>
      <c r="FM316" s="241"/>
      <c r="FN316" s="241"/>
      <c r="FO316" s="241"/>
      <c r="FP316" s="241"/>
      <c r="FQ316" s="241"/>
      <c r="FR316" s="241"/>
      <c r="FS316" s="241"/>
      <c r="FT316" s="241"/>
      <c r="FU316" s="241"/>
      <c r="FV316" s="241"/>
      <c r="FW316" s="241"/>
      <c r="FX316" s="241"/>
      <c r="FY316" s="241"/>
      <c r="FZ316" s="241"/>
      <c r="GA316" s="241"/>
      <c r="GB316" s="241"/>
      <c r="GC316" s="241"/>
      <c r="GD316" s="241"/>
      <c r="GE316" s="241"/>
      <c r="GF316" s="241"/>
      <c r="GG316" s="241"/>
      <c r="GH316" s="241"/>
      <c r="GI316" s="241"/>
      <c r="GJ316" s="241"/>
      <c r="GK316" s="241"/>
      <c r="GL316" s="241"/>
      <c r="GM316" s="241"/>
      <c r="GN316" s="241"/>
      <c r="GO316" s="241"/>
      <c r="GP316" s="241"/>
      <c r="GQ316" s="241"/>
      <c r="GR316" s="241"/>
      <c r="GS316" s="241"/>
      <c r="GT316" s="241"/>
      <c r="GU316" s="241"/>
      <c r="GV316" s="241"/>
      <c r="GW316" s="241"/>
      <c r="GX316" s="241"/>
      <c r="GY316" s="241"/>
      <c r="GZ316" s="241"/>
      <c r="HA316" s="241"/>
      <c r="HB316" s="241"/>
      <c r="HC316" s="241"/>
      <c r="HD316" s="241"/>
      <c r="HE316" s="241"/>
      <c r="HF316" s="241"/>
      <c r="HG316" s="241"/>
      <c r="HH316" s="241"/>
      <c r="HI316" s="241"/>
      <c r="HJ316" s="241"/>
      <c r="HK316" s="241"/>
      <c r="HL316" s="241"/>
      <c r="HM316" s="241"/>
      <c r="HN316" s="241"/>
      <c r="HO316" s="241"/>
      <c r="HP316" s="241"/>
      <c r="HQ316" s="241"/>
      <c r="HR316" s="241"/>
      <c r="HS316" s="241"/>
      <c r="HT316" s="241"/>
      <c r="HU316" s="241"/>
      <c r="HV316" s="241"/>
      <c r="HW316" s="241"/>
      <c r="HX316" s="241"/>
      <c r="HY316" s="241"/>
      <c r="HZ316" s="241"/>
      <c r="IA316" s="241"/>
      <c r="IB316" s="241"/>
      <c r="IC316" s="241"/>
      <c r="ID316" s="241"/>
      <c r="IE316" s="241"/>
      <c r="IF316" s="241"/>
      <c r="IG316" s="241"/>
      <c r="IH316" s="241"/>
      <c r="II316" s="241"/>
      <c r="IJ316" s="241"/>
      <c r="IK316" s="241"/>
      <c r="IL316" s="241"/>
      <c r="IM316" s="241"/>
      <c r="IN316" s="241"/>
      <c r="IO316" s="241"/>
      <c r="IP316" s="241"/>
      <c r="IQ316" s="241"/>
      <c r="IR316" s="241"/>
      <c r="IS316" s="241"/>
      <c r="IT316" s="241"/>
      <c r="IU316" s="241"/>
      <c r="IV316" s="241"/>
      <c r="IW316" s="241"/>
      <c r="IX316" s="241"/>
      <c r="IY316" s="241"/>
      <c r="IZ316" s="241"/>
      <c r="JA316" s="241"/>
      <c r="JB316" s="241"/>
      <c r="JC316" s="241"/>
      <c r="JD316" s="241"/>
      <c r="JE316" s="241"/>
      <c r="JF316" s="241"/>
      <c r="JG316" s="241"/>
      <c r="JH316" s="241"/>
      <c r="JI316" s="241"/>
      <c r="JJ316" s="241"/>
      <c r="JK316" s="241"/>
      <c r="JL316" s="241"/>
      <c r="JM316" s="241"/>
      <c r="JN316" s="241"/>
      <c r="JO316" s="241"/>
      <c r="JP316" s="241"/>
      <c r="JQ316" s="241"/>
      <c r="JR316" s="241"/>
      <c r="JS316" s="241"/>
      <c r="JT316" s="241"/>
      <c r="JU316" s="241"/>
      <c r="JV316" s="241"/>
      <c r="JW316" s="241"/>
      <c r="JX316" s="241"/>
      <c r="JY316" s="241"/>
      <c r="JZ316" s="241"/>
      <c r="KA316" s="241"/>
      <c r="KB316" s="241"/>
      <c r="KC316" s="241"/>
      <c r="KD316" s="241"/>
      <c r="KE316" s="241"/>
      <c r="KF316" s="241"/>
      <c r="KG316" s="241"/>
      <c r="KH316" s="241"/>
      <c r="KI316" s="241"/>
      <c r="KJ316" s="241"/>
      <c r="KK316" s="241"/>
      <c r="KL316" s="241"/>
      <c r="KM316" s="241"/>
      <c r="KN316" s="241"/>
      <c r="KO316" s="241"/>
      <c r="KP316" s="241"/>
      <c r="KQ316" s="241"/>
      <c r="KR316" s="241"/>
      <c r="KS316" s="241"/>
      <c r="KT316" s="241"/>
      <c r="KU316" s="241"/>
      <c r="KV316" s="241"/>
      <c r="KW316" s="241"/>
      <c r="KX316" s="241"/>
      <c r="KY316" s="241"/>
      <c r="KZ316" s="241"/>
      <c r="LA316" s="241"/>
      <c r="LB316" s="241"/>
      <c r="LC316" s="241"/>
      <c r="LD316" s="241"/>
      <c r="LE316" s="241"/>
      <c r="LF316" s="241"/>
      <c r="LG316" s="241"/>
      <c r="LH316" s="241"/>
      <c r="LI316" s="241"/>
      <c r="LJ316" s="241"/>
      <c r="LK316" s="241"/>
      <c r="LL316" s="241"/>
      <c r="LM316" s="241"/>
      <c r="LN316" s="241"/>
      <c r="LO316" s="241"/>
      <c r="LP316" s="241"/>
      <c r="LQ316" s="241"/>
      <c r="LR316" s="241"/>
      <c r="LS316" s="241"/>
      <c r="LT316" s="241"/>
      <c r="LU316" s="241"/>
      <c r="LV316" s="241"/>
      <c r="LW316" s="241"/>
      <c r="LX316" s="241"/>
      <c r="LY316" s="241"/>
      <c r="LZ316" s="241"/>
      <c r="MA316" s="241"/>
      <c r="MB316" s="241"/>
      <c r="MC316" s="241"/>
      <c r="MD316" s="241"/>
      <c r="ME316" s="241"/>
      <c r="MF316" s="241"/>
      <c r="MG316" s="241"/>
      <c r="MH316" s="241"/>
      <c r="MI316" s="241"/>
      <c r="MJ316" s="241"/>
      <c r="MK316" s="241"/>
      <c r="ML316" s="241"/>
      <c r="MM316" s="241"/>
      <c r="MN316" s="241"/>
      <c r="MO316" s="241"/>
      <c r="MP316" s="241"/>
      <c r="MQ316" s="241"/>
      <c r="MR316" s="241"/>
      <c r="MS316" s="241"/>
      <c r="MT316" s="241"/>
      <c r="MU316" s="241"/>
      <c r="MV316" s="241"/>
      <c r="MW316" s="241"/>
      <c r="MX316" s="241"/>
      <c r="MY316" s="241"/>
      <c r="MZ316" s="241"/>
      <c r="NA316" s="241"/>
      <c r="NB316" s="241"/>
      <c r="NC316" s="241"/>
      <c r="ND316" s="241"/>
      <c r="NE316" s="241"/>
      <c r="NF316" s="241"/>
      <c r="NG316" s="241"/>
      <c r="NH316" s="241"/>
      <c r="NI316" s="241"/>
      <c r="NJ316" s="241"/>
      <c r="NK316" s="241"/>
      <c r="NL316" s="241"/>
      <c r="NM316" s="241"/>
      <c r="NN316" s="241"/>
      <c r="NO316" s="241"/>
      <c r="NP316" s="241"/>
      <c r="NQ316" s="241"/>
      <c r="NR316" s="241"/>
      <c r="NS316" s="241"/>
      <c r="NT316" s="241"/>
      <c r="NU316" s="241"/>
      <c r="NV316" s="241"/>
      <c r="NW316" s="241"/>
      <c r="NX316" s="241"/>
      <c r="NY316" s="241"/>
      <c r="NZ316" s="241"/>
      <c r="OA316" s="241"/>
      <c r="OB316" s="241"/>
    </row>
    <row r="317" spans="1:392" s="162" customFormat="1">
      <c r="A317" s="124" t="s">
        <v>42</v>
      </c>
      <c r="B317" s="393" t="s">
        <v>41</v>
      </c>
      <c r="C317" s="170">
        <f>VLOOKUP(A317,'Running Inventory count'!$A:$C,3,)</f>
        <v>5</v>
      </c>
      <c r="D317" s="169"/>
      <c r="E317" s="169"/>
      <c r="F317" s="169" t="s">
        <v>1547</v>
      </c>
      <c r="G317" s="169" t="s">
        <v>868</v>
      </c>
      <c r="H317" s="167" t="s">
        <v>1173</v>
      </c>
      <c r="I317" s="151"/>
      <c r="J317" s="285"/>
      <c r="K317" s="26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1"/>
      <c r="V317" s="241"/>
      <c r="W317" s="241"/>
      <c r="X317" s="241"/>
      <c r="Y317" s="241"/>
      <c r="Z317" s="241"/>
      <c r="AA317" s="241"/>
      <c r="AB317" s="241"/>
      <c r="AC317" s="241"/>
      <c r="AD317" s="241"/>
      <c r="AE317" s="241"/>
      <c r="AF317" s="241"/>
      <c r="AG317" s="241"/>
      <c r="AH317" s="241"/>
      <c r="AI317" s="241"/>
      <c r="AJ317" s="241"/>
      <c r="AK317" s="241"/>
      <c r="AL317" s="241"/>
      <c r="AM317" s="241"/>
      <c r="AN317" s="241"/>
      <c r="AO317" s="241"/>
      <c r="AP317" s="241"/>
      <c r="AQ317" s="241"/>
      <c r="AR317" s="241"/>
      <c r="AS317" s="241"/>
      <c r="AT317" s="241"/>
      <c r="AU317" s="241"/>
      <c r="AV317" s="241"/>
      <c r="AW317" s="241"/>
      <c r="AX317" s="241"/>
      <c r="AY317" s="241"/>
      <c r="AZ317" s="241"/>
      <c r="BA317" s="241"/>
      <c r="BB317" s="241"/>
      <c r="BC317" s="241"/>
      <c r="BD317" s="241"/>
      <c r="BE317" s="241"/>
      <c r="BF317" s="241"/>
      <c r="BG317" s="241"/>
      <c r="BH317" s="241"/>
      <c r="BI317" s="241"/>
      <c r="BJ317" s="241"/>
      <c r="BK317" s="241"/>
      <c r="BL317" s="241"/>
      <c r="BM317" s="241"/>
      <c r="BN317" s="241"/>
      <c r="BO317" s="241"/>
      <c r="BP317" s="241"/>
      <c r="BQ317" s="241"/>
      <c r="BR317" s="241"/>
      <c r="BS317" s="241"/>
      <c r="BT317" s="241"/>
      <c r="BU317" s="241"/>
      <c r="BV317" s="241"/>
      <c r="BW317" s="241"/>
      <c r="BX317" s="241"/>
      <c r="BY317" s="241"/>
      <c r="BZ317" s="241"/>
      <c r="CA317" s="241"/>
      <c r="CB317" s="241"/>
      <c r="CC317" s="241"/>
      <c r="CD317" s="241"/>
      <c r="CE317" s="241"/>
      <c r="CF317" s="241"/>
      <c r="CG317" s="241"/>
      <c r="CH317" s="241"/>
      <c r="CI317" s="241"/>
      <c r="CJ317" s="241"/>
      <c r="CK317" s="241"/>
      <c r="CL317" s="241"/>
      <c r="CM317" s="241"/>
      <c r="CN317" s="241"/>
      <c r="CO317" s="241"/>
      <c r="CP317" s="241"/>
      <c r="CQ317" s="241"/>
      <c r="CR317" s="241"/>
      <c r="CS317" s="241"/>
      <c r="CT317" s="241"/>
      <c r="CU317" s="241"/>
      <c r="CV317" s="241"/>
      <c r="CW317" s="241"/>
      <c r="CX317" s="241"/>
      <c r="CY317" s="241"/>
      <c r="CZ317" s="241"/>
      <c r="DA317" s="241"/>
      <c r="DB317" s="241"/>
      <c r="DC317" s="241"/>
      <c r="DD317" s="241"/>
      <c r="DE317" s="241"/>
      <c r="DF317" s="241"/>
      <c r="DG317" s="241"/>
      <c r="DH317" s="241"/>
      <c r="DI317" s="241"/>
      <c r="DJ317" s="241"/>
      <c r="DK317" s="241"/>
      <c r="DL317" s="241"/>
      <c r="DM317" s="241"/>
      <c r="DN317" s="241"/>
      <c r="DO317" s="241"/>
      <c r="DP317" s="241"/>
      <c r="DQ317" s="241"/>
      <c r="DR317" s="241"/>
      <c r="DS317" s="241"/>
      <c r="DT317" s="241"/>
      <c r="DU317" s="241"/>
      <c r="DV317" s="241"/>
      <c r="DW317" s="241"/>
      <c r="DX317" s="241"/>
      <c r="DY317" s="241"/>
      <c r="DZ317" s="241"/>
      <c r="EA317" s="241"/>
      <c r="EB317" s="241"/>
      <c r="EC317" s="241"/>
      <c r="ED317" s="241"/>
      <c r="EE317" s="241"/>
      <c r="EF317" s="241"/>
      <c r="EG317" s="241"/>
      <c r="EH317" s="241"/>
      <c r="EI317" s="241"/>
      <c r="EJ317" s="241"/>
      <c r="EK317" s="241"/>
      <c r="EL317" s="241"/>
      <c r="EM317" s="241"/>
      <c r="EN317" s="241"/>
      <c r="EO317" s="241"/>
      <c r="EP317" s="241"/>
      <c r="EQ317" s="241"/>
      <c r="ER317" s="241"/>
      <c r="ES317" s="241"/>
      <c r="ET317" s="241"/>
      <c r="EU317" s="241"/>
      <c r="EV317" s="241"/>
      <c r="EW317" s="241"/>
      <c r="EX317" s="241"/>
      <c r="EY317" s="241"/>
      <c r="EZ317" s="241"/>
      <c r="FA317" s="241"/>
      <c r="FB317" s="241"/>
      <c r="FC317" s="241"/>
      <c r="FD317" s="241"/>
      <c r="FE317" s="241"/>
      <c r="FF317" s="241"/>
      <c r="FG317" s="241"/>
      <c r="FH317" s="241"/>
      <c r="FI317" s="241"/>
      <c r="FJ317" s="241"/>
      <c r="FK317" s="241"/>
      <c r="FL317" s="241"/>
      <c r="FM317" s="241"/>
      <c r="FN317" s="241"/>
      <c r="FO317" s="241"/>
      <c r="FP317" s="241"/>
      <c r="FQ317" s="241"/>
      <c r="FR317" s="241"/>
      <c r="FS317" s="241"/>
      <c r="FT317" s="241"/>
      <c r="FU317" s="241"/>
      <c r="FV317" s="241"/>
      <c r="FW317" s="241"/>
      <c r="FX317" s="241"/>
      <c r="FY317" s="241"/>
      <c r="FZ317" s="241"/>
      <c r="GA317" s="241"/>
      <c r="GB317" s="241"/>
      <c r="GC317" s="241"/>
      <c r="GD317" s="241"/>
      <c r="GE317" s="241"/>
      <c r="GF317" s="241"/>
      <c r="GG317" s="241"/>
      <c r="GH317" s="241"/>
      <c r="GI317" s="241"/>
      <c r="GJ317" s="241"/>
      <c r="GK317" s="241"/>
      <c r="GL317" s="241"/>
      <c r="GM317" s="241"/>
      <c r="GN317" s="241"/>
      <c r="GO317" s="241"/>
      <c r="GP317" s="241"/>
      <c r="GQ317" s="241"/>
      <c r="GR317" s="241"/>
      <c r="GS317" s="241"/>
      <c r="GT317" s="241"/>
      <c r="GU317" s="241"/>
      <c r="GV317" s="241"/>
      <c r="GW317" s="241"/>
      <c r="GX317" s="241"/>
      <c r="GY317" s="241"/>
      <c r="GZ317" s="241"/>
      <c r="HA317" s="241"/>
      <c r="HB317" s="241"/>
      <c r="HC317" s="241"/>
      <c r="HD317" s="241"/>
      <c r="HE317" s="241"/>
      <c r="HF317" s="241"/>
      <c r="HG317" s="241"/>
      <c r="HH317" s="241"/>
      <c r="HI317" s="241"/>
      <c r="HJ317" s="241"/>
      <c r="HK317" s="241"/>
      <c r="HL317" s="241"/>
      <c r="HM317" s="241"/>
      <c r="HN317" s="241"/>
      <c r="HO317" s="241"/>
      <c r="HP317" s="241"/>
      <c r="HQ317" s="241"/>
      <c r="HR317" s="241"/>
      <c r="HS317" s="241"/>
      <c r="HT317" s="241"/>
      <c r="HU317" s="241"/>
      <c r="HV317" s="241"/>
      <c r="HW317" s="241"/>
      <c r="HX317" s="241"/>
      <c r="HY317" s="241"/>
      <c r="HZ317" s="241"/>
      <c r="IA317" s="241"/>
      <c r="IB317" s="241"/>
      <c r="IC317" s="241"/>
      <c r="ID317" s="241"/>
      <c r="IE317" s="241"/>
      <c r="IF317" s="241"/>
      <c r="IG317" s="241"/>
      <c r="IH317" s="241"/>
      <c r="II317" s="241"/>
      <c r="IJ317" s="241"/>
      <c r="IK317" s="241"/>
      <c r="IL317" s="241"/>
      <c r="IM317" s="241"/>
      <c r="IN317" s="241"/>
      <c r="IO317" s="241"/>
      <c r="IP317" s="241"/>
      <c r="IQ317" s="241"/>
      <c r="IR317" s="241"/>
      <c r="IS317" s="241"/>
      <c r="IT317" s="241"/>
      <c r="IU317" s="241"/>
      <c r="IV317" s="241"/>
      <c r="IW317" s="241"/>
      <c r="IX317" s="241"/>
      <c r="IY317" s="241"/>
      <c r="IZ317" s="241"/>
      <c r="JA317" s="241"/>
      <c r="JB317" s="241"/>
      <c r="JC317" s="241"/>
      <c r="JD317" s="241"/>
      <c r="JE317" s="241"/>
      <c r="JF317" s="241"/>
      <c r="JG317" s="241"/>
      <c r="JH317" s="241"/>
      <c r="JI317" s="241"/>
      <c r="JJ317" s="241"/>
      <c r="JK317" s="241"/>
      <c r="JL317" s="241"/>
      <c r="JM317" s="241"/>
      <c r="JN317" s="241"/>
      <c r="JO317" s="241"/>
      <c r="JP317" s="241"/>
      <c r="JQ317" s="241"/>
      <c r="JR317" s="241"/>
      <c r="JS317" s="241"/>
      <c r="JT317" s="241"/>
      <c r="JU317" s="241"/>
      <c r="JV317" s="241"/>
      <c r="JW317" s="241"/>
      <c r="JX317" s="241"/>
      <c r="JY317" s="241"/>
      <c r="JZ317" s="241"/>
      <c r="KA317" s="241"/>
      <c r="KB317" s="241"/>
      <c r="KC317" s="241"/>
      <c r="KD317" s="241"/>
      <c r="KE317" s="241"/>
      <c r="KF317" s="241"/>
      <c r="KG317" s="241"/>
      <c r="KH317" s="241"/>
      <c r="KI317" s="241"/>
      <c r="KJ317" s="241"/>
      <c r="KK317" s="241"/>
      <c r="KL317" s="241"/>
      <c r="KM317" s="241"/>
      <c r="KN317" s="241"/>
      <c r="KO317" s="241"/>
      <c r="KP317" s="241"/>
      <c r="KQ317" s="241"/>
      <c r="KR317" s="241"/>
      <c r="KS317" s="241"/>
      <c r="KT317" s="241"/>
      <c r="KU317" s="241"/>
      <c r="KV317" s="241"/>
      <c r="KW317" s="241"/>
      <c r="KX317" s="241"/>
      <c r="KY317" s="241"/>
      <c r="KZ317" s="241"/>
      <c r="LA317" s="241"/>
      <c r="LB317" s="241"/>
      <c r="LC317" s="241"/>
      <c r="LD317" s="241"/>
      <c r="LE317" s="241"/>
      <c r="LF317" s="241"/>
      <c r="LG317" s="241"/>
      <c r="LH317" s="241"/>
      <c r="LI317" s="241"/>
      <c r="LJ317" s="241"/>
      <c r="LK317" s="241"/>
      <c r="LL317" s="241"/>
      <c r="LM317" s="241"/>
      <c r="LN317" s="241"/>
      <c r="LO317" s="241"/>
      <c r="LP317" s="241"/>
      <c r="LQ317" s="241"/>
      <c r="LR317" s="241"/>
      <c r="LS317" s="241"/>
      <c r="LT317" s="241"/>
      <c r="LU317" s="241"/>
      <c r="LV317" s="241"/>
      <c r="LW317" s="241"/>
      <c r="LX317" s="241"/>
      <c r="LY317" s="241"/>
      <c r="LZ317" s="241"/>
      <c r="MA317" s="241"/>
      <c r="MB317" s="241"/>
      <c r="MC317" s="241"/>
      <c r="MD317" s="241"/>
      <c r="ME317" s="241"/>
      <c r="MF317" s="241"/>
      <c r="MG317" s="241"/>
      <c r="MH317" s="241"/>
      <c r="MI317" s="241"/>
      <c r="MJ317" s="241"/>
      <c r="MK317" s="241"/>
      <c r="ML317" s="241"/>
      <c r="MM317" s="241"/>
      <c r="MN317" s="241"/>
      <c r="MO317" s="241"/>
      <c r="MP317" s="241"/>
      <c r="MQ317" s="241"/>
      <c r="MR317" s="241"/>
      <c r="MS317" s="241"/>
      <c r="MT317" s="241"/>
      <c r="MU317" s="241"/>
      <c r="MV317" s="241"/>
      <c r="MW317" s="241"/>
      <c r="MX317" s="241"/>
      <c r="MY317" s="241"/>
      <c r="MZ317" s="241"/>
      <c r="NA317" s="241"/>
      <c r="NB317" s="241"/>
      <c r="NC317" s="241"/>
      <c r="ND317" s="241"/>
      <c r="NE317" s="241"/>
      <c r="NF317" s="241"/>
      <c r="NG317" s="241"/>
      <c r="NH317" s="241"/>
      <c r="NI317" s="241"/>
      <c r="NJ317" s="241"/>
      <c r="NK317" s="241"/>
      <c r="NL317" s="241"/>
      <c r="NM317" s="241"/>
      <c r="NN317" s="241"/>
      <c r="NO317" s="241"/>
      <c r="NP317" s="241"/>
      <c r="NQ317" s="241"/>
      <c r="NR317" s="241"/>
      <c r="NS317" s="241"/>
      <c r="NT317" s="241"/>
      <c r="NU317" s="241"/>
      <c r="NV317" s="241"/>
      <c r="NW317" s="241"/>
      <c r="NX317" s="241"/>
      <c r="NY317" s="241"/>
      <c r="NZ317" s="241"/>
      <c r="OA317" s="241"/>
      <c r="OB317" s="241"/>
    </row>
    <row r="318" spans="1:392" s="162" customFormat="1">
      <c r="A318" s="218" t="s">
        <v>1517</v>
      </c>
      <c r="B318" s="391" t="s">
        <v>1516</v>
      </c>
      <c r="C318" s="290">
        <f>VLOOKUP(A318,'Running Inventory count'!$A:$C,3,)</f>
        <v>457</v>
      </c>
      <c r="D318" s="289"/>
      <c r="E318" s="289"/>
      <c r="F318" s="291" t="s">
        <v>1669</v>
      </c>
      <c r="G318" s="289" t="s">
        <v>868</v>
      </c>
      <c r="H318" s="288" t="s">
        <v>103</v>
      </c>
      <c r="I318" s="275"/>
      <c r="J318" s="166"/>
      <c r="K318" s="165"/>
      <c r="L318" s="241"/>
      <c r="M318" s="241"/>
      <c r="N318" s="241"/>
      <c r="O318" s="241"/>
      <c r="P318" s="241"/>
      <c r="Q318" s="241"/>
      <c r="R318" s="241"/>
      <c r="S318" s="241"/>
      <c r="T318" s="241"/>
      <c r="U318" s="241"/>
      <c r="V318" s="241"/>
      <c r="W318" s="241"/>
      <c r="X318" s="241"/>
      <c r="Y318" s="241"/>
      <c r="Z318" s="241"/>
      <c r="AA318" s="241"/>
      <c r="AB318" s="241"/>
      <c r="AC318" s="241"/>
      <c r="AD318" s="241"/>
      <c r="AE318" s="241"/>
      <c r="AF318" s="241"/>
      <c r="AG318" s="241"/>
      <c r="AH318" s="241"/>
      <c r="AI318" s="241"/>
      <c r="AJ318" s="241"/>
      <c r="AK318" s="241"/>
      <c r="AL318" s="241"/>
      <c r="AM318" s="241"/>
      <c r="AN318" s="241"/>
      <c r="AO318" s="241"/>
      <c r="AP318" s="241"/>
      <c r="AQ318" s="241"/>
      <c r="AR318" s="241"/>
      <c r="AS318" s="241"/>
      <c r="AT318" s="241"/>
      <c r="AU318" s="241"/>
      <c r="AV318" s="241"/>
      <c r="AW318" s="241"/>
      <c r="AX318" s="241"/>
      <c r="AY318" s="241"/>
      <c r="AZ318" s="241"/>
      <c r="BA318" s="241"/>
      <c r="BB318" s="241"/>
      <c r="BC318" s="241"/>
      <c r="BD318" s="241"/>
      <c r="BE318" s="241"/>
      <c r="BF318" s="241"/>
      <c r="BG318" s="241"/>
      <c r="BH318" s="241"/>
      <c r="BI318" s="241"/>
      <c r="BJ318" s="241"/>
      <c r="BK318" s="241"/>
      <c r="BL318" s="241"/>
      <c r="BM318" s="241"/>
      <c r="BN318" s="241"/>
      <c r="BO318" s="241"/>
      <c r="BP318" s="241"/>
      <c r="BQ318" s="241"/>
      <c r="BR318" s="241"/>
      <c r="BS318" s="241"/>
      <c r="BT318" s="241"/>
      <c r="BU318" s="241"/>
      <c r="BV318" s="241"/>
      <c r="BW318" s="241"/>
      <c r="BX318" s="241"/>
      <c r="BY318" s="241"/>
      <c r="BZ318" s="241"/>
      <c r="CA318" s="241"/>
      <c r="CB318" s="241"/>
      <c r="CC318" s="241"/>
      <c r="CD318" s="241"/>
      <c r="CE318" s="241"/>
      <c r="CF318" s="241"/>
      <c r="CG318" s="241"/>
      <c r="CH318" s="241"/>
      <c r="CI318" s="241"/>
      <c r="CJ318" s="241"/>
      <c r="CK318" s="241"/>
      <c r="CL318" s="241"/>
      <c r="CM318" s="241"/>
      <c r="CN318" s="241"/>
      <c r="CO318" s="241"/>
      <c r="CP318" s="241"/>
      <c r="CQ318" s="241"/>
      <c r="CR318" s="241"/>
      <c r="CS318" s="241"/>
      <c r="CT318" s="241"/>
      <c r="CU318" s="241"/>
      <c r="CV318" s="241"/>
      <c r="CW318" s="241"/>
      <c r="CX318" s="241"/>
      <c r="CY318" s="241"/>
      <c r="CZ318" s="241"/>
      <c r="DA318" s="241"/>
      <c r="DB318" s="241"/>
      <c r="DC318" s="241"/>
      <c r="DD318" s="241"/>
      <c r="DE318" s="241"/>
      <c r="DF318" s="241"/>
      <c r="DG318" s="241"/>
      <c r="DH318" s="241"/>
      <c r="DI318" s="241"/>
      <c r="DJ318" s="241"/>
      <c r="DK318" s="241"/>
      <c r="DL318" s="241"/>
      <c r="DM318" s="241"/>
      <c r="DN318" s="241"/>
      <c r="DO318" s="241"/>
      <c r="DP318" s="241"/>
      <c r="DQ318" s="241"/>
      <c r="DR318" s="241"/>
      <c r="DS318" s="241"/>
      <c r="DT318" s="241"/>
      <c r="DU318" s="241"/>
      <c r="DV318" s="241"/>
      <c r="DW318" s="241"/>
      <c r="DX318" s="241"/>
      <c r="DY318" s="241"/>
      <c r="DZ318" s="241"/>
      <c r="EA318" s="241"/>
      <c r="EB318" s="241"/>
      <c r="EC318" s="241"/>
      <c r="ED318" s="241"/>
      <c r="EE318" s="241"/>
      <c r="EF318" s="241"/>
      <c r="EG318" s="241"/>
      <c r="EH318" s="241"/>
      <c r="EI318" s="241"/>
      <c r="EJ318" s="241"/>
      <c r="EK318" s="241"/>
      <c r="EL318" s="241"/>
      <c r="EM318" s="241"/>
      <c r="EN318" s="241"/>
      <c r="EO318" s="241"/>
      <c r="EP318" s="241"/>
      <c r="EQ318" s="241"/>
      <c r="ER318" s="241"/>
      <c r="ES318" s="241"/>
      <c r="ET318" s="241"/>
      <c r="EU318" s="241"/>
      <c r="EV318" s="241"/>
      <c r="EW318" s="241"/>
      <c r="EX318" s="241"/>
      <c r="EY318" s="241"/>
      <c r="EZ318" s="241"/>
      <c r="FA318" s="241"/>
      <c r="FB318" s="241"/>
      <c r="FC318" s="241"/>
      <c r="FD318" s="241"/>
      <c r="FE318" s="241"/>
      <c r="FF318" s="241"/>
      <c r="FG318" s="241"/>
      <c r="FH318" s="241"/>
      <c r="FI318" s="241"/>
      <c r="FJ318" s="241"/>
      <c r="FK318" s="241"/>
      <c r="FL318" s="241"/>
      <c r="FM318" s="241"/>
      <c r="FN318" s="241"/>
      <c r="FO318" s="241"/>
      <c r="FP318" s="241"/>
      <c r="FQ318" s="241"/>
      <c r="FR318" s="241"/>
      <c r="FS318" s="241"/>
      <c r="FT318" s="241"/>
      <c r="FU318" s="241"/>
      <c r="FV318" s="241"/>
      <c r="FW318" s="241"/>
      <c r="FX318" s="241"/>
      <c r="FY318" s="241"/>
      <c r="FZ318" s="241"/>
      <c r="GA318" s="241"/>
      <c r="GB318" s="241"/>
      <c r="GC318" s="241"/>
      <c r="GD318" s="241"/>
      <c r="GE318" s="241"/>
      <c r="GF318" s="241"/>
      <c r="GG318" s="241"/>
      <c r="GH318" s="241"/>
      <c r="GI318" s="241"/>
      <c r="GJ318" s="241"/>
      <c r="GK318" s="241"/>
      <c r="GL318" s="241"/>
      <c r="GM318" s="241"/>
      <c r="GN318" s="241"/>
      <c r="GO318" s="241"/>
      <c r="GP318" s="241"/>
      <c r="GQ318" s="241"/>
      <c r="GR318" s="241"/>
      <c r="GS318" s="241"/>
      <c r="GT318" s="241"/>
      <c r="GU318" s="241"/>
      <c r="GV318" s="241"/>
      <c r="GW318" s="241"/>
      <c r="GX318" s="241"/>
      <c r="GY318" s="241"/>
      <c r="GZ318" s="241"/>
      <c r="HA318" s="241"/>
      <c r="HB318" s="241"/>
      <c r="HC318" s="241"/>
      <c r="HD318" s="241"/>
      <c r="HE318" s="241"/>
      <c r="HF318" s="241"/>
      <c r="HG318" s="241"/>
      <c r="HH318" s="241"/>
      <c r="HI318" s="241"/>
      <c r="HJ318" s="241"/>
      <c r="HK318" s="241"/>
      <c r="HL318" s="241"/>
      <c r="HM318" s="241"/>
      <c r="HN318" s="241"/>
      <c r="HO318" s="241"/>
      <c r="HP318" s="241"/>
      <c r="HQ318" s="241"/>
      <c r="HR318" s="241"/>
      <c r="HS318" s="241"/>
      <c r="HT318" s="241"/>
      <c r="HU318" s="241"/>
      <c r="HV318" s="241"/>
      <c r="HW318" s="241"/>
      <c r="HX318" s="241"/>
      <c r="HY318" s="241"/>
      <c r="HZ318" s="241"/>
      <c r="IA318" s="241"/>
      <c r="IB318" s="241"/>
      <c r="IC318" s="241"/>
      <c r="ID318" s="241"/>
      <c r="IE318" s="241"/>
      <c r="IF318" s="241"/>
      <c r="IG318" s="241"/>
      <c r="IH318" s="241"/>
      <c r="II318" s="241"/>
      <c r="IJ318" s="241"/>
      <c r="IK318" s="241"/>
      <c r="IL318" s="241"/>
      <c r="IM318" s="241"/>
      <c r="IN318" s="241"/>
      <c r="IO318" s="241"/>
      <c r="IP318" s="241"/>
      <c r="IQ318" s="241"/>
      <c r="IR318" s="241"/>
      <c r="IS318" s="241"/>
      <c r="IT318" s="241"/>
      <c r="IU318" s="241"/>
      <c r="IV318" s="241"/>
      <c r="IW318" s="241"/>
      <c r="IX318" s="241"/>
      <c r="IY318" s="241"/>
      <c r="IZ318" s="241"/>
      <c r="JA318" s="241"/>
      <c r="JB318" s="241"/>
      <c r="JC318" s="241"/>
      <c r="JD318" s="241"/>
      <c r="JE318" s="241"/>
      <c r="JF318" s="241"/>
      <c r="JG318" s="241"/>
      <c r="JH318" s="241"/>
      <c r="JI318" s="241"/>
      <c r="JJ318" s="241"/>
      <c r="JK318" s="241"/>
      <c r="JL318" s="241"/>
      <c r="JM318" s="241"/>
      <c r="JN318" s="241"/>
      <c r="JO318" s="241"/>
      <c r="JP318" s="241"/>
      <c r="JQ318" s="241"/>
      <c r="JR318" s="241"/>
      <c r="JS318" s="241"/>
      <c r="JT318" s="241"/>
      <c r="JU318" s="241"/>
      <c r="JV318" s="241"/>
      <c r="JW318" s="241"/>
      <c r="JX318" s="241"/>
      <c r="JY318" s="241"/>
      <c r="JZ318" s="241"/>
      <c r="KA318" s="241"/>
      <c r="KB318" s="241"/>
      <c r="KC318" s="241"/>
      <c r="KD318" s="241"/>
      <c r="KE318" s="241"/>
      <c r="KF318" s="241"/>
      <c r="KG318" s="241"/>
      <c r="KH318" s="241"/>
      <c r="KI318" s="241"/>
      <c r="KJ318" s="241"/>
      <c r="KK318" s="241"/>
      <c r="KL318" s="241"/>
      <c r="KM318" s="241"/>
      <c r="KN318" s="241"/>
      <c r="KO318" s="241"/>
      <c r="KP318" s="241"/>
      <c r="KQ318" s="241"/>
      <c r="KR318" s="241"/>
      <c r="KS318" s="241"/>
      <c r="KT318" s="241"/>
      <c r="KU318" s="241"/>
      <c r="KV318" s="241"/>
      <c r="KW318" s="241"/>
      <c r="KX318" s="241"/>
      <c r="KY318" s="241"/>
      <c r="KZ318" s="241"/>
      <c r="LA318" s="241"/>
      <c r="LB318" s="241"/>
      <c r="LC318" s="241"/>
      <c r="LD318" s="241"/>
      <c r="LE318" s="241"/>
      <c r="LF318" s="241"/>
      <c r="LG318" s="241"/>
      <c r="LH318" s="241"/>
      <c r="LI318" s="241"/>
      <c r="LJ318" s="241"/>
      <c r="LK318" s="241"/>
      <c r="LL318" s="241"/>
      <c r="LM318" s="241"/>
      <c r="LN318" s="241"/>
      <c r="LO318" s="241"/>
      <c r="LP318" s="241"/>
      <c r="LQ318" s="241"/>
      <c r="LR318" s="241"/>
      <c r="LS318" s="241"/>
      <c r="LT318" s="241"/>
      <c r="LU318" s="241"/>
      <c r="LV318" s="241"/>
      <c r="LW318" s="241"/>
      <c r="LX318" s="241"/>
      <c r="LY318" s="241"/>
      <c r="LZ318" s="241"/>
      <c r="MA318" s="241"/>
      <c r="MB318" s="241"/>
      <c r="MC318" s="241"/>
      <c r="MD318" s="241"/>
      <c r="ME318" s="241"/>
      <c r="MF318" s="241"/>
      <c r="MG318" s="241"/>
      <c r="MH318" s="241"/>
      <c r="MI318" s="241"/>
      <c r="MJ318" s="241"/>
      <c r="MK318" s="241"/>
      <c r="ML318" s="241"/>
      <c r="MM318" s="241"/>
      <c r="MN318" s="241"/>
      <c r="MO318" s="241"/>
      <c r="MP318" s="241"/>
      <c r="MQ318" s="241"/>
      <c r="MR318" s="241"/>
      <c r="MS318" s="241"/>
      <c r="MT318" s="241"/>
      <c r="MU318" s="241"/>
      <c r="MV318" s="241"/>
      <c r="MW318" s="241"/>
      <c r="MX318" s="241"/>
      <c r="MY318" s="241"/>
      <c r="MZ318" s="241"/>
      <c r="NA318" s="241"/>
      <c r="NB318" s="241"/>
      <c r="NC318" s="241"/>
      <c r="ND318" s="241"/>
      <c r="NE318" s="241"/>
      <c r="NF318" s="241"/>
      <c r="NG318" s="241"/>
      <c r="NH318" s="241"/>
      <c r="NI318" s="241"/>
      <c r="NJ318" s="241"/>
      <c r="NK318" s="241"/>
      <c r="NL318" s="241"/>
      <c r="NM318" s="241"/>
      <c r="NN318" s="241"/>
      <c r="NO318" s="241"/>
      <c r="NP318" s="241"/>
      <c r="NQ318" s="241"/>
      <c r="NR318" s="241"/>
      <c r="NS318" s="241"/>
      <c r="NT318" s="241"/>
      <c r="NU318" s="241"/>
      <c r="NV318" s="241"/>
      <c r="NW318" s="241"/>
      <c r="NX318" s="241"/>
      <c r="NY318" s="241"/>
      <c r="NZ318" s="241"/>
      <c r="OA318" s="241"/>
      <c r="OB318" s="241"/>
    </row>
    <row r="319" spans="1:392" s="162" customFormat="1">
      <c r="A319" s="124" t="s">
        <v>750</v>
      </c>
      <c r="B319" s="393" t="s">
        <v>751</v>
      </c>
      <c r="C319" s="170">
        <f>VLOOKUP(A319,'Running Inventory count'!$A:$C,3,)</f>
        <v>0</v>
      </c>
      <c r="D319" s="169"/>
      <c r="E319" s="169"/>
      <c r="F319" s="169" t="s">
        <v>1547</v>
      </c>
      <c r="G319" s="169" t="s">
        <v>868</v>
      </c>
      <c r="H319" s="167" t="s">
        <v>103</v>
      </c>
      <c r="I319" s="151"/>
      <c r="J319" s="285"/>
      <c r="K319" s="261"/>
      <c r="L319" s="241"/>
      <c r="M319" s="241"/>
      <c r="N319" s="241"/>
      <c r="O319" s="241"/>
      <c r="P319" s="241"/>
      <c r="Q319" s="241"/>
      <c r="R319" s="241"/>
      <c r="S319" s="241"/>
      <c r="T319" s="241"/>
      <c r="U319" s="241"/>
      <c r="V319" s="241"/>
      <c r="W319" s="241"/>
      <c r="X319" s="241"/>
      <c r="Y319" s="241"/>
      <c r="Z319" s="241"/>
      <c r="AA319" s="241"/>
      <c r="AB319" s="241"/>
      <c r="AC319" s="241"/>
      <c r="AD319" s="241"/>
      <c r="AE319" s="241"/>
      <c r="AF319" s="241"/>
      <c r="AG319" s="241"/>
      <c r="AH319" s="241"/>
      <c r="AI319" s="241"/>
      <c r="AJ319" s="241"/>
      <c r="AK319" s="241"/>
      <c r="AL319" s="241"/>
      <c r="AM319" s="241"/>
      <c r="AN319" s="241"/>
      <c r="AO319" s="241"/>
      <c r="AP319" s="241"/>
      <c r="AQ319" s="241"/>
      <c r="AR319" s="241"/>
      <c r="AS319" s="241"/>
      <c r="AT319" s="241"/>
      <c r="AU319" s="241"/>
      <c r="AV319" s="241"/>
      <c r="AW319" s="241"/>
      <c r="AX319" s="241"/>
      <c r="AY319" s="241"/>
      <c r="AZ319" s="241"/>
      <c r="BA319" s="241"/>
      <c r="BB319" s="241"/>
      <c r="BC319" s="241"/>
      <c r="BD319" s="241"/>
      <c r="BE319" s="241"/>
      <c r="BF319" s="241"/>
      <c r="BG319" s="241"/>
      <c r="BH319" s="241"/>
      <c r="BI319" s="241"/>
      <c r="BJ319" s="241"/>
      <c r="BK319" s="241"/>
      <c r="BL319" s="241"/>
      <c r="BM319" s="241"/>
      <c r="BN319" s="241"/>
      <c r="BO319" s="241"/>
      <c r="BP319" s="241"/>
      <c r="BQ319" s="241"/>
      <c r="BR319" s="241"/>
      <c r="BS319" s="241"/>
      <c r="BT319" s="241"/>
      <c r="BU319" s="241"/>
      <c r="BV319" s="241"/>
      <c r="BW319" s="241"/>
      <c r="BX319" s="241"/>
      <c r="BY319" s="241"/>
      <c r="BZ319" s="241"/>
      <c r="CA319" s="241"/>
      <c r="CB319" s="241"/>
      <c r="CC319" s="241"/>
      <c r="CD319" s="241"/>
      <c r="CE319" s="241"/>
      <c r="CF319" s="241"/>
      <c r="CG319" s="241"/>
      <c r="CH319" s="241"/>
      <c r="CI319" s="241"/>
      <c r="CJ319" s="241"/>
      <c r="CK319" s="241"/>
      <c r="CL319" s="241"/>
      <c r="CM319" s="241"/>
      <c r="CN319" s="241"/>
      <c r="CO319" s="241"/>
      <c r="CP319" s="241"/>
      <c r="CQ319" s="241"/>
      <c r="CR319" s="241"/>
      <c r="CS319" s="241"/>
      <c r="CT319" s="241"/>
      <c r="CU319" s="241"/>
      <c r="CV319" s="241"/>
      <c r="CW319" s="241"/>
      <c r="CX319" s="241"/>
      <c r="CY319" s="241"/>
      <c r="CZ319" s="241"/>
      <c r="DA319" s="241"/>
      <c r="DB319" s="241"/>
      <c r="DC319" s="241"/>
      <c r="DD319" s="241"/>
      <c r="DE319" s="241"/>
      <c r="DF319" s="241"/>
      <c r="DG319" s="241"/>
      <c r="DH319" s="241"/>
      <c r="DI319" s="241"/>
      <c r="DJ319" s="241"/>
      <c r="DK319" s="241"/>
      <c r="DL319" s="241"/>
      <c r="DM319" s="241"/>
      <c r="DN319" s="241"/>
      <c r="DO319" s="241"/>
      <c r="DP319" s="241"/>
      <c r="DQ319" s="241"/>
      <c r="DR319" s="241"/>
      <c r="DS319" s="241"/>
      <c r="DT319" s="241"/>
      <c r="DU319" s="241"/>
      <c r="DV319" s="241"/>
      <c r="DW319" s="241"/>
      <c r="DX319" s="241"/>
      <c r="DY319" s="241"/>
      <c r="DZ319" s="241"/>
      <c r="EA319" s="241"/>
      <c r="EB319" s="241"/>
      <c r="EC319" s="241"/>
      <c r="ED319" s="241"/>
      <c r="EE319" s="241"/>
      <c r="EF319" s="241"/>
      <c r="EG319" s="241"/>
      <c r="EH319" s="241"/>
      <c r="EI319" s="241"/>
      <c r="EJ319" s="241"/>
      <c r="EK319" s="241"/>
      <c r="EL319" s="241"/>
      <c r="EM319" s="241"/>
      <c r="EN319" s="241"/>
      <c r="EO319" s="241"/>
      <c r="EP319" s="241"/>
      <c r="EQ319" s="241"/>
      <c r="ER319" s="241"/>
      <c r="ES319" s="241"/>
      <c r="ET319" s="241"/>
      <c r="EU319" s="241"/>
      <c r="EV319" s="241"/>
      <c r="EW319" s="241"/>
      <c r="EX319" s="241"/>
      <c r="EY319" s="241"/>
      <c r="EZ319" s="241"/>
      <c r="FA319" s="241"/>
      <c r="FB319" s="241"/>
      <c r="FC319" s="241"/>
      <c r="FD319" s="241"/>
      <c r="FE319" s="241"/>
      <c r="FF319" s="241"/>
      <c r="FG319" s="241"/>
      <c r="FH319" s="241"/>
      <c r="FI319" s="241"/>
      <c r="FJ319" s="241"/>
      <c r="FK319" s="241"/>
      <c r="FL319" s="241"/>
      <c r="FM319" s="241"/>
      <c r="FN319" s="241"/>
      <c r="FO319" s="241"/>
      <c r="FP319" s="241"/>
      <c r="FQ319" s="241"/>
      <c r="FR319" s="241"/>
      <c r="FS319" s="241"/>
      <c r="FT319" s="241"/>
      <c r="FU319" s="241"/>
      <c r="FV319" s="241"/>
      <c r="FW319" s="241"/>
      <c r="FX319" s="241"/>
      <c r="FY319" s="241"/>
      <c r="FZ319" s="241"/>
      <c r="GA319" s="241"/>
      <c r="GB319" s="241"/>
      <c r="GC319" s="241"/>
      <c r="GD319" s="241"/>
      <c r="GE319" s="241"/>
      <c r="GF319" s="241"/>
      <c r="GG319" s="241"/>
      <c r="GH319" s="241"/>
      <c r="GI319" s="241"/>
      <c r="GJ319" s="241"/>
      <c r="GK319" s="241"/>
      <c r="GL319" s="241"/>
      <c r="GM319" s="241"/>
      <c r="GN319" s="241"/>
      <c r="GO319" s="241"/>
      <c r="GP319" s="241"/>
      <c r="GQ319" s="241"/>
      <c r="GR319" s="241"/>
      <c r="GS319" s="241"/>
      <c r="GT319" s="241"/>
      <c r="GU319" s="241"/>
      <c r="GV319" s="241"/>
      <c r="GW319" s="241"/>
      <c r="GX319" s="241"/>
      <c r="GY319" s="241"/>
      <c r="GZ319" s="241"/>
      <c r="HA319" s="241"/>
      <c r="HB319" s="241"/>
      <c r="HC319" s="241"/>
      <c r="HD319" s="241"/>
      <c r="HE319" s="241"/>
      <c r="HF319" s="241"/>
      <c r="HG319" s="241"/>
      <c r="HH319" s="241"/>
      <c r="HI319" s="241"/>
      <c r="HJ319" s="241"/>
      <c r="HK319" s="241"/>
      <c r="HL319" s="241"/>
      <c r="HM319" s="241"/>
      <c r="HN319" s="241"/>
      <c r="HO319" s="241"/>
      <c r="HP319" s="241"/>
      <c r="HQ319" s="241"/>
      <c r="HR319" s="241"/>
      <c r="HS319" s="241"/>
      <c r="HT319" s="241"/>
      <c r="HU319" s="241"/>
      <c r="HV319" s="241"/>
      <c r="HW319" s="241"/>
      <c r="HX319" s="241"/>
      <c r="HY319" s="241"/>
      <c r="HZ319" s="241"/>
      <c r="IA319" s="241"/>
      <c r="IB319" s="241"/>
      <c r="IC319" s="241"/>
      <c r="ID319" s="241"/>
      <c r="IE319" s="241"/>
      <c r="IF319" s="241"/>
      <c r="IG319" s="241"/>
      <c r="IH319" s="241"/>
      <c r="II319" s="241"/>
      <c r="IJ319" s="241"/>
      <c r="IK319" s="241"/>
      <c r="IL319" s="241"/>
      <c r="IM319" s="241"/>
      <c r="IN319" s="241"/>
      <c r="IO319" s="241"/>
      <c r="IP319" s="241"/>
      <c r="IQ319" s="241"/>
      <c r="IR319" s="241"/>
      <c r="IS319" s="241"/>
      <c r="IT319" s="241"/>
      <c r="IU319" s="241"/>
      <c r="IV319" s="241"/>
      <c r="IW319" s="241"/>
      <c r="IX319" s="241"/>
      <c r="IY319" s="241"/>
      <c r="IZ319" s="241"/>
      <c r="JA319" s="241"/>
      <c r="JB319" s="241"/>
      <c r="JC319" s="241"/>
      <c r="JD319" s="241"/>
      <c r="JE319" s="241"/>
      <c r="JF319" s="241"/>
      <c r="JG319" s="241"/>
      <c r="JH319" s="241"/>
      <c r="JI319" s="241"/>
      <c r="JJ319" s="241"/>
      <c r="JK319" s="241"/>
      <c r="JL319" s="241"/>
      <c r="JM319" s="241"/>
      <c r="JN319" s="241"/>
      <c r="JO319" s="241"/>
      <c r="JP319" s="241"/>
      <c r="JQ319" s="241"/>
      <c r="JR319" s="241"/>
      <c r="JS319" s="241"/>
      <c r="JT319" s="241"/>
      <c r="JU319" s="241"/>
      <c r="JV319" s="241"/>
      <c r="JW319" s="241"/>
      <c r="JX319" s="241"/>
      <c r="JY319" s="241"/>
      <c r="JZ319" s="241"/>
      <c r="KA319" s="241"/>
      <c r="KB319" s="241"/>
      <c r="KC319" s="241"/>
      <c r="KD319" s="241"/>
      <c r="KE319" s="241"/>
      <c r="KF319" s="241"/>
      <c r="KG319" s="241"/>
      <c r="KH319" s="241"/>
      <c r="KI319" s="241"/>
      <c r="KJ319" s="241"/>
      <c r="KK319" s="241"/>
      <c r="KL319" s="241"/>
      <c r="KM319" s="241"/>
      <c r="KN319" s="241"/>
      <c r="KO319" s="241"/>
      <c r="KP319" s="241"/>
      <c r="KQ319" s="241"/>
      <c r="KR319" s="241"/>
      <c r="KS319" s="241"/>
      <c r="KT319" s="241"/>
      <c r="KU319" s="241"/>
      <c r="KV319" s="241"/>
      <c r="KW319" s="241"/>
      <c r="KX319" s="241"/>
      <c r="KY319" s="241"/>
      <c r="KZ319" s="241"/>
      <c r="LA319" s="241"/>
      <c r="LB319" s="241"/>
      <c r="LC319" s="241"/>
      <c r="LD319" s="241"/>
      <c r="LE319" s="241"/>
      <c r="LF319" s="241"/>
      <c r="LG319" s="241"/>
      <c r="LH319" s="241"/>
      <c r="LI319" s="241"/>
      <c r="LJ319" s="241"/>
      <c r="LK319" s="241"/>
      <c r="LL319" s="241"/>
      <c r="LM319" s="241"/>
      <c r="LN319" s="241"/>
      <c r="LO319" s="241"/>
      <c r="LP319" s="241"/>
      <c r="LQ319" s="241"/>
      <c r="LR319" s="241"/>
      <c r="LS319" s="241"/>
      <c r="LT319" s="241"/>
      <c r="LU319" s="241"/>
      <c r="LV319" s="241"/>
      <c r="LW319" s="241"/>
      <c r="LX319" s="241"/>
      <c r="LY319" s="241"/>
      <c r="LZ319" s="241"/>
      <c r="MA319" s="241"/>
      <c r="MB319" s="241"/>
      <c r="MC319" s="241"/>
      <c r="MD319" s="241"/>
      <c r="ME319" s="241"/>
      <c r="MF319" s="241"/>
      <c r="MG319" s="241"/>
      <c r="MH319" s="241"/>
      <c r="MI319" s="241"/>
      <c r="MJ319" s="241"/>
      <c r="MK319" s="241"/>
      <c r="ML319" s="241"/>
      <c r="MM319" s="241"/>
      <c r="MN319" s="241"/>
      <c r="MO319" s="241"/>
      <c r="MP319" s="241"/>
      <c r="MQ319" s="241"/>
      <c r="MR319" s="241"/>
      <c r="MS319" s="241"/>
      <c r="MT319" s="241"/>
      <c r="MU319" s="241"/>
      <c r="MV319" s="241"/>
      <c r="MW319" s="241"/>
      <c r="MX319" s="241"/>
      <c r="MY319" s="241"/>
      <c r="MZ319" s="241"/>
      <c r="NA319" s="241"/>
      <c r="NB319" s="241"/>
      <c r="NC319" s="241"/>
      <c r="ND319" s="241"/>
      <c r="NE319" s="241"/>
      <c r="NF319" s="241"/>
      <c r="NG319" s="241"/>
      <c r="NH319" s="241"/>
      <c r="NI319" s="241"/>
      <c r="NJ319" s="241"/>
      <c r="NK319" s="241"/>
      <c r="NL319" s="241"/>
      <c r="NM319" s="241"/>
      <c r="NN319" s="241"/>
      <c r="NO319" s="241"/>
      <c r="NP319" s="241"/>
      <c r="NQ319" s="241"/>
      <c r="NR319" s="241"/>
      <c r="NS319" s="241"/>
      <c r="NT319" s="241"/>
      <c r="NU319" s="241"/>
      <c r="NV319" s="241"/>
      <c r="NW319" s="241"/>
      <c r="NX319" s="241"/>
      <c r="NY319" s="241"/>
      <c r="NZ319" s="241"/>
      <c r="OA319" s="241"/>
      <c r="OB319" s="241"/>
    </row>
    <row r="320" spans="1:392" s="162" customFormat="1">
      <c r="A320" s="168" t="s">
        <v>2996</v>
      </c>
      <c r="B320" s="400" t="s">
        <v>2995</v>
      </c>
      <c r="C320" s="170">
        <f>VLOOKUP(A320,'Running Inventory count'!$A:$C,3,)</f>
        <v>100</v>
      </c>
      <c r="D320" s="169"/>
      <c r="E320" s="169"/>
      <c r="F320" s="169" t="s">
        <v>2997</v>
      </c>
      <c r="G320" s="169" t="s">
        <v>868</v>
      </c>
      <c r="H320" s="167" t="s">
        <v>104</v>
      </c>
      <c r="I320" s="151"/>
      <c r="J320" s="166"/>
      <c r="K320" s="165"/>
      <c r="L320" s="241"/>
      <c r="M320" s="241"/>
      <c r="N320" s="241"/>
      <c r="O320" s="241"/>
      <c r="P320" s="241"/>
      <c r="Q320" s="241"/>
      <c r="R320" s="241"/>
      <c r="S320" s="241"/>
      <c r="T320" s="241"/>
      <c r="U320" s="241"/>
      <c r="V320" s="241"/>
      <c r="W320" s="241"/>
      <c r="X320" s="241"/>
      <c r="Y320" s="241"/>
      <c r="Z320" s="241"/>
      <c r="AA320" s="241"/>
      <c r="AB320" s="241"/>
      <c r="AC320" s="241"/>
      <c r="AD320" s="241"/>
      <c r="AE320" s="241"/>
      <c r="AF320" s="241"/>
      <c r="AG320" s="241"/>
      <c r="AH320" s="241"/>
      <c r="AI320" s="241"/>
      <c r="AJ320" s="241"/>
      <c r="AK320" s="241"/>
      <c r="AL320" s="241"/>
      <c r="AM320" s="241"/>
      <c r="AN320" s="241"/>
      <c r="AO320" s="241"/>
      <c r="AP320" s="241"/>
      <c r="AQ320" s="241"/>
      <c r="AR320" s="241"/>
      <c r="AS320" s="241"/>
      <c r="AT320" s="241"/>
      <c r="AU320" s="241"/>
      <c r="AV320" s="241"/>
      <c r="AW320" s="241"/>
      <c r="AX320" s="241"/>
      <c r="AY320" s="241"/>
      <c r="AZ320" s="241"/>
      <c r="BA320" s="241"/>
      <c r="BB320" s="241"/>
      <c r="BC320" s="241"/>
      <c r="BD320" s="241"/>
      <c r="BE320" s="241"/>
      <c r="BF320" s="241"/>
      <c r="BG320" s="241"/>
      <c r="BH320" s="241"/>
      <c r="BI320" s="241"/>
      <c r="BJ320" s="241"/>
      <c r="BK320" s="241"/>
      <c r="BL320" s="241"/>
      <c r="BM320" s="241"/>
      <c r="BN320" s="241"/>
      <c r="BO320" s="241"/>
      <c r="BP320" s="241"/>
      <c r="BQ320" s="241"/>
      <c r="BR320" s="241"/>
      <c r="BS320" s="241"/>
      <c r="BT320" s="241"/>
      <c r="BU320" s="241"/>
      <c r="BV320" s="241"/>
      <c r="BW320" s="241"/>
      <c r="BX320" s="241"/>
      <c r="BY320" s="241"/>
      <c r="BZ320" s="241"/>
      <c r="CA320" s="241"/>
      <c r="CB320" s="241"/>
      <c r="CC320" s="241"/>
      <c r="CD320" s="241"/>
      <c r="CE320" s="241"/>
      <c r="CF320" s="241"/>
      <c r="CG320" s="241"/>
      <c r="CH320" s="241"/>
      <c r="CI320" s="241"/>
      <c r="CJ320" s="241"/>
      <c r="CK320" s="241"/>
      <c r="CL320" s="241"/>
      <c r="CM320" s="241"/>
      <c r="CN320" s="241"/>
      <c r="CO320" s="241"/>
      <c r="CP320" s="241"/>
      <c r="CQ320" s="241"/>
      <c r="CR320" s="241"/>
      <c r="CS320" s="241"/>
      <c r="CT320" s="241"/>
      <c r="CU320" s="241"/>
      <c r="CV320" s="241"/>
      <c r="CW320" s="241"/>
      <c r="CX320" s="241"/>
      <c r="CY320" s="241"/>
      <c r="CZ320" s="241"/>
      <c r="DA320" s="241"/>
      <c r="DB320" s="241"/>
      <c r="DC320" s="241"/>
      <c r="DD320" s="241"/>
      <c r="DE320" s="241"/>
      <c r="DF320" s="241"/>
      <c r="DG320" s="241"/>
      <c r="DH320" s="241"/>
      <c r="DI320" s="241"/>
      <c r="DJ320" s="241"/>
      <c r="DK320" s="241"/>
      <c r="DL320" s="241"/>
      <c r="DM320" s="241"/>
      <c r="DN320" s="241"/>
      <c r="DO320" s="241"/>
      <c r="DP320" s="241"/>
      <c r="DQ320" s="241"/>
      <c r="DR320" s="241"/>
      <c r="DS320" s="241"/>
      <c r="DT320" s="241"/>
      <c r="DU320" s="241"/>
      <c r="DV320" s="241"/>
      <c r="DW320" s="241"/>
      <c r="DX320" s="241"/>
      <c r="DY320" s="241"/>
      <c r="DZ320" s="241"/>
      <c r="EA320" s="241"/>
      <c r="EB320" s="241"/>
      <c r="EC320" s="241"/>
      <c r="ED320" s="241"/>
      <c r="EE320" s="241"/>
      <c r="EF320" s="241"/>
      <c r="EG320" s="241"/>
      <c r="EH320" s="241"/>
      <c r="EI320" s="241"/>
      <c r="EJ320" s="241"/>
      <c r="EK320" s="241"/>
      <c r="EL320" s="241"/>
      <c r="EM320" s="241"/>
      <c r="EN320" s="241"/>
      <c r="EO320" s="241"/>
      <c r="EP320" s="241"/>
      <c r="EQ320" s="241"/>
      <c r="ER320" s="241"/>
      <c r="ES320" s="241"/>
      <c r="ET320" s="241"/>
      <c r="EU320" s="241"/>
      <c r="EV320" s="241"/>
      <c r="EW320" s="241"/>
      <c r="EX320" s="241"/>
      <c r="EY320" s="241"/>
      <c r="EZ320" s="241"/>
      <c r="FA320" s="241"/>
      <c r="FB320" s="241"/>
      <c r="FC320" s="241"/>
      <c r="FD320" s="241"/>
      <c r="FE320" s="241"/>
      <c r="FF320" s="241"/>
      <c r="FG320" s="241"/>
      <c r="FH320" s="241"/>
      <c r="FI320" s="241"/>
      <c r="FJ320" s="241"/>
      <c r="FK320" s="241"/>
      <c r="FL320" s="241"/>
      <c r="FM320" s="241"/>
      <c r="FN320" s="241"/>
      <c r="FO320" s="241"/>
      <c r="FP320" s="241"/>
      <c r="FQ320" s="241"/>
      <c r="FR320" s="241"/>
      <c r="FS320" s="241"/>
      <c r="FT320" s="241"/>
      <c r="FU320" s="241"/>
      <c r="FV320" s="241"/>
      <c r="FW320" s="241"/>
      <c r="FX320" s="241"/>
      <c r="FY320" s="241"/>
      <c r="FZ320" s="241"/>
      <c r="GA320" s="241"/>
      <c r="GB320" s="241"/>
      <c r="GC320" s="241"/>
      <c r="GD320" s="241"/>
      <c r="GE320" s="241"/>
      <c r="GF320" s="241"/>
      <c r="GG320" s="241"/>
      <c r="GH320" s="241"/>
      <c r="GI320" s="241"/>
      <c r="GJ320" s="241"/>
      <c r="GK320" s="241"/>
      <c r="GL320" s="241"/>
      <c r="GM320" s="241"/>
      <c r="GN320" s="241"/>
      <c r="GO320" s="241"/>
      <c r="GP320" s="241"/>
      <c r="GQ320" s="241"/>
      <c r="GR320" s="241"/>
      <c r="GS320" s="241"/>
      <c r="GT320" s="241"/>
      <c r="GU320" s="241"/>
      <c r="GV320" s="241"/>
      <c r="GW320" s="241"/>
      <c r="GX320" s="241"/>
      <c r="GY320" s="241"/>
      <c r="GZ320" s="241"/>
      <c r="HA320" s="241"/>
      <c r="HB320" s="241"/>
      <c r="HC320" s="241"/>
      <c r="HD320" s="241"/>
      <c r="HE320" s="241"/>
      <c r="HF320" s="241"/>
      <c r="HG320" s="241"/>
      <c r="HH320" s="241"/>
      <c r="HI320" s="241"/>
      <c r="HJ320" s="241"/>
      <c r="HK320" s="241"/>
      <c r="HL320" s="241"/>
      <c r="HM320" s="241"/>
      <c r="HN320" s="241"/>
      <c r="HO320" s="241"/>
      <c r="HP320" s="241"/>
      <c r="HQ320" s="241"/>
      <c r="HR320" s="241"/>
      <c r="HS320" s="241"/>
      <c r="HT320" s="241"/>
      <c r="HU320" s="241"/>
      <c r="HV320" s="241"/>
      <c r="HW320" s="241"/>
      <c r="HX320" s="241"/>
      <c r="HY320" s="241"/>
      <c r="HZ320" s="241"/>
      <c r="IA320" s="241"/>
      <c r="IB320" s="241"/>
      <c r="IC320" s="241"/>
      <c r="ID320" s="241"/>
      <c r="IE320" s="241"/>
      <c r="IF320" s="241"/>
      <c r="IG320" s="241"/>
      <c r="IH320" s="241"/>
      <c r="II320" s="241"/>
      <c r="IJ320" s="241"/>
      <c r="IK320" s="241"/>
      <c r="IL320" s="241"/>
      <c r="IM320" s="241"/>
      <c r="IN320" s="241"/>
      <c r="IO320" s="241"/>
      <c r="IP320" s="241"/>
      <c r="IQ320" s="241"/>
      <c r="IR320" s="241"/>
      <c r="IS320" s="241"/>
      <c r="IT320" s="241"/>
      <c r="IU320" s="241"/>
      <c r="IV320" s="241"/>
      <c r="IW320" s="241"/>
      <c r="IX320" s="241"/>
      <c r="IY320" s="241"/>
      <c r="IZ320" s="241"/>
      <c r="JA320" s="241"/>
      <c r="JB320" s="241"/>
      <c r="JC320" s="241"/>
      <c r="JD320" s="241"/>
      <c r="JE320" s="241"/>
      <c r="JF320" s="241"/>
      <c r="JG320" s="241"/>
      <c r="JH320" s="241"/>
      <c r="JI320" s="241"/>
      <c r="JJ320" s="241"/>
      <c r="JK320" s="241"/>
      <c r="JL320" s="241"/>
      <c r="JM320" s="241"/>
      <c r="JN320" s="241"/>
      <c r="JO320" s="241"/>
      <c r="JP320" s="241"/>
      <c r="JQ320" s="241"/>
      <c r="JR320" s="241"/>
      <c r="JS320" s="241"/>
      <c r="JT320" s="241"/>
      <c r="JU320" s="241"/>
      <c r="JV320" s="241"/>
      <c r="JW320" s="241"/>
      <c r="JX320" s="241"/>
      <c r="JY320" s="241"/>
      <c r="JZ320" s="241"/>
      <c r="KA320" s="241"/>
      <c r="KB320" s="241"/>
      <c r="KC320" s="241"/>
      <c r="KD320" s="241"/>
      <c r="KE320" s="241"/>
      <c r="KF320" s="241"/>
      <c r="KG320" s="241"/>
      <c r="KH320" s="241"/>
      <c r="KI320" s="241"/>
      <c r="KJ320" s="241"/>
      <c r="KK320" s="241"/>
      <c r="KL320" s="241"/>
      <c r="KM320" s="241"/>
      <c r="KN320" s="241"/>
      <c r="KO320" s="241"/>
      <c r="KP320" s="241"/>
      <c r="KQ320" s="241"/>
      <c r="KR320" s="241"/>
      <c r="KS320" s="241"/>
      <c r="KT320" s="241"/>
      <c r="KU320" s="241"/>
      <c r="KV320" s="241"/>
      <c r="KW320" s="241"/>
      <c r="KX320" s="241"/>
      <c r="KY320" s="241"/>
      <c r="KZ320" s="241"/>
      <c r="LA320" s="241"/>
      <c r="LB320" s="241"/>
      <c r="LC320" s="241"/>
      <c r="LD320" s="241"/>
      <c r="LE320" s="241"/>
      <c r="LF320" s="241"/>
      <c r="LG320" s="241"/>
      <c r="LH320" s="241"/>
      <c r="LI320" s="241"/>
      <c r="LJ320" s="241"/>
      <c r="LK320" s="241"/>
      <c r="LL320" s="241"/>
      <c r="LM320" s="241"/>
      <c r="LN320" s="241"/>
      <c r="LO320" s="241"/>
      <c r="LP320" s="241"/>
      <c r="LQ320" s="241"/>
      <c r="LR320" s="241"/>
      <c r="LS320" s="241"/>
      <c r="LT320" s="241"/>
      <c r="LU320" s="241"/>
      <c r="LV320" s="241"/>
      <c r="LW320" s="241"/>
      <c r="LX320" s="241"/>
      <c r="LY320" s="241"/>
      <c r="LZ320" s="241"/>
      <c r="MA320" s="241"/>
      <c r="MB320" s="241"/>
      <c r="MC320" s="241"/>
      <c r="MD320" s="241"/>
      <c r="ME320" s="241"/>
      <c r="MF320" s="241"/>
      <c r="MG320" s="241"/>
      <c r="MH320" s="241"/>
      <c r="MI320" s="241"/>
      <c r="MJ320" s="241"/>
      <c r="MK320" s="241"/>
      <c r="ML320" s="241"/>
      <c r="MM320" s="241"/>
      <c r="MN320" s="241"/>
      <c r="MO320" s="241"/>
      <c r="MP320" s="241"/>
      <c r="MQ320" s="241"/>
      <c r="MR320" s="241"/>
      <c r="MS320" s="241"/>
      <c r="MT320" s="241"/>
      <c r="MU320" s="241"/>
      <c r="MV320" s="241"/>
      <c r="MW320" s="241"/>
      <c r="MX320" s="241"/>
      <c r="MY320" s="241"/>
      <c r="MZ320" s="241"/>
      <c r="NA320" s="241"/>
      <c r="NB320" s="241"/>
      <c r="NC320" s="241"/>
      <c r="ND320" s="241"/>
      <c r="NE320" s="241"/>
      <c r="NF320" s="241"/>
      <c r="NG320" s="241"/>
      <c r="NH320" s="241"/>
      <c r="NI320" s="241"/>
      <c r="NJ320" s="241"/>
      <c r="NK320" s="241"/>
      <c r="NL320" s="241"/>
      <c r="NM320" s="241"/>
      <c r="NN320" s="241"/>
      <c r="NO320" s="241"/>
      <c r="NP320" s="241"/>
      <c r="NQ320" s="241"/>
      <c r="NR320" s="241"/>
      <c r="NS320" s="241"/>
      <c r="NT320" s="241"/>
      <c r="NU320" s="241"/>
      <c r="NV320" s="241"/>
      <c r="NW320" s="241"/>
      <c r="NX320" s="241"/>
      <c r="NY320" s="241"/>
      <c r="NZ320" s="241"/>
      <c r="OA320" s="241"/>
      <c r="OB320" s="241"/>
    </row>
    <row r="321" spans="1:392" s="162" customFormat="1">
      <c r="A321" s="218" t="s">
        <v>1267</v>
      </c>
      <c r="B321" s="391" t="s">
        <v>1268</v>
      </c>
      <c r="C321" s="290">
        <f>VLOOKUP(A321,'Running Inventory count'!$A:$C,3,)</f>
        <v>114</v>
      </c>
      <c r="D321" s="289"/>
      <c r="E321" s="289"/>
      <c r="F321" s="289" t="s">
        <v>1004</v>
      </c>
      <c r="G321" s="289" t="s">
        <v>889</v>
      </c>
      <c r="H321" s="288" t="s">
        <v>104</v>
      </c>
      <c r="I321" s="275"/>
      <c r="J321" s="163"/>
      <c r="K321" s="151"/>
      <c r="L321" s="241"/>
      <c r="M321" s="241"/>
      <c r="N321" s="241"/>
      <c r="O321" s="241"/>
      <c r="P321" s="241"/>
      <c r="Q321" s="241"/>
      <c r="R321" s="241"/>
      <c r="S321" s="241"/>
      <c r="T321" s="241"/>
      <c r="U321" s="241"/>
      <c r="V321" s="241"/>
      <c r="W321" s="241"/>
      <c r="X321" s="241"/>
      <c r="Y321" s="241"/>
      <c r="Z321" s="241"/>
      <c r="AA321" s="241"/>
      <c r="AB321" s="241"/>
      <c r="AC321" s="241"/>
      <c r="AD321" s="241"/>
      <c r="AE321" s="241"/>
      <c r="AF321" s="241"/>
      <c r="AG321" s="241"/>
      <c r="AH321" s="241"/>
      <c r="AI321" s="241"/>
      <c r="AJ321" s="241"/>
      <c r="AK321" s="241"/>
      <c r="AL321" s="241"/>
      <c r="AM321" s="241"/>
      <c r="AN321" s="241"/>
      <c r="AO321" s="241"/>
      <c r="AP321" s="241"/>
      <c r="AQ321" s="241"/>
      <c r="AR321" s="241"/>
      <c r="AS321" s="241"/>
      <c r="AT321" s="241"/>
      <c r="AU321" s="241"/>
      <c r="AV321" s="241"/>
      <c r="AW321" s="241"/>
      <c r="AX321" s="241"/>
      <c r="AY321" s="241"/>
      <c r="AZ321" s="241"/>
      <c r="BA321" s="241"/>
      <c r="BB321" s="241"/>
      <c r="BC321" s="241"/>
      <c r="BD321" s="241"/>
      <c r="BE321" s="241"/>
      <c r="BF321" s="241"/>
      <c r="BG321" s="241"/>
      <c r="BH321" s="241"/>
      <c r="BI321" s="241"/>
      <c r="BJ321" s="241"/>
      <c r="BK321" s="241"/>
      <c r="BL321" s="241"/>
      <c r="BM321" s="241"/>
      <c r="BN321" s="241"/>
      <c r="BO321" s="241"/>
      <c r="BP321" s="241"/>
      <c r="BQ321" s="241"/>
      <c r="BR321" s="241"/>
      <c r="BS321" s="241"/>
      <c r="BT321" s="241"/>
      <c r="BU321" s="241"/>
      <c r="BV321" s="241"/>
      <c r="BW321" s="241"/>
      <c r="BX321" s="241"/>
      <c r="BY321" s="241"/>
      <c r="BZ321" s="241"/>
      <c r="CA321" s="241"/>
      <c r="CB321" s="241"/>
      <c r="CC321" s="241"/>
      <c r="CD321" s="241"/>
      <c r="CE321" s="241"/>
      <c r="CF321" s="241"/>
      <c r="CG321" s="241"/>
      <c r="CH321" s="241"/>
      <c r="CI321" s="241"/>
      <c r="CJ321" s="241"/>
      <c r="CK321" s="241"/>
      <c r="CL321" s="241"/>
      <c r="CM321" s="241"/>
      <c r="CN321" s="241"/>
      <c r="CO321" s="241"/>
      <c r="CP321" s="241"/>
      <c r="CQ321" s="241"/>
      <c r="CR321" s="241"/>
      <c r="CS321" s="241"/>
      <c r="CT321" s="241"/>
      <c r="CU321" s="241"/>
      <c r="CV321" s="241"/>
      <c r="CW321" s="241"/>
      <c r="CX321" s="241"/>
      <c r="CY321" s="241"/>
      <c r="CZ321" s="241"/>
      <c r="DA321" s="241"/>
      <c r="DB321" s="241"/>
      <c r="DC321" s="241"/>
      <c r="DD321" s="241"/>
      <c r="DE321" s="241"/>
      <c r="DF321" s="241"/>
      <c r="DG321" s="241"/>
      <c r="DH321" s="241"/>
      <c r="DI321" s="241"/>
      <c r="DJ321" s="241"/>
      <c r="DK321" s="241"/>
      <c r="DL321" s="241"/>
      <c r="DM321" s="241"/>
      <c r="DN321" s="241"/>
      <c r="DO321" s="241"/>
      <c r="DP321" s="241"/>
      <c r="DQ321" s="241"/>
      <c r="DR321" s="241"/>
      <c r="DS321" s="241"/>
      <c r="DT321" s="241"/>
      <c r="DU321" s="241"/>
      <c r="DV321" s="241"/>
      <c r="DW321" s="241"/>
      <c r="DX321" s="241"/>
      <c r="DY321" s="241"/>
      <c r="DZ321" s="241"/>
      <c r="EA321" s="241"/>
      <c r="EB321" s="241"/>
      <c r="EC321" s="241"/>
      <c r="ED321" s="241"/>
      <c r="EE321" s="241"/>
      <c r="EF321" s="241"/>
      <c r="EG321" s="241"/>
      <c r="EH321" s="241"/>
      <c r="EI321" s="241"/>
      <c r="EJ321" s="241"/>
      <c r="EK321" s="241"/>
      <c r="EL321" s="241"/>
      <c r="EM321" s="241"/>
      <c r="EN321" s="241"/>
      <c r="EO321" s="241"/>
      <c r="EP321" s="241"/>
      <c r="EQ321" s="241"/>
      <c r="ER321" s="241"/>
      <c r="ES321" s="241"/>
      <c r="ET321" s="241"/>
      <c r="EU321" s="241"/>
      <c r="EV321" s="241"/>
      <c r="EW321" s="241"/>
      <c r="EX321" s="241"/>
      <c r="EY321" s="241"/>
      <c r="EZ321" s="241"/>
      <c r="FA321" s="241"/>
      <c r="FB321" s="241"/>
      <c r="FC321" s="241"/>
      <c r="FD321" s="241"/>
      <c r="FE321" s="241"/>
      <c r="FF321" s="241"/>
      <c r="FG321" s="241"/>
      <c r="FH321" s="241"/>
      <c r="FI321" s="241"/>
      <c r="FJ321" s="241"/>
      <c r="FK321" s="241"/>
      <c r="FL321" s="241"/>
      <c r="FM321" s="241"/>
      <c r="FN321" s="241"/>
      <c r="FO321" s="241"/>
      <c r="FP321" s="241"/>
      <c r="FQ321" s="241"/>
      <c r="FR321" s="241"/>
      <c r="FS321" s="241"/>
      <c r="FT321" s="241"/>
      <c r="FU321" s="241"/>
      <c r="FV321" s="241"/>
      <c r="FW321" s="241"/>
      <c r="FX321" s="241"/>
      <c r="FY321" s="241"/>
      <c r="FZ321" s="241"/>
      <c r="GA321" s="241"/>
      <c r="GB321" s="241"/>
      <c r="GC321" s="241"/>
      <c r="GD321" s="241"/>
      <c r="GE321" s="241"/>
      <c r="GF321" s="241"/>
      <c r="GG321" s="241"/>
      <c r="GH321" s="241"/>
      <c r="GI321" s="241"/>
      <c r="GJ321" s="241"/>
      <c r="GK321" s="241"/>
      <c r="GL321" s="241"/>
      <c r="GM321" s="241"/>
      <c r="GN321" s="241"/>
      <c r="GO321" s="241"/>
      <c r="GP321" s="241"/>
      <c r="GQ321" s="241"/>
      <c r="GR321" s="241"/>
      <c r="GS321" s="241"/>
      <c r="GT321" s="241"/>
      <c r="GU321" s="241"/>
      <c r="GV321" s="241"/>
      <c r="GW321" s="241"/>
      <c r="GX321" s="241"/>
      <c r="GY321" s="241"/>
      <c r="GZ321" s="241"/>
      <c r="HA321" s="241"/>
      <c r="HB321" s="241"/>
      <c r="HC321" s="241"/>
      <c r="HD321" s="241"/>
      <c r="HE321" s="241"/>
      <c r="HF321" s="241"/>
      <c r="HG321" s="241"/>
      <c r="HH321" s="241"/>
      <c r="HI321" s="241"/>
      <c r="HJ321" s="241"/>
      <c r="HK321" s="241"/>
      <c r="HL321" s="241"/>
      <c r="HM321" s="241"/>
      <c r="HN321" s="241"/>
      <c r="HO321" s="241"/>
      <c r="HP321" s="241"/>
      <c r="HQ321" s="241"/>
      <c r="HR321" s="241"/>
      <c r="HS321" s="241"/>
      <c r="HT321" s="241"/>
      <c r="HU321" s="241"/>
      <c r="HV321" s="241"/>
      <c r="HW321" s="241"/>
      <c r="HX321" s="241"/>
      <c r="HY321" s="241"/>
      <c r="HZ321" s="241"/>
      <c r="IA321" s="241"/>
      <c r="IB321" s="241"/>
      <c r="IC321" s="241"/>
      <c r="ID321" s="241"/>
      <c r="IE321" s="241"/>
      <c r="IF321" s="241"/>
      <c r="IG321" s="241"/>
      <c r="IH321" s="241"/>
      <c r="II321" s="241"/>
      <c r="IJ321" s="241"/>
      <c r="IK321" s="241"/>
      <c r="IL321" s="241"/>
      <c r="IM321" s="241"/>
      <c r="IN321" s="241"/>
      <c r="IO321" s="241"/>
      <c r="IP321" s="241"/>
      <c r="IQ321" s="241"/>
      <c r="IR321" s="241"/>
      <c r="IS321" s="241"/>
      <c r="IT321" s="241"/>
      <c r="IU321" s="241"/>
      <c r="IV321" s="241"/>
      <c r="IW321" s="241"/>
      <c r="IX321" s="241"/>
      <c r="IY321" s="241"/>
      <c r="IZ321" s="241"/>
      <c r="JA321" s="241"/>
      <c r="JB321" s="241"/>
      <c r="JC321" s="241"/>
      <c r="JD321" s="241"/>
      <c r="JE321" s="241"/>
      <c r="JF321" s="241"/>
      <c r="JG321" s="241"/>
      <c r="JH321" s="241"/>
      <c r="JI321" s="241"/>
      <c r="JJ321" s="241"/>
      <c r="JK321" s="241"/>
      <c r="JL321" s="241"/>
      <c r="JM321" s="241"/>
      <c r="JN321" s="241"/>
      <c r="JO321" s="241"/>
      <c r="JP321" s="241"/>
      <c r="JQ321" s="241"/>
      <c r="JR321" s="241"/>
      <c r="JS321" s="241"/>
      <c r="JT321" s="241"/>
      <c r="JU321" s="241"/>
      <c r="JV321" s="241"/>
      <c r="JW321" s="241"/>
      <c r="JX321" s="241"/>
      <c r="JY321" s="241"/>
      <c r="JZ321" s="241"/>
      <c r="KA321" s="241"/>
      <c r="KB321" s="241"/>
      <c r="KC321" s="241"/>
      <c r="KD321" s="241"/>
      <c r="KE321" s="241"/>
      <c r="KF321" s="241"/>
      <c r="KG321" s="241"/>
      <c r="KH321" s="241"/>
      <c r="KI321" s="241"/>
      <c r="KJ321" s="241"/>
      <c r="KK321" s="241"/>
      <c r="KL321" s="241"/>
      <c r="KM321" s="241"/>
      <c r="KN321" s="241"/>
      <c r="KO321" s="241"/>
      <c r="KP321" s="241"/>
      <c r="KQ321" s="241"/>
      <c r="KR321" s="241"/>
      <c r="KS321" s="241"/>
      <c r="KT321" s="241"/>
      <c r="KU321" s="241"/>
      <c r="KV321" s="241"/>
      <c r="KW321" s="241"/>
      <c r="KX321" s="241"/>
      <c r="KY321" s="241"/>
      <c r="KZ321" s="241"/>
      <c r="LA321" s="241"/>
      <c r="LB321" s="241"/>
      <c r="LC321" s="241"/>
      <c r="LD321" s="241"/>
      <c r="LE321" s="241"/>
      <c r="LF321" s="241"/>
      <c r="LG321" s="241"/>
      <c r="LH321" s="241"/>
      <c r="LI321" s="241"/>
      <c r="LJ321" s="241"/>
      <c r="LK321" s="241"/>
      <c r="LL321" s="241"/>
      <c r="LM321" s="241"/>
      <c r="LN321" s="241"/>
      <c r="LO321" s="241"/>
      <c r="LP321" s="241"/>
      <c r="LQ321" s="241"/>
      <c r="LR321" s="241"/>
      <c r="LS321" s="241"/>
      <c r="LT321" s="241"/>
      <c r="LU321" s="241"/>
      <c r="LV321" s="241"/>
      <c r="LW321" s="241"/>
      <c r="LX321" s="241"/>
      <c r="LY321" s="241"/>
      <c r="LZ321" s="241"/>
      <c r="MA321" s="241"/>
      <c r="MB321" s="241"/>
      <c r="MC321" s="241"/>
      <c r="MD321" s="241"/>
      <c r="ME321" s="241"/>
      <c r="MF321" s="241"/>
      <c r="MG321" s="241"/>
      <c r="MH321" s="241"/>
      <c r="MI321" s="241"/>
      <c r="MJ321" s="241"/>
      <c r="MK321" s="241"/>
      <c r="ML321" s="241"/>
      <c r="MM321" s="241"/>
      <c r="MN321" s="241"/>
      <c r="MO321" s="241"/>
      <c r="MP321" s="241"/>
      <c r="MQ321" s="241"/>
      <c r="MR321" s="241"/>
      <c r="MS321" s="241"/>
      <c r="MT321" s="241"/>
      <c r="MU321" s="241"/>
      <c r="MV321" s="241"/>
      <c r="MW321" s="241"/>
      <c r="MX321" s="241"/>
      <c r="MY321" s="241"/>
      <c r="MZ321" s="241"/>
      <c r="NA321" s="241"/>
      <c r="NB321" s="241"/>
      <c r="NC321" s="241"/>
      <c r="ND321" s="241"/>
      <c r="NE321" s="241"/>
      <c r="NF321" s="241"/>
      <c r="NG321" s="241"/>
      <c r="NH321" s="241"/>
      <c r="NI321" s="241"/>
      <c r="NJ321" s="241"/>
      <c r="NK321" s="241"/>
      <c r="NL321" s="241"/>
      <c r="NM321" s="241"/>
      <c r="NN321" s="241"/>
      <c r="NO321" s="241"/>
      <c r="NP321" s="241"/>
      <c r="NQ321" s="241"/>
      <c r="NR321" s="241"/>
      <c r="NS321" s="241"/>
      <c r="NT321" s="241"/>
      <c r="NU321" s="241"/>
      <c r="NV321" s="241"/>
      <c r="NW321" s="241"/>
      <c r="NX321" s="241"/>
      <c r="NY321" s="241"/>
      <c r="NZ321" s="241"/>
      <c r="OA321" s="241"/>
      <c r="OB321" s="241"/>
    </row>
    <row r="322" spans="1:392" s="162" customFormat="1">
      <c r="A322" s="160" t="s">
        <v>1018</v>
      </c>
      <c r="B322" s="385" t="s">
        <v>1019</v>
      </c>
      <c r="C322" s="170">
        <f>VLOOKUP(A322,'Running Inventory count'!$A:$C,3,)</f>
        <v>20</v>
      </c>
      <c r="D322" s="169"/>
      <c r="E322" s="169"/>
      <c r="F322" s="169" t="s">
        <v>1004</v>
      </c>
      <c r="G322" s="169" t="s">
        <v>868</v>
      </c>
      <c r="H322" s="167" t="s">
        <v>104</v>
      </c>
      <c r="I322" s="207"/>
      <c r="J322" s="163"/>
      <c r="K322" s="151"/>
      <c r="L322" s="241"/>
      <c r="M322" s="241"/>
      <c r="N322" s="241"/>
      <c r="O322" s="241"/>
      <c r="P322" s="241"/>
      <c r="Q322" s="241"/>
      <c r="R322" s="241"/>
      <c r="S322" s="241"/>
      <c r="T322" s="241"/>
      <c r="U322" s="241"/>
      <c r="V322" s="241"/>
      <c r="W322" s="241"/>
      <c r="X322" s="241"/>
      <c r="Y322" s="241"/>
      <c r="Z322" s="241"/>
      <c r="AA322" s="241"/>
      <c r="AB322" s="241"/>
      <c r="AC322" s="241"/>
      <c r="AD322" s="241"/>
      <c r="AE322" s="241"/>
      <c r="AF322" s="241"/>
      <c r="AG322" s="241"/>
      <c r="AH322" s="241"/>
      <c r="AI322" s="241"/>
      <c r="AJ322" s="241"/>
      <c r="AK322" s="241"/>
      <c r="AL322" s="241"/>
      <c r="AM322" s="241"/>
      <c r="AN322" s="241"/>
      <c r="AO322" s="241"/>
      <c r="AP322" s="241"/>
      <c r="AQ322" s="241"/>
      <c r="AR322" s="241"/>
      <c r="AS322" s="241"/>
      <c r="AT322" s="241"/>
      <c r="AU322" s="241"/>
      <c r="AV322" s="241"/>
      <c r="AW322" s="241"/>
      <c r="AX322" s="241"/>
      <c r="AY322" s="241"/>
      <c r="AZ322" s="241"/>
      <c r="BA322" s="241"/>
      <c r="BB322" s="241"/>
      <c r="BC322" s="241"/>
      <c r="BD322" s="241"/>
      <c r="BE322" s="241"/>
      <c r="BF322" s="241"/>
      <c r="BG322" s="241"/>
      <c r="BH322" s="241"/>
      <c r="BI322" s="241"/>
      <c r="BJ322" s="241"/>
      <c r="BK322" s="241"/>
      <c r="BL322" s="241"/>
      <c r="BM322" s="241"/>
      <c r="BN322" s="241"/>
      <c r="BO322" s="241"/>
      <c r="BP322" s="241"/>
      <c r="BQ322" s="241"/>
      <c r="BR322" s="241"/>
      <c r="BS322" s="241"/>
      <c r="BT322" s="241"/>
      <c r="BU322" s="241"/>
      <c r="BV322" s="241"/>
      <c r="BW322" s="241"/>
      <c r="BX322" s="241"/>
      <c r="BY322" s="241"/>
      <c r="BZ322" s="241"/>
      <c r="CA322" s="241"/>
      <c r="CB322" s="241"/>
      <c r="CC322" s="241"/>
      <c r="CD322" s="241"/>
      <c r="CE322" s="241"/>
      <c r="CF322" s="241"/>
      <c r="CG322" s="241"/>
      <c r="CH322" s="241"/>
      <c r="CI322" s="241"/>
      <c r="CJ322" s="241"/>
      <c r="CK322" s="241"/>
      <c r="CL322" s="241"/>
      <c r="CM322" s="241"/>
      <c r="CN322" s="241"/>
      <c r="CO322" s="241"/>
      <c r="CP322" s="241"/>
      <c r="CQ322" s="241"/>
      <c r="CR322" s="241"/>
      <c r="CS322" s="241"/>
      <c r="CT322" s="241"/>
      <c r="CU322" s="241"/>
      <c r="CV322" s="241"/>
      <c r="CW322" s="241"/>
      <c r="CX322" s="241"/>
      <c r="CY322" s="241"/>
      <c r="CZ322" s="241"/>
      <c r="DA322" s="241"/>
      <c r="DB322" s="241"/>
      <c r="DC322" s="241"/>
      <c r="DD322" s="241"/>
      <c r="DE322" s="241"/>
      <c r="DF322" s="241"/>
      <c r="DG322" s="241"/>
      <c r="DH322" s="241"/>
      <c r="DI322" s="241"/>
      <c r="DJ322" s="241"/>
      <c r="DK322" s="241"/>
      <c r="DL322" s="241"/>
      <c r="DM322" s="241"/>
      <c r="DN322" s="241"/>
      <c r="DO322" s="241"/>
      <c r="DP322" s="241"/>
      <c r="DQ322" s="241"/>
      <c r="DR322" s="241"/>
      <c r="DS322" s="241"/>
      <c r="DT322" s="241"/>
      <c r="DU322" s="241"/>
      <c r="DV322" s="241"/>
      <c r="DW322" s="241"/>
      <c r="DX322" s="241"/>
      <c r="DY322" s="241"/>
      <c r="DZ322" s="241"/>
      <c r="EA322" s="241"/>
      <c r="EB322" s="241"/>
      <c r="EC322" s="241"/>
      <c r="ED322" s="241"/>
      <c r="EE322" s="241"/>
      <c r="EF322" s="241"/>
      <c r="EG322" s="241"/>
      <c r="EH322" s="241"/>
      <c r="EI322" s="241"/>
      <c r="EJ322" s="241"/>
      <c r="EK322" s="241"/>
      <c r="EL322" s="241"/>
      <c r="EM322" s="241"/>
      <c r="EN322" s="241"/>
      <c r="EO322" s="241"/>
      <c r="EP322" s="241"/>
      <c r="EQ322" s="241"/>
      <c r="ER322" s="241"/>
      <c r="ES322" s="241"/>
      <c r="ET322" s="241"/>
      <c r="EU322" s="241"/>
      <c r="EV322" s="241"/>
      <c r="EW322" s="241"/>
      <c r="EX322" s="241"/>
      <c r="EY322" s="241"/>
      <c r="EZ322" s="241"/>
      <c r="FA322" s="241"/>
      <c r="FB322" s="241"/>
      <c r="FC322" s="241"/>
      <c r="FD322" s="241"/>
      <c r="FE322" s="241"/>
      <c r="FF322" s="241"/>
      <c r="FG322" s="241"/>
      <c r="FH322" s="241"/>
      <c r="FI322" s="241"/>
      <c r="FJ322" s="241"/>
      <c r="FK322" s="241"/>
      <c r="FL322" s="241"/>
      <c r="FM322" s="241"/>
      <c r="FN322" s="241"/>
      <c r="FO322" s="241"/>
      <c r="FP322" s="241"/>
      <c r="FQ322" s="241"/>
      <c r="FR322" s="241"/>
      <c r="FS322" s="241"/>
      <c r="FT322" s="241"/>
      <c r="FU322" s="241"/>
      <c r="FV322" s="241"/>
      <c r="FW322" s="241"/>
      <c r="FX322" s="241"/>
      <c r="FY322" s="241"/>
      <c r="FZ322" s="241"/>
      <c r="GA322" s="241"/>
      <c r="GB322" s="241"/>
      <c r="GC322" s="241"/>
      <c r="GD322" s="241"/>
      <c r="GE322" s="241"/>
      <c r="GF322" s="241"/>
      <c r="GG322" s="241"/>
      <c r="GH322" s="241"/>
      <c r="GI322" s="241"/>
      <c r="GJ322" s="241"/>
      <c r="GK322" s="241"/>
      <c r="GL322" s="241"/>
      <c r="GM322" s="241"/>
      <c r="GN322" s="241"/>
      <c r="GO322" s="241"/>
      <c r="GP322" s="241"/>
      <c r="GQ322" s="241"/>
      <c r="GR322" s="241"/>
      <c r="GS322" s="241"/>
      <c r="GT322" s="241"/>
      <c r="GU322" s="241"/>
      <c r="GV322" s="241"/>
      <c r="GW322" s="241"/>
      <c r="GX322" s="241"/>
      <c r="GY322" s="241"/>
      <c r="GZ322" s="241"/>
      <c r="HA322" s="241"/>
      <c r="HB322" s="241"/>
      <c r="HC322" s="241"/>
      <c r="HD322" s="241"/>
      <c r="HE322" s="241"/>
      <c r="HF322" s="241"/>
      <c r="HG322" s="241"/>
      <c r="HH322" s="241"/>
      <c r="HI322" s="241"/>
      <c r="HJ322" s="241"/>
      <c r="HK322" s="241"/>
      <c r="HL322" s="241"/>
      <c r="HM322" s="241"/>
      <c r="HN322" s="241"/>
      <c r="HO322" s="241"/>
      <c r="HP322" s="241"/>
      <c r="HQ322" s="241"/>
      <c r="HR322" s="241"/>
      <c r="HS322" s="241"/>
      <c r="HT322" s="241"/>
      <c r="HU322" s="241"/>
      <c r="HV322" s="241"/>
      <c r="HW322" s="241"/>
      <c r="HX322" s="241"/>
      <c r="HY322" s="241"/>
      <c r="HZ322" s="241"/>
      <c r="IA322" s="241"/>
      <c r="IB322" s="241"/>
      <c r="IC322" s="241"/>
      <c r="ID322" s="241"/>
      <c r="IE322" s="241"/>
      <c r="IF322" s="241"/>
      <c r="IG322" s="241"/>
      <c r="IH322" s="241"/>
      <c r="II322" s="241"/>
      <c r="IJ322" s="241"/>
      <c r="IK322" s="241"/>
      <c r="IL322" s="241"/>
      <c r="IM322" s="241"/>
      <c r="IN322" s="241"/>
      <c r="IO322" s="241"/>
      <c r="IP322" s="241"/>
      <c r="IQ322" s="241"/>
      <c r="IR322" s="241"/>
      <c r="IS322" s="241"/>
      <c r="IT322" s="241"/>
      <c r="IU322" s="241"/>
      <c r="IV322" s="241"/>
      <c r="IW322" s="241"/>
      <c r="IX322" s="241"/>
      <c r="IY322" s="241"/>
      <c r="IZ322" s="241"/>
      <c r="JA322" s="241"/>
      <c r="JB322" s="241"/>
      <c r="JC322" s="241"/>
      <c r="JD322" s="241"/>
      <c r="JE322" s="241"/>
      <c r="JF322" s="241"/>
      <c r="JG322" s="241"/>
      <c r="JH322" s="241"/>
      <c r="JI322" s="241"/>
      <c r="JJ322" s="241"/>
      <c r="JK322" s="241"/>
      <c r="JL322" s="241"/>
      <c r="JM322" s="241"/>
      <c r="JN322" s="241"/>
      <c r="JO322" s="241"/>
      <c r="JP322" s="241"/>
      <c r="JQ322" s="241"/>
      <c r="JR322" s="241"/>
      <c r="JS322" s="241"/>
      <c r="JT322" s="241"/>
      <c r="JU322" s="241"/>
      <c r="JV322" s="241"/>
      <c r="JW322" s="241"/>
      <c r="JX322" s="241"/>
      <c r="JY322" s="241"/>
      <c r="JZ322" s="241"/>
      <c r="KA322" s="241"/>
      <c r="KB322" s="241"/>
      <c r="KC322" s="241"/>
      <c r="KD322" s="241"/>
      <c r="KE322" s="241"/>
      <c r="KF322" s="241"/>
      <c r="KG322" s="241"/>
      <c r="KH322" s="241"/>
      <c r="KI322" s="241"/>
      <c r="KJ322" s="241"/>
      <c r="KK322" s="241"/>
      <c r="KL322" s="241"/>
      <c r="KM322" s="241"/>
      <c r="KN322" s="241"/>
      <c r="KO322" s="241"/>
      <c r="KP322" s="241"/>
      <c r="KQ322" s="241"/>
      <c r="KR322" s="241"/>
      <c r="KS322" s="241"/>
      <c r="KT322" s="241"/>
      <c r="KU322" s="241"/>
      <c r="KV322" s="241"/>
      <c r="KW322" s="241"/>
      <c r="KX322" s="241"/>
      <c r="KY322" s="241"/>
      <c r="KZ322" s="241"/>
      <c r="LA322" s="241"/>
      <c r="LB322" s="241"/>
      <c r="LC322" s="241"/>
      <c r="LD322" s="241"/>
      <c r="LE322" s="241"/>
      <c r="LF322" s="241"/>
      <c r="LG322" s="241"/>
      <c r="LH322" s="241"/>
      <c r="LI322" s="241"/>
      <c r="LJ322" s="241"/>
      <c r="LK322" s="241"/>
      <c r="LL322" s="241"/>
      <c r="LM322" s="241"/>
      <c r="LN322" s="241"/>
      <c r="LO322" s="241"/>
      <c r="LP322" s="241"/>
      <c r="LQ322" s="241"/>
      <c r="LR322" s="241"/>
      <c r="LS322" s="241"/>
      <c r="LT322" s="241"/>
      <c r="LU322" s="241"/>
      <c r="LV322" s="241"/>
      <c r="LW322" s="241"/>
      <c r="LX322" s="241"/>
      <c r="LY322" s="241"/>
      <c r="LZ322" s="241"/>
      <c r="MA322" s="241"/>
      <c r="MB322" s="241"/>
      <c r="MC322" s="241"/>
      <c r="MD322" s="241"/>
      <c r="ME322" s="241"/>
      <c r="MF322" s="241"/>
      <c r="MG322" s="241"/>
      <c r="MH322" s="241"/>
      <c r="MI322" s="241"/>
      <c r="MJ322" s="241"/>
      <c r="MK322" s="241"/>
      <c r="ML322" s="241"/>
      <c r="MM322" s="241"/>
      <c r="MN322" s="241"/>
      <c r="MO322" s="241"/>
      <c r="MP322" s="241"/>
      <c r="MQ322" s="241"/>
      <c r="MR322" s="241"/>
      <c r="MS322" s="241"/>
      <c r="MT322" s="241"/>
      <c r="MU322" s="241"/>
      <c r="MV322" s="241"/>
      <c r="MW322" s="241"/>
      <c r="MX322" s="241"/>
      <c r="MY322" s="241"/>
      <c r="MZ322" s="241"/>
      <c r="NA322" s="241"/>
      <c r="NB322" s="241"/>
      <c r="NC322" s="241"/>
      <c r="ND322" s="241"/>
      <c r="NE322" s="241"/>
      <c r="NF322" s="241"/>
      <c r="NG322" s="241"/>
      <c r="NH322" s="241"/>
      <c r="NI322" s="241"/>
      <c r="NJ322" s="241"/>
      <c r="NK322" s="241"/>
      <c r="NL322" s="241"/>
      <c r="NM322" s="241"/>
      <c r="NN322" s="241"/>
      <c r="NO322" s="241"/>
      <c r="NP322" s="241"/>
      <c r="NQ322" s="241"/>
      <c r="NR322" s="241"/>
      <c r="NS322" s="241"/>
      <c r="NT322" s="241"/>
      <c r="NU322" s="241"/>
      <c r="NV322" s="241"/>
      <c r="NW322" s="241"/>
      <c r="NX322" s="241"/>
      <c r="NY322" s="241"/>
      <c r="NZ322" s="241"/>
      <c r="OA322" s="241"/>
      <c r="OB322" s="241"/>
    </row>
    <row r="323" spans="1:392" s="162" customFormat="1">
      <c r="A323" s="139" t="s">
        <v>804</v>
      </c>
      <c r="B323" s="399" t="s">
        <v>803</v>
      </c>
      <c r="C323" s="170">
        <f>VLOOKUP(A323,'Running Inventory count'!$A:$C,3,)</f>
        <v>40</v>
      </c>
      <c r="D323" s="169"/>
      <c r="E323" s="169"/>
      <c r="F323" s="115" t="s">
        <v>783</v>
      </c>
      <c r="G323" s="169" t="s">
        <v>781</v>
      </c>
      <c r="H323" s="167" t="s">
        <v>866</v>
      </c>
      <c r="I323" s="151"/>
      <c r="J323" s="166"/>
      <c r="K323" s="165"/>
      <c r="L323" s="241"/>
      <c r="M323" s="241"/>
      <c r="N323" s="241"/>
      <c r="O323" s="241"/>
      <c r="P323" s="241"/>
      <c r="Q323" s="241"/>
      <c r="R323" s="241"/>
      <c r="S323" s="241"/>
      <c r="T323" s="241"/>
      <c r="U323" s="241"/>
      <c r="V323" s="241"/>
      <c r="W323" s="241"/>
      <c r="X323" s="241"/>
      <c r="Y323" s="241"/>
      <c r="Z323" s="241"/>
      <c r="AA323" s="241"/>
      <c r="AB323" s="241"/>
      <c r="AC323" s="241"/>
      <c r="AD323" s="241"/>
      <c r="AE323" s="241"/>
      <c r="AF323" s="241"/>
      <c r="AG323" s="241"/>
      <c r="AH323" s="241"/>
      <c r="AI323" s="241"/>
      <c r="AJ323" s="241"/>
      <c r="AK323" s="241"/>
      <c r="AL323" s="241"/>
      <c r="AM323" s="241"/>
      <c r="AN323" s="241"/>
      <c r="AO323" s="241"/>
      <c r="AP323" s="241"/>
      <c r="AQ323" s="241"/>
      <c r="AR323" s="241"/>
      <c r="AS323" s="241"/>
      <c r="AT323" s="241"/>
      <c r="AU323" s="241"/>
      <c r="AV323" s="241"/>
      <c r="AW323" s="241"/>
      <c r="AX323" s="241"/>
      <c r="AY323" s="241"/>
      <c r="AZ323" s="241"/>
      <c r="BA323" s="241"/>
      <c r="BB323" s="241"/>
      <c r="BC323" s="241"/>
      <c r="BD323" s="241"/>
      <c r="BE323" s="241"/>
      <c r="BF323" s="241"/>
      <c r="BG323" s="241"/>
      <c r="BH323" s="241"/>
      <c r="BI323" s="241"/>
      <c r="BJ323" s="241"/>
      <c r="BK323" s="241"/>
      <c r="BL323" s="241"/>
      <c r="BM323" s="241"/>
      <c r="BN323" s="241"/>
      <c r="BO323" s="241"/>
      <c r="BP323" s="241"/>
      <c r="BQ323" s="241"/>
      <c r="BR323" s="241"/>
      <c r="BS323" s="241"/>
      <c r="BT323" s="241"/>
      <c r="BU323" s="241"/>
      <c r="BV323" s="241"/>
      <c r="BW323" s="241"/>
      <c r="BX323" s="241"/>
      <c r="BY323" s="241"/>
      <c r="BZ323" s="241"/>
      <c r="CA323" s="241"/>
      <c r="CB323" s="241"/>
      <c r="CC323" s="241"/>
      <c r="CD323" s="241"/>
      <c r="CE323" s="241"/>
      <c r="CF323" s="241"/>
      <c r="CG323" s="241"/>
      <c r="CH323" s="241"/>
      <c r="CI323" s="241"/>
      <c r="CJ323" s="241"/>
      <c r="CK323" s="241"/>
      <c r="CL323" s="241"/>
      <c r="CM323" s="241"/>
      <c r="CN323" s="241"/>
      <c r="CO323" s="241"/>
      <c r="CP323" s="241"/>
      <c r="CQ323" s="241"/>
      <c r="CR323" s="241"/>
      <c r="CS323" s="241"/>
      <c r="CT323" s="241"/>
      <c r="CU323" s="241"/>
      <c r="CV323" s="241"/>
      <c r="CW323" s="241"/>
      <c r="CX323" s="241"/>
      <c r="CY323" s="241"/>
      <c r="CZ323" s="241"/>
      <c r="DA323" s="241"/>
      <c r="DB323" s="241"/>
      <c r="DC323" s="241"/>
      <c r="DD323" s="241"/>
      <c r="DE323" s="241"/>
      <c r="DF323" s="241"/>
      <c r="DG323" s="241"/>
      <c r="DH323" s="241"/>
      <c r="DI323" s="241"/>
      <c r="DJ323" s="241"/>
      <c r="DK323" s="241"/>
      <c r="DL323" s="241"/>
      <c r="DM323" s="241"/>
      <c r="DN323" s="241"/>
      <c r="DO323" s="241"/>
      <c r="DP323" s="241"/>
      <c r="DQ323" s="241"/>
      <c r="DR323" s="241"/>
      <c r="DS323" s="241"/>
      <c r="DT323" s="241"/>
      <c r="DU323" s="241"/>
      <c r="DV323" s="241"/>
      <c r="DW323" s="241"/>
      <c r="DX323" s="241"/>
      <c r="DY323" s="241"/>
      <c r="DZ323" s="241"/>
      <c r="EA323" s="241"/>
      <c r="EB323" s="241"/>
      <c r="EC323" s="241"/>
      <c r="ED323" s="241"/>
      <c r="EE323" s="241"/>
      <c r="EF323" s="241"/>
      <c r="EG323" s="241"/>
      <c r="EH323" s="241"/>
      <c r="EI323" s="241"/>
      <c r="EJ323" s="241"/>
      <c r="EK323" s="241"/>
      <c r="EL323" s="241"/>
      <c r="EM323" s="241"/>
      <c r="EN323" s="241"/>
      <c r="EO323" s="241"/>
      <c r="EP323" s="241"/>
      <c r="EQ323" s="241"/>
      <c r="ER323" s="241"/>
      <c r="ES323" s="241"/>
      <c r="ET323" s="241"/>
      <c r="EU323" s="241"/>
      <c r="EV323" s="241"/>
      <c r="EW323" s="241"/>
      <c r="EX323" s="241"/>
      <c r="EY323" s="241"/>
      <c r="EZ323" s="241"/>
      <c r="FA323" s="241"/>
      <c r="FB323" s="241"/>
      <c r="FC323" s="241"/>
      <c r="FD323" s="241"/>
      <c r="FE323" s="241"/>
      <c r="FF323" s="241"/>
      <c r="FG323" s="241"/>
      <c r="FH323" s="241"/>
      <c r="FI323" s="241"/>
      <c r="FJ323" s="241"/>
      <c r="FK323" s="241"/>
      <c r="FL323" s="241"/>
      <c r="FM323" s="241"/>
      <c r="FN323" s="241"/>
      <c r="FO323" s="241"/>
      <c r="FP323" s="241"/>
      <c r="FQ323" s="241"/>
      <c r="FR323" s="241"/>
      <c r="FS323" s="241"/>
      <c r="FT323" s="241"/>
      <c r="FU323" s="241"/>
      <c r="FV323" s="241"/>
      <c r="FW323" s="241"/>
      <c r="FX323" s="241"/>
      <c r="FY323" s="241"/>
      <c r="FZ323" s="241"/>
      <c r="GA323" s="241"/>
      <c r="GB323" s="241"/>
      <c r="GC323" s="241"/>
      <c r="GD323" s="241"/>
      <c r="GE323" s="241"/>
      <c r="GF323" s="241"/>
      <c r="GG323" s="241"/>
      <c r="GH323" s="241"/>
      <c r="GI323" s="241"/>
      <c r="GJ323" s="241"/>
      <c r="GK323" s="241"/>
      <c r="GL323" s="241"/>
      <c r="GM323" s="241"/>
      <c r="GN323" s="241"/>
      <c r="GO323" s="241"/>
      <c r="GP323" s="241"/>
      <c r="GQ323" s="241"/>
      <c r="GR323" s="241"/>
      <c r="GS323" s="241"/>
      <c r="GT323" s="241"/>
      <c r="GU323" s="241"/>
      <c r="GV323" s="241"/>
      <c r="GW323" s="241"/>
      <c r="GX323" s="241"/>
      <c r="GY323" s="241"/>
      <c r="GZ323" s="241"/>
      <c r="HA323" s="241"/>
      <c r="HB323" s="241"/>
      <c r="HC323" s="241"/>
      <c r="HD323" s="241"/>
      <c r="HE323" s="241"/>
      <c r="HF323" s="241"/>
      <c r="HG323" s="241"/>
      <c r="HH323" s="241"/>
      <c r="HI323" s="241"/>
      <c r="HJ323" s="241"/>
      <c r="HK323" s="241"/>
      <c r="HL323" s="241"/>
      <c r="HM323" s="241"/>
      <c r="HN323" s="241"/>
      <c r="HO323" s="241"/>
      <c r="HP323" s="241"/>
      <c r="HQ323" s="241"/>
      <c r="HR323" s="241"/>
      <c r="HS323" s="241"/>
      <c r="HT323" s="241"/>
      <c r="HU323" s="241"/>
      <c r="HV323" s="241"/>
      <c r="HW323" s="241"/>
      <c r="HX323" s="241"/>
      <c r="HY323" s="241"/>
      <c r="HZ323" s="241"/>
      <c r="IA323" s="241"/>
      <c r="IB323" s="241"/>
      <c r="IC323" s="241"/>
      <c r="ID323" s="241"/>
      <c r="IE323" s="241"/>
      <c r="IF323" s="241"/>
      <c r="IG323" s="241"/>
      <c r="IH323" s="241"/>
      <c r="II323" s="241"/>
      <c r="IJ323" s="241"/>
      <c r="IK323" s="241"/>
      <c r="IL323" s="241"/>
      <c r="IM323" s="241"/>
      <c r="IN323" s="241"/>
      <c r="IO323" s="241"/>
      <c r="IP323" s="241"/>
      <c r="IQ323" s="241"/>
      <c r="IR323" s="241"/>
      <c r="IS323" s="241"/>
      <c r="IT323" s="241"/>
      <c r="IU323" s="241"/>
      <c r="IV323" s="241"/>
      <c r="IW323" s="241"/>
      <c r="IX323" s="241"/>
      <c r="IY323" s="241"/>
      <c r="IZ323" s="241"/>
      <c r="JA323" s="241"/>
      <c r="JB323" s="241"/>
      <c r="JC323" s="241"/>
      <c r="JD323" s="241"/>
      <c r="JE323" s="241"/>
      <c r="JF323" s="241"/>
      <c r="JG323" s="241"/>
      <c r="JH323" s="241"/>
      <c r="JI323" s="241"/>
      <c r="JJ323" s="241"/>
      <c r="JK323" s="241"/>
      <c r="JL323" s="241"/>
      <c r="JM323" s="241"/>
      <c r="JN323" s="241"/>
      <c r="JO323" s="241"/>
      <c r="JP323" s="241"/>
      <c r="JQ323" s="241"/>
      <c r="JR323" s="241"/>
      <c r="JS323" s="241"/>
      <c r="JT323" s="241"/>
      <c r="JU323" s="241"/>
      <c r="JV323" s="241"/>
      <c r="JW323" s="241"/>
      <c r="JX323" s="241"/>
      <c r="JY323" s="241"/>
      <c r="JZ323" s="241"/>
      <c r="KA323" s="241"/>
      <c r="KB323" s="241"/>
      <c r="KC323" s="241"/>
      <c r="KD323" s="241"/>
      <c r="KE323" s="241"/>
      <c r="KF323" s="241"/>
      <c r="KG323" s="241"/>
      <c r="KH323" s="241"/>
      <c r="KI323" s="241"/>
      <c r="KJ323" s="241"/>
      <c r="KK323" s="241"/>
      <c r="KL323" s="241"/>
      <c r="KM323" s="241"/>
      <c r="KN323" s="241"/>
      <c r="KO323" s="241"/>
      <c r="KP323" s="241"/>
      <c r="KQ323" s="241"/>
      <c r="KR323" s="241"/>
      <c r="KS323" s="241"/>
      <c r="KT323" s="241"/>
      <c r="KU323" s="241"/>
      <c r="KV323" s="241"/>
      <c r="KW323" s="241"/>
      <c r="KX323" s="241"/>
      <c r="KY323" s="241"/>
      <c r="KZ323" s="241"/>
      <c r="LA323" s="241"/>
      <c r="LB323" s="241"/>
      <c r="LC323" s="241"/>
      <c r="LD323" s="241"/>
      <c r="LE323" s="241"/>
      <c r="LF323" s="241"/>
      <c r="LG323" s="241"/>
      <c r="LH323" s="241"/>
      <c r="LI323" s="241"/>
      <c r="LJ323" s="241"/>
      <c r="LK323" s="241"/>
      <c r="LL323" s="241"/>
      <c r="LM323" s="241"/>
      <c r="LN323" s="241"/>
      <c r="LO323" s="241"/>
      <c r="LP323" s="241"/>
      <c r="LQ323" s="241"/>
      <c r="LR323" s="241"/>
      <c r="LS323" s="241"/>
      <c r="LT323" s="241"/>
      <c r="LU323" s="241"/>
      <c r="LV323" s="241"/>
      <c r="LW323" s="241"/>
      <c r="LX323" s="241"/>
      <c r="LY323" s="241"/>
      <c r="LZ323" s="241"/>
      <c r="MA323" s="241"/>
      <c r="MB323" s="241"/>
      <c r="MC323" s="241"/>
      <c r="MD323" s="241"/>
      <c r="ME323" s="241"/>
      <c r="MF323" s="241"/>
      <c r="MG323" s="241"/>
      <c r="MH323" s="241"/>
      <c r="MI323" s="241"/>
      <c r="MJ323" s="241"/>
      <c r="MK323" s="241"/>
      <c r="ML323" s="241"/>
      <c r="MM323" s="241"/>
      <c r="MN323" s="241"/>
      <c r="MO323" s="241"/>
      <c r="MP323" s="241"/>
      <c r="MQ323" s="241"/>
      <c r="MR323" s="241"/>
      <c r="MS323" s="241"/>
      <c r="MT323" s="241"/>
      <c r="MU323" s="241"/>
      <c r="MV323" s="241"/>
      <c r="MW323" s="241"/>
      <c r="MX323" s="241"/>
      <c r="MY323" s="241"/>
      <c r="MZ323" s="241"/>
      <c r="NA323" s="241"/>
      <c r="NB323" s="241"/>
      <c r="NC323" s="241"/>
      <c r="ND323" s="241"/>
      <c r="NE323" s="241"/>
      <c r="NF323" s="241"/>
      <c r="NG323" s="241"/>
      <c r="NH323" s="241"/>
      <c r="NI323" s="241"/>
      <c r="NJ323" s="241"/>
      <c r="NK323" s="241"/>
      <c r="NL323" s="241"/>
      <c r="NM323" s="241"/>
      <c r="NN323" s="241"/>
      <c r="NO323" s="241"/>
      <c r="NP323" s="241"/>
      <c r="NQ323" s="241"/>
      <c r="NR323" s="241"/>
      <c r="NS323" s="241"/>
      <c r="NT323" s="241"/>
      <c r="NU323" s="241"/>
      <c r="NV323" s="241"/>
      <c r="NW323" s="241"/>
      <c r="NX323" s="241"/>
      <c r="NY323" s="241"/>
      <c r="NZ323" s="241"/>
      <c r="OA323" s="241"/>
      <c r="OB323" s="241"/>
    </row>
    <row r="324" spans="1:392" s="162" customFormat="1">
      <c r="A324" s="121" t="s">
        <v>245</v>
      </c>
      <c r="B324" s="385" t="s">
        <v>244</v>
      </c>
      <c r="C324" s="170">
        <f>VLOOKUP(A324,'Running Inventory count'!$A:$C,3,)</f>
        <v>5</v>
      </c>
      <c r="D324" s="169"/>
      <c r="E324" s="169"/>
      <c r="F324" s="169" t="s">
        <v>870</v>
      </c>
      <c r="G324" s="169" t="s">
        <v>868</v>
      </c>
      <c r="H324" s="167" t="s">
        <v>737</v>
      </c>
      <c r="I324" s="207"/>
      <c r="J324" s="163"/>
      <c r="K324" s="151"/>
      <c r="L324" s="241"/>
      <c r="M324" s="241"/>
      <c r="N324" s="241"/>
      <c r="O324" s="241"/>
      <c r="P324" s="241"/>
      <c r="Q324" s="241"/>
      <c r="R324" s="241"/>
      <c r="S324" s="241"/>
      <c r="T324" s="241"/>
      <c r="U324" s="241"/>
      <c r="V324" s="241"/>
      <c r="W324" s="241"/>
      <c r="X324" s="241"/>
      <c r="Y324" s="241"/>
      <c r="Z324" s="241"/>
      <c r="AA324" s="241"/>
      <c r="AB324" s="241"/>
      <c r="AC324" s="241"/>
      <c r="AD324" s="241"/>
      <c r="AE324" s="241"/>
      <c r="AF324" s="241"/>
      <c r="AG324" s="241"/>
      <c r="AH324" s="241"/>
      <c r="AI324" s="241"/>
      <c r="AJ324" s="241"/>
      <c r="AK324" s="241"/>
      <c r="AL324" s="241"/>
      <c r="AM324" s="241"/>
      <c r="AN324" s="241"/>
      <c r="AO324" s="241"/>
      <c r="AP324" s="241"/>
      <c r="AQ324" s="241"/>
      <c r="AR324" s="241"/>
      <c r="AS324" s="241"/>
      <c r="AT324" s="241"/>
      <c r="AU324" s="241"/>
      <c r="AV324" s="241"/>
      <c r="AW324" s="241"/>
      <c r="AX324" s="241"/>
      <c r="AY324" s="241"/>
      <c r="AZ324" s="241"/>
      <c r="BA324" s="241"/>
      <c r="BB324" s="241"/>
      <c r="BC324" s="241"/>
      <c r="BD324" s="241"/>
      <c r="BE324" s="241"/>
      <c r="BF324" s="241"/>
      <c r="BG324" s="241"/>
      <c r="BH324" s="241"/>
      <c r="BI324" s="241"/>
      <c r="BJ324" s="241"/>
      <c r="BK324" s="241"/>
      <c r="BL324" s="241"/>
      <c r="BM324" s="241"/>
      <c r="BN324" s="241"/>
      <c r="BO324" s="241"/>
      <c r="BP324" s="241"/>
      <c r="BQ324" s="241"/>
      <c r="BR324" s="241"/>
      <c r="BS324" s="241"/>
      <c r="BT324" s="241"/>
      <c r="BU324" s="241"/>
      <c r="BV324" s="241"/>
      <c r="BW324" s="241"/>
      <c r="BX324" s="241"/>
      <c r="BY324" s="241"/>
      <c r="BZ324" s="241"/>
      <c r="CA324" s="241"/>
      <c r="CB324" s="241"/>
      <c r="CC324" s="241"/>
      <c r="CD324" s="241"/>
      <c r="CE324" s="241"/>
      <c r="CF324" s="241"/>
      <c r="CG324" s="241"/>
      <c r="CH324" s="241"/>
      <c r="CI324" s="241"/>
      <c r="CJ324" s="241"/>
      <c r="CK324" s="241"/>
      <c r="CL324" s="241"/>
      <c r="CM324" s="241"/>
      <c r="CN324" s="241"/>
      <c r="CO324" s="241"/>
      <c r="CP324" s="241"/>
      <c r="CQ324" s="241"/>
      <c r="CR324" s="241"/>
      <c r="CS324" s="241"/>
      <c r="CT324" s="241"/>
      <c r="CU324" s="241"/>
      <c r="CV324" s="241"/>
      <c r="CW324" s="241"/>
      <c r="CX324" s="241"/>
      <c r="CY324" s="241"/>
      <c r="CZ324" s="241"/>
      <c r="DA324" s="241"/>
      <c r="DB324" s="241"/>
      <c r="DC324" s="241"/>
      <c r="DD324" s="241"/>
      <c r="DE324" s="241"/>
      <c r="DF324" s="241"/>
      <c r="DG324" s="241"/>
      <c r="DH324" s="241"/>
      <c r="DI324" s="241"/>
      <c r="DJ324" s="241"/>
      <c r="DK324" s="241"/>
      <c r="DL324" s="241"/>
      <c r="DM324" s="241"/>
      <c r="DN324" s="241"/>
      <c r="DO324" s="241"/>
      <c r="DP324" s="241"/>
      <c r="DQ324" s="241"/>
      <c r="DR324" s="241"/>
      <c r="DS324" s="241"/>
      <c r="DT324" s="241"/>
      <c r="DU324" s="241"/>
      <c r="DV324" s="241"/>
      <c r="DW324" s="241"/>
      <c r="DX324" s="241"/>
      <c r="DY324" s="241"/>
      <c r="DZ324" s="241"/>
      <c r="EA324" s="241"/>
      <c r="EB324" s="241"/>
      <c r="EC324" s="241"/>
      <c r="ED324" s="241"/>
      <c r="EE324" s="241"/>
      <c r="EF324" s="241"/>
      <c r="EG324" s="241"/>
      <c r="EH324" s="241"/>
      <c r="EI324" s="241"/>
      <c r="EJ324" s="241"/>
      <c r="EK324" s="241"/>
      <c r="EL324" s="241"/>
      <c r="EM324" s="241"/>
      <c r="EN324" s="241"/>
      <c r="EO324" s="241"/>
      <c r="EP324" s="241"/>
      <c r="EQ324" s="241"/>
      <c r="ER324" s="241"/>
      <c r="ES324" s="241"/>
      <c r="ET324" s="241"/>
      <c r="EU324" s="241"/>
      <c r="EV324" s="241"/>
      <c r="EW324" s="241"/>
      <c r="EX324" s="241"/>
      <c r="EY324" s="241"/>
      <c r="EZ324" s="241"/>
      <c r="FA324" s="241"/>
      <c r="FB324" s="241"/>
      <c r="FC324" s="241"/>
      <c r="FD324" s="241"/>
      <c r="FE324" s="241"/>
      <c r="FF324" s="241"/>
      <c r="FG324" s="241"/>
      <c r="FH324" s="241"/>
      <c r="FI324" s="241"/>
      <c r="FJ324" s="241"/>
      <c r="FK324" s="241"/>
      <c r="FL324" s="241"/>
      <c r="FM324" s="241"/>
      <c r="FN324" s="241"/>
      <c r="FO324" s="241"/>
      <c r="FP324" s="241"/>
      <c r="FQ324" s="241"/>
      <c r="FR324" s="241"/>
      <c r="FS324" s="241"/>
      <c r="FT324" s="241"/>
      <c r="FU324" s="241"/>
      <c r="FV324" s="241"/>
      <c r="FW324" s="241"/>
      <c r="FX324" s="241"/>
      <c r="FY324" s="241"/>
      <c r="FZ324" s="241"/>
      <c r="GA324" s="241"/>
      <c r="GB324" s="241"/>
      <c r="GC324" s="241"/>
      <c r="GD324" s="241"/>
      <c r="GE324" s="241"/>
      <c r="GF324" s="241"/>
      <c r="GG324" s="241"/>
      <c r="GH324" s="241"/>
      <c r="GI324" s="241"/>
      <c r="GJ324" s="241"/>
      <c r="GK324" s="241"/>
      <c r="GL324" s="241"/>
      <c r="GM324" s="241"/>
      <c r="GN324" s="241"/>
      <c r="GO324" s="241"/>
      <c r="GP324" s="241"/>
      <c r="GQ324" s="241"/>
      <c r="GR324" s="241"/>
      <c r="GS324" s="241"/>
      <c r="GT324" s="241"/>
      <c r="GU324" s="241"/>
      <c r="GV324" s="241"/>
      <c r="GW324" s="241"/>
      <c r="GX324" s="241"/>
      <c r="GY324" s="241"/>
      <c r="GZ324" s="241"/>
      <c r="HA324" s="241"/>
      <c r="HB324" s="241"/>
      <c r="HC324" s="241"/>
      <c r="HD324" s="241"/>
      <c r="HE324" s="241"/>
      <c r="HF324" s="241"/>
      <c r="HG324" s="241"/>
      <c r="HH324" s="241"/>
      <c r="HI324" s="241"/>
      <c r="HJ324" s="241"/>
      <c r="HK324" s="241"/>
      <c r="HL324" s="241"/>
      <c r="HM324" s="241"/>
      <c r="HN324" s="241"/>
      <c r="HO324" s="241"/>
      <c r="HP324" s="241"/>
      <c r="HQ324" s="241"/>
      <c r="HR324" s="241"/>
      <c r="HS324" s="241"/>
      <c r="HT324" s="241"/>
      <c r="HU324" s="241"/>
      <c r="HV324" s="241"/>
      <c r="HW324" s="241"/>
      <c r="HX324" s="241"/>
      <c r="HY324" s="241"/>
      <c r="HZ324" s="241"/>
      <c r="IA324" s="241"/>
      <c r="IB324" s="241"/>
      <c r="IC324" s="241"/>
      <c r="ID324" s="241"/>
      <c r="IE324" s="241"/>
      <c r="IF324" s="241"/>
      <c r="IG324" s="241"/>
      <c r="IH324" s="241"/>
      <c r="II324" s="241"/>
      <c r="IJ324" s="241"/>
      <c r="IK324" s="241"/>
      <c r="IL324" s="241"/>
      <c r="IM324" s="241"/>
      <c r="IN324" s="241"/>
      <c r="IO324" s="241"/>
      <c r="IP324" s="241"/>
      <c r="IQ324" s="241"/>
      <c r="IR324" s="241"/>
      <c r="IS324" s="241"/>
      <c r="IT324" s="241"/>
      <c r="IU324" s="241"/>
      <c r="IV324" s="241"/>
      <c r="IW324" s="241"/>
      <c r="IX324" s="241"/>
      <c r="IY324" s="241"/>
      <c r="IZ324" s="241"/>
      <c r="JA324" s="241"/>
      <c r="JB324" s="241"/>
      <c r="JC324" s="241"/>
      <c r="JD324" s="241"/>
      <c r="JE324" s="241"/>
      <c r="JF324" s="241"/>
      <c r="JG324" s="241"/>
      <c r="JH324" s="241"/>
      <c r="JI324" s="241"/>
      <c r="JJ324" s="241"/>
      <c r="JK324" s="241"/>
      <c r="JL324" s="241"/>
      <c r="JM324" s="241"/>
      <c r="JN324" s="241"/>
      <c r="JO324" s="241"/>
      <c r="JP324" s="241"/>
      <c r="JQ324" s="241"/>
      <c r="JR324" s="241"/>
      <c r="JS324" s="241"/>
      <c r="JT324" s="241"/>
      <c r="JU324" s="241"/>
      <c r="JV324" s="241"/>
      <c r="JW324" s="241"/>
      <c r="JX324" s="241"/>
      <c r="JY324" s="241"/>
      <c r="JZ324" s="241"/>
      <c r="KA324" s="241"/>
      <c r="KB324" s="241"/>
      <c r="KC324" s="241"/>
      <c r="KD324" s="241"/>
      <c r="KE324" s="241"/>
      <c r="KF324" s="241"/>
      <c r="KG324" s="241"/>
      <c r="KH324" s="241"/>
      <c r="KI324" s="241"/>
      <c r="KJ324" s="241"/>
      <c r="KK324" s="241"/>
      <c r="KL324" s="241"/>
      <c r="KM324" s="241"/>
      <c r="KN324" s="241"/>
      <c r="KO324" s="241"/>
      <c r="KP324" s="241"/>
      <c r="KQ324" s="241"/>
      <c r="KR324" s="241"/>
      <c r="KS324" s="241"/>
      <c r="KT324" s="241"/>
      <c r="KU324" s="241"/>
      <c r="KV324" s="241"/>
      <c r="KW324" s="241"/>
      <c r="KX324" s="241"/>
      <c r="KY324" s="241"/>
      <c r="KZ324" s="241"/>
      <c r="LA324" s="241"/>
      <c r="LB324" s="241"/>
      <c r="LC324" s="241"/>
      <c r="LD324" s="241"/>
      <c r="LE324" s="241"/>
      <c r="LF324" s="241"/>
      <c r="LG324" s="241"/>
      <c r="LH324" s="241"/>
      <c r="LI324" s="241"/>
      <c r="LJ324" s="241"/>
      <c r="LK324" s="241"/>
      <c r="LL324" s="241"/>
      <c r="LM324" s="241"/>
      <c r="LN324" s="241"/>
      <c r="LO324" s="241"/>
      <c r="LP324" s="241"/>
      <c r="LQ324" s="241"/>
      <c r="LR324" s="241"/>
      <c r="LS324" s="241"/>
      <c r="LT324" s="241"/>
      <c r="LU324" s="241"/>
      <c r="LV324" s="241"/>
      <c r="LW324" s="241"/>
      <c r="LX324" s="241"/>
      <c r="LY324" s="241"/>
      <c r="LZ324" s="241"/>
      <c r="MA324" s="241"/>
      <c r="MB324" s="241"/>
      <c r="MC324" s="241"/>
      <c r="MD324" s="241"/>
      <c r="ME324" s="241"/>
      <c r="MF324" s="241"/>
      <c r="MG324" s="241"/>
      <c r="MH324" s="241"/>
      <c r="MI324" s="241"/>
      <c r="MJ324" s="241"/>
      <c r="MK324" s="241"/>
      <c r="ML324" s="241"/>
      <c r="MM324" s="241"/>
      <c r="MN324" s="241"/>
      <c r="MO324" s="241"/>
      <c r="MP324" s="241"/>
      <c r="MQ324" s="241"/>
      <c r="MR324" s="241"/>
      <c r="MS324" s="241"/>
      <c r="MT324" s="241"/>
      <c r="MU324" s="241"/>
      <c r="MV324" s="241"/>
      <c r="MW324" s="241"/>
      <c r="MX324" s="241"/>
      <c r="MY324" s="241"/>
      <c r="MZ324" s="241"/>
      <c r="NA324" s="241"/>
      <c r="NB324" s="241"/>
      <c r="NC324" s="241"/>
      <c r="ND324" s="241"/>
      <c r="NE324" s="241"/>
      <c r="NF324" s="241"/>
      <c r="NG324" s="241"/>
      <c r="NH324" s="241"/>
      <c r="NI324" s="241"/>
      <c r="NJ324" s="241"/>
      <c r="NK324" s="241"/>
      <c r="NL324" s="241"/>
      <c r="NM324" s="241"/>
      <c r="NN324" s="241"/>
      <c r="NO324" s="241"/>
      <c r="NP324" s="241"/>
      <c r="NQ324" s="241"/>
      <c r="NR324" s="241"/>
      <c r="NS324" s="241"/>
      <c r="NT324" s="241"/>
      <c r="NU324" s="241"/>
      <c r="NV324" s="241"/>
      <c r="NW324" s="241"/>
      <c r="NX324" s="241"/>
      <c r="NY324" s="241"/>
      <c r="NZ324" s="241"/>
      <c r="OA324" s="241"/>
      <c r="OB324" s="241"/>
    </row>
    <row r="325" spans="1:392" s="162" customFormat="1">
      <c r="A325" s="122" t="s">
        <v>389</v>
      </c>
      <c r="B325" s="389" t="s">
        <v>872</v>
      </c>
      <c r="C325" s="170">
        <f>VLOOKUP(A325,'Running Inventory count'!$A:$C,3,)</f>
        <v>194</v>
      </c>
      <c r="D325" s="169"/>
      <c r="E325" s="169"/>
      <c r="F325" s="169" t="s">
        <v>870</v>
      </c>
      <c r="G325" s="169" t="s">
        <v>868</v>
      </c>
      <c r="H325" s="167" t="s">
        <v>102</v>
      </c>
      <c r="I325" s="207"/>
      <c r="J325" s="163"/>
      <c r="K325" s="151"/>
      <c r="L325" s="241"/>
      <c r="M325" s="241"/>
      <c r="N325" s="241"/>
      <c r="O325" s="241"/>
      <c r="P325" s="241"/>
      <c r="Q325" s="241"/>
      <c r="R325" s="241"/>
      <c r="S325" s="241"/>
      <c r="T325" s="241"/>
      <c r="U325" s="241"/>
      <c r="V325" s="241"/>
      <c r="W325" s="241"/>
      <c r="X325" s="241"/>
      <c r="Y325" s="241"/>
      <c r="Z325" s="241"/>
      <c r="AA325" s="241"/>
      <c r="AB325" s="241"/>
      <c r="AC325" s="241"/>
      <c r="AD325" s="241"/>
      <c r="AE325" s="241"/>
      <c r="AF325" s="241"/>
      <c r="AG325" s="241"/>
      <c r="AH325" s="241"/>
      <c r="AI325" s="241"/>
      <c r="AJ325" s="241"/>
      <c r="AK325" s="241"/>
      <c r="AL325" s="241"/>
      <c r="AM325" s="241"/>
      <c r="AN325" s="241"/>
      <c r="AO325" s="241"/>
      <c r="AP325" s="241"/>
      <c r="AQ325" s="241"/>
      <c r="AR325" s="241"/>
      <c r="AS325" s="241"/>
      <c r="AT325" s="241"/>
      <c r="AU325" s="241"/>
      <c r="AV325" s="241"/>
      <c r="AW325" s="241"/>
      <c r="AX325" s="241"/>
      <c r="AY325" s="241"/>
      <c r="AZ325" s="241"/>
      <c r="BA325" s="241"/>
      <c r="BB325" s="241"/>
      <c r="BC325" s="241"/>
      <c r="BD325" s="241"/>
      <c r="BE325" s="241"/>
      <c r="BF325" s="241"/>
      <c r="BG325" s="241"/>
      <c r="BH325" s="241"/>
      <c r="BI325" s="241"/>
      <c r="BJ325" s="241"/>
      <c r="BK325" s="241"/>
      <c r="BL325" s="241"/>
      <c r="BM325" s="241"/>
      <c r="BN325" s="241"/>
      <c r="BO325" s="241"/>
      <c r="BP325" s="241"/>
      <c r="BQ325" s="241"/>
      <c r="BR325" s="241"/>
      <c r="BS325" s="241"/>
      <c r="BT325" s="241"/>
      <c r="BU325" s="241"/>
      <c r="BV325" s="241"/>
      <c r="BW325" s="241"/>
      <c r="BX325" s="241"/>
      <c r="BY325" s="241"/>
      <c r="BZ325" s="241"/>
      <c r="CA325" s="241"/>
      <c r="CB325" s="241"/>
      <c r="CC325" s="241"/>
      <c r="CD325" s="241"/>
      <c r="CE325" s="241"/>
      <c r="CF325" s="241"/>
      <c r="CG325" s="241"/>
      <c r="CH325" s="241"/>
      <c r="CI325" s="241"/>
      <c r="CJ325" s="241"/>
      <c r="CK325" s="241"/>
      <c r="CL325" s="241"/>
      <c r="CM325" s="241"/>
      <c r="CN325" s="241"/>
      <c r="CO325" s="241"/>
      <c r="CP325" s="241"/>
      <c r="CQ325" s="241"/>
      <c r="CR325" s="241"/>
      <c r="CS325" s="241"/>
      <c r="CT325" s="241"/>
      <c r="CU325" s="241"/>
      <c r="CV325" s="241"/>
      <c r="CW325" s="241"/>
      <c r="CX325" s="241"/>
      <c r="CY325" s="241"/>
      <c r="CZ325" s="241"/>
      <c r="DA325" s="241"/>
      <c r="DB325" s="241"/>
      <c r="DC325" s="241"/>
      <c r="DD325" s="241"/>
      <c r="DE325" s="241"/>
      <c r="DF325" s="241"/>
      <c r="DG325" s="241"/>
      <c r="DH325" s="241"/>
      <c r="DI325" s="241"/>
      <c r="DJ325" s="241"/>
      <c r="DK325" s="241"/>
      <c r="DL325" s="241"/>
      <c r="DM325" s="241"/>
      <c r="DN325" s="241"/>
      <c r="DO325" s="241"/>
      <c r="DP325" s="241"/>
      <c r="DQ325" s="241"/>
      <c r="DR325" s="241"/>
      <c r="DS325" s="241"/>
      <c r="DT325" s="241"/>
      <c r="DU325" s="241"/>
      <c r="DV325" s="241"/>
      <c r="DW325" s="241"/>
      <c r="DX325" s="241"/>
      <c r="DY325" s="241"/>
      <c r="DZ325" s="241"/>
      <c r="EA325" s="241"/>
      <c r="EB325" s="241"/>
      <c r="EC325" s="241"/>
      <c r="ED325" s="241"/>
      <c r="EE325" s="241"/>
      <c r="EF325" s="241"/>
      <c r="EG325" s="241"/>
      <c r="EH325" s="241"/>
      <c r="EI325" s="241"/>
      <c r="EJ325" s="241"/>
      <c r="EK325" s="241"/>
      <c r="EL325" s="241"/>
      <c r="EM325" s="241"/>
      <c r="EN325" s="241"/>
      <c r="EO325" s="241"/>
      <c r="EP325" s="241"/>
      <c r="EQ325" s="241"/>
      <c r="ER325" s="241"/>
      <c r="ES325" s="241"/>
      <c r="ET325" s="241"/>
      <c r="EU325" s="241"/>
      <c r="EV325" s="241"/>
      <c r="EW325" s="241"/>
      <c r="EX325" s="241"/>
      <c r="EY325" s="241"/>
      <c r="EZ325" s="241"/>
      <c r="FA325" s="241"/>
      <c r="FB325" s="241"/>
      <c r="FC325" s="241"/>
      <c r="FD325" s="241"/>
      <c r="FE325" s="241"/>
      <c r="FF325" s="241"/>
      <c r="FG325" s="241"/>
      <c r="FH325" s="241"/>
      <c r="FI325" s="241"/>
      <c r="FJ325" s="241"/>
      <c r="FK325" s="241"/>
      <c r="FL325" s="241"/>
      <c r="FM325" s="241"/>
      <c r="FN325" s="241"/>
      <c r="FO325" s="241"/>
      <c r="FP325" s="241"/>
      <c r="FQ325" s="241"/>
      <c r="FR325" s="241"/>
      <c r="FS325" s="241"/>
      <c r="FT325" s="241"/>
      <c r="FU325" s="241"/>
      <c r="FV325" s="241"/>
      <c r="FW325" s="241"/>
      <c r="FX325" s="241"/>
      <c r="FY325" s="241"/>
      <c r="FZ325" s="241"/>
      <c r="GA325" s="241"/>
      <c r="GB325" s="241"/>
      <c r="GC325" s="241"/>
      <c r="GD325" s="241"/>
      <c r="GE325" s="241"/>
      <c r="GF325" s="241"/>
      <c r="GG325" s="241"/>
      <c r="GH325" s="241"/>
      <c r="GI325" s="241"/>
      <c r="GJ325" s="241"/>
      <c r="GK325" s="241"/>
      <c r="GL325" s="241"/>
      <c r="GM325" s="241"/>
      <c r="GN325" s="241"/>
      <c r="GO325" s="241"/>
      <c r="GP325" s="241"/>
      <c r="GQ325" s="241"/>
      <c r="GR325" s="241"/>
      <c r="GS325" s="241"/>
      <c r="GT325" s="241"/>
      <c r="GU325" s="241"/>
      <c r="GV325" s="241"/>
      <c r="GW325" s="241"/>
      <c r="GX325" s="241"/>
      <c r="GY325" s="241"/>
      <c r="GZ325" s="241"/>
      <c r="HA325" s="241"/>
      <c r="HB325" s="241"/>
      <c r="HC325" s="241"/>
      <c r="HD325" s="241"/>
      <c r="HE325" s="241"/>
      <c r="HF325" s="241"/>
      <c r="HG325" s="241"/>
      <c r="HH325" s="241"/>
      <c r="HI325" s="241"/>
      <c r="HJ325" s="241"/>
      <c r="HK325" s="241"/>
      <c r="HL325" s="241"/>
      <c r="HM325" s="241"/>
      <c r="HN325" s="241"/>
      <c r="HO325" s="241"/>
      <c r="HP325" s="241"/>
      <c r="HQ325" s="241"/>
      <c r="HR325" s="241"/>
      <c r="HS325" s="241"/>
      <c r="HT325" s="241"/>
      <c r="HU325" s="241"/>
      <c r="HV325" s="241"/>
      <c r="HW325" s="241"/>
      <c r="HX325" s="241"/>
      <c r="HY325" s="241"/>
      <c r="HZ325" s="241"/>
      <c r="IA325" s="241"/>
      <c r="IB325" s="241"/>
      <c r="IC325" s="241"/>
      <c r="ID325" s="241"/>
      <c r="IE325" s="241"/>
      <c r="IF325" s="241"/>
      <c r="IG325" s="241"/>
      <c r="IH325" s="241"/>
      <c r="II325" s="241"/>
      <c r="IJ325" s="241"/>
      <c r="IK325" s="241"/>
      <c r="IL325" s="241"/>
      <c r="IM325" s="241"/>
      <c r="IN325" s="241"/>
      <c r="IO325" s="241"/>
      <c r="IP325" s="241"/>
      <c r="IQ325" s="241"/>
      <c r="IR325" s="241"/>
      <c r="IS325" s="241"/>
      <c r="IT325" s="241"/>
      <c r="IU325" s="241"/>
      <c r="IV325" s="241"/>
      <c r="IW325" s="241"/>
      <c r="IX325" s="241"/>
      <c r="IY325" s="241"/>
      <c r="IZ325" s="241"/>
      <c r="JA325" s="241"/>
      <c r="JB325" s="241"/>
      <c r="JC325" s="241"/>
      <c r="JD325" s="241"/>
      <c r="JE325" s="241"/>
      <c r="JF325" s="241"/>
      <c r="JG325" s="241"/>
      <c r="JH325" s="241"/>
      <c r="JI325" s="241"/>
      <c r="JJ325" s="241"/>
      <c r="JK325" s="241"/>
      <c r="JL325" s="241"/>
      <c r="JM325" s="241"/>
      <c r="JN325" s="241"/>
      <c r="JO325" s="241"/>
      <c r="JP325" s="241"/>
      <c r="JQ325" s="241"/>
      <c r="JR325" s="241"/>
      <c r="JS325" s="241"/>
      <c r="JT325" s="241"/>
      <c r="JU325" s="241"/>
      <c r="JV325" s="241"/>
      <c r="JW325" s="241"/>
      <c r="JX325" s="241"/>
      <c r="JY325" s="241"/>
      <c r="JZ325" s="241"/>
      <c r="KA325" s="241"/>
      <c r="KB325" s="241"/>
      <c r="KC325" s="241"/>
      <c r="KD325" s="241"/>
      <c r="KE325" s="241"/>
      <c r="KF325" s="241"/>
      <c r="KG325" s="241"/>
      <c r="KH325" s="241"/>
      <c r="KI325" s="241"/>
      <c r="KJ325" s="241"/>
      <c r="KK325" s="241"/>
      <c r="KL325" s="241"/>
      <c r="KM325" s="241"/>
      <c r="KN325" s="241"/>
      <c r="KO325" s="241"/>
      <c r="KP325" s="241"/>
      <c r="KQ325" s="241"/>
      <c r="KR325" s="241"/>
      <c r="KS325" s="241"/>
      <c r="KT325" s="241"/>
      <c r="KU325" s="241"/>
      <c r="KV325" s="241"/>
      <c r="KW325" s="241"/>
      <c r="KX325" s="241"/>
      <c r="KY325" s="241"/>
      <c r="KZ325" s="241"/>
      <c r="LA325" s="241"/>
      <c r="LB325" s="241"/>
      <c r="LC325" s="241"/>
      <c r="LD325" s="241"/>
      <c r="LE325" s="241"/>
      <c r="LF325" s="241"/>
      <c r="LG325" s="241"/>
      <c r="LH325" s="241"/>
      <c r="LI325" s="241"/>
      <c r="LJ325" s="241"/>
      <c r="LK325" s="241"/>
      <c r="LL325" s="241"/>
      <c r="LM325" s="241"/>
      <c r="LN325" s="241"/>
      <c r="LO325" s="241"/>
      <c r="LP325" s="241"/>
      <c r="LQ325" s="241"/>
      <c r="LR325" s="241"/>
      <c r="LS325" s="241"/>
      <c r="LT325" s="241"/>
      <c r="LU325" s="241"/>
      <c r="LV325" s="241"/>
      <c r="LW325" s="241"/>
      <c r="LX325" s="241"/>
      <c r="LY325" s="241"/>
      <c r="LZ325" s="241"/>
      <c r="MA325" s="241"/>
      <c r="MB325" s="241"/>
      <c r="MC325" s="241"/>
      <c r="MD325" s="241"/>
      <c r="ME325" s="241"/>
      <c r="MF325" s="241"/>
      <c r="MG325" s="241"/>
      <c r="MH325" s="241"/>
      <c r="MI325" s="241"/>
      <c r="MJ325" s="241"/>
      <c r="MK325" s="241"/>
      <c r="ML325" s="241"/>
      <c r="MM325" s="241"/>
      <c r="MN325" s="241"/>
      <c r="MO325" s="241"/>
      <c r="MP325" s="241"/>
      <c r="MQ325" s="241"/>
      <c r="MR325" s="241"/>
      <c r="MS325" s="241"/>
      <c r="MT325" s="241"/>
      <c r="MU325" s="241"/>
      <c r="MV325" s="241"/>
      <c r="MW325" s="241"/>
      <c r="MX325" s="241"/>
      <c r="MY325" s="241"/>
      <c r="MZ325" s="241"/>
      <c r="NA325" s="241"/>
      <c r="NB325" s="241"/>
      <c r="NC325" s="241"/>
      <c r="ND325" s="241"/>
      <c r="NE325" s="241"/>
      <c r="NF325" s="241"/>
      <c r="NG325" s="241"/>
      <c r="NH325" s="241"/>
      <c r="NI325" s="241"/>
      <c r="NJ325" s="241"/>
      <c r="NK325" s="241"/>
      <c r="NL325" s="241"/>
      <c r="NM325" s="241"/>
      <c r="NN325" s="241"/>
      <c r="NO325" s="241"/>
      <c r="NP325" s="241"/>
      <c r="NQ325" s="241"/>
      <c r="NR325" s="241"/>
      <c r="NS325" s="241"/>
      <c r="NT325" s="241"/>
      <c r="NU325" s="241"/>
      <c r="NV325" s="241"/>
      <c r="NW325" s="241"/>
      <c r="NX325" s="241"/>
      <c r="NY325" s="241"/>
      <c r="NZ325" s="241"/>
      <c r="OA325" s="241"/>
      <c r="OB325" s="241"/>
    </row>
    <row r="326" spans="1:392" s="243" customFormat="1">
      <c r="A326" s="122" t="s">
        <v>247</v>
      </c>
      <c r="B326" s="389" t="s">
        <v>246</v>
      </c>
      <c r="C326" s="170">
        <f>VLOOKUP(A326,'Running Inventory count'!$A:$C,3,)</f>
        <v>10</v>
      </c>
      <c r="D326" s="169"/>
      <c r="E326" s="169"/>
      <c r="F326" s="169" t="s">
        <v>870</v>
      </c>
      <c r="G326" s="169" t="s">
        <v>868</v>
      </c>
      <c r="H326" s="167" t="s">
        <v>737</v>
      </c>
      <c r="I326" s="151"/>
      <c r="J326" s="163"/>
      <c r="K326" s="151"/>
      <c r="L326" s="241"/>
      <c r="M326" s="241"/>
      <c r="N326" s="241"/>
      <c r="O326" s="241"/>
      <c r="P326" s="241"/>
      <c r="Q326" s="241"/>
      <c r="R326" s="241"/>
      <c r="S326" s="241"/>
      <c r="T326" s="241"/>
      <c r="U326" s="241"/>
      <c r="V326" s="241"/>
      <c r="W326" s="241"/>
      <c r="X326" s="241"/>
      <c r="Y326" s="241"/>
      <c r="Z326" s="241"/>
      <c r="AA326" s="241"/>
      <c r="AB326" s="241"/>
      <c r="AC326" s="241"/>
      <c r="AD326" s="241"/>
      <c r="AE326" s="241"/>
      <c r="AF326" s="241"/>
      <c r="AG326" s="241"/>
      <c r="AH326" s="241"/>
      <c r="AI326" s="241"/>
      <c r="AJ326" s="241"/>
      <c r="AK326" s="241"/>
      <c r="AL326" s="241"/>
      <c r="AM326" s="241"/>
      <c r="AN326" s="241"/>
      <c r="AO326" s="241"/>
      <c r="AP326" s="241"/>
      <c r="AQ326" s="241"/>
      <c r="AR326" s="241"/>
      <c r="AS326" s="241"/>
      <c r="AT326" s="241"/>
      <c r="AU326" s="241"/>
      <c r="AV326" s="241"/>
      <c r="AW326" s="241"/>
      <c r="AX326" s="241"/>
      <c r="AY326" s="241"/>
      <c r="AZ326" s="241"/>
      <c r="BA326" s="241"/>
      <c r="BB326" s="241"/>
      <c r="BC326" s="241"/>
      <c r="BD326" s="241"/>
      <c r="BE326" s="241"/>
      <c r="BF326" s="241"/>
      <c r="BG326" s="241"/>
      <c r="BH326" s="241"/>
      <c r="BI326" s="241"/>
      <c r="BJ326" s="241"/>
      <c r="BK326" s="241"/>
      <c r="BL326" s="241"/>
      <c r="BM326" s="241"/>
      <c r="BN326" s="241"/>
      <c r="BO326" s="241"/>
      <c r="BP326" s="241"/>
      <c r="BQ326" s="241"/>
      <c r="BR326" s="241"/>
      <c r="BS326" s="241"/>
      <c r="BT326" s="241"/>
      <c r="BU326" s="241"/>
      <c r="BV326" s="241"/>
      <c r="BW326" s="241"/>
      <c r="BX326" s="241"/>
      <c r="BY326" s="241"/>
      <c r="BZ326" s="241"/>
      <c r="CA326" s="241"/>
      <c r="CB326" s="241"/>
      <c r="CC326" s="241"/>
      <c r="CD326" s="241"/>
      <c r="CE326" s="241"/>
      <c r="CF326" s="241"/>
      <c r="CG326" s="241"/>
      <c r="CH326" s="241"/>
      <c r="CI326" s="241"/>
      <c r="CJ326" s="241"/>
      <c r="CK326" s="241"/>
      <c r="CL326" s="241"/>
      <c r="CM326" s="241"/>
      <c r="CN326" s="241"/>
      <c r="CO326" s="241"/>
      <c r="CP326" s="241"/>
      <c r="CQ326" s="241"/>
      <c r="CR326" s="241"/>
      <c r="CS326" s="241"/>
      <c r="CT326" s="241"/>
      <c r="CU326" s="241"/>
      <c r="CV326" s="241"/>
      <c r="CW326" s="241"/>
      <c r="CX326" s="241"/>
      <c r="CY326" s="241"/>
      <c r="CZ326" s="241"/>
      <c r="DA326" s="241"/>
      <c r="DB326" s="241"/>
      <c r="DC326" s="241"/>
      <c r="DD326" s="241"/>
      <c r="DE326" s="241"/>
      <c r="DF326" s="241"/>
      <c r="DG326" s="241"/>
      <c r="DH326" s="241"/>
      <c r="DI326" s="241"/>
      <c r="DJ326" s="241"/>
      <c r="DK326" s="241"/>
      <c r="DL326" s="241"/>
      <c r="DM326" s="241"/>
      <c r="DN326" s="241"/>
      <c r="DO326" s="241"/>
      <c r="DP326" s="241"/>
      <c r="DQ326" s="241"/>
      <c r="DR326" s="241"/>
      <c r="DS326" s="241"/>
      <c r="DT326" s="241"/>
      <c r="DU326" s="241"/>
      <c r="DV326" s="241"/>
      <c r="DW326" s="241"/>
      <c r="DX326" s="241"/>
      <c r="DY326" s="241"/>
      <c r="DZ326" s="241"/>
      <c r="EA326" s="241"/>
      <c r="EB326" s="241"/>
      <c r="EC326" s="241"/>
      <c r="ED326" s="241"/>
      <c r="EE326" s="241"/>
      <c r="EF326" s="241"/>
      <c r="EG326" s="241"/>
      <c r="EH326" s="241"/>
      <c r="EI326" s="241"/>
      <c r="EJ326" s="241"/>
      <c r="EK326" s="241"/>
      <c r="EL326" s="241"/>
      <c r="EM326" s="241"/>
      <c r="EN326" s="241"/>
      <c r="EO326" s="241"/>
      <c r="EP326" s="241"/>
      <c r="EQ326" s="241"/>
      <c r="ER326" s="241"/>
      <c r="ES326" s="241"/>
      <c r="ET326" s="241"/>
      <c r="EU326" s="241"/>
      <c r="EV326" s="241"/>
      <c r="EW326" s="241"/>
      <c r="EX326" s="241"/>
      <c r="EY326" s="241"/>
      <c r="EZ326" s="241"/>
      <c r="FA326" s="241"/>
      <c r="FB326" s="241"/>
      <c r="FC326" s="241"/>
      <c r="FD326" s="241"/>
      <c r="FE326" s="241"/>
      <c r="FF326" s="241"/>
      <c r="FG326" s="241"/>
      <c r="FH326" s="241"/>
      <c r="FI326" s="241"/>
      <c r="FJ326" s="241"/>
      <c r="FK326" s="241"/>
      <c r="FL326" s="241"/>
      <c r="FM326" s="241"/>
      <c r="FN326" s="241"/>
      <c r="FO326" s="241"/>
      <c r="FP326" s="241"/>
      <c r="FQ326" s="241"/>
      <c r="FR326" s="241"/>
      <c r="FS326" s="241"/>
      <c r="FT326" s="241"/>
      <c r="FU326" s="241"/>
      <c r="FV326" s="241"/>
      <c r="FW326" s="241"/>
      <c r="FX326" s="241"/>
      <c r="FY326" s="241"/>
      <c r="FZ326" s="241"/>
      <c r="GA326" s="241"/>
      <c r="GB326" s="241"/>
      <c r="GC326" s="241"/>
      <c r="GD326" s="241"/>
      <c r="GE326" s="241"/>
      <c r="GF326" s="241"/>
      <c r="GG326" s="241"/>
      <c r="GH326" s="241"/>
      <c r="GI326" s="241"/>
      <c r="GJ326" s="241"/>
      <c r="GK326" s="241"/>
      <c r="GL326" s="241"/>
      <c r="GM326" s="241"/>
      <c r="GN326" s="241"/>
      <c r="GO326" s="241"/>
      <c r="GP326" s="241"/>
      <c r="GQ326" s="241"/>
      <c r="GR326" s="241"/>
      <c r="GS326" s="241"/>
      <c r="GT326" s="241"/>
      <c r="GU326" s="241"/>
      <c r="GV326" s="241"/>
      <c r="GW326" s="241"/>
      <c r="GX326" s="241"/>
      <c r="GY326" s="241"/>
      <c r="GZ326" s="241"/>
      <c r="HA326" s="241"/>
      <c r="HB326" s="241"/>
      <c r="HC326" s="241"/>
      <c r="HD326" s="241"/>
      <c r="HE326" s="241"/>
      <c r="HF326" s="241"/>
      <c r="HG326" s="241"/>
      <c r="HH326" s="241"/>
      <c r="HI326" s="241"/>
      <c r="HJ326" s="241"/>
      <c r="HK326" s="241"/>
      <c r="HL326" s="241"/>
      <c r="HM326" s="241"/>
      <c r="HN326" s="241"/>
      <c r="HO326" s="241"/>
      <c r="HP326" s="241"/>
      <c r="HQ326" s="241"/>
      <c r="HR326" s="241"/>
      <c r="HS326" s="241"/>
      <c r="HT326" s="241"/>
      <c r="HU326" s="241"/>
      <c r="HV326" s="241"/>
      <c r="HW326" s="241"/>
      <c r="HX326" s="241"/>
      <c r="HY326" s="241"/>
      <c r="HZ326" s="241"/>
      <c r="IA326" s="241"/>
      <c r="IB326" s="241"/>
      <c r="IC326" s="241"/>
      <c r="ID326" s="241"/>
      <c r="IE326" s="241"/>
      <c r="IF326" s="241"/>
      <c r="IG326" s="241"/>
      <c r="IH326" s="241"/>
      <c r="II326" s="241"/>
      <c r="IJ326" s="241"/>
      <c r="IK326" s="241"/>
      <c r="IL326" s="241"/>
      <c r="IM326" s="241"/>
      <c r="IN326" s="241"/>
      <c r="IO326" s="241"/>
      <c r="IP326" s="241"/>
      <c r="IQ326" s="241"/>
      <c r="IR326" s="241"/>
      <c r="IS326" s="241"/>
      <c r="IT326" s="241"/>
      <c r="IU326" s="241"/>
      <c r="IV326" s="241"/>
      <c r="IW326" s="241"/>
      <c r="IX326" s="241"/>
      <c r="IY326" s="241"/>
      <c r="IZ326" s="241"/>
      <c r="JA326" s="241"/>
      <c r="JB326" s="241"/>
      <c r="JC326" s="241"/>
      <c r="JD326" s="241"/>
      <c r="JE326" s="241"/>
      <c r="JF326" s="241"/>
      <c r="JG326" s="241"/>
      <c r="JH326" s="241"/>
      <c r="JI326" s="241"/>
      <c r="JJ326" s="241"/>
      <c r="JK326" s="241"/>
      <c r="JL326" s="241"/>
      <c r="JM326" s="241"/>
      <c r="JN326" s="241"/>
      <c r="JO326" s="241"/>
      <c r="JP326" s="241"/>
      <c r="JQ326" s="241"/>
      <c r="JR326" s="241"/>
      <c r="JS326" s="241"/>
      <c r="JT326" s="241"/>
      <c r="JU326" s="241"/>
      <c r="JV326" s="241"/>
      <c r="JW326" s="241"/>
      <c r="JX326" s="241"/>
      <c r="JY326" s="241"/>
      <c r="JZ326" s="241"/>
      <c r="KA326" s="241"/>
      <c r="KB326" s="241"/>
      <c r="KC326" s="241"/>
      <c r="KD326" s="241"/>
      <c r="KE326" s="241"/>
      <c r="KF326" s="241"/>
      <c r="KG326" s="241"/>
      <c r="KH326" s="241"/>
      <c r="KI326" s="241"/>
      <c r="KJ326" s="241"/>
      <c r="KK326" s="241"/>
      <c r="KL326" s="241"/>
      <c r="KM326" s="241"/>
      <c r="KN326" s="241"/>
      <c r="KO326" s="241"/>
      <c r="KP326" s="241"/>
      <c r="KQ326" s="241"/>
      <c r="KR326" s="241"/>
      <c r="KS326" s="241"/>
      <c r="KT326" s="241"/>
      <c r="KU326" s="241"/>
      <c r="KV326" s="241"/>
      <c r="KW326" s="241"/>
      <c r="KX326" s="241"/>
      <c r="KY326" s="241"/>
      <c r="KZ326" s="241"/>
      <c r="LA326" s="241"/>
      <c r="LB326" s="241"/>
      <c r="LC326" s="241"/>
      <c r="LD326" s="241"/>
      <c r="LE326" s="241"/>
      <c r="LF326" s="241"/>
      <c r="LG326" s="241"/>
      <c r="LH326" s="241"/>
      <c r="LI326" s="241"/>
      <c r="LJ326" s="241"/>
      <c r="LK326" s="241"/>
      <c r="LL326" s="241"/>
      <c r="LM326" s="241"/>
      <c r="LN326" s="241"/>
      <c r="LO326" s="241"/>
      <c r="LP326" s="241"/>
      <c r="LQ326" s="241"/>
      <c r="LR326" s="241"/>
      <c r="LS326" s="241"/>
      <c r="LT326" s="241"/>
      <c r="LU326" s="241"/>
      <c r="LV326" s="241"/>
      <c r="LW326" s="241"/>
      <c r="LX326" s="241"/>
      <c r="LY326" s="241"/>
      <c r="LZ326" s="241"/>
      <c r="MA326" s="241"/>
      <c r="MB326" s="241"/>
      <c r="MC326" s="241"/>
      <c r="MD326" s="241"/>
      <c r="ME326" s="241"/>
      <c r="MF326" s="241"/>
      <c r="MG326" s="241"/>
      <c r="MH326" s="241"/>
      <c r="MI326" s="241"/>
      <c r="MJ326" s="241"/>
      <c r="MK326" s="241"/>
      <c r="ML326" s="241"/>
      <c r="MM326" s="241"/>
      <c r="MN326" s="241"/>
      <c r="MO326" s="241"/>
      <c r="MP326" s="241"/>
      <c r="MQ326" s="241"/>
      <c r="MR326" s="241"/>
      <c r="MS326" s="241"/>
      <c r="MT326" s="241"/>
      <c r="MU326" s="241"/>
      <c r="MV326" s="241"/>
      <c r="MW326" s="241"/>
      <c r="MX326" s="241"/>
      <c r="MY326" s="241"/>
      <c r="MZ326" s="241"/>
      <c r="NA326" s="241"/>
      <c r="NB326" s="241"/>
      <c r="NC326" s="241"/>
      <c r="ND326" s="241"/>
      <c r="NE326" s="241"/>
      <c r="NF326" s="241"/>
      <c r="NG326" s="241"/>
      <c r="NH326" s="241"/>
      <c r="NI326" s="241"/>
      <c r="NJ326" s="241"/>
      <c r="NK326" s="241"/>
      <c r="NL326" s="241"/>
      <c r="NM326" s="241"/>
      <c r="NN326" s="241"/>
      <c r="NO326" s="241"/>
      <c r="NP326" s="241"/>
      <c r="NQ326" s="241"/>
      <c r="NR326" s="241"/>
      <c r="NS326" s="241"/>
      <c r="NT326" s="241"/>
      <c r="NU326" s="241"/>
      <c r="NV326" s="241"/>
      <c r="NW326" s="241"/>
      <c r="NX326" s="241"/>
      <c r="NY326" s="241"/>
      <c r="NZ326" s="241"/>
      <c r="OA326" s="241"/>
      <c r="OB326" s="241"/>
    </row>
    <row r="327" spans="1:392" s="243" customFormat="1">
      <c r="A327" s="121" t="s">
        <v>346</v>
      </c>
      <c r="B327" s="385" t="s">
        <v>69</v>
      </c>
      <c r="C327" s="170">
        <f>VLOOKUP(A327,'Running Inventory count'!$A:$C,3,)</f>
        <v>66</v>
      </c>
      <c r="D327" s="169"/>
      <c r="E327" s="169"/>
      <c r="F327" s="169" t="s">
        <v>870</v>
      </c>
      <c r="G327" s="169" t="s">
        <v>868</v>
      </c>
      <c r="H327" s="167" t="s">
        <v>737</v>
      </c>
      <c r="I327" s="207"/>
      <c r="J327" s="163"/>
      <c r="K327" s="151"/>
      <c r="L327" s="241"/>
      <c r="M327" s="241"/>
      <c r="N327" s="241"/>
      <c r="O327" s="241"/>
      <c r="P327" s="241"/>
      <c r="Q327" s="241"/>
      <c r="R327" s="241"/>
      <c r="S327" s="241"/>
      <c r="T327" s="241"/>
      <c r="U327" s="241"/>
      <c r="V327" s="241"/>
      <c r="W327" s="241"/>
      <c r="X327" s="241"/>
      <c r="Y327" s="241"/>
      <c r="Z327" s="241"/>
      <c r="AA327" s="241"/>
      <c r="AB327" s="241"/>
      <c r="AC327" s="241"/>
      <c r="AD327" s="241"/>
      <c r="AE327" s="241"/>
      <c r="AF327" s="241"/>
      <c r="AG327" s="241"/>
      <c r="AH327" s="241"/>
      <c r="AI327" s="241"/>
      <c r="AJ327" s="241"/>
      <c r="AK327" s="241"/>
      <c r="AL327" s="241"/>
      <c r="AM327" s="241"/>
      <c r="AN327" s="241"/>
      <c r="AO327" s="241"/>
      <c r="AP327" s="241"/>
      <c r="AQ327" s="241"/>
      <c r="AR327" s="241"/>
      <c r="AS327" s="241"/>
      <c r="AT327" s="241"/>
      <c r="AU327" s="241"/>
      <c r="AV327" s="241"/>
      <c r="AW327" s="241"/>
      <c r="AX327" s="241"/>
      <c r="AY327" s="241"/>
      <c r="AZ327" s="241"/>
      <c r="BA327" s="241"/>
      <c r="BB327" s="241"/>
      <c r="BC327" s="241"/>
      <c r="BD327" s="241"/>
      <c r="BE327" s="241"/>
      <c r="BF327" s="241"/>
      <c r="BG327" s="241"/>
      <c r="BH327" s="241"/>
      <c r="BI327" s="241"/>
      <c r="BJ327" s="241"/>
      <c r="BK327" s="241"/>
      <c r="BL327" s="241"/>
      <c r="BM327" s="241"/>
      <c r="BN327" s="241"/>
      <c r="BO327" s="241"/>
      <c r="BP327" s="241"/>
      <c r="BQ327" s="241"/>
      <c r="BR327" s="241"/>
      <c r="BS327" s="241"/>
      <c r="BT327" s="241"/>
      <c r="BU327" s="241"/>
      <c r="BV327" s="241"/>
      <c r="BW327" s="241"/>
      <c r="BX327" s="241"/>
      <c r="BY327" s="241"/>
      <c r="BZ327" s="241"/>
      <c r="CA327" s="241"/>
      <c r="CB327" s="241"/>
      <c r="CC327" s="241"/>
      <c r="CD327" s="241"/>
      <c r="CE327" s="241"/>
      <c r="CF327" s="241"/>
      <c r="CG327" s="241"/>
      <c r="CH327" s="241"/>
      <c r="CI327" s="241"/>
      <c r="CJ327" s="241"/>
      <c r="CK327" s="241"/>
      <c r="CL327" s="241"/>
      <c r="CM327" s="241"/>
      <c r="CN327" s="241"/>
      <c r="CO327" s="241"/>
      <c r="CP327" s="241"/>
      <c r="CQ327" s="241"/>
      <c r="CR327" s="241"/>
      <c r="CS327" s="241"/>
      <c r="CT327" s="241"/>
      <c r="CU327" s="241"/>
      <c r="CV327" s="241"/>
      <c r="CW327" s="241"/>
      <c r="CX327" s="241"/>
      <c r="CY327" s="241"/>
      <c r="CZ327" s="241"/>
      <c r="DA327" s="241"/>
      <c r="DB327" s="241"/>
      <c r="DC327" s="241"/>
      <c r="DD327" s="241"/>
      <c r="DE327" s="241"/>
      <c r="DF327" s="241"/>
      <c r="DG327" s="241"/>
      <c r="DH327" s="241"/>
      <c r="DI327" s="241"/>
      <c r="DJ327" s="241"/>
      <c r="DK327" s="241"/>
      <c r="DL327" s="241"/>
      <c r="DM327" s="241"/>
      <c r="DN327" s="241"/>
      <c r="DO327" s="241"/>
      <c r="DP327" s="241"/>
      <c r="DQ327" s="241"/>
      <c r="DR327" s="241"/>
      <c r="DS327" s="241"/>
      <c r="DT327" s="241"/>
      <c r="DU327" s="241"/>
      <c r="DV327" s="241"/>
      <c r="DW327" s="241"/>
      <c r="DX327" s="241"/>
      <c r="DY327" s="241"/>
      <c r="DZ327" s="241"/>
      <c r="EA327" s="241"/>
      <c r="EB327" s="241"/>
      <c r="EC327" s="241"/>
      <c r="ED327" s="241"/>
      <c r="EE327" s="241"/>
      <c r="EF327" s="241"/>
      <c r="EG327" s="241"/>
      <c r="EH327" s="241"/>
      <c r="EI327" s="241"/>
      <c r="EJ327" s="241"/>
      <c r="EK327" s="241"/>
      <c r="EL327" s="241"/>
      <c r="EM327" s="241"/>
      <c r="EN327" s="241"/>
      <c r="EO327" s="241"/>
      <c r="EP327" s="241"/>
      <c r="EQ327" s="241"/>
      <c r="ER327" s="241"/>
      <c r="ES327" s="241"/>
      <c r="ET327" s="241"/>
      <c r="EU327" s="241"/>
      <c r="EV327" s="241"/>
      <c r="EW327" s="241"/>
      <c r="EX327" s="241"/>
      <c r="EY327" s="241"/>
      <c r="EZ327" s="241"/>
      <c r="FA327" s="241"/>
      <c r="FB327" s="241"/>
      <c r="FC327" s="241"/>
      <c r="FD327" s="241"/>
      <c r="FE327" s="241"/>
      <c r="FF327" s="241"/>
      <c r="FG327" s="241"/>
      <c r="FH327" s="241"/>
      <c r="FI327" s="241"/>
      <c r="FJ327" s="241"/>
      <c r="FK327" s="241"/>
      <c r="FL327" s="241"/>
      <c r="FM327" s="241"/>
      <c r="FN327" s="241"/>
      <c r="FO327" s="241"/>
      <c r="FP327" s="241"/>
      <c r="FQ327" s="241"/>
      <c r="FR327" s="241"/>
      <c r="FS327" s="241"/>
      <c r="FT327" s="241"/>
      <c r="FU327" s="241"/>
      <c r="FV327" s="241"/>
      <c r="FW327" s="241"/>
      <c r="FX327" s="241"/>
      <c r="FY327" s="241"/>
      <c r="FZ327" s="241"/>
      <c r="GA327" s="241"/>
      <c r="GB327" s="241"/>
      <c r="GC327" s="241"/>
      <c r="GD327" s="241"/>
      <c r="GE327" s="241"/>
      <c r="GF327" s="241"/>
      <c r="GG327" s="241"/>
      <c r="GH327" s="241"/>
      <c r="GI327" s="241"/>
      <c r="GJ327" s="241"/>
      <c r="GK327" s="241"/>
      <c r="GL327" s="241"/>
      <c r="GM327" s="241"/>
      <c r="GN327" s="241"/>
      <c r="GO327" s="241"/>
      <c r="GP327" s="241"/>
      <c r="GQ327" s="241"/>
      <c r="GR327" s="241"/>
      <c r="GS327" s="241"/>
      <c r="GT327" s="241"/>
      <c r="GU327" s="241"/>
      <c r="GV327" s="241"/>
      <c r="GW327" s="241"/>
      <c r="GX327" s="241"/>
      <c r="GY327" s="241"/>
      <c r="GZ327" s="241"/>
      <c r="HA327" s="241"/>
      <c r="HB327" s="241"/>
      <c r="HC327" s="241"/>
      <c r="HD327" s="241"/>
      <c r="HE327" s="241"/>
      <c r="HF327" s="241"/>
      <c r="HG327" s="241"/>
      <c r="HH327" s="241"/>
      <c r="HI327" s="241"/>
      <c r="HJ327" s="241"/>
      <c r="HK327" s="241"/>
      <c r="HL327" s="241"/>
      <c r="HM327" s="241"/>
      <c r="HN327" s="241"/>
      <c r="HO327" s="241"/>
      <c r="HP327" s="241"/>
      <c r="HQ327" s="241"/>
      <c r="HR327" s="241"/>
      <c r="HS327" s="241"/>
      <c r="HT327" s="241"/>
      <c r="HU327" s="241"/>
      <c r="HV327" s="241"/>
      <c r="HW327" s="241"/>
      <c r="HX327" s="241"/>
      <c r="HY327" s="241"/>
      <c r="HZ327" s="241"/>
      <c r="IA327" s="241"/>
      <c r="IB327" s="241"/>
      <c r="IC327" s="241"/>
      <c r="ID327" s="241"/>
      <c r="IE327" s="241"/>
      <c r="IF327" s="241"/>
      <c r="IG327" s="241"/>
      <c r="IH327" s="241"/>
      <c r="II327" s="241"/>
      <c r="IJ327" s="241"/>
      <c r="IK327" s="241"/>
      <c r="IL327" s="241"/>
      <c r="IM327" s="241"/>
      <c r="IN327" s="241"/>
      <c r="IO327" s="241"/>
      <c r="IP327" s="241"/>
      <c r="IQ327" s="241"/>
      <c r="IR327" s="241"/>
      <c r="IS327" s="241"/>
      <c r="IT327" s="241"/>
      <c r="IU327" s="241"/>
      <c r="IV327" s="241"/>
      <c r="IW327" s="241"/>
      <c r="IX327" s="241"/>
      <c r="IY327" s="241"/>
      <c r="IZ327" s="241"/>
      <c r="JA327" s="241"/>
      <c r="JB327" s="241"/>
      <c r="JC327" s="241"/>
      <c r="JD327" s="241"/>
      <c r="JE327" s="241"/>
      <c r="JF327" s="241"/>
      <c r="JG327" s="241"/>
      <c r="JH327" s="241"/>
      <c r="JI327" s="241"/>
      <c r="JJ327" s="241"/>
      <c r="JK327" s="241"/>
      <c r="JL327" s="241"/>
      <c r="JM327" s="241"/>
      <c r="JN327" s="241"/>
      <c r="JO327" s="241"/>
      <c r="JP327" s="241"/>
      <c r="JQ327" s="241"/>
      <c r="JR327" s="241"/>
      <c r="JS327" s="241"/>
      <c r="JT327" s="241"/>
      <c r="JU327" s="241"/>
      <c r="JV327" s="241"/>
      <c r="JW327" s="241"/>
      <c r="JX327" s="241"/>
      <c r="JY327" s="241"/>
      <c r="JZ327" s="241"/>
      <c r="KA327" s="241"/>
      <c r="KB327" s="241"/>
      <c r="KC327" s="241"/>
      <c r="KD327" s="241"/>
      <c r="KE327" s="241"/>
      <c r="KF327" s="241"/>
      <c r="KG327" s="241"/>
      <c r="KH327" s="241"/>
      <c r="KI327" s="241"/>
      <c r="KJ327" s="241"/>
      <c r="KK327" s="241"/>
      <c r="KL327" s="241"/>
      <c r="KM327" s="241"/>
      <c r="KN327" s="241"/>
      <c r="KO327" s="241"/>
      <c r="KP327" s="241"/>
      <c r="KQ327" s="241"/>
      <c r="KR327" s="241"/>
      <c r="KS327" s="241"/>
      <c r="KT327" s="241"/>
      <c r="KU327" s="241"/>
      <c r="KV327" s="241"/>
      <c r="KW327" s="241"/>
      <c r="KX327" s="241"/>
      <c r="KY327" s="241"/>
      <c r="KZ327" s="241"/>
      <c r="LA327" s="241"/>
      <c r="LB327" s="241"/>
      <c r="LC327" s="241"/>
      <c r="LD327" s="241"/>
      <c r="LE327" s="241"/>
      <c r="LF327" s="241"/>
      <c r="LG327" s="241"/>
      <c r="LH327" s="241"/>
      <c r="LI327" s="241"/>
      <c r="LJ327" s="241"/>
      <c r="LK327" s="241"/>
      <c r="LL327" s="241"/>
      <c r="LM327" s="241"/>
      <c r="LN327" s="241"/>
      <c r="LO327" s="241"/>
      <c r="LP327" s="241"/>
      <c r="LQ327" s="241"/>
      <c r="LR327" s="241"/>
      <c r="LS327" s="241"/>
      <c r="LT327" s="241"/>
      <c r="LU327" s="241"/>
      <c r="LV327" s="241"/>
      <c r="LW327" s="241"/>
      <c r="LX327" s="241"/>
      <c r="LY327" s="241"/>
      <c r="LZ327" s="241"/>
      <c r="MA327" s="241"/>
      <c r="MB327" s="241"/>
      <c r="MC327" s="241"/>
      <c r="MD327" s="241"/>
      <c r="ME327" s="241"/>
      <c r="MF327" s="241"/>
      <c r="MG327" s="241"/>
      <c r="MH327" s="241"/>
      <c r="MI327" s="241"/>
      <c r="MJ327" s="241"/>
      <c r="MK327" s="241"/>
      <c r="ML327" s="241"/>
      <c r="MM327" s="241"/>
      <c r="MN327" s="241"/>
      <c r="MO327" s="241"/>
      <c r="MP327" s="241"/>
      <c r="MQ327" s="241"/>
      <c r="MR327" s="241"/>
      <c r="MS327" s="241"/>
      <c r="MT327" s="241"/>
      <c r="MU327" s="241"/>
      <c r="MV327" s="241"/>
      <c r="MW327" s="241"/>
      <c r="MX327" s="241"/>
      <c r="MY327" s="241"/>
      <c r="MZ327" s="241"/>
      <c r="NA327" s="241"/>
      <c r="NB327" s="241"/>
      <c r="NC327" s="241"/>
      <c r="ND327" s="241"/>
      <c r="NE327" s="241"/>
      <c r="NF327" s="241"/>
      <c r="NG327" s="241"/>
      <c r="NH327" s="241"/>
      <c r="NI327" s="241"/>
      <c r="NJ327" s="241"/>
      <c r="NK327" s="241"/>
      <c r="NL327" s="241"/>
      <c r="NM327" s="241"/>
      <c r="NN327" s="241"/>
      <c r="NO327" s="241"/>
      <c r="NP327" s="241"/>
      <c r="NQ327" s="241"/>
      <c r="NR327" s="241"/>
      <c r="NS327" s="241"/>
      <c r="NT327" s="241"/>
      <c r="NU327" s="241"/>
      <c r="NV327" s="241"/>
      <c r="NW327" s="241"/>
      <c r="NX327" s="241"/>
      <c r="NY327" s="241"/>
      <c r="NZ327" s="241"/>
      <c r="OA327" s="241"/>
      <c r="OB327" s="241"/>
    </row>
    <row r="328" spans="1:392" s="243" customFormat="1">
      <c r="A328" s="122" t="s">
        <v>43</v>
      </c>
      <c r="B328" s="389" t="s">
        <v>391</v>
      </c>
      <c r="C328" s="170">
        <f>VLOOKUP(A328,'Running Inventory count'!$A:$C,3,)</f>
        <v>10</v>
      </c>
      <c r="D328" s="169"/>
      <c r="E328" s="169"/>
      <c r="F328" s="169" t="s">
        <v>870</v>
      </c>
      <c r="G328" s="169" t="s">
        <v>868</v>
      </c>
      <c r="H328" s="167" t="s">
        <v>737</v>
      </c>
      <c r="I328" s="207"/>
      <c r="J328" s="163"/>
      <c r="K328" s="151"/>
      <c r="L328" s="241"/>
      <c r="M328" s="241"/>
      <c r="N328" s="241"/>
      <c r="O328" s="241"/>
      <c r="P328" s="241"/>
      <c r="Q328" s="241"/>
      <c r="R328" s="241"/>
      <c r="S328" s="241"/>
      <c r="T328" s="241"/>
      <c r="U328" s="241"/>
      <c r="V328" s="241"/>
      <c r="W328" s="241"/>
      <c r="X328" s="241"/>
      <c r="Y328" s="241"/>
      <c r="Z328" s="241"/>
      <c r="AA328" s="241"/>
      <c r="AB328" s="241"/>
      <c r="AC328" s="241"/>
      <c r="AD328" s="241"/>
      <c r="AE328" s="241"/>
      <c r="AF328" s="241"/>
      <c r="AG328" s="241"/>
      <c r="AH328" s="241"/>
      <c r="AI328" s="241"/>
      <c r="AJ328" s="241"/>
      <c r="AK328" s="241"/>
      <c r="AL328" s="241"/>
      <c r="AM328" s="241"/>
      <c r="AN328" s="241"/>
      <c r="AO328" s="241"/>
      <c r="AP328" s="241"/>
      <c r="AQ328" s="241"/>
      <c r="AR328" s="241"/>
      <c r="AS328" s="241"/>
      <c r="AT328" s="241"/>
      <c r="AU328" s="241"/>
      <c r="AV328" s="241"/>
      <c r="AW328" s="241"/>
      <c r="AX328" s="241"/>
      <c r="AY328" s="241"/>
      <c r="AZ328" s="241"/>
      <c r="BA328" s="241"/>
      <c r="BB328" s="241"/>
      <c r="BC328" s="241"/>
      <c r="BD328" s="241"/>
      <c r="BE328" s="241"/>
      <c r="BF328" s="241"/>
      <c r="BG328" s="241"/>
      <c r="BH328" s="241"/>
      <c r="BI328" s="241"/>
      <c r="BJ328" s="241"/>
      <c r="BK328" s="241"/>
      <c r="BL328" s="241"/>
      <c r="BM328" s="241"/>
      <c r="BN328" s="241"/>
      <c r="BO328" s="241"/>
      <c r="BP328" s="241"/>
      <c r="BQ328" s="241"/>
      <c r="BR328" s="241"/>
      <c r="BS328" s="241"/>
      <c r="BT328" s="241"/>
      <c r="BU328" s="241"/>
      <c r="BV328" s="241"/>
      <c r="BW328" s="241"/>
      <c r="BX328" s="241"/>
      <c r="BY328" s="241"/>
      <c r="BZ328" s="241"/>
      <c r="CA328" s="241"/>
      <c r="CB328" s="241"/>
      <c r="CC328" s="241"/>
      <c r="CD328" s="241"/>
      <c r="CE328" s="241"/>
      <c r="CF328" s="241"/>
      <c r="CG328" s="241"/>
      <c r="CH328" s="241"/>
      <c r="CI328" s="241"/>
      <c r="CJ328" s="241"/>
      <c r="CK328" s="241"/>
      <c r="CL328" s="241"/>
      <c r="CM328" s="241"/>
      <c r="CN328" s="241"/>
      <c r="CO328" s="241"/>
      <c r="CP328" s="241"/>
      <c r="CQ328" s="241"/>
      <c r="CR328" s="241"/>
      <c r="CS328" s="241"/>
      <c r="CT328" s="241"/>
      <c r="CU328" s="241"/>
      <c r="CV328" s="241"/>
      <c r="CW328" s="241"/>
      <c r="CX328" s="241"/>
      <c r="CY328" s="241"/>
      <c r="CZ328" s="241"/>
      <c r="DA328" s="241"/>
      <c r="DB328" s="241"/>
      <c r="DC328" s="241"/>
      <c r="DD328" s="241"/>
      <c r="DE328" s="241"/>
      <c r="DF328" s="241"/>
      <c r="DG328" s="241"/>
      <c r="DH328" s="241"/>
      <c r="DI328" s="241"/>
      <c r="DJ328" s="241"/>
      <c r="DK328" s="241"/>
      <c r="DL328" s="241"/>
      <c r="DM328" s="241"/>
      <c r="DN328" s="241"/>
      <c r="DO328" s="241"/>
      <c r="DP328" s="241"/>
      <c r="DQ328" s="241"/>
      <c r="DR328" s="241"/>
      <c r="DS328" s="241"/>
      <c r="DT328" s="241"/>
      <c r="DU328" s="241"/>
      <c r="DV328" s="241"/>
      <c r="DW328" s="241"/>
      <c r="DX328" s="241"/>
      <c r="DY328" s="241"/>
      <c r="DZ328" s="241"/>
      <c r="EA328" s="241"/>
      <c r="EB328" s="241"/>
      <c r="EC328" s="241"/>
      <c r="ED328" s="241"/>
      <c r="EE328" s="241"/>
      <c r="EF328" s="241"/>
      <c r="EG328" s="241"/>
      <c r="EH328" s="241"/>
      <c r="EI328" s="241"/>
      <c r="EJ328" s="241"/>
      <c r="EK328" s="241"/>
      <c r="EL328" s="241"/>
      <c r="EM328" s="241"/>
      <c r="EN328" s="241"/>
      <c r="EO328" s="241"/>
      <c r="EP328" s="241"/>
      <c r="EQ328" s="241"/>
      <c r="ER328" s="241"/>
      <c r="ES328" s="241"/>
      <c r="ET328" s="241"/>
      <c r="EU328" s="241"/>
      <c r="EV328" s="241"/>
      <c r="EW328" s="241"/>
      <c r="EX328" s="241"/>
      <c r="EY328" s="241"/>
      <c r="EZ328" s="241"/>
      <c r="FA328" s="241"/>
      <c r="FB328" s="241"/>
      <c r="FC328" s="241"/>
      <c r="FD328" s="241"/>
      <c r="FE328" s="241"/>
      <c r="FF328" s="241"/>
      <c r="FG328" s="241"/>
      <c r="FH328" s="241"/>
      <c r="FI328" s="241"/>
      <c r="FJ328" s="241"/>
      <c r="FK328" s="241"/>
      <c r="FL328" s="241"/>
      <c r="FM328" s="241"/>
      <c r="FN328" s="241"/>
      <c r="FO328" s="241"/>
      <c r="FP328" s="241"/>
      <c r="FQ328" s="241"/>
      <c r="FR328" s="241"/>
      <c r="FS328" s="241"/>
      <c r="FT328" s="241"/>
      <c r="FU328" s="241"/>
      <c r="FV328" s="241"/>
      <c r="FW328" s="241"/>
      <c r="FX328" s="241"/>
      <c r="FY328" s="241"/>
      <c r="FZ328" s="241"/>
      <c r="GA328" s="241"/>
      <c r="GB328" s="241"/>
      <c r="GC328" s="241"/>
      <c r="GD328" s="241"/>
      <c r="GE328" s="241"/>
      <c r="GF328" s="241"/>
      <c r="GG328" s="241"/>
      <c r="GH328" s="241"/>
      <c r="GI328" s="241"/>
      <c r="GJ328" s="241"/>
      <c r="GK328" s="241"/>
      <c r="GL328" s="241"/>
      <c r="GM328" s="241"/>
      <c r="GN328" s="241"/>
      <c r="GO328" s="241"/>
      <c r="GP328" s="241"/>
      <c r="GQ328" s="241"/>
      <c r="GR328" s="241"/>
      <c r="GS328" s="241"/>
      <c r="GT328" s="241"/>
      <c r="GU328" s="241"/>
      <c r="GV328" s="241"/>
      <c r="GW328" s="241"/>
      <c r="GX328" s="241"/>
      <c r="GY328" s="241"/>
      <c r="GZ328" s="241"/>
      <c r="HA328" s="241"/>
      <c r="HB328" s="241"/>
      <c r="HC328" s="241"/>
      <c r="HD328" s="241"/>
      <c r="HE328" s="241"/>
      <c r="HF328" s="241"/>
      <c r="HG328" s="241"/>
      <c r="HH328" s="241"/>
      <c r="HI328" s="241"/>
      <c r="HJ328" s="241"/>
      <c r="HK328" s="241"/>
      <c r="HL328" s="241"/>
      <c r="HM328" s="241"/>
      <c r="HN328" s="241"/>
      <c r="HO328" s="241"/>
      <c r="HP328" s="241"/>
      <c r="HQ328" s="241"/>
      <c r="HR328" s="241"/>
      <c r="HS328" s="241"/>
      <c r="HT328" s="241"/>
      <c r="HU328" s="241"/>
      <c r="HV328" s="241"/>
      <c r="HW328" s="241"/>
      <c r="HX328" s="241"/>
      <c r="HY328" s="241"/>
      <c r="HZ328" s="241"/>
      <c r="IA328" s="241"/>
      <c r="IB328" s="241"/>
      <c r="IC328" s="241"/>
      <c r="ID328" s="241"/>
      <c r="IE328" s="241"/>
      <c r="IF328" s="241"/>
      <c r="IG328" s="241"/>
      <c r="IH328" s="241"/>
      <c r="II328" s="241"/>
      <c r="IJ328" s="241"/>
      <c r="IK328" s="241"/>
      <c r="IL328" s="241"/>
      <c r="IM328" s="241"/>
      <c r="IN328" s="241"/>
      <c r="IO328" s="241"/>
      <c r="IP328" s="241"/>
      <c r="IQ328" s="241"/>
      <c r="IR328" s="241"/>
      <c r="IS328" s="241"/>
      <c r="IT328" s="241"/>
      <c r="IU328" s="241"/>
      <c r="IV328" s="241"/>
      <c r="IW328" s="241"/>
      <c r="IX328" s="241"/>
      <c r="IY328" s="241"/>
      <c r="IZ328" s="241"/>
      <c r="JA328" s="241"/>
      <c r="JB328" s="241"/>
      <c r="JC328" s="241"/>
      <c r="JD328" s="241"/>
      <c r="JE328" s="241"/>
      <c r="JF328" s="241"/>
      <c r="JG328" s="241"/>
      <c r="JH328" s="241"/>
      <c r="JI328" s="241"/>
      <c r="JJ328" s="241"/>
      <c r="JK328" s="241"/>
      <c r="JL328" s="241"/>
      <c r="JM328" s="241"/>
      <c r="JN328" s="241"/>
      <c r="JO328" s="241"/>
      <c r="JP328" s="241"/>
      <c r="JQ328" s="241"/>
      <c r="JR328" s="241"/>
      <c r="JS328" s="241"/>
      <c r="JT328" s="241"/>
      <c r="JU328" s="241"/>
      <c r="JV328" s="241"/>
      <c r="JW328" s="241"/>
      <c r="JX328" s="241"/>
      <c r="JY328" s="241"/>
      <c r="JZ328" s="241"/>
      <c r="KA328" s="241"/>
      <c r="KB328" s="241"/>
      <c r="KC328" s="241"/>
      <c r="KD328" s="241"/>
      <c r="KE328" s="241"/>
      <c r="KF328" s="241"/>
      <c r="KG328" s="241"/>
      <c r="KH328" s="241"/>
      <c r="KI328" s="241"/>
      <c r="KJ328" s="241"/>
      <c r="KK328" s="241"/>
      <c r="KL328" s="241"/>
      <c r="KM328" s="241"/>
      <c r="KN328" s="241"/>
      <c r="KO328" s="241"/>
      <c r="KP328" s="241"/>
      <c r="KQ328" s="241"/>
      <c r="KR328" s="241"/>
      <c r="KS328" s="241"/>
      <c r="KT328" s="241"/>
      <c r="KU328" s="241"/>
      <c r="KV328" s="241"/>
      <c r="KW328" s="241"/>
      <c r="KX328" s="241"/>
      <c r="KY328" s="241"/>
      <c r="KZ328" s="241"/>
      <c r="LA328" s="241"/>
      <c r="LB328" s="241"/>
      <c r="LC328" s="241"/>
      <c r="LD328" s="241"/>
      <c r="LE328" s="241"/>
      <c r="LF328" s="241"/>
      <c r="LG328" s="241"/>
      <c r="LH328" s="241"/>
      <c r="LI328" s="241"/>
      <c r="LJ328" s="241"/>
      <c r="LK328" s="241"/>
      <c r="LL328" s="241"/>
      <c r="LM328" s="241"/>
      <c r="LN328" s="241"/>
      <c r="LO328" s="241"/>
      <c r="LP328" s="241"/>
      <c r="LQ328" s="241"/>
      <c r="LR328" s="241"/>
      <c r="LS328" s="241"/>
      <c r="LT328" s="241"/>
      <c r="LU328" s="241"/>
      <c r="LV328" s="241"/>
      <c r="LW328" s="241"/>
      <c r="LX328" s="241"/>
      <c r="LY328" s="241"/>
      <c r="LZ328" s="241"/>
      <c r="MA328" s="241"/>
      <c r="MB328" s="241"/>
      <c r="MC328" s="241"/>
      <c r="MD328" s="241"/>
      <c r="ME328" s="241"/>
      <c r="MF328" s="241"/>
      <c r="MG328" s="241"/>
      <c r="MH328" s="241"/>
      <c r="MI328" s="241"/>
      <c r="MJ328" s="241"/>
      <c r="MK328" s="241"/>
      <c r="ML328" s="241"/>
      <c r="MM328" s="241"/>
      <c r="MN328" s="241"/>
      <c r="MO328" s="241"/>
      <c r="MP328" s="241"/>
      <c r="MQ328" s="241"/>
      <c r="MR328" s="241"/>
      <c r="MS328" s="241"/>
      <c r="MT328" s="241"/>
      <c r="MU328" s="241"/>
      <c r="MV328" s="241"/>
      <c r="MW328" s="241"/>
      <c r="MX328" s="241"/>
      <c r="MY328" s="241"/>
      <c r="MZ328" s="241"/>
      <c r="NA328" s="241"/>
      <c r="NB328" s="241"/>
      <c r="NC328" s="241"/>
      <c r="ND328" s="241"/>
      <c r="NE328" s="241"/>
      <c r="NF328" s="241"/>
      <c r="NG328" s="241"/>
      <c r="NH328" s="241"/>
      <c r="NI328" s="241"/>
      <c r="NJ328" s="241"/>
      <c r="NK328" s="241"/>
      <c r="NL328" s="241"/>
      <c r="NM328" s="241"/>
      <c r="NN328" s="241"/>
      <c r="NO328" s="241"/>
      <c r="NP328" s="241"/>
      <c r="NQ328" s="241"/>
      <c r="NR328" s="241"/>
      <c r="NS328" s="241"/>
      <c r="NT328" s="241"/>
      <c r="NU328" s="241"/>
      <c r="NV328" s="241"/>
      <c r="NW328" s="241"/>
      <c r="NX328" s="241"/>
      <c r="NY328" s="241"/>
      <c r="NZ328" s="241"/>
      <c r="OA328" s="241"/>
      <c r="OB328" s="241"/>
    </row>
    <row r="329" spans="1:392" s="243" customFormat="1">
      <c r="A329" s="122" t="s">
        <v>44</v>
      </c>
      <c r="B329" s="389" t="s">
        <v>391</v>
      </c>
      <c r="C329" s="170">
        <f>VLOOKUP(A329,'Running Inventory count'!$A:$C,3,)</f>
        <v>164</v>
      </c>
      <c r="D329" s="169"/>
      <c r="E329" s="169"/>
      <c r="F329" s="169" t="s">
        <v>870</v>
      </c>
      <c r="G329" s="169" t="s">
        <v>868</v>
      </c>
      <c r="H329" s="167" t="s">
        <v>737</v>
      </c>
      <c r="I329" s="151"/>
      <c r="J329" s="163"/>
      <c r="K329" s="151"/>
      <c r="L329" s="241"/>
      <c r="M329" s="241"/>
      <c r="N329" s="241"/>
      <c r="O329" s="241"/>
      <c r="P329" s="241"/>
      <c r="Q329" s="241"/>
      <c r="R329" s="241"/>
      <c r="S329" s="241"/>
      <c r="T329" s="241"/>
      <c r="U329" s="241"/>
      <c r="V329" s="241"/>
      <c r="W329" s="241"/>
      <c r="X329" s="241"/>
      <c r="Y329" s="241"/>
      <c r="Z329" s="241"/>
      <c r="AA329" s="241"/>
      <c r="AB329" s="241"/>
      <c r="AC329" s="241"/>
      <c r="AD329" s="241"/>
      <c r="AE329" s="241"/>
      <c r="AF329" s="241"/>
      <c r="AG329" s="241"/>
      <c r="AH329" s="241"/>
      <c r="AI329" s="241"/>
      <c r="AJ329" s="241"/>
      <c r="AK329" s="241"/>
      <c r="AL329" s="241"/>
      <c r="AM329" s="241"/>
      <c r="AN329" s="241"/>
      <c r="AO329" s="241"/>
      <c r="AP329" s="241"/>
      <c r="AQ329" s="241"/>
      <c r="AR329" s="241"/>
      <c r="AS329" s="241"/>
      <c r="AT329" s="241"/>
      <c r="AU329" s="241"/>
      <c r="AV329" s="241"/>
      <c r="AW329" s="241"/>
      <c r="AX329" s="241"/>
      <c r="AY329" s="241"/>
      <c r="AZ329" s="241"/>
      <c r="BA329" s="241"/>
      <c r="BB329" s="241"/>
      <c r="BC329" s="241"/>
      <c r="BD329" s="241"/>
      <c r="BE329" s="241"/>
      <c r="BF329" s="241"/>
      <c r="BG329" s="241"/>
      <c r="BH329" s="241"/>
      <c r="BI329" s="241"/>
      <c r="BJ329" s="241"/>
      <c r="BK329" s="241"/>
      <c r="BL329" s="241"/>
      <c r="BM329" s="241"/>
      <c r="BN329" s="241"/>
      <c r="BO329" s="241"/>
      <c r="BP329" s="241"/>
      <c r="BQ329" s="241"/>
      <c r="BR329" s="241"/>
      <c r="BS329" s="241"/>
      <c r="BT329" s="241"/>
      <c r="BU329" s="241"/>
      <c r="BV329" s="241"/>
      <c r="BW329" s="241"/>
      <c r="BX329" s="241"/>
      <c r="BY329" s="241"/>
      <c r="BZ329" s="241"/>
      <c r="CA329" s="241"/>
      <c r="CB329" s="241"/>
      <c r="CC329" s="241"/>
      <c r="CD329" s="241"/>
      <c r="CE329" s="241"/>
      <c r="CF329" s="241"/>
      <c r="CG329" s="241"/>
      <c r="CH329" s="241"/>
      <c r="CI329" s="241"/>
      <c r="CJ329" s="241"/>
      <c r="CK329" s="241"/>
      <c r="CL329" s="241"/>
      <c r="CM329" s="241"/>
      <c r="CN329" s="241"/>
      <c r="CO329" s="241"/>
      <c r="CP329" s="241"/>
      <c r="CQ329" s="241"/>
      <c r="CR329" s="241"/>
      <c r="CS329" s="241"/>
      <c r="CT329" s="241"/>
      <c r="CU329" s="241"/>
      <c r="CV329" s="241"/>
      <c r="CW329" s="241"/>
      <c r="CX329" s="241"/>
      <c r="CY329" s="241"/>
      <c r="CZ329" s="241"/>
      <c r="DA329" s="241"/>
      <c r="DB329" s="241"/>
      <c r="DC329" s="241"/>
      <c r="DD329" s="241"/>
      <c r="DE329" s="241"/>
      <c r="DF329" s="241"/>
      <c r="DG329" s="241"/>
      <c r="DH329" s="241"/>
      <c r="DI329" s="241"/>
      <c r="DJ329" s="241"/>
      <c r="DK329" s="241"/>
      <c r="DL329" s="241"/>
      <c r="DM329" s="241"/>
      <c r="DN329" s="241"/>
      <c r="DO329" s="241"/>
      <c r="DP329" s="241"/>
      <c r="DQ329" s="241"/>
      <c r="DR329" s="241"/>
      <c r="DS329" s="241"/>
      <c r="DT329" s="241"/>
      <c r="DU329" s="241"/>
      <c r="DV329" s="241"/>
      <c r="DW329" s="241"/>
      <c r="DX329" s="241"/>
      <c r="DY329" s="241"/>
      <c r="DZ329" s="241"/>
      <c r="EA329" s="241"/>
      <c r="EB329" s="241"/>
      <c r="EC329" s="241"/>
      <c r="ED329" s="241"/>
      <c r="EE329" s="241"/>
      <c r="EF329" s="241"/>
      <c r="EG329" s="241"/>
      <c r="EH329" s="241"/>
      <c r="EI329" s="241"/>
      <c r="EJ329" s="241"/>
      <c r="EK329" s="241"/>
      <c r="EL329" s="241"/>
      <c r="EM329" s="241"/>
      <c r="EN329" s="241"/>
      <c r="EO329" s="241"/>
      <c r="EP329" s="241"/>
      <c r="EQ329" s="241"/>
      <c r="ER329" s="241"/>
      <c r="ES329" s="241"/>
      <c r="ET329" s="241"/>
      <c r="EU329" s="241"/>
      <c r="EV329" s="241"/>
      <c r="EW329" s="241"/>
      <c r="EX329" s="241"/>
      <c r="EY329" s="241"/>
      <c r="EZ329" s="241"/>
      <c r="FA329" s="241"/>
      <c r="FB329" s="241"/>
      <c r="FC329" s="241"/>
      <c r="FD329" s="241"/>
      <c r="FE329" s="241"/>
      <c r="FF329" s="241"/>
      <c r="FG329" s="241"/>
      <c r="FH329" s="241"/>
      <c r="FI329" s="241"/>
      <c r="FJ329" s="241"/>
      <c r="FK329" s="241"/>
      <c r="FL329" s="241"/>
      <c r="FM329" s="241"/>
      <c r="FN329" s="241"/>
      <c r="FO329" s="241"/>
      <c r="FP329" s="241"/>
      <c r="FQ329" s="241"/>
      <c r="FR329" s="241"/>
      <c r="FS329" s="241"/>
      <c r="FT329" s="241"/>
      <c r="FU329" s="241"/>
      <c r="FV329" s="241"/>
      <c r="FW329" s="241"/>
      <c r="FX329" s="241"/>
      <c r="FY329" s="241"/>
      <c r="FZ329" s="241"/>
      <c r="GA329" s="241"/>
      <c r="GB329" s="241"/>
      <c r="GC329" s="241"/>
      <c r="GD329" s="241"/>
      <c r="GE329" s="241"/>
      <c r="GF329" s="241"/>
      <c r="GG329" s="241"/>
      <c r="GH329" s="241"/>
      <c r="GI329" s="241"/>
      <c r="GJ329" s="241"/>
      <c r="GK329" s="241"/>
      <c r="GL329" s="241"/>
      <c r="GM329" s="241"/>
      <c r="GN329" s="241"/>
      <c r="GO329" s="241"/>
      <c r="GP329" s="241"/>
      <c r="GQ329" s="241"/>
      <c r="GR329" s="241"/>
      <c r="GS329" s="241"/>
      <c r="GT329" s="241"/>
      <c r="GU329" s="241"/>
      <c r="GV329" s="241"/>
      <c r="GW329" s="241"/>
      <c r="GX329" s="241"/>
      <c r="GY329" s="241"/>
      <c r="GZ329" s="241"/>
      <c r="HA329" s="241"/>
      <c r="HB329" s="241"/>
      <c r="HC329" s="241"/>
      <c r="HD329" s="241"/>
      <c r="HE329" s="241"/>
      <c r="HF329" s="241"/>
      <c r="HG329" s="241"/>
      <c r="HH329" s="241"/>
      <c r="HI329" s="241"/>
      <c r="HJ329" s="241"/>
      <c r="HK329" s="241"/>
      <c r="HL329" s="241"/>
      <c r="HM329" s="241"/>
      <c r="HN329" s="241"/>
      <c r="HO329" s="241"/>
      <c r="HP329" s="241"/>
      <c r="HQ329" s="241"/>
      <c r="HR329" s="241"/>
      <c r="HS329" s="241"/>
      <c r="HT329" s="241"/>
      <c r="HU329" s="241"/>
      <c r="HV329" s="241"/>
      <c r="HW329" s="241"/>
      <c r="HX329" s="241"/>
      <c r="HY329" s="241"/>
      <c r="HZ329" s="241"/>
      <c r="IA329" s="241"/>
      <c r="IB329" s="241"/>
      <c r="IC329" s="241"/>
      <c r="ID329" s="241"/>
      <c r="IE329" s="241"/>
      <c r="IF329" s="241"/>
      <c r="IG329" s="241"/>
      <c r="IH329" s="241"/>
      <c r="II329" s="241"/>
      <c r="IJ329" s="241"/>
      <c r="IK329" s="241"/>
      <c r="IL329" s="241"/>
      <c r="IM329" s="241"/>
      <c r="IN329" s="241"/>
      <c r="IO329" s="241"/>
      <c r="IP329" s="241"/>
      <c r="IQ329" s="241"/>
      <c r="IR329" s="241"/>
      <c r="IS329" s="241"/>
      <c r="IT329" s="241"/>
      <c r="IU329" s="241"/>
      <c r="IV329" s="241"/>
      <c r="IW329" s="241"/>
      <c r="IX329" s="241"/>
      <c r="IY329" s="241"/>
      <c r="IZ329" s="241"/>
      <c r="JA329" s="241"/>
      <c r="JB329" s="241"/>
      <c r="JC329" s="241"/>
      <c r="JD329" s="241"/>
      <c r="JE329" s="241"/>
      <c r="JF329" s="241"/>
      <c r="JG329" s="241"/>
      <c r="JH329" s="241"/>
      <c r="JI329" s="241"/>
      <c r="JJ329" s="241"/>
      <c r="JK329" s="241"/>
      <c r="JL329" s="241"/>
      <c r="JM329" s="241"/>
      <c r="JN329" s="241"/>
      <c r="JO329" s="241"/>
      <c r="JP329" s="241"/>
      <c r="JQ329" s="241"/>
      <c r="JR329" s="241"/>
      <c r="JS329" s="241"/>
      <c r="JT329" s="241"/>
      <c r="JU329" s="241"/>
      <c r="JV329" s="241"/>
      <c r="JW329" s="241"/>
      <c r="JX329" s="241"/>
      <c r="JY329" s="241"/>
      <c r="JZ329" s="241"/>
      <c r="KA329" s="241"/>
      <c r="KB329" s="241"/>
      <c r="KC329" s="241"/>
      <c r="KD329" s="241"/>
      <c r="KE329" s="241"/>
      <c r="KF329" s="241"/>
      <c r="KG329" s="241"/>
      <c r="KH329" s="241"/>
      <c r="KI329" s="241"/>
      <c r="KJ329" s="241"/>
      <c r="KK329" s="241"/>
      <c r="KL329" s="241"/>
      <c r="KM329" s="241"/>
      <c r="KN329" s="241"/>
      <c r="KO329" s="241"/>
      <c r="KP329" s="241"/>
      <c r="KQ329" s="241"/>
      <c r="KR329" s="241"/>
      <c r="KS329" s="241"/>
      <c r="KT329" s="241"/>
      <c r="KU329" s="241"/>
      <c r="KV329" s="241"/>
      <c r="KW329" s="241"/>
      <c r="KX329" s="241"/>
      <c r="KY329" s="241"/>
      <c r="KZ329" s="241"/>
      <c r="LA329" s="241"/>
      <c r="LB329" s="241"/>
      <c r="LC329" s="241"/>
      <c r="LD329" s="241"/>
      <c r="LE329" s="241"/>
      <c r="LF329" s="241"/>
      <c r="LG329" s="241"/>
      <c r="LH329" s="241"/>
      <c r="LI329" s="241"/>
      <c r="LJ329" s="241"/>
      <c r="LK329" s="241"/>
      <c r="LL329" s="241"/>
      <c r="LM329" s="241"/>
      <c r="LN329" s="241"/>
      <c r="LO329" s="241"/>
      <c r="LP329" s="241"/>
      <c r="LQ329" s="241"/>
      <c r="LR329" s="241"/>
      <c r="LS329" s="241"/>
      <c r="LT329" s="241"/>
      <c r="LU329" s="241"/>
      <c r="LV329" s="241"/>
      <c r="LW329" s="241"/>
      <c r="LX329" s="241"/>
      <c r="LY329" s="241"/>
      <c r="LZ329" s="241"/>
      <c r="MA329" s="241"/>
      <c r="MB329" s="241"/>
      <c r="MC329" s="241"/>
      <c r="MD329" s="241"/>
      <c r="ME329" s="241"/>
      <c r="MF329" s="241"/>
      <c r="MG329" s="241"/>
      <c r="MH329" s="241"/>
      <c r="MI329" s="241"/>
      <c r="MJ329" s="241"/>
      <c r="MK329" s="241"/>
      <c r="ML329" s="241"/>
      <c r="MM329" s="241"/>
      <c r="MN329" s="241"/>
      <c r="MO329" s="241"/>
      <c r="MP329" s="241"/>
      <c r="MQ329" s="241"/>
      <c r="MR329" s="241"/>
      <c r="MS329" s="241"/>
      <c r="MT329" s="241"/>
      <c r="MU329" s="241"/>
      <c r="MV329" s="241"/>
      <c r="MW329" s="241"/>
      <c r="MX329" s="241"/>
      <c r="MY329" s="241"/>
      <c r="MZ329" s="241"/>
      <c r="NA329" s="241"/>
      <c r="NB329" s="241"/>
      <c r="NC329" s="241"/>
      <c r="ND329" s="241"/>
      <c r="NE329" s="241"/>
      <c r="NF329" s="241"/>
      <c r="NG329" s="241"/>
      <c r="NH329" s="241"/>
      <c r="NI329" s="241"/>
      <c r="NJ329" s="241"/>
      <c r="NK329" s="241"/>
      <c r="NL329" s="241"/>
      <c r="NM329" s="241"/>
      <c r="NN329" s="241"/>
      <c r="NO329" s="241"/>
      <c r="NP329" s="241"/>
      <c r="NQ329" s="241"/>
      <c r="NR329" s="241"/>
      <c r="NS329" s="241"/>
      <c r="NT329" s="241"/>
      <c r="NU329" s="241"/>
      <c r="NV329" s="241"/>
      <c r="NW329" s="241"/>
      <c r="NX329" s="241"/>
      <c r="NY329" s="241"/>
      <c r="NZ329" s="241"/>
      <c r="OA329" s="241"/>
      <c r="OB329" s="241"/>
    </row>
    <row r="330" spans="1:392" s="243" customFormat="1">
      <c r="A330" s="121" t="s">
        <v>249</v>
      </c>
      <c r="B330" s="385" t="s">
        <v>248</v>
      </c>
      <c r="C330" s="170">
        <f>VLOOKUP(A330,'Running Inventory count'!$A:$C,3,)</f>
        <v>10</v>
      </c>
      <c r="D330" s="169"/>
      <c r="E330" s="169"/>
      <c r="F330" s="169" t="s">
        <v>870</v>
      </c>
      <c r="G330" s="169" t="s">
        <v>868</v>
      </c>
      <c r="H330" s="167" t="s">
        <v>737</v>
      </c>
      <c r="I330" s="207"/>
      <c r="J330" s="163"/>
      <c r="K330" s="151"/>
      <c r="L330" s="241"/>
      <c r="M330" s="241"/>
      <c r="N330" s="241"/>
      <c r="O330" s="241"/>
      <c r="P330" s="241"/>
      <c r="Q330" s="241"/>
      <c r="R330" s="241"/>
      <c r="S330" s="241"/>
      <c r="T330" s="241"/>
      <c r="U330" s="241"/>
      <c r="V330" s="241"/>
      <c r="W330" s="241"/>
      <c r="X330" s="241"/>
      <c r="Y330" s="241"/>
      <c r="Z330" s="241"/>
      <c r="AA330" s="241"/>
      <c r="AB330" s="241"/>
      <c r="AC330" s="241"/>
      <c r="AD330" s="241"/>
      <c r="AE330" s="241"/>
      <c r="AF330" s="241"/>
      <c r="AG330" s="241"/>
      <c r="AH330" s="241"/>
      <c r="AI330" s="241"/>
      <c r="AJ330" s="241"/>
      <c r="AK330" s="241"/>
      <c r="AL330" s="241"/>
      <c r="AM330" s="241"/>
      <c r="AN330" s="241"/>
      <c r="AO330" s="241"/>
      <c r="AP330" s="241"/>
      <c r="AQ330" s="241"/>
      <c r="AR330" s="241"/>
      <c r="AS330" s="241"/>
      <c r="AT330" s="241"/>
      <c r="AU330" s="241"/>
      <c r="AV330" s="241"/>
      <c r="AW330" s="241"/>
      <c r="AX330" s="241"/>
      <c r="AY330" s="241"/>
      <c r="AZ330" s="241"/>
      <c r="BA330" s="241"/>
      <c r="BB330" s="241"/>
      <c r="BC330" s="241"/>
      <c r="BD330" s="241"/>
      <c r="BE330" s="241"/>
      <c r="BF330" s="241"/>
      <c r="BG330" s="241"/>
      <c r="BH330" s="241"/>
      <c r="BI330" s="241"/>
      <c r="BJ330" s="241"/>
      <c r="BK330" s="241"/>
      <c r="BL330" s="241"/>
      <c r="BM330" s="241"/>
      <c r="BN330" s="241"/>
      <c r="BO330" s="241"/>
      <c r="BP330" s="241"/>
      <c r="BQ330" s="241"/>
      <c r="BR330" s="241"/>
      <c r="BS330" s="241"/>
      <c r="BT330" s="241"/>
      <c r="BU330" s="241"/>
      <c r="BV330" s="241"/>
      <c r="BW330" s="241"/>
      <c r="BX330" s="241"/>
      <c r="BY330" s="241"/>
      <c r="BZ330" s="241"/>
      <c r="CA330" s="241"/>
      <c r="CB330" s="241"/>
      <c r="CC330" s="241"/>
      <c r="CD330" s="241"/>
      <c r="CE330" s="241"/>
      <c r="CF330" s="241"/>
      <c r="CG330" s="241"/>
      <c r="CH330" s="241"/>
      <c r="CI330" s="241"/>
      <c r="CJ330" s="241"/>
      <c r="CK330" s="241"/>
      <c r="CL330" s="241"/>
      <c r="CM330" s="241"/>
      <c r="CN330" s="241"/>
      <c r="CO330" s="241"/>
      <c r="CP330" s="241"/>
      <c r="CQ330" s="241"/>
      <c r="CR330" s="241"/>
      <c r="CS330" s="241"/>
      <c r="CT330" s="241"/>
      <c r="CU330" s="241"/>
      <c r="CV330" s="241"/>
      <c r="CW330" s="241"/>
      <c r="CX330" s="241"/>
      <c r="CY330" s="241"/>
      <c r="CZ330" s="241"/>
      <c r="DA330" s="241"/>
      <c r="DB330" s="241"/>
      <c r="DC330" s="241"/>
      <c r="DD330" s="241"/>
      <c r="DE330" s="241"/>
      <c r="DF330" s="241"/>
      <c r="DG330" s="241"/>
      <c r="DH330" s="241"/>
      <c r="DI330" s="241"/>
      <c r="DJ330" s="241"/>
      <c r="DK330" s="241"/>
      <c r="DL330" s="241"/>
      <c r="DM330" s="241"/>
      <c r="DN330" s="241"/>
      <c r="DO330" s="241"/>
      <c r="DP330" s="241"/>
      <c r="DQ330" s="241"/>
      <c r="DR330" s="241"/>
      <c r="DS330" s="241"/>
      <c r="DT330" s="241"/>
      <c r="DU330" s="241"/>
      <c r="DV330" s="241"/>
      <c r="DW330" s="241"/>
      <c r="DX330" s="241"/>
      <c r="DY330" s="241"/>
      <c r="DZ330" s="241"/>
      <c r="EA330" s="241"/>
      <c r="EB330" s="241"/>
      <c r="EC330" s="241"/>
      <c r="ED330" s="241"/>
      <c r="EE330" s="241"/>
      <c r="EF330" s="241"/>
      <c r="EG330" s="241"/>
      <c r="EH330" s="241"/>
      <c r="EI330" s="241"/>
      <c r="EJ330" s="241"/>
      <c r="EK330" s="241"/>
      <c r="EL330" s="241"/>
      <c r="EM330" s="241"/>
      <c r="EN330" s="241"/>
      <c r="EO330" s="241"/>
      <c r="EP330" s="241"/>
      <c r="EQ330" s="241"/>
      <c r="ER330" s="241"/>
      <c r="ES330" s="241"/>
      <c r="ET330" s="241"/>
      <c r="EU330" s="241"/>
      <c r="EV330" s="241"/>
      <c r="EW330" s="241"/>
      <c r="EX330" s="241"/>
      <c r="EY330" s="241"/>
      <c r="EZ330" s="241"/>
      <c r="FA330" s="241"/>
      <c r="FB330" s="241"/>
      <c r="FC330" s="241"/>
      <c r="FD330" s="241"/>
      <c r="FE330" s="241"/>
      <c r="FF330" s="241"/>
      <c r="FG330" s="241"/>
      <c r="FH330" s="241"/>
      <c r="FI330" s="241"/>
      <c r="FJ330" s="241"/>
      <c r="FK330" s="241"/>
      <c r="FL330" s="241"/>
      <c r="FM330" s="241"/>
      <c r="FN330" s="241"/>
      <c r="FO330" s="241"/>
      <c r="FP330" s="241"/>
      <c r="FQ330" s="241"/>
      <c r="FR330" s="241"/>
      <c r="FS330" s="241"/>
      <c r="FT330" s="241"/>
      <c r="FU330" s="241"/>
      <c r="FV330" s="241"/>
      <c r="FW330" s="241"/>
      <c r="FX330" s="241"/>
      <c r="FY330" s="241"/>
      <c r="FZ330" s="241"/>
      <c r="GA330" s="241"/>
      <c r="GB330" s="241"/>
      <c r="GC330" s="241"/>
      <c r="GD330" s="241"/>
      <c r="GE330" s="241"/>
      <c r="GF330" s="241"/>
      <c r="GG330" s="241"/>
      <c r="GH330" s="241"/>
      <c r="GI330" s="241"/>
      <c r="GJ330" s="241"/>
      <c r="GK330" s="241"/>
      <c r="GL330" s="241"/>
      <c r="GM330" s="241"/>
      <c r="GN330" s="241"/>
      <c r="GO330" s="241"/>
      <c r="GP330" s="241"/>
      <c r="GQ330" s="241"/>
      <c r="GR330" s="241"/>
      <c r="GS330" s="241"/>
      <c r="GT330" s="241"/>
      <c r="GU330" s="241"/>
      <c r="GV330" s="241"/>
      <c r="GW330" s="241"/>
      <c r="GX330" s="241"/>
      <c r="GY330" s="241"/>
      <c r="GZ330" s="241"/>
      <c r="HA330" s="241"/>
      <c r="HB330" s="241"/>
      <c r="HC330" s="241"/>
      <c r="HD330" s="241"/>
      <c r="HE330" s="241"/>
      <c r="HF330" s="241"/>
      <c r="HG330" s="241"/>
      <c r="HH330" s="241"/>
      <c r="HI330" s="241"/>
      <c r="HJ330" s="241"/>
      <c r="HK330" s="241"/>
      <c r="HL330" s="241"/>
      <c r="HM330" s="241"/>
      <c r="HN330" s="241"/>
      <c r="HO330" s="241"/>
      <c r="HP330" s="241"/>
      <c r="HQ330" s="241"/>
      <c r="HR330" s="241"/>
      <c r="HS330" s="241"/>
      <c r="HT330" s="241"/>
      <c r="HU330" s="241"/>
      <c r="HV330" s="241"/>
      <c r="HW330" s="241"/>
      <c r="HX330" s="241"/>
      <c r="HY330" s="241"/>
      <c r="HZ330" s="241"/>
      <c r="IA330" s="241"/>
      <c r="IB330" s="241"/>
      <c r="IC330" s="241"/>
      <c r="ID330" s="241"/>
      <c r="IE330" s="241"/>
      <c r="IF330" s="241"/>
      <c r="IG330" s="241"/>
      <c r="IH330" s="241"/>
      <c r="II330" s="241"/>
      <c r="IJ330" s="241"/>
      <c r="IK330" s="241"/>
      <c r="IL330" s="241"/>
      <c r="IM330" s="241"/>
      <c r="IN330" s="241"/>
      <c r="IO330" s="241"/>
      <c r="IP330" s="241"/>
      <c r="IQ330" s="241"/>
      <c r="IR330" s="241"/>
      <c r="IS330" s="241"/>
      <c r="IT330" s="241"/>
      <c r="IU330" s="241"/>
      <c r="IV330" s="241"/>
      <c r="IW330" s="241"/>
      <c r="IX330" s="241"/>
      <c r="IY330" s="241"/>
      <c r="IZ330" s="241"/>
      <c r="JA330" s="241"/>
      <c r="JB330" s="241"/>
      <c r="JC330" s="241"/>
      <c r="JD330" s="241"/>
      <c r="JE330" s="241"/>
      <c r="JF330" s="241"/>
      <c r="JG330" s="241"/>
      <c r="JH330" s="241"/>
      <c r="JI330" s="241"/>
      <c r="JJ330" s="241"/>
      <c r="JK330" s="241"/>
      <c r="JL330" s="241"/>
      <c r="JM330" s="241"/>
      <c r="JN330" s="241"/>
      <c r="JO330" s="241"/>
      <c r="JP330" s="241"/>
      <c r="JQ330" s="241"/>
      <c r="JR330" s="241"/>
      <c r="JS330" s="241"/>
      <c r="JT330" s="241"/>
      <c r="JU330" s="241"/>
      <c r="JV330" s="241"/>
      <c r="JW330" s="241"/>
      <c r="JX330" s="241"/>
      <c r="JY330" s="241"/>
      <c r="JZ330" s="241"/>
      <c r="KA330" s="241"/>
      <c r="KB330" s="241"/>
      <c r="KC330" s="241"/>
      <c r="KD330" s="241"/>
      <c r="KE330" s="241"/>
      <c r="KF330" s="241"/>
      <c r="KG330" s="241"/>
      <c r="KH330" s="241"/>
      <c r="KI330" s="241"/>
      <c r="KJ330" s="241"/>
      <c r="KK330" s="241"/>
      <c r="KL330" s="241"/>
      <c r="KM330" s="241"/>
      <c r="KN330" s="241"/>
      <c r="KO330" s="241"/>
      <c r="KP330" s="241"/>
      <c r="KQ330" s="241"/>
      <c r="KR330" s="241"/>
      <c r="KS330" s="241"/>
      <c r="KT330" s="241"/>
      <c r="KU330" s="241"/>
      <c r="KV330" s="241"/>
      <c r="KW330" s="241"/>
      <c r="KX330" s="241"/>
      <c r="KY330" s="241"/>
      <c r="KZ330" s="241"/>
      <c r="LA330" s="241"/>
      <c r="LB330" s="241"/>
      <c r="LC330" s="241"/>
      <c r="LD330" s="241"/>
      <c r="LE330" s="241"/>
      <c r="LF330" s="241"/>
      <c r="LG330" s="241"/>
      <c r="LH330" s="241"/>
      <c r="LI330" s="241"/>
      <c r="LJ330" s="241"/>
      <c r="LK330" s="241"/>
      <c r="LL330" s="241"/>
      <c r="LM330" s="241"/>
      <c r="LN330" s="241"/>
      <c r="LO330" s="241"/>
      <c r="LP330" s="241"/>
      <c r="LQ330" s="241"/>
      <c r="LR330" s="241"/>
      <c r="LS330" s="241"/>
      <c r="LT330" s="241"/>
      <c r="LU330" s="241"/>
      <c r="LV330" s="241"/>
      <c r="LW330" s="241"/>
      <c r="LX330" s="241"/>
      <c r="LY330" s="241"/>
      <c r="LZ330" s="241"/>
      <c r="MA330" s="241"/>
      <c r="MB330" s="241"/>
      <c r="MC330" s="241"/>
      <c r="MD330" s="241"/>
      <c r="ME330" s="241"/>
      <c r="MF330" s="241"/>
      <c r="MG330" s="241"/>
      <c r="MH330" s="241"/>
      <c r="MI330" s="241"/>
      <c r="MJ330" s="241"/>
      <c r="MK330" s="241"/>
      <c r="ML330" s="241"/>
      <c r="MM330" s="241"/>
      <c r="MN330" s="241"/>
      <c r="MO330" s="241"/>
      <c r="MP330" s="241"/>
      <c r="MQ330" s="241"/>
      <c r="MR330" s="241"/>
      <c r="MS330" s="241"/>
      <c r="MT330" s="241"/>
      <c r="MU330" s="241"/>
      <c r="MV330" s="241"/>
      <c r="MW330" s="241"/>
      <c r="MX330" s="241"/>
      <c r="MY330" s="241"/>
      <c r="MZ330" s="241"/>
      <c r="NA330" s="241"/>
      <c r="NB330" s="241"/>
      <c r="NC330" s="241"/>
      <c r="ND330" s="241"/>
      <c r="NE330" s="241"/>
      <c r="NF330" s="241"/>
      <c r="NG330" s="241"/>
      <c r="NH330" s="241"/>
      <c r="NI330" s="241"/>
      <c r="NJ330" s="241"/>
      <c r="NK330" s="241"/>
      <c r="NL330" s="241"/>
      <c r="NM330" s="241"/>
      <c r="NN330" s="241"/>
      <c r="NO330" s="241"/>
      <c r="NP330" s="241"/>
      <c r="NQ330" s="241"/>
      <c r="NR330" s="241"/>
      <c r="NS330" s="241"/>
      <c r="NT330" s="241"/>
      <c r="NU330" s="241"/>
      <c r="NV330" s="241"/>
      <c r="NW330" s="241"/>
      <c r="NX330" s="241"/>
      <c r="NY330" s="241"/>
      <c r="NZ330" s="241"/>
      <c r="OA330" s="241"/>
      <c r="OB330" s="241"/>
    </row>
    <row r="331" spans="1:392" s="243" customFormat="1">
      <c r="A331" s="121" t="s">
        <v>45</v>
      </c>
      <c r="B331" s="385" t="s">
        <v>250</v>
      </c>
      <c r="C331" s="170">
        <f>VLOOKUP(A331,'Running Inventory count'!$A:$C,3,)</f>
        <v>70</v>
      </c>
      <c r="D331" s="169"/>
      <c r="E331" s="169"/>
      <c r="F331" s="169" t="s">
        <v>870</v>
      </c>
      <c r="G331" s="169" t="s">
        <v>868</v>
      </c>
      <c r="H331" s="167" t="s">
        <v>737</v>
      </c>
      <c r="I331" s="207"/>
      <c r="J331" s="163"/>
      <c r="K331" s="151"/>
      <c r="L331" s="241"/>
      <c r="M331" s="241"/>
      <c r="N331" s="241"/>
      <c r="O331" s="241"/>
      <c r="P331" s="241"/>
      <c r="Q331" s="241"/>
      <c r="R331" s="241"/>
      <c r="S331" s="241"/>
      <c r="T331" s="241"/>
      <c r="U331" s="241"/>
      <c r="V331" s="241"/>
      <c r="W331" s="241"/>
      <c r="X331" s="241"/>
      <c r="Y331" s="241"/>
      <c r="Z331" s="241"/>
      <c r="AA331" s="241"/>
      <c r="AB331" s="241"/>
      <c r="AC331" s="241"/>
      <c r="AD331" s="241"/>
      <c r="AE331" s="241"/>
      <c r="AF331" s="241"/>
      <c r="AG331" s="241"/>
      <c r="AH331" s="241"/>
      <c r="AI331" s="241"/>
      <c r="AJ331" s="241"/>
      <c r="AK331" s="241"/>
      <c r="AL331" s="241"/>
      <c r="AM331" s="241"/>
      <c r="AN331" s="241"/>
      <c r="AO331" s="241"/>
      <c r="AP331" s="241"/>
      <c r="AQ331" s="241"/>
      <c r="AR331" s="241"/>
      <c r="AS331" s="241"/>
      <c r="AT331" s="241"/>
      <c r="AU331" s="241"/>
      <c r="AV331" s="241"/>
      <c r="AW331" s="241"/>
      <c r="AX331" s="241"/>
      <c r="AY331" s="241"/>
      <c r="AZ331" s="241"/>
      <c r="BA331" s="241"/>
      <c r="BB331" s="241"/>
      <c r="BC331" s="241"/>
      <c r="BD331" s="241"/>
      <c r="BE331" s="241"/>
      <c r="BF331" s="241"/>
      <c r="BG331" s="241"/>
      <c r="BH331" s="241"/>
      <c r="BI331" s="241"/>
      <c r="BJ331" s="241"/>
      <c r="BK331" s="241"/>
      <c r="BL331" s="241"/>
      <c r="BM331" s="241"/>
      <c r="BN331" s="241"/>
      <c r="BO331" s="241"/>
      <c r="BP331" s="241"/>
      <c r="BQ331" s="241"/>
      <c r="BR331" s="241"/>
      <c r="BS331" s="241"/>
      <c r="BT331" s="241"/>
      <c r="BU331" s="241"/>
      <c r="BV331" s="241"/>
      <c r="BW331" s="241"/>
      <c r="BX331" s="241"/>
      <c r="BY331" s="241"/>
      <c r="BZ331" s="241"/>
      <c r="CA331" s="241"/>
      <c r="CB331" s="241"/>
      <c r="CC331" s="241"/>
      <c r="CD331" s="241"/>
      <c r="CE331" s="241"/>
      <c r="CF331" s="241"/>
      <c r="CG331" s="241"/>
      <c r="CH331" s="241"/>
      <c r="CI331" s="241"/>
      <c r="CJ331" s="241"/>
      <c r="CK331" s="241"/>
      <c r="CL331" s="241"/>
      <c r="CM331" s="241"/>
      <c r="CN331" s="241"/>
      <c r="CO331" s="241"/>
      <c r="CP331" s="241"/>
      <c r="CQ331" s="241"/>
      <c r="CR331" s="241"/>
      <c r="CS331" s="241"/>
      <c r="CT331" s="241"/>
      <c r="CU331" s="241"/>
      <c r="CV331" s="241"/>
      <c r="CW331" s="241"/>
      <c r="CX331" s="241"/>
      <c r="CY331" s="241"/>
      <c r="CZ331" s="241"/>
      <c r="DA331" s="241"/>
      <c r="DB331" s="241"/>
      <c r="DC331" s="241"/>
      <c r="DD331" s="241"/>
      <c r="DE331" s="241"/>
      <c r="DF331" s="241"/>
      <c r="DG331" s="241"/>
      <c r="DH331" s="241"/>
      <c r="DI331" s="241"/>
      <c r="DJ331" s="241"/>
      <c r="DK331" s="241"/>
      <c r="DL331" s="241"/>
      <c r="DM331" s="241"/>
      <c r="DN331" s="241"/>
      <c r="DO331" s="241"/>
      <c r="DP331" s="241"/>
      <c r="DQ331" s="241"/>
      <c r="DR331" s="241"/>
      <c r="DS331" s="241"/>
      <c r="DT331" s="241"/>
      <c r="DU331" s="241"/>
      <c r="DV331" s="241"/>
      <c r="DW331" s="241"/>
      <c r="DX331" s="241"/>
      <c r="DY331" s="241"/>
      <c r="DZ331" s="241"/>
      <c r="EA331" s="241"/>
      <c r="EB331" s="241"/>
      <c r="EC331" s="241"/>
      <c r="ED331" s="241"/>
      <c r="EE331" s="241"/>
      <c r="EF331" s="241"/>
      <c r="EG331" s="241"/>
      <c r="EH331" s="241"/>
      <c r="EI331" s="241"/>
      <c r="EJ331" s="241"/>
      <c r="EK331" s="241"/>
      <c r="EL331" s="241"/>
      <c r="EM331" s="241"/>
      <c r="EN331" s="241"/>
      <c r="EO331" s="241"/>
      <c r="EP331" s="241"/>
      <c r="EQ331" s="241"/>
      <c r="ER331" s="241"/>
      <c r="ES331" s="241"/>
      <c r="ET331" s="241"/>
      <c r="EU331" s="241"/>
      <c r="EV331" s="241"/>
      <c r="EW331" s="241"/>
      <c r="EX331" s="241"/>
      <c r="EY331" s="241"/>
      <c r="EZ331" s="241"/>
      <c r="FA331" s="241"/>
      <c r="FB331" s="241"/>
      <c r="FC331" s="241"/>
      <c r="FD331" s="241"/>
      <c r="FE331" s="241"/>
      <c r="FF331" s="241"/>
      <c r="FG331" s="241"/>
      <c r="FH331" s="241"/>
      <c r="FI331" s="241"/>
      <c r="FJ331" s="241"/>
      <c r="FK331" s="241"/>
      <c r="FL331" s="241"/>
      <c r="FM331" s="241"/>
      <c r="FN331" s="241"/>
      <c r="FO331" s="241"/>
      <c r="FP331" s="241"/>
      <c r="FQ331" s="241"/>
      <c r="FR331" s="241"/>
      <c r="FS331" s="241"/>
      <c r="FT331" s="241"/>
      <c r="FU331" s="241"/>
      <c r="FV331" s="241"/>
      <c r="FW331" s="241"/>
      <c r="FX331" s="241"/>
      <c r="FY331" s="241"/>
      <c r="FZ331" s="241"/>
      <c r="GA331" s="241"/>
      <c r="GB331" s="241"/>
      <c r="GC331" s="241"/>
      <c r="GD331" s="241"/>
      <c r="GE331" s="241"/>
      <c r="GF331" s="241"/>
      <c r="GG331" s="241"/>
      <c r="GH331" s="241"/>
      <c r="GI331" s="241"/>
      <c r="GJ331" s="241"/>
      <c r="GK331" s="241"/>
      <c r="GL331" s="241"/>
      <c r="GM331" s="241"/>
      <c r="GN331" s="241"/>
      <c r="GO331" s="241"/>
      <c r="GP331" s="241"/>
      <c r="GQ331" s="241"/>
      <c r="GR331" s="241"/>
      <c r="GS331" s="241"/>
      <c r="GT331" s="241"/>
      <c r="GU331" s="241"/>
      <c r="GV331" s="241"/>
      <c r="GW331" s="241"/>
      <c r="GX331" s="241"/>
      <c r="GY331" s="241"/>
      <c r="GZ331" s="241"/>
      <c r="HA331" s="241"/>
      <c r="HB331" s="241"/>
      <c r="HC331" s="241"/>
      <c r="HD331" s="241"/>
      <c r="HE331" s="241"/>
      <c r="HF331" s="241"/>
      <c r="HG331" s="241"/>
      <c r="HH331" s="241"/>
      <c r="HI331" s="241"/>
      <c r="HJ331" s="241"/>
      <c r="HK331" s="241"/>
      <c r="HL331" s="241"/>
      <c r="HM331" s="241"/>
      <c r="HN331" s="241"/>
      <c r="HO331" s="241"/>
      <c r="HP331" s="241"/>
      <c r="HQ331" s="241"/>
      <c r="HR331" s="241"/>
      <c r="HS331" s="241"/>
      <c r="HT331" s="241"/>
      <c r="HU331" s="241"/>
      <c r="HV331" s="241"/>
      <c r="HW331" s="241"/>
      <c r="HX331" s="241"/>
      <c r="HY331" s="241"/>
      <c r="HZ331" s="241"/>
      <c r="IA331" s="241"/>
      <c r="IB331" s="241"/>
      <c r="IC331" s="241"/>
      <c r="ID331" s="241"/>
      <c r="IE331" s="241"/>
      <c r="IF331" s="241"/>
      <c r="IG331" s="241"/>
      <c r="IH331" s="241"/>
      <c r="II331" s="241"/>
      <c r="IJ331" s="241"/>
      <c r="IK331" s="241"/>
      <c r="IL331" s="241"/>
      <c r="IM331" s="241"/>
      <c r="IN331" s="241"/>
      <c r="IO331" s="241"/>
      <c r="IP331" s="241"/>
      <c r="IQ331" s="241"/>
      <c r="IR331" s="241"/>
      <c r="IS331" s="241"/>
      <c r="IT331" s="241"/>
      <c r="IU331" s="241"/>
      <c r="IV331" s="241"/>
      <c r="IW331" s="241"/>
      <c r="IX331" s="241"/>
      <c r="IY331" s="241"/>
      <c r="IZ331" s="241"/>
      <c r="JA331" s="241"/>
      <c r="JB331" s="241"/>
      <c r="JC331" s="241"/>
      <c r="JD331" s="241"/>
      <c r="JE331" s="241"/>
      <c r="JF331" s="241"/>
      <c r="JG331" s="241"/>
      <c r="JH331" s="241"/>
      <c r="JI331" s="241"/>
      <c r="JJ331" s="241"/>
      <c r="JK331" s="241"/>
      <c r="JL331" s="241"/>
      <c r="JM331" s="241"/>
      <c r="JN331" s="241"/>
      <c r="JO331" s="241"/>
      <c r="JP331" s="241"/>
      <c r="JQ331" s="241"/>
      <c r="JR331" s="241"/>
      <c r="JS331" s="241"/>
      <c r="JT331" s="241"/>
      <c r="JU331" s="241"/>
      <c r="JV331" s="241"/>
      <c r="JW331" s="241"/>
      <c r="JX331" s="241"/>
      <c r="JY331" s="241"/>
      <c r="JZ331" s="241"/>
      <c r="KA331" s="241"/>
      <c r="KB331" s="241"/>
      <c r="KC331" s="241"/>
      <c r="KD331" s="241"/>
      <c r="KE331" s="241"/>
      <c r="KF331" s="241"/>
      <c r="KG331" s="241"/>
      <c r="KH331" s="241"/>
      <c r="KI331" s="241"/>
      <c r="KJ331" s="241"/>
      <c r="KK331" s="241"/>
      <c r="KL331" s="241"/>
      <c r="KM331" s="241"/>
      <c r="KN331" s="241"/>
      <c r="KO331" s="241"/>
      <c r="KP331" s="241"/>
      <c r="KQ331" s="241"/>
      <c r="KR331" s="241"/>
      <c r="KS331" s="241"/>
      <c r="KT331" s="241"/>
      <c r="KU331" s="241"/>
      <c r="KV331" s="241"/>
      <c r="KW331" s="241"/>
      <c r="KX331" s="241"/>
      <c r="KY331" s="241"/>
      <c r="KZ331" s="241"/>
      <c r="LA331" s="241"/>
      <c r="LB331" s="241"/>
      <c r="LC331" s="241"/>
      <c r="LD331" s="241"/>
      <c r="LE331" s="241"/>
      <c r="LF331" s="241"/>
      <c r="LG331" s="241"/>
      <c r="LH331" s="241"/>
      <c r="LI331" s="241"/>
      <c r="LJ331" s="241"/>
      <c r="LK331" s="241"/>
      <c r="LL331" s="241"/>
      <c r="LM331" s="241"/>
      <c r="LN331" s="241"/>
      <c r="LO331" s="241"/>
      <c r="LP331" s="241"/>
      <c r="LQ331" s="241"/>
      <c r="LR331" s="241"/>
      <c r="LS331" s="241"/>
      <c r="LT331" s="241"/>
      <c r="LU331" s="241"/>
      <c r="LV331" s="241"/>
      <c r="LW331" s="241"/>
      <c r="LX331" s="241"/>
      <c r="LY331" s="241"/>
      <c r="LZ331" s="241"/>
      <c r="MA331" s="241"/>
      <c r="MB331" s="241"/>
      <c r="MC331" s="241"/>
      <c r="MD331" s="241"/>
      <c r="ME331" s="241"/>
      <c r="MF331" s="241"/>
      <c r="MG331" s="241"/>
      <c r="MH331" s="241"/>
      <c r="MI331" s="241"/>
      <c r="MJ331" s="241"/>
      <c r="MK331" s="241"/>
      <c r="ML331" s="241"/>
      <c r="MM331" s="241"/>
      <c r="MN331" s="241"/>
      <c r="MO331" s="241"/>
      <c r="MP331" s="241"/>
      <c r="MQ331" s="241"/>
      <c r="MR331" s="241"/>
      <c r="MS331" s="241"/>
      <c r="MT331" s="241"/>
      <c r="MU331" s="241"/>
      <c r="MV331" s="241"/>
      <c r="MW331" s="241"/>
      <c r="MX331" s="241"/>
      <c r="MY331" s="241"/>
      <c r="MZ331" s="241"/>
      <c r="NA331" s="241"/>
      <c r="NB331" s="241"/>
      <c r="NC331" s="241"/>
      <c r="ND331" s="241"/>
      <c r="NE331" s="241"/>
      <c r="NF331" s="241"/>
      <c r="NG331" s="241"/>
      <c r="NH331" s="241"/>
      <c r="NI331" s="241"/>
      <c r="NJ331" s="241"/>
      <c r="NK331" s="241"/>
      <c r="NL331" s="241"/>
      <c r="NM331" s="241"/>
      <c r="NN331" s="241"/>
      <c r="NO331" s="241"/>
      <c r="NP331" s="241"/>
      <c r="NQ331" s="241"/>
      <c r="NR331" s="241"/>
      <c r="NS331" s="241"/>
      <c r="NT331" s="241"/>
      <c r="NU331" s="241"/>
      <c r="NV331" s="241"/>
      <c r="NW331" s="241"/>
      <c r="NX331" s="241"/>
      <c r="NY331" s="241"/>
      <c r="NZ331" s="241"/>
      <c r="OA331" s="241"/>
      <c r="OB331" s="241"/>
    </row>
    <row r="332" spans="1:392" s="243" customFormat="1">
      <c r="A332" s="121" t="s">
        <v>252</v>
      </c>
      <c r="B332" s="385" t="s">
        <v>251</v>
      </c>
      <c r="C332" s="170">
        <f>VLOOKUP(A332,'Running Inventory count'!$A:$C,3,)</f>
        <v>0</v>
      </c>
      <c r="D332" s="169"/>
      <c r="E332" s="169"/>
      <c r="F332" s="169" t="s">
        <v>867</v>
      </c>
      <c r="G332" s="169" t="s">
        <v>868</v>
      </c>
      <c r="H332" s="167" t="s">
        <v>737</v>
      </c>
      <c r="I332" s="207"/>
      <c r="J332" s="163"/>
      <c r="K332" s="15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V332" s="241"/>
      <c r="W332" s="241"/>
      <c r="X332" s="241"/>
      <c r="Y332" s="241"/>
      <c r="Z332" s="241"/>
      <c r="AA332" s="241"/>
      <c r="AB332" s="241"/>
      <c r="AC332" s="241"/>
      <c r="AD332" s="241"/>
      <c r="AE332" s="241"/>
      <c r="AF332" s="241"/>
      <c r="AG332" s="241"/>
      <c r="AH332" s="241"/>
      <c r="AI332" s="241"/>
      <c r="AJ332" s="241"/>
      <c r="AK332" s="241"/>
      <c r="AL332" s="241"/>
      <c r="AM332" s="241"/>
      <c r="AN332" s="241"/>
      <c r="AO332" s="241"/>
      <c r="AP332" s="241"/>
      <c r="AQ332" s="241"/>
      <c r="AR332" s="241"/>
      <c r="AS332" s="241"/>
      <c r="AT332" s="241"/>
      <c r="AU332" s="241"/>
      <c r="AV332" s="241"/>
      <c r="AW332" s="241"/>
      <c r="AX332" s="241"/>
      <c r="AY332" s="241"/>
      <c r="AZ332" s="241"/>
      <c r="BA332" s="241"/>
      <c r="BB332" s="241"/>
      <c r="BC332" s="241"/>
      <c r="BD332" s="241"/>
      <c r="BE332" s="241"/>
      <c r="BF332" s="241"/>
      <c r="BG332" s="241"/>
      <c r="BH332" s="241"/>
      <c r="BI332" s="241"/>
      <c r="BJ332" s="241"/>
      <c r="BK332" s="241"/>
      <c r="BL332" s="241"/>
      <c r="BM332" s="241"/>
      <c r="BN332" s="241"/>
      <c r="BO332" s="241"/>
      <c r="BP332" s="241"/>
      <c r="BQ332" s="241"/>
      <c r="BR332" s="241"/>
      <c r="BS332" s="241"/>
      <c r="BT332" s="241"/>
      <c r="BU332" s="241"/>
      <c r="BV332" s="241"/>
      <c r="BW332" s="241"/>
      <c r="BX332" s="241"/>
      <c r="BY332" s="241"/>
      <c r="BZ332" s="241"/>
      <c r="CA332" s="241"/>
      <c r="CB332" s="241"/>
      <c r="CC332" s="241"/>
      <c r="CD332" s="241"/>
      <c r="CE332" s="241"/>
      <c r="CF332" s="241"/>
      <c r="CG332" s="241"/>
      <c r="CH332" s="241"/>
      <c r="CI332" s="241"/>
      <c r="CJ332" s="241"/>
      <c r="CK332" s="241"/>
      <c r="CL332" s="241"/>
      <c r="CM332" s="241"/>
      <c r="CN332" s="241"/>
      <c r="CO332" s="241"/>
      <c r="CP332" s="241"/>
      <c r="CQ332" s="241"/>
      <c r="CR332" s="241"/>
      <c r="CS332" s="241"/>
      <c r="CT332" s="241"/>
      <c r="CU332" s="241"/>
      <c r="CV332" s="241"/>
      <c r="CW332" s="241"/>
      <c r="CX332" s="241"/>
      <c r="CY332" s="241"/>
      <c r="CZ332" s="241"/>
      <c r="DA332" s="241"/>
      <c r="DB332" s="241"/>
      <c r="DC332" s="241"/>
      <c r="DD332" s="241"/>
      <c r="DE332" s="241"/>
      <c r="DF332" s="241"/>
      <c r="DG332" s="241"/>
      <c r="DH332" s="241"/>
      <c r="DI332" s="241"/>
      <c r="DJ332" s="241"/>
      <c r="DK332" s="241"/>
      <c r="DL332" s="241"/>
      <c r="DM332" s="241"/>
      <c r="DN332" s="241"/>
      <c r="DO332" s="241"/>
      <c r="DP332" s="241"/>
      <c r="DQ332" s="241"/>
      <c r="DR332" s="241"/>
      <c r="DS332" s="241"/>
      <c r="DT332" s="241"/>
      <c r="DU332" s="241"/>
      <c r="DV332" s="241"/>
      <c r="DW332" s="241"/>
      <c r="DX332" s="241"/>
      <c r="DY332" s="241"/>
      <c r="DZ332" s="241"/>
      <c r="EA332" s="241"/>
      <c r="EB332" s="241"/>
      <c r="EC332" s="241"/>
      <c r="ED332" s="241"/>
      <c r="EE332" s="241"/>
      <c r="EF332" s="241"/>
      <c r="EG332" s="241"/>
      <c r="EH332" s="241"/>
      <c r="EI332" s="241"/>
      <c r="EJ332" s="241"/>
      <c r="EK332" s="241"/>
      <c r="EL332" s="241"/>
      <c r="EM332" s="241"/>
      <c r="EN332" s="241"/>
      <c r="EO332" s="241"/>
      <c r="EP332" s="241"/>
      <c r="EQ332" s="241"/>
      <c r="ER332" s="241"/>
      <c r="ES332" s="241"/>
      <c r="ET332" s="241"/>
      <c r="EU332" s="241"/>
      <c r="EV332" s="241"/>
      <c r="EW332" s="241"/>
      <c r="EX332" s="241"/>
      <c r="EY332" s="241"/>
      <c r="EZ332" s="241"/>
      <c r="FA332" s="241"/>
      <c r="FB332" s="241"/>
      <c r="FC332" s="241"/>
      <c r="FD332" s="241"/>
      <c r="FE332" s="241"/>
      <c r="FF332" s="241"/>
      <c r="FG332" s="241"/>
      <c r="FH332" s="241"/>
      <c r="FI332" s="241"/>
      <c r="FJ332" s="241"/>
      <c r="FK332" s="241"/>
      <c r="FL332" s="241"/>
      <c r="FM332" s="241"/>
      <c r="FN332" s="241"/>
      <c r="FO332" s="241"/>
      <c r="FP332" s="241"/>
      <c r="FQ332" s="241"/>
      <c r="FR332" s="241"/>
      <c r="FS332" s="241"/>
      <c r="FT332" s="241"/>
      <c r="FU332" s="241"/>
      <c r="FV332" s="241"/>
      <c r="FW332" s="241"/>
      <c r="FX332" s="241"/>
      <c r="FY332" s="241"/>
      <c r="FZ332" s="241"/>
      <c r="GA332" s="241"/>
      <c r="GB332" s="241"/>
      <c r="GC332" s="241"/>
      <c r="GD332" s="241"/>
      <c r="GE332" s="241"/>
      <c r="GF332" s="241"/>
      <c r="GG332" s="241"/>
      <c r="GH332" s="241"/>
      <c r="GI332" s="241"/>
      <c r="GJ332" s="241"/>
      <c r="GK332" s="241"/>
      <c r="GL332" s="241"/>
      <c r="GM332" s="241"/>
      <c r="GN332" s="241"/>
      <c r="GO332" s="241"/>
      <c r="GP332" s="241"/>
      <c r="GQ332" s="241"/>
      <c r="GR332" s="241"/>
      <c r="GS332" s="241"/>
      <c r="GT332" s="241"/>
      <c r="GU332" s="241"/>
      <c r="GV332" s="241"/>
      <c r="GW332" s="241"/>
      <c r="GX332" s="241"/>
      <c r="GY332" s="241"/>
      <c r="GZ332" s="241"/>
      <c r="HA332" s="241"/>
      <c r="HB332" s="241"/>
      <c r="HC332" s="241"/>
      <c r="HD332" s="241"/>
      <c r="HE332" s="241"/>
      <c r="HF332" s="241"/>
      <c r="HG332" s="241"/>
      <c r="HH332" s="241"/>
      <c r="HI332" s="241"/>
      <c r="HJ332" s="241"/>
      <c r="HK332" s="241"/>
      <c r="HL332" s="241"/>
      <c r="HM332" s="241"/>
      <c r="HN332" s="241"/>
      <c r="HO332" s="241"/>
      <c r="HP332" s="241"/>
      <c r="HQ332" s="241"/>
      <c r="HR332" s="241"/>
      <c r="HS332" s="241"/>
      <c r="HT332" s="241"/>
      <c r="HU332" s="241"/>
      <c r="HV332" s="241"/>
      <c r="HW332" s="241"/>
      <c r="HX332" s="241"/>
      <c r="HY332" s="241"/>
      <c r="HZ332" s="241"/>
      <c r="IA332" s="241"/>
      <c r="IB332" s="241"/>
      <c r="IC332" s="241"/>
      <c r="ID332" s="241"/>
      <c r="IE332" s="241"/>
      <c r="IF332" s="241"/>
      <c r="IG332" s="241"/>
      <c r="IH332" s="241"/>
      <c r="II332" s="241"/>
      <c r="IJ332" s="241"/>
      <c r="IK332" s="241"/>
      <c r="IL332" s="241"/>
      <c r="IM332" s="241"/>
      <c r="IN332" s="241"/>
      <c r="IO332" s="241"/>
      <c r="IP332" s="241"/>
      <c r="IQ332" s="241"/>
      <c r="IR332" s="241"/>
      <c r="IS332" s="241"/>
      <c r="IT332" s="241"/>
      <c r="IU332" s="241"/>
      <c r="IV332" s="241"/>
      <c r="IW332" s="241"/>
      <c r="IX332" s="241"/>
      <c r="IY332" s="241"/>
      <c r="IZ332" s="241"/>
      <c r="JA332" s="241"/>
      <c r="JB332" s="241"/>
      <c r="JC332" s="241"/>
      <c r="JD332" s="241"/>
      <c r="JE332" s="241"/>
      <c r="JF332" s="241"/>
      <c r="JG332" s="241"/>
      <c r="JH332" s="241"/>
      <c r="JI332" s="241"/>
      <c r="JJ332" s="241"/>
      <c r="JK332" s="241"/>
      <c r="JL332" s="241"/>
      <c r="JM332" s="241"/>
      <c r="JN332" s="241"/>
      <c r="JO332" s="241"/>
      <c r="JP332" s="241"/>
      <c r="JQ332" s="241"/>
      <c r="JR332" s="241"/>
      <c r="JS332" s="241"/>
      <c r="JT332" s="241"/>
      <c r="JU332" s="241"/>
      <c r="JV332" s="241"/>
      <c r="JW332" s="241"/>
      <c r="JX332" s="241"/>
      <c r="JY332" s="241"/>
      <c r="JZ332" s="241"/>
      <c r="KA332" s="241"/>
      <c r="KB332" s="241"/>
      <c r="KC332" s="241"/>
      <c r="KD332" s="241"/>
      <c r="KE332" s="241"/>
      <c r="KF332" s="241"/>
      <c r="KG332" s="241"/>
      <c r="KH332" s="241"/>
      <c r="KI332" s="241"/>
      <c r="KJ332" s="241"/>
      <c r="KK332" s="241"/>
      <c r="KL332" s="241"/>
      <c r="KM332" s="241"/>
      <c r="KN332" s="241"/>
      <c r="KO332" s="241"/>
      <c r="KP332" s="241"/>
      <c r="KQ332" s="241"/>
      <c r="KR332" s="241"/>
      <c r="KS332" s="241"/>
      <c r="KT332" s="241"/>
      <c r="KU332" s="241"/>
      <c r="KV332" s="241"/>
      <c r="KW332" s="241"/>
      <c r="KX332" s="241"/>
      <c r="KY332" s="241"/>
      <c r="KZ332" s="241"/>
      <c r="LA332" s="241"/>
      <c r="LB332" s="241"/>
      <c r="LC332" s="241"/>
      <c r="LD332" s="241"/>
      <c r="LE332" s="241"/>
      <c r="LF332" s="241"/>
      <c r="LG332" s="241"/>
      <c r="LH332" s="241"/>
      <c r="LI332" s="241"/>
      <c r="LJ332" s="241"/>
      <c r="LK332" s="241"/>
      <c r="LL332" s="241"/>
      <c r="LM332" s="241"/>
      <c r="LN332" s="241"/>
      <c r="LO332" s="241"/>
      <c r="LP332" s="241"/>
      <c r="LQ332" s="241"/>
      <c r="LR332" s="241"/>
      <c r="LS332" s="241"/>
      <c r="LT332" s="241"/>
      <c r="LU332" s="241"/>
      <c r="LV332" s="241"/>
      <c r="LW332" s="241"/>
      <c r="LX332" s="241"/>
      <c r="LY332" s="241"/>
      <c r="LZ332" s="241"/>
      <c r="MA332" s="241"/>
      <c r="MB332" s="241"/>
      <c r="MC332" s="241"/>
      <c r="MD332" s="241"/>
      <c r="ME332" s="241"/>
      <c r="MF332" s="241"/>
      <c r="MG332" s="241"/>
      <c r="MH332" s="241"/>
      <c r="MI332" s="241"/>
      <c r="MJ332" s="241"/>
      <c r="MK332" s="241"/>
      <c r="ML332" s="241"/>
      <c r="MM332" s="241"/>
      <c r="MN332" s="241"/>
      <c r="MO332" s="241"/>
      <c r="MP332" s="241"/>
      <c r="MQ332" s="241"/>
      <c r="MR332" s="241"/>
      <c r="MS332" s="241"/>
      <c r="MT332" s="241"/>
      <c r="MU332" s="241"/>
      <c r="MV332" s="241"/>
      <c r="MW332" s="241"/>
      <c r="MX332" s="241"/>
      <c r="MY332" s="241"/>
      <c r="MZ332" s="241"/>
      <c r="NA332" s="241"/>
      <c r="NB332" s="241"/>
      <c r="NC332" s="241"/>
      <c r="ND332" s="241"/>
      <c r="NE332" s="241"/>
      <c r="NF332" s="241"/>
      <c r="NG332" s="241"/>
      <c r="NH332" s="241"/>
      <c r="NI332" s="241"/>
      <c r="NJ332" s="241"/>
      <c r="NK332" s="241"/>
      <c r="NL332" s="241"/>
      <c r="NM332" s="241"/>
      <c r="NN332" s="241"/>
      <c r="NO332" s="241"/>
      <c r="NP332" s="241"/>
      <c r="NQ332" s="241"/>
      <c r="NR332" s="241"/>
      <c r="NS332" s="241"/>
      <c r="NT332" s="241"/>
      <c r="NU332" s="241"/>
      <c r="NV332" s="241"/>
      <c r="NW332" s="241"/>
      <c r="NX332" s="241"/>
      <c r="NY332" s="241"/>
      <c r="NZ332" s="241"/>
      <c r="OA332" s="241"/>
      <c r="OB332" s="241"/>
    </row>
    <row r="333" spans="1:392" s="243" customFormat="1">
      <c r="A333" s="121" t="s">
        <v>254</v>
      </c>
      <c r="B333" s="385" t="s">
        <v>253</v>
      </c>
      <c r="C333" s="170">
        <f>VLOOKUP(A333,'Running Inventory count'!$A:$C,3,)</f>
        <v>5</v>
      </c>
      <c r="D333" s="169"/>
      <c r="E333" s="169"/>
      <c r="F333" s="115" t="s">
        <v>783</v>
      </c>
      <c r="G333" s="169" t="s">
        <v>818</v>
      </c>
      <c r="H333" s="167" t="s">
        <v>737</v>
      </c>
      <c r="I333" s="207"/>
      <c r="J333" s="163"/>
      <c r="K333" s="15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  <c r="V333" s="241"/>
      <c r="W333" s="241"/>
      <c r="X333" s="241"/>
      <c r="Y333" s="241"/>
      <c r="Z333" s="241"/>
      <c r="AA333" s="241"/>
      <c r="AB333" s="241"/>
      <c r="AC333" s="241"/>
      <c r="AD333" s="241"/>
      <c r="AE333" s="241"/>
      <c r="AF333" s="241"/>
      <c r="AG333" s="241"/>
      <c r="AH333" s="241"/>
      <c r="AI333" s="241"/>
      <c r="AJ333" s="241"/>
      <c r="AK333" s="241"/>
      <c r="AL333" s="241"/>
      <c r="AM333" s="241"/>
      <c r="AN333" s="241"/>
      <c r="AO333" s="241"/>
      <c r="AP333" s="241"/>
      <c r="AQ333" s="241"/>
      <c r="AR333" s="241"/>
      <c r="AS333" s="241"/>
      <c r="AT333" s="241"/>
      <c r="AU333" s="241"/>
      <c r="AV333" s="241"/>
      <c r="AW333" s="241"/>
      <c r="AX333" s="241"/>
      <c r="AY333" s="241"/>
      <c r="AZ333" s="241"/>
      <c r="BA333" s="241"/>
      <c r="BB333" s="241"/>
      <c r="BC333" s="241"/>
      <c r="BD333" s="241"/>
      <c r="BE333" s="241"/>
      <c r="BF333" s="241"/>
      <c r="BG333" s="241"/>
      <c r="BH333" s="241"/>
      <c r="BI333" s="241"/>
      <c r="BJ333" s="241"/>
      <c r="BK333" s="241"/>
      <c r="BL333" s="241"/>
      <c r="BM333" s="241"/>
      <c r="BN333" s="241"/>
      <c r="BO333" s="241"/>
      <c r="BP333" s="241"/>
      <c r="BQ333" s="241"/>
      <c r="BR333" s="241"/>
      <c r="BS333" s="241"/>
      <c r="BT333" s="241"/>
      <c r="BU333" s="241"/>
      <c r="BV333" s="241"/>
      <c r="BW333" s="241"/>
      <c r="BX333" s="241"/>
      <c r="BY333" s="241"/>
      <c r="BZ333" s="241"/>
      <c r="CA333" s="241"/>
      <c r="CB333" s="241"/>
      <c r="CC333" s="241"/>
      <c r="CD333" s="241"/>
      <c r="CE333" s="241"/>
      <c r="CF333" s="241"/>
      <c r="CG333" s="241"/>
      <c r="CH333" s="241"/>
      <c r="CI333" s="241"/>
      <c r="CJ333" s="241"/>
      <c r="CK333" s="241"/>
      <c r="CL333" s="241"/>
      <c r="CM333" s="241"/>
      <c r="CN333" s="241"/>
      <c r="CO333" s="241"/>
      <c r="CP333" s="241"/>
      <c r="CQ333" s="241"/>
      <c r="CR333" s="241"/>
      <c r="CS333" s="241"/>
      <c r="CT333" s="241"/>
      <c r="CU333" s="241"/>
      <c r="CV333" s="241"/>
      <c r="CW333" s="241"/>
      <c r="CX333" s="241"/>
      <c r="CY333" s="241"/>
      <c r="CZ333" s="241"/>
      <c r="DA333" s="241"/>
      <c r="DB333" s="241"/>
      <c r="DC333" s="241"/>
      <c r="DD333" s="241"/>
      <c r="DE333" s="241"/>
      <c r="DF333" s="241"/>
      <c r="DG333" s="241"/>
      <c r="DH333" s="241"/>
      <c r="DI333" s="241"/>
      <c r="DJ333" s="241"/>
      <c r="DK333" s="241"/>
      <c r="DL333" s="241"/>
      <c r="DM333" s="241"/>
      <c r="DN333" s="241"/>
      <c r="DO333" s="241"/>
      <c r="DP333" s="241"/>
      <c r="DQ333" s="241"/>
      <c r="DR333" s="241"/>
      <c r="DS333" s="241"/>
      <c r="DT333" s="241"/>
      <c r="DU333" s="241"/>
      <c r="DV333" s="241"/>
      <c r="DW333" s="241"/>
      <c r="DX333" s="241"/>
      <c r="DY333" s="241"/>
      <c r="DZ333" s="241"/>
      <c r="EA333" s="241"/>
      <c r="EB333" s="241"/>
      <c r="EC333" s="241"/>
      <c r="ED333" s="241"/>
      <c r="EE333" s="241"/>
      <c r="EF333" s="241"/>
      <c r="EG333" s="241"/>
      <c r="EH333" s="241"/>
      <c r="EI333" s="241"/>
      <c r="EJ333" s="241"/>
      <c r="EK333" s="241"/>
      <c r="EL333" s="241"/>
      <c r="EM333" s="241"/>
      <c r="EN333" s="241"/>
      <c r="EO333" s="241"/>
      <c r="EP333" s="241"/>
      <c r="EQ333" s="241"/>
      <c r="ER333" s="241"/>
      <c r="ES333" s="241"/>
      <c r="ET333" s="241"/>
      <c r="EU333" s="241"/>
      <c r="EV333" s="241"/>
      <c r="EW333" s="241"/>
      <c r="EX333" s="241"/>
      <c r="EY333" s="241"/>
      <c r="EZ333" s="241"/>
      <c r="FA333" s="241"/>
      <c r="FB333" s="241"/>
      <c r="FC333" s="241"/>
      <c r="FD333" s="241"/>
      <c r="FE333" s="241"/>
      <c r="FF333" s="241"/>
      <c r="FG333" s="241"/>
      <c r="FH333" s="241"/>
      <c r="FI333" s="241"/>
      <c r="FJ333" s="241"/>
      <c r="FK333" s="241"/>
      <c r="FL333" s="241"/>
      <c r="FM333" s="241"/>
      <c r="FN333" s="241"/>
      <c r="FO333" s="241"/>
      <c r="FP333" s="241"/>
      <c r="FQ333" s="241"/>
      <c r="FR333" s="241"/>
      <c r="FS333" s="241"/>
      <c r="FT333" s="241"/>
      <c r="FU333" s="241"/>
      <c r="FV333" s="241"/>
      <c r="FW333" s="241"/>
      <c r="FX333" s="241"/>
      <c r="FY333" s="241"/>
      <c r="FZ333" s="241"/>
      <c r="GA333" s="241"/>
      <c r="GB333" s="241"/>
      <c r="GC333" s="241"/>
      <c r="GD333" s="241"/>
      <c r="GE333" s="241"/>
      <c r="GF333" s="241"/>
      <c r="GG333" s="241"/>
      <c r="GH333" s="241"/>
      <c r="GI333" s="241"/>
      <c r="GJ333" s="241"/>
      <c r="GK333" s="241"/>
      <c r="GL333" s="241"/>
      <c r="GM333" s="241"/>
      <c r="GN333" s="241"/>
      <c r="GO333" s="241"/>
      <c r="GP333" s="241"/>
      <c r="GQ333" s="241"/>
      <c r="GR333" s="241"/>
      <c r="GS333" s="241"/>
      <c r="GT333" s="241"/>
      <c r="GU333" s="241"/>
      <c r="GV333" s="241"/>
      <c r="GW333" s="241"/>
      <c r="GX333" s="241"/>
      <c r="GY333" s="241"/>
      <c r="GZ333" s="241"/>
      <c r="HA333" s="241"/>
      <c r="HB333" s="241"/>
      <c r="HC333" s="241"/>
      <c r="HD333" s="241"/>
      <c r="HE333" s="241"/>
      <c r="HF333" s="241"/>
      <c r="HG333" s="241"/>
      <c r="HH333" s="241"/>
      <c r="HI333" s="241"/>
      <c r="HJ333" s="241"/>
      <c r="HK333" s="241"/>
      <c r="HL333" s="241"/>
      <c r="HM333" s="241"/>
      <c r="HN333" s="241"/>
      <c r="HO333" s="241"/>
      <c r="HP333" s="241"/>
      <c r="HQ333" s="241"/>
      <c r="HR333" s="241"/>
      <c r="HS333" s="241"/>
      <c r="HT333" s="241"/>
      <c r="HU333" s="241"/>
      <c r="HV333" s="241"/>
      <c r="HW333" s="241"/>
      <c r="HX333" s="241"/>
      <c r="HY333" s="241"/>
      <c r="HZ333" s="241"/>
      <c r="IA333" s="241"/>
      <c r="IB333" s="241"/>
      <c r="IC333" s="241"/>
      <c r="ID333" s="241"/>
      <c r="IE333" s="241"/>
      <c r="IF333" s="241"/>
      <c r="IG333" s="241"/>
      <c r="IH333" s="241"/>
      <c r="II333" s="241"/>
      <c r="IJ333" s="241"/>
      <c r="IK333" s="241"/>
      <c r="IL333" s="241"/>
      <c r="IM333" s="241"/>
      <c r="IN333" s="241"/>
      <c r="IO333" s="241"/>
      <c r="IP333" s="241"/>
      <c r="IQ333" s="241"/>
      <c r="IR333" s="241"/>
      <c r="IS333" s="241"/>
      <c r="IT333" s="241"/>
      <c r="IU333" s="241"/>
      <c r="IV333" s="241"/>
      <c r="IW333" s="241"/>
      <c r="IX333" s="241"/>
      <c r="IY333" s="241"/>
      <c r="IZ333" s="241"/>
      <c r="JA333" s="241"/>
      <c r="JB333" s="241"/>
      <c r="JC333" s="241"/>
      <c r="JD333" s="241"/>
      <c r="JE333" s="241"/>
      <c r="JF333" s="241"/>
      <c r="JG333" s="241"/>
      <c r="JH333" s="241"/>
      <c r="JI333" s="241"/>
      <c r="JJ333" s="241"/>
      <c r="JK333" s="241"/>
      <c r="JL333" s="241"/>
      <c r="JM333" s="241"/>
      <c r="JN333" s="241"/>
      <c r="JO333" s="241"/>
      <c r="JP333" s="241"/>
      <c r="JQ333" s="241"/>
      <c r="JR333" s="241"/>
      <c r="JS333" s="241"/>
      <c r="JT333" s="241"/>
      <c r="JU333" s="241"/>
      <c r="JV333" s="241"/>
      <c r="JW333" s="241"/>
      <c r="JX333" s="241"/>
      <c r="JY333" s="241"/>
      <c r="JZ333" s="241"/>
      <c r="KA333" s="241"/>
      <c r="KB333" s="241"/>
      <c r="KC333" s="241"/>
      <c r="KD333" s="241"/>
      <c r="KE333" s="241"/>
      <c r="KF333" s="241"/>
      <c r="KG333" s="241"/>
      <c r="KH333" s="241"/>
      <c r="KI333" s="241"/>
      <c r="KJ333" s="241"/>
      <c r="KK333" s="241"/>
      <c r="KL333" s="241"/>
      <c r="KM333" s="241"/>
      <c r="KN333" s="241"/>
      <c r="KO333" s="241"/>
      <c r="KP333" s="241"/>
      <c r="KQ333" s="241"/>
      <c r="KR333" s="241"/>
      <c r="KS333" s="241"/>
      <c r="KT333" s="241"/>
      <c r="KU333" s="241"/>
      <c r="KV333" s="241"/>
      <c r="KW333" s="241"/>
      <c r="KX333" s="241"/>
      <c r="KY333" s="241"/>
      <c r="KZ333" s="241"/>
      <c r="LA333" s="241"/>
      <c r="LB333" s="241"/>
      <c r="LC333" s="241"/>
      <c r="LD333" s="241"/>
      <c r="LE333" s="241"/>
      <c r="LF333" s="241"/>
      <c r="LG333" s="241"/>
      <c r="LH333" s="241"/>
      <c r="LI333" s="241"/>
      <c r="LJ333" s="241"/>
      <c r="LK333" s="241"/>
      <c r="LL333" s="241"/>
      <c r="LM333" s="241"/>
      <c r="LN333" s="241"/>
      <c r="LO333" s="241"/>
      <c r="LP333" s="241"/>
      <c r="LQ333" s="241"/>
      <c r="LR333" s="241"/>
      <c r="LS333" s="241"/>
      <c r="LT333" s="241"/>
      <c r="LU333" s="241"/>
      <c r="LV333" s="241"/>
      <c r="LW333" s="241"/>
      <c r="LX333" s="241"/>
      <c r="LY333" s="241"/>
      <c r="LZ333" s="241"/>
      <c r="MA333" s="241"/>
      <c r="MB333" s="241"/>
      <c r="MC333" s="241"/>
      <c r="MD333" s="241"/>
      <c r="ME333" s="241"/>
      <c r="MF333" s="241"/>
      <c r="MG333" s="241"/>
      <c r="MH333" s="241"/>
      <c r="MI333" s="241"/>
      <c r="MJ333" s="241"/>
      <c r="MK333" s="241"/>
      <c r="ML333" s="241"/>
      <c r="MM333" s="241"/>
      <c r="MN333" s="241"/>
      <c r="MO333" s="241"/>
      <c r="MP333" s="241"/>
      <c r="MQ333" s="241"/>
      <c r="MR333" s="241"/>
      <c r="MS333" s="241"/>
      <c r="MT333" s="241"/>
      <c r="MU333" s="241"/>
      <c r="MV333" s="241"/>
      <c r="MW333" s="241"/>
      <c r="MX333" s="241"/>
      <c r="MY333" s="241"/>
      <c r="MZ333" s="241"/>
      <c r="NA333" s="241"/>
      <c r="NB333" s="241"/>
      <c r="NC333" s="241"/>
      <c r="ND333" s="241"/>
      <c r="NE333" s="241"/>
      <c r="NF333" s="241"/>
      <c r="NG333" s="241"/>
      <c r="NH333" s="241"/>
      <c r="NI333" s="241"/>
      <c r="NJ333" s="241"/>
      <c r="NK333" s="241"/>
      <c r="NL333" s="241"/>
      <c r="NM333" s="241"/>
      <c r="NN333" s="241"/>
      <c r="NO333" s="241"/>
      <c r="NP333" s="241"/>
      <c r="NQ333" s="241"/>
      <c r="NR333" s="241"/>
      <c r="NS333" s="241"/>
      <c r="NT333" s="241"/>
      <c r="NU333" s="241"/>
      <c r="NV333" s="241"/>
      <c r="NW333" s="241"/>
      <c r="NX333" s="241"/>
      <c r="NY333" s="241"/>
      <c r="NZ333" s="241"/>
      <c r="OA333" s="241"/>
      <c r="OB333" s="241"/>
    </row>
    <row r="334" spans="1:392" s="243" customFormat="1">
      <c r="A334" s="121" t="s">
        <v>256</v>
      </c>
      <c r="B334" s="157" t="s">
        <v>255</v>
      </c>
      <c r="C334" s="170">
        <f>VLOOKUP(A334,'Running Inventory count'!$A:$C,3,)</f>
        <v>5</v>
      </c>
      <c r="D334" s="169"/>
      <c r="E334" s="169"/>
      <c r="F334" s="115" t="s">
        <v>783</v>
      </c>
      <c r="G334" s="169" t="s">
        <v>818</v>
      </c>
      <c r="H334" s="167" t="s">
        <v>737</v>
      </c>
      <c r="I334" s="207"/>
      <c r="J334" s="163"/>
      <c r="K334" s="151"/>
      <c r="L334" s="241"/>
      <c r="M334" s="241"/>
      <c r="N334" s="241"/>
      <c r="O334" s="241"/>
      <c r="P334" s="241"/>
      <c r="Q334" s="241"/>
      <c r="R334" s="241"/>
      <c r="S334" s="241"/>
      <c r="T334" s="241"/>
      <c r="U334" s="241"/>
      <c r="V334" s="241"/>
      <c r="W334" s="241"/>
      <c r="X334" s="241"/>
      <c r="Y334" s="241"/>
      <c r="Z334" s="241"/>
      <c r="AA334" s="241"/>
      <c r="AB334" s="241"/>
      <c r="AC334" s="241"/>
      <c r="AD334" s="241"/>
      <c r="AE334" s="241"/>
      <c r="AF334" s="241"/>
      <c r="AG334" s="241"/>
      <c r="AH334" s="241"/>
      <c r="AI334" s="241"/>
      <c r="AJ334" s="241"/>
      <c r="AK334" s="241"/>
      <c r="AL334" s="241"/>
      <c r="AM334" s="241"/>
      <c r="AN334" s="241"/>
      <c r="AO334" s="241"/>
      <c r="AP334" s="241"/>
      <c r="AQ334" s="241"/>
      <c r="AR334" s="241"/>
      <c r="AS334" s="241"/>
      <c r="AT334" s="241"/>
      <c r="AU334" s="241"/>
      <c r="AV334" s="241"/>
      <c r="AW334" s="241"/>
      <c r="AX334" s="241"/>
      <c r="AY334" s="241"/>
      <c r="AZ334" s="241"/>
      <c r="BA334" s="241"/>
      <c r="BB334" s="241"/>
      <c r="BC334" s="241"/>
      <c r="BD334" s="241"/>
      <c r="BE334" s="241"/>
      <c r="BF334" s="241"/>
      <c r="BG334" s="241"/>
      <c r="BH334" s="241"/>
      <c r="BI334" s="241"/>
      <c r="BJ334" s="241"/>
      <c r="BK334" s="241"/>
      <c r="BL334" s="241"/>
      <c r="BM334" s="241"/>
      <c r="BN334" s="241"/>
      <c r="BO334" s="241"/>
      <c r="BP334" s="241"/>
      <c r="BQ334" s="241"/>
      <c r="BR334" s="241"/>
      <c r="BS334" s="241"/>
      <c r="BT334" s="241"/>
      <c r="BU334" s="241"/>
      <c r="BV334" s="241"/>
      <c r="BW334" s="241"/>
      <c r="BX334" s="241"/>
      <c r="BY334" s="241"/>
      <c r="BZ334" s="241"/>
      <c r="CA334" s="241"/>
      <c r="CB334" s="241"/>
      <c r="CC334" s="241"/>
      <c r="CD334" s="241"/>
      <c r="CE334" s="241"/>
      <c r="CF334" s="241"/>
      <c r="CG334" s="241"/>
      <c r="CH334" s="241"/>
      <c r="CI334" s="241"/>
      <c r="CJ334" s="241"/>
      <c r="CK334" s="241"/>
      <c r="CL334" s="241"/>
      <c r="CM334" s="241"/>
      <c r="CN334" s="241"/>
      <c r="CO334" s="241"/>
      <c r="CP334" s="241"/>
      <c r="CQ334" s="241"/>
      <c r="CR334" s="241"/>
      <c r="CS334" s="241"/>
      <c r="CT334" s="241"/>
      <c r="CU334" s="241"/>
      <c r="CV334" s="241"/>
      <c r="CW334" s="241"/>
      <c r="CX334" s="241"/>
      <c r="CY334" s="241"/>
      <c r="CZ334" s="241"/>
      <c r="DA334" s="241"/>
      <c r="DB334" s="241"/>
      <c r="DC334" s="241"/>
      <c r="DD334" s="241"/>
      <c r="DE334" s="241"/>
      <c r="DF334" s="241"/>
      <c r="DG334" s="241"/>
      <c r="DH334" s="241"/>
      <c r="DI334" s="241"/>
      <c r="DJ334" s="241"/>
      <c r="DK334" s="241"/>
      <c r="DL334" s="241"/>
      <c r="DM334" s="241"/>
      <c r="DN334" s="241"/>
      <c r="DO334" s="241"/>
      <c r="DP334" s="241"/>
      <c r="DQ334" s="241"/>
      <c r="DR334" s="241"/>
      <c r="DS334" s="241"/>
      <c r="DT334" s="241"/>
      <c r="DU334" s="241"/>
      <c r="DV334" s="241"/>
      <c r="DW334" s="241"/>
      <c r="DX334" s="241"/>
      <c r="DY334" s="241"/>
      <c r="DZ334" s="241"/>
      <c r="EA334" s="241"/>
      <c r="EB334" s="241"/>
      <c r="EC334" s="241"/>
      <c r="ED334" s="241"/>
      <c r="EE334" s="241"/>
      <c r="EF334" s="241"/>
      <c r="EG334" s="241"/>
      <c r="EH334" s="241"/>
      <c r="EI334" s="241"/>
      <c r="EJ334" s="241"/>
      <c r="EK334" s="241"/>
      <c r="EL334" s="241"/>
      <c r="EM334" s="241"/>
      <c r="EN334" s="241"/>
      <c r="EO334" s="241"/>
      <c r="EP334" s="241"/>
      <c r="EQ334" s="241"/>
      <c r="ER334" s="241"/>
      <c r="ES334" s="241"/>
      <c r="ET334" s="241"/>
      <c r="EU334" s="241"/>
      <c r="EV334" s="241"/>
      <c r="EW334" s="241"/>
      <c r="EX334" s="241"/>
      <c r="EY334" s="241"/>
      <c r="EZ334" s="241"/>
      <c r="FA334" s="241"/>
      <c r="FB334" s="241"/>
      <c r="FC334" s="241"/>
      <c r="FD334" s="241"/>
      <c r="FE334" s="241"/>
      <c r="FF334" s="241"/>
      <c r="FG334" s="241"/>
      <c r="FH334" s="241"/>
      <c r="FI334" s="241"/>
      <c r="FJ334" s="241"/>
      <c r="FK334" s="241"/>
      <c r="FL334" s="241"/>
      <c r="FM334" s="241"/>
      <c r="FN334" s="241"/>
      <c r="FO334" s="241"/>
      <c r="FP334" s="241"/>
      <c r="FQ334" s="241"/>
      <c r="FR334" s="241"/>
      <c r="FS334" s="241"/>
      <c r="FT334" s="241"/>
      <c r="FU334" s="241"/>
      <c r="FV334" s="241"/>
      <c r="FW334" s="241"/>
      <c r="FX334" s="241"/>
      <c r="FY334" s="241"/>
      <c r="FZ334" s="241"/>
      <c r="GA334" s="241"/>
      <c r="GB334" s="241"/>
      <c r="GC334" s="241"/>
      <c r="GD334" s="241"/>
      <c r="GE334" s="241"/>
      <c r="GF334" s="241"/>
      <c r="GG334" s="241"/>
      <c r="GH334" s="241"/>
      <c r="GI334" s="241"/>
      <c r="GJ334" s="241"/>
      <c r="GK334" s="241"/>
      <c r="GL334" s="241"/>
      <c r="GM334" s="241"/>
      <c r="GN334" s="241"/>
      <c r="GO334" s="241"/>
      <c r="GP334" s="241"/>
      <c r="GQ334" s="241"/>
      <c r="GR334" s="241"/>
      <c r="GS334" s="241"/>
      <c r="GT334" s="241"/>
      <c r="GU334" s="241"/>
      <c r="GV334" s="241"/>
      <c r="GW334" s="241"/>
      <c r="GX334" s="241"/>
      <c r="GY334" s="241"/>
      <c r="GZ334" s="241"/>
      <c r="HA334" s="241"/>
      <c r="HB334" s="241"/>
      <c r="HC334" s="241"/>
      <c r="HD334" s="241"/>
      <c r="HE334" s="241"/>
      <c r="HF334" s="241"/>
      <c r="HG334" s="241"/>
      <c r="HH334" s="241"/>
      <c r="HI334" s="241"/>
      <c r="HJ334" s="241"/>
      <c r="HK334" s="241"/>
      <c r="HL334" s="241"/>
      <c r="HM334" s="241"/>
      <c r="HN334" s="241"/>
      <c r="HO334" s="241"/>
      <c r="HP334" s="241"/>
      <c r="HQ334" s="241"/>
      <c r="HR334" s="241"/>
      <c r="HS334" s="241"/>
      <c r="HT334" s="241"/>
      <c r="HU334" s="241"/>
      <c r="HV334" s="241"/>
      <c r="HW334" s="241"/>
      <c r="HX334" s="241"/>
      <c r="HY334" s="241"/>
      <c r="HZ334" s="241"/>
      <c r="IA334" s="241"/>
      <c r="IB334" s="241"/>
      <c r="IC334" s="241"/>
      <c r="ID334" s="241"/>
      <c r="IE334" s="241"/>
      <c r="IF334" s="241"/>
      <c r="IG334" s="241"/>
      <c r="IH334" s="241"/>
      <c r="II334" s="241"/>
      <c r="IJ334" s="241"/>
      <c r="IK334" s="241"/>
      <c r="IL334" s="241"/>
      <c r="IM334" s="241"/>
      <c r="IN334" s="241"/>
      <c r="IO334" s="241"/>
      <c r="IP334" s="241"/>
      <c r="IQ334" s="241"/>
      <c r="IR334" s="241"/>
      <c r="IS334" s="241"/>
      <c r="IT334" s="241"/>
      <c r="IU334" s="241"/>
      <c r="IV334" s="241"/>
      <c r="IW334" s="241"/>
      <c r="IX334" s="241"/>
      <c r="IY334" s="241"/>
      <c r="IZ334" s="241"/>
      <c r="JA334" s="241"/>
      <c r="JB334" s="241"/>
      <c r="JC334" s="241"/>
      <c r="JD334" s="241"/>
      <c r="JE334" s="241"/>
      <c r="JF334" s="241"/>
      <c r="JG334" s="241"/>
      <c r="JH334" s="241"/>
      <c r="JI334" s="241"/>
      <c r="JJ334" s="241"/>
      <c r="JK334" s="241"/>
      <c r="JL334" s="241"/>
      <c r="JM334" s="241"/>
      <c r="JN334" s="241"/>
      <c r="JO334" s="241"/>
      <c r="JP334" s="241"/>
      <c r="JQ334" s="241"/>
      <c r="JR334" s="241"/>
      <c r="JS334" s="241"/>
      <c r="JT334" s="241"/>
      <c r="JU334" s="241"/>
      <c r="JV334" s="241"/>
      <c r="JW334" s="241"/>
      <c r="JX334" s="241"/>
      <c r="JY334" s="241"/>
      <c r="JZ334" s="241"/>
      <c r="KA334" s="241"/>
      <c r="KB334" s="241"/>
      <c r="KC334" s="241"/>
      <c r="KD334" s="241"/>
      <c r="KE334" s="241"/>
      <c r="KF334" s="241"/>
      <c r="KG334" s="241"/>
      <c r="KH334" s="241"/>
      <c r="KI334" s="241"/>
      <c r="KJ334" s="241"/>
      <c r="KK334" s="241"/>
      <c r="KL334" s="241"/>
      <c r="KM334" s="241"/>
      <c r="KN334" s="241"/>
      <c r="KO334" s="241"/>
      <c r="KP334" s="241"/>
      <c r="KQ334" s="241"/>
      <c r="KR334" s="241"/>
      <c r="KS334" s="241"/>
      <c r="KT334" s="241"/>
      <c r="KU334" s="241"/>
      <c r="KV334" s="241"/>
      <c r="KW334" s="241"/>
      <c r="KX334" s="241"/>
      <c r="KY334" s="241"/>
      <c r="KZ334" s="241"/>
      <c r="LA334" s="241"/>
      <c r="LB334" s="241"/>
      <c r="LC334" s="241"/>
      <c r="LD334" s="241"/>
      <c r="LE334" s="241"/>
      <c r="LF334" s="241"/>
      <c r="LG334" s="241"/>
      <c r="LH334" s="241"/>
      <c r="LI334" s="241"/>
      <c r="LJ334" s="241"/>
      <c r="LK334" s="241"/>
      <c r="LL334" s="241"/>
      <c r="LM334" s="241"/>
      <c r="LN334" s="241"/>
      <c r="LO334" s="241"/>
      <c r="LP334" s="241"/>
      <c r="LQ334" s="241"/>
      <c r="LR334" s="241"/>
      <c r="LS334" s="241"/>
      <c r="LT334" s="241"/>
      <c r="LU334" s="241"/>
      <c r="LV334" s="241"/>
      <c r="LW334" s="241"/>
      <c r="LX334" s="241"/>
      <c r="LY334" s="241"/>
      <c r="LZ334" s="241"/>
      <c r="MA334" s="241"/>
      <c r="MB334" s="241"/>
      <c r="MC334" s="241"/>
      <c r="MD334" s="241"/>
      <c r="ME334" s="241"/>
      <c r="MF334" s="241"/>
      <c r="MG334" s="241"/>
      <c r="MH334" s="241"/>
      <c r="MI334" s="241"/>
      <c r="MJ334" s="241"/>
      <c r="MK334" s="241"/>
      <c r="ML334" s="241"/>
      <c r="MM334" s="241"/>
      <c r="MN334" s="241"/>
      <c r="MO334" s="241"/>
      <c r="MP334" s="241"/>
      <c r="MQ334" s="241"/>
      <c r="MR334" s="241"/>
      <c r="MS334" s="241"/>
      <c r="MT334" s="241"/>
      <c r="MU334" s="241"/>
      <c r="MV334" s="241"/>
      <c r="MW334" s="241"/>
      <c r="MX334" s="241"/>
      <c r="MY334" s="241"/>
      <c r="MZ334" s="241"/>
      <c r="NA334" s="241"/>
      <c r="NB334" s="241"/>
      <c r="NC334" s="241"/>
      <c r="ND334" s="241"/>
      <c r="NE334" s="241"/>
      <c r="NF334" s="241"/>
      <c r="NG334" s="241"/>
      <c r="NH334" s="241"/>
      <c r="NI334" s="241"/>
      <c r="NJ334" s="241"/>
      <c r="NK334" s="241"/>
      <c r="NL334" s="241"/>
      <c r="NM334" s="241"/>
      <c r="NN334" s="241"/>
      <c r="NO334" s="241"/>
      <c r="NP334" s="241"/>
      <c r="NQ334" s="241"/>
      <c r="NR334" s="241"/>
      <c r="NS334" s="241"/>
      <c r="NT334" s="241"/>
      <c r="NU334" s="241"/>
      <c r="NV334" s="241"/>
      <c r="NW334" s="241"/>
      <c r="NX334" s="241"/>
      <c r="NY334" s="241"/>
      <c r="NZ334" s="241"/>
      <c r="OA334" s="241"/>
      <c r="OB334" s="241"/>
    </row>
    <row r="335" spans="1:392" s="243" customFormat="1">
      <c r="A335" s="121" t="s">
        <v>258</v>
      </c>
      <c r="B335" s="157" t="s">
        <v>257</v>
      </c>
      <c r="C335" s="170">
        <f>VLOOKUP(A335,'Running Inventory count'!$A:$C,3,)</f>
        <v>20</v>
      </c>
      <c r="D335" s="169"/>
      <c r="E335" s="169"/>
      <c r="F335" s="115" t="s">
        <v>783</v>
      </c>
      <c r="G335" s="169" t="s">
        <v>818</v>
      </c>
      <c r="H335" s="167" t="s">
        <v>737</v>
      </c>
      <c r="I335" s="207"/>
      <c r="J335" s="163"/>
      <c r="K335" s="15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1"/>
      <c r="V335" s="241"/>
      <c r="W335" s="241"/>
      <c r="X335" s="241"/>
      <c r="Y335" s="241"/>
      <c r="Z335" s="241"/>
      <c r="AA335" s="241"/>
      <c r="AB335" s="241"/>
      <c r="AC335" s="241"/>
      <c r="AD335" s="241"/>
      <c r="AE335" s="241"/>
      <c r="AF335" s="241"/>
      <c r="AG335" s="241"/>
      <c r="AH335" s="241"/>
      <c r="AI335" s="241"/>
      <c r="AJ335" s="241"/>
      <c r="AK335" s="241"/>
      <c r="AL335" s="241"/>
      <c r="AM335" s="241"/>
      <c r="AN335" s="241"/>
      <c r="AO335" s="241"/>
      <c r="AP335" s="241"/>
      <c r="AQ335" s="241"/>
      <c r="AR335" s="241"/>
      <c r="AS335" s="241"/>
      <c r="AT335" s="241"/>
      <c r="AU335" s="241"/>
      <c r="AV335" s="241"/>
      <c r="AW335" s="241"/>
      <c r="AX335" s="241"/>
      <c r="AY335" s="241"/>
      <c r="AZ335" s="241"/>
      <c r="BA335" s="241"/>
      <c r="BB335" s="241"/>
      <c r="BC335" s="241"/>
      <c r="BD335" s="241"/>
      <c r="BE335" s="241"/>
      <c r="BF335" s="241"/>
      <c r="BG335" s="241"/>
      <c r="BH335" s="241"/>
      <c r="BI335" s="241"/>
      <c r="BJ335" s="241"/>
      <c r="BK335" s="241"/>
      <c r="BL335" s="241"/>
      <c r="BM335" s="241"/>
      <c r="BN335" s="241"/>
      <c r="BO335" s="241"/>
      <c r="BP335" s="241"/>
      <c r="BQ335" s="241"/>
      <c r="BR335" s="241"/>
      <c r="BS335" s="241"/>
      <c r="BT335" s="241"/>
      <c r="BU335" s="241"/>
      <c r="BV335" s="241"/>
      <c r="BW335" s="241"/>
      <c r="BX335" s="241"/>
      <c r="BY335" s="241"/>
      <c r="BZ335" s="241"/>
      <c r="CA335" s="241"/>
      <c r="CB335" s="241"/>
      <c r="CC335" s="241"/>
      <c r="CD335" s="241"/>
      <c r="CE335" s="241"/>
      <c r="CF335" s="241"/>
      <c r="CG335" s="241"/>
      <c r="CH335" s="241"/>
      <c r="CI335" s="241"/>
      <c r="CJ335" s="241"/>
      <c r="CK335" s="241"/>
      <c r="CL335" s="241"/>
      <c r="CM335" s="241"/>
      <c r="CN335" s="241"/>
      <c r="CO335" s="241"/>
      <c r="CP335" s="241"/>
      <c r="CQ335" s="241"/>
      <c r="CR335" s="241"/>
      <c r="CS335" s="241"/>
      <c r="CT335" s="241"/>
      <c r="CU335" s="241"/>
      <c r="CV335" s="241"/>
      <c r="CW335" s="241"/>
      <c r="CX335" s="241"/>
      <c r="CY335" s="241"/>
      <c r="CZ335" s="241"/>
      <c r="DA335" s="241"/>
      <c r="DB335" s="241"/>
      <c r="DC335" s="241"/>
      <c r="DD335" s="241"/>
      <c r="DE335" s="241"/>
      <c r="DF335" s="241"/>
      <c r="DG335" s="241"/>
      <c r="DH335" s="241"/>
      <c r="DI335" s="241"/>
      <c r="DJ335" s="241"/>
      <c r="DK335" s="241"/>
      <c r="DL335" s="241"/>
      <c r="DM335" s="241"/>
      <c r="DN335" s="241"/>
      <c r="DO335" s="241"/>
      <c r="DP335" s="241"/>
      <c r="DQ335" s="241"/>
      <c r="DR335" s="241"/>
      <c r="DS335" s="241"/>
      <c r="DT335" s="241"/>
      <c r="DU335" s="241"/>
      <c r="DV335" s="241"/>
      <c r="DW335" s="241"/>
      <c r="DX335" s="241"/>
      <c r="DY335" s="241"/>
      <c r="DZ335" s="241"/>
      <c r="EA335" s="241"/>
      <c r="EB335" s="241"/>
      <c r="EC335" s="241"/>
      <c r="ED335" s="241"/>
      <c r="EE335" s="241"/>
      <c r="EF335" s="241"/>
      <c r="EG335" s="241"/>
      <c r="EH335" s="241"/>
      <c r="EI335" s="241"/>
      <c r="EJ335" s="241"/>
      <c r="EK335" s="241"/>
      <c r="EL335" s="241"/>
      <c r="EM335" s="241"/>
      <c r="EN335" s="241"/>
      <c r="EO335" s="241"/>
      <c r="EP335" s="241"/>
      <c r="EQ335" s="241"/>
      <c r="ER335" s="241"/>
      <c r="ES335" s="241"/>
      <c r="ET335" s="241"/>
      <c r="EU335" s="241"/>
      <c r="EV335" s="241"/>
      <c r="EW335" s="241"/>
      <c r="EX335" s="241"/>
      <c r="EY335" s="241"/>
      <c r="EZ335" s="241"/>
      <c r="FA335" s="241"/>
      <c r="FB335" s="241"/>
      <c r="FC335" s="241"/>
      <c r="FD335" s="241"/>
      <c r="FE335" s="241"/>
      <c r="FF335" s="241"/>
      <c r="FG335" s="241"/>
      <c r="FH335" s="241"/>
      <c r="FI335" s="241"/>
      <c r="FJ335" s="241"/>
      <c r="FK335" s="241"/>
      <c r="FL335" s="241"/>
      <c r="FM335" s="241"/>
      <c r="FN335" s="241"/>
      <c r="FO335" s="241"/>
      <c r="FP335" s="241"/>
      <c r="FQ335" s="241"/>
      <c r="FR335" s="241"/>
      <c r="FS335" s="241"/>
      <c r="FT335" s="241"/>
      <c r="FU335" s="241"/>
      <c r="FV335" s="241"/>
      <c r="FW335" s="241"/>
      <c r="FX335" s="241"/>
      <c r="FY335" s="241"/>
      <c r="FZ335" s="241"/>
      <c r="GA335" s="241"/>
      <c r="GB335" s="241"/>
      <c r="GC335" s="241"/>
      <c r="GD335" s="241"/>
      <c r="GE335" s="241"/>
      <c r="GF335" s="241"/>
      <c r="GG335" s="241"/>
      <c r="GH335" s="241"/>
      <c r="GI335" s="241"/>
      <c r="GJ335" s="241"/>
      <c r="GK335" s="241"/>
      <c r="GL335" s="241"/>
      <c r="GM335" s="241"/>
      <c r="GN335" s="241"/>
      <c r="GO335" s="241"/>
      <c r="GP335" s="241"/>
      <c r="GQ335" s="241"/>
      <c r="GR335" s="241"/>
      <c r="GS335" s="241"/>
      <c r="GT335" s="241"/>
      <c r="GU335" s="241"/>
      <c r="GV335" s="241"/>
      <c r="GW335" s="241"/>
      <c r="GX335" s="241"/>
      <c r="GY335" s="241"/>
      <c r="GZ335" s="241"/>
      <c r="HA335" s="241"/>
      <c r="HB335" s="241"/>
      <c r="HC335" s="241"/>
      <c r="HD335" s="241"/>
      <c r="HE335" s="241"/>
      <c r="HF335" s="241"/>
      <c r="HG335" s="241"/>
      <c r="HH335" s="241"/>
      <c r="HI335" s="241"/>
      <c r="HJ335" s="241"/>
      <c r="HK335" s="241"/>
      <c r="HL335" s="241"/>
      <c r="HM335" s="241"/>
      <c r="HN335" s="241"/>
      <c r="HO335" s="241"/>
      <c r="HP335" s="241"/>
      <c r="HQ335" s="241"/>
      <c r="HR335" s="241"/>
      <c r="HS335" s="241"/>
      <c r="HT335" s="241"/>
      <c r="HU335" s="241"/>
      <c r="HV335" s="241"/>
      <c r="HW335" s="241"/>
      <c r="HX335" s="241"/>
      <c r="HY335" s="241"/>
      <c r="HZ335" s="241"/>
      <c r="IA335" s="241"/>
      <c r="IB335" s="241"/>
      <c r="IC335" s="241"/>
      <c r="ID335" s="241"/>
      <c r="IE335" s="241"/>
      <c r="IF335" s="241"/>
      <c r="IG335" s="241"/>
      <c r="IH335" s="241"/>
      <c r="II335" s="241"/>
      <c r="IJ335" s="241"/>
      <c r="IK335" s="241"/>
      <c r="IL335" s="241"/>
      <c r="IM335" s="241"/>
      <c r="IN335" s="241"/>
      <c r="IO335" s="241"/>
      <c r="IP335" s="241"/>
      <c r="IQ335" s="241"/>
      <c r="IR335" s="241"/>
      <c r="IS335" s="241"/>
      <c r="IT335" s="241"/>
      <c r="IU335" s="241"/>
      <c r="IV335" s="241"/>
      <c r="IW335" s="241"/>
      <c r="IX335" s="241"/>
      <c r="IY335" s="241"/>
      <c r="IZ335" s="241"/>
      <c r="JA335" s="241"/>
      <c r="JB335" s="241"/>
      <c r="JC335" s="241"/>
      <c r="JD335" s="241"/>
      <c r="JE335" s="241"/>
      <c r="JF335" s="241"/>
      <c r="JG335" s="241"/>
      <c r="JH335" s="241"/>
      <c r="JI335" s="241"/>
      <c r="JJ335" s="241"/>
      <c r="JK335" s="241"/>
      <c r="JL335" s="241"/>
      <c r="JM335" s="241"/>
      <c r="JN335" s="241"/>
      <c r="JO335" s="241"/>
      <c r="JP335" s="241"/>
      <c r="JQ335" s="241"/>
      <c r="JR335" s="241"/>
      <c r="JS335" s="241"/>
      <c r="JT335" s="241"/>
      <c r="JU335" s="241"/>
      <c r="JV335" s="241"/>
      <c r="JW335" s="241"/>
      <c r="JX335" s="241"/>
      <c r="JY335" s="241"/>
      <c r="JZ335" s="241"/>
      <c r="KA335" s="241"/>
      <c r="KB335" s="241"/>
      <c r="KC335" s="241"/>
      <c r="KD335" s="241"/>
      <c r="KE335" s="241"/>
      <c r="KF335" s="241"/>
      <c r="KG335" s="241"/>
      <c r="KH335" s="241"/>
      <c r="KI335" s="241"/>
      <c r="KJ335" s="241"/>
      <c r="KK335" s="241"/>
      <c r="KL335" s="241"/>
      <c r="KM335" s="241"/>
      <c r="KN335" s="241"/>
      <c r="KO335" s="241"/>
      <c r="KP335" s="241"/>
      <c r="KQ335" s="241"/>
      <c r="KR335" s="241"/>
      <c r="KS335" s="241"/>
      <c r="KT335" s="241"/>
      <c r="KU335" s="241"/>
      <c r="KV335" s="241"/>
      <c r="KW335" s="241"/>
      <c r="KX335" s="241"/>
      <c r="KY335" s="241"/>
      <c r="KZ335" s="241"/>
      <c r="LA335" s="241"/>
      <c r="LB335" s="241"/>
      <c r="LC335" s="241"/>
      <c r="LD335" s="241"/>
      <c r="LE335" s="241"/>
      <c r="LF335" s="241"/>
      <c r="LG335" s="241"/>
      <c r="LH335" s="241"/>
      <c r="LI335" s="241"/>
      <c r="LJ335" s="241"/>
      <c r="LK335" s="241"/>
      <c r="LL335" s="241"/>
      <c r="LM335" s="241"/>
      <c r="LN335" s="241"/>
      <c r="LO335" s="241"/>
      <c r="LP335" s="241"/>
      <c r="LQ335" s="241"/>
      <c r="LR335" s="241"/>
      <c r="LS335" s="241"/>
      <c r="LT335" s="241"/>
      <c r="LU335" s="241"/>
      <c r="LV335" s="241"/>
      <c r="LW335" s="241"/>
      <c r="LX335" s="241"/>
      <c r="LY335" s="241"/>
      <c r="LZ335" s="241"/>
      <c r="MA335" s="241"/>
      <c r="MB335" s="241"/>
      <c r="MC335" s="241"/>
      <c r="MD335" s="241"/>
      <c r="ME335" s="241"/>
      <c r="MF335" s="241"/>
      <c r="MG335" s="241"/>
      <c r="MH335" s="241"/>
      <c r="MI335" s="241"/>
      <c r="MJ335" s="241"/>
      <c r="MK335" s="241"/>
      <c r="ML335" s="241"/>
      <c r="MM335" s="241"/>
      <c r="MN335" s="241"/>
      <c r="MO335" s="241"/>
      <c r="MP335" s="241"/>
      <c r="MQ335" s="241"/>
      <c r="MR335" s="241"/>
      <c r="MS335" s="241"/>
      <c r="MT335" s="241"/>
      <c r="MU335" s="241"/>
      <c r="MV335" s="241"/>
      <c r="MW335" s="241"/>
      <c r="MX335" s="241"/>
      <c r="MY335" s="241"/>
      <c r="MZ335" s="241"/>
      <c r="NA335" s="241"/>
      <c r="NB335" s="241"/>
      <c r="NC335" s="241"/>
      <c r="ND335" s="241"/>
      <c r="NE335" s="241"/>
      <c r="NF335" s="241"/>
      <c r="NG335" s="241"/>
      <c r="NH335" s="241"/>
      <c r="NI335" s="241"/>
      <c r="NJ335" s="241"/>
      <c r="NK335" s="241"/>
      <c r="NL335" s="241"/>
      <c r="NM335" s="241"/>
      <c r="NN335" s="241"/>
      <c r="NO335" s="241"/>
      <c r="NP335" s="241"/>
      <c r="NQ335" s="241"/>
      <c r="NR335" s="241"/>
      <c r="NS335" s="241"/>
      <c r="NT335" s="241"/>
      <c r="NU335" s="241"/>
      <c r="NV335" s="241"/>
      <c r="NW335" s="241"/>
      <c r="NX335" s="241"/>
      <c r="NY335" s="241"/>
      <c r="NZ335" s="241"/>
      <c r="OA335" s="241"/>
      <c r="OB335" s="241"/>
    </row>
    <row r="336" spans="1:392" s="243" customFormat="1">
      <c r="A336" s="121" t="s">
        <v>260</v>
      </c>
      <c r="B336" s="157" t="s">
        <v>259</v>
      </c>
      <c r="C336" s="170">
        <f>VLOOKUP(A336,'Running Inventory count'!$A:$C,3,)</f>
        <v>1</v>
      </c>
      <c r="D336" s="169"/>
      <c r="E336" s="169"/>
      <c r="F336" s="115" t="s">
        <v>783</v>
      </c>
      <c r="G336" s="169" t="s">
        <v>817</v>
      </c>
      <c r="H336" s="167" t="s">
        <v>737</v>
      </c>
      <c r="I336" s="207"/>
      <c r="J336" s="163"/>
      <c r="K336" s="151"/>
      <c r="L336" s="241"/>
      <c r="M336" s="241"/>
      <c r="N336" s="241"/>
      <c r="O336" s="241"/>
      <c r="P336" s="241"/>
      <c r="Q336" s="241"/>
      <c r="R336" s="241"/>
      <c r="S336" s="241"/>
      <c r="T336" s="241"/>
      <c r="U336" s="241"/>
      <c r="V336" s="241"/>
      <c r="W336" s="241"/>
      <c r="X336" s="241"/>
      <c r="Y336" s="241"/>
      <c r="Z336" s="241"/>
      <c r="AA336" s="241"/>
      <c r="AB336" s="241"/>
      <c r="AC336" s="241"/>
      <c r="AD336" s="241"/>
      <c r="AE336" s="241"/>
      <c r="AF336" s="241"/>
      <c r="AG336" s="241"/>
      <c r="AH336" s="241"/>
      <c r="AI336" s="241"/>
      <c r="AJ336" s="241"/>
      <c r="AK336" s="241"/>
      <c r="AL336" s="241"/>
      <c r="AM336" s="241"/>
      <c r="AN336" s="241"/>
      <c r="AO336" s="241"/>
      <c r="AP336" s="241"/>
      <c r="AQ336" s="241"/>
      <c r="AR336" s="241"/>
      <c r="AS336" s="241"/>
      <c r="AT336" s="241"/>
      <c r="AU336" s="241"/>
      <c r="AV336" s="241"/>
      <c r="AW336" s="241"/>
      <c r="AX336" s="241"/>
      <c r="AY336" s="241"/>
      <c r="AZ336" s="241"/>
      <c r="BA336" s="241"/>
      <c r="BB336" s="241"/>
      <c r="BC336" s="241"/>
      <c r="BD336" s="241"/>
      <c r="BE336" s="241"/>
      <c r="BF336" s="241"/>
      <c r="BG336" s="241"/>
      <c r="BH336" s="241"/>
      <c r="BI336" s="241"/>
      <c r="BJ336" s="241"/>
      <c r="BK336" s="241"/>
      <c r="BL336" s="241"/>
      <c r="BM336" s="241"/>
      <c r="BN336" s="241"/>
      <c r="BO336" s="241"/>
      <c r="BP336" s="241"/>
      <c r="BQ336" s="241"/>
      <c r="BR336" s="241"/>
      <c r="BS336" s="241"/>
      <c r="BT336" s="241"/>
      <c r="BU336" s="241"/>
      <c r="BV336" s="241"/>
      <c r="BW336" s="241"/>
      <c r="BX336" s="241"/>
      <c r="BY336" s="241"/>
      <c r="BZ336" s="241"/>
      <c r="CA336" s="241"/>
      <c r="CB336" s="241"/>
      <c r="CC336" s="241"/>
      <c r="CD336" s="241"/>
      <c r="CE336" s="241"/>
      <c r="CF336" s="241"/>
      <c r="CG336" s="241"/>
      <c r="CH336" s="241"/>
      <c r="CI336" s="241"/>
      <c r="CJ336" s="241"/>
      <c r="CK336" s="241"/>
      <c r="CL336" s="241"/>
      <c r="CM336" s="241"/>
      <c r="CN336" s="241"/>
      <c r="CO336" s="241"/>
      <c r="CP336" s="241"/>
      <c r="CQ336" s="241"/>
      <c r="CR336" s="241"/>
      <c r="CS336" s="241"/>
      <c r="CT336" s="241"/>
      <c r="CU336" s="241"/>
      <c r="CV336" s="241"/>
      <c r="CW336" s="241"/>
      <c r="CX336" s="241"/>
      <c r="CY336" s="241"/>
      <c r="CZ336" s="241"/>
      <c r="DA336" s="241"/>
      <c r="DB336" s="241"/>
      <c r="DC336" s="241"/>
      <c r="DD336" s="241"/>
      <c r="DE336" s="241"/>
      <c r="DF336" s="241"/>
      <c r="DG336" s="241"/>
      <c r="DH336" s="241"/>
      <c r="DI336" s="241"/>
      <c r="DJ336" s="241"/>
      <c r="DK336" s="241"/>
      <c r="DL336" s="241"/>
      <c r="DM336" s="241"/>
      <c r="DN336" s="241"/>
      <c r="DO336" s="241"/>
      <c r="DP336" s="241"/>
      <c r="DQ336" s="241"/>
      <c r="DR336" s="241"/>
      <c r="DS336" s="241"/>
      <c r="DT336" s="241"/>
      <c r="DU336" s="241"/>
      <c r="DV336" s="241"/>
      <c r="DW336" s="241"/>
      <c r="DX336" s="241"/>
      <c r="DY336" s="241"/>
      <c r="DZ336" s="241"/>
      <c r="EA336" s="241"/>
      <c r="EB336" s="241"/>
      <c r="EC336" s="241"/>
      <c r="ED336" s="241"/>
      <c r="EE336" s="241"/>
      <c r="EF336" s="241"/>
      <c r="EG336" s="241"/>
      <c r="EH336" s="241"/>
      <c r="EI336" s="241"/>
      <c r="EJ336" s="241"/>
      <c r="EK336" s="241"/>
      <c r="EL336" s="241"/>
      <c r="EM336" s="241"/>
      <c r="EN336" s="241"/>
      <c r="EO336" s="241"/>
      <c r="EP336" s="241"/>
      <c r="EQ336" s="241"/>
      <c r="ER336" s="241"/>
      <c r="ES336" s="241"/>
      <c r="ET336" s="241"/>
      <c r="EU336" s="241"/>
      <c r="EV336" s="241"/>
      <c r="EW336" s="241"/>
      <c r="EX336" s="241"/>
      <c r="EY336" s="241"/>
      <c r="EZ336" s="241"/>
      <c r="FA336" s="241"/>
      <c r="FB336" s="241"/>
      <c r="FC336" s="241"/>
      <c r="FD336" s="241"/>
      <c r="FE336" s="241"/>
      <c r="FF336" s="241"/>
      <c r="FG336" s="241"/>
      <c r="FH336" s="241"/>
      <c r="FI336" s="241"/>
      <c r="FJ336" s="241"/>
      <c r="FK336" s="241"/>
      <c r="FL336" s="241"/>
      <c r="FM336" s="241"/>
      <c r="FN336" s="241"/>
      <c r="FO336" s="241"/>
      <c r="FP336" s="241"/>
      <c r="FQ336" s="241"/>
      <c r="FR336" s="241"/>
      <c r="FS336" s="241"/>
      <c r="FT336" s="241"/>
      <c r="FU336" s="241"/>
      <c r="FV336" s="241"/>
      <c r="FW336" s="241"/>
      <c r="FX336" s="241"/>
      <c r="FY336" s="241"/>
      <c r="FZ336" s="241"/>
      <c r="GA336" s="241"/>
      <c r="GB336" s="241"/>
      <c r="GC336" s="241"/>
      <c r="GD336" s="241"/>
      <c r="GE336" s="241"/>
      <c r="GF336" s="241"/>
      <c r="GG336" s="241"/>
      <c r="GH336" s="241"/>
      <c r="GI336" s="241"/>
      <c r="GJ336" s="241"/>
      <c r="GK336" s="241"/>
      <c r="GL336" s="241"/>
      <c r="GM336" s="241"/>
      <c r="GN336" s="241"/>
      <c r="GO336" s="241"/>
      <c r="GP336" s="241"/>
      <c r="GQ336" s="241"/>
      <c r="GR336" s="241"/>
      <c r="GS336" s="241"/>
      <c r="GT336" s="241"/>
      <c r="GU336" s="241"/>
      <c r="GV336" s="241"/>
      <c r="GW336" s="241"/>
      <c r="GX336" s="241"/>
      <c r="GY336" s="241"/>
      <c r="GZ336" s="241"/>
      <c r="HA336" s="241"/>
      <c r="HB336" s="241"/>
      <c r="HC336" s="241"/>
      <c r="HD336" s="241"/>
      <c r="HE336" s="241"/>
      <c r="HF336" s="241"/>
      <c r="HG336" s="241"/>
      <c r="HH336" s="241"/>
      <c r="HI336" s="241"/>
      <c r="HJ336" s="241"/>
      <c r="HK336" s="241"/>
      <c r="HL336" s="241"/>
      <c r="HM336" s="241"/>
      <c r="HN336" s="241"/>
      <c r="HO336" s="241"/>
      <c r="HP336" s="241"/>
      <c r="HQ336" s="241"/>
      <c r="HR336" s="241"/>
      <c r="HS336" s="241"/>
      <c r="HT336" s="241"/>
      <c r="HU336" s="241"/>
      <c r="HV336" s="241"/>
      <c r="HW336" s="241"/>
      <c r="HX336" s="241"/>
      <c r="HY336" s="241"/>
      <c r="HZ336" s="241"/>
      <c r="IA336" s="241"/>
      <c r="IB336" s="241"/>
      <c r="IC336" s="241"/>
      <c r="ID336" s="241"/>
      <c r="IE336" s="241"/>
      <c r="IF336" s="241"/>
      <c r="IG336" s="241"/>
      <c r="IH336" s="241"/>
      <c r="II336" s="241"/>
      <c r="IJ336" s="241"/>
      <c r="IK336" s="241"/>
      <c r="IL336" s="241"/>
      <c r="IM336" s="241"/>
      <c r="IN336" s="241"/>
      <c r="IO336" s="241"/>
      <c r="IP336" s="241"/>
      <c r="IQ336" s="241"/>
      <c r="IR336" s="241"/>
      <c r="IS336" s="241"/>
      <c r="IT336" s="241"/>
      <c r="IU336" s="241"/>
      <c r="IV336" s="241"/>
      <c r="IW336" s="241"/>
      <c r="IX336" s="241"/>
      <c r="IY336" s="241"/>
      <c r="IZ336" s="241"/>
      <c r="JA336" s="241"/>
      <c r="JB336" s="241"/>
      <c r="JC336" s="241"/>
      <c r="JD336" s="241"/>
      <c r="JE336" s="241"/>
      <c r="JF336" s="241"/>
      <c r="JG336" s="241"/>
      <c r="JH336" s="241"/>
      <c r="JI336" s="241"/>
      <c r="JJ336" s="241"/>
      <c r="JK336" s="241"/>
      <c r="JL336" s="241"/>
      <c r="JM336" s="241"/>
      <c r="JN336" s="241"/>
      <c r="JO336" s="241"/>
      <c r="JP336" s="241"/>
      <c r="JQ336" s="241"/>
      <c r="JR336" s="241"/>
      <c r="JS336" s="241"/>
      <c r="JT336" s="241"/>
      <c r="JU336" s="241"/>
      <c r="JV336" s="241"/>
      <c r="JW336" s="241"/>
      <c r="JX336" s="241"/>
      <c r="JY336" s="241"/>
      <c r="JZ336" s="241"/>
      <c r="KA336" s="241"/>
      <c r="KB336" s="241"/>
      <c r="KC336" s="241"/>
      <c r="KD336" s="241"/>
      <c r="KE336" s="241"/>
      <c r="KF336" s="241"/>
      <c r="KG336" s="241"/>
      <c r="KH336" s="241"/>
      <c r="KI336" s="241"/>
      <c r="KJ336" s="241"/>
      <c r="KK336" s="241"/>
      <c r="KL336" s="241"/>
      <c r="KM336" s="241"/>
      <c r="KN336" s="241"/>
      <c r="KO336" s="241"/>
      <c r="KP336" s="241"/>
      <c r="KQ336" s="241"/>
      <c r="KR336" s="241"/>
      <c r="KS336" s="241"/>
      <c r="KT336" s="241"/>
      <c r="KU336" s="241"/>
      <c r="KV336" s="241"/>
      <c r="KW336" s="241"/>
      <c r="KX336" s="241"/>
      <c r="KY336" s="241"/>
      <c r="KZ336" s="241"/>
      <c r="LA336" s="241"/>
      <c r="LB336" s="241"/>
      <c r="LC336" s="241"/>
      <c r="LD336" s="241"/>
      <c r="LE336" s="241"/>
      <c r="LF336" s="241"/>
      <c r="LG336" s="241"/>
      <c r="LH336" s="241"/>
      <c r="LI336" s="241"/>
      <c r="LJ336" s="241"/>
      <c r="LK336" s="241"/>
      <c r="LL336" s="241"/>
      <c r="LM336" s="241"/>
      <c r="LN336" s="241"/>
      <c r="LO336" s="241"/>
      <c r="LP336" s="241"/>
      <c r="LQ336" s="241"/>
      <c r="LR336" s="241"/>
      <c r="LS336" s="241"/>
      <c r="LT336" s="241"/>
      <c r="LU336" s="241"/>
      <c r="LV336" s="241"/>
      <c r="LW336" s="241"/>
      <c r="LX336" s="241"/>
      <c r="LY336" s="241"/>
      <c r="LZ336" s="241"/>
      <c r="MA336" s="241"/>
      <c r="MB336" s="241"/>
      <c r="MC336" s="241"/>
      <c r="MD336" s="241"/>
      <c r="ME336" s="241"/>
      <c r="MF336" s="241"/>
      <c r="MG336" s="241"/>
      <c r="MH336" s="241"/>
      <c r="MI336" s="241"/>
      <c r="MJ336" s="241"/>
      <c r="MK336" s="241"/>
      <c r="ML336" s="241"/>
      <c r="MM336" s="241"/>
      <c r="MN336" s="241"/>
      <c r="MO336" s="241"/>
      <c r="MP336" s="241"/>
      <c r="MQ336" s="241"/>
      <c r="MR336" s="241"/>
      <c r="MS336" s="241"/>
      <c r="MT336" s="241"/>
      <c r="MU336" s="241"/>
      <c r="MV336" s="241"/>
      <c r="MW336" s="241"/>
      <c r="MX336" s="241"/>
      <c r="MY336" s="241"/>
      <c r="MZ336" s="241"/>
      <c r="NA336" s="241"/>
      <c r="NB336" s="241"/>
      <c r="NC336" s="241"/>
      <c r="ND336" s="241"/>
      <c r="NE336" s="241"/>
      <c r="NF336" s="241"/>
      <c r="NG336" s="241"/>
      <c r="NH336" s="241"/>
      <c r="NI336" s="241"/>
      <c r="NJ336" s="241"/>
      <c r="NK336" s="241"/>
      <c r="NL336" s="241"/>
      <c r="NM336" s="241"/>
      <c r="NN336" s="241"/>
      <c r="NO336" s="241"/>
      <c r="NP336" s="241"/>
      <c r="NQ336" s="241"/>
      <c r="NR336" s="241"/>
      <c r="NS336" s="241"/>
      <c r="NT336" s="241"/>
      <c r="NU336" s="241"/>
      <c r="NV336" s="241"/>
      <c r="NW336" s="241"/>
      <c r="NX336" s="241"/>
      <c r="NY336" s="241"/>
      <c r="NZ336" s="241"/>
      <c r="OA336" s="241"/>
      <c r="OB336" s="241"/>
    </row>
    <row r="337" spans="1:392" s="162" customFormat="1">
      <c r="A337" s="122" t="s">
        <v>262</v>
      </c>
      <c r="B337" s="389" t="s">
        <v>261</v>
      </c>
      <c r="C337" s="170">
        <f>VLOOKUP(A337,'Running Inventory count'!$A:$C,3,)</f>
        <v>1</v>
      </c>
      <c r="D337" s="169"/>
      <c r="E337" s="169"/>
      <c r="F337" s="115" t="s">
        <v>783</v>
      </c>
      <c r="G337" s="169" t="s">
        <v>817</v>
      </c>
      <c r="H337" s="167" t="s">
        <v>737</v>
      </c>
      <c r="I337" s="151"/>
      <c r="J337" s="163"/>
      <c r="K337" s="151"/>
      <c r="L337" s="241"/>
      <c r="M337" s="241"/>
      <c r="N337" s="241"/>
      <c r="O337" s="241"/>
      <c r="P337" s="241"/>
      <c r="Q337" s="241"/>
      <c r="R337" s="241"/>
      <c r="S337" s="241"/>
      <c r="T337" s="241"/>
      <c r="U337" s="241"/>
      <c r="V337" s="241"/>
      <c r="W337" s="241"/>
      <c r="X337" s="241"/>
      <c r="Y337" s="241"/>
      <c r="Z337" s="241"/>
      <c r="AA337" s="241"/>
      <c r="AB337" s="241"/>
      <c r="AC337" s="241"/>
      <c r="AD337" s="241"/>
      <c r="AE337" s="241"/>
      <c r="AF337" s="241"/>
      <c r="AG337" s="241"/>
      <c r="AH337" s="241"/>
      <c r="AI337" s="241"/>
      <c r="AJ337" s="241"/>
      <c r="AK337" s="241"/>
      <c r="AL337" s="241"/>
      <c r="AM337" s="241"/>
      <c r="AN337" s="241"/>
      <c r="AO337" s="241"/>
      <c r="AP337" s="241"/>
      <c r="AQ337" s="241"/>
      <c r="AR337" s="241"/>
      <c r="AS337" s="241"/>
      <c r="AT337" s="241"/>
      <c r="AU337" s="241"/>
      <c r="AV337" s="241"/>
      <c r="AW337" s="241"/>
      <c r="AX337" s="241"/>
      <c r="AY337" s="241"/>
      <c r="AZ337" s="241"/>
      <c r="BA337" s="241"/>
      <c r="BB337" s="241"/>
      <c r="BC337" s="241"/>
      <c r="BD337" s="241"/>
      <c r="BE337" s="241"/>
      <c r="BF337" s="241"/>
      <c r="BG337" s="241"/>
      <c r="BH337" s="241"/>
      <c r="BI337" s="241"/>
      <c r="BJ337" s="241"/>
      <c r="BK337" s="241"/>
      <c r="BL337" s="241"/>
      <c r="BM337" s="241"/>
      <c r="BN337" s="241"/>
      <c r="BO337" s="241"/>
      <c r="BP337" s="241"/>
      <c r="BQ337" s="241"/>
      <c r="BR337" s="241"/>
      <c r="BS337" s="241"/>
      <c r="BT337" s="241"/>
      <c r="BU337" s="241"/>
      <c r="BV337" s="241"/>
      <c r="BW337" s="241"/>
      <c r="BX337" s="241"/>
      <c r="BY337" s="241"/>
      <c r="BZ337" s="241"/>
      <c r="CA337" s="241"/>
      <c r="CB337" s="241"/>
      <c r="CC337" s="241"/>
      <c r="CD337" s="241"/>
      <c r="CE337" s="241"/>
      <c r="CF337" s="241"/>
      <c r="CG337" s="241"/>
      <c r="CH337" s="241"/>
      <c r="CI337" s="241"/>
      <c r="CJ337" s="241"/>
      <c r="CK337" s="241"/>
      <c r="CL337" s="241"/>
      <c r="CM337" s="241"/>
      <c r="CN337" s="241"/>
      <c r="CO337" s="241"/>
      <c r="CP337" s="241"/>
      <c r="CQ337" s="241"/>
      <c r="CR337" s="241"/>
      <c r="CS337" s="241"/>
      <c r="CT337" s="241"/>
      <c r="CU337" s="241"/>
      <c r="CV337" s="241"/>
      <c r="CW337" s="241"/>
      <c r="CX337" s="241"/>
      <c r="CY337" s="241"/>
      <c r="CZ337" s="241"/>
      <c r="DA337" s="241"/>
      <c r="DB337" s="241"/>
      <c r="DC337" s="241"/>
      <c r="DD337" s="241"/>
      <c r="DE337" s="241"/>
      <c r="DF337" s="241"/>
      <c r="DG337" s="241"/>
      <c r="DH337" s="241"/>
      <c r="DI337" s="241"/>
      <c r="DJ337" s="241"/>
      <c r="DK337" s="241"/>
      <c r="DL337" s="241"/>
      <c r="DM337" s="241"/>
      <c r="DN337" s="241"/>
      <c r="DO337" s="241"/>
      <c r="DP337" s="241"/>
      <c r="DQ337" s="241"/>
      <c r="DR337" s="241"/>
      <c r="DS337" s="241"/>
      <c r="DT337" s="241"/>
      <c r="DU337" s="241"/>
      <c r="DV337" s="241"/>
      <c r="DW337" s="241"/>
      <c r="DX337" s="241"/>
      <c r="DY337" s="241"/>
      <c r="DZ337" s="241"/>
      <c r="EA337" s="241"/>
      <c r="EB337" s="241"/>
      <c r="EC337" s="241"/>
      <c r="ED337" s="241"/>
      <c r="EE337" s="241"/>
      <c r="EF337" s="241"/>
      <c r="EG337" s="241"/>
      <c r="EH337" s="241"/>
      <c r="EI337" s="241"/>
      <c r="EJ337" s="241"/>
      <c r="EK337" s="241"/>
      <c r="EL337" s="241"/>
      <c r="EM337" s="241"/>
      <c r="EN337" s="241"/>
      <c r="EO337" s="241"/>
      <c r="EP337" s="241"/>
      <c r="EQ337" s="241"/>
      <c r="ER337" s="241"/>
      <c r="ES337" s="241"/>
      <c r="ET337" s="241"/>
      <c r="EU337" s="241"/>
      <c r="EV337" s="241"/>
      <c r="EW337" s="241"/>
      <c r="EX337" s="241"/>
      <c r="EY337" s="241"/>
      <c r="EZ337" s="241"/>
      <c r="FA337" s="241"/>
      <c r="FB337" s="241"/>
      <c r="FC337" s="241"/>
      <c r="FD337" s="241"/>
      <c r="FE337" s="241"/>
      <c r="FF337" s="241"/>
      <c r="FG337" s="241"/>
      <c r="FH337" s="241"/>
      <c r="FI337" s="241"/>
      <c r="FJ337" s="241"/>
      <c r="FK337" s="241"/>
      <c r="FL337" s="241"/>
      <c r="FM337" s="241"/>
      <c r="FN337" s="241"/>
      <c r="FO337" s="241"/>
      <c r="FP337" s="241"/>
      <c r="FQ337" s="241"/>
      <c r="FR337" s="241"/>
      <c r="FS337" s="241"/>
      <c r="FT337" s="241"/>
      <c r="FU337" s="241"/>
      <c r="FV337" s="241"/>
      <c r="FW337" s="241"/>
      <c r="FX337" s="241"/>
      <c r="FY337" s="241"/>
      <c r="FZ337" s="241"/>
      <c r="GA337" s="241"/>
      <c r="GB337" s="241"/>
      <c r="GC337" s="241"/>
      <c r="GD337" s="241"/>
      <c r="GE337" s="241"/>
      <c r="GF337" s="241"/>
      <c r="GG337" s="241"/>
      <c r="GH337" s="241"/>
      <c r="GI337" s="241"/>
      <c r="GJ337" s="241"/>
      <c r="GK337" s="241"/>
      <c r="GL337" s="241"/>
      <c r="GM337" s="241"/>
      <c r="GN337" s="241"/>
      <c r="GO337" s="241"/>
      <c r="GP337" s="241"/>
      <c r="GQ337" s="241"/>
      <c r="GR337" s="241"/>
      <c r="GS337" s="241"/>
      <c r="GT337" s="241"/>
      <c r="GU337" s="241"/>
      <c r="GV337" s="241"/>
      <c r="GW337" s="241"/>
      <c r="GX337" s="241"/>
      <c r="GY337" s="241"/>
      <c r="GZ337" s="241"/>
      <c r="HA337" s="241"/>
      <c r="HB337" s="241"/>
      <c r="HC337" s="241"/>
      <c r="HD337" s="241"/>
      <c r="HE337" s="241"/>
      <c r="HF337" s="241"/>
      <c r="HG337" s="241"/>
      <c r="HH337" s="241"/>
      <c r="HI337" s="241"/>
      <c r="HJ337" s="241"/>
      <c r="HK337" s="241"/>
      <c r="HL337" s="241"/>
      <c r="HM337" s="241"/>
      <c r="HN337" s="241"/>
      <c r="HO337" s="241"/>
      <c r="HP337" s="241"/>
      <c r="HQ337" s="241"/>
      <c r="HR337" s="241"/>
      <c r="HS337" s="241"/>
      <c r="HT337" s="241"/>
      <c r="HU337" s="241"/>
      <c r="HV337" s="241"/>
      <c r="HW337" s="241"/>
      <c r="HX337" s="241"/>
      <c r="HY337" s="241"/>
      <c r="HZ337" s="241"/>
      <c r="IA337" s="241"/>
      <c r="IB337" s="241"/>
      <c r="IC337" s="241"/>
      <c r="ID337" s="241"/>
      <c r="IE337" s="241"/>
      <c r="IF337" s="241"/>
      <c r="IG337" s="241"/>
      <c r="IH337" s="241"/>
      <c r="II337" s="241"/>
      <c r="IJ337" s="241"/>
      <c r="IK337" s="241"/>
      <c r="IL337" s="241"/>
      <c r="IM337" s="241"/>
      <c r="IN337" s="241"/>
      <c r="IO337" s="241"/>
      <c r="IP337" s="241"/>
      <c r="IQ337" s="241"/>
      <c r="IR337" s="241"/>
      <c r="IS337" s="241"/>
      <c r="IT337" s="241"/>
      <c r="IU337" s="241"/>
      <c r="IV337" s="241"/>
      <c r="IW337" s="241"/>
      <c r="IX337" s="241"/>
      <c r="IY337" s="241"/>
      <c r="IZ337" s="241"/>
      <c r="JA337" s="241"/>
      <c r="JB337" s="241"/>
      <c r="JC337" s="241"/>
      <c r="JD337" s="241"/>
      <c r="JE337" s="241"/>
      <c r="JF337" s="241"/>
      <c r="JG337" s="241"/>
      <c r="JH337" s="241"/>
      <c r="JI337" s="241"/>
      <c r="JJ337" s="241"/>
      <c r="JK337" s="241"/>
      <c r="JL337" s="241"/>
      <c r="JM337" s="241"/>
      <c r="JN337" s="241"/>
      <c r="JO337" s="241"/>
      <c r="JP337" s="241"/>
      <c r="JQ337" s="241"/>
      <c r="JR337" s="241"/>
      <c r="JS337" s="241"/>
      <c r="JT337" s="241"/>
      <c r="JU337" s="241"/>
      <c r="JV337" s="241"/>
      <c r="JW337" s="241"/>
      <c r="JX337" s="241"/>
      <c r="JY337" s="241"/>
      <c r="JZ337" s="241"/>
      <c r="KA337" s="241"/>
      <c r="KB337" s="241"/>
      <c r="KC337" s="241"/>
      <c r="KD337" s="241"/>
      <c r="KE337" s="241"/>
      <c r="KF337" s="241"/>
      <c r="KG337" s="241"/>
      <c r="KH337" s="241"/>
      <c r="KI337" s="241"/>
      <c r="KJ337" s="241"/>
      <c r="KK337" s="241"/>
      <c r="KL337" s="241"/>
      <c r="KM337" s="241"/>
      <c r="KN337" s="241"/>
      <c r="KO337" s="241"/>
      <c r="KP337" s="241"/>
      <c r="KQ337" s="241"/>
      <c r="KR337" s="241"/>
      <c r="KS337" s="241"/>
      <c r="KT337" s="241"/>
      <c r="KU337" s="241"/>
      <c r="KV337" s="241"/>
      <c r="KW337" s="241"/>
      <c r="KX337" s="241"/>
      <c r="KY337" s="241"/>
      <c r="KZ337" s="241"/>
      <c r="LA337" s="241"/>
      <c r="LB337" s="241"/>
      <c r="LC337" s="241"/>
      <c r="LD337" s="241"/>
      <c r="LE337" s="241"/>
      <c r="LF337" s="241"/>
      <c r="LG337" s="241"/>
      <c r="LH337" s="241"/>
      <c r="LI337" s="241"/>
      <c r="LJ337" s="241"/>
      <c r="LK337" s="241"/>
      <c r="LL337" s="241"/>
      <c r="LM337" s="241"/>
      <c r="LN337" s="241"/>
      <c r="LO337" s="241"/>
      <c r="LP337" s="241"/>
      <c r="LQ337" s="241"/>
      <c r="LR337" s="241"/>
      <c r="LS337" s="241"/>
      <c r="LT337" s="241"/>
      <c r="LU337" s="241"/>
      <c r="LV337" s="241"/>
      <c r="LW337" s="241"/>
      <c r="LX337" s="241"/>
      <c r="LY337" s="241"/>
      <c r="LZ337" s="241"/>
      <c r="MA337" s="241"/>
      <c r="MB337" s="241"/>
      <c r="MC337" s="241"/>
      <c r="MD337" s="241"/>
      <c r="ME337" s="241"/>
      <c r="MF337" s="241"/>
      <c r="MG337" s="241"/>
      <c r="MH337" s="241"/>
      <c r="MI337" s="241"/>
      <c r="MJ337" s="241"/>
      <c r="MK337" s="241"/>
      <c r="ML337" s="241"/>
      <c r="MM337" s="241"/>
      <c r="MN337" s="241"/>
      <c r="MO337" s="241"/>
      <c r="MP337" s="241"/>
      <c r="MQ337" s="241"/>
      <c r="MR337" s="241"/>
      <c r="MS337" s="241"/>
      <c r="MT337" s="241"/>
      <c r="MU337" s="241"/>
      <c r="MV337" s="241"/>
      <c r="MW337" s="241"/>
      <c r="MX337" s="241"/>
      <c r="MY337" s="241"/>
      <c r="MZ337" s="241"/>
      <c r="NA337" s="241"/>
      <c r="NB337" s="241"/>
      <c r="NC337" s="241"/>
      <c r="ND337" s="241"/>
      <c r="NE337" s="241"/>
      <c r="NF337" s="241"/>
      <c r="NG337" s="241"/>
      <c r="NH337" s="241"/>
      <c r="NI337" s="241"/>
      <c r="NJ337" s="241"/>
      <c r="NK337" s="241"/>
      <c r="NL337" s="241"/>
      <c r="NM337" s="241"/>
      <c r="NN337" s="241"/>
      <c r="NO337" s="241"/>
      <c r="NP337" s="241"/>
      <c r="NQ337" s="241"/>
      <c r="NR337" s="241"/>
      <c r="NS337" s="241"/>
      <c r="NT337" s="241"/>
      <c r="NU337" s="241"/>
      <c r="NV337" s="241"/>
      <c r="NW337" s="241"/>
      <c r="NX337" s="241"/>
      <c r="NY337" s="241"/>
      <c r="NZ337" s="241"/>
      <c r="OA337" s="241"/>
      <c r="OB337" s="241"/>
    </row>
    <row r="338" spans="1:392" s="243" customFormat="1">
      <c r="A338" s="121" t="s">
        <v>264</v>
      </c>
      <c r="B338" s="385" t="s">
        <v>263</v>
      </c>
      <c r="C338" s="170">
        <f>VLOOKUP(A338,'Running Inventory count'!$A:$C,3,)</f>
        <v>5</v>
      </c>
      <c r="D338" s="169"/>
      <c r="E338" s="169"/>
      <c r="F338" s="115" t="s">
        <v>783</v>
      </c>
      <c r="G338" s="169" t="s">
        <v>818</v>
      </c>
      <c r="H338" s="167" t="s">
        <v>737</v>
      </c>
      <c r="I338" s="207"/>
      <c r="J338" s="163"/>
      <c r="K338" s="151"/>
      <c r="L338" s="241"/>
      <c r="M338" s="241"/>
      <c r="N338" s="241"/>
      <c r="O338" s="241"/>
      <c r="P338" s="241"/>
      <c r="Q338" s="241"/>
      <c r="R338" s="241"/>
      <c r="S338" s="241"/>
      <c r="T338" s="241"/>
      <c r="U338" s="241"/>
      <c r="V338" s="241"/>
      <c r="W338" s="241"/>
      <c r="X338" s="241"/>
      <c r="Y338" s="241"/>
      <c r="Z338" s="241"/>
      <c r="AA338" s="241"/>
      <c r="AB338" s="241"/>
      <c r="AC338" s="241"/>
      <c r="AD338" s="241"/>
      <c r="AE338" s="241"/>
      <c r="AF338" s="241"/>
      <c r="AG338" s="241"/>
      <c r="AH338" s="241"/>
      <c r="AI338" s="241"/>
      <c r="AJ338" s="241"/>
      <c r="AK338" s="241"/>
      <c r="AL338" s="241"/>
      <c r="AM338" s="241"/>
      <c r="AN338" s="241"/>
      <c r="AO338" s="241"/>
      <c r="AP338" s="241"/>
      <c r="AQ338" s="241"/>
      <c r="AR338" s="241"/>
      <c r="AS338" s="241"/>
      <c r="AT338" s="241"/>
      <c r="AU338" s="241"/>
      <c r="AV338" s="241"/>
      <c r="AW338" s="241"/>
      <c r="AX338" s="241"/>
      <c r="AY338" s="241"/>
      <c r="AZ338" s="241"/>
      <c r="BA338" s="241"/>
      <c r="BB338" s="241"/>
      <c r="BC338" s="241"/>
      <c r="BD338" s="241"/>
      <c r="BE338" s="241"/>
      <c r="BF338" s="241"/>
      <c r="BG338" s="241"/>
      <c r="BH338" s="241"/>
      <c r="BI338" s="241"/>
      <c r="BJ338" s="241"/>
      <c r="BK338" s="241"/>
      <c r="BL338" s="241"/>
      <c r="BM338" s="241"/>
      <c r="BN338" s="241"/>
      <c r="BO338" s="241"/>
      <c r="BP338" s="241"/>
      <c r="BQ338" s="241"/>
      <c r="BR338" s="241"/>
      <c r="BS338" s="241"/>
      <c r="BT338" s="241"/>
      <c r="BU338" s="241"/>
      <c r="BV338" s="241"/>
      <c r="BW338" s="241"/>
      <c r="BX338" s="241"/>
      <c r="BY338" s="241"/>
      <c r="BZ338" s="241"/>
      <c r="CA338" s="241"/>
      <c r="CB338" s="241"/>
      <c r="CC338" s="241"/>
      <c r="CD338" s="241"/>
      <c r="CE338" s="241"/>
      <c r="CF338" s="241"/>
      <c r="CG338" s="241"/>
      <c r="CH338" s="241"/>
      <c r="CI338" s="241"/>
      <c r="CJ338" s="241"/>
      <c r="CK338" s="241"/>
      <c r="CL338" s="241"/>
      <c r="CM338" s="241"/>
      <c r="CN338" s="241"/>
      <c r="CO338" s="241"/>
      <c r="CP338" s="241"/>
      <c r="CQ338" s="241"/>
      <c r="CR338" s="241"/>
      <c r="CS338" s="241"/>
      <c r="CT338" s="241"/>
      <c r="CU338" s="241"/>
      <c r="CV338" s="241"/>
      <c r="CW338" s="241"/>
      <c r="CX338" s="241"/>
      <c r="CY338" s="241"/>
      <c r="CZ338" s="241"/>
      <c r="DA338" s="241"/>
      <c r="DB338" s="241"/>
      <c r="DC338" s="241"/>
      <c r="DD338" s="241"/>
      <c r="DE338" s="241"/>
      <c r="DF338" s="241"/>
      <c r="DG338" s="241"/>
      <c r="DH338" s="241"/>
      <c r="DI338" s="241"/>
      <c r="DJ338" s="241"/>
      <c r="DK338" s="241"/>
      <c r="DL338" s="241"/>
      <c r="DM338" s="241"/>
      <c r="DN338" s="241"/>
      <c r="DO338" s="241"/>
      <c r="DP338" s="241"/>
      <c r="DQ338" s="241"/>
      <c r="DR338" s="241"/>
      <c r="DS338" s="241"/>
      <c r="DT338" s="241"/>
      <c r="DU338" s="241"/>
      <c r="DV338" s="241"/>
      <c r="DW338" s="241"/>
      <c r="DX338" s="241"/>
      <c r="DY338" s="241"/>
      <c r="DZ338" s="241"/>
      <c r="EA338" s="241"/>
      <c r="EB338" s="241"/>
      <c r="EC338" s="241"/>
      <c r="ED338" s="241"/>
      <c r="EE338" s="241"/>
      <c r="EF338" s="241"/>
      <c r="EG338" s="241"/>
      <c r="EH338" s="241"/>
      <c r="EI338" s="241"/>
      <c r="EJ338" s="241"/>
      <c r="EK338" s="241"/>
      <c r="EL338" s="241"/>
      <c r="EM338" s="241"/>
      <c r="EN338" s="241"/>
      <c r="EO338" s="241"/>
      <c r="EP338" s="241"/>
      <c r="EQ338" s="241"/>
      <c r="ER338" s="241"/>
      <c r="ES338" s="241"/>
      <c r="ET338" s="241"/>
      <c r="EU338" s="241"/>
      <c r="EV338" s="241"/>
      <c r="EW338" s="241"/>
      <c r="EX338" s="241"/>
      <c r="EY338" s="241"/>
      <c r="EZ338" s="241"/>
      <c r="FA338" s="241"/>
      <c r="FB338" s="241"/>
      <c r="FC338" s="241"/>
      <c r="FD338" s="241"/>
      <c r="FE338" s="241"/>
      <c r="FF338" s="241"/>
      <c r="FG338" s="241"/>
      <c r="FH338" s="241"/>
      <c r="FI338" s="241"/>
      <c r="FJ338" s="241"/>
      <c r="FK338" s="241"/>
      <c r="FL338" s="241"/>
      <c r="FM338" s="241"/>
      <c r="FN338" s="241"/>
      <c r="FO338" s="241"/>
      <c r="FP338" s="241"/>
      <c r="FQ338" s="241"/>
      <c r="FR338" s="241"/>
      <c r="FS338" s="241"/>
      <c r="FT338" s="241"/>
      <c r="FU338" s="241"/>
      <c r="FV338" s="241"/>
      <c r="FW338" s="241"/>
      <c r="FX338" s="241"/>
      <c r="FY338" s="241"/>
      <c r="FZ338" s="241"/>
      <c r="GA338" s="241"/>
      <c r="GB338" s="241"/>
      <c r="GC338" s="241"/>
      <c r="GD338" s="241"/>
      <c r="GE338" s="241"/>
      <c r="GF338" s="241"/>
      <c r="GG338" s="241"/>
      <c r="GH338" s="241"/>
      <c r="GI338" s="241"/>
      <c r="GJ338" s="241"/>
      <c r="GK338" s="241"/>
      <c r="GL338" s="241"/>
      <c r="GM338" s="241"/>
      <c r="GN338" s="241"/>
      <c r="GO338" s="241"/>
      <c r="GP338" s="241"/>
      <c r="GQ338" s="241"/>
      <c r="GR338" s="241"/>
      <c r="GS338" s="241"/>
      <c r="GT338" s="241"/>
      <c r="GU338" s="241"/>
      <c r="GV338" s="241"/>
      <c r="GW338" s="241"/>
      <c r="GX338" s="241"/>
      <c r="GY338" s="241"/>
      <c r="GZ338" s="241"/>
      <c r="HA338" s="241"/>
      <c r="HB338" s="241"/>
      <c r="HC338" s="241"/>
      <c r="HD338" s="241"/>
      <c r="HE338" s="241"/>
      <c r="HF338" s="241"/>
      <c r="HG338" s="241"/>
      <c r="HH338" s="241"/>
      <c r="HI338" s="241"/>
      <c r="HJ338" s="241"/>
      <c r="HK338" s="241"/>
      <c r="HL338" s="241"/>
      <c r="HM338" s="241"/>
      <c r="HN338" s="241"/>
      <c r="HO338" s="241"/>
      <c r="HP338" s="241"/>
      <c r="HQ338" s="241"/>
      <c r="HR338" s="241"/>
      <c r="HS338" s="241"/>
      <c r="HT338" s="241"/>
      <c r="HU338" s="241"/>
      <c r="HV338" s="241"/>
      <c r="HW338" s="241"/>
      <c r="HX338" s="241"/>
      <c r="HY338" s="241"/>
      <c r="HZ338" s="241"/>
      <c r="IA338" s="241"/>
      <c r="IB338" s="241"/>
      <c r="IC338" s="241"/>
      <c r="ID338" s="241"/>
      <c r="IE338" s="241"/>
      <c r="IF338" s="241"/>
      <c r="IG338" s="241"/>
      <c r="IH338" s="241"/>
      <c r="II338" s="241"/>
      <c r="IJ338" s="241"/>
      <c r="IK338" s="241"/>
      <c r="IL338" s="241"/>
      <c r="IM338" s="241"/>
      <c r="IN338" s="241"/>
      <c r="IO338" s="241"/>
      <c r="IP338" s="241"/>
      <c r="IQ338" s="241"/>
      <c r="IR338" s="241"/>
      <c r="IS338" s="241"/>
      <c r="IT338" s="241"/>
      <c r="IU338" s="241"/>
      <c r="IV338" s="241"/>
      <c r="IW338" s="241"/>
      <c r="IX338" s="241"/>
      <c r="IY338" s="241"/>
      <c r="IZ338" s="241"/>
      <c r="JA338" s="241"/>
      <c r="JB338" s="241"/>
      <c r="JC338" s="241"/>
      <c r="JD338" s="241"/>
      <c r="JE338" s="241"/>
      <c r="JF338" s="241"/>
      <c r="JG338" s="241"/>
      <c r="JH338" s="241"/>
      <c r="JI338" s="241"/>
      <c r="JJ338" s="241"/>
      <c r="JK338" s="241"/>
      <c r="JL338" s="241"/>
      <c r="JM338" s="241"/>
      <c r="JN338" s="241"/>
      <c r="JO338" s="241"/>
      <c r="JP338" s="241"/>
      <c r="JQ338" s="241"/>
      <c r="JR338" s="241"/>
      <c r="JS338" s="241"/>
      <c r="JT338" s="241"/>
      <c r="JU338" s="241"/>
      <c r="JV338" s="241"/>
      <c r="JW338" s="241"/>
      <c r="JX338" s="241"/>
      <c r="JY338" s="241"/>
      <c r="JZ338" s="241"/>
      <c r="KA338" s="241"/>
      <c r="KB338" s="241"/>
      <c r="KC338" s="241"/>
      <c r="KD338" s="241"/>
      <c r="KE338" s="241"/>
      <c r="KF338" s="241"/>
      <c r="KG338" s="241"/>
      <c r="KH338" s="241"/>
      <c r="KI338" s="241"/>
      <c r="KJ338" s="241"/>
      <c r="KK338" s="241"/>
      <c r="KL338" s="241"/>
      <c r="KM338" s="241"/>
      <c r="KN338" s="241"/>
      <c r="KO338" s="241"/>
      <c r="KP338" s="241"/>
      <c r="KQ338" s="241"/>
      <c r="KR338" s="241"/>
      <c r="KS338" s="241"/>
      <c r="KT338" s="241"/>
      <c r="KU338" s="241"/>
      <c r="KV338" s="241"/>
      <c r="KW338" s="241"/>
      <c r="KX338" s="241"/>
      <c r="KY338" s="241"/>
      <c r="KZ338" s="241"/>
      <c r="LA338" s="241"/>
      <c r="LB338" s="241"/>
      <c r="LC338" s="241"/>
      <c r="LD338" s="241"/>
      <c r="LE338" s="241"/>
      <c r="LF338" s="241"/>
      <c r="LG338" s="241"/>
      <c r="LH338" s="241"/>
      <c r="LI338" s="241"/>
      <c r="LJ338" s="241"/>
      <c r="LK338" s="241"/>
      <c r="LL338" s="241"/>
      <c r="LM338" s="241"/>
      <c r="LN338" s="241"/>
      <c r="LO338" s="241"/>
      <c r="LP338" s="241"/>
      <c r="LQ338" s="241"/>
      <c r="LR338" s="241"/>
      <c r="LS338" s="241"/>
      <c r="LT338" s="241"/>
      <c r="LU338" s="241"/>
      <c r="LV338" s="241"/>
      <c r="LW338" s="241"/>
      <c r="LX338" s="241"/>
      <c r="LY338" s="241"/>
      <c r="LZ338" s="241"/>
      <c r="MA338" s="241"/>
      <c r="MB338" s="241"/>
      <c r="MC338" s="241"/>
      <c r="MD338" s="241"/>
      <c r="ME338" s="241"/>
      <c r="MF338" s="241"/>
      <c r="MG338" s="241"/>
      <c r="MH338" s="241"/>
      <c r="MI338" s="241"/>
      <c r="MJ338" s="241"/>
      <c r="MK338" s="241"/>
      <c r="ML338" s="241"/>
      <c r="MM338" s="241"/>
      <c r="MN338" s="241"/>
      <c r="MO338" s="241"/>
      <c r="MP338" s="241"/>
      <c r="MQ338" s="241"/>
      <c r="MR338" s="241"/>
      <c r="MS338" s="241"/>
      <c r="MT338" s="241"/>
      <c r="MU338" s="241"/>
      <c r="MV338" s="241"/>
      <c r="MW338" s="241"/>
      <c r="MX338" s="241"/>
      <c r="MY338" s="241"/>
      <c r="MZ338" s="241"/>
      <c r="NA338" s="241"/>
      <c r="NB338" s="241"/>
      <c r="NC338" s="241"/>
      <c r="ND338" s="241"/>
      <c r="NE338" s="241"/>
      <c r="NF338" s="241"/>
      <c r="NG338" s="241"/>
      <c r="NH338" s="241"/>
      <c r="NI338" s="241"/>
      <c r="NJ338" s="241"/>
      <c r="NK338" s="241"/>
      <c r="NL338" s="241"/>
      <c r="NM338" s="241"/>
      <c r="NN338" s="241"/>
      <c r="NO338" s="241"/>
      <c r="NP338" s="241"/>
      <c r="NQ338" s="241"/>
      <c r="NR338" s="241"/>
      <c r="NS338" s="241"/>
      <c r="NT338" s="241"/>
      <c r="NU338" s="241"/>
      <c r="NV338" s="241"/>
      <c r="NW338" s="241"/>
      <c r="NX338" s="241"/>
      <c r="NY338" s="241"/>
      <c r="NZ338" s="241"/>
      <c r="OA338" s="241"/>
      <c r="OB338" s="241"/>
    </row>
    <row r="339" spans="1:392" s="284" customFormat="1">
      <c r="A339" s="121" t="s">
        <v>266</v>
      </c>
      <c r="B339" s="385" t="s">
        <v>265</v>
      </c>
      <c r="C339" s="170">
        <f>VLOOKUP(A339,'Running Inventory count'!$A:$C,3,)</f>
        <v>5</v>
      </c>
      <c r="D339" s="169"/>
      <c r="E339" s="169"/>
      <c r="F339" s="115" t="s">
        <v>783</v>
      </c>
      <c r="G339" s="169" t="s">
        <v>817</v>
      </c>
      <c r="H339" s="167" t="s">
        <v>737</v>
      </c>
      <c r="I339" s="207"/>
      <c r="J339" s="163"/>
      <c r="K339" s="151"/>
      <c r="L339" s="241"/>
      <c r="M339" s="241"/>
      <c r="N339" s="241"/>
      <c r="O339" s="241"/>
      <c r="P339" s="241"/>
      <c r="Q339" s="241"/>
      <c r="R339" s="241"/>
      <c r="S339" s="241"/>
      <c r="T339" s="241"/>
      <c r="U339" s="241"/>
      <c r="V339" s="241"/>
      <c r="W339" s="241"/>
      <c r="X339" s="241"/>
      <c r="Y339" s="241"/>
      <c r="Z339" s="241"/>
      <c r="AA339" s="241"/>
      <c r="AB339" s="241"/>
      <c r="AC339" s="241"/>
      <c r="AD339" s="241"/>
      <c r="AE339" s="241"/>
      <c r="AF339" s="241"/>
      <c r="AG339" s="241"/>
      <c r="AH339" s="241"/>
      <c r="AI339" s="241"/>
      <c r="AJ339" s="241"/>
      <c r="AK339" s="241"/>
      <c r="AL339" s="241"/>
      <c r="AM339" s="241"/>
      <c r="AN339" s="241"/>
      <c r="AO339" s="241"/>
      <c r="AP339" s="241"/>
      <c r="AQ339" s="241"/>
      <c r="AR339" s="241"/>
      <c r="AS339" s="241"/>
      <c r="AT339" s="241"/>
      <c r="AU339" s="241"/>
      <c r="AV339" s="241"/>
      <c r="AW339" s="241"/>
      <c r="AX339" s="241"/>
      <c r="AY339" s="241"/>
      <c r="AZ339" s="241"/>
      <c r="BA339" s="241"/>
      <c r="BB339" s="241"/>
      <c r="BC339" s="241"/>
      <c r="BD339" s="241"/>
      <c r="BE339" s="241"/>
      <c r="BF339" s="241"/>
      <c r="BG339" s="241"/>
      <c r="BH339" s="241"/>
      <c r="BI339" s="241"/>
      <c r="BJ339" s="241"/>
      <c r="BK339" s="241"/>
      <c r="BL339" s="241"/>
      <c r="BM339" s="241"/>
      <c r="BN339" s="241"/>
      <c r="BO339" s="241"/>
      <c r="BP339" s="241"/>
      <c r="BQ339" s="241"/>
      <c r="BR339" s="241"/>
      <c r="BS339" s="241"/>
      <c r="BT339" s="241"/>
      <c r="BU339" s="241"/>
      <c r="BV339" s="241"/>
      <c r="BW339" s="241"/>
      <c r="BX339" s="241"/>
      <c r="BY339" s="241"/>
      <c r="BZ339" s="241"/>
      <c r="CA339" s="241"/>
      <c r="CB339" s="241"/>
      <c r="CC339" s="241"/>
      <c r="CD339" s="241"/>
      <c r="CE339" s="241"/>
      <c r="CF339" s="241"/>
      <c r="CG339" s="241"/>
      <c r="CH339" s="241"/>
      <c r="CI339" s="241"/>
      <c r="CJ339" s="241"/>
      <c r="CK339" s="241"/>
      <c r="CL339" s="241"/>
      <c r="CM339" s="241"/>
      <c r="CN339" s="241"/>
      <c r="CO339" s="241"/>
      <c r="CP339" s="241"/>
      <c r="CQ339" s="241"/>
      <c r="CR339" s="241"/>
      <c r="CS339" s="241"/>
      <c r="CT339" s="241"/>
      <c r="CU339" s="241"/>
      <c r="CV339" s="241"/>
      <c r="CW339" s="241"/>
      <c r="CX339" s="241"/>
      <c r="CY339" s="241"/>
      <c r="CZ339" s="241"/>
      <c r="DA339" s="241"/>
      <c r="DB339" s="241"/>
      <c r="DC339" s="241"/>
      <c r="DD339" s="241"/>
      <c r="DE339" s="241"/>
      <c r="DF339" s="241"/>
      <c r="DG339" s="241"/>
      <c r="DH339" s="241"/>
      <c r="DI339" s="241"/>
      <c r="DJ339" s="241"/>
      <c r="DK339" s="241"/>
      <c r="DL339" s="241"/>
      <c r="DM339" s="241"/>
      <c r="DN339" s="241"/>
      <c r="DO339" s="241"/>
      <c r="DP339" s="241"/>
      <c r="DQ339" s="241"/>
      <c r="DR339" s="241"/>
      <c r="DS339" s="241"/>
      <c r="DT339" s="241"/>
      <c r="DU339" s="241"/>
      <c r="DV339" s="241"/>
      <c r="DW339" s="241"/>
      <c r="DX339" s="241"/>
      <c r="DY339" s="241"/>
      <c r="DZ339" s="241"/>
      <c r="EA339" s="241"/>
      <c r="EB339" s="241"/>
      <c r="EC339" s="241"/>
      <c r="ED339" s="241"/>
      <c r="EE339" s="241"/>
      <c r="EF339" s="241"/>
      <c r="EG339" s="241"/>
      <c r="EH339" s="241"/>
      <c r="EI339" s="241"/>
      <c r="EJ339" s="241"/>
      <c r="EK339" s="241"/>
      <c r="EL339" s="241"/>
      <c r="EM339" s="241"/>
      <c r="EN339" s="241"/>
      <c r="EO339" s="241"/>
      <c r="EP339" s="241"/>
      <c r="EQ339" s="241"/>
      <c r="ER339" s="241"/>
      <c r="ES339" s="241"/>
      <c r="ET339" s="241"/>
      <c r="EU339" s="241"/>
      <c r="EV339" s="241"/>
      <c r="EW339" s="241"/>
      <c r="EX339" s="241"/>
      <c r="EY339" s="241"/>
      <c r="EZ339" s="241"/>
      <c r="FA339" s="241"/>
      <c r="FB339" s="241"/>
      <c r="FC339" s="241"/>
      <c r="FD339" s="241"/>
      <c r="FE339" s="241"/>
      <c r="FF339" s="241"/>
      <c r="FG339" s="241"/>
      <c r="FH339" s="241"/>
      <c r="FI339" s="241"/>
      <c r="FJ339" s="241"/>
      <c r="FK339" s="241"/>
      <c r="FL339" s="241"/>
      <c r="FM339" s="241"/>
      <c r="FN339" s="241"/>
      <c r="FO339" s="241"/>
      <c r="FP339" s="241"/>
      <c r="FQ339" s="241"/>
      <c r="FR339" s="241"/>
      <c r="FS339" s="241"/>
      <c r="FT339" s="241"/>
      <c r="FU339" s="241"/>
      <c r="FV339" s="241"/>
      <c r="FW339" s="241"/>
      <c r="FX339" s="241"/>
      <c r="FY339" s="241"/>
      <c r="FZ339" s="241"/>
      <c r="GA339" s="241"/>
      <c r="GB339" s="241"/>
      <c r="GC339" s="241"/>
      <c r="GD339" s="241"/>
      <c r="GE339" s="241"/>
      <c r="GF339" s="241"/>
      <c r="GG339" s="241"/>
      <c r="GH339" s="241"/>
      <c r="GI339" s="241"/>
      <c r="GJ339" s="241"/>
      <c r="GK339" s="241"/>
      <c r="GL339" s="241"/>
      <c r="GM339" s="241"/>
      <c r="GN339" s="241"/>
      <c r="GO339" s="241"/>
      <c r="GP339" s="241"/>
      <c r="GQ339" s="241"/>
      <c r="GR339" s="241"/>
      <c r="GS339" s="241"/>
      <c r="GT339" s="241"/>
      <c r="GU339" s="241"/>
      <c r="GV339" s="241"/>
      <c r="GW339" s="241"/>
      <c r="GX339" s="241"/>
      <c r="GY339" s="241"/>
      <c r="GZ339" s="241"/>
      <c r="HA339" s="241"/>
      <c r="HB339" s="241"/>
      <c r="HC339" s="241"/>
      <c r="HD339" s="241"/>
      <c r="HE339" s="241"/>
      <c r="HF339" s="241"/>
      <c r="HG339" s="241"/>
      <c r="HH339" s="241"/>
      <c r="HI339" s="241"/>
      <c r="HJ339" s="241"/>
      <c r="HK339" s="241"/>
      <c r="HL339" s="241"/>
      <c r="HM339" s="241"/>
      <c r="HN339" s="241"/>
      <c r="HO339" s="241"/>
      <c r="HP339" s="241"/>
      <c r="HQ339" s="241"/>
      <c r="HR339" s="241"/>
      <c r="HS339" s="241"/>
      <c r="HT339" s="241"/>
      <c r="HU339" s="241"/>
      <c r="HV339" s="241"/>
      <c r="HW339" s="241"/>
      <c r="HX339" s="241"/>
      <c r="HY339" s="241"/>
      <c r="HZ339" s="241"/>
      <c r="IA339" s="241"/>
      <c r="IB339" s="241"/>
      <c r="IC339" s="241"/>
      <c r="ID339" s="241"/>
      <c r="IE339" s="241"/>
      <c r="IF339" s="241"/>
      <c r="IG339" s="241"/>
      <c r="IH339" s="241"/>
      <c r="II339" s="241"/>
      <c r="IJ339" s="241"/>
      <c r="IK339" s="241"/>
      <c r="IL339" s="241"/>
      <c r="IM339" s="241"/>
      <c r="IN339" s="241"/>
      <c r="IO339" s="241"/>
      <c r="IP339" s="241"/>
      <c r="IQ339" s="241"/>
      <c r="IR339" s="241"/>
      <c r="IS339" s="241"/>
      <c r="IT339" s="241"/>
      <c r="IU339" s="241"/>
      <c r="IV339" s="241"/>
      <c r="IW339" s="241"/>
      <c r="IX339" s="241"/>
      <c r="IY339" s="241"/>
      <c r="IZ339" s="241"/>
      <c r="JA339" s="241"/>
      <c r="JB339" s="241"/>
      <c r="JC339" s="241"/>
      <c r="JD339" s="241"/>
      <c r="JE339" s="241"/>
      <c r="JF339" s="241"/>
      <c r="JG339" s="241"/>
      <c r="JH339" s="241"/>
      <c r="JI339" s="241"/>
      <c r="JJ339" s="241"/>
      <c r="JK339" s="241"/>
      <c r="JL339" s="241"/>
      <c r="JM339" s="241"/>
      <c r="JN339" s="241"/>
      <c r="JO339" s="241"/>
      <c r="JP339" s="241"/>
      <c r="JQ339" s="241"/>
      <c r="JR339" s="241"/>
      <c r="JS339" s="241"/>
      <c r="JT339" s="241"/>
      <c r="JU339" s="241"/>
      <c r="JV339" s="241"/>
      <c r="JW339" s="241"/>
      <c r="JX339" s="241"/>
      <c r="JY339" s="241"/>
      <c r="JZ339" s="241"/>
      <c r="KA339" s="241"/>
      <c r="KB339" s="241"/>
      <c r="KC339" s="241"/>
      <c r="KD339" s="241"/>
      <c r="KE339" s="241"/>
      <c r="KF339" s="241"/>
      <c r="KG339" s="241"/>
      <c r="KH339" s="241"/>
      <c r="KI339" s="241"/>
      <c r="KJ339" s="241"/>
      <c r="KK339" s="241"/>
      <c r="KL339" s="241"/>
      <c r="KM339" s="241"/>
      <c r="KN339" s="241"/>
      <c r="KO339" s="241"/>
      <c r="KP339" s="241"/>
      <c r="KQ339" s="241"/>
      <c r="KR339" s="241"/>
      <c r="KS339" s="241"/>
      <c r="KT339" s="241"/>
      <c r="KU339" s="241"/>
      <c r="KV339" s="241"/>
      <c r="KW339" s="241"/>
      <c r="KX339" s="241"/>
      <c r="KY339" s="241"/>
      <c r="KZ339" s="241"/>
      <c r="LA339" s="241"/>
      <c r="LB339" s="241"/>
      <c r="LC339" s="241"/>
      <c r="LD339" s="241"/>
      <c r="LE339" s="241"/>
      <c r="LF339" s="241"/>
      <c r="LG339" s="241"/>
      <c r="LH339" s="241"/>
      <c r="LI339" s="241"/>
      <c r="LJ339" s="241"/>
      <c r="LK339" s="241"/>
      <c r="LL339" s="241"/>
      <c r="LM339" s="241"/>
      <c r="LN339" s="241"/>
      <c r="LO339" s="241"/>
      <c r="LP339" s="241"/>
      <c r="LQ339" s="241"/>
      <c r="LR339" s="241"/>
      <c r="LS339" s="241"/>
      <c r="LT339" s="241"/>
      <c r="LU339" s="241"/>
      <c r="LV339" s="241"/>
      <c r="LW339" s="241"/>
      <c r="LX339" s="241"/>
      <c r="LY339" s="241"/>
      <c r="LZ339" s="241"/>
      <c r="MA339" s="241"/>
      <c r="MB339" s="241"/>
      <c r="MC339" s="241"/>
      <c r="MD339" s="241"/>
      <c r="ME339" s="241"/>
      <c r="MF339" s="241"/>
      <c r="MG339" s="241"/>
      <c r="MH339" s="241"/>
      <c r="MI339" s="241"/>
      <c r="MJ339" s="241"/>
      <c r="MK339" s="241"/>
      <c r="ML339" s="241"/>
      <c r="MM339" s="241"/>
      <c r="MN339" s="241"/>
      <c r="MO339" s="241"/>
      <c r="MP339" s="241"/>
      <c r="MQ339" s="241"/>
      <c r="MR339" s="241"/>
      <c r="MS339" s="241"/>
      <c r="MT339" s="241"/>
      <c r="MU339" s="241"/>
      <c r="MV339" s="241"/>
      <c r="MW339" s="241"/>
      <c r="MX339" s="241"/>
      <c r="MY339" s="241"/>
      <c r="MZ339" s="241"/>
      <c r="NA339" s="241"/>
      <c r="NB339" s="241"/>
      <c r="NC339" s="241"/>
      <c r="ND339" s="241"/>
      <c r="NE339" s="241"/>
      <c r="NF339" s="241"/>
      <c r="NG339" s="241"/>
      <c r="NH339" s="241"/>
      <c r="NI339" s="241"/>
      <c r="NJ339" s="241"/>
      <c r="NK339" s="241"/>
      <c r="NL339" s="241"/>
      <c r="NM339" s="241"/>
      <c r="NN339" s="241"/>
      <c r="NO339" s="241"/>
      <c r="NP339" s="241"/>
      <c r="NQ339" s="241"/>
      <c r="NR339" s="241"/>
      <c r="NS339" s="241"/>
      <c r="NT339" s="241"/>
      <c r="NU339" s="241"/>
      <c r="NV339" s="241"/>
      <c r="NW339" s="241"/>
      <c r="NX339" s="241"/>
      <c r="NY339" s="241"/>
      <c r="NZ339" s="241"/>
      <c r="OA339" s="241"/>
      <c r="OB339" s="241"/>
    </row>
    <row r="340" spans="1:392" s="268" customFormat="1">
      <c r="A340" s="121" t="s">
        <v>268</v>
      </c>
      <c r="B340" s="385" t="s">
        <v>267</v>
      </c>
      <c r="C340" s="170">
        <f>VLOOKUP(A340,'Running Inventory count'!$A:$C,3,)</f>
        <v>3</v>
      </c>
      <c r="D340" s="169"/>
      <c r="E340" s="169"/>
      <c r="F340" s="115" t="s">
        <v>783</v>
      </c>
      <c r="G340" s="169" t="s">
        <v>817</v>
      </c>
      <c r="H340" s="167" t="s">
        <v>737</v>
      </c>
      <c r="I340" s="207"/>
      <c r="J340" s="163"/>
      <c r="K340" s="151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  <c r="AA340" s="183"/>
      <c r="AB340" s="183"/>
      <c r="AC340" s="183"/>
      <c r="AD340" s="183"/>
      <c r="AE340" s="183"/>
      <c r="AF340" s="183"/>
      <c r="AG340" s="183"/>
      <c r="AH340" s="183"/>
      <c r="AI340" s="183"/>
      <c r="AJ340" s="183"/>
      <c r="AK340" s="183"/>
      <c r="AL340" s="183"/>
      <c r="AM340" s="183"/>
      <c r="AN340" s="183"/>
      <c r="AO340" s="183"/>
      <c r="AP340" s="183"/>
      <c r="AQ340" s="183"/>
      <c r="AR340" s="183"/>
      <c r="AS340" s="183"/>
      <c r="AT340" s="183"/>
      <c r="AU340" s="183"/>
      <c r="AV340" s="183"/>
      <c r="AW340" s="183"/>
      <c r="AX340" s="183"/>
      <c r="AY340" s="183"/>
      <c r="AZ340" s="183"/>
      <c r="BA340" s="183"/>
      <c r="BB340" s="183"/>
      <c r="BC340" s="183"/>
      <c r="BD340" s="183"/>
      <c r="BE340" s="183"/>
      <c r="BF340" s="183"/>
      <c r="BG340" s="183"/>
      <c r="BH340" s="183"/>
      <c r="BI340" s="183"/>
      <c r="BJ340" s="183"/>
      <c r="BK340" s="183"/>
      <c r="BL340" s="183"/>
      <c r="BM340" s="183"/>
      <c r="BN340" s="183"/>
      <c r="BO340" s="183"/>
      <c r="BP340" s="183"/>
      <c r="BQ340" s="183"/>
      <c r="BR340" s="183"/>
      <c r="BS340" s="183"/>
      <c r="BT340" s="183"/>
      <c r="BU340" s="183"/>
      <c r="BV340" s="183"/>
      <c r="BW340" s="183"/>
      <c r="BX340" s="183"/>
      <c r="BY340" s="183"/>
      <c r="BZ340" s="183"/>
      <c r="CA340" s="183"/>
      <c r="CB340" s="183"/>
      <c r="CC340" s="183"/>
      <c r="CD340" s="183"/>
      <c r="CE340" s="183"/>
      <c r="CF340" s="183"/>
      <c r="CG340" s="183"/>
      <c r="CH340" s="183"/>
      <c r="CI340" s="183"/>
      <c r="CJ340" s="183"/>
      <c r="CK340" s="183"/>
      <c r="CL340" s="183"/>
      <c r="CM340" s="183"/>
      <c r="CN340" s="183"/>
      <c r="CO340" s="183"/>
      <c r="CP340" s="183"/>
      <c r="CQ340" s="183"/>
      <c r="CR340" s="183"/>
      <c r="CS340" s="183"/>
      <c r="CT340" s="183"/>
      <c r="CU340" s="183"/>
      <c r="CV340" s="183"/>
      <c r="CW340" s="183"/>
      <c r="CX340" s="183"/>
      <c r="CY340" s="183"/>
      <c r="CZ340" s="183"/>
      <c r="DA340" s="183"/>
      <c r="DB340" s="183"/>
      <c r="DC340" s="183"/>
      <c r="DD340" s="183"/>
      <c r="DE340" s="183"/>
      <c r="DF340" s="183"/>
      <c r="DG340" s="183"/>
      <c r="DH340" s="183"/>
      <c r="DI340" s="183"/>
      <c r="DJ340" s="183"/>
      <c r="DK340" s="183"/>
      <c r="DL340" s="183"/>
      <c r="DM340" s="183"/>
      <c r="DN340" s="183"/>
      <c r="DO340" s="183"/>
      <c r="DP340" s="183"/>
      <c r="DQ340" s="183"/>
      <c r="DR340" s="183"/>
      <c r="DS340" s="183"/>
      <c r="DT340" s="183"/>
      <c r="DU340" s="183"/>
      <c r="DV340" s="183"/>
      <c r="DW340" s="183"/>
      <c r="DX340" s="183"/>
      <c r="DY340" s="183"/>
      <c r="DZ340" s="183"/>
      <c r="EA340" s="183"/>
      <c r="EB340" s="183"/>
      <c r="EC340" s="183"/>
      <c r="ED340" s="183"/>
      <c r="EE340" s="183"/>
      <c r="EF340" s="183"/>
      <c r="EG340" s="183"/>
      <c r="EH340" s="183"/>
      <c r="EI340" s="183"/>
      <c r="EJ340" s="183"/>
      <c r="EK340" s="183"/>
      <c r="EL340" s="183"/>
      <c r="EM340" s="183"/>
      <c r="EN340" s="183"/>
      <c r="EO340" s="183"/>
      <c r="EP340" s="183"/>
      <c r="EQ340" s="183"/>
      <c r="ER340" s="183"/>
      <c r="ES340" s="183"/>
      <c r="ET340" s="183"/>
      <c r="EU340" s="183"/>
      <c r="EV340" s="183"/>
      <c r="EW340" s="183"/>
      <c r="EX340" s="183"/>
      <c r="EY340" s="183"/>
      <c r="EZ340" s="183"/>
      <c r="FA340" s="183"/>
      <c r="FB340" s="183"/>
      <c r="FC340" s="183"/>
      <c r="FD340" s="183"/>
      <c r="FE340" s="183"/>
      <c r="FF340" s="183"/>
      <c r="FG340" s="183"/>
      <c r="FH340" s="183"/>
      <c r="FI340" s="183"/>
      <c r="FJ340" s="183"/>
      <c r="FK340" s="183"/>
      <c r="FL340" s="183"/>
      <c r="FM340" s="183"/>
      <c r="FN340" s="183"/>
      <c r="FO340" s="183"/>
      <c r="FP340" s="183"/>
      <c r="FQ340" s="183"/>
      <c r="FR340" s="183"/>
      <c r="FS340" s="183"/>
      <c r="FT340" s="183"/>
      <c r="FU340" s="183"/>
      <c r="FV340" s="183"/>
      <c r="FW340" s="183"/>
      <c r="FX340" s="183"/>
      <c r="FY340" s="183"/>
      <c r="FZ340" s="183"/>
      <c r="GA340" s="183"/>
      <c r="GB340" s="183"/>
      <c r="GC340" s="183"/>
      <c r="GD340" s="183"/>
      <c r="GE340" s="183"/>
      <c r="GF340" s="183"/>
      <c r="GG340" s="183"/>
      <c r="GH340" s="183"/>
      <c r="GI340" s="183"/>
      <c r="GJ340" s="183"/>
      <c r="GK340" s="183"/>
      <c r="GL340" s="183"/>
      <c r="GM340" s="183"/>
      <c r="GN340" s="183"/>
      <c r="GO340" s="183"/>
      <c r="GP340" s="183"/>
      <c r="GQ340" s="183"/>
      <c r="GR340" s="183"/>
      <c r="GS340" s="183"/>
      <c r="GT340" s="183"/>
      <c r="GU340" s="183"/>
      <c r="GV340" s="183"/>
      <c r="GW340" s="183"/>
      <c r="GX340" s="183"/>
      <c r="GY340" s="183"/>
      <c r="GZ340" s="183"/>
      <c r="HA340" s="183"/>
      <c r="HB340" s="183"/>
      <c r="HC340" s="183"/>
      <c r="HD340" s="183"/>
      <c r="HE340" s="183"/>
      <c r="HF340" s="183"/>
      <c r="HG340" s="183"/>
      <c r="HH340" s="183"/>
      <c r="HI340" s="183"/>
      <c r="HJ340" s="183"/>
      <c r="HK340" s="183"/>
      <c r="HL340" s="183"/>
      <c r="HM340" s="183"/>
      <c r="HN340" s="183"/>
      <c r="HO340" s="183"/>
      <c r="HP340" s="183"/>
      <c r="HQ340" s="183"/>
      <c r="HR340" s="183"/>
      <c r="HS340" s="183"/>
      <c r="HT340" s="183"/>
      <c r="HU340" s="183"/>
      <c r="HV340" s="183"/>
      <c r="HW340" s="183"/>
      <c r="HX340" s="183"/>
      <c r="HY340" s="183"/>
      <c r="HZ340" s="183"/>
      <c r="IA340" s="183"/>
      <c r="IB340" s="183"/>
      <c r="IC340" s="183"/>
      <c r="ID340" s="183"/>
      <c r="IE340" s="183"/>
      <c r="IF340" s="183"/>
      <c r="IG340" s="183"/>
      <c r="IH340" s="183"/>
      <c r="II340" s="183"/>
      <c r="IJ340" s="183"/>
      <c r="IK340" s="183"/>
      <c r="IL340" s="183"/>
      <c r="IM340" s="183"/>
      <c r="IN340" s="183"/>
      <c r="IO340" s="183"/>
      <c r="IP340" s="183"/>
      <c r="IQ340" s="183"/>
      <c r="IR340" s="183"/>
      <c r="IS340" s="183"/>
      <c r="IT340" s="183"/>
      <c r="IU340" s="183"/>
      <c r="IV340" s="183"/>
      <c r="IW340" s="183"/>
      <c r="IX340" s="183"/>
      <c r="IY340" s="183"/>
      <c r="IZ340" s="183"/>
      <c r="JA340" s="183"/>
      <c r="JB340" s="183"/>
      <c r="JC340" s="183"/>
      <c r="JD340" s="183"/>
      <c r="JE340" s="183"/>
      <c r="JF340" s="183"/>
      <c r="JG340" s="183"/>
      <c r="JH340" s="183"/>
      <c r="JI340" s="183"/>
      <c r="JJ340" s="183"/>
      <c r="JK340" s="183"/>
      <c r="JL340" s="183"/>
      <c r="JM340" s="183"/>
      <c r="JN340" s="183"/>
      <c r="JO340" s="183"/>
      <c r="JP340" s="183"/>
      <c r="JQ340" s="183"/>
      <c r="JR340" s="183"/>
      <c r="JS340" s="183"/>
      <c r="JT340" s="183"/>
      <c r="JU340" s="183"/>
      <c r="JV340" s="183"/>
      <c r="JW340" s="183"/>
      <c r="JX340" s="183"/>
      <c r="JY340" s="183"/>
      <c r="JZ340" s="183"/>
      <c r="KA340" s="183"/>
      <c r="KB340" s="183"/>
      <c r="KC340" s="183"/>
      <c r="KD340" s="183"/>
      <c r="KE340" s="183"/>
      <c r="KF340" s="183"/>
      <c r="KG340" s="183"/>
      <c r="KH340" s="183"/>
      <c r="KI340" s="183"/>
      <c r="KJ340" s="183"/>
      <c r="KK340" s="183"/>
      <c r="KL340" s="183"/>
      <c r="KM340" s="183"/>
      <c r="KN340" s="183"/>
      <c r="KO340" s="183"/>
      <c r="KP340" s="183"/>
      <c r="KQ340" s="183"/>
      <c r="KR340" s="183"/>
      <c r="KS340" s="183"/>
      <c r="KT340" s="183"/>
      <c r="KU340" s="183"/>
      <c r="KV340" s="183"/>
      <c r="KW340" s="183"/>
      <c r="KX340" s="183"/>
      <c r="KY340" s="183"/>
      <c r="KZ340" s="183"/>
      <c r="LA340" s="183"/>
      <c r="LB340" s="183"/>
      <c r="LC340" s="183"/>
      <c r="LD340" s="183"/>
      <c r="LE340" s="183"/>
      <c r="LF340" s="183"/>
      <c r="LG340" s="183"/>
      <c r="LH340" s="183"/>
      <c r="LI340" s="183"/>
      <c r="LJ340" s="183"/>
      <c r="LK340" s="183"/>
      <c r="LL340" s="183"/>
      <c r="LM340" s="183"/>
      <c r="LN340" s="183"/>
      <c r="LO340" s="183"/>
      <c r="LP340" s="183"/>
      <c r="LQ340" s="183"/>
      <c r="LR340" s="183"/>
      <c r="LS340" s="183"/>
      <c r="LT340" s="183"/>
      <c r="LU340" s="183"/>
      <c r="LV340" s="183"/>
      <c r="LW340" s="183"/>
      <c r="LX340" s="183"/>
      <c r="LY340" s="183"/>
      <c r="LZ340" s="183"/>
      <c r="MA340" s="183"/>
      <c r="MB340" s="183"/>
      <c r="MC340" s="183"/>
      <c r="MD340" s="183"/>
      <c r="ME340" s="183"/>
      <c r="MF340" s="183"/>
      <c r="MG340" s="183"/>
      <c r="MH340" s="183"/>
      <c r="MI340" s="183"/>
      <c r="MJ340" s="183"/>
      <c r="MK340" s="183"/>
      <c r="ML340" s="183"/>
      <c r="MM340" s="183"/>
      <c r="MN340" s="183"/>
      <c r="MO340" s="183"/>
      <c r="MP340" s="183"/>
      <c r="MQ340" s="183"/>
      <c r="MR340" s="183"/>
      <c r="MS340" s="183"/>
      <c r="MT340" s="183"/>
      <c r="MU340" s="183"/>
      <c r="MV340" s="183"/>
      <c r="MW340" s="183"/>
      <c r="MX340" s="183"/>
      <c r="MY340" s="183"/>
      <c r="MZ340" s="183"/>
      <c r="NA340" s="183"/>
      <c r="NB340" s="183"/>
      <c r="NC340" s="183"/>
      <c r="ND340" s="183"/>
      <c r="NE340" s="183"/>
      <c r="NF340" s="183"/>
      <c r="NG340" s="183"/>
      <c r="NH340" s="183"/>
      <c r="NI340" s="183"/>
      <c r="NJ340" s="183"/>
      <c r="NK340" s="183"/>
      <c r="NL340" s="183"/>
      <c r="NM340" s="183"/>
      <c r="NN340" s="183"/>
      <c r="NO340" s="183"/>
      <c r="NP340" s="183"/>
      <c r="NQ340" s="183"/>
      <c r="NR340" s="183"/>
      <c r="NS340" s="183"/>
      <c r="NT340" s="183"/>
      <c r="NU340" s="183"/>
      <c r="NV340" s="183"/>
      <c r="NW340" s="183"/>
      <c r="NX340" s="183"/>
      <c r="NY340" s="183"/>
      <c r="NZ340" s="183"/>
      <c r="OA340" s="183"/>
      <c r="OB340" s="183"/>
    </row>
    <row r="341" spans="1:392" s="268" customFormat="1">
      <c r="A341" s="121" t="s">
        <v>269</v>
      </c>
      <c r="B341" s="385" t="s">
        <v>68</v>
      </c>
      <c r="C341" s="170">
        <f>VLOOKUP(A341,'Running Inventory count'!$A:$C,3,)</f>
        <v>1</v>
      </c>
      <c r="D341" s="169"/>
      <c r="E341" s="169"/>
      <c r="F341" s="115" t="s">
        <v>783</v>
      </c>
      <c r="G341" s="169" t="s">
        <v>818</v>
      </c>
      <c r="H341" s="167" t="s">
        <v>737</v>
      </c>
      <c r="I341" s="207"/>
      <c r="J341" s="163"/>
      <c r="K341" s="151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  <c r="AA341" s="183"/>
      <c r="AB341" s="183"/>
      <c r="AC341" s="183"/>
      <c r="AD341" s="183"/>
      <c r="AE341" s="183"/>
      <c r="AF341" s="183"/>
      <c r="AG341" s="183"/>
      <c r="AH341" s="183"/>
      <c r="AI341" s="183"/>
      <c r="AJ341" s="183"/>
      <c r="AK341" s="183"/>
      <c r="AL341" s="183"/>
      <c r="AM341" s="183"/>
      <c r="AN341" s="183"/>
      <c r="AO341" s="183"/>
      <c r="AP341" s="183"/>
      <c r="AQ341" s="183"/>
      <c r="AR341" s="183"/>
      <c r="AS341" s="183"/>
      <c r="AT341" s="183"/>
      <c r="AU341" s="183"/>
      <c r="AV341" s="183"/>
      <c r="AW341" s="183"/>
      <c r="AX341" s="183"/>
      <c r="AY341" s="183"/>
      <c r="AZ341" s="183"/>
      <c r="BA341" s="183"/>
      <c r="BB341" s="183"/>
      <c r="BC341" s="183"/>
      <c r="BD341" s="183"/>
      <c r="BE341" s="183"/>
      <c r="BF341" s="183"/>
      <c r="BG341" s="183"/>
      <c r="BH341" s="183"/>
      <c r="BI341" s="183"/>
      <c r="BJ341" s="183"/>
      <c r="BK341" s="183"/>
      <c r="BL341" s="183"/>
      <c r="BM341" s="183"/>
      <c r="BN341" s="183"/>
      <c r="BO341" s="183"/>
      <c r="BP341" s="183"/>
      <c r="BQ341" s="183"/>
      <c r="BR341" s="183"/>
      <c r="BS341" s="183"/>
      <c r="BT341" s="183"/>
      <c r="BU341" s="183"/>
      <c r="BV341" s="183"/>
      <c r="BW341" s="183"/>
      <c r="BX341" s="183"/>
      <c r="BY341" s="183"/>
      <c r="BZ341" s="183"/>
      <c r="CA341" s="183"/>
      <c r="CB341" s="183"/>
      <c r="CC341" s="183"/>
      <c r="CD341" s="183"/>
      <c r="CE341" s="183"/>
      <c r="CF341" s="183"/>
      <c r="CG341" s="183"/>
      <c r="CH341" s="183"/>
      <c r="CI341" s="183"/>
      <c r="CJ341" s="183"/>
      <c r="CK341" s="183"/>
      <c r="CL341" s="183"/>
      <c r="CM341" s="183"/>
      <c r="CN341" s="183"/>
      <c r="CO341" s="183"/>
      <c r="CP341" s="183"/>
      <c r="CQ341" s="183"/>
      <c r="CR341" s="183"/>
      <c r="CS341" s="183"/>
      <c r="CT341" s="183"/>
      <c r="CU341" s="183"/>
      <c r="CV341" s="183"/>
      <c r="CW341" s="183"/>
      <c r="CX341" s="183"/>
      <c r="CY341" s="183"/>
      <c r="CZ341" s="183"/>
      <c r="DA341" s="183"/>
      <c r="DB341" s="183"/>
      <c r="DC341" s="183"/>
      <c r="DD341" s="183"/>
      <c r="DE341" s="183"/>
      <c r="DF341" s="183"/>
      <c r="DG341" s="183"/>
      <c r="DH341" s="183"/>
      <c r="DI341" s="183"/>
      <c r="DJ341" s="183"/>
      <c r="DK341" s="183"/>
      <c r="DL341" s="183"/>
      <c r="DM341" s="183"/>
      <c r="DN341" s="183"/>
      <c r="DO341" s="183"/>
      <c r="DP341" s="183"/>
      <c r="DQ341" s="183"/>
      <c r="DR341" s="183"/>
      <c r="DS341" s="183"/>
      <c r="DT341" s="183"/>
      <c r="DU341" s="183"/>
      <c r="DV341" s="183"/>
      <c r="DW341" s="183"/>
      <c r="DX341" s="183"/>
      <c r="DY341" s="183"/>
      <c r="DZ341" s="183"/>
      <c r="EA341" s="183"/>
      <c r="EB341" s="183"/>
      <c r="EC341" s="183"/>
      <c r="ED341" s="183"/>
      <c r="EE341" s="183"/>
      <c r="EF341" s="183"/>
      <c r="EG341" s="183"/>
      <c r="EH341" s="183"/>
      <c r="EI341" s="183"/>
      <c r="EJ341" s="183"/>
      <c r="EK341" s="183"/>
      <c r="EL341" s="183"/>
      <c r="EM341" s="183"/>
      <c r="EN341" s="183"/>
      <c r="EO341" s="183"/>
      <c r="EP341" s="183"/>
      <c r="EQ341" s="183"/>
      <c r="ER341" s="183"/>
      <c r="ES341" s="183"/>
      <c r="ET341" s="183"/>
      <c r="EU341" s="183"/>
      <c r="EV341" s="183"/>
      <c r="EW341" s="183"/>
      <c r="EX341" s="183"/>
      <c r="EY341" s="183"/>
      <c r="EZ341" s="183"/>
      <c r="FA341" s="183"/>
      <c r="FB341" s="183"/>
      <c r="FC341" s="183"/>
      <c r="FD341" s="183"/>
      <c r="FE341" s="183"/>
      <c r="FF341" s="183"/>
      <c r="FG341" s="183"/>
      <c r="FH341" s="183"/>
      <c r="FI341" s="183"/>
      <c r="FJ341" s="183"/>
      <c r="FK341" s="183"/>
      <c r="FL341" s="183"/>
      <c r="FM341" s="183"/>
      <c r="FN341" s="183"/>
      <c r="FO341" s="183"/>
      <c r="FP341" s="183"/>
      <c r="FQ341" s="183"/>
      <c r="FR341" s="183"/>
      <c r="FS341" s="183"/>
      <c r="FT341" s="183"/>
      <c r="FU341" s="183"/>
      <c r="FV341" s="183"/>
      <c r="FW341" s="183"/>
      <c r="FX341" s="183"/>
      <c r="FY341" s="183"/>
      <c r="FZ341" s="183"/>
      <c r="GA341" s="183"/>
      <c r="GB341" s="183"/>
      <c r="GC341" s="183"/>
      <c r="GD341" s="183"/>
      <c r="GE341" s="183"/>
      <c r="GF341" s="183"/>
      <c r="GG341" s="183"/>
      <c r="GH341" s="183"/>
      <c r="GI341" s="183"/>
      <c r="GJ341" s="183"/>
      <c r="GK341" s="183"/>
      <c r="GL341" s="183"/>
      <c r="GM341" s="183"/>
      <c r="GN341" s="183"/>
      <c r="GO341" s="183"/>
      <c r="GP341" s="183"/>
      <c r="GQ341" s="183"/>
      <c r="GR341" s="183"/>
      <c r="GS341" s="183"/>
      <c r="GT341" s="183"/>
      <c r="GU341" s="183"/>
      <c r="GV341" s="183"/>
      <c r="GW341" s="183"/>
      <c r="GX341" s="183"/>
      <c r="GY341" s="183"/>
      <c r="GZ341" s="183"/>
      <c r="HA341" s="183"/>
      <c r="HB341" s="183"/>
      <c r="HC341" s="183"/>
      <c r="HD341" s="183"/>
      <c r="HE341" s="183"/>
      <c r="HF341" s="183"/>
      <c r="HG341" s="183"/>
      <c r="HH341" s="183"/>
      <c r="HI341" s="183"/>
      <c r="HJ341" s="183"/>
      <c r="HK341" s="183"/>
      <c r="HL341" s="183"/>
      <c r="HM341" s="183"/>
      <c r="HN341" s="183"/>
      <c r="HO341" s="183"/>
      <c r="HP341" s="183"/>
      <c r="HQ341" s="183"/>
      <c r="HR341" s="183"/>
      <c r="HS341" s="183"/>
      <c r="HT341" s="183"/>
      <c r="HU341" s="183"/>
      <c r="HV341" s="183"/>
      <c r="HW341" s="183"/>
      <c r="HX341" s="183"/>
      <c r="HY341" s="183"/>
      <c r="HZ341" s="183"/>
      <c r="IA341" s="183"/>
      <c r="IB341" s="183"/>
      <c r="IC341" s="183"/>
      <c r="ID341" s="183"/>
      <c r="IE341" s="183"/>
      <c r="IF341" s="183"/>
      <c r="IG341" s="183"/>
      <c r="IH341" s="183"/>
      <c r="II341" s="183"/>
      <c r="IJ341" s="183"/>
      <c r="IK341" s="183"/>
      <c r="IL341" s="183"/>
      <c r="IM341" s="183"/>
      <c r="IN341" s="183"/>
      <c r="IO341" s="183"/>
      <c r="IP341" s="183"/>
      <c r="IQ341" s="183"/>
      <c r="IR341" s="183"/>
      <c r="IS341" s="183"/>
      <c r="IT341" s="183"/>
      <c r="IU341" s="183"/>
      <c r="IV341" s="183"/>
      <c r="IW341" s="183"/>
      <c r="IX341" s="183"/>
      <c r="IY341" s="183"/>
      <c r="IZ341" s="183"/>
      <c r="JA341" s="183"/>
      <c r="JB341" s="183"/>
      <c r="JC341" s="183"/>
      <c r="JD341" s="183"/>
      <c r="JE341" s="183"/>
      <c r="JF341" s="183"/>
      <c r="JG341" s="183"/>
      <c r="JH341" s="183"/>
      <c r="JI341" s="183"/>
      <c r="JJ341" s="183"/>
      <c r="JK341" s="183"/>
      <c r="JL341" s="183"/>
      <c r="JM341" s="183"/>
      <c r="JN341" s="183"/>
      <c r="JO341" s="183"/>
      <c r="JP341" s="183"/>
      <c r="JQ341" s="183"/>
      <c r="JR341" s="183"/>
      <c r="JS341" s="183"/>
      <c r="JT341" s="183"/>
      <c r="JU341" s="183"/>
      <c r="JV341" s="183"/>
      <c r="JW341" s="183"/>
      <c r="JX341" s="183"/>
      <c r="JY341" s="183"/>
      <c r="JZ341" s="183"/>
      <c r="KA341" s="183"/>
      <c r="KB341" s="183"/>
      <c r="KC341" s="183"/>
      <c r="KD341" s="183"/>
      <c r="KE341" s="183"/>
      <c r="KF341" s="183"/>
      <c r="KG341" s="183"/>
      <c r="KH341" s="183"/>
      <c r="KI341" s="183"/>
      <c r="KJ341" s="183"/>
      <c r="KK341" s="183"/>
      <c r="KL341" s="183"/>
      <c r="KM341" s="183"/>
      <c r="KN341" s="183"/>
      <c r="KO341" s="183"/>
      <c r="KP341" s="183"/>
      <c r="KQ341" s="183"/>
      <c r="KR341" s="183"/>
      <c r="KS341" s="183"/>
      <c r="KT341" s="183"/>
      <c r="KU341" s="183"/>
      <c r="KV341" s="183"/>
      <c r="KW341" s="183"/>
      <c r="KX341" s="183"/>
      <c r="KY341" s="183"/>
      <c r="KZ341" s="183"/>
      <c r="LA341" s="183"/>
      <c r="LB341" s="183"/>
      <c r="LC341" s="183"/>
      <c r="LD341" s="183"/>
      <c r="LE341" s="183"/>
      <c r="LF341" s="183"/>
      <c r="LG341" s="183"/>
      <c r="LH341" s="183"/>
      <c r="LI341" s="183"/>
      <c r="LJ341" s="183"/>
      <c r="LK341" s="183"/>
      <c r="LL341" s="183"/>
      <c r="LM341" s="183"/>
      <c r="LN341" s="183"/>
      <c r="LO341" s="183"/>
      <c r="LP341" s="183"/>
      <c r="LQ341" s="183"/>
      <c r="LR341" s="183"/>
      <c r="LS341" s="183"/>
      <c r="LT341" s="183"/>
      <c r="LU341" s="183"/>
      <c r="LV341" s="183"/>
      <c r="LW341" s="183"/>
      <c r="LX341" s="183"/>
      <c r="LY341" s="183"/>
      <c r="LZ341" s="183"/>
      <c r="MA341" s="183"/>
      <c r="MB341" s="183"/>
      <c r="MC341" s="183"/>
      <c r="MD341" s="183"/>
      <c r="ME341" s="183"/>
      <c r="MF341" s="183"/>
      <c r="MG341" s="183"/>
      <c r="MH341" s="183"/>
      <c r="MI341" s="183"/>
      <c r="MJ341" s="183"/>
      <c r="MK341" s="183"/>
      <c r="ML341" s="183"/>
      <c r="MM341" s="183"/>
      <c r="MN341" s="183"/>
      <c r="MO341" s="183"/>
      <c r="MP341" s="183"/>
      <c r="MQ341" s="183"/>
      <c r="MR341" s="183"/>
      <c r="MS341" s="183"/>
      <c r="MT341" s="183"/>
      <c r="MU341" s="183"/>
      <c r="MV341" s="183"/>
      <c r="MW341" s="183"/>
      <c r="MX341" s="183"/>
      <c r="MY341" s="183"/>
      <c r="MZ341" s="183"/>
      <c r="NA341" s="183"/>
      <c r="NB341" s="183"/>
      <c r="NC341" s="183"/>
      <c r="ND341" s="183"/>
      <c r="NE341" s="183"/>
      <c r="NF341" s="183"/>
      <c r="NG341" s="183"/>
      <c r="NH341" s="183"/>
      <c r="NI341" s="183"/>
      <c r="NJ341" s="183"/>
      <c r="NK341" s="183"/>
      <c r="NL341" s="183"/>
      <c r="NM341" s="183"/>
      <c r="NN341" s="183"/>
      <c r="NO341" s="183"/>
      <c r="NP341" s="183"/>
      <c r="NQ341" s="183"/>
      <c r="NR341" s="183"/>
      <c r="NS341" s="183"/>
      <c r="NT341" s="183"/>
      <c r="NU341" s="183"/>
      <c r="NV341" s="183"/>
      <c r="NW341" s="183"/>
      <c r="NX341" s="183"/>
      <c r="NY341" s="183"/>
      <c r="NZ341" s="183"/>
      <c r="OA341" s="183"/>
      <c r="OB341" s="183"/>
    </row>
    <row r="342" spans="1:392">
      <c r="A342" s="121" t="s">
        <v>46</v>
      </c>
      <c r="B342" s="157" t="s">
        <v>270</v>
      </c>
      <c r="C342" s="170">
        <f>VLOOKUP(A342,'Running Inventory count'!$A:$C,3,)</f>
        <v>2</v>
      </c>
      <c r="D342" s="169"/>
      <c r="E342" s="169"/>
      <c r="F342" s="169" t="s">
        <v>870</v>
      </c>
      <c r="G342" s="169" t="s">
        <v>868</v>
      </c>
      <c r="H342" s="167" t="s">
        <v>737</v>
      </c>
      <c r="I342" s="207"/>
      <c r="J342" s="163"/>
      <c r="K342" s="151"/>
    </row>
    <row r="343" spans="1:392" s="4" customFormat="1">
      <c r="A343" s="121" t="s">
        <v>272</v>
      </c>
      <c r="B343" s="157" t="s">
        <v>271</v>
      </c>
      <c r="C343" s="138">
        <f>VLOOKUP(A343,'Running Inventory count'!$A:$C,3,)</f>
        <v>5</v>
      </c>
      <c r="D343" s="137"/>
      <c r="E343" s="137"/>
      <c r="F343" s="169" t="s">
        <v>870</v>
      </c>
      <c r="G343" s="147" t="s">
        <v>868</v>
      </c>
      <c r="H343" s="136" t="s">
        <v>737</v>
      </c>
      <c r="I343" s="207"/>
      <c r="J343" s="163"/>
      <c r="K343" s="151"/>
      <c r="L343" s="241"/>
      <c r="M343" s="241"/>
      <c r="N343" s="241"/>
      <c r="O343" s="241"/>
      <c r="P343" s="241"/>
      <c r="Q343" s="241"/>
      <c r="R343" s="241"/>
      <c r="S343" s="241"/>
      <c r="T343" s="241"/>
      <c r="U343" s="241"/>
      <c r="V343" s="241"/>
      <c r="W343" s="241"/>
      <c r="X343" s="241"/>
      <c r="Y343" s="241"/>
      <c r="Z343" s="241"/>
      <c r="AA343" s="241"/>
      <c r="AB343" s="241"/>
      <c r="AC343" s="241"/>
      <c r="AD343" s="241"/>
      <c r="AE343" s="241"/>
      <c r="AF343" s="241"/>
      <c r="AG343" s="241"/>
      <c r="AH343" s="241"/>
      <c r="AI343" s="241"/>
      <c r="AJ343" s="241"/>
      <c r="AK343" s="241"/>
      <c r="AL343" s="241"/>
      <c r="AM343" s="241"/>
      <c r="AN343" s="241"/>
      <c r="AO343" s="241"/>
      <c r="AP343" s="241"/>
      <c r="AQ343" s="241"/>
      <c r="AR343" s="241"/>
      <c r="AS343" s="241"/>
      <c r="AT343" s="241"/>
      <c r="AU343" s="241"/>
      <c r="AV343" s="241"/>
      <c r="AW343" s="241"/>
      <c r="AX343" s="241"/>
      <c r="AY343" s="241"/>
      <c r="AZ343" s="241"/>
      <c r="BA343" s="241"/>
      <c r="BB343" s="241"/>
      <c r="BC343" s="241"/>
      <c r="BD343" s="241"/>
      <c r="BE343" s="241"/>
      <c r="BF343" s="241"/>
      <c r="BG343" s="241"/>
      <c r="BH343" s="241"/>
      <c r="BI343" s="241"/>
      <c r="BJ343" s="241"/>
      <c r="BK343" s="241"/>
      <c r="BL343" s="241"/>
      <c r="BM343" s="241"/>
      <c r="BN343" s="241"/>
      <c r="BO343" s="241"/>
      <c r="BP343" s="241"/>
      <c r="BQ343" s="241"/>
      <c r="BR343" s="241"/>
      <c r="BS343" s="241"/>
      <c r="BT343" s="241"/>
      <c r="BU343" s="241"/>
      <c r="BV343" s="241"/>
      <c r="BW343" s="241"/>
      <c r="BX343" s="241"/>
      <c r="BY343" s="241"/>
      <c r="BZ343" s="241"/>
      <c r="CA343" s="241"/>
      <c r="CB343" s="241"/>
      <c r="CC343" s="241"/>
      <c r="CD343" s="241"/>
      <c r="CE343" s="241"/>
      <c r="CF343" s="241"/>
      <c r="CG343" s="241"/>
      <c r="CH343" s="241"/>
      <c r="CI343" s="241"/>
      <c r="CJ343" s="241"/>
      <c r="CK343" s="241"/>
      <c r="CL343" s="241"/>
      <c r="CM343" s="241"/>
      <c r="CN343" s="241"/>
      <c r="CO343" s="241"/>
      <c r="CP343" s="241"/>
      <c r="CQ343" s="241"/>
      <c r="CR343" s="241"/>
      <c r="CS343" s="241"/>
      <c r="CT343" s="241"/>
      <c r="CU343" s="241"/>
      <c r="CV343" s="241"/>
      <c r="CW343" s="241"/>
      <c r="CX343" s="241"/>
      <c r="CY343" s="241"/>
      <c r="CZ343" s="241"/>
      <c r="DA343" s="241"/>
      <c r="DB343" s="241"/>
      <c r="DC343" s="241"/>
      <c r="DD343" s="241"/>
      <c r="DE343" s="241"/>
      <c r="DF343" s="241"/>
      <c r="DG343" s="241"/>
      <c r="DH343" s="241"/>
      <c r="DI343" s="241"/>
      <c r="DJ343" s="241"/>
      <c r="DK343" s="241"/>
      <c r="DL343" s="241"/>
      <c r="DM343" s="241"/>
      <c r="DN343" s="241"/>
      <c r="DO343" s="241"/>
      <c r="DP343" s="241"/>
      <c r="DQ343" s="241"/>
      <c r="DR343" s="241"/>
      <c r="DS343" s="241"/>
      <c r="DT343" s="241"/>
      <c r="DU343" s="241"/>
      <c r="DV343" s="241"/>
      <c r="DW343" s="241"/>
      <c r="DX343" s="241"/>
      <c r="DY343" s="241"/>
      <c r="DZ343" s="241"/>
      <c r="EA343" s="241"/>
      <c r="EB343" s="241"/>
      <c r="EC343" s="241"/>
      <c r="ED343" s="241"/>
      <c r="EE343" s="241"/>
      <c r="EF343" s="241"/>
      <c r="EG343" s="241"/>
      <c r="EH343" s="241"/>
      <c r="EI343" s="241"/>
      <c r="EJ343" s="241"/>
      <c r="EK343" s="241"/>
      <c r="EL343" s="241"/>
      <c r="EM343" s="241"/>
      <c r="EN343" s="241"/>
      <c r="EO343" s="241"/>
      <c r="EP343" s="241"/>
      <c r="EQ343" s="241"/>
      <c r="ER343" s="241"/>
      <c r="ES343" s="241"/>
      <c r="ET343" s="241"/>
      <c r="EU343" s="241"/>
      <c r="EV343" s="241"/>
      <c r="EW343" s="241"/>
      <c r="EX343" s="241"/>
      <c r="EY343" s="241"/>
      <c r="EZ343" s="241"/>
      <c r="FA343" s="241"/>
      <c r="FB343" s="241"/>
      <c r="FC343" s="241"/>
      <c r="FD343" s="241"/>
      <c r="FE343" s="241"/>
      <c r="FF343" s="241"/>
      <c r="FG343" s="241"/>
      <c r="FH343" s="241"/>
      <c r="FI343" s="241"/>
      <c r="FJ343" s="241"/>
      <c r="FK343" s="241"/>
      <c r="FL343" s="241"/>
      <c r="FM343" s="241"/>
      <c r="FN343" s="241"/>
      <c r="FO343" s="241"/>
      <c r="FP343" s="241"/>
      <c r="FQ343" s="241"/>
      <c r="FR343" s="241"/>
      <c r="FS343" s="241"/>
      <c r="FT343" s="241"/>
      <c r="FU343" s="241"/>
      <c r="FV343" s="241"/>
      <c r="FW343" s="241"/>
      <c r="FX343" s="241"/>
      <c r="FY343" s="241"/>
      <c r="FZ343" s="241"/>
      <c r="GA343" s="241"/>
      <c r="GB343" s="241"/>
      <c r="GC343" s="241"/>
      <c r="GD343" s="241"/>
      <c r="GE343" s="241"/>
      <c r="GF343" s="241"/>
      <c r="GG343" s="241"/>
      <c r="GH343" s="241"/>
      <c r="GI343" s="241"/>
      <c r="GJ343" s="241"/>
      <c r="GK343" s="241"/>
      <c r="GL343" s="241"/>
      <c r="GM343" s="241"/>
      <c r="GN343" s="241"/>
      <c r="GO343" s="241"/>
      <c r="GP343" s="241"/>
      <c r="GQ343" s="241"/>
      <c r="GR343" s="241"/>
      <c r="GS343" s="241"/>
      <c r="GT343" s="241"/>
      <c r="GU343" s="241"/>
      <c r="GV343" s="241"/>
      <c r="GW343" s="241"/>
      <c r="GX343" s="241"/>
      <c r="GY343" s="241"/>
      <c r="GZ343" s="241"/>
      <c r="HA343" s="241"/>
      <c r="HB343" s="241"/>
      <c r="HC343" s="241"/>
      <c r="HD343" s="241"/>
      <c r="HE343" s="241"/>
      <c r="HF343" s="241"/>
      <c r="HG343" s="241"/>
      <c r="HH343" s="241"/>
      <c r="HI343" s="241"/>
      <c r="HJ343" s="241"/>
      <c r="HK343" s="241"/>
      <c r="HL343" s="241"/>
      <c r="HM343" s="241"/>
      <c r="HN343" s="241"/>
      <c r="HO343" s="241"/>
      <c r="HP343" s="241"/>
      <c r="HQ343" s="241"/>
      <c r="HR343" s="241"/>
      <c r="HS343" s="241"/>
      <c r="HT343" s="241"/>
      <c r="HU343" s="241"/>
      <c r="HV343" s="241"/>
      <c r="HW343" s="241"/>
      <c r="HX343" s="241"/>
      <c r="HY343" s="241"/>
      <c r="HZ343" s="241"/>
      <c r="IA343" s="241"/>
      <c r="IB343" s="241"/>
      <c r="IC343" s="241"/>
      <c r="ID343" s="241"/>
      <c r="IE343" s="241"/>
      <c r="IF343" s="241"/>
      <c r="IG343" s="241"/>
      <c r="IH343" s="241"/>
      <c r="II343" s="241"/>
      <c r="IJ343" s="241"/>
      <c r="IK343" s="241"/>
      <c r="IL343" s="241"/>
      <c r="IM343" s="241"/>
      <c r="IN343" s="241"/>
      <c r="IO343" s="241"/>
      <c r="IP343" s="241"/>
      <c r="IQ343" s="241"/>
      <c r="IR343" s="241"/>
      <c r="IS343" s="241"/>
      <c r="IT343" s="241"/>
      <c r="IU343" s="241"/>
      <c r="IV343" s="241"/>
      <c r="IW343" s="241"/>
      <c r="IX343" s="241"/>
      <c r="IY343" s="241"/>
      <c r="IZ343" s="241"/>
      <c r="JA343" s="241"/>
      <c r="JB343" s="241"/>
      <c r="JC343" s="241"/>
      <c r="JD343" s="241"/>
      <c r="JE343" s="241"/>
      <c r="JF343" s="241"/>
      <c r="JG343" s="241"/>
      <c r="JH343" s="241"/>
      <c r="JI343" s="241"/>
      <c r="JJ343" s="241"/>
      <c r="JK343" s="241"/>
      <c r="JL343" s="241"/>
      <c r="JM343" s="241"/>
      <c r="JN343" s="241"/>
      <c r="JO343" s="241"/>
      <c r="JP343" s="241"/>
      <c r="JQ343" s="241"/>
      <c r="JR343" s="241"/>
      <c r="JS343" s="241"/>
      <c r="JT343" s="241"/>
      <c r="JU343" s="241"/>
      <c r="JV343" s="241"/>
      <c r="JW343" s="241"/>
      <c r="JX343" s="241"/>
      <c r="JY343" s="241"/>
      <c r="JZ343" s="241"/>
      <c r="KA343" s="241"/>
      <c r="KB343" s="241"/>
      <c r="KC343" s="241"/>
      <c r="KD343" s="241"/>
      <c r="KE343" s="241"/>
      <c r="KF343" s="241"/>
      <c r="KG343" s="241"/>
      <c r="KH343" s="241"/>
      <c r="KI343" s="241"/>
      <c r="KJ343" s="241"/>
      <c r="KK343" s="241"/>
      <c r="KL343" s="241"/>
      <c r="KM343" s="241"/>
      <c r="KN343" s="241"/>
      <c r="KO343" s="241"/>
      <c r="KP343" s="241"/>
      <c r="KQ343" s="241"/>
      <c r="KR343" s="241"/>
      <c r="KS343" s="241"/>
      <c r="KT343" s="241"/>
      <c r="KU343" s="241"/>
      <c r="KV343" s="241"/>
      <c r="KW343" s="241"/>
      <c r="KX343" s="241"/>
      <c r="KY343" s="241"/>
      <c r="KZ343" s="241"/>
      <c r="LA343" s="241"/>
      <c r="LB343" s="241"/>
      <c r="LC343" s="241"/>
      <c r="LD343" s="241"/>
      <c r="LE343" s="241"/>
      <c r="LF343" s="241"/>
      <c r="LG343" s="241"/>
      <c r="LH343" s="241"/>
      <c r="LI343" s="241"/>
      <c r="LJ343" s="241"/>
      <c r="LK343" s="241"/>
      <c r="LL343" s="241"/>
      <c r="LM343" s="241"/>
      <c r="LN343" s="241"/>
      <c r="LO343" s="241"/>
      <c r="LP343" s="241"/>
      <c r="LQ343" s="241"/>
      <c r="LR343" s="241"/>
      <c r="LS343" s="241"/>
      <c r="LT343" s="241"/>
      <c r="LU343" s="241"/>
      <c r="LV343" s="241"/>
      <c r="LW343" s="241"/>
      <c r="LX343" s="241"/>
      <c r="LY343" s="241"/>
      <c r="LZ343" s="241"/>
      <c r="MA343" s="241"/>
      <c r="MB343" s="241"/>
      <c r="MC343" s="241"/>
      <c r="MD343" s="241"/>
      <c r="ME343" s="241"/>
      <c r="MF343" s="241"/>
      <c r="MG343" s="241"/>
      <c r="MH343" s="241"/>
      <c r="MI343" s="241"/>
      <c r="MJ343" s="241"/>
      <c r="MK343" s="241"/>
      <c r="ML343" s="241"/>
      <c r="MM343" s="241"/>
      <c r="MN343" s="241"/>
      <c r="MO343" s="241"/>
      <c r="MP343" s="241"/>
      <c r="MQ343" s="241"/>
      <c r="MR343" s="241"/>
      <c r="MS343" s="241"/>
      <c r="MT343" s="241"/>
      <c r="MU343" s="241"/>
      <c r="MV343" s="241"/>
      <c r="MW343" s="241"/>
      <c r="MX343" s="241"/>
      <c r="MY343" s="241"/>
      <c r="MZ343" s="241"/>
      <c r="NA343" s="241"/>
      <c r="NB343" s="241"/>
      <c r="NC343" s="241"/>
      <c r="ND343" s="241"/>
      <c r="NE343" s="241"/>
      <c r="NF343" s="241"/>
      <c r="NG343" s="241"/>
      <c r="NH343" s="241"/>
      <c r="NI343" s="241"/>
      <c r="NJ343" s="241"/>
      <c r="NK343" s="241"/>
      <c r="NL343" s="241"/>
      <c r="NM343" s="241"/>
      <c r="NN343" s="241"/>
      <c r="NO343" s="241"/>
      <c r="NP343" s="241"/>
      <c r="NQ343" s="241"/>
      <c r="NR343" s="241"/>
      <c r="NS343" s="241"/>
      <c r="NT343" s="241"/>
      <c r="NU343" s="241"/>
      <c r="NV343" s="241"/>
      <c r="NW343" s="241"/>
      <c r="NX343" s="241"/>
      <c r="NY343" s="241"/>
      <c r="NZ343" s="241"/>
      <c r="OA343" s="241"/>
      <c r="OB343" s="241"/>
    </row>
    <row r="344" spans="1:392" s="4" customFormat="1" ht="18.75" customHeight="1">
      <c r="A344" s="121" t="s">
        <v>274</v>
      </c>
      <c r="B344" s="157" t="s">
        <v>273</v>
      </c>
      <c r="C344" s="170">
        <f>VLOOKUP(A344,'Running Inventory count'!$A:$C,3,)</f>
        <v>2</v>
      </c>
      <c r="D344" s="169"/>
      <c r="E344" s="169"/>
      <c r="F344" s="169" t="s">
        <v>870</v>
      </c>
      <c r="G344" s="169" t="s">
        <v>868</v>
      </c>
      <c r="H344" s="167" t="s">
        <v>737</v>
      </c>
      <c r="I344" s="207"/>
      <c r="J344" s="163"/>
      <c r="K344" s="151"/>
      <c r="L344" s="241"/>
      <c r="M344" s="241"/>
      <c r="N344" s="241"/>
      <c r="O344" s="241"/>
      <c r="P344" s="241"/>
      <c r="Q344" s="241"/>
      <c r="R344" s="241"/>
      <c r="S344" s="241"/>
      <c r="T344" s="241"/>
      <c r="U344" s="241"/>
      <c r="V344" s="241"/>
      <c r="W344" s="241"/>
      <c r="X344" s="241"/>
      <c r="Y344" s="241"/>
      <c r="Z344" s="241"/>
      <c r="AA344" s="241"/>
      <c r="AB344" s="241"/>
      <c r="AC344" s="241"/>
      <c r="AD344" s="241"/>
      <c r="AE344" s="241"/>
      <c r="AF344" s="241"/>
      <c r="AG344" s="241"/>
      <c r="AH344" s="241"/>
      <c r="AI344" s="241"/>
      <c r="AJ344" s="241"/>
      <c r="AK344" s="241"/>
      <c r="AL344" s="241"/>
      <c r="AM344" s="241"/>
      <c r="AN344" s="241"/>
      <c r="AO344" s="241"/>
      <c r="AP344" s="241"/>
      <c r="AQ344" s="241"/>
      <c r="AR344" s="241"/>
      <c r="AS344" s="241"/>
      <c r="AT344" s="241"/>
      <c r="AU344" s="241"/>
      <c r="AV344" s="241"/>
      <c r="AW344" s="241"/>
      <c r="AX344" s="241"/>
      <c r="AY344" s="241"/>
      <c r="AZ344" s="241"/>
      <c r="BA344" s="241"/>
      <c r="BB344" s="241"/>
      <c r="BC344" s="241"/>
      <c r="BD344" s="241"/>
      <c r="BE344" s="241"/>
      <c r="BF344" s="241"/>
      <c r="BG344" s="241"/>
      <c r="BH344" s="241"/>
      <c r="BI344" s="241"/>
      <c r="BJ344" s="241"/>
      <c r="BK344" s="241"/>
      <c r="BL344" s="241"/>
      <c r="BM344" s="241"/>
      <c r="BN344" s="241"/>
      <c r="BO344" s="241"/>
      <c r="BP344" s="241"/>
      <c r="BQ344" s="241"/>
      <c r="BR344" s="241"/>
      <c r="BS344" s="241"/>
      <c r="BT344" s="241"/>
      <c r="BU344" s="241"/>
      <c r="BV344" s="241"/>
      <c r="BW344" s="241"/>
      <c r="BX344" s="241"/>
      <c r="BY344" s="241"/>
      <c r="BZ344" s="241"/>
      <c r="CA344" s="241"/>
      <c r="CB344" s="241"/>
      <c r="CC344" s="241"/>
      <c r="CD344" s="241"/>
      <c r="CE344" s="241"/>
      <c r="CF344" s="241"/>
      <c r="CG344" s="241"/>
      <c r="CH344" s="241"/>
      <c r="CI344" s="241"/>
      <c r="CJ344" s="241"/>
      <c r="CK344" s="241"/>
      <c r="CL344" s="241"/>
      <c r="CM344" s="241"/>
      <c r="CN344" s="241"/>
      <c r="CO344" s="241"/>
      <c r="CP344" s="241"/>
      <c r="CQ344" s="241"/>
      <c r="CR344" s="241"/>
      <c r="CS344" s="241"/>
      <c r="CT344" s="241"/>
      <c r="CU344" s="241"/>
      <c r="CV344" s="241"/>
      <c r="CW344" s="241"/>
      <c r="CX344" s="241"/>
      <c r="CY344" s="241"/>
      <c r="CZ344" s="241"/>
      <c r="DA344" s="241"/>
      <c r="DB344" s="241"/>
      <c r="DC344" s="241"/>
      <c r="DD344" s="241"/>
      <c r="DE344" s="241"/>
      <c r="DF344" s="241"/>
      <c r="DG344" s="241"/>
      <c r="DH344" s="241"/>
      <c r="DI344" s="241"/>
      <c r="DJ344" s="241"/>
      <c r="DK344" s="241"/>
      <c r="DL344" s="241"/>
      <c r="DM344" s="241"/>
      <c r="DN344" s="241"/>
      <c r="DO344" s="241"/>
      <c r="DP344" s="241"/>
      <c r="DQ344" s="241"/>
      <c r="DR344" s="241"/>
      <c r="DS344" s="241"/>
      <c r="DT344" s="241"/>
      <c r="DU344" s="241"/>
      <c r="DV344" s="241"/>
      <c r="DW344" s="241"/>
      <c r="DX344" s="241"/>
      <c r="DY344" s="241"/>
      <c r="DZ344" s="241"/>
      <c r="EA344" s="241"/>
      <c r="EB344" s="241"/>
      <c r="EC344" s="241"/>
      <c r="ED344" s="241"/>
      <c r="EE344" s="241"/>
      <c r="EF344" s="241"/>
      <c r="EG344" s="241"/>
      <c r="EH344" s="241"/>
      <c r="EI344" s="241"/>
      <c r="EJ344" s="241"/>
      <c r="EK344" s="241"/>
      <c r="EL344" s="241"/>
      <c r="EM344" s="241"/>
      <c r="EN344" s="241"/>
      <c r="EO344" s="241"/>
      <c r="EP344" s="241"/>
      <c r="EQ344" s="241"/>
      <c r="ER344" s="241"/>
      <c r="ES344" s="241"/>
      <c r="ET344" s="241"/>
      <c r="EU344" s="241"/>
      <c r="EV344" s="241"/>
      <c r="EW344" s="241"/>
      <c r="EX344" s="241"/>
      <c r="EY344" s="241"/>
      <c r="EZ344" s="241"/>
      <c r="FA344" s="241"/>
      <c r="FB344" s="241"/>
      <c r="FC344" s="241"/>
      <c r="FD344" s="241"/>
      <c r="FE344" s="241"/>
      <c r="FF344" s="241"/>
      <c r="FG344" s="241"/>
      <c r="FH344" s="241"/>
      <c r="FI344" s="241"/>
      <c r="FJ344" s="241"/>
      <c r="FK344" s="241"/>
      <c r="FL344" s="241"/>
      <c r="FM344" s="241"/>
      <c r="FN344" s="241"/>
      <c r="FO344" s="241"/>
      <c r="FP344" s="241"/>
      <c r="FQ344" s="241"/>
      <c r="FR344" s="241"/>
      <c r="FS344" s="241"/>
      <c r="FT344" s="241"/>
      <c r="FU344" s="241"/>
      <c r="FV344" s="241"/>
      <c r="FW344" s="241"/>
      <c r="FX344" s="241"/>
      <c r="FY344" s="241"/>
      <c r="FZ344" s="241"/>
      <c r="GA344" s="241"/>
      <c r="GB344" s="241"/>
      <c r="GC344" s="241"/>
      <c r="GD344" s="241"/>
      <c r="GE344" s="241"/>
      <c r="GF344" s="241"/>
      <c r="GG344" s="241"/>
      <c r="GH344" s="241"/>
      <c r="GI344" s="241"/>
      <c r="GJ344" s="241"/>
      <c r="GK344" s="241"/>
      <c r="GL344" s="241"/>
      <c r="GM344" s="241"/>
      <c r="GN344" s="241"/>
      <c r="GO344" s="241"/>
      <c r="GP344" s="241"/>
      <c r="GQ344" s="241"/>
      <c r="GR344" s="241"/>
      <c r="GS344" s="241"/>
      <c r="GT344" s="241"/>
      <c r="GU344" s="241"/>
      <c r="GV344" s="241"/>
      <c r="GW344" s="241"/>
      <c r="GX344" s="241"/>
      <c r="GY344" s="241"/>
      <c r="GZ344" s="241"/>
      <c r="HA344" s="241"/>
      <c r="HB344" s="241"/>
      <c r="HC344" s="241"/>
      <c r="HD344" s="241"/>
      <c r="HE344" s="241"/>
      <c r="HF344" s="241"/>
      <c r="HG344" s="241"/>
      <c r="HH344" s="241"/>
      <c r="HI344" s="241"/>
      <c r="HJ344" s="241"/>
      <c r="HK344" s="241"/>
      <c r="HL344" s="241"/>
      <c r="HM344" s="241"/>
      <c r="HN344" s="241"/>
      <c r="HO344" s="241"/>
      <c r="HP344" s="241"/>
      <c r="HQ344" s="241"/>
      <c r="HR344" s="241"/>
      <c r="HS344" s="241"/>
      <c r="HT344" s="241"/>
      <c r="HU344" s="241"/>
      <c r="HV344" s="241"/>
      <c r="HW344" s="241"/>
      <c r="HX344" s="241"/>
      <c r="HY344" s="241"/>
      <c r="HZ344" s="241"/>
      <c r="IA344" s="241"/>
      <c r="IB344" s="241"/>
      <c r="IC344" s="241"/>
      <c r="ID344" s="241"/>
      <c r="IE344" s="241"/>
      <c r="IF344" s="241"/>
      <c r="IG344" s="241"/>
      <c r="IH344" s="241"/>
      <c r="II344" s="241"/>
      <c r="IJ344" s="241"/>
      <c r="IK344" s="241"/>
      <c r="IL344" s="241"/>
      <c r="IM344" s="241"/>
      <c r="IN344" s="241"/>
      <c r="IO344" s="241"/>
      <c r="IP344" s="241"/>
      <c r="IQ344" s="241"/>
      <c r="IR344" s="241"/>
      <c r="IS344" s="241"/>
      <c r="IT344" s="241"/>
      <c r="IU344" s="241"/>
      <c r="IV344" s="241"/>
      <c r="IW344" s="241"/>
      <c r="IX344" s="241"/>
      <c r="IY344" s="241"/>
      <c r="IZ344" s="241"/>
      <c r="JA344" s="241"/>
      <c r="JB344" s="241"/>
      <c r="JC344" s="241"/>
      <c r="JD344" s="241"/>
      <c r="JE344" s="241"/>
      <c r="JF344" s="241"/>
      <c r="JG344" s="241"/>
      <c r="JH344" s="241"/>
      <c r="JI344" s="241"/>
      <c r="JJ344" s="241"/>
      <c r="JK344" s="241"/>
      <c r="JL344" s="241"/>
      <c r="JM344" s="241"/>
      <c r="JN344" s="241"/>
      <c r="JO344" s="241"/>
      <c r="JP344" s="241"/>
      <c r="JQ344" s="241"/>
      <c r="JR344" s="241"/>
      <c r="JS344" s="241"/>
      <c r="JT344" s="241"/>
      <c r="JU344" s="241"/>
      <c r="JV344" s="241"/>
      <c r="JW344" s="241"/>
      <c r="JX344" s="241"/>
      <c r="JY344" s="241"/>
      <c r="JZ344" s="241"/>
      <c r="KA344" s="241"/>
      <c r="KB344" s="241"/>
      <c r="KC344" s="241"/>
      <c r="KD344" s="241"/>
      <c r="KE344" s="241"/>
      <c r="KF344" s="241"/>
      <c r="KG344" s="241"/>
      <c r="KH344" s="241"/>
      <c r="KI344" s="241"/>
      <c r="KJ344" s="241"/>
      <c r="KK344" s="241"/>
      <c r="KL344" s="241"/>
      <c r="KM344" s="241"/>
      <c r="KN344" s="241"/>
      <c r="KO344" s="241"/>
      <c r="KP344" s="241"/>
      <c r="KQ344" s="241"/>
      <c r="KR344" s="241"/>
      <c r="KS344" s="241"/>
      <c r="KT344" s="241"/>
      <c r="KU344" s="241"/>
      <c r="KV344" s="241"/>
      <c r="KW344" s="241"/>
      <c r="KX344" s="241"/>
      <c r="KY344" s="241"/>
      <c r="KZ344" s="241"/>
      <c r="LA344" s="241"/>
      <c r="LB344" s="241"/>
      <c r="LC344" s="241"/>
      <c r="LD344" s="241"/>
      <c r="LE344" s="241"/>
      <c r="LF344" s="241"/>
      <c r="LG344" s="241"/>
      <c r="LH344" s="241"/>
      <c r="LI344" s="241"/>
      <c r="LJ344" s="241"/>
      <c r="LK344" s="241"/>
      <c r="LL344" s="241"/>
      <c r="LM344" s="241"/>
      <c r="LN344" s="241"/>
      <c r="LO344" s="241"/>
      <c r="LP344" s="241"/>
      <c r="LQ344" s="241"/>
      <c r="LR344" s="241"/>
      <c r="LS344" s="241"/>
      <c r="LT344" s="241"/>
      <c r="LU344" s="241"/>
      <c r="LV344" s="241"/>
      <c r="LW344" s="241"/>
      <c r="LX344" s="241"/>
      <c r="LY344" s="241"/>
      <c r="LZ344" s="241"/>
      <c r="MA344" s="241"/>
      <c r="MB344" s="241"/>
      <c r="MC344" s="241"/>
      <c r="MD344" s="241"/>
      <c r="ME344" s="241"/>
      <c r="MF344" s="241"/>
      <c r="MG344" s="241"/>
      <c r="MH344" s="241"/>
      <c r="MI344" s="241"/>
      <c r="MJ344" s="241"/>
      <c r="MK344" s="241"/>
      <c r="ML344" s="241"/>
      <c r="MM344" s="241"/>
      <c r="MN344" s="241"/>
      <c r="MO344" s="241"/>
      <c r="MP344" s="241"/>
      <c r="MQ344" s="241"/>
      <c r="MR344" s="241"/>
      <c r="MS344" s="241"/>
      <c r="MT344" s="241"/>
      <c r="MU344" s="241"/>
      <c r="MV344" s="241"/>
      <c r="MW344" s="241"/>
      <c r="MX344" s="241"/>
      <c r="MY344" s="241"/>
      <c r="MZ344" s="241"/>
      <c r="NA344" s="241"/>
      <c r="NB344" s="241"/>
      <c r="NC344" s="241"/>
      <c r="ND344" s="241"/>
      <c r="NE344" s="241"/>
      <c r="NF344" s="241"/>
      <c r="NG344" s="241"/>
      <c r="NH344" s="241"/>
      <c r="NI344" s="241"/>
      <c r="NJ344" s="241"/>
      <c r="NK344" s="241"/>
      <c r="NL344" s="241"/>
      <c r="NM344" s="241"/>
      <c r="NN344" s="241"/>
      <c r="NO344" s="241"/>
      <c r="NP344" s="241"/>
      <c r="NQ344" s="241"/>
      <c r="NR344" s="241"/>
      <c r="NS344" s="241"/>
      <c r="NT344" s="241"/>
      <c r="NU344" s="241"/>
      <c r="NV344" s="241"/>
      <c r="NW344" s="241"/>
      <c r="NX344" s="241"/>
      <c r="NY344" s="241"/>
      <c r="NZ344" s="241"/>
      <c r="OA344" s="241"/>
      <c r="OB344" s="241"/>
    </row>
    <row r="345" spans="1:392" s="4" customFormat="1">
      <c r="A345" s="121" t="s">
        <v>276</v>
      </c>
      <c r="B345" s="157" t="s">
        <v>275</v>
      </c>
      <c r="C345" s="170">
        <f>VLOOKUP(A345,'Running Inventory count'!$A:$C,3,)</f>
        <v>2</v>
      </c>
      <c r="D345" s="169"/>
      <c r="E345" s="169"/>
      <c r="F345" s="169" t="s">
        <v>870</v>
      </c>
      <c r="G345" s="169" t="s">
        <v>868</v>
      </c>
      <c r="H345" s="167" t="s">
        <v>737</v>
      </c>
      <c r="I345" s="207"/>
      <c r="J345" s="163"/>
      <c r="K345" s="151"/>
      <c r="L345" s="241"/>
      <c r="M345" s="241"/>
      <c r="N345" s="241"/>
      <c r="O345" s="241"/>
      <c r="P345" s="241"/>
      <c r="Q345" s="241"/>
      <c r="R345" s="241"/>
      <c r="S345" s="241"/>
      <c r="T345" s="241"/>
      <c r="U345" s="241"/>
      <c r="V345" s="241"/>
      <c r="W345" s="241"/>
      <c r="X345" s="241"/>
      <c r="Y345" s="241"/>
      <c r="Z345" s="241"/>
      <c r="AA345" s="241"/>
      <c r="AB345" s="241"/>
      <c r="AC345" s="241"/>
      <c r="AD345" s="241"/>
      <c r="AE345" s="241"/>
      <c r="AF345" s="241"/>
      <c r="AG345" s="241"/>
      <c r="AH345" s="241"/>
      <c r="AI345" s="241"/>
      <c r="AJ345" s="241"/>
      <c r="AK345" s="241"/>
      <c r="AL345" s="241"/>
      <c r="AM345" s="241"/>
      <c r="AN345" s="241"/>
      <c r="AO345" s="241"/>
      <c r="AP345" s="241"/>
      <c r="AQ345" s="241"/>
      <c r="AR345" s="241"/>
      <c r="AS345" s="241"/>
      <c r="AT345" s="241"/>
      <c r="AU345" s="241"/>
      <c r="AV345" s="241"/>
      <c r="AW345" s="241"/>
      <c r="AX345" s="241"/>
      <c r="AY345" s="241"/>
      <c r="AZ345" s="241"/>
      <c r="BA345" s="241"/>
      <c r="BB345" s="241"/>
      <c r="BC345" s="241"/>
      <c r="BD345" s="241"/>
      <c r="BE345" s="241"/>
      <c r="BF345" s="241"/>
      <c r="BG345" s="241"/>
      <c r="BH345" s="241"/>
      <c r="BI345" s="241"/>
      <c r="BJ345" s="241"/>
      <c r="BK345" s="241"/>
      <c r="BL345" s="241"/>
      <c r="BM345" s="241"/>
      <c r="BN345" s="241"/>
      <c r="BO345" s="241"/>
      <c r="BP345" s="241"/>
      <c r="BQ345" s="241"/>
      <c r="BR345" s="241"/>
      <c r="BS345" s="241"/>
      <c r="BT345" s="241"/>
      <c r="BU345" s="241"/>
      <c r="BV345" s="241"/>
      <c r="BW345" s="241"/>
      <c r="BX345" s="241"/>
      <c r="BY345" s="241"/>
      <c r="BZ345" s="241"/>
      <c r="CA345" s="241"/>
      <c r="CB345" s="241"/>
      <c r="CC345" s="241"/>
      <c r="CD345" s="241"/>
      <c r="CE345" s="241"/>
      <c r="CF345" s="241"/>
      <c r="CG345" s="241"/>
      <c r="CH345" s="241"/>
      <c r="CI345" s="241"/>
      <c r="CJ345" s="241"/>
      <c r="CK345" s="241"/>
      <c r="CL345" s="241"/>
      <c r="CM345" s="241"/>
      <c r="CN345" s="241"/>
      <c r="CO345" s="241"/>
      <c r="CP345" s="241"/>
      <c r="CQ345" s="241"/>
      <c r="CR345" s="241"/>
      <c r="CS345" s="241"/>
      <c r="CT345" s="241"/>
      <c r="CU345" s="241"/>
      <c r="CV345" s="241"/>
      <c r="CW345" s="241"/>
      <c r="CX345" s="241"/>
      <c r="CY345" s="241"/>
      <c r="CZ345" s="241"/>
      <c r="DA345" s="241"/>
      <c r="DB345" s="241"/>
      <c r="DC345" s="241"/>
      <c r="DD345" s="241"/>
      <c r="DE345" s="241"/>
      <c r="DF345" s="241"/>
      <c r="DG345" s="241"/>
      <c r="DH345" s="241"/>
      <c r="DI345" s="241"/>
      <c r="DJ345" s="241"/>
      <c r="DK345" s="241"/>
      <c r="DL345" s="241"/>
      <c r="DM345" s="241"/>
      <c r="DN345" s="241"/>
      <c r="DO345" s="241"/>
      <c r="DP345" s="241"/>
      <c r="DQ345" s="241"/>
      <c r="DR345" s="241"/>
      <c r="DS345" s="241"/>
      <c r="DT345" s="241"/>
      <c r="DU345" s="241"/>
      <c r="DV345" s="241"/>
      <c r="DW345" s="241"/>
      <c r="DX345" s="241"/>
      <c r="DY345" s="241"/>
      <c r="DZ345" s="241"/>
      <c r="EA345" s="241"/>
      <c r="EB345" s="241"/>
      <c r="EC345" s="241"/>
      <c r="ED345" s="241"/>
      <c r="EE345" s="241"/>
      <c r="EF345" s="241"/>
      <c r="EG345" s="241"/>
      <c r="EH345" s="241"/>
      <c r="EI345" s="241"/>
      <c r="EJ345" s="241"/>
      <c r="EK345" s="241"/>
      <c r="EL345" s="241"/>
      <c r="EM345" s="241"/>
      <c r="EN345" s="241"/>
      <c r="EO345" s="241"/>
      <c r="EP345" s="241"/>
      <c r="EQ345" s="241"/>
      <c r="ER345" s="241"/>
      <c r="ES345" s="241"/>
      <c r="ET345" s="241"/>
      <c r="EU345" s="241"/>
      <c r="EV345" s="241"/>
      <c r="EW345" s="241"/>
      <c r="EX345" s="241"/>
      <c r="EY345" s="241"/>
      <c r="EZ345" s="241"/>
      <c r="FA345" s="241"/>
      <c r="FB345" s="241"/>
      <c r="FC345" s="241"/>
      <c r="FD345" s="241"/>
      <c r="FE345" s="241"/>
      <c r="FF345" s="241"/>
      <c r="FG345" s="241"/>
      <c r="FH345" s="241"/>
      <c r="FI345" s="241"/>
      <c r="FJ345" s="241"/>
      <c r="FK345" s="241"/>
      <c r="FL345" s="241"/>
      <c r="FM345" s="241"/>
      <c r="FN345" s="241"/>
      <c r="FO345" s="241"/>
      <c r="FP345" s="241"/>
      <c r="FQ345" s="241"/>
      <c r="FR345" s="241"/>
      <c r="FS345" s="241"/>
      <c r="FT345" s="241"/>
      <c r="FU345" s="241"/>
      <c r="FV345" s="241"/>
      <c r="FW345" s="241"/>
      <c r="FX345" s="241"/>
      <c r="FY345" s="241"/>
      <c r="FZ345" s="241"/>
      <c r="GA345" s="241"/>
      <c r="GB345" s="241"/>
      <c r="GC345" s="241"/>
      <c r="GD345" s="241"/>
      <c r="GE345" s="241"/>
      <c r="GF345" s="241"/>
      <c r="GG345" s="241"/>
      <c r="GH345" s="241"/>
      <c r="GI345" s="241"/>
      <c r="GJ345" s="241"/>
      <c r="GK345" s="241"/>
      <c r="GL345" s="241"/>
      <c r="GM345" s="241"/>
      <c r="GN345" s="241"/>
      <c r="GO345" s="241"/>
      <c r="GP345" s="241"/>
      <c r="GQ345" s="241"/>
      <c r="GR345" s="241"/>
      <c r="GS345" s="241"/>
      <c r="GT345" s="241"/>
      <c r="GU345" s="241"/>
      <c r="GV345" s="241"/>
      <c r="GW345" s="241"/>
      <c r="GX345" s="241"/>
      <c r="GY345" s="241"/>
      <c r="GZ345" s="241"/>
      <c r="HA345" s="241"/>
      <c r="HB345" s="241"/>
      <c r="HC345" s="241"/>
      <c r="HD345" s="241"/>
      <c r="HE345" s="241"/>
      <c r="HF345" s="241"/>
      <c r="HG345" s="241"/>
      <c r="HH345" s="241"/>
      <c r="HI345" s="241"/>
      <c r="HJ345" s="241"/>
      <c r="HK345" s="241"/>
      <c r="HL345" s="241"/>
      <c r="HM345" s="241"/>
      <c r="HN345" s="241"/>
      <c r="HO345" s="241"/>
      <c r="HP345" s="241"/>
      <c r="HQ345" s="241"/>
      <c r="HR345" s="241"/>
      <c r="HS345" s="241"/>
      <c r="HT345" s="241"/>
      <c r="HU345" s="241"/>
      <c r="HV345" s="241"/>
      <c r="HW345" s="241"/>
      <c r="HX345" s="241"/>
      <c r="HY345" s="241"/>
      <c r="HZ345" s="241"/>
      <c r="IA345" s="241"/>
      <c r="IB345" s="241"/>
      <c r="IC345" s="241"/>
      <c r="ID345" s="241"/>
      <c r="IE345" s="241"/>
      <c r="IF345" s="241"/>
      <c r="IG345" s="241"/>
      <c r="IH345" s="241"/>
      <c r="II345" s="241"/>
      <c r="IJ345" s="241"/>
      <c r="IK345" s="241"/>
      <c r="IL345" s="241"/>
      <c r="IM345" s="241"/>
      <c r="IN345" s="241"/>
      <c r="IO345" s="241"/>
      <c r="IP345" s="241"/>
      <c r="IQ345" s="241"/>
      <c r="IR345" s="241"/>
      <c r="IS345" s="241"/>
      <c r="IT345" s="241"/>
      <c r="IU345" s="241"/>
      <c r="IV345" s="241"/>
      <c r="IW345" s="241"/>
      <c r="IX345" s="241"/>
      <c r="IY345" s="241"/>
      <c r="IZ345" s="241"/>
      <c r="JA345" s="241"/>
      <c r="JB345" s="241"/>
      <c r="JC345" s="241"/>
      <c r="JD345" s="241"/>
      <c r="JE345" s="241"/>
      <c r="JF345" s="241"/>
      <c r="JG345" s="241"/>
      <c r="JH345" s="241"/>
      <c r="JI345" s="241"/>
      <c r="JJ345" s="241"/>
      <c r="JK345" s="241"/>
      <c r="JL345" s="241"/>
      <c r="JM345" s="241"/>
      <c r="JN345" s="241"/>
      <c r="JO345" s="241"/>
      <c r="JP345" s="241"/>
      <c r="JQ345" s="241"/>
      <c r="JR345" s="241"/>
      <c r="JS345" s="241"/>
      <c r="JT345" s="241"/>
      <c r="JU345" s="241"/>
      <c r="JV345" s="241"/>
      <c r="JW345" s="241"/>
      <c r="JX345" s="241"/>
      <c r="JY345" s="241"/>
      <c r="JZ345" s="241"/>
      <c r="KA345" s="241"/>
      <c r="KB345" s="241"/>
      <c r="KC345" s="241"/>
      <c r="KD345" s="241"/>
      <c r="KE345" s="241"/>
      <c r="KF345" s="241"/>
      <c r="KG345" s="241"/>
      <c r="KH345" s="241"/>
      <c r="KI345" s="241"/>
      <c r="KJ345" s="241"/>
      <c r="KK345" s="241"/>
      <c r="KL345" s="241"/>
      <c r="KM345" s="241"/>
      <c r="KN345" s="241"/>
      <c r="KO345" s="241"/>
      <c r="KP345" s="241"/>
      <c r="KQ345" s="241"/>
      <c r="KR345" s="241"/>
      <c r="KS345" s="241"/>
      <c r="KT345" s="241"/>
      <c r="KU345" s="241"/>
      <c r="KV345" s="241"/>
      <c r="KW345" s="241"/>
      <c r="KX345" s="241"/>
      <c r="KY345" s="241"/>
      <c r="KZ345" s="241"/>
      <c r="LA345" s="241"/>
      <c r="LB345" s="241"/>
      <c r="LC345" s="241"/>
      <c r="LD345" s="241"/>
      <c r="LE345" s="241"/>
      <c r="LF345" s="241"/>
      <c r="LG345" s="241"/>
      <c r="LH345" s="241"/>
      <c r="LI345" s="241"/>
      <c r="LJ345" s="241"/>
      <c r="LK345" s="241"/>
      <c r="LL345" s="241"/>
      <c r="LM345" s="241"/>
      <c r="LN345" s="241"/>
      <c r="LO345" s="241"/>
      <c r="LP345" s="241"/>
      <c r="LQ345" s="241"/>
      <c r="LR345" s="241"/>
      <c r="LS345" s="241"/>
      <c r="LT345" s="241"/>
      <c r="LU345" s="241"/>
      <c r="LV345" s="241"/>
      <c r="LW345" s="241"/>
      <c r="LX345" s="241"/>
      <c r="LY345" s="241"/>
      <c r="LZ345" s="241"/>
      <c r="MA345" s="241"/>
      <c r="MB345" s="241"/>
      <c r="MC345" s="241"/>
      <c r="MD345" s="241"/>
      <c r="ME345" s="241"/>
      <c r="MF345" s="241"/>
      <c r="MG345" s="241"/>
      <c r="MH345" s="241"/>
      <c r="MI345" s="241"/>
      <c r="MJ345" s="241"/>
      <c r="MK345" s="241"/>
      <c r="ML345" s="241"/>
      <c r="MM345" s="241"/>
      <c r="MN345" s="241"/>
      <c r="MO345" s="241"/>
      <c r="MP345" s="241"/>
      <c r="MQ345" s="241"/>
      <c r="MR345" s="241"/>
      <c r="MS345" s="241"/>
      <c r="MT345" s="241"/>
      <c r="MU345" s="241"/>
      <c r="MV345" s="241"/>
      <c r="MW345" s="241"/>
      <c r="MX345" s="241"/>
      <c r="MY345" s="241"/>
      <c r="MZ345" s="241"/>
      <c r="NA345" s="241"/>
      <c r="NB345" s="241"/>
      <c r="NC345" s="241"/>
      <c r="ND345" s="241"/>
      <c r="NE345" s="241"/>
      <c r="NF345" s="241"/>
      <c r="NG345" s="241"/>
      <c r="NH345" s="241"/>
      <c r="NI345" s="241"/>
      <c r="NJ345" s="241"/>
      <c r="NK345" s="241"/>
      <c r="NL345" s="241"/>
      <c r="NM345" s="241"/>
      <c r="NN345" s="241"/>
      <c r="NO345" s="241"/>
      <c r="NP345" s="241"/>
      <c r="NQ345" s="241"/>
      <c r="NR345" s="241"/>
      <c r="NS345" s="241"/>
      <c r="NT345" s="241"/>
      <c r="NU345" s="241"/>
      <c r="NV345" s="241"/>
      <c r="NW345" s="241"/>
      <c r="NX345" s="241"/>
      <c r="NY345" s="241"/>
      <c r="NZ345" s="241"/>
      <c r="OA345" s="241"/>
      <c r="OB345" s="241"/>
    </row>
    <row r="346" spans="1:392">
      <c r="A346" s="121" t="s">
        <v>1020</v>
      </c>
      <c r="B346" s="157" t="s">
        <v>1021</v>
      </c>
      <c r="C346" s="170">
        <f>VLOOKUP(A346,'Running Inventory count'!$A:$C,3,)</f>
        <v>0</v>
      </c>
      <c r="D346" s="169"/>
      <c r="E346" s="169"/>
      <c r="F346" s="169" t="s">
        <v>1004</v>
      </c>
      <c r="G346" s="169" t="s">
        <v>868</v>
      </c>
      <c r="H346" s="167" t="s">
        <v>102</v>
      </c>
      <c r="I346" s="207"/>
      <c r="J346" s="163"/>
      <c r="K346" s="151"/>
    </row>
    <row r="347" spans="1:392">
      <c r="A347" s="251" t="s">
        <v>1816</v>
      </c>
      <c r="B347" s="266" t="s">
        <v>1817</v>
      </c>
      <c r="C347" s="290">
        <f>VLOOKUP(A347,'Running Inventory count'!$A:$C,3,)</f>
        <v>1</v>
      </c>
      <c r="D347" s="289"/>
      <c r="E347" s="289"/>
      <c r="F347" s="266" t="s">
        <v>1762</v>
      </c>
      <c r="G347" s="289" t="s">
        <v>868</v>
      </c>
      <c r="H347" s="288" t="s">
        <v>126</v>
      </c>
      <c r="I347" s="275"/>
      <c r="J347" s="285"/>
      <c r="K347" s="261"/>
    </row>
    <row r="348" spans="1:392">
      <c r="A348" s="251" t="s">
        <v>118</v>
      </c>
      <c r="B348" s="266" t="s">
        <v>455</v>
      </c>
      <c r="C348" s="290">
        <f>VLOOKUP(A348,'Running Inventory count'!$A:$C,3,)</f>
        <v>18</v>
      </c>
      <c r="D348" s="289"/>
      <c r="E348" s="289"/>
      <c r="F348" s="266" t="s">
        <v>1294</v>
      </c>
      <c r="G348" s="289" t="s">
        <v>986</v>
      </c>
      <c r="H348" s="288" t="s">
        <v>126</v>
      </c>
      <c r="I348" s="275"/>
      <c r="J348" s="285"/>
      <c r="K348" s="261"/>
    </row>
    <row r="349" spans="1:392">
      <c r="A349" s="251" t="s">
        <v>119</v>
      </c>
      <c r="B349" s="266" t="s">
        <v>277</v>
      </c>
      <c r="C349" s="290">
        <f>VLOOKUP(A349,'Running Inventory count'!$A:$C,3,)</f>
        <v>29</v>
      </c>
      <c r="D349" s="289"/>
      <c r="E349" s="289"/>
      <c r="F349" s="266" t="s">
        <v>1294</v>
      </c>
      <c r="G349" s="289" t="s">
        <v>868</v>
      </c>
      <c r="H349" s="288" t="s">
        <v>126</v>
      </c>
      <c r="I349" s="275"/>
      <c r="J349" s="285"/>
      <c r="K349" s="261"/>
    </row>
    <row r="350" spans="1:392">
      <c r="A350" s="251" t="s">
        <v>662</v>
      </c>
      <c r="B350" s="266" t="s">
        <v>663</v>
      </c>
      <c r="C350" s="290">
        <f>VLOOKUP(A350,'Running Inventory count'!$A:$C,3,)</f>
        <v>5</v>
      </c>
      <c r="D350" s="289"/>
      <c r="E350" s="289"/>
      <c r="F350" s="266" t="s">
        <v>1454</v>
      </c>
      <c r="G350" s="289" t="s">
        <v>868</v>
      </c>
      <c r="H350" s="288" t="s">
        <v>110</v>
      </c>
      <c r="I350" s="220"/>
      <c r="J350" s="276"/>
      <c r="K350" s="261"/>
    </row>
    <row r="351" spans="1:392" s="284" customFormat="1">
      <c r="A351" s="251" t="s">
        <v>665</v>
      </c>
      <c r="B351" s="266" t="s">
        <v>664</v>
      </c>
      <c r="C351" s="290">
        <f>VLOOKUP(A351,'Running Inventory count'!$A:$C,3,)</f>
        <v>1</v>
      </c>
      <c r="D351" s="289"/>
      <c r="E351" s="289"/>
      <c r="F351" s="266" t="s">
        <v>1454</v>
      </c>
      <c r="G351" s="289" t="s">
        <v>868</v>
      </c>
      <c r="H351" s="288" t="s">
        <v>110</v>
      </c>
      <c r="I351" s="220"/>
      <c r="J351" s="276"/>
      <c r="K351" s="261"/>
    </row>
    <row r="352" spans="1:392" s="284" customFormat="1">
      <c r="A352" s="251" t="s">
        <v>106</v>
      </c>
      <c r="B352" s="266" t="s">
        <v>464</v>
      </c>
      <c r="C352" s="290">
        <f>VLOOKUP(A352,'Running Inventory count'!$A:$C,3,)</f>
        <v>4</v>
      </c>
      <c r="D352" s="289"/>
      <c r="E352" s="289"/>
      <c r="F352" s="266" t="s">
        <v>1575</v>
      </c>
      <c r="G352" s="289" t="s">
        <v>868</v>
      </c>
      <c r="H352" s="288" t="s">
        <v>110</v>
      </c>
      <c r="I352" s="220"/>
      <c r="J352" s="276"/>
      <c r="K352" s="278"/>
    </row>
    <row r="353" spans="1:12" s="284" customFormat="1">
      <c r="A353" s="251" t="s">
        <v>107</v>
      </c>
      <c r="B353" s="266" t="s">
        <v>465</v>
      </c>
      <c r="C353" s="290">
        <f>VLOOKUP(A353,'Running Inventory count'!$A:$C,3,)</f>
        <v>3</v>
      </c>
      <c r="D353" s="289"/>
      <c r="E353" s="289"/>
      <c r="F353" s="266" t="s">
        <v>1575</v>
      </c>
      <c r="G353" s="289" t="s">
        <v>868</v>
      </c>
      <c r="H353" s="288" t="s">
        <v>110</v>
      </c>
      <c r="I353" s="220"/>
      <c r="J353" s="276"/>
      <c r="K353" s="278"/>
    </row>
    <row r="354" spans="1:12" s="284" customFormat="1">
      <c r="A354" s="251" t="s">
        <v>311</v>
      </c>
      <c r="B354" s="266" t="s">
        <v>469</v>
      </c>
      <c r="C354" s="290">
        <f>VLOOKUP(A354,'Running Inventory count'!$A:$C,3,)</f>
        <v>0</v>
      </c>
      <c r="D354" s="289"/>
      <c r="E354" s="289"/>
      <c r="F354" s="266" t="s">
        <v>1575</v>
      </c>
      <c r="G354" s="289" t="s">
        <v>868</v>
      </c>
      <c r="H354" s="288" t="s">
        <v>110</v>
      </c>
      <c r="I354" s="220"/>
      <c r="J354" s="276"/>
      <c r="K354" s="278"/>
    </row>
    <row r="355" spans="1:12" s="284" customFormat="1">
      <c r="A355" s="251" t="s">
        <v>109</v>
      </c>
      <c r="B355" s="266" t="s">
        <v>467</v>
      </c>
      <c r="C355" s="290">
        <f>VLOOKUP(A355,'Running Inventory count'!$A:$C,3,)</f>
        <v>1</v>
      </c>
      <c r="D355" s="289"/>
      <c r="E355" s="289"/>
      <c r="F355" s="266" t="s">
        <v>1416</v>
      </c>
      <c r="G355" s="289" t="s">
        <v>868</v>
      </c>
      <c r="H355" s="288" t="s">
        <v>110</v>
      </c>
      <c r="I355" s="220"/>
      <c r="J355" s="222"/>
      <c r="K355" s="261"/>
    </row>
    <row r="356" spans="1:12" s="284" customFormat="1">
      <c r="A356" s="251" t="s">
        <v>2882</v>
      </c>
      <c r="B356" s="289" t="s">
        <v>2881</v>
      </c>
      <c r="C356" s="290">
        <f>VLOOKUP(A356,'Running Inventory count'!$A:$C,3,)</f>
        <v>9</v>
      </c>
      <c r="D356" s="289"/>
      <c r="E356" s="289"/>
      <c r="F356" s="289" t="s">
        <v>2880</v>
      </c>
      <c r="G356" s="289" t="s">
        <v>868</v>
      </c>
      <c r="H356" s="288" t="s">
        <v>110</v>
      </c>
      <c r="I356" s="275"/>
      <c r="J356" s="285"/>
      <c r="K356" s="261"/>
    </row>
    <row r="357" spans="1:12" s="284" customFormat="1">
      <c r="A357" s="251" t="s">
        <v>313</v>
      </c>
      <c r="B357" s="266" t="s">
        <v>470</v>
      </c>
      <c r="C357" s="290">
        <f>VLOOKUP(A357,'Running Inventory count'!$A:$C,3,)</f>
        <v>17</v>
      </c>
      <c r="D357" s="289"/>
      <c r="E357" s="289"/>
      <c r="F357" s="266" t="s">
        <v>1575</v>
      </c>
      <c r="G357" s="289" t="s">
        <v>868</v>
      </c>
      <c r="H357" s="288" t="s">
        <v>110</v>
      </c>
      <c r="I357" s="220"/>
      <c r="J357" s="222"/>
      <c r="K357" s="261"/>
    </row>
    <row r="358" spans="1:12" s="284" customFormat="1">
      <c r="A358" s="251" t="s">
        <v>299</v>
      </c>
      <c r="B358" s="266" t="s">
        <v>301</v>
      </c>
      <c r="C358" s="290">
        <f>VLOOKUP(A358,'Running Inventory count'!$A:$C,3,)</f>
        <v>0</v>
      </c>
      <c r="D358" s="289"/>
      <c r="E358" s="289"/>
      <c r="F358" s="266" t="s">
        <v>1575</v>
      </c>
      <c r="G358" s="289" t="s">
        <v>868</v>
      </c>
      <c r="H358" s="288" t="s">
        <v>110</v>
      </c>
      <c r="I358" s="220"/>
      <c r="J358" s="276"/>
      <c r="K358" s="278"/>
    </row>
    <row r="359" spans="1:12" s="284" customFormat="1" ht="13.5" customHeight="1">
      <c r="A359" s="302" t="s">
        <v>2818</v>
      </c>
      <c r="B359" s="289" t="s">
        <v>2821</v>
      </c>
      <c r="C359" s="290">
        <f>VLOOKUP(A359,'Running Inventory count'!$A:$C,3,)</f>
        <v>1</v>
      </c>
      <c r="D359" s="289"/>
      <c r="E359" s="289"/>
      <c r="F359" s="266" t="s">
        <v>2817</v>
      </c>
      <c r="G359" s="289" t="s">
        <v>868</v>
      </c>
      <c r="H359" s="288" t="s">
        <v>110</v>
      </c>
      <c r="I359" s="220"/>
      <c r="J359" s="276"/>
      <c r="K359" s="261"/>
    </row>
    <row r="360" spans="1:12" s="284" customFormat="1">
      <c r="A360" s="251" t="s">
        <v>2884</v>
      </c>
      <c r="B360" s="266" t="s">
        <v>2883</v>
      </c>
      <c r="C360" s="290">
        <f>VLOOKUP(A360,'Running Inventory count'!$A:$C,3,)</f>
        <v>5</v>
      </c>
      <c r="D360" s="289"/>
      <c r="E360" s="289"/>
      <c r="F360" s="289" t="s">
        <v>2880</v>
      </c>
      <c r="G360" s="289" t="s">
        <v>868</v>
      </c>
      <c r="H360" s="288" t="s">
        <v>110</v>
      </c>
      <c r="I360" s="275"/>
      <c r="J360" s="285"/>
      <c r="K360" s="261"/>
    </row>
    <row r="361" spans="1:12" s="284" customFormat="1">
      <c r="A361" s="251" t="s">
        <v>302</v>
      </c>
      <c r="B361" s="266" t="s">
        <v>300</v>
      </c>
      <c r="C361" s="290">
        <f>VLOOKUP(A361,'Running Inventory count'!$A:$C,3,)</f>
        <v>0</v>
      </c>
      <c r="D361" s="289"/>
      <c r="E361" s="289"/>
      <c r="F361" s="266" t="s">
        <v>1416</v>
      </c>
      <c r="G361" s="289" t="s">
        <v>868</v>
      </c>
      <c r="H361" s="288" t="s">
        <v>110</v>
      </c>
      <c r="I361" s="220"/>
      <c r="J361" s="276"/>
      <c r="K361" s="261"/>
    </row>
    <row r="362" spans="1:12" s="149" customFormat="1">
      <c r="A362" s="251" t="s">
        <v>2815</v>
      </c>
      <c r="B362" s="289" t="s">
        <v>2816</v>
      </c>
      <c r="C362" s="290">
        <f>VLOOKUP(A362,'Running Inventory count'!$A:$C,3,)</f>
        <v>5</v>
      </c>
      <c r="D362" s="289"/>
      <c r="E362" s="289"/>
      <c r="F362" s="266" t="s">
        <v>2817</v>
      </c>
      <c r="G362" s="289" t="s">
        <v>868</v>
      </c>
      <c r="H362" s="288" t="s">
        <v>110</v>
      </c>
      <c r="I362" s="220"/>
      <c r="J362" s="222"/>
      <c r="K362" s="261"/>
      <c r="L362" s="284"/>
    </row>
    <row r="363" spans="1:12" s="149" customFormat="1">
      <c r="A363" s="251" t="s">
        <v>2888</v>
      </c>
      <c r="B363" s="266" t="s">
        <v>2887</v>
      </c>
      <c r="C363" s="290">
        <f>VLOOKUP(A363,'Running Inventory count'!$A:$C,3,)</f>
        <v>3</v>
      </c>
      <c r="D363" s="289"/>
      <c r="E363" s="289"/>
      <c r="F363" s="289" t="s">
        <v>2880</v>
      </c>
      <c r="G363" s="289" t="s">
        <v>868</v>
      </c>
      <c r="H363" s="288" t="s">
        <v>110</v>
      </c>
      <c r="I363" s="275"/>
      <c r="J363" s="285"/>
      <c r="K363" s="261"/>
      <c r="L363" s="284"/>
    </row>
    <row r="364" spans="1:12" s="149" customFormat="1">
      <c r="A364" s="251" t="s">
        <v>1772</v>
      </c>
      <c r="B364" s="266" t="s">
        <v>1771</v>
      </c>
      <c r="C364" s="290">
        <f>VLOOKUP(A364,'Running Inventory count'!$A:$C,3,)</f>
        <v>15</v>
      </c>
      <c r="D364" s="289"/>
      <c r="E364" s="289"/>
      <c r="F364" s="266" t="s">
        <v>1762</v>
      </c>
      <c r="G364" s="289" t="s">
        <v>910</v>
      </c>
      <c r="H364" s="288" t="s">
        <v>110</v>
      </c>
      <c r="I364" s="220"/>
      <c r="J364" s="276"/>
      <c r="K364" s="261"/>
      <c r="L364" s="284"/>
    </row>
    <row r="365" spans="1:12" s="284" customFormat="1">
      <c r="A365" s="251" t="s">
        <v>312</v>
      </c>
      <c r="B365" s="266" t="s">
        <v>468</v>
      </c>
      <c r="C365" s="290">
        <f>VLOOKUP(A365,'Running Inventory count'!$A:$C,3,)</f>
        <v>0</v>
      </c>
      <c r="D365" s="289"/>
      <c r="E365" s="289"/>
      <c r="F365" s="266" t="s">
        <v>1575</v>
      </c>
      <c r="G365" s="289" t="s">
        <v>868</v>
      </c>
      <c r="H365" s="288" t="s">
        <v>110</v>
      </c>
      <c r="I365" s="220"/>
      <c r="J365" s="276"/>
      <c r="K365" s="278"/>
      <c r="L365" s="149"/>
    </row>
    <row r="366" spans="1:12" s="284" customFormat="1">
      <c r="A366" s="251" t="s">
        <v>108</v>
      </c>
      <c r="B366" s="266" t="s">
        <v>466</v>
      </c>
      <c r="C366" s="290">
        <f>VLOOKUP(A366,'Running Inventory count'!$A:$C,3,)</f>
        <v>2</v>
      </c>
      <c r="D366" s="289"/>
      <c r="E366" s="289"/>
      <c r="F366" s="266" t="s">
        <v>1416</v>
      </c>
      <c r="G366" s="289" t="s">
        <v>868</v>
      </c>
      <c r="H366" s="288" t="s">
        <v>110</v>
      </c>
      <c r="I366" s="220"/>
      <c r="J366" s="222"/>
      <c r="K366" s="261"/>
      <c r="L366" s="149"/>
    </row>
    <row r="367" spans="1:12" s="284" customFormat="1">
      <c r="A367" s="251" t="s">
        <v>2886</v>
      </c>
      <c r="B367" s="266" t="s">
        <v>2885</v>
      </c>
      <c r="C367" s="290">
        <f>VLOOKUP(A367,'Running Inventory count'!$A:$C,3,)</f>
        <v>10</v>
      </c>
      <c r="D367" s="289"/>
      <c r="E367" s="289"/>
      <c r="F367" s="289" t="s">
        <v>2880</v>
      </c>
      <c r="G367" s="289" t="s">
        <v>868</v>
      </c>
      <c r="H367" s="288" t="s">
        <v>110</v>
      </c>
      <c r="I367" s="275"/>
      <c r="J367" s="285"/>
      <c r="K367" s="261"/>
      <c r="L367" s="149"/>
    </row>
    <row r="368" spans="1:12" s="284" customFormat="1">
      <c r="A368" s="251" t="s">
        <v>303</v>
      </c>
      <c r="B368" s="266" t="s">
        <v>504</v>
      </c>
      <c r="C368" s="290">
        <f>VLOOKUP(A368,'Running Inventory count'!$A:$C,3,)</f>
        <v>0</v>
      </c>
      <c r="D368" s="289"/>
      <c r="E368" s="289"/>
      <c r="F368" s="266" t="s">
        <v>1575</v>
      </c>
      <c r="G368" s="289" t="s">
        <v>868</v>
      </c>
      <c r="H368" s="288" t="s">
        <v>110</v>
      </c>
      <c r="I368" s="220"/>
      <c r="J368" s="276"/>
      <c r="K368" s="229"/>
    </row>
    <row r="369" spans="1:392" s="284" customFormat="1">
      <c r="A369" s="251" t="s">
        <v>2819</v>
      </c>
      <c r="B369" s="266" t="s">
        <v>2820</v>
      </c>
      <c r="C369" s="290">
        <f>VLOOKUP(A369,'Running Inventory count'!$A:$C,3,)</f>
        <v>0</v>
      </c>
      <c r="D369" s="289"/>
      <c r="E369" s="289"/>
      <c r="F369" s="266" t="s">
        <v>2817</v>
      </c>
      <c r="G369" s="289" t="s">
        <v>868</v>
      </c>
      <c r="H369" s="288" t="s">
        <v>110</v>
      </c>
      <c r="I369" s="220"/>
      <c r="J369" s="276"/>
      <c r="K369" s="278"/>
    </row>
    <row r="370" spans="1:392" s="284" customFormat="1">
      <c r="A370" s="234" t="s">
        <v>2879</v>
      </c>
      <c r="B370" s="266" t="s">
        <v>3218</v>
      </c>
      <c r="C370" s="290">
        <f>VLOOKUP(A370,'Running Inventory count'!$A:$C,3,)</f>
        <v>14</v>
      </c>
      <c r="D370" s="289"/>
      <c r="E370" s="289"/>
      <c r="F370" s="289" t="s">
        <v>2880</v>
      </c>
      <c r="G370" s="289" t="s">
        <v>868</v>
      </c>
      <c r="H370" s="288" t="s">
        <v>110</v>
      </c>
      <c r="I370" s="275"/>
      <c r="J370" s="285"/>
      <c r="K370" s="261"/>
    </row>
    <row r="371" spans="1:392" s="284" customFormat="1">
      <c r="A371" s="269" t="s">
        <v>917</v>
      </c>
      <c r="B371" s="189" t="s">
        <v>915</v>
      </c>
      <c r="C371" s="290">
        <f>VLOOKUP(A371,'Running Inventory count'!$A:$C,3,)</f>
        <v>0</v>
      </c>
      <c r="D371" s="289"/>
      <c r="E371" s="289"/>
      <c r="F371" s="289" t="s">
        <v>870</v>
      </c>
      <c r="G371" s="289" t="s">
        <v>910</v>
      </c>
      <c r="H371" s="288" t="s">
        <v>918</v>
      </c>
      <c r="I371" s="275"/>
      <c r="J371" s="24"/>
      <c r="K371" s="275"/>
    </row>
    <row r="372" spans="1:392" s="284" customFormat="1">
      <c r="A372" s="125" t="s">
        <v>1473</v>
      </c>
      <c r="B372" s="288" t="s">
        <v>1475</v>
      </c>
      <c r="C372" s="290">
        <f>VLOOKUP(A372,'Running Inventory count'!$A:$C,3,)</f>
        <v>1</v>
      </c>
      <c r="D372" s="289"/>
      <c r="E372" s="289"/>
      <c r="F372" s="266" t="s">
        <v>1454</v>
      </c>
      <c r="G372" s="289" t="s">
        <v>910</v>
      </c>
      <c r="H372" s="288" t="s">
        <v>126</v>
      </c>
      <c r="I372" s="208"/>
      <c r="J372" s="112"/>
      <c r="K372" s="113"/>
    </row>
    <row r="373" spans="1:392">
      <c r="A373" s="160" t="s">
        <v>643</v>
      </c>
      <c r="B373" s="157" t="s">
        <v>642</v>
      </c>
      <c r="C373" s="170">
        <f>VLOOKUP(A373,'Running Inventory count'!$A:$C,3,)</f>
        <v>2</v>
      </c>
      <c r="D373" s="169"/>
      <c r="E373" s="169"/>
      <c r="F373" s="115" t="s">
        <v>1575</v>
      </c>
      <c r="G373" s="169" t="s">
        <v>889</v>
      </c>
      <c r="H373" s="167" t="s">
        <v>104</v>
      </c>
      <c r="I373" s="207"/>
      <c r="J373" s="163"/>
      <c r="K373" s="151"/>
    </row>
    <row r="374" spans="1:392" s="4" customFormat="1">
      <c r="A374" s="34" t="s">
        <v>1727</v>
      </c>
      <c r="B374" s="226" t="s">
        <v>1727</v>
      </c>
      <c r="C374" s="170">
        <f>VLOOKUP(A374,'Running Inventory count'!$A:$C,3,)</f>
        <v>2</v>
      </c>
      <c r="D374" s="169"/>
      <c r="E374" s="169"/>
      <c r="F374" s="169" t="s">
        <v>1669</v>
      </c>
      <c r="G374" s="169" t="s">
        <v>889</v>
      </c>
      <c r="H374" s="167" t="s">
        <v>104</v>
      </c>
      <c r="I374" s="207"/>
      <c r="J374" s="163"/>
      <c r="K374" s="151"/>
      <c r="L374" s="241"/>
      <c r="M374" s="241"/>
      <c r="N374" s="241"/>
      <c r="O374" s="241"/>
      <c r="P374" s="241"/>
      <c r="Q374" s="241"/>
      <c r="R374" s="241"/>
      <c r="S374" s="241"/>
      <c r="T374" s="241"/>
      <c r="U374" s="241"/>
      <c r="V374" s="241"/>
      <c r="W374" s="241"/>
      <c r="X374" s="241"/>
      <c r="Y374" s="241"/>
      <c r="Z374" s="241"/>
      <c r="AA374" s="241"/>
      <c r="AB374" s="241"/>
      <c r="AC374" s="241"/>
      <c r="AD374" s="241"/>
      <c r="AE374" s="241"/>
      <c r="AF374" s="241"/>
      <c r="AG374" s="241"/>
      <c r="AH374" s="241"/>
      <c r="AI374" s="241"/>
      <c r="AJ374" s="241"/>
      <c r="AK374" s="241"/>
      <c r="AL374" s="241"/>
      <c r="AM374" s="241"/>
      <c r="AN374" s="241"/>
      <c r="AO374" s="241"/>
      <c r="AP374" s="241"/>
      <c r="AQ374" s="241"/>
      <c r="AR374" s="241"/>
      <c r="AS374" s="241"/>
      <c r="AT374" s="241"/>
      <c r="AU374" s="241"/>
      <c r="AV374" s="241"/>
      <c r="AW374" s="241"/>
      <c r="AX374" s="241"/>
      <c r="AY374" s="241"/>
      <c r="AZ374" s="241"/>
      <c r="BA374" s="241"/>
      <c r="BB374" s="241"/>
      <c r="BC374" s="241"/>
      <c r="BD374" s="241"/>
      <c r="BE374" s="241"/>
      <c r="BF374" s="241"/>
      <c r="BG374" s="241"/>
      <c r="BH374" s="241"/>
      <c r="BI374" s="241"/>
      <c r="BJ374" s="241"/>
      <c r="BK374" s="241"/>
      <c r="BL374" s="241"/>
      <c r="BM374" s="241"/>
      <c r="BN374" s="241"/>
      <c r="BO374" s="241"/>
      <c r="BP374" s="241"/>
      <c r="BQ374" s="241"/>
      <c r="BR374" s="241"/>
      <c r="BS374" s="241"/>
      <c r="BT374" s="241"/>
      <c r="BU374" s="241"/>
      <c r="BV374" s="241"/>
      <c r="BW374" s="241"/>
      <c r="BX374" s="241"/>
      <c r="BY374" s="241"/>
      <c r="BZ374" s="241"/>
      <c r="CA374" s="241"/>
      <c r="CB374" s="241"/>
      <c r="CC374" s="241"/>
      <c r="CD374" s="241"/>
      <c r="CE374" s="241"/>
      <c r="CF374" s="241"/>
      <c r="CG374" s="241"/>
      <c r="CH374" s="241"/>
      <c r="CI374" s="241"/>
      <c r="CJ374" s="241"/>
      <c r="CK374" s="241"/>
      <c r="CL374" s="241"/>
      <c r="CM374" s="241"/>
      <c r="CN374" s="241"/>
      <c r="CO374" s="241"/>
      <c r="CP374" s="241"/>
      <c r="CQ374" s="241"/>
      <c r="CR374" s="241"/>
      <c r="CS374" s="241"/>
      <c r="CT374" s="241"/>
      <c r="CU374" s="241"/>
      <c r="CV374" s="241"/>
      <c r="CW374" s="241"/>
      <c r="CX374" s="241"/>
      <c r="CY374" s="241"/>
      <c r="CZ374" s="241"/>
      <c r="DA374" s="241"/>
      <c r="DB374" s="241"/>
      <c r="DC374" s="241"/>
      <c r="DD374" s="241"/>
      <c r="DE374" s="241"/>
      <c r="DF374" s="241"/>
      <c r="DG374" s="241"/>
      <c r="DH374" s="241"/>
      <c r="DI374" s="241"/>
      <c r="DJ374" s="241"/>
      <c r="DK374" s="241"/>
      <c r="DL374" s="241"/>
      <c r="DM374" s="241"/>
      <c r="DN374" s="241"/>
      <c r="DO374" s="241"/>
      <c r="DP374" s="241"/>
      <c r="DQ374" s="241"/>
      <c r="DR374" s="241"/>
      <c r="DS374" s="241"/>
      <c r="DT374" s="241"/>
      <c r="DU374" s="241"/>
      <c r="DV374" s="241"/>
      <c r="DW374" s="241"/>
      <c r="DX374" s="241"/>
      <c r="DY374" s="241"/>
      <c r="DZ374" s="241"/>
      <c r="EA374" s="241"/>
      <c r="EB374" s="241"/>
      <c r="EC374" s="241"/>
      <c r="ED374" s="241"/>
      <c r="EE374" s="241"/>
      <c r="EF374" s="241"/>
      <c r="EG374" s="241"/>
      <c r="EH374" s="241"/>
      <c r="EI374" s="241"/>
      <c r="EJ374" s="241"/>
      <c r="EK374" s="241"/>
      <c r="EL374" s="241"/>
      <c r="EM374" s="241"/>
      <c r="EN374" s="241"/>
      <c r="EO374" s="241"/>
      <c r="EP374" s="241"/>
      <c r="EQ374" s="241"/>
      <c r="ER374" s="241"/>
      <c r="ES374" s="241"/>
      <c r="ET374" s="241"/>
      <c r="EU374" s="241"/>
      <c r="EV374" s="241"/>
      <c r="EW374" s="241"/>
      <c r="EX374" s="241"/>
      <c r="EY374" s="241"/>
      <c r="EZ374" s="241"/>
      <c r="FA374" s="241"/>
      <c r="FB374" s="241"/>
      <c r="FC374" s="241"/>
      <c r="FD374" s="241"/>
      <c r="FE374" s="241"/>
      <c r="FF374" s="241"/>
      <c r="FG374" s="241"/>
      <c r="FH374" s="241"/>
      <c r="FI374" s="241"/>
      <c r="FJ374" s="241"/>
      <c r="FK374" s="241"/>
      <c r="FL374" s="241"/>
      <c r="FM374" s="241"/>
      <c r="FN374" s="241"/>
      <c r="FO374" s="241"/>
      <c r="FP374" s="241"/>
      <c r="FQ374" s="241"/>
      <c r="FR374" s="241"/>
      <c r="FS374" s="241"/>
      <c r="FT374" s="241"/>
      <c r="FU374" s="241"/>
      <c r="FV374" s="241"/>
      <c r="FW374" s="241"/>
      <c r="FX374" s="241"/>
      <c r="FY374" s="241"/>
      <c r="FZ374" s="241"/>
      <c r="GA374" s="241"/>
      <c r="GB374" s="241"/>
      <c r="GC374" s="241"/>
      <c r="GD374" s="241"/>
      <c r="GE374" s="241"/>
      <c r="GF374" s="241"/>
      <c r="GG374" s="241"/>
      <c r="GH374" s="241"/>
      <c r="GI374" s="241"/>
      <c r="GJ374" s="241"/>
      <c r="GK374" s="241"/>
      <c r="GL374" s="241"/>
      <c r="GM374" s="241"/>
      <c r="GN374" s="241"/>
      <c r="GO374" s="241"/>
      <c r="GP374" s="241"/>
      <c r="GQ374" s="241"/>
      <c r="GR374" s="241"/>
      <c r="GS374" s="241"/>
      <c r="GT374" s="241"/>
      <c r="GU374" s="241"/>
      <c r="GV374" s="241"/>
      <c r="GW374" s="241"/>
      <c r="GX374" s="241"/>
      <c r="GY374" s="241"/>
      <c r="GZ374" s="241"/>
      <c r="HA374" s="241"/>
      <c r="HB374" s="241"/>
      <c r="HC374" s="241"/>
      <c r="HD374" s="241"/>
      <c r="HE374" s="241"/>
      <c r="HF374" s="241"/>
      <c r="HG374" s="241"/>
      <c r="HH374" s="241"/>
      <c r="HI374" s="241"/>
      <c r="HJ374" s="241"/>
      <c r="HK374" s="241"/>
      <c r="HL374" s="241"/>
      <c r="HM374" s="241"/>
      <c r="HN374" s="241"/>
      <c r="HO374" s="241"/>
      <c r="HP374" s="241"/>
      <c r="HQ374" s="241"/>
      <c r="HR374" s="241"/>
      <c r="HS374" s="241"/>
      <c r="HT374" s="241"/>
      <c r="HU374" s="241"/>
      <c r="HV374" s="241"/>
      <c r="HW374" s="241"/>
      <c r="HX374" s="241"/>
      <c r="HY374" s="241"/>
      <c r="HZ374" s="241"/>
      <c r="IA374" s="241"/>
      <c r="IB374" s="241"/>
      <c r="IC374" s="241"/>
      <c r="ID374" s="241"/>
      <c r="IE374" s="241"/>
      <c r="IF374" s="241"/>
      <c r="IG374" s="241"/>
      <c r="IH374" s="241"/>
      <c r="II374" s="241"/>
      <c r="IJ374" s="241"/>
      <c r="IK374" s="241"/>
      <c r="IL374" s="241"/>
      <c r="IM374" s="241"/>
      <c r="IN374" s="241"/>
      <c r="IO374" s="241"/>
      <c r="IP374" s="241"/>
      <c r="IQ374" s="241"/>
      <c r="IR374" s="241"/>
      <c r="IS374" s="241"/>
      <c r="IT374" s="241"/>
      <c r="IU374" s="241"/>
      <c r="IV374" s="241"/>
      <c r="IW374" s="241"/>
      <c r="IX374" s="241"/>
      <c r="IY374" s="241"/>
      <c r="IZ374" s="241"/>
      <c r="JA374" s="241"/>
      <c r="JB374" s="241"/>
      <c r="JC374" s="241"/>
      <c r="JD374" s="241"/>
      <c r="JE374" s="241"/>
      <c r="JF374" s="241"/>
      <c r="JG374" s="241"/>
      <c r="JH374" s="241"/>
      <c r="JI374" s="241"/>
      <c r="JJ374" s="241"/>
      <c r="JK374" s="241"/>
      <c r="JL374" s="241"/>
      <c r="JM374" s="241"/>
      <c r="JN374" s="241"/>
      <c r="JO374" s="241"/>
      <c r="JP374" s="241"/>
      <c r="JQ374" s="241"/>
      <c r="JR374" s="241"/>
      <c r="JS374" s="241"/>
      <c r="JT374" s="241"/>
      <c r="JU374" s="241"/>
      <c r="JV374" s="241"/>
      <c r="JW374" s="241"/>
      <c r="JX374" s="241"/>
      <c r="JY374" s="241"/>
      <c r="JZ374" s="241"/>
      <c r="KA374" s="241"/>
      <c r="KB374" s="241"/>
      <c r="KC374" s="241"/>
      <c r="KD374" s="241"/>
      <c r="KE374" s="241"/>
      <c r="KF374" s="241"/>
      <c r="KG374" s="241"/>
      <c r="KH374" s="241"/>
      <c r="KI374" s="241"/>
      <c r="KJ374" s="241"/>
      <c r="KK374" s="241"/>
      <c r="KL374" s="241"/>
      <c r="KM374" s="241"/>
      <c r="KN374" s="241"/>
      <c r="KO374" s="241"/>
      <c r="KP374" s="241"/>
      <c r="KQ374" s="241"/>
      <c r="KR374" s="241"/>
      <c r="KS374" s="241"/>
      <c r="KT374" s="241"/>
      <c r="KU374" s="241"/>
      <c r="KV374" s="241"/>
      <c r="KW374" s="241"/>
      <c r="KX374" s="241"/>
      <c r="KY374" s="241"/>
      <c r="KZ374" s="241"/>
      <c r="LA374" s="241"/>
      <c r="LB374" s="241"/>
      <c r="LC374" s="241"/>
      <c r="LD374" s="241"/>
      <c r="LE374" s="241"/>
      <c r="LF374" s="241"/>
      <c r="LG374" s="241"/>
      <c r="LH374" s="241"/>
      <c r="LI374" s="241"/>
      <c r="LJ374" s="241"/>
      <c r="LK374" s="241"/>
      <c r="LL374" s="241"/>
      <c r="LM374" s="241"/>
      <c r="LN374" s="241"/>
      <c r="LO374" s="241"/>
      <c r="LP374" s="241"/>
      <c r="LQ374" s="241"/>
      <c r="LR374" s="241"/>
      <c r="LS374" s="241"/>
      <c r="LT374" s="241"/>
      <c r="LU374" s="241"/>
      <c r="LV374" s="241"/>
      <c r="LW374" s="241"/>
      <c r="LX374" s="241"/>
      <c r="LY374" s="241"/>
      <c r="LZ374" s="241"/>
      <c r="MA374" s="241"/>
      <c r="MB374" s="241"/>
      <c r="MC374" s="241"/>
      <c r="MD374" s="241"/>
      <c r="ME374" s="241"/>
      <c r="MF374" s="241"/>
      <c r="MG374" s="241"/>
      <c r="MH374" s="241"/>
      <c r="MI374" s="241"/>
      <c r="MJ374" s="241"/>
      <c r="MK374" s="241"/>
      <c r="ML374" s="241"/>
      <c r="MM374" s="241"/>
      <c r="MN374" s="241"/>
      <c r="MO374" s="241"/>
      <c r="MP374" s="241"/>
      <c r="MQ374" s="241"/>
      <c r="MR374" s="241"/>
      <c r="MS374" s="241"/>
      <c r="MT374" s="241"/>
      <c r="MU374" s="241"/>
      <c r="MV374" s="241"/>
      <c r="MW374" s="241"/>
      <c r="MX374" s="241"/>
      <c r="MY374" s="241"/>
      <c r="MZ374" s="241"/>
      <c r="NA374" s="241"/>
      <c r="NB374" s="241"/>
      <c r="NC374" s="241"/>
      <c r="ND374" s="241"/>
      <c r="NE374" s="241"/>
      <c r="NF374" s="241"/>
      <c r="NG374" s="241"/>
      <c r="NH374" s="241"/>
      <c r="NI374" s="241"/>
      <c r="NJ374" s="241"/>
      <c r="NK374" s="241"/>
      <c r="NL374" s="241"/>
      <c r="NM374" s="241"/>
      <c r="NN374" s="241"/>
      <c r="NO374" s="241"/>
      <c r="NP374" s="241"/>
      <c r="NQ374" s="241"/>
      <c r="NR374" s="241"/>
      <c r="NS374" s="241"/>
      <c r="NT374" s="241"/>
      <c r="NU374" s="241"/>
      <c r="NV374" s="241"/>
      <c r="NW374" s="241"/>
      <c r="NX374" s="241"/>
      <c r="NY374" s="241"/>
      <c r="NZ374" s="241"/>
      <c r="OA374" s="241"/>
      <c r="OB374" s="241"/>
    </row>
    <row r="375" spans="1:392" s="162" customFormat="1">
      <c r="A375" s="34" t="s">
        <v>1730</v>
      </c>
      <c r="B375" s="227" t="s">
        <v>1730</v>
      </c>
      <c r="C375" s="170">
        <f>VLOOKUP(A375,'Running Inventory count'!$A:$C,3,)</f>
        <v>1</v>
      </c>
      <c r="D375" s="169"/>
      <c r="E375" s="169"/>
      <c r="F375" s="169" t="s">
        <v>1669</v>
      </c>
      <c r="G375" s="169" t="s">
        <v>889</v>
      </c>
      <c r="H375" s="167" t="s">
        <v>104</v>
      </c>
      <c r="I375" s="207"/>
      <c r="J375" s="163"/>
      <c r="K375" s="151"/>
      <c r="L375" s="241"/>
      <c r="M375" s="241"/>
      <c r="N375" s="241"/>
      <c r="O375" s="241"/>
      <c r="P375" s="241"/>
      <c r="Q375" s="241"/>
      <c r="R375" s="241"/>
      <c r="S375" s="241"/>
      <c r="T375" s="241"/>
      <c r="U375" s="241"/>
      <c r="V375" s="241"/>
      <c r="W375" s="241"/>
      <c r="X375" s="241"/>
      <c r="Y375" s="241"/>
      <c r="Z375" s="241"/>
      <c r="AA375" s="241"/>
      <c r="AB375" s="241"/>
      <c r="AC375" s="241"/>
      <c r="AD375" s="241"/>
      <c r="AE375" s="241"/>
      <c r="AF375" s="241"/>
      <c r="AG375" s="241"/>
      <c r="AH375" s="241"/>
      <c r="AI375" s="241"/>
      <c r="AJ375" s="241"/>
      <c r="AK375" s="241"/>
      <c r="AL375" s="241"/>
      <c r="AM375" s="241"/>
      <c r="AN375" s="241"/>
      <c r="AO375" s="241"/>
      <c r="AP375" s="241"/>
      <c r="AQ375" s="241"/>
      <c r="AR375" s="241"/>
      <c r="AS375" s="241"/>
      <c r="AT375" s="241"/>
      <c r="AU375" s="241"/>
      <c r="AV375" s="241"/>
      <c r="AW375" s="241"/>
      <c r="AX375" s="241"/>
      <c r="AY375" s="241"/>
      <c r="AZ375" s="241"/>
      <c r="BA375" s="241"/>
      <c r="BB375" s="241"/>
      <c r="BC375" s="241"/>
      <c r="BD375" s="241"/>
      <c r="BE375" s="241"/>
      <c r="BF375" s="241"/>
      <c r="BG375" s="241"/>
      <c r="BH375" s="241"/>
      <c r="BI375" s="241"/>
      <c r="BJ375" s="241"/>
      <c r="BK375" s="241"/>
      <c r="BL375" s="241"/>
      <c r="BM375" s="241"/>
      <c r="BN375" s="241"/>
      <c r="BO375" s="241"/>
      <c r="BP375" s="241"/>
      <c r="BQ375" s="241"/>
      <c r="BR375" s="241"/>
      <c r="BS375" s="241"/>
      <c r="BT375" s="241"/>
      <c r="BU375" s="241"/>
      <c r="BV375" s="241"/>
      <c r="BW375" s="241"/>
      <c r="BX375" s="241"/>
      <c r="BY375" s="241"/>
      <c r="BZ375" s="241"/>
      <c r="CA375" s="241"/>
      <c r="CB375" s="241"/>
      <c r="CC375" s="241"/>
      <c r="CD375" s="241"/>
      <c r="CE375" s="241"/>
      <c r="CF375" s="241"/>
      <c r="CG375" s="241"/>
      <c r="CH375" s="241"/>
      <c r="CI375" s="241"/>
      <c r="CJ375" s="241"/>
      <c r="CK375" s="241"/>
      <c r="CL375" s="241"/>
      <c r="CM375" s="241"/>
      <c r="CN375" s="241"/>
      <c r="CO375" s="241"/>
      <c r="CP375" s="241"/>
      <c r="CQ375" s="241"/>
      <c r="CR375" s="241"/>
      <c r="CS375" s="241"/>
      <c r="CT375" s="241"/>
      <c r="CU375" s="241"/>
      <c r="CV375" s="241"/>
      <c r="CW375" s="241"/>
      <c r="CX375" s="241"/>
      <c r="CY375" s="241"/>
      <c r="CZ375" s="241"/>
      <c r="DA375" s="241"/>
      <c r="DB375" s="241"/>
      <c r="DC375" s="241"/>
      <c r="DD375" s="241"/>
      <c r="DE375" s="241"/>
      <c r="DF375" s="241"/>
      <c r="DG375" s="241"/>
      <c r="DH375" s="241"/>
      <c r="DI375" s="241"/>
      <c r="DJ375" s="241"/>
      <c r="DK375" s="241"/>
      <c r="DL375" s="241"/>
      <c r="DM375" s="241"/>
      <c r="DN375" s="241"/>
      <c r="DO375" s="241"/>
      <c r="DP375" s="241"/>
      <c r="DQ375" s="241"/>
      <c r="DR375" s="241"/>
      <c r="DS375" s="241"/>
      <c r="DT375" s="241"/>
      <c r="DU375" s="241"/>
      <c r="DV375" s="241"/>
      <c r="DW375" s="241"/>
      <c r="DX375" s="241"/>
      <c r="DY375" s="241"/>
      <c r="DZ375" s="241"/>
      <c r="EA375" s="241"/>
      <c r="EB375" s="241"/>
      <c r="EC375" s="241"/>
      <c r="ED375" s="241"/>
      <c r="EE375" s="241"/>
      <c r="EF375" s="241"/>
      <c r="EG375" s="241"/>
      <c r="EH375" s="241"/>
      <c r="EI375" s="241"/>
      <c r="EJ375" s="241"/>
      <c r="EK375" s="241"/>
      <c r="EL375" s="241"/>
      <c r="EM375" s="241"/>
      <c r="EN375" s="241"/>
      <c r="EO375" s="241"/>
      <c r="EP375" s="241"/>
      <c r="EQ375" s="241"/>
      <c r="ER375" s="241"/>
      <c r="ES375" s="241"/>
      <c r="ET375" s="241"/>
      <c r="EU375" s="241"/>
      <c r="EV375" s="241"/>
      <c r="EW375" s="241"/>
      <c r="EX375" s="241"/>
      <c r="EY375" s="241"/>
      <c r="EZ375" s="241"/>
      <c r="FA375" s="241"/>
      <c r="FB375" s="241"/>
      <c r="FC375" s="241"/>
      <c r="FD375" s="241"/>
      <c r="FE375" s="241"/>
      <c r="FF375" s="241"/>
      <c r="FG375" s="241"/>
      <c r="FH375" s="241"/>
      <c r="FI375" s="241"/>
      <c r="FJ375" s="241"/>
      <c r="FK375" s="241"/>
      <c r="FL375" s="241"/>
      <c r="FM375" s="241"/>
      <c r="FN375" s="241"/>
      <c r="FO375" s="241"/>
      <c r="FP375" s="241"/>
      <c r="FQ375" s="241"/>
      <c r="FR375" s="241"/>
      <c r="FS375" s="241"/>
      <c r="FT375" s="241"/>
      <c r="FU375" s="241"/>
      <c r="FV375" s="241"/>
      <c r="FW375" s="241"/>
      <c r="FX375" s="241"/>
      <c r="FY375" s="241"/>
      <c r="FZ375" s="241"/>
      <c r="GA375" s="241"/>
      <c r="GB375" s="241"/>
      <c r="GC375" s="241"/>
      <c r="GD375" s="241"/>
      <c r="GE375" s="241"/>
      <c r="GF375" s="241"/>
      <c r="GG375" s="241"/>
      <c r="GH375" s="241"/>
      <c r="GI375" s="241"/>
      <c r="GJ375" s="241"/>
      <c r="GK375" s="241"/>
      <c r="GL375" s="241"/>
      <c r="GM375" s="241"/>
      <c r="GN375" s="241"/>
      <c r="GO375" s="241"/>
      <c r="GP375" s="241"/>
      <c r="GQ375" s="241"/>
      <c r="GR375" s="241"/>
      <c r="GS375" s="241"/>
      <c r="GT375" s="241"/>
      <c r="GU375" s="241"/>
      <c r="GV375" s="241"/>
      <c r="GW375" s="241"/>
      <c r="GX375" s="241"/>
      <c r="GY375" s="241"/>
      <c r="GZ375" s="241"/>
      <c r="HA375" s="241"/>
      <c r="HB375" s="241"/>
      <c r="HC375" s="241"/>
      <c r="HD375" s="241"/>
      <c r="HE375" s="241"/>
      <c r="HF375" s="241"/>
      <c r="HG375" s="241"/>
      <c r="HH375" s="241"/>
      <c r="HI375" s="241"/>
      <c r="HJ375" s="241"/>
      <c r="HK375" s="241"/>
      <c r="HL375" s="241"/>
      <c r="HM375" s="241"/>
      <c r="HN375" s="241"/>
      <c r="HO375" s="241"/>
      <c r="HP375" s="241"/>
      <c r="HQ375" s="241"/>
      <c r="HR375" s="241"/>
      <c r="HS375" s="241"/>
      <c r="HT375" s="241"/>
      <c r="HU375" s="241"/>
      <c r="HV375" s="241"/>
      <c r="HW375" s="241"/>
      <c r="HX375" s="241"/>
      <c r="HY375" s="241"/>
      <c r="HZ375" s="241"/>
      <c r="IA375" s="241"/>
      <c r="IB375" s="241"/>
      <c r="IC375" s="241"/>
      <c r="ID375" s="241"/>
      <c r="IE375" s="241"/>
      <c r="IF375" s="241"/>
      <c r="IG375" s="241"/>
      <c r="IH375" s="241"/>
      <c r="II375" s="241"/>
      <c r="IJ375" s="241"/>
      <c r="IK375" s="241"/>
      <c r="IL375" s="241"/>
      <c r="IM375" s="241"/>
      <c r="IN375" s="241"/>
      <c r="IO375" s="241"/>
      <c r="IP375" s="241"/>
      <c r="IQ375" s="241"/>
      <c r="IR375" s="241"/>
      <c r="IS375" s="241"/>
      <c r="IT375" s="241"/>
      <c r="IU375" s="241"/>
      <c r="IV375" s="241"/>
      <c r="IW375" s="241"/>
      <c r="IX375" s="241"/>
      <c r="IY375" s="241"/>
      <c r="IZ375" s="241"/>
      <c r="JA375" s="241"/>
      <c r="JB375" s="241"/>
      <c r="JC375" s="241"/>
      <c r="JD375" s="241"/>
      <c r="JE375" s="241"/>
      <c r="JF375" s="241"/>
      <c r="JG375" s="241"/>
      <c r="JH375" s="241"/>
      <c r="JI375" s="241"/>
      <c r="JJ375" s="241"/>
      <c r="JK375" s="241"/>
      <c r="JL375" s="241"/>
      <c r="JM375" s="241"/>
      <c r="JN375" s="241"/>
      <c r="JO375" s="241"/>
      <c r="JP375" s="241"/>
      <c r="JQ375" s="241"/>
      <c r="JR375" s="241"/>
      <c r="JS375" s="241"/>
      <c r="JT375" s="241"/>
      <c r="JU375" s="241"/>
      <c r="JV375" s="241"/>
      <c r="JW375" s="241"/>
      <c r="JX375" s="241"/>
      <c r="JY375" s="241"/>
      <c r="JZ375" s="241"/>
      <c r="KA375" s="241"/>
      <c r="KB375" s="241"/>
      <c r="KC375" s="241"/>
      <c r="KD375" s="241"/>
      <c r="KE375" s="241"/>
      <c r="KF375" s="241"/>
      <c r="KG375" s="241"/>
      <c r="KH375" s="241"/>
      <c r="KI375" s="241"/>
      <c r="KJ375" s="241"/>
      <c r="KK375" s="241"/>
      <c r="KL375" s="241"/>
      <c r="KM375" s="241"/>
      <c r="KN375" s="241"/>
      <c r="KO375" s="241"/>
      <c r="KP375" s="241"/>
      <c r="KQ375" s="241"/>
      <c r="KR375" s="241"/>
      <c r="KS375" s="241"/>
      <c r="KT375" s="241"/>
      <c r="KU375" s="241"/>
      <c r="KV375" s="241"/>
      <c r="KW375" s="241"/>
      <c r="KX375" s="241"/>
      <c r="KY375" s="241"/>
      <c r="KZ375" s="241"/>
      <c r="LA375" s="241"/>
      <c r="LB375" s="241"/>
      <c r="LC375" s="241"/>
      <c r="LD375" s="241"/>
      <c r="LE375" s="241"/>
      <c r="LF375" s="241"/>
      <c r="LG375" s="241"/>
      <c r="LH375" s="241"/>
      <c r="LI375" s="241"/>
      <c r="LJ375" s="241"/>
      <c r="LK375" s="241"/>
      <c r="LL375" s="241"/>
      <c r="LM375" s="241"/>
      <c r="LN375" s="241"/>
      <c r="LO375" s="241"/>
      <c r="LP375" s="241"/>
      <c r="LQ375" s="241"/>
      <c r="LR375" s="241"/>
      <c r="LS375" s="241"/>
      <c r="LT375" s="241"/>
      <c r="LU375" s="241"/>
      <c r="LV375" s="241"/>
      <c r="LW375" s="241"/>
      <c r="LX375" s="241"/>
      <c r="LY375" s="241"/>
      <c r="LZ375" s="241"/>
      <c r="MA375" s="241"/>
      <c r="MB375" s="241"/>
      <c r="MC375" s="241"/>
      <c r="MD375" s="241"/>
      <c r="ME375" s="241"/>
      <c r="MF375" s="241"/>
      <c r="MG375" s="241"/>
      <c r="MH375" s="241"/>
      <c r="MI375" s="241"/>
      <c r="MJ375" s="241"/>
      <c r="MK375" s="241"/>
      <c r="ML375" s="241"/>
      <c r="MM375" s="241"/>
      <c r="MN375" s="241"/>
      <c r="MO375" s="241"/>
      <c r="MP375" s="241"/>
      <c r="MQ375" s="241"/>
      <c r="MR375" s="241"/>
      <c r="MS375" s="241"/>
      <c r="MT375" s="241"/>
      <c r="MU375" s="241"/>
      <c r="MV375" s="241"/>
      <c r="MW375" s="241"/>
      <c r="MX375" s="241"/>
      <c r="MY375" s="241"/>
      <c r="MZ375" s="241"/>
      <c r="NA375" s="241"/>
      <c r="NB375" s="241"/>
      <c r="NC375" s="241"/>
      <c r="ND375" s="241"/>
      <c r="NE375" s="241"/>
      <c r="NF375" s="241"/>
      <c r="NG375" s="241"/>
      <c r="NH375" s="241"/>
      <c r="NI375" s="241"/>
      <c r="NJ375" s="241"/>
      <c r="NK375" s="241"/>
      <c r="NL375" s="241"/>
      <c r="NM375" s="241"/>
      <c r="NN375" s="241"/>
      <c r="NO375" s="241"/>
      <c r="NP375" s="241"/>
      <c r="NQ375" s="241"/>
      <c r="NR375" s="241"/>
      <c r="NS375" s="241"/>
      <c r="NT375" s="241"/>
      <c r="NU375" s="241"/>
      <c r="NV375" s="241"/>
      <c r="NW375" s="241"/>
      <c r="NX375" s="241"/>
      <c r="NY375" s="241"/>
      <c r="NZ375" s="241"/>
      <c r="OA375" s="241"/>
      <c r="OB375" s="241"/>
    </row>
    <row r="376" spans="1:392" s="284" customFormat="1">
      <c r="A376" s="34" t="s">
        <v>1728</v>
      </c>
      <c r="B376" s="226" t="s">
        <v>1728</v>
      </c>
      <c r="C376" s="170">
        <f>VLOOKUP(A376,'Running Inventory count'!$A:$C,3,)</f>
        <v>2</v>
      </c>
      <c r="D376" s="169"/>
      <c r="E376" s="169"/>
      <c r="F376" s="169" t="s">
        <v>1669</v>
      </c>
      <c r="G376" s="169" t="s">
        <v>889</v>
      </c>
      <c r="H376" s="167" t="s">
        <v>104</v>
      </c>
      <c r="I376" s="207"/>
      <c r="J376" s="163"/>
      <c r="K376" s="151"/>
      <c r="L376" s="241"/>
      <c r="M376" s="241"/>
      <c r="N376" s="241"/>
      <c r="O376" s="241"/>
      <c r="P376" s="241"/>
      <c r="Q376" s="241"/>
      <c r="R376" s="241"/>
      <c r="S376" s="241"/>
      <c r="T376" s="241"/>
      <c r="U376" s="241"/>
      <c r="V376" s="241"/>
      <c r="W376" s="241"/>
      <c r="X376" s="241"/>
      <c r="Y376" s="241"/>
      <c r="Z376" s="241"/>
      <c r="AA376" s="241"/>
      <c r="AB376" s="241"/>
      <c r="AC376" s="241"/>
      <c r="AD376" s="241"/>
      <c r="AE376" s="241"/>
      <c r="AF376" s="241"/>
      <c r="AG376" s="241"/>
      <c r="AH376" s="241"/>
      <c r="AI376" s="241"/>
      <c r="AJ376" s="241"/>
      <c r="AK376" s="241"/>
      <c r="AL376" s="241"/>
      <c r="AM376" s="241"/>
      <c r="AN376" s="241"/>
      <c r="AO376" s="241"/>
      <c r="AP376" s="241"/>
      <c r="AQ376" s="241"/>
      <c r="AR376" s="241"/>
      <c r="AS376" s="241"/>
      <c r="AT376" s="241"/>
      <c r="AU376" s="241"/>
      <c r="AV376" s="241"/>
      <c r="AW376" s="241"/>
      <c r="AX376" s="241"/>
      <c r="AY376" s="241"/>
      <c r="AZ376" s="241"/>
      <c r="BA376" s="241"/>
      <c r="BB376" s="241"/>
      <c r="BC376" s="241"/>
      <c r="BD376" s="241"/>
      <c r="BE376" s="241"/>
      <c r="BF376" s="241"/>
      <c r="BG376" s="241"/>
      <c r="BH376" s="241"/>
      <c r="BI376" s="241"/>
      <c r="BJ376" s="241"/>
      <c r="BK376" s="241"/>
      <c r="BL376" s="241"/>
      <c r="BM376" s="241"/>
      <c r="BN376" s="241"/>
      <c r="BO376" s="241"/>
      <c r="BP376" s="241"/>
      <c r="BQ376" s="241"/>
      <c r="BR376" s="241"/>
      <c r="BS376" s="241"/>
      <c r="BT376" s="241"/>
      <c r="BU376" s="241"/>
      <c r="BV376" s="241"/>
      <c r="BW376" s="241"/>
      <c r="BX376" s="241"/>
      <c r="BY376" s="241"/>
      <c r="BZ376" s="241"/>
      <c r="CA376" s="241"/>
      <c r="CB376" s="241"/>
      <c r="CC376" s="241"/>
      <c r="CD376" s="241"/>
      <c r="CE376" s="241"/>
      <c r="CF376" s="241"/>
      <c r="CG376" s="241"/>
      <c r="CH376" s="241"/>
      <c r="CI376" s="241"/>
      <c r="CJ376" s="241"/>
      <c r="CK376" s="241"/>
      <c r="CL376" s="241"/>
      <c r="CM376" s="241"/>
      <c r="CN376" s="241"/>
      <c r="CO376" s="241"/>
      <c r="CP376" s="241"/>
      <c r="CQ376" s="241"/>
      <c r="CR376" s="241"/>
      <c r="CS376" s="241"/>
      <c r="CT376" s="241"/>
      <c r="CU376" s="241"/>
      <c r="CV376" s="241"/>
      <c r="CW376" s="241"/>
      <c r="CX376" s="241"/>
      <c r="CY376" s="241"/>
      <c r="CZ376" s="241"/>
      <c r="DA376" s="241"/>
      <c r="DB376" s="241"/>
      <c r="DC376" s="241"/>
      <c r="DD376" s="241"/>
      <c r="DE376" s="241"/>
      <c r="DF376" s="241"/>
      <c r="DG376" s="241"/>
      <c r="DH376" s="241"/>
      <c r="DI376" s="241"/>
      <c r="DJ376" s="241"/>
      <c r="DK376" s="241"/>
      <c r="DL376" s="241"/>
      <c r="DM376" s="241"/>
      <c r="DN376" s="241"/>
      <c r="DO376" s="241"/>
      <c r="DP376" s="241"/>
      <c r="DQ376" s="241"/>
      <c r="DR376" s="241"/>
      <c r="DS376" s="241"/>
      <c r="DT376" s="241"/>
      <c r="DU376" s="241"/>
      <c r="DV376" s="241"/>
      <c r="DW376" s="241"/>
      <c r="DX376" s="241"/>
      <c r="DY376" s="241"/>
      <c r="DZ376" s="241"/>
      <c r="EA376" s="241"/>
      <c r="EB376" s="241"/>
      <c r="EC376" s="241"/>
      <c r="ED376" s="241"/>
      <c r="EE376" s="241"/>
      <c r="EF376" s="241"/>
      <c r="EG376" s="241"/>
      <c r="EH376" s="241"/>
      <c r="EI376" s="241"/>
      <c r="EJ376" s="241"/>
      <c r="EK376" s="241"/>
      <c r="EL376" s="241"/>
      <c r="EM376" s="241"/>
      <c r="EN376" s="241"/>
      <c r="EO376" s="241"/>
      <c r="EP376" s="241"/>
      <c r="EQ376" s="241"/>
      <c r="ER376" s="241"/>
      <c r="ES376" s="241"/>
      <c r="ET376" s="241"/>
      <c r="EU376" s="241"/>
      <c r="EV376" s="241"/>
      <c r="EW376" s="241"/>
      <c r="EX376" s="241"/>
      <c r="EY376" s="241"/>
      <c r="EZ376" s="241"/>
      <c r="FA376" s="241"/>
      <c r="FB376" s="241"/>
      <c r="FC376" s="241"/>
      <c r="FD376" s="241"/>
      <c r="FE376" s="241"/>
      <c r="FF376" s="241"/>
      <c r="FG376" s="241"/>
      <c r="FH376" s="241"/>
      <c r="FI376" s="241"/>
      <c r="FJ376" s="241"/>
      <c r="FK376" s="241"/>
      <c r="FL376" s="241"/>
      <c r="FM376" s="241"/>
      <c r="FN376" s="241"/>
      <c r="FO376" s="241"/>
      <c r="FP376" s="241"/>
      <c r="FQ376" s="241"/>
      <c r="FR376" s="241"/>
      <c r="FS376" s="241"/>
      <c r="FT376" s="241"/>
      <c r="FU376" s="241"/>
      <c r="FV376" s="241"/>
      <c r="FW376" s="241"/>
      <c r="FX376" s="241"/>
      <c r="FY376" s="241"/>
      <c r="FZ376" s="241"/>
      <c r="GA376" s="241"/>
      <c r="GB376" s="241"/>
      <c r="GC376" s="241"/>
      <c r="GD376" s="241"/>
      <c r="GE376" s="241"/>
      <c r="GF376" s="241"/>
      <c r="GG376" s="241"/>
      <c r="GH376" s="241"/>
      <c r="GI376" s="241"/>
      <c r="GJ376" s="241"/>
      <c r="GK376" s="241"/>
      <c r="GL376" s="241"/>
      <c r="GM376" s="241"/>
      <c r="GN376" s="241"/>
      <c r="GO376" s="241"/>
      <c r="GP376" s="241"/>
      <c r="GQ376" s="241"/>
      <c r="GR376" s="241"/>
      <c r="GS376" s="241"/>
      <c r="GT376" s="241"/>
      <c r="GU376" s="241"/>
      <c r="GV376" s="241"/>
      <c r="GW376" s="241"/>
      <c r="GX376" s="241"/>
      <c r="GY376" s="241"/>
      <c r="GZ376" s="241"/>
      <c r="HA376" s="241"/>
      <c r="HB376" s="241"/>
      <c r="HC376" s="241"/>
      <c r="HD376" s="241"/>
      <c r="HE376" s="241"/>
      <c r="HF376" s="241"/>
      <c r="HG376" s="241"/>
      <c r="HH376" s="241"/>
      <c r="HI376" s="241"/>
      <c r="HJ376" s="241"/>
      <c r="HK376" s="241"/>
      <c r="HL376" s="241"/>
      <c r="HM376" s="241"/>
      <c r="HN376" s="241"/>
      <c r="HO376" s="241"/>
      <c r="HP376" s="241"/>
      <c r="HQ376" s="241"/>
      <c r="HR376" s="241"/>
      <c r="HS376" s="241"/>
      <c r="HT376" s="241"/>
      <c r="HU376" s="241"/>
      <c r="HV376" s="241"/>
      <c r="HW376" s="241"/>
      <c r="HX376" s="241"/>
      <c r="HY376" s="241"/>
      <c r="HZ376" s="241"/>
      <c r="IA376" s="241"/>
      <c r="IB376" s="241"/>
      <c r="IC376" s="241"/>
      <c r="ID376" s="241"/>
      <c r="IE376" s="241"/>
      <c r="IF376" s="241"/>
      <c r="IG376" s="241"/>
      <c r="IH376" s="241"/>
      <c r="II376" s="241"/>
      <c r="IJ376" s="241"/>
      <c r="IK376" s="241"/>
      <c r="IL376" s="241"/>
      <c r="IM376" s="241"/>
      <c r="IN376" s="241"/>
      <c r="IO376" s="241"/>
      <c r="IP376" s="241"/>
      <c r="IQ376" s="241"/>
      <c r="IR376" s="241"/>
      <c r="IS376" s="241"/>
      <c r="IT376" s="241"/>
      <c r="IU376" s="241"/>
      <c r="IV376" s="241"/>
      <c r="IW376" s="241"/>
      <c r="IX376" s="241"/>
      <c r="IY376" s="241"/>
      <c r="IZ376" s="241"/>
      <c r="JA376" s="241"/>
      <c r="JB376" s="241"/>
      <c r="JC376" s="241"/>
      <c r="JD376" s="241"/>
      <c r="JE376" s="241"/>
      <c r="JF376" s="241"/>
      <c r="JG376" s="241"/>
      <c r="JH376" s="241"/>
      <c r="JI376" s="241"/>
      <c r="JJ376" s="241"/>
      <c r="JK376" s="241"/>
      <c r="JL376" s="241"/>
      <c r="JM376" s="241"/>
      <c r="JN376" s="241"/>
      <c r="JO376" s="241"/>
      <c r="JP376" s="241"/>
      <c r="JQ376" s="241"/>
      <c r="JR376" s="241"/>
      <c r="JS376" s="241"/>
      <c r="JT376" s="241"/>
      <c r="JU376" s="241"/>
      <c r="JV376" s="241"/>
      <c r="JW376" s="241"/>
      <c r="JX376" s="241"/>
      <c r="JY376" s="241"/>
      <c r="JZ376" s="241"/>
      <c r="KA376" s="241"/>
      <c r="KB376" s="241"/>
      <c r="KC376" s="241"/>
      <c r="KD376" s="241"/>
      <c r="KE376" s="241"/>
      <c r="KF376" s="241"/>
      <c r="KG376" s="241"/>
      <c r="KH376" s="241"/>
      <c r="KI376" s="241"/>
      <c r="KJ376" s="241"/>
      <c r="KK376" s="241"/>
      <c r="KL376" s="241"/>
      <c r="KM376" s="241"/>
      <c r="KN376" s="241"/>
      <c r="KO376" s="241"/>
      <c r="KP376" s="241"/>
      <c r="KQ376" s="241"/>
      <c r="KR376" s="241"/>
      <c r="KS376" s="241"/>
      <c r="KT376" s="241"/>
      <c r="KU376" s="241"/>
      <c r="KV376" s="241"/>
      <c r="KW376" s="241"/>
      <c r="KX376" s="241"/>
      <c r="KY376" s="241"/>
      <c r="KZ376" s="241"/>
      <c r="LA376" s="241"/>
      <c r="LB376" s="241"/>
      <c r="LC376" s="241"/>
      <c r="LD376" s="241"/>
      <c r="LE376" s="241"/>
      <c r="LF376" s="241"/>
      <c r="LG376" s="241"/>
      <c r="LH376" s="241"/>
      <c r="LI376" s="241"/>
      <c r="LJ376" s="241"/>
      <c r="LK376" s="241"/>
      <c r="LL376" s="241"/>
      <c r="LM376" s="241"/>
      <c r="LN376" s="241"/>
      <c r="LO376" s="241"/>
      <c r="LP376" s="241"/>
      <c r="LQ376" s="241"/>
      <c r="LR376" s="241"/>
      <c r="LS376" s="241"/>
      <c r="LT376" s="241"/>
      <c r="LU376" s="241"/>
      <c r="LV376" s="241"/>
      <c r="LW376" s="241"/>
      <c r="LX376" s="241"/>
      <c r="LY376" s="241"/>
      <c r="LZ376" s="241"/>
      <c r="MA376" s="241"/>
      <c r="MB376" s="241"/>
      <c r="MC376" s="241"/>
      <c r="MD376" s="241"/>
      <c r="ME376" s="241"/>
      <c r="MF376" s="241"/>
      <c r="MG376" s="241"/>
      <c r="MH376" s="241"/>
      <c r="MI376" s="241"/>
      <c r="MJ376" s="241"/>
      <c r="MK376" s="241"/>
      <c r="ML376" s="241"/>
      <c r="MM376" s="241"/>
      <c r="MN376" s="241"/>
      <c r="MO376" s="241"/>
      <c r="MP376" s="241"/>
      <c r="MQ376" s="241"/>
      <c r="MR376" s="241"/>
      <c r="MS376" s="241"/>
      <c r="MT376" s="241"/>
      <c r="MU376" s="241"/>
      <c r="MV376" s="241"/>
      <c r="MW376" s="241"/>
      <c r="MX376" s="241"/>
      <c r="MY376" s="241"/>
      <c r="MZ376" s="241"/>
      <c r="NA376" s="241"/>
      <c r="NB376" s="241"/>
      <c r="NC376" s="241"/>
      <c r="ND376" s="241"/>
      <c r="NE376" s="241"/>
      <c r="NF376" s="241"/>
      <c r="NG376" s="241"/>
      <c r="NH376" s="241"/>
      <c r="NI376" s="241"/>
      <c r="NJ376" s="241"/>
      <c r="NK376" s="241"/>
      <c r="NL376" s="241"/>
      <c r="NM376" s="241"/>
      <c r="NN376" s="241"/>
      <c r="NO376" s="241"/>
      <c r="NP376" s="241"/>
      <c r="NQ376" s="241"/>
      <c r="NR376" s="241"/>
      <c r="NS376" s="241"/>
      <c r="NT376" s="241"/>
      <c r="NU376" s="241"/>
      <c r="NV376" s="241"/>
      <c r="NW376" s="241"/>
      <c r="NX376" s="241"/>
      <c r="NY376" s="241"/>
      <c r="NZ376" s="241"/>
      <c r="OA376" s="241"/>
      <c r="OB376" s="241"/>
    </row>
    <row r="377" spans="1:392">
      <c r="A377" s="121" t="s">
        <v>372</v>
      </c>
      <c r="B377" s="157" t="s">
        <v>373</v>
      </c>
      <c r="C377" s="33">
        <f>VLOOKUP(A377,'Running Inventory count'!$A:$C,3,)</f>
        <v>0</v>
      </c>
      <c r="F377" s="155" t="s">
        <v>870</v>
      </c>
      <c r="G377" s="155" t="s">
        <v>868</v>
      </c>
      <c r="H377" s="19" t="s">
        <v>498</v>
      </c>
      <c r="I377" s="207"/>
      <c r="J377" s="166"/>
      <c r="K377" s="133"/>
    </row>
    <row r="378" spans="1:392">
      <c r="A378" s="121" t="s">
        <v>1137</v>
      </c>
      <c r="B378" s="157" t="s">
        <v>1138</v>
      </c>
      <c r="C378" s="33">
        <f>VLOOKUP(A378,'Running Inventory count'!$A:$C,3,)</f>
        <v>1</v>
      </c>
      <c r="F378" s="169" t="s">
        <v>1129</v>
      </c>
      <c r="G378" s="116" t="s">
        <v>889</v>
      </c>
      <c r="H378" s="153" t="s">
        <v>498</v>
      </c>
      <c r="I378" s="207"/>
      <c r="J378" s="163"/>
      <c r="K378" s="151"/>
    </row>
    <row r="379" spans="1:392">
      <c r="A379" s="121" t="s">
        <v>383</v>
      </c>
      <c r="B379" s="157" t="s">
        <v>384</v>
      </c>
      <c r="C379" s="33">
        <f>VLOOKUP(A379,'Running Inventory count'!$A:$C,3,)</f>
        <v>0</v>
      </c>
      <c r="F379" s="169" t="s">
        <v>867</v>
      </c>
      <c r="G379" s="155" t="s">
        <v>868</v>
      </c>
      <c r="H379" s="19" t="s">
        <v>102</v>
      </c>
      <c r="I379" s="207"/>
      <c r="J379" s="163"/>
      <c r="K379" s="151"/>
    </row>
    <row r="380" spans="1:392">
      <c r="A380" s="139" t="s">
        <v>790</v>
      </c>
      <c r="B380" s="171" t="s">
        <v>796</v>
      </c>
      <c r="C380" s="33">
        <f>VLOOKUP(A380,'Running Inventory count'!$A:$C,3,)</f>
        <v>1</v>
      </c>
      <c r="F380" s="115" t="s">
        <v>783</v>
      </c>
      <c r="G380" s="155" t="s">
        <v>784</v>
      </c>
      <c r="H380" s="19" t="s">
        <v>866</v>
      </c>
      <c r="J380" s="166"/>
    </row>
    <row r="381" spans="1:392">
      <c r="A381" s="121" t="s">
        <v>437</v>
      </c>
      <c r="B381" s="157" t="s">
        <v>438</v>
      </c>
      <c r="C381" s="33">
        <f>VLOOKUP(A381,'Running Inventory count'!$A:$C,3,)</f>
        <v>0</v>
      </c>
      <c r="F381" s="169" t="s">
        <v>867</v>
      </c>
      <c r="G381" s="116" t="s">
        <v>868</v>
      </c>
      <c r="H381" s="19" t="s">
        <v>735</v>
      </c>
      <c r="I381" s="207"/>
      <c r="J381" s="163"/>
      <c r="K381" s="151"/>
    </row>
    <row r="382" spans="1:392">
      <c r="A382" s="124" t="s">
        <v>496</v>
      </c>
      <c r="B382" s="156" t="s">
        <v>497</v>
      </c>
      <c r="C382" s="33">
        <f>VLOOKUP(A382,'Running Inventory count'!$A:$C,3,)</f>
        <v>0</v>
      </c>
      <c r="F382" s="169" t="s">
        <v>867</v>
      </c>
      <c r="G382" s="116" t="s">
        <v>868</v>
      </c>
      <c r="H382" s="19" t="s">
        <v>736</v>
      </c>
      <c r="J382" s="166"/>
    </row>
    <row r="383" spans="1:392" s="148" customFormat="1">
      <c r="A383" s="121" t="s">
        <v>114</v>
      </c>
      <c r="B383" s="157" t="s">
        <v>113</v>
      </c>
      <c r="C383" s="159">
        <f>VLOOKUP(A383,'Running Inventory count'!$A:$C,3,)</f>
        <v>2</v>
      </c>
      <c r="D383" s="155"/>
      <c r="E383" s="155"/>
      <c r="F383" s="115" t="s">
        <v>783</v>
      </c>
      <c r="G383" s="169" t="s">
        <v>839</v>
      </c>
      <c r="H383" s="153" t="s">
        <v>735</v>
      </c>
      <c r="I383" s="207"/>
      <c r="J383" s="163"/>
      <c r="K383" s="151"/>
      <c r="L383" s="241"/>
      <c r="M383" s="241"/>
      <c r="N383" s="241"/>
      <c r="O383" s="241"/>
      <c r="P383" s="241"/>
      <c r="Q383" s="241"/>
      <c r="R383" s="241"/>
      <c r="S383" s="241"/>
      <c r="T383" s="241"/>
      <c r="U383" s="241"/>
      <c r="V383" s="241"/>
      <c r="W383" s="241"/>
      <c r="X383" s="241"/>
      <c r="Y383" s="241"/>
      <c r="Z383" s="241"/>
      <c r="AA383" s="241"/>
      <c r="AB383" s="241"/>
      <c r="AC383" s="241"/>
      <c r="AD383" s="241"/>
      <c r="AE383" s="241"/>
      <c r="AF383" s="241"/>
      <c r="AG383" s="241"/>
      <c r="AH383" s="241"/>
      <c r="AI383" s="241"/>
      <c r="AJ383" s="241"/>
      <c r="AK383" s="241"/>
      <c r="AL383" s="241"/>
      <c r="AM383" s="241"/>
      <c r="AN383" s="241"/>
      <c r="AO383" s="241"/>
      <c r="AP383" s="241"/>
      <c r="AQ383" s="241"/>
      <c r="AR383" s="241"/>
      <c r="AS383" s="241"/>
      <c r="AT383" s="241"/>
      <c r="AU383" s="241"/>
      <c r="AV383" s="241"/>
      <c r="AW383" s="241"/>
      <c r="AX383" s="241"/>
      <c r="AY383" s="241"/>
      <c r="AZ383" s="241"/>
      <c r="BA383" s="241"/>
      <c r="BB383" s="241"/>
      <c r="BC383" s="241"/>
      <c r="BD383" s="241"/>
      <c r="BE383" s="241"/>
      <c r="BF383" s="241"/>
      <c r="BG383" s="241"/>
      <c r="BH383" s="241"/>
      <c r="BI383" s="241"/>
      <c r="BJ383" s="241"/>
      <c r="BK383" s="241"/>
      <c r="BL383" s="241"/>
      <c r="BM383" s="241"/>
      <c r="BN383" s="241"/>
      <c r="BO383" s="241"/>
      <c r="BP383" s="241"/>
      <c r="BQ383" s="241"/>
      <c r="BR383" s="241"/>
      <c r="BS383" s="241"/>
      <c r="BT383" s="241"/>
      <c r="BU383" s="241"/>
      <c r="BV383" s="241"/>
      <c r="BW383" s="241"/>
      <c r="BX383" s="241"/>
      <c r="BY383" s="241"/>
      <c r="BZ383" s="241"/>
      <c r="CA383" s="241"/>
      <c r="CB383" s="241"/>
      <c r="CC383" s="241"/>
      <c r="CD383" s="241"/>
      <c r="CE383" s="241"/>
      <c r="CF383" s="241"/>
      <c r="CG383" s="241"/>
      <c r="CH383" s="241"/>
      <c r="CI383" s="241"/>
      <c r="CJ383" s="241"/>
      <c r="CK383" s="241"/>
      <c r="CL383" s="241"/>
      <c r="CM383" s="241"/>
      <c r="CN383" s="241"/>
      <c r="CO383" s="241"/>
      <c r="CP383" s="241"/>
      <c r="CQ383" s="241"/>
      <c r="CR383" s="241"/>
      <c r="CS383" s="241"/>
      <c r="CT383" s="241"/>
      <c r="CU383" s="241"/>
      <c r="CV383" s="241"/>
      <c r="CW383" s="241"/>
      <c r="CX383" s="241"/>
      <c r="CY383" s="241"/>
      <c r="CZ383" s="241"/>
      <c r="DA383" s="241"/>
      <c r="DB383" s="241"/>
      <c r="DC383" s="241"/>
      <c r="DD383" s="241"/>
      <c r="DE383" s="241"/>
      <c r="DF383" s="241"/>
      <c r="DG383" s="241"/>
      <c r="DH383" s="241"/>
      <c r="DI383" s="241"/>
      <c r="DJ383" s="241"/>
      <c r="DK383" s="241"/>
      <c r="DL383" s="241"/>
      <c r="DM383" s="241"/>
      <c r="DN383" s="241"/>
      <c r="DO383" s="241"/>
      <c r="DP383" s="241"/>
      <c r="DQ383" s="241"/>
      <c r="DR383" s="241"/>
      <c r="DS383" s="241"/>
      <c r="DT383" s="241"/>
      <c r="DU383" s="241"/>
      <c r="DV383" s="241"/>
      <c r="DW383" s="241"/>
      <c r="DX383" s="241"/>
      <c r="DY383" s="241"/>
      <c r="DZ383" s="241"/>
      <c r="EA383" s="241"/>
      <c r="EB383" s="241"/>
      <c r="EC383" s="241"/>
      <c r="ED383" s="241"/>
      <c r="EE383" s="241"/>
      <c r="EF383" s="241"/>
      <c r="EG383" s="241"/>
      <c r="EH383" s="241"/>
      <c r="EI383" s="241"/>
      <c r="EJ383" s="241"/>
      <c r="EK383" s="241"/>
      <c r="EL383" s="241"/>
      <c r="EM383" s="241"/>
      <c r="EN383" s="241"/>
      <c r="EO383" s="241"/>
      <c r="EP383" s="241"/>
      <c r="EQ383" s="241"/>
      <c r="ER383" s="241"/>
      <c r="ES383" s="241"/>
      <c r="ET383" s="241"/>
      <c r="EU383" s="241"/>
      <c r="EV383" s="241"/>
      <c r="EW383" s="241"/>
      <c r="EX383" s="241"/>
      <c r="EY383" s="241"/>
      <c r="EZ383" s="241"/>
      <c r="FA383" s="241"/>
      <c r="FB383" s="241"/>
      <c r="FC383" s="241"/>
      <c r="FD383" s="241"/>
      <c r="FE383" s="241"/>
      <c r="FF383" s="241"/>
      <c r="FG383" s="241"/>
      <c r="FH383" s="241"/>
      <c r="FI383" s="241"/>
      <c r="FJ383" s="241"/>
      <c r="FK383" s="241"/>
      <c r="FL383" s="241"/>
      <c r="FM383" s="241"/>
      <c r="FN383" s="241"/>
      <c r="FO383" s="241"/>
      <c r="FP383" s="241"/>
      <c r="FQ383" s="241"/>
      <c r="FR383" s="241"/>
      <c r="FS383" s="241"/>
      <c r="FT383" s="241"/>
      <c r="FU383" s="241"/>
      <c r="FV383" s="241"/>
      <c r="FW383" s="241"/>
      <c r="FX383" s="241"/>
      <c r="FY383" s="241"/>
      <c r="FZ383" s="241"/>
      <c r="GA383" s="241"/>
      <c r="GB383" s="241"/>
      <c r="GC383" s="241"/>
      <c r="GD383" s="241"/>
      <c r="GE383" s="241"/>
      <c r="GF383" s="241"/>
      <c r="GG383" s="241"/>
      <c r="GH383" s="241"/>
      <c r="GI383" s="241"/>
      <c r="GJ383" s="241"/>
      <c r="GK383" s="241"/>
      <c r="GL383" s="241"/>
      <c r="GM383" s="241"/>
      <c r="GN383" s="241"/>
      <c r="GO383" s="241"/>
      <c r="GP383" s="241"/>
      <c r="GQ383" s="241"/>
      <c r="GR383" s="241"/>
      <c r="GS383" s="241"/>
      <c r="GT383" s="241"/>
      <c r="GU383" s="241"/>
      <c r="GV383" s="241"/>
      <c r="GW383" s="241"/>
      <c r="GX383" s="241"/>
      <c r="GY383" s="241"/>
      <c r="GZ383" s="241"/>
      <c r="HA383" s="241"/>
      <c r="HB383" s="241"/>
      <c r="HC383" s="241"/>
      <c r="HD383" s="241"/>
      <c r="HE383" s="241"/>
      <c r="HF383" s="241"/>
      <c r="HG383" s="241"/>
      <c r="HH383" s="241"/>
      <c r="HI383" s="241"/>
      <c r="HJ383" s="241"/>
      <c r="HK383" s="241"/>
      <c r="HL383" s="241"/>
      <c r="HM383" s="241"/>
      <c r="HN383" s="241"/>
      <c r="HO383" s="241"/>
      <c r="HP383" s="241"/>
      <c r="HQ383" s="241"/>
      <c r="HR383" s="241"/>
      <c r="HS383" s="241"/>
      <c r="HT383" s="241"/>
      <c r="HU383" s="241"/>
      <c r="HV383" s="241"/>
      <c r="HW383" s="241"/>
      <c r="HX383" s="241"/>
      <c r="HY383" s="241"/>
      <c r="HZ383" s="241"/>
      <c r="IA383" s="241"/>
      <c r="IB383" s="241"/>
      <c r="IC383" s="241"/>
      <c r="ID383" s="241"/>
      <c r="IE383" s="241"/>
      <c r="IF383" s="241"/>
      <c r="IG383" s="241"/>
      <c r="IH383" s="241"/>
      <c r="II383" s="241"/>
      <c r="IJ383" s="241"/>
      <c r="IK383" s="241"/>
      <c r="IL383" s="241"/>
      <c r="IM383" s="241"/>
      <c r="IN383" s="241"/>
      <c r="IO383" s="241"/>
      <c r="IP383" s="241"/>
      <c r="IQ383" s="241"/>
      <c r="IR383" s="241"/>
      <c r="IS383" s="241"/>
      <c r="IT383" s="241"/>
      <c r="IU383" s="241"/>
      <c r="IV383" s="241"/>
      <c r="IW383" s="241"/>
      <c r="IX383" s="241"/>
      <c r="IY383" s="241"/>
      <c r="IZ383" s="241"/>
      <c r="JA383" s="241"/>
      <c r="JB383" s="241"/>
      <c r="JC383" s="241"/>
      <c r="JD383" s="241"/>
      <c r="JE383" s="241"/>
      <c r="JF383" s="241"/>
      <c r="JG383" s="241"/>
      <c r="JH383" s="241"/>
      <c r="JI383" s="241"/>
      <c r="JJ383" s="241"/>
      <c r="JK383" s="241"/>
      <c r="JL383" s="241"/>
      <c r="JM383" s="241"/>
      <c r="JN383" s="241"/>
      <c r="JO383" s="241"/>
      <c r="JP383" s="241"/>
      <c r="JQ383" s="241"/>
      <c r="JR383" s="241"/>
      <c r="JS383" s="241"/>
      <c r="JT383" s="241"/>
      <c r="JU383" s="241"/>
      <c r="JV383" s="241"/>
      <c r="JW383" s="241"/>
      <c r="JX383" s="241"/>
      <c r="JY383" s="241"/>
      <c r="JZ383" s="241"/>
      <c r="KA383" s="241"/>
      <c r="KB383" s="241"/>
      <c r="KC383" s="241"/>
      <c r="KD383" s="241"/>
      <c r="KE383" s="241"/>
      <c r="KF383" s="241"/>
      <c r="KG383" s="241"/>
      <c r="KH383" s="241"/>
      <c r="KI383" s="241"/>
      <c r="KJ383" s="241"/>
      <c r="KK383" s="241"/>
      <c r="KL383" s="241"/>
      <c r="KM383" s="241"/>
      <c r="KN383" s="241"/>
      <c r="KO383" s="241"/>
      <c r="KP383" s="241"/>
      <c r="KQ383" s="241"/>
      <c r="KR383" s="241"/>
      <c r="KS383" s="241"/>
      <c r="KT383" s="241"/>
      <c r="KU383" s="241"/>
      <c r="KV383" s="241"/>
      <c r="KW383" s="241"/>
      <c r="KX383" s="241"/>
      <c r="KY383" s="241"/>
      <c r="KZ383" s="241"/>
      <c r="LA383" s="241"/>
      <c r="LB383" s="241"/>
      <c r="LC383" s="241"/>
      <c r="LD383" s="241"/>
      <c r="LE383" s="241"/>
      <c r="LF383" s="241"/>
      <c r="LG383" s="241"/>
      <c r="LH383" s="241"/>
      <c r="LI383" s="241"/>
      <c r="LJ383" s="241"/>
      <c r="LK383" s="241"/>
      <c r="LL383" s="241"/>
      <c r="LM383" s="241"/>
      <c r="LN383" s="241"/>
      <c r="LO383" s="241"/>
      <c r="LP383" s="241"/>
      <c r="LQ383" s="241"/>
      <c r="LR383" s="241"/>
      <c r="LS383" s="241"/>
      <c r="LT383" s="241"/>
      <c r="LU383" s="241"/>
      <c r="LV383" s="241"/>
      <c r="LW383" s="241"/>
      <c r="LX383" s="241"/>
      <c r="LY383" s="241"/>
      <c r="LZ383" s="241"/>
      <c r="MA383" s="241"/>
      <c r="MB383" s="241"/>
      <c r="MC383" s="241"/>
      <c r="MD383" s="241"/>
      <c r="ME383" s="241"/>
      <c r="MF383" s="241"/>
      <c r="MG383" s="241"/>
      <c r="MH383" s="241"/>
      <c r="MI383" s="241"/>
      <c r="MJ383" s="241"/>
      <c r="MK383" s="241"/>
      <c r="ML383" s="241"/>
      <c r="MM383" s="241"/>
      <c r="MN383" s="241"/>
      <c r="MO383" s="241"/>
      <c r="MP383" s="241"/>
      <c r="MQ383" s="241"/>
      <c r="MR383" s="241"/>
      <c r="MS383" s="241"/>
      <c r="MT383" s="241"/>
      <c r="MU383" s="241"/>
      <c r="MV383" s="241"/>
      <c r="MW383" s="241"/>
      <c r="MX383" s="241"/>
      <c r="MY383" s="241"/>
      <c r="MZ383" s="241"/>
      <c r="NA383" s="241"/>
      <c r="NB383" s="241"/>
      <c r="NC383" s="241"/>
      <c r="ND383" s="241"/>
      <c r="NE383" s="241"/>
      <c r="NF383" s="241"/>
      <c r="NG383" s="241"/>
      <c r="NH383" s="241"/>
      <c r="NI383" s="241"/>
      <c r="NJ383" s="241"/>
      <c r="NK383" s="241"/>
      <c r="NL383" s="241"/>
      <c r="NM383" s="241"/>
      <c r="NN383" s="241"/>
      <c r="NO383" s="241"/>
      <c r="NP383" s="241"/>
      <c r="NQ383" s="241"/>
      <c r="NR383" s="241"/>
      <c r="NS383" s="241"/>
      <c r="NT383" s="241"/>
      <c r="NU383" s="241"/>
      <c r="NV383" s="241"/>
      <c r="NW383" s="241"/>
      <c r="NX383" s="241"/>
      <c r="NY383" s="241"/>
      <c r="NZ383" s="241"/>
      <c r="OA383" s="241"/>
      <c r="OB383" s="241"/>
    </row>
    <row r="384" spans="1:392" s="148" customFormat="1">
      <c r="A384" s="129" t="s">
        <v>852</v>
      </c>
      <c r="B384" s="130" t="s">
        <v>851</v>
      </c>
      <c r="C384" s="159">
        <f>VLOOKUP(A384,'Running Inventory count'!$A:$C,3,)</f>
        <v>2</v>
      </c>
      <c r="D384" s="155"/>
      <c r="E384" s="155"/>
      <c r="F384" s="115" t="s">
        <v>783</v>
      </c>
      <c r="G384" s="169" t="s">
        <v>858</v>
      </c>
      <c r="H384" s="153" t="s">
        <v>735</v>
      </c>
      <c r="I384" s="151"/>
      <c r="J384" s="166"/>
      <c r="K384" s="165"/>
      <c r="L384" s="241"/>
      <c r="M384" s="241"/>
      <c r="N384" s="241"/>
      <c r="O384" s="241"/>
      <c r="P384" s="241"/>
      <c r="Q384" s="241"/>
      <c r="R384" s="241"/>
      <c r="S384" s="241"/>
      <c r="T384" s="241"/>
      <c r="U384" s="241"/>
      <c r="V384" s="241"/>
      <c r="W384" s="241"/>
      <c r="X384" s="241"/>
      <c r="Y384" s="241"/>
      <c r="Z384" s="241"/>
      <c r="AA384" s="241"/>
      <c r="AB384" s="241"/>
      <c r="AC384" s="241"/>
      <c r="AD384" s="241"/>
      <c r="AE384" s="241"/>
      <c r="AF384" s="241"/>
      <c r="AG384" s="241"/>
      <c r="AH384" s="241"/>
      <c r="AI384" s="241"/>
      <c r="AJ384" s="241"/>
      <c r="AK384" s="241"/>
      <c r="AL384" s="241"/>
      <c r="AM384" s="241"/>
      <c r="AN384" s="241"/>
      <c r="AO384" s="241"/>
      <c r="AP384" s="241"/>
      <c r="AQ384" s="241"/>
      <c r="AR384" s="241"/>
      <c r="AS384" s="241"/>
      <c r="AT384" s="241"/>
      <c r="AU384" s="241"/>
      <c r="AV384" s="241"/>
      <c r="AW384" s="241"/>
      <c r="AX384" s="241"/>
      <c r="AY384" s="241"/>
      <c r="AZ384" s="241"/>
      <c r="BA384" s="241"/>
      <c r="BB384" s="241"/>
      <c r="BC384" s="241"/>
      <c r="BD384" s="241"/>
      <c r="BE384" s="241"/>
      <c r="BF384" s="241"/>
      <c r="BG384" s="241"/>
      <c r="BH384" s="241"/>
      <c r="BI384" s="241"/>
      <c r="BJ384" s="241"/>
      <c r="BK384" s="241"/>
      <c r="BL384" s="241"/>
      <c r="BM384" s="241"/>
      <c r="BN384" s="241"/>
      <c r="BO384" s="241"/>
      <c r="BP384" s="241"/>
      <c r="BQ384" s="241"/>
      <c r="BR384" s="241"/>
      <c r="BS384" s="241"/>
      <c r="BT384" s="241"/>
      <c r="BU384" s="241"/>
      <c r="BV384" s="241"/>
      <c r="BW384" s="241"/>
      <c r="BX384" s="241"/>
      <c r="BY384" s="241"/>
      <c r="BZ384" s="241"/>
      <c r="CA384" s="241"/>
      <c r="CB384" s="241"/>
      <c r="CC384" s="241"/>
      <c r="CD384" s="241"/>
      <c r="CE384" s="241"/>
      <c r="CF384" s="241"/>
      <c r="CG384" s="241"/>
      <c r="CH384" s="241"/>
      <c r="CI384" s="241"/>
      <c r="CJ384" s="241"/>
      <c r="CK384" s="241"/>
      <c r="CL384" s="241"/>
      <c r="CM384" s="241"/>
      <c r="CN384" s="241"/>
      <c r="CO384" s="241"/>
      <c r="CP384" s="241"/>
      <c r="CQ384" s="241"/>
      <c r="CR384" s="241"/>
      <c r="CS384" s="241"/>
      <c r="CT384" s="241"/>
      <c r="CU384" s="241"/>
      <c r="CV384" s="241"/>
      <c r="CW384" s="241"/>
      <c r="CX384" s="241"/>
      <c r="CY384" s="241"/>
      <c r="CZ384" s="241"/>
      <c r="DA384" s="241"/>
      <c r="DB384" s="241"/>
      <c r="DC384" s="241"/>
      <c r="DD384" s="241"/>
      <c r="DE384" s="241"/>
      <c r="DF384" s="241"/>
      <c r="DG384" s="241"/>
      <c r="DH384" s="241"/>
      <c r="DI384" s="241"/>
      <c r="DJ384" s="241"/>
      <c r="DK384" s="241"/>
      <c r="DL384" s="241"/>
      <c r="DM384" s="241"/>
      <c r="DN384" s="241"/>
      <c r="DO384" s="241"/>
      <c r="DP384" s="241"/>
      <c r="DQ384" s="241"/>
      <c r="DR384" s="241"/>
      <c r="DS384" s="241"/>
      <c r="DT384" s="241"/>
      <c r="DU384" s="241"/>
      <c r="DV384" s="241"/>
      <c r="DW384" s="241"/>
      <c r="DX384" s="241"/>
      <c r="DY384" s="241"/>
      <c r="DZ384" s="241"/>
      <c r="EA384" s="241"/>
      <c r="EB384" s="241"/>
      <c r="EC384" s="241"/>
      <c r="ED384" s="241"/>
      <c r="EE384" s="241"/>
      <c r="EF384" s="241"/>
      <c r="EG384" s="241"/>
      <c r="EH384" s="241"/>
      <c r="EI384" s="241"/>
      <c r="EJ384" s="241"/>
      <c r="EK384" s="241"/>
      <c r="EL384" s="241"/>
      <c r="EM384" s="241"/>
      <c r="EN384" s="241"/>
      <c r="EO384" s="241"/>
      <c r="EP384" s="241"/>
      <c r="EQ384" s="241"/>
      <c r="ER384" s="241"/>
      <c r="ES384" s="241"/>
      <c r="ET384" s="241"/>
      <c r="EU384" s="241"/>
      <c r="EV384" s="241"/>
      <c r="EW384" s="241"/>
      <c r="EX384" s="241"/>
      <c r="EY384" s="241"/>
      <c r="EZ384" s="241"/>
      <c r="FA384" s="241"/>
      <c r="FB384" s="241"/>
      <c r="FC384" s="241"/>
      <c r="FD384" s="241"/>
      <c r="FE384" s="241"/>
      <c r="FF384" s="241"/>
      <c r="FG384" s="241"/>
      <c r="FH384" s="241"/>
      <c r="FI384" s="241"/>
      <c r="FJ384" s="241"/>
      <c r="FK384" s="241"/>
      <c r="FL384" s="241"/>
      <c r="FM384" s="241"/>
      <c r="FN384" s="241"/>
      <c r="FO384" s="241"/>
      <c r="FP384" s="241"/>
      <c r="FQ384" s="241"/>
      <c r="FR384" s="241"/>
      <c r="FS384" s="241"/>
      <c r="FT384" s="241"/>
      <c r="FU384" s="241"/>
      <c r="FV384" s="241"/>
      <c r="FW384" s="241"/>
      <c r="FX384" s="241"/>
      <c r="FY384" s="241"/>
      <c r="FZ384" s="241"/>
      <c r="GA384" s="241"/>
      <c r="GB384" s="241"/>
      <c r="GC384" s="241"/>
      <c r="GD384" s="241"/>
      <c r="GE384" s="241"/>
      <c r="GF384" s="241"/>
      <c r="GG384" s="241"/>
      <c r="GH384" s="241"/>
      <c r="GI384" s="241"/>
      <c r="GJ384" s="241"/>
      <c r="GK384" s="241"/>
      <c r="GL384" s="241"/>
      <c r="GM384" s="241"/>
      <c r="GN384" s="241"/>
      <c r="GO384" s="241"/>
      <c r="GP384" s="241"/>
      <c r="GQ384" s="241"/>
      <c r="GR384" s="241"/>
      <c r="GS384" s="241"/>
      <c r="GT384" s="241"/>
      <c r="GU384" s="241"/>
      <c r="GV384" s="241"/>
      <c r="GW384" s="241"/>
      <c r="GX384" s="241"/>
      <c r="GY384" s="241"/>
      <c r="GZ384" s="241"/>
      <c r="HA384" s="241"/>
      <c r="HB384" s="241"/>
      <c r="HC384" s="241"/>
      <c r="HD384" s="241"/>
      <c r="HE384" s="241"/>
      <c r="HF384" s="241"/>
      <c r="HG384" s="241"/>
      <c r="HH384" s="241"/>
      <c r="HI384" s="241"/>
      <c r="HJ384" s="241"/>
      <c r="HK384" s="241"/>
      <c r="HL384" s="241"/>
      <c r="HM384" s="241"/>
      <c r="HN384" s="241"/>
      <c r="HO384" s="241"/>
      <c r="HP384" s="241"/>
      <c r="HQ384" s="241"/>
      <c r="HR384" s="241"/>
      <c r="HS384" s="241"/>
      <c r="HT384" s="241"/>
      <c r="HU384" s="241"/>
      <c r="HV384" s="241"/>
      <c r="HW384" s="241"/>
      <c r="HX384" s="241"/>
      <c r="HY384" s="241"/>
      <c r="HZ384" s="241"/>
      <c r="IA384" s="241"/>
      <c r="IB384" s="241"/>
      <c r="IC384" s="241"/>
      <c r="ID384" s="241"/>
      <c r="IE384" s="241"/>
      <c r="IF384" s="241"/>
      <c r="IG384" s="241"/>
      <c r="IH384" s="241"/>
      <c r="II384" s="241"/>
      <c r="IJ384" s="241"/>
      <c r="IK384" s="241"/>
      <c r="IL384" s="241"/>
      <c r="IM384" s="241"/>
      <c r="IN384" s="241"/>
      <c r="IO384" s="241"/>
      <c r="IP384" s="241"/>
      <c r="IQ384" s="241"/>
      <c r="IR384" s="241"/>
      <c r="IS384" s="241"/>
      <c r="IT384" s="241"/>
      <c r="IU384" s="241"/>
      <c r="IV384" s="241"/>
      <c r="IW384" s="241"/>
      <c r="IX384" s="241"/>
      <c r="IY384" s="241"/>
      <c r="IZ384" s="241"/>
      <c r="JA384" s="241"/>
      <c r="JB384" s="241"/>
      <c r="JC384" s="241"/>
      <c r="JD384" s="241"/>
      <c r="JE384" s="241"/>
      <c r="JF384" s="241"/>
      <c r="JG384" s="241"/>
      <c r="JH384" s="241"/>
      <c r="JI384" s="241"/>
      <c r="JJ384" s="241"/>
      <c r="JK384" s="241"/>
      <c r="JL384" s="241"/>
      <c r="JM384" s="241"/>
      <c r="JN384" s="241"/>
      <c r="JO384" s="241"/>
      <c r="JP384" s="241"/>
      <c r="JQ384" s="241"/>
      <c r="JR384" s="241"/>
      <c r="JS384" s="241"/>
      <c r="JT384" s="241"/>
      <c r="JU384" s="241"/>
      <c r="JV384" s="241"/>
      <c r="JW384" s="241"/>
      <c r="JX384" s="241"/>
      <c r="JY384" s="241"/>
      <c r="JZ384" s="241"/>
      <c r="KA384" s="241"/>
      <c r="KB384" s="241"/>
      <c r="KC384" s="241"/>
      <c r="KD384" s="241"/>
      <c r="KE384" s="241"/>
      <c r="KF384" s="241"/>
      <c r="KG384" s="241"/>
      <c r="KH384" s="241"/>
      <c r="KI384" s="241"/>
      <c r="KJ384" s="241"/>
      <c r="KK384" s="241"/>
      <c r="KL384" s="241"/>
      <c r="KM384" s="241"/>
      <c r="KN384" s="241"/>
      <c r="KO384" s="241"/>
      <c r="KP384" s="241"/>
      <c r="KQ384" s="241"/>
      <c r="KR384" s="241"/>
      <c r="KS384" s="241"/>
      <c r="KT384" s="241"/>
      <c r="KU384" s="241"/>
      <c r="KV384" s="241"/>
      <c r="KW384" s="241"/>
      <c r="KX384" s="241"/>
      <c r="KY384" s="241"/>
      <c r="KZ384" s="241"/>
      <c r="LA384" s="241"/>
      <c r="LB384" s="241"/>
      <c r="LC384" s="241"/>
      <c r="LD384" s="241"/>
      <c r="LE384" s="241"/>
      <c r="LF384" s="241"/>
      <c r="LG384" s="241"/>
      <c r="LH384" s="241"/>
      <c r="LI384" s="241"/>
      <c r="LJ384" s="241"/>
      <c r="LK384" s="241"/>
      <c r="LL384" s="241"/>
      <c r="LM384" s="241"/>
      <c r="LN384" s="241"/>
      <c r="LO384" s="241"/>
      <c r="LP384" s="241"/>
      <c r="LQ384" s="241"/>
      <c r="LR384" s="241"/>
      <c r="LS384" s="241"/>
      <c r="LT384" s="241"/>
      <c r="LU384" s="241"/>
      <c r="LV384" s="241"/>
      <c r="LW384" s="241"/>
      <c r="LX384" s="241"/>
      <c r="LY384" s="241"/>
      <c r="LZ384" s="241"/>
      <c r="MA384" s="241"/>
      <c r="MB384" s="241"/>
      <c r="MC384" s="241"/>
      <c r="MD384" s="241"/>
      <c r="ME384" s="241"/>
      <c r="MF384" s="241"/>
      <c r="MG384" s="241"/>
      <c r="MH384" s="241"/>
      <c r="MI384" s="241"/>
      <c r="MJ384" s="241"/>
      <c r="MK384" s="241"/>
      <c r="ML384" s="241"/>
      <c r="MM384" s="241"/>
      <c r="MN384" s="241"/>
      <c r="MO384" s="241"/>
      <c r="MP384" s="241"/>
      <c r="MQ384" s="241"/>
      <c r="MR384" s="241"/>
      <c r="MS384" s="241"/>
      <c r="MT384" s="241"/>
      <c r="MU384" s="241"/>
      <c r="MV384" s="241"/>
      <c r="MW384" s="241"/>
      <c r="MX384" s="241"/>
      <c r="MY384" s="241"/>
      <c r="MZ384" s="241"/>
      <c r="NA384" s="241"/>
      <c r="NB384" s="241"/>
      <c r="NC384" s="241"/>
      <c r="ND384" s="241"/>
      <c r="NE384" s="241"/>
      <c r="NF384" s="241"/>
      <c r="NG384" s="241"/>
      <c r="NH384" s="241"/>
      <c r="NI384" s="241"/>
      <c r="NJ384" s="241"/>
      <c r="NK384" s="241"/>
      <c r="NL384" s="241"/>
      <c r="NM384" s="241"/>
      <c r="NN384" s="241"/>
      <c r="NO384" s="241"/>
      <c r="NP384" s="241"/>
      <c r="NQ384" s="241"/>
      <c r="NR384" s="241"/>
      <c r="NS384" s="241"/>
      <c r="NT384" s="241"/>
      <c r="NU384" s="241"/>
      <c r="NV384" s="241"/>
      <c r="NW384" s="241"/>
      <c r="NX384" s="241"/>
      <c r="NY384" s="241"/>
      <c r="NZ384" s="241"/>
      <c r="OA384" s="241"/>
      <c r="OB384" s="241"/>
    </row>
    <row r="385" spans="1:392">
      <c r="A385" s="168" t="s">
        <v>894</v>
      </c>
      <c r="B385" s="171" t="s">
        <v>890</v>
      </c>
      <c r="C385" s="33">
        <f>VLOOKUP(A385,'Running Inventory count'!$A:$C,3,)</f>
        <v>1</v>
      </c>
      <c r="F385" s="169" t="s">
        <v>870</v>
      </c>
      <c r="G385" s="116" t="s">
        <v>889</v>
      </c>
      <c r="H385" s="19" t="s">
        <v>736</v>
      </c>
      <c r="J385" s="166"/>
    </row>
    <row r="386" spans="1:392" s="5" customFormat="1">
      <c r="A386" s="124" t="s">
        <v>491</v>
      </c>
      <c r="B386" s="171" t="s">
        <v>891</v>
      </c>
      <c r="C386" s="33">
        <f>VLOOKUP(A386,'Running Inventory count'!$A:$C,3,)</f>
        <v>1</v>
      </c>
      <c r="D386" s="21"/>
      <c r="E386" s="21"/>
      <c r="F386" s="169" t="s">
        <v>870</v>
      </c>
      <c r="G386" s="21" t="s">
        <v>889</v>
      </c>
      <c r="H386" s="19" t="s">
        <v>736</v>
      </c>
      <c r="I386" s="151"/>
      <c r="J386" s="166"/>
      <c r="K386" s="165"/>
      <c r="L386" s="241"/>
      <c r="M386" s="241"/>
      <c r="N386" s="241"/>
      <c r="O386" s="241"/>
      <c r="P386" s="241"/>
      <c r="Q386" s="241"/>
      <c r="R386" s="241"/>
      <c r="S386" s="241"/>
      <c r="T386" s="241"/>
      <c r="U386" s="241"/>
      <c r="V386" s="241"/>
      <c r="W386" s="241"/>
      <c r="X386" s="241"/>
      <c r="Y386" s="241"/>
      <c r="Z386" s="241"/>
      <c r="AA386" s="241"/>
      <c r="AB386" s="241"/>
      <c r="AC386" s="241"/>
      <c r="AD386" s="241"/>
      <c r="AE386" s="241"/>
      <c r="AF386" s="241"/>
      <c r="AG386" s="241"/>
      <c r="AH386" s="241"/>
      <c r="AI386" s="241"/>
      <c r="AJ386" s="241"/>
      <c r="AK386" s="241"/>
      <c r="AL386" s="241"/>
      <c r="AM386" s="241"/>
      <c r="AN386" s="241"/>
      <c r="AO386" s="241"/>
      <c r="AP386" s="241"/>
      <c r="AQ386" s="241"/>
      <c r="AR386" s="241"/>
      <c r="AS386" s="241"/>
      <c r="AT386" s="241"/>
      <c r="AU386" s="241"/>
      <c r="AV386" s="241"/>
      <c r="AW386" s="241"/>
      <c r="AX386" s="241"/>
      <c r="AY386" s="241"/>
      <c r="AZ386" s="241"/>
      <c r="BA386" s="241"/>
      <c r="BB386" s="241"/>
      <c r="BC386" s="241"/>
      <c r="BD386" s="241"/>
      <c r="BE386" s="241"/>
      <c r="BF386" s="241"/>
      <c r="BG386" s="241"/>
      <c r="BH386" s="241"/>
      <c r="BI386" s="241"/>
      <c r="BJ386" s="241"/>
      <c r="BK386" s="241"/>
      <c r="BL386" s="241"/>
      <c r="BM386" s="241"/>
      <c r="BN386" s="241"/>
      <c r="BO386" s="241"/>
      <c r="BP386" s="241"/>
      <c r="BQ386" s="241"/>
      <c r="BR386" s="241"/>
      <c r="BS386" s="241"/>
      <c r="BT386" s="241"/>
      <c r="BU386" s="241"/>
      <c r="BV386" s="241"/>
      <c r="BW386" s="241"/>
      <c r="BX386" s="241"/>
      <c r="BY386" s="241"/>
      <c r="BZ386" s="241"/>
      <c r="CA386" s="241"/>
      <c r="CB386" s="241"/>
      <c r="CC386" s="241"/>
      <c r="CD386" s="241"/>
      <c r="CE386" s="241"/>
      <c r="CF386" s="241"/>
      <c r="CG386" s="241"/>
      <c r="CH386" s="241"/>
      <c r="CI386" s="241"/>
      <c r="CJ386" s="241"/>
      <c r="CK386" s="241"/>
      <c r="CL386" s="241"/>
      <c r="CM386" s="241"/>
      <c r="CN386" s="241"/>
      <c r="CO386" s="241"/>
      <c r="CP386" s="241"/>
      <c r="CQ386" s="241"/>
      <c r="CR386" s="241"/>
      <c r="CS386" s="241"/>
      <c r="CT386" s="241"/>
      <c r="CU386" s="241"/>
      <c r="CV386" s="241"/>
      <c r="CW386" s="241"/>
      <c r="CX386" s="241"/>
      <c r="CY386" s="241"/>
      <c r="CZ386" s="241"/>
      <c r="DA386" s="241"/>
      <c r="DB386" s="241"/>
      <c r="DC386" s="241"/>
      <c r="DD386" s="241"/>
      <c r="DE386" s="241"/>
      <c r="DF386" s="241"/>
      <c r="DG386" s="241"/>
      <c r="DH386" s="241"/>
      <c r="DI386" s="241"/>
      <c r="DJ386" s="241"/>
      <c r="DK386" s="241"/>
      <c r="DL386" s="241"/>
      <c r="DM386" s="241"/>
      <c r="DN386" s="241"/>
      <c r="DO386" s="241"/>
      <c r="DP386" s="241"/>
      <c r="DQ386" s="241"/>
      <c r="DR386" s="241"/>
      <c r="DS386" s="241"/>
      <c r="DT386" s="241"/>
      <c r="DU386" s="241"/>
      <c r="DV386" s="241"/>
      <c r="DW386" s="241"/>
      <c r="DX386" s="241"/>
      <c r="DY386" s="241"/>
      <c r="DZ386" s="241"/>
      <c r="EA386" s="241"/>
      <c r="EB386" s="241"/>
      <c r="EC386" s="241"/>
      <c r="ED386" s="241"/>
      <c r="EE386" s="241"/>
      <c r="EF386" s="241"/>
      <c r="EG386" s="241"/>
      <c r="EH386" s="241"/>
      <c r="EI386" s="241"/>
      <c r="EJ386" s="241"/>
      <c r="EK386" s="241"/>
      <c r="EL386" s="241"/>
      <c r="EM386" s="241"/>
      <c r="EN386" s="241"/>
      <c r="EO386" s="241"/>
      <c r="EP386" s="241"/>
      <c r="EQ386" s="241"/>
      <c r="ER386" s="241"/>
      <c r="ES386" s="241"/>
      <c r="ET386" s="241"/>
      <c r="EU386" s="241"/>
      <c r="EV386" s="241"/>
      <c r="EW386" s="241"/>
      <c r="EX386" s="241"/>
      <c r="EY386" s="241"/>
      <c r="EZ386" s="241"/>
      <c r="FA386" s="241"/>
      <c r="FB386" s="241"/>
      <c r="FC386" s="241"/>
      <c r="FD386" s="241"/>
      <c r="FE386" s="241"/>
      <c r="FF386" s="241"/>
      <c r="FG386" s="241"/>
      <c r="FH386" s="241"/>
      <c r="FI386" s="241"/>
      <c r="FJ386" s="241"/>
      <c r="FK386" s="241"/>
      <c r="FL386" s="241"/>
      <c r="FM386" s="241"/>
      <c r="FN386" s="241"/>
      <c r="FO386" s="241"/>
      <c r="FP386" s="241"/>
      <c r="FQ386" s="241"/>
      <c r="FR386" s="241"/>
      <c r="FS386" s="241"/>
      <c r="FT386" s="241"/>
      <c r="FU386" s="241"/>
      <c r="FV386" s="241"/>
      <c r="FW386" s="241"/>
      <c r="FX386" s="241"/>
      <c r="FY386" s="241"/>
      <c r="FZ386" s="241"/>
      <c r="GA386" s="241"/>
      <c r="GB386" s="241"/>
      <c r="GC386" s="241"/>
      <c r="GD386" s="241"/>
      <c r="GE386" s="241"/>
      <c r="GF386" s="241"/>
      <c r="GG386" s="241"/>
      <c r="GH386" s="241"/>
      <c r="GI386" s="241"/>
      <c r="GJ386" s="241"/>
      <c r="GK386" s="241"/>
      <c r="GL386" s="241"/>
      <c r="GM386" s="241"/>
      <c r="GN386" s="241"/>
      <c r="GO386" s="241"/>
      <c r="GP386" s="241"/>
      <c r="GQ386" s="241"/>
      <c r="GR386" s="241"/>
      <c r="GS386" s="241"/>
      <c r="GT386" s="241"/>
      <c r="GU386" s="241"/>
      <c r="GV386" s="241"/>
      <c r="GW386" s="241"/>
      <c r="GX386" s="241"/>
      <c r="GY386" s="241"/>
      <c r="GZ386" s="241"/>
      <c r="HA386" s="241"/>
      <c r="HB386" s="241"/>
      <c r="HC386" s="241"/>
      <c r="HD386" s="241"/>
      <c r="HE386" s="241"/>
      <c r="HF386" s="241"/>
      <c r="HG386" s="241"/>
      <c r="HH386" s="241"/>
      <c r="HI386" s="241"/>
      <c r="HJ386" s="241"/>
      <c r="HK386" s="241"/>
      <c r="HL386" s="241"/>
      <c r="HM386" s="241"/>
      <c r="HN386" s="241"/>
      <c r="HO386" s="241"/>
      <c r="HP386" s="241"/>
      <c r="HQ386" s="241"/>
      <c r="HR386" s="241"/>
      <c r="HS386" s="241"/>
      <c r="HT386" s="241"/>
      <c r="HU386" s="241"/>
      <c r="HV386" s="241"/>
      <c r="HW386" s="241"/>
      <c r="HX386" s="241"/>
      <c r="HY386" s="241"/>
      <c r="HZ386" s="241"/>
      <c r="IA386" s="241"/>
      <c r="IB386" s="241"/>
      <c r="IC386" s="241"/>
      <c r="ID386" s="241"/>
      <c r="IE386" s="241"/>
      <c r="IF386" s="241"/>
      <c r="IG386" s="241"/>
      <c r="IH386" s="241"/>
      <c r="II386" s="241"/>
      <c r="IJ386" s="241"/>
      <c r="IK386" s="241"/>
      <c r="IL386" s="241"/>
      <c r="IM386" s="241"/>
      <c r="IN386" s="241"/>
      <c r="IO386" s="241"/>
      <c r="IP386" s="241"/>
      <c r="IQ386" s="241"/>
      <c r="IR386" s="241"/>
      <c r="IS386" s="241"/>
      <c r="IT386" s="241"/>
      <c r="IU386" s="241"/>
      <c r="IV386" s="241"/>
      <c r="IW386" s="241"/>
      <c r="IX386" s="241"/>
      <c r="IY386" s="241"/>
      <c r="IZ386" s="241"/>
      <c r="JA386" s="241"/>
      <c r="JB386" s="241"/>
      <c r="JC386" s="241"/>
      <c r="JD386" s="241"/>
      <c r="JE386" s="241"/>
      <c r="JF386" s="241"/>
      <c r="JG386" s="241"/>
      <c r="JH386" s="241"/>
      <c r="JI386" s="241"/>
      <c r="JJ386" s="241"/>
      <c r="JK386" s="241"/>
      <c r="JL386" s="241"/>
      <c r="JM386" s="241"/>
      <c r="JN386" s="241"/>
      <c r="JO386" s="241"/>
      <c r="JP386" s="241"/>
      <c r="JQ386" s="241"/>
      <c r="JR386" s="241"/>
      <c r="JS386" s="241"/>
      <c r="JT386" s="241"/>
      <c r="JU386" s="241"/>
      <c r="JV386" s="241"/>
      <c r="JW386" s="241"/>
      <c r="JX386" s="241"/>
      <c r="JY386" s="241"/>
      <c r="JZ386" s="241"/>
      <c r="KA386" s="241"/>
      <c r="KB386" s="241"/>
      <c r="KC386" s="241"/>
      <c r="KD386" s="241"/>
      <c r="KE386" s="241"/>
      <c r="KF386" s="241"/>
      <c r="KG386" s="241"/>
      <c r="KH386" s="241"/>
      <c r="KI386" s="241"/>
      <c r="KJ386" s="241"/>
      <c r="KK386" s="241"/>
      <c r="KL386" s="241"/>
      <c r="KM386" s="241"/>
      <c r="KN386" s="241"/>
      <c r="KO386" s="241"/>
      <c r="KP386" s="241"/>
      <c r="KQ386" s="241"/>
      <c r="KR386" s="241"/>
      <c r="KS386" s="241"/>
      <c r="KT386" s="241"/>
      <c r="KU386" s="241"/>
      <c r="KV386" s="241"/>
      <c r="KW386" s="241"/>
      <c r="KX386" s="241"/>
      <c r="KY386" s="241"/>
      <c r="KZ386" s="241"/>
      <c r="LA386" s="241"/>
      <c r="LB386" s="241"/>
      <c r="LC386" s="241"/>
      <c r="LD386" s="241"/>
      <c r="LE386" s="241"/>
      <c r="LF386" s="241"/>
      <c r="LG386" s="241"/>
      <c r="LH386" s="241"/>
      <c r="LI386" s="241"/>
      <c r="LJ386" s="241"/>
      <c r="LK386" s="241"/>
      <c r="LL386" s="241"/>
      <c r="LM386" s="241"/>
      <c r="LN386" s="241"/>
      <c r="LO386" s="241"/>
      <c r="LP386" s="241"/>
      <c r="LQ386" s="241"/>
      <c r="LR386" s="241"/>
      <c r="LS386" s="241"/>
      <c r="LT386" s="241"/>
      <c r="LU386" s="241"/>
      <c r="LV386" s="241"/>
      <c r="LW386" s="241"/>
      <c r="LX386" s="241"/>
      <c r="LY386" s="241"/>
      <c r="LZ386" s="241"/>
      <c r="MA386" s="241"/>
      <c r="MB386" s="241"/>
      <c r="MC386" s="241"/>
      <c r="MD386" s="241"/>
      <c r="ME386" s="241"/>
      <c r="MF386" s="241"/>
      <c r="MG386" s="241"/>
      <c r="MH386" s="241"/>
      <c r="MI386" s="241"/>
      <c r="MJ386" s="241"/>
      <c r="MK386" s="241"/>
      <c r="ML386" s="241"/>
      <c r="MM386" s="241"/>
      <c r="MN386" s="241"/>
      <c r="MO386" s="241"/>
      <c r="MP386" s="241"/>
      <c r="MQ386" s="241"/>
      <c r="MR386" s="241"/>
      <c r="MS386" s="241"/>
      <c r="MT386" s="241"/>
      <c r="MU386" s="241"/>
      <c r="MV386" s="241"/>
      <c r="MW386" s="241"/>
      <c r="MX386" s="241"/>
      <c r="MY386" s="241"/>
      <c r="MZ386" s="241"/>
      <c r="NA386" s="241"/>
      <c r="NB386" s="241"/>
      <c r="NC386" s="241"/>
      <c r="ND386" s="241"/>
      <c r="NE386" s="241"/>
      <c r="NF386" s="241"/>
      <c r="NG386" s="241"/>
      <c r="NH386" s="241"/>
      <c r="NI386" s="241"/>
      <c r="NJ386" s="241"/>
      <c r="NK386" s="241"/>
      <c r="NL386" s="241"/>
      <c r="NM386" s="241"/>
      <c r="NN386" s="241"/>
      <c r="NO386" s="241"/>
      <c r="NP386" s="241"/>
      <c r="NQ386" s="241"/>
      <c r="NR386" s="241"/>
      <c r="NS386" s="241"/>
      <c r="NT386" s="241"/>
      <c r="NU386" s="241"/>
      <c r="NV386" s="241"/>
      <c r="NW386" s="241"/>
      <c r="NX386" s="241"/>
      <c r="NY386" s="241"/>
      <c r="NZ386" s="241"/>
      <c r="OA386" s="241"/>
      <c r="OB386" s="241"/>
    </row>
    <row r="387" spans="1:392">
      <c r="A387" s="139" t="s">
        <v>787</v>
      </c>
      <c r="B387" s="171" t="s">
        <v>792</v>
      </c>
      <c r="C387" s="33">
        <f>VLOOKUP(A387,'Running Inventory count'!$A:$C,3,)</f>
        <v>1</v>
      </c>
      <c r="F387" s="115" t="s">
        <v>783</v>
      </c>
      <c r="G387" s="21" t="s">
        <v>784</v>
      </c>
      <c r="H387" s="153" t="s">
        <v>866</v>
      </c>
      <c r="J387" s="166"/>
    </row>
    <row r="388" spans="1:392" s="243" customFormat="1">
      <c r="A388" s="121" t="s">
        <v>433</v>
      </c>
      <c r="B388" s="385" t="s">
        <v>434</v>
      </c>
      <c r="C388" s="170">
        <f>VLOOKUP(A388,'Running Inventory count'!$A:$C,3,)</f>
        <v>0</v>
      </c>
      <c r="D388" s="169"/>
      <c r="E388" s="169"/>
      <c r="F388" s="169" t="s">
        <v>867</v>
      </c>
      <c r="G388" s="169" t="s">
        <v>868</v>
      </c>
      <c r="H388" s="167" t="s">
        <v>498</v>
      </c>
      <c r="I388" s="207"/>
      <c r="J388" s="163"/>
      <c r="K388" s="151"/>
      <c r="L388" s="241"/>
      <c r="M388" s="241"/>
      <c r="N388" s="241"/>
      <c r="O388" s="241"/>
      <c r="P388" s="241"/>
      <c r="Q388" s="241"/>
      <c r="R388" s="241"/>
      <c r="S388" s="241"/>
      <c r="T388" s="241"/>
      <c r="U388" s="241"/>
      <c r="V388" s="241"/>
      <c r="W388" s="241"/>
      <c r="X388" s="241"/>
      <c r="Y388" s="241"/>
      <c r="Z388" s="241"/>
      <c r="AA388" s="241"/>
      <c r="AB388" s="241"/>
      <c r="AC388" s="241"/>
      <c r="AD388" s="241"/>
      <c r="AE388" s="241"/>
      <c r="AF388" s="241"/>
      <c r="AG388" s="241"/>
      <c r="AH388" s="241"/>
      <c r="AI388" s="241"/>
      <c r="AJ388" s="241"/>
      <c r="AK388" s="241"/>
      <c r="AL388" s="241"/>
      <c r="AM388" s="241"/>
      <c r="AN388" s="241"/>
      <c r="AO388" s="241"/>
      <c r="AP388" s="241"/>
      <c r="AQ388" s="241"/>
      <c r="AR388" s="241"/>
      <c r="AS388" s="241"/>
      <c r="AT388" s="241"/>
      <c r="AU388" s="241"/>
      <c r="AV388" s="241"/>
      <c r="AW388" s="241"/>
      <c r="AX388" s="241"/>
      <c r="AY388" s="241"/>
      <c r="AZ388" s="241"/>
      <c r="BA388" s="241"/>
      <c r="BB388" s="241"/>
      <c r="BC388" s="241"/>
      <c r="BD388" s="241"/>
      <c r="BE388" s="241"/>
      <c r="BF388" s="241"/>
      <c r="BG388" s="241"/>
      <c r="BH388" s="241"/>
      <c r="BI388" s="241"/>
      <c r="BJ388" s="241"/>
      <c r="BK388" s="241"/>
      <c r="BL388" s="241"/>
      <c r="BM388" s="241"/>
      <c r="BN388" s="241"/>
      <c r="BO388" s="241"/>
      <c r="BP388" s="241"/>
      <c r="BQ388" s="241"/>
      <c r="BR388" s="241"/>
      <c r="BS388" s="241"/>
      <c r="BT388" s="241"/>
      <c r="BU388" s="241"/>
      <c r="BV388" s="241"/>
      <c r="BW388" s="241"/>
      <c r="BX388" s="241"/>
      <c r="BY388" s="241"/>
      <c r="BZ388" s="241"/>
      <c r="CA388" s="241"/>
      <c r="CB388" s="241"/>
      <c r="CC388" s="241"/>
      <c r="CD388" s="241"/>
      <c r="CE388" s="241"/>
      <c r="CF388" s="241"/>
      <c r="CG388" s="241"/>
      <c r="CH388" s="241"/>
      <c r="CI388" s="241"/>
      <c r="CJ388" s="241"/>
      <c r="CK388" s="241"/>
      <c r="CL388" s="241"/>
      <c r="CM388" s="241"/>
      <c r="CN388" s="241"/>
      <c r="CO388" s="241"/>
      <c r="CP388" s="241"/>
      <c r="CQ388" s="241"/>
      <c r="CR388" s="241"/>
      <c r="CS388" s="241"/>
      <c r="CT388" s="241"/>
      <c r="CU388" s="241"/>
      <c r="CV388" s="241"/>
      <c r="CW388" s="241"/>
      <c r="CX388" s="241"/>
      <c r="CY388" s="241"/>
      <c r="CZ388" s="241"/>
      <c r="DA388" s="241"/>
      <c r="DB388" s="241"/>
      <c r="DC388" s="241"/>
      <c r="DD388" s="241"/>
      <c r="DE388" s="241"/>
      <c r="DF388" s="241"/>
      <c r="DG388" s="241"/>
      <c r="DH388" s="241"/>
      <c r="DI388" s="241"/>
      <c r="DJ388" s="241"/>
      <c r="DK388" s="241"/>
      <c r="DL388" s="241"/>
      <c r="DM388" s="241"/>
      <c r="DN388" s="241"/>
      <c r="DO388" s="241"/>
      <c r="DP388" s="241"/>
      <c r="DQ388" s="241"/>
      <c r="DR388" s="241"/>
      <c r="DS388" s="241"/>
      <c r="DT388" s="241"/>
      <c r="DU388" s="241"/>
      <c r="DV388" s="241"/>
      <c r="DW388" s="241"/>
      <c r="DX388" s="241"/>
      <c r="DY388" s="241"/>
      <c r="DZ388" s="241"/>
      <c r="EA388" s="241"/>
      <c r="EB388" s="241"/>
      <c r="EC388" s="241"/>
      <c r="ED388" s="241"/>
      <c r="EE388" s="241"/>
      <c r="EF388" s="241"/>
      <c r="EG388" s="241"/>
      <c r="EH388" s="241"/>
      <c r="EI388" s="241"/>
      <c r="EJ388" s="241"/>
      <c r="EK388" s="241"/>
      <c r="EL388" s="241"/>
      <c r="EM388" s="241"/>
      <c r="EN388" s="241"/>
      <c r="EO388" s="241"/>
      <c r="EP388" s="241"/>
      <c r="EQ388" s="241"/>
      <c r="ER388" s="241"/>
      <c r="ES388" s="241"/>
      <c r="ET388" s="241"/>
      <c r="EU388" s="241"/>
      <c r="EV388" s="241"/>
      <c r="EW388" s="241"/>
      <c r="EX388" s="241"/>
      <c r="EY388" s="241"/>
      <c r="EZ388" s="241"/>
      <c r="FA388" s="241"/>
      <c r="FB388" s="241"/>
      <c r="FC388" s="241"/>
      <c r="FD388" s="241"/>
      <c r="FE388" s="241"/>
      <c r="FF388" s="241"/>
      <c r="FG388" s="241"/>
      <c r="FH388" s="241"/>
      <c r="FI388" s="241"/>
      <c r="FJ388" s="241"/>
      <c r="FK388" s="241"/>
      <c r="FL388" s="241"/>
      <c r="FM388" s="241"/>
      <c r="FN388" s="241"/>
      <c r="FO388" s="241"/>
      <c r="FP388" s="241"/>
      <c r="FQ388" s="241"/>
      <c r="FR388" s="241"/>
      <c r="FS388" s="241"/>
      <c r="FT388" s="241"/>
      <c r="FU388" s="241"/>
      <c r="FV388" s="241"/>
      <c r="FW388" s="241"/>
      <c r="FX388" s="241"/>
      <c r="FY388" s="241"/>
      <c r="FZ388" s="241"/>
      <c r="GA388" s="241"/>
      <c r="GB388" s="241"/>
      <c r="GC388" s="241"/>
      <c r="GD388" s="241"/>
      <c r="GE388" s="241"/>
      <c r="GF388" s="241"/>
      <c r="GG388" s="241"/>
      <c r="GH388" s="241"/>
      <c r="GI388" s="241"/>
      <c r="GJ388" s="241"/>
      <c r="GK388" s="241"/>
      <c r="GL388" s="241"/>
      <c r="GM388" s="241"/>
      <c r="GN388" s="241"/>
      <c r="GO388" s="241"/>
      <c r="GP388" s="241"/>
      <c r="GQ388" s="241"/>
      <c r="GR388" s="241"/>
      <c r="GS388" s="241"/>
      <c r="GT388" s="241"/>
      <c r="GU388" s="241"/>
      <c r="GV388" s="241"/>
      <c r="GW388" s="241"/>
      <c r="GX388" s="241"/>
      <c r="GY388" s="241"/>
      <c r="GZ388" s="241"/>
      <c r="HA388" s="241"/>
      <c r="HB388" s="241"/>
      <c r="HC388" s="241"/>
      <c r="HD388" s="241"/>
      <c r="HE388" s="241"/>
      <c r="HF388" s="241"/>
      <c r="HG388" s="241"/>
      <c r="HH388" s="241"/>
      <c r="HI388" s="241"/>
      <c r="HJ388" s="241"/>
      <c r="HK388" s="241"/>
      <c r="HL388" s="241"/>
      <c r="HM388" s="241"/>
      <c r="HN388" s="241"/>
      <c r="HO388" s="241"/>
      <c r="HP388" s="241"/>
      <c r="HQ388" s="241"/>
      <c r="HR388" s="241"/>
      <c r="HS388" s="241"/>
      <c r="HT388" s="241"/>
      <c r="HU388" s="241"/>
      <c r="HV388" s="241"/>
      <c r="HW388" s="241"/>
      <c r="HX388" s="241"/>
      <c r="HY388" s="241"/>
      <c r="HZ388" s="241"/>
      <c r="IA388" s="241"/>
      <c r="IB388" s="241"/>
      <c r="IC388" s="241"/>
      <c r="ID388" s="241"/>
      <c r="IE388" s="241"/>
      <c r="IF388" s="241"/>
      <c r="IG388" s="241"/>
      <c r="IH388" s="241"/>
      <c r="II388" s="241"/>
      <c r="IJ388" s="241"/>
      <c r="IK388" s="241"/>
      <c r="IL388" s="241"/>
      <c r="IM388" s="241"/>
      <c r="IN388" s="241"/>
      <c r="IO388" s="241"/>
      <c r="IP388" s="241"/>
      <c r="IQ388" s="241"/>
      <c r="IR388" s="241"/>
      <c r="IS388" s="241"/>
      <c r="IT388" s="241"/>
      <c r="IU388" s="241"/>
      <c r="IV388" s="241"/>
      <c r="IW388" s="241"/>
      <c r="IX388" s="241"/>
      <c r="IY388" s="241"/>
      <c r="IZ388" s="241"/>
      <c r="JA388" s="241"/>
      <c r="JB388" s="241"/>
      <c r="JC388" s="241"/>
      <c r="JD388" s="241"/>
      <c r="JE388" s="241"/>
      <c r="JF388" s="241"/>
      <c r="JG388" s="241"/>
      <c r="JH388" s="241"/>
      <c r="JI388" s="241"/>
      <c r="JJ388" s="241"/>
      <c r="JK388" s="241"/>
      <c r="JL388" s="241"/>
      <c r="JM388" s="241"/>
      <c r="JN388" s="241"/>
      <c r="JO388" s="241"/>
      <c r="JP388" s="241"/>
      <c r="JQ388" s="241"/>
      <c r="JR388" s="241"/>
      <c r="JS388" s="241"/>
      <c r="JT388" s="241"/>
      <c r="JU388" s="241"/>
      <c r="JV388" s="241"/>
      <c r="JW388" s="241"/>
      <c r="JX388" s="241"/>
      <c r="JY388" s="241"/>
      <c r="JZ388" s="241"/>
      <c r="KA388" s="241"/>
      <c r="KB388" s="241"/>
      <c r="KC388" s="241"/>
      <c r="KD388" s="241"/>
      <c r="KE388" s="241"/>
      <c r="KF388" s="241"/>
      <c r="KG388" s="241"/>
      <c r="KH388" s="241"/>
      <c r="KI388" s="241"/>
      <c r="KJ388" s="241"/>
      <c r="KK388" s="241"/>
      <c r="KL388" s="241"/>
      <c r="KM388" s="241"/>
      <c r="KN388" s="241"/>
      <c r="KO388" s="241"/>
      <c r="KP388" s="241"/>
      <c r="KQ388" s="241"/>
      <c r="KR388" s="241"/>
      <c r="KS388" s="241"/>
      <c r="KT388" s="241"/>
      <c r="KU388" s="241"/>
      <c r="KV388" s="241"/>
      <c r="KW388" s="241"/>
      <c r="KX388" s="241"/>
      <c r="KY388" s="241"/>
      <c r="KZ388" s="241"/>
      <c r="LA388" s="241"/>
      <c r="LB388" s="241"/>
      <c r="LC388" s="241"/>
      <c r="LD388" s="241"/>
      <c r="LE388" s="241"/>
      <c r="LF388" s="241"/>
      <c r="LG388" s="241"/>
      <c r="LH388" s="241"/>
      <c r="LI388" s="241"/>
      <c r="LJ388" s="241"/>
      <c r="LK388" s="241"/>
      <c r="LL388" s="241"/>
      <c r="LM388" s="241"/>
      <c r="LN388" s="241"/>
      <c r="LO388" s="241"/>
      <c r="LP388" s="241"/>
      <c r="LQ388" s="241"/>
      <c r="LR388" s="241"/>
      <c r="LS388" s="241"/>
      <c r="LT388" s="241"/>
      <c r="LU388" s="241"/>
      <c r="LV388" s="241"/>
      <c r="LW388" s="241"/>
      <c r="LX388" s="241"/>
      <c r="LY388" s="241"/>
      <c r="LZ388" s="241"/>
      <c r="MA388" s="241"/>
      <c r="MB388" s="241"/>
      <c r="MC388" s="241"/>
      <c r="MD388" s="241"/>
      <c r="ME388" s="241"/>
      <c r="MF388" s="241"/>
      <c r="MG388" s="241"/>
      <c r="MH388" s="241"/>
      <c r="MI388" s="241"/>
      <c r="MJ388" s="241"/>
      <c r="MK388" s="241"/>
      <c r="ML388" s="241"/>
      <c r="MM388" s="241"/>
      <c r="MN388" s="241"/>
      <c r="MO388" s="241"/>
      <c r="MP388" s="241"/>
      <c r="MQ388" s="241"/>
      <c r="MR388" s="241"/>
      <c r="MS388" s="241"/>
      <c r="MT388" s="241"/>
      <c r="MU388" s="241"/>
      <c r="MV388" s="241"/>
      <c r="MW388" s="241"/>
      <c r="MX388" s="241"/>
      <c r="MY388" s="241"/>
      <c r="MZ388" s="241"/>
      <c r="NA388" s="241"/>
      <c r="NB388" s="241"/>
      <c r="NC388" s="241"/>
      <c r="ND388" s="241"/>
      <c r="NE388" s="241"/>
      <c r="NF388" s="241"/>
      <c r="NG388" s="241"/>
      <c r="NH388" s="241"/>
      <c r="NI388" s="241"/>
      <c r="NJ388" s="241"/>
      <c r="NK388" s="241"/>
      <c r="NL388" s="241"/>
      <c r="NM388" s="241"/>
      <c r="NN388" s="241"/>
      <c r="NO388" s="241"/>
      <c r="NP388" s="241"/>
      <c r="NQ388" s="241"/>
      <c r="NR388" s="241"/>
      <c r="NS388" s="241"/>
      <c r="NT388" s="241"/>
      <c r="NU388" s="241"/>
      <c r="NV388" s="241"/>
      <c r="NW388" s="241"/>
      <c r="NX388" s="241"/>
      <c r="NY388" s="241"/>
      <c r="NZ388" s="241"/>
      <c r="OA388" s="241"/>
      <c r="OB388" s="241"/>
    </row>
    <row r="389" spans="1:392" s="243" customFormat="1">
      <c r="A389" s="121" t="s">
        <v>431</v>
      </c>
      <c r="B389" s="385" t="s">
        <v>432</v>
      </c>
      <c r="C389" s="170">
        <f>VLOOKUP(A389,'Running Inventory count'!$A:$C,3,)</f>
        <v>0</v>
      </c>
      <c r="D389" s="169"/>
      <c r="E389" s="169"/>
      <c r="F389" s="169" t="s">
        <v>867</v>
      </c>
      <c r="G389" s="169" t="s">
        <v>868</v>
      </c>
      <c r="H389" s="167" t="s">
        <v>498</v>
      </c>
      <c r="I389" s="207"/>
      <c r="J389" s="163"/>
      <c r="K389" s="151"/>
      <c r="L389" s="241"/>
      <c r="M389" s="241"/>
      <c r="N389" s="241"/>
      <c r="O389" s="241"/>
      <c r="P389" s="241"/>
      <c r="Q389" s="241"/>
      <c r="R389" s="241"/>
      <c r="S389" s="241"/>
      <c r="T389" s="241"/>
      <c r="U389" s="241"/>
      <c r="V389" s="241"/>
      <c r="W389" s="241"/>
      <c r="X389" s="241"/>
      <c r="Y389" s="241"/>
      <c r="Z389" s="241"/>
      <c r="AA389" s="241"/>
      <c r="AB389" s="241"/>
      <c r="AC389" s="241"/>
      <c r="AD389" s="241"/>
      <c r="AE389" s="241"/>
      <c r="AF389" s="241"/>
      <c r="AG389" s="241"/>
      <c r="AH389" s="241"/>
      <c r="AI389" s="241"/>
      <c r="AJ389" s="241"/>
      <c r="AK389" s="241"/>
      <c r="AL389" s="241"/>
      <c r="AM389" s="241"/>
      <c r="AN389" s="241"/>
      <c r="AO389" s="241"/>
      <c r="AP389" s="241"/>
      <c r="AQ389" s="241"/>
      <c r="AR389" s="241"/>
      <c r="AS389" s="241"/>
      <c r="AT389" s="241"/>
      <c r="AU389" s="241"/>
      <c r="AV389" s="241"/>
      <c r="AW389" s="241"/>
      <c r="AX389" s="241"/>
      <c r="AY389" s="241"/>
      <c r="AZ389" s="241"/>
      <c r="BA389" s="241"/>
      <c r="BB389" s="241"/>
      <c r="BC389" s="241"/>
      <c r="BD389" s="241"/>
      <c r="BE389" s="241"/>
      <c r="BF389" s="241"/>
      <c r="BG389" s="241"/>
      <c r="BH389" s="241"/>
      <c r="BI389" s="241"/>
      <c r="BJ389" s="241"/>
      <c r="BK389" s="241"/>
      <c r="BL389" s="241"/>
      <c r="BM389" s="241"/>
      <c r="BN389" s="241"/>
      <c r="BO389" s="241"/>
      <c r="BP389" s="241"/>
      <c r="BQ389" s="241"/>
      <c r="BR389" s="241"/>
      <c r="BS389" s="241"/>
      <c r="BT389" s="241"/>
      <c r="BU389" s="241"/>
      <c r="BV389" s="241"/>
      <c r="BW389" s="241"/>
      <c r="BX389" s="241"/>
      <c r="BY389" s="241"/>
      <c r="BZ389" s="241"/>
      <c r="CA389" s="241"/>
      <c r="CB389" s="241"/>
      <c r="CC389" s="241"/>
      <c r="CD389" s="241"/>
      <c r="CE389" s="241"/>
      <c r="CF389" s="241"/>
      <c r="CG389" s="241"/>
      <c r="CH389" s="241"/>
      <c r="CI389" s="241"/>
      <c r="CJ389" s="241"/>
      <c r="CK389" s="241"/>
      <c r="CL389" s="241"/>
      <c r="CM389" s="241"/>
      <c r="CN389" s="241"/>
      <c r="CO389" s="241"/>
      <c r="CP389" s="241"/>
      <c r="CQ389" s="241"/>
      <c r="CR389" s="241"/>
      <c r="CS389" s="241"/>
      <c r="CT389" s="241"/>
      <c r="CU389" s="241"/>
      <c r="CV389" s="241"/>
      <c r="CW389" s="241"/>
      <c r="CX389" s="241"/>
      <c r="CY389" s="241"/>
      <c r="CZ389" s="241"/>
      <c r="DA389" s="241"/>
      <c r="DB389" s="241"/>
      <c r="DC389" s="241"/>
      <c r="DD389" s="241"/>
      <c r="DE389" s="241"/>
      <c r="DF389" s="241"/>
      <c r="DG389" s="241"/>
      <c r="DH389" s="241"/>
      <c r="DI389" s="241"/>
      <c r="DJ389" s="241"/>
      <c r="DK389" s="241"/>
      <c r="DL389" s="241"/>
      <c r="DM389" s="241"/>
      <c r="DN389" s="241"/>
      <c r="DO389" s="241"/>
      <c r="DP389" s="241"/>
      <c r="DQ389" s="241"/>
      <c r="DR389" s="241"/>
      <c r="DS389" s="241"/>
      <c r="DT389" s="241"/>
      <c r="DU389" s="241"/>
      <c r="DV389" s="241"/>
      <c r="DW389" s="241"/>
      <c r="DX389" s="241"/>
      <c r="DY389" s="241"/>
      <c r="DZ389" s="241"/>
      <c r="EA389" s="241"/>
      <c r="EB389" s="241"/>
      <c r="EC389" s="241"/>
      <c r="ED389" s="241"/>
      <c r="EE389" s="241"/>
      <c r="EF389" s="241"/>
      <c r="EG389" s="241"/>
      <c r="EH389" s="241"/>
      <c r="EI389" s="241"/>
      <c r="EJ389" s="241"/>
      <c r="EK389" s="241"/>
      <c r="EL389" s="241"/>
      <c r="EM389" s="241"/>
      <c r="EN389" s="241"/>
      <c r="EO389" s="241"/>
      <c r="EP389" s="241"/>
      <c r="EQ389" s="241"/>
      <c r="ER389" s="241"/>
      <c r="ES389" s="241"/>
      <c r="ET389" s="241"/>
      <c r="EU389" s="241"/>
      <c r="EV389" s="241"/>
      <c r="EW389" s="241"/>
      <c r="EX389" s="241"/>
      <c r="EY389" s="241"/>
      <c r="EZ389" s="241"/>
      <c r="FA389" s="241"/>
      <c r="FB389" s="241"/>
      <c r="FC389" s="241"/>
      <c r="FD389" s="241"/>
      <c r="FE389" s="241"/>
      <c r="FF389" s="241"/>
      <c r="FG389" s="241"/>
      <c r="FH389" s="241"/>
      <c r="FI389" s="241"/>
      <c r="FJ389" s="241"/>
      <c r="FK389" s="241"/>
      <c r="FL389" s="241"/>
      <c r="FM389" s="241"/>
      <c r="FN389" s="241"/>
      <c r="FO389" s="241"/>
      <c r="FP389" s="241"/>
      <c r="FQ389" s="241"/>
      <c r="FR389" s="241"/>
      <c r="FS389" s="241"/>
      <c r="FT389" s="241"/>
      <c r="FU389" s="241"/>
      <c r="FV389" s="241"/>
      <c r="FW389" s="241"/>
      <c r="FX389" s="241"/>
      <c r="FY389" s="241"/>
      <c r="FZ389" s="241"/>
      <c r="GA389" s="241"/>
      <c r="GB389" s="241"/>
      <c r="GC389" s="241"/>
      <c r="GD389" s="241"/>
      <c r="GE389" s="241"/>
      <c r="GF389" s="241"/>
      <c r="GG389" s="241"/>
      <c r="GH389" s="241"/>
      <c r="GI389" s="241"/>
      <c r="GJ389" s="241"/>
      <c r="GK389" s="241"/>
      <c r="GL389" s="241"/>
      <c r="GM389" s="241"/>
      <c r="GN389" s="241"/>
      <c r="GO389" s="241"/>
      <c r="GP389" s="241"/>
      <c r="GQ389" s="241"/>
      <c r="GR389" s="241"/>
      <c r="GS389" s="241"/>
      <c r="GT389" s="241"/>
      <c r="GU389" s="241"/>
      <c r="GV389" s="241"/>
      <c r="GW389" s="241"/>
      <c r="GX389" s="241"/>
      <c r="GY389" s="241"/>
      <c r="GZ389" s="241"/>
      <c r="HA389" s="241"/>
      <c r="HB389" s="241"/>
      <c r="HC389" s="241"/>
      <c r="HD389" s="241"/>
      <c r="HE389" s="241"/>
      <c r="HF389" s="241"/>
      <c r="HG389" s="241"/>
      <c r="HH389" s="241"/>
      <c r="HI389" s="241"/>
      <c r="HJ389" s="241"/>
      <c r="HK389" s="241"/>
      <c r="HL389" s="241"/>
      <c r="HM389" s="241"/>
      <c r="HN389" s="241"/>
      <c r="HO389" s="241"/>
      <c r="HP389" s="241"/>
      <c r="HQ389" s="241"/>
      <c r="HR389" s="241"/>
      <c r="HS389" s="241"/>
      <c r="HT389" s="241"/>
      <c r="HU389" s="241"/>
      <c r="HV389" s="241"/>
      <c r="HW389" s="241"/>
      <c r="HX389" s="241"/>
      <c r="HY389" s="241"/>
      <c r="HZ389" s="241"/>
      <c r="IA389" s="241"/>
      <c r="IB389" s="241"/>
      <c r="IC389" s="241"/>
      <c r="ID389" s="241"/>
      <c r="IE389" s="241"/>
      <c r="IF389" s="241"/>
      <c r="IG389" s="241"/>
      <c r="IH389" s="241"/>
      <c r="II389" s="241"/>
      <c r="IJ389" s="241"/>
      <c r="IK389" s="241"/>
      <c r="IL389" s="241"/>
      <c r="IM389" s="241"/>
      <c r="IN389" s="241"/>
      <c r="IO389" s="241"/>
      <c r="IP389" s="241"/>
      <c r="IQ389" s="241"/>
      <c r="IR389" s="241"/>
      <c r="IS389" s="241"/>
      <c r="IT389" s="241"/>
      <c r="IU389" s="241"/>
      <c r="IV389" s="241"/>
      <c r="IW389" s="241"/>
      <c r="IX389" s="241"/>
      <c r="IY389" s="241"/>
      <c r="IZ389" s="241"/>
      <c r="JA389" s="241"/>
      <c r="JB389" s="241"/>
      <c r="JC389" s="241"/>
      <c r="JD389" s="241"/>
      <c r="JE389" s="241"/>
      <c r="JF389" s="241"/>
      <c r="JG389" s="241"/>
      <c r="JH389" s="241"/>
      <c r="JI389" s="241"/>
      <c r="JJ389" s="241"/>
      <c r="JK389" s="241"/>
      <c r="JL389" s="241"/>
      <c r="JM389" s="241"/>
      <c r="JN389" s="241"/>
      <c r="JO389" s="241"/>
      <c r="JP389" s="241"/>
      <c r="JQ389" s="241"/>
      <c r="JR389" s="241"/>
      <c r="JS389" s="241"/>
      <c r="JT389" s="241"/>
      <c r="JU389" s="241"/>
      <c r="JV389" s="241"/>
      <c r="JW389" s="241"/>
      <c r="JX389" s="241"/>
      <c r="JY389" s="241"/>
      <c r="JZ389" s="241"/>
      <c r="KA389" s="241"/>
      <c r="KB389" s="241"/>
      <c r="KC389" s="241"/>
      <c r="KD389" s="241"/>
      <c r="KE389" s="241"/>
      <c r="KF389" s="241"/>
      <c r="KG389" s="241"/>
      <c r="KH389" s="241"/>
      <c r="KI389" s="241"/>
      <c r="KJ389" s="241"/>
      <c r="KK389" s="241"/>
      <c r="KL389" s="241"/>
      <c r="KM389" s="241"/>
      <c r="KN389" s="241"/>
      <c r="KO389" s="241"/>
      <c r="KP389" s="241"/>
      <c r="KQ389" s="241"/>
      <c r="KR389" s="241"/>
      <c r="KS389" s="241"/>
      <c r="KT389" s="241"/>
      <c r="KU389" s="241"/>
      <c r="KV389" s="241"/>
      <c r="KW389" s="241"/>
      <c r="KX389" s="241"/>
      <c r="KY389" s="241"/>
      <c r="KZ389" s="241"/>
      <c r="LA389" s="241"/>
      <c r="LB389" s="241"/>
      <c r="LC389" s="241"/>
      <c r="LD389" s="241"/>
      <c r="LE389" s="241"/>
      <c r="LF389" s="241"/>
      <c r="LG389" s="241"/>
      <c r="LH389" s="241"/>
      <c r="LI389" s="241"/>
      <c r="LJ389" s="241"/>
      <c r="LK389" s="241"/>
      <c r="LL389" s="241"/>
      <c r="LM389" s="241"/>
      <c r="LN389" s="241"/>
      <c r="LO389" s="241"/>
      <c r="LP389" s="241"/>
      <c r="LQ389" s="241"/>
      <c r="LR389" s="241"/>
      <c r="LS389" s="241"/>
      <c r="LT389" s="241"/>
      <c r="LU389" s="241"/>
      <c r="LV389" s="241"/>
      <c r="LW389" s="241"/>
      <c r="LX389" s="241"/>
      <c r="LY389" s="241"/>
      <c r="LZ389" s="241"/>
      <c r="MA389" s="241"/>
      <c r="MB389" s="241"/>
      <c r="MC389" s="241"/>
      <c r="MD389" s="241"/>
      <c r="ME389" s="241"/>
      <c r="MF389" s="241"/>
      <c r="MG389" s="241"/>
      <c r="MH389" s="241"/>
      <c r="MI389" s="241"/>
      <c r="MJ389" s="241"/>
      <c r="MK389" s="241"/>
      <c r="ML389" s="241"/>
      <c r="MM389" s="241"/>
      <c r="MN389" s="241"/>
      <c r="MO389" s="241"/>
      <c r="MP389" s="241"/>
      <c r="MQ389" s="241"/>
      <c r="MR389" s="241"/>
      <c r="MS389" s="241"/>
      <c r="MT389" s="241"/>
      <c r="MU389" s="241"/>
      <c r="MV389" s="241"/>
      <c r="MW389" s="241"/>
      <c r="MX389" s="241"/>
      <c r="MY389" s="241"/>
      <c r="MZ389" s="241"/>
      <c r="NA389" s="241"/>
      <c r="NB389" s="241"/>
      <c r="NC389" s="241"/>
      <c r="ND389" s="241"/>
      <c r="NE389" s="241"/>
      <c r="NF389" s="241"/>
      <c r="NG389" s="241"/>
      <c r="NH389" s="241"/>
      <c r="NI389" s="241"/>
      <c r="NJ389" s="241"/>
      <c r="NK389" s="241"/>
      <c r="NL389" s="241"/>
      <c r="NM389" s="241"/>
      <c r="NN389" s="241"/>
      <c r="NO389" s="241"/>
      <c r="NP389" s="241"/>
      <c r="NQ389" s="241"/>
      <c r="NR389" s="241"/>
      <c r="NS389" s="241"/>
      <c r="NT389" s="241"/>
      <c r="NU389" s="241"/>
      <c r="NV389" s="241"/>
      <c r="NW389" s="241"/>
      <c r="NX389" s="241"/>
      <c r="NY389" s="241"/>
      <c r="NZ389" s="241"/>
      <c r="OA389" s="241"/>
      <c r="OB389" s="241"/>
    </row>
    <row r="390" spans="1:392">
      <c r="A390" s="121" t="s">
        <v>425</v>
      </c>
      <c r="B390" s="157" t="s">
        <v>426</v>
      </c>
      <c r="C390" s="33">
        <f>VLOOKUP(A390,'Running Inventory count'!$A:$C,3,)</f>
        <v>0</v>
      </c>
      <c r="F390" s="155" t="s">
        <v>867</v>
      </c>
      <c r="G390" s="21" t="s">
        <v>868</v>
      </c>
      <c r="H390" s="19" t="s">
        <v>498</v>
      </c>
      <c r="I390" s="207"/>
      <c r="J390" s="13"/>
      <c r="K390" s="151"/>
    </row>
    <row r="391" spans="1:392">
      <c r="A391" s="121" t="s">
        <v>423</v>
      </c>
      <c r="B391" s="157" t="s">
        <v>424</v>
      </c>
      <c r="C391" s="33">
        <f>VLOOKUP(A391,'Running Inventory count'!$A:$C,3,)</f>
        <v>0</v>
      </c>
      <c r="F391" s="169" t="s">
        <v>867</v>
      </c>
      <c r="G391" s="155" t="s">
        <v>868</v>
      </c>
      <c r="H391" s="19" t="s">
        <v>498</v>
      </c>
      <c r="I391" s="207"/>
      <c r="J391" s="13"/>
      <c r="K391" s="151"/>
    </row>
    <row r="392" spans="1:392" s="164" customFormat="1">
      <c r="A392" s="121" t="s">
        <v>429</v>
      </c>
      <c r="B392" s="157" t="s">
        <v>430</v>
      </c>
      <c r="C392" s="170">
        <f>VLOOKUP(A392,'Running Inventory count'!$A:$C,3,)</f>
        <v>0</v>
      </c>
      <c r="D392" s="169"/>
      <c r="E392" s="169"/>
      <c r="F392" s="169" t="s">
        <v>867</v>
      </c>
      <c r="G392" s="169" t="s">
        <v>868</v>
      </c>
      <c r="H392" s="167" t="s">
        <v>498</v>
      </c>
      <c r="I392" s="207"/>
      <c r="J392" s="163"/>
      <c r="K392" s="151"/>
      <c r="L392" s="241"/>
      <c r="M392" s="241"/>
      <c r="N392" s="241"/>
      <c r="O392" s="241"/>
      <c r="P392" s="241"/>
      <c r="Q392" s="241"/>
      <c r="R392" s="241"/>
      <c r="S392" s="241"/>
      <c r="T392" s="241"/>
      <c r="U392" s="241"/>
      <c r="V392" s="241"/>
      <c r="W392" s="241"/>
      <c r="X392" s="241"/>
      <c r="Y392" s="241"/>
      <c r="Z392" s="241"/>
      <c r="AA392" s="241"/>
      <c r="AB392" s="241"/>
      <c r="AC392" s="241"/>
      <c r="AD392" s="241"/>
      <c r="AE392" s="241"/>
      <c r="AF392" s="241"/>
      <c r="AG392" s="241"/>
      <c r="AH392" s="241"/>
      <c r="AI392" s="241"/>
      <c r="AJ392" s="241"/>
      <c r="AK392" s="241"/>
      <c r="AL392" s="241"/>
      <c r="AM392" s="241"/>
      <c r="AN392" s="241"/>
      <c r="AO392" s="241"/>
      <c r="AP392" s="241"/>
      <c r="AQ392" s="241"/>
      <c r="AR392" s="241"/>
      <c r="AS392" s="241"/>
      <c r="AT392" s="241"/>
      <c r="AU392" s="241"/>
      <c r="AV392" s="241"/>
      <c r="AW392" s="241"/>
      <c r="AX392" s="241"/>
      <c r="AY392" s="241"/>
      <c r="AZ392" s="241"/>
      <c r="BA392" s="241"/>
      <c r="BB392" s="241"/>
      <c r="BC392" s="241"/>
      <c r="BD392" s="241"/>
      <c r="BE392" s="241"/>
      <c r="BF392" s="241"/>
      <c r="BG392" s="241"/>
      <c r="BH392" s="241"/>
      <c r="BI392" s="241"/>
      <c r="BJ392" s="241"/>
      <c r="BK392" s="241"/>
      <c r="BL392" s="241"/>
      <c r="BM392" s="241"/>
      <c r="BN392" s="241"/>
      <c r="BO392" s="241"/>
      <c r="BP392" s="241"/>
      <c r="BQ392" s="241"/>
      <c r="BR392" s="241"/>
      <c r="BS392" s="241"/>
      <c r="BT392" s="241"/>
      <c r="BU392" s="241"/>
      <c r="BV392" s="241"/>
      <c r="BW392" s="241"/>
      <c r="BX392" s="241"/>
      <c r="BY392" s="241"/>
      <c r="BZ392" s="241"/>
      <c r="CA392" s="241"/>
      <c r="CB392" s="241"/>
      <c r="CC392" s="241"/>
      <c r="CD392" s="241"/>
      <c r="CE392" s="241"/>
      <c r="CF392" s="241"/>
      <c r="CG392" s="241"/>
      <c r="CH392" s="241"/>
      <c r="CI392" s="241"/>
      <c r="CJ392" s="241"/>
      <c r="CK392" s="241"/>
      <c r="CL392" s="241"/>
      <c r="CM392" s="241"/>
      <c r="CN392" s="241"/>
      <c r="CO392" s="241"/>
      <c r="CP392" s="241"/>
      <c r="CQ392" s="241"/>
      <c r="CR392" s="241"/>
      <c r="CS392" s="241"/>
      <c r="CT392" s="241"/>
      <c r="CU392" s="241"/>
      <c r="CV392" s="241"/>
      <c r="CW392" s="241"/>
      <c r="CX392" s="241"/>
      <c r="CY392" s="241"/>
      <c r="CZ392" s="241"/>
      <c r="DA392" s="241"/>
      <c r="DB392" s="241"/>
      <c r="DC392" s="241"/>
      <c r="DD392" s="241"/>
      <c r="DE392" s="241"/>
      <c r="DF392" s="241"/>
      <c r="DG392" s="241"/>
      <c r="DH392" s="241"/>
      <c r="DI392" s="241"/>
      <c r="DJ392" s="241"/>
      <c r="DK392" s="241"/>
      <c r="DL392" s="241"/>
      <c r="DM392" s="241"/>
      <c r="DN392" s="241"/>
      <c r="DO392" s="241"/>
      <c r="DP392" s="241"/>
      <c r="DQ392" s="241"/>
      <c r="DR392" s="241"/>
      <c r="DS392" s="241"/>
      <c r="DT392" s="241"/>
      <c r="DU392" s="241"/>
      <c r="DV392" s="241"/>
      <c r="DW392" s="241"/>
      <c r="DX392" s="241"/>
      <c r="DY392" s="241"/>
      <c r="DZ392" s="241"/>
      <c r="EA392" s="241"/>
      <c r="EB392" s="241"/>
      <c r="EC392" s="241"/>
      <c r="ED392" s="241"/>
      <c r="EE392" s="241"/>
      <c r="EF392" s="241"/>
      <c r="EG392" s="241"/>
      <c r="EH392" s="241"/>
      <c r="EI392" s="241"/>
      <c r="EJ392" s="241"/>
      <c r="EK392" s="241"/>
      <c r="EL392" s="241"/>
      <c r="EM392" s="241"/>
      <c r="EN392" s="241"/>
      <c r="EO392" s="241"/>
      <c r="EP392" s="241"/>
      <c r="EQ392" s="241"/>
      <c r="ER392" s="241"/>
      <c r="ES392" s="241"/>
      <c r="ET392" s="241"/>
      <c r="EU392" s="241"/>
      <c r="EV392" s="241"/>
      <c r="EW392" s="241"/>
      <c r="EX392" s="241"/>
      <c r="EY392" s="241"/>
      <c r="EZ392" s="241"/>
      <c r="FA392" s="241"/>
      <c r="FB392" s="241"/>
      <c r="FC392" s="241"/>
      <c r="FD392" s="241"/>
      <c r="FE392" s="241"/>
      <c r="FF392" s="241"/>
      <c r="FG392" s="241"/>
      <c r="FH392" s="241"/>
      <c r="FI392" s="241"/>
      <c r="FJ392" s="241"/>
      <c r="FK392" s="241"/>
      <c r="FL392" s="241"/>
      <c r="FM392" s="241"/>
      <c r="FN392" s="241"/>
      <c r="FO392" s="241"/>
      <c r="FP392" s="241"/>
      <c r="FQ392" s="241"/>
      <c r="FR392" s="241"/>
      <c r="FS392" s="241"/>
      <c r="FT392" s="241"/>
      <c r="FU392" s="241"/>
      <c r="FV392" s="241"/>
      <c r="FW392" s="241"/>
      <c r="FX392" s="241"/>
      <c r="FY392" s="241"/>
      <c r="FZ392" s="241"/>
      <c r="GA392" s="241"/>
      <c r="GB392" s="241"/>
      <c r="GC392" s="241"/>
      <c r="GD392" s="241"/>
      <c r="GE392" s="241"/>
      <c r="GF392" s="241"/>
      <c r="GG392" s="241"/>
      <c r="GH392" s="241"/>
      <c r="GI392" s="241"/>
      <c r="GJ392" s="241"/>
      <c r="GK392" s="241"/>
      <c r="GL392" s="241"/>
      <c r="GM392" s="241"/>
      <c r="GN392" s="241"/>
      <c r="GO392" s="241"/>
      <c r="GP392" s="241"/>
      <c r="GQ392" s="241"/>
      <c r="GR392" s="241"/>
      <c r="GS392" s="241"/>
      <c r="GT392" s="241"/>
      <c r="GU392" s="241"/>
      <c r="GV392" s="241"/>
      <c r="GW392" s="241"/>
      <c r="GX392" s="241"/>
      <c r="GY392" s="241"/>
      <c r="GZ392" s="241"/>
      <c r="HA392" s="241"/>
      <c r="HB392" s="241"/>
      <c r="HC392" s="241"/>
      <c r="HD392" s="241"/>
      <c r="HE392" s="241"/>
      <c r="HF392" s="241"/>
      <c r="HG392" s="241"/>
      <c r="HH392" s="241"/>
      <c r="HI392" s="241"/>
      <c r="HJ392" s="241"/>
      <c r="HK392" s="241"/>
      <c r="HL392" s="241"/>
      <c r="HM392" s="241"/>
      <c r="HN392" s="241"/>
      <c r="HO392" s="241"/>
      <c r="HP392" s="241"/>
      <c r="HQ392" s="241"/>
      <c r="HR392" s="241"/>
      <c r="HS392" s="241"/>
      <c r="HT392" s="241"/>
      <c r="HU392" s="241"/>
      <c r="HV392" s="241"/>
      <c r="HW392" s="241"/>
      <c r="HX392" s="241"/>
      <c r="HY392" s="241"/>
      <c r="HZ392" s="241"/>
      <c r="IA392" s="241"/>
      <c r="IB392" s="241"/>
      <c r="IC392" s="241"/>
      <c r="ID392" s="241"/>
      <c r="IE392" s="241"/>
      <c r="IF392" s="241"/>
      <c r="IG392" s="241"/>
      <c r="IH392" s="241"/>
      <c r="II392" s="241"/>
      <c r="IJ392" s="241"/>
      <c r="IK392" s="241"/>
      <c r="IL392" s="241"/>
      <c r="IM392" s="241"/>
      <c r="IN392" s="241"/>
      <c r="IO392" s="241"/>
      <c r="IP392" s="241"/>
      <c r="IQ392" s="241"/>
      <c r="IR392" s="241"/>
      <c r="IS392" s="241"/>
      <c r="IT392" s="241"/>
      <c r="IU392" s="241"/>
      <c r="IV392" s="241"/>
      <c r="IW392" s="241"/>
      <c r="IX392" s="241"/>
      <c r="IY392" s="241"/>
      <c r="IZ392" s="241"/>
      <c r="JA392" s="241"/>
      <c r="JB392" s="241"/>
      <c r="JC392" s="241"/>
      <c r="JD392" s="241"/>
      <c r="JE392" s="241"/>
      <c r="JF392" s="241"/>
      <c r="JG392" s="241"/>
      <c r="JH392" s="241"/>
      <c r="JI392" s="241"/>
      <c r="JJ392" s="241"/>
      <c r="JK392" s="241"/>
      <c r="JL392" s="241"/>
      <c r="JM392" s="241"/>
      <c r="JN392" s="241"/>
      <c r="JO392" s="241"/>
      <c r="JP392" s="241"/>
      <c r="JQ392" s="241"/>
      <c r="JR392" s="241"/>
      <c r="JS392" s="241"/>
      <c r="JT392" s="241"/>
      <c r="JU392" s="241"/>
      <c r="JV392" s="241"/>
      <c r="JW392" s="241"/>
      <c r="JX392" s="241"/>
      <c r="JY392" s="241"/>
      <c r="JZ392" s="241"/>
      <c r="KA392" s="241"/>
      <c r="KB392" s="241"/>
      <c r="KC392" s="241"/>
      <c r="KD392" s="241"/>
      <c r="KE392" s="241"/>
      <c r="KF392" s="241"/>
      <c r="KG392" s="241"/>
      <c r="KH392" s="241"/>
      <c r="KI392" s="241"/>
      <c r="KJ392" s="241"/>
      <c r="KK392" s="241"/>
      <c r="KL392" s="241"/>
      <c r="KM392" s="241"/>
      <c r="KN392" s="241"/>
      <c r="KO392" s="241"/>
      <c r="KP392" s="241"/>
      <c r="KQ392" s="241"/>
      <c r="KR392" s="241"/>
      <c r="KS392" s="241"/>
      <c r="KT392" s="241"/>
      <c r="KU392" s="241"/>
      <c r="KV392" s="241"/>
      <c r="KW392" s="241"/>
      <c r="KX392" s="241"/>
      <c r="KY392" s="241"/>
      <c r="KZ392" s="241"/>
      <c r="LA392" s="241"/>
      <c r="LB392" s="241"/>
      <c r="LC392" s="241"/>
      <c r="LD392" s="241"/>
      <c r="LE392" s="241"/>
      <c r="LF392" s="241"/>
      <c r="LG392" s="241"/>
      <c r="LH392" s="241"/>
      <c r="LI392" s="241"/>
      <c r="LJ392" s="241"/>
      <c r="LK392" s="241"/>
      <c r="LL392" s="241"/>
      <c r="LM392" s="241"/>
      <c r="LN392" s="241"/>
      <c r="LO392" s="241"/>
      <c r="LP392" s="241"/>
      <c r="LQ392" s="241"/>
      <c r="LR392" s="241"/>
      <c r="LS392" s="241"/>
      <c r="LT392" s="241"/>
      <c r="LU392" s="241"/>
      <c r="LV392" s="241"/>
      <c r="LW392" s="241"/>
      <c r="LX392" s="241"/>
      <c r="LY392" s="241"/>
      <c r="LZ392" s="241"/>
      <c r="MA392" s="241"/>
      <c r="MB392" s="241"/>
      <c r="MC392" s="241"/>
      <c r="MD392" s="241"/>
      <c r="ME392" s="241"/>
      <c r="MF392" s="241"/>
      <c r="MG392" s="241"/>
      <c r="MH392" s="241"/>
      <c r="MI392" s="241"/>
      <c r="MJ392" s="241"/>
      <c r="MK392" s="241"/>
      <c r="ML392" s="241"/>
      <c r="MM392" s="241"/>
      <c r="MN392" s="241"/>
      <c r="MO392" s="241"/>
      <c r="MP392" s="241"/>
      <c r="MQ392" s="241"/>
      <c r="MR392" s="241"/>
      <c r="MS392" s="241"/>
      <c r="MT392" s="241"/>
      <c r="MU392" s="241"/>
      <c r="MV392" s="241"/>
      <c r="MW392" s="241"/>
      <c r="MX392" s="241"/>
      <c r="MY392" s="241"/>
      <c r="MZ392" s="241"/>
      <c r="NA392" s="241"/>
      <c r="NB392" s="241"/>
      <c r="NC392" s="241"/>
      <c r="ND392" s="241"/>
      <c r="NE392" s="241"/>
      <c r="NF392" s="241"/>
      <c r="NG392" s="241"/>
      <c r="NH392" s="241"/>
      <c r="NI392" s="241"/>
      <c r="NJ392" s="241"/>
      <c r="NK392" s="241"/>
      <c r="NL392" s="241"/>
      <c r="NM392" s="241"/>
      <c r="NN392" s="241"/>
      <c r="NO392" s="241"/>
      <c r="NP392" s="241"/>
      <c r="NQ392" s="241"/>
      <c r="NR392" s="241"/>
      <c r="NS392" s="241"/>
      <c r="NT392" s="241"/>
      <c r="NU392" s="241"/>
      <c r="NV392" s="241"/>
      <c r="NW392" s="241"/>
      <c r="NX392" s="241"/>
      <c r="NY392" s="241"/>
      <c r="NZ392" s="241"/>
      <c r="OA392" s="241"/>
      <c r="OB392" s="241"/>
    </row>
    <row r="393" spans="1:392">
      <c r="A393" s="121" t="s">
        <v>427</v>
      </c>
      <c r="B393" s="157" t="s">
        <v>428</v>
      </c>
      <c r="C393" s="170">
        <f>VLOOKUP(A393,'Running Inventory count'!$A:$C,3,)</f>
        <v>0</v>
      </c>
      <c r="F393" s="169" t="s">
        <v>867</v>
      </c>
      <c r="G393" s="21" t="s">
        <v>868</v>
      </c>
      <c r="H393" s="153" t="s">
        <v>498</v>
      </c>
      <c r="I393" s="207"/>
      <c r="J393" s="163"/>
      <c r="K393" s="151"/>
    </row>
    <row r="394" spans="1:392">
      <c r="A394" s="168" t="s">
        <v>895</v>
      </c>
      <c r="B394" s="171" t="s">
        <v>892</v>
      </c>
      <c r="C394" s="33">
        <f>VLOOKUP(A394,'Running Inventory count'!$A:$C,3,)</f>
        <v>4</v>
      </c>
      <c r="F394" s="155" t="s">
        <v>870</v>
      </c>
      <c r="G394" s="155" t="s">
        <v>889</v>
      </c>
      <c r="H394" s="19" t="s">
        <v>736</v>
      </c>
      <c r="J394" s="166"/>
    </row>
    <row r="395" spans="1:392">
      <c r="A395" s="168" t="s">
        <v>896</v>
      </c>
      <c r="B395" s="171" t="s">
        <v>893</v>
      </c>
      <c r="C395" s="33">
        <f>VLOOKUP(A395,'Running Inventory count'!$A:$C,3,)</f>
        <v>2</v>
      </c>
      <c r="F395" s="155" t="s">
        <v>870</v>
      </c>
      <c r="G395" s="155" t="s">
        <v>889</v>
      </c>
      <c r="H395" s="19" t="s">
        <v>736</v>
      </c>
      <c r="J395" s="166"/>
    </row>
    <row r="396" spans="1:392">
      <c r="A396" s="121" t="s">
        <v>439</v>
      </c>
      <c r="B396" s="157" t="s">
        <v>440</v>
      </c>
      <c r="C396" s="33">
        <f>VLOOKUP(A396,'Running Inventory count'!$A:$C,3,)</f>
        <v>2</v>
      </c>
      <c r="F396" s="169" t="s">
        <v>870</v>
      </c>
      <c r="G396" s="116" t="s">
        <v>889</v>
      </c>
      <c r="H396" s="153" t="s">
        <v>498</v>
      </c>
      <c r="I396" s="207"/>
      <c r="J396" s="163"/>
      <c r="K396" s="151"/>
    </row>
    <row r="397" spans="1:392">
      <c r="A397" s="129" t="s">
        <v>977</v>
      </c>
      <c r="B397" s="157" t="s">
        <v>978</v>
      </c>
      <c r="C397" s="33">
        <f>VLOOKUP(A397,'Running Inventory count'!$A:$C,3,)</f>
        <v>2</v>
      </c>
      <c r="F397" s="115" t="s">
        <v>970</v>
      </c>
      <c r="G397" s="155" t="s">
        <v>868</v>
      </c>
      <c r="H397" s="19" t="s">
        <v>735</v>
      </c>
      <c r="J397" s="166"/>
    </row>
    <row r="398" spans="1:392">
      <c r="A398" s="121" t="s">
        <v>435</v>
      </c>
      <c r="B398" s="157" t="s">
        <v>436</v>
      </c>
      <c r="C398" s="170">
        <f>VLOOKUP(A398,'Running Inventory count'!$A:$C,3,)</f>
        <v>0</v>
      </c>
      <c r="F398" s="169" t="s">
        <v>867</v>
      </c>
      <c r="G398" s="169" t="s">
        <v>868</v>
      </c>
      <c r="H398" s="167" t="s">
        <v>735</v>
      </c>
      <c r="I398" s="207"/>
      <c r="J398" s="163"/>
      <c r="K398" s="151"/>
    </row>
    <row r="399" spans="1:392">
      <c r="A399" s="139" t="s">
        <v>3052</v>
      </c>
      <c r="B399" s="171" t="s">
        <v>3051</v>
      </c>
      <c r="C399" s="170">
        <f>VLOOKUP(A399,'Running Inventory count'!$A:$C,3,)</f>
        <v>3</v>
      </c>
      <c r="D399" s="169"/>
      <c r="E399" s="169"/>
      <c r="F399" s="115" t="s">
        <v>3046</v>
      </c>
      <c r="G399" s="169" t="s">
        <v>1117</v>
      </c>
      <c r="H399" s="167"/>
      <c r="J399" s="166"/>
    </row>
    <row r="400" spans="1:392">
      <c r="A400" s="251" t="s">
        <v>297</v>
      </c>
      <c r="B400" s="266" t="s">
        <v>296</v>
      </c>
      <c r="C400" s="290">
        <f>VLOOKUP(A400,'Running Inventory count'!$A:$C,3,)</f>
        <v>2</v>
      </c>
      <c r="D400" s="169"/>
      <c r="E400" s="169"/>
      <c r="F400" s="266" t="s">
        <v>1416</v>
      </c>
      <c r="G400" s="289" t="s">
        <v>986</v>
      </c>
      <c r="H400" s="288" t="s">
        <v>126</v>
      </c>
      <c r="I400" s="275"/>
      <c r="J400" s="285"/>
      <c r="K400" s="261"/>
    </row>
    <row r="401" spans="1:392" s="5" customFormat="1">
      <c r="A401" s="218" t="s">
        <v>1574</v>
      </c>
      <c r="B401" s="219" t="s">
        <v>1573</v>
      </c>
      <c r="C401" s="290">
        <f>VLOOKUP(A401,'Running Inventory count'!$A:$C,3,)</f>
        <v>324</v>
      </c>
      <c r="D401" s="289"/>
      <c r="E401" s="289"/>
      <c r="F401" s="291" t="s">
        <v>1575</v>
      </c>
      <c r="G401" s="289" t="s">
        <v>868</v>
      </c>
      <c r="H401" s="288" t="s">
        <v>103</v>
      </c>
      <c r="I401" s="275"/>
      <c r="J401" s="166"/>
      <c r="K401" s="165"/>
      <c r="L401" s="241"/>
      <c r="M401" s="241"/>
      <c r="N401" s="241"/>
      <c r="O401" s="241"/>
      <c r="P401" s="241"/>
      <c r="Q401" s="241"/>
      <c r="R401" s="241"/>
      <c r="S401" s="241"/>
      <c r="T401" s="241"/>
      <c r="U401" s="241"/>
      <c r="V401" s="241"/>
      <c r="W401" s="241"/>
      <c r="X401" s="241"/>
      <c r="Y401" s="241"/>
      <c r="Z401" s="241"/>
      <c r="AA401" s="241"/>
      <c r="AB401" s="241"/>
      <c r="AC401" s="241"/>
      <c r="AD401" s="241"/>
      <c r="AE401" s="241"/>
      <c r="AF401" s="241"/>
      <c r="AG401" s="241"/>
      <c r="AH401" s="241"/>
      <c r="AI401" s="241"/>
      <c r="AJ401" s="241"/>
      <c r="AK401" s="241"/>
      <c r="AL401" s="241"/>
      <c r="AM401" s="241"/>
      <c r="AN401" s="241"/>
      <c r="AO401" s="241"/>
      <c r="AP401" s="241"/>
      <c r="AQ401" s="241"/>
      <c r="AR401" s="241"/>
      <c r="AS401" s="241"/>
      <c r="AT401" s="241"/>
      <c r="AU401" s="241"/>
      <c r="AV401" s="241"/>
      <c r="AW401" s="241"/>
      <c r="AX401" s="241"/>
      <c r="AY401" s="241"/>
      <c r="AZ401" s="241"/>
      <c r="BA401" s="241"/>
      <c r="BB401" s="241"/>
      <c r="BC401" s="241"/>
      <c r="BD401" s="241"/>
      <c r="BE401" s="241"/>
      <c r="BF401" s="241"/>
      <c r="BG401" s="241"/>
      <c r="BH401" s="241"/>
      <c r="BI401" s="241"/>
      <c r="BJ401" s="241"/>
      <c r="BK401" s="241"/>
      <c r="BL401" s="241"/>
      <c r="BM401" s="241"/>
      <c r="BN401" s="241"/>
      <c r="BO401" s="241"/>
      <c r="BP401" s="241"/>
      <c r="BQ401" s="241"/>
      <c r="BR401" s="241"/>
      <c r="BS401" s="241"/>
      <c r="BT401" s="241"/>
      <c r="BU401" s="241"/>
      <c r="BV401" s="241"/>
      <c r="BW401" s="241"/>
      <c r="BX401" s="241"/>
      <c r="BY401" s="241"/>
      <c r="BZ401" s="241"/>
      <c r="CA401" s="241"/>
      <c r="CB401" s="241"/>
      <c r="CC401" s="241"/>
      <c r="CD401" s="241"/>
      <c r="CE401" s="241"/>
      <c r="CF401" s="241"/>
      <c r="CG401" s="241"/>
      <c r="CH401" s="241"/>
      <c r="CI401" s="241"/>
      <c r="CJ401" s="241"/>
      <c r="CK401" s="241"/>
      <c r="CL401" s="241"/>
      <c r="CM401" s="241"/>
      <c r="CN401" s="241"/>
      <c r="CO401" s="241"/>
      <c r="CP401" s="241"/>
      <c r="CQ401" s="241"/>
      <c r="CR401" s="241"/>
      <c r="CS401" s="241"/>
      <c r="CT401" s="241"/>
      <c r="CU401" s="241"/>
      <c r="CV401" s="241"/>
      <c r="CW401" s="241"/>
      <c r="CX401" s="241"/>
      <c r="CY401" s="241"/>
      <c r="CZ401" s="241"/>
      <c r="DA401" s="241"/>
      <c r="DB401" s="241"/>
      <c r="DC401" s="241"/>
      <c r="DD401" s="241"/>
      <c r="DE401" s="241"/>
      <c r="DF401" s="241"/>
      <c r="DG401" s="241"/>
      <c r="DH401" s="241"/>
      <c r="DI401" s="241"/>
      <c r="DJ401" s="241"/>
      <c r="DK401" s="241"/>
      <c r="DL401" s="241"/>
      <c r="DM401" s="241"/>
      <c r="DN401" s="241"/>
      <c r="DO401" s="241"/>
      <c r="DP401" s="241"/>
      <c r="DQ401" s="241"/>
      <c r="DR401" s="241"/>
      <c r="DS401" s="241"/>
      <c r="DT401" s="241"/>
      <c r="DU401" s="241"/>
      <c r="DV401" s="241"/>
      <c r="DW401" s="241"/>
      <c r="DX401" s="241"/>
      <c r="DY401" s="241"/>
      <c r="DZ401" s="241"/>
      <c r="EA401" s="241"/>
      <c r="EB401" s="241"/>
      <c r="EC401" s="241"/>
      <c r="ED401" s="241"/>
      <c r="EE401" s="241"/>
      <c r="EF401" s="241"/>
      <c r="EG401" s="241"/>
      <c r="EH401" s="241"/>
      <c r="EI401" s="241"/>
      <c r="EJ401" s="241"/>
      <c r="EK401" s="241"/>
      <c r="EL401" s="241"/>
      <c r="EM401" s="241"/>
      <c r="EN401" s="241"/>
      <c r="EO401" s="241"/>
      <c r="EP401" s="241"/>
      <c r="EQ401" s="241"/>
      <c r="ER401" s="241"/>
      <c r="ES401" s="241"/>
      <c r="ET401" s="241"/>
      <c r="EU401" s="241"/>
      <c r="EV401" s="241"/>
      <c r="EW401" s="241"/>
      <c r="EX401" s="241"/>
      <c r="EY401" s="241"/>
      <c r="EZ401" s="241"/>
      <c r="FA401" s="241"/>
      <c r="FB401" s="241"/>
      <c r="FC401" s="241"/>
      <c r="FD401" s="241"/>
      <c r="FE401" s="241"/>
      <c r="FF401" s="241"/>
      <c r="FG401" s="241"/>
      <c r="FH401" s="241"/>
      <c r="FI401" s="241"/>
      <c r="FJ401" s="241"/>
      <c r="FK401" s="241"/>
      <c r="FL401" s="241"/>
      <c r="FM401" s="241"/>
      <c r="FN401" s="241"/>
      <c r="FO401" s="241"/>
      <c r="FP401" s="241"/>
      <c r="FQ401" s="241"/>
      <c r="FR401" s="241"/>
      <c r="FS401" s="241"/>
      <c r="FT401" s="241"/>
      <c r="FU401" s="241"/>
      <c r="FV401" s="241"/>
      <c r="FW401" s="241"/>
      <c r="FX401" s="241"/>
      <c r="FY401" s="241"/>
      <c r="FZ401" s="241"/>
      <c r="GA401" s="241"/>
      <c r="GB401" s="241"/>
      <c r="GC401" s="241"/>
      <c r="GD401" s="241"/>
      <c r="GE401" s="241"/>
      <c r="GF401" s="241"/>
      <c r="GG401" s="241"/>
      <c r="GH401" s="241"/>
      <c r="GI401" s="241"/>
      <c r="GJ401" s="241"/>
      <c r="GK401" s="241"/>
      <c r="GL401" s="241"/>
      <c r="GM401" s="241"/>
      <c r="GN401" s="241"/>
      <c r="GO401" s="241"/>
      <c r="GP401" s="241"/>
      <c r="GQ401" s="241"/>
      <c r="GR401" s="241"/>
      <c r="GS401" s="241"/>
      <c r="GT401" s="241"/>
      <c r="GU401" s="241"/>
      <c r="GV401" s="241"/>
      <c r="GW401" s="241"/>
      <c r="GX401" s="241"/>
      <c r="GY401" s="241"/>
      <c r="GZ401" s="241"/>
      <c r="HA401" s="241"/>
      <c r="HB401" s="241"/>
      <c r="HC401" s="241"/>
      <c r="HD401" s="241"/>
      <c r="HE401" s="241"/>
      <c r="HF401" s="241"/>
      <c r="HG401" s="241"/>
      <c r="HH401" s="241"/>
      <c r="HI401" s="241"/>
      <c r="HJ401" s="241"/>
      <c r="HK401" s="241"/>
      <c r="HL401" s="241"/>
      <c r="HM401" s="241"/>
      <c r="HN401" s="241"/>
      <c r="HO401" s="241"/>
      <c r="HP401" s="241"/>
      <c r="HQ401" s="241"/>
      <c r="HR401" s="241"/>
      <c r="HS401" s="241"/>
      <c r="HT401" s="241"/>
      <c r="HU401" s="241"/>
      <c r="HV401" s="241"/>
      <c r="HW401" s="241"/>
      <c r="HX401" s="241"/>
      <c r="HY401" s="241"/>
      <c r="HZ401" s="241"/>
      <c r="IA401" s="241"/>
      <c r="IB401" s="241"/>
      <c r="IC401" s="241"/>
      <c r="ID401" s="241"/>
      <c r="IE401" s="241"/>
      <c r="IF401" s="241"/>
      <c r="IG401" s="241"/>
      <c r="IH401" s="241"/>
      <c r="II401" s="241"/>
      <c r="IJ401" s="241"/>
      <c r="IK401" s="241"/>
      <c r="IL401" s="241"/>
      <c r="IM401" s="241"/>
      <c r="IN401" s="241"/>
      <c r="IO401" s="241"/>
      <c r="IP401" s="241"/>
      <c r="IQ401" s="241"/>
      <c r="IR401" s="241"/>
      <c r="IS401" s="241"/>
      <c r="IT401" s="241"/>
      <c r="IU401" s="241"/>
      <c r="IV401" s="241"/>
      <c r="IW401" s="241"/>
      <c r="IX401" s="241"/>
      <c r="IY401" s="241"/>
      <c r="IZ401" s="241"/>
      <c r="JA401" s="241"/>
      <c r="JB401" s="241"/>
      <c r="JC401" s="241"/>
      <c r="JD401" s="241"/>
      <c r="JE401" s="241"/>
      <c r="JF401" s="241"/>
      <c r="JG401" s="241"/>
      <c r="JH401" s="241"/>
      <c r="JI401" s="241"/>
      <c r="JJ401" s="241"/>
      <c r="JK401" s="241"/>
      <c r="JL401" s="241"/>
      <c r="JM401" s="241"/>
      <c r="JN401" s="241"/>
      <c r="JO401" s="241"/>
      <c r="JP401" s="241"/>
      <c r="JQ401" s="241"/>
      <c r="JR401" s="241"/>
      <c r="JS401" s="241"/>
      <c r="JT401" s="241"/>
      <c r="JU401" s="241"/>
      <c r="JV401" s="241"/>
      <c r="JW401" s="241"/>
      <c r="JX401" s="241"/>
      <c r="JY401" s="241"/>
      <c r="JZ401" s="241"/>
      <c r="KA401" s="241"/>
      <c r="KB401" s="241"/>
      <c r="KC401" s="241"/>
      <c r="KD401" s="241"/>
      <c r="KE401" s="241"/>
      <c r="KF401" s="241"/>
      <c r="KG401" s="241"/>
      <c r="KH401" s="241"/>
      <c r="KI401" s="241"/>
      <c r="KJ401" s="241"/>
      <c r="KK401" s="241"/>
      <c r="KL401" s="241"/>
      <c r="KM401" s="241"/>
      <c r="KN401" s="241"/>
      <c r="KO401" s="241"/>
      <c r="KP401" s="241"/>
      <c r="KQ401" s="241"/>
      <c r="KR401" s="241"/>
      <c r="KS401" s="241"/>
      <c r="KT401" s="241"/>
      <c r="KU401" s="241"/>
      <c r="KV401" s="241"/>
      <c r="KW401" s="241"/>
      <c r="KX401" s="241"/>
      <c r="KY401" s="241"/>
      <c r="KZ401" s="241"/>
      <c r="LA401" s="241"/>
      <c r="LB401" s="241"/>
      <c r="LC401" s="241"/>
      <c r="LD401" s="241"/>
      <c r="LE401" s="241"/>
      <c r="LF401" s="241"/>
      <c r="LG401" s="241"/>
      <c r="LH401" s="241"/>
      <c r="LI401" s="241"/>
      <c r="LJ401" s="241"/>
      <c r="LK401" s="241"/>
      <c r="LL401" s="241"/>
      <c r="LM401" s="241"/>
      <c r="LN401" s="241"/>
      <c r="LO401" s="241"/>
      <c r="LP401" s="241"/>
      <c r="LQ401" s="241"/>
      <c r="LR401" s="241"/>
      <c r="LS401" s="241"/>
      <c r="LT401" s="241"/>
      <c r="LU401" s="241"/>
      <c r="LV401" s="241"/>
      <c r="LW401" s="241"/>
      <c r="LX401" s="241"/>
      <c r="LY401" s="241"/>
      <c r="LZ401" s="241"/>
      <c r="MA401" s="241"/>
      <c r="MB401" s="241"/>
      <c r="MC401" s="241"/>
      <c r="MD401" s="241"/>
      <c r="ME401" s="241"/>
      <c r="MF401" s="241"/>
      <c r="MG401" s="241"/>
      <c r="MH401" s="241"/>
      <c r="MI401" s="241"/>
      <c r="MJ401" s="241"/>
      <c r="MK401" s="241"/>
      <c r="ML401" s="241"/>
      <c r="MM401" s="241"/>
      <c r="MN401" s="241"/>
      <c r="MO401" s="241"/>
      <c r="MP401" s="241"/>
      <c r="MQ401" s="241"/>
      <c r="MR401" s="241"/>
      <c r="MS401" s="241"/>
      <c r="MT401" s="241"/>
      <c r="MU401" s="241"/>
      <c r="MV401" s="241"/>
      <c r="MW401" s="241"/>
      <c r="MX401" s="241"/>
      <c r="MY401" s="241"/>
      <c r="MZ401" s="241"/>
      <c r="NA401" s="241"/>
      <c r="NB401" s="241"/>
      <c r="NC401" s="241"/>
      <c r="ND401" s="241"/>
      <c r="NE401" s="241"/>
      <c r="NF401" s="241"/>
      <c r="NG401" s="241"/>
      <c r="NH401" s="241"/>
      <c r="NI401" s="241"/>
      <c r="NJ401" s="241"/>
      <c r="NK401" s="241"/>
      <c r="NL401" s="241"/>
      <c r="NM401" s="241"/>
      <c r="NN401" s="241"/>
      <c r="NO401" s="241"/>
      <c r="NP401" s="241"/>
      <c r="NQ401" s="241"/>
      <c r="NR401" s="241"/>
      <c r="NS401" s="241"/>
      <c r="NT401" s="241"/>
      <c r="NU401" s="241"/>
      <c r="NV401" s="241"/>
      <c r="NW401" s="241"/>
      <c r="NX401" s="241"/>
      <c r="NY401" s="241"/>
      <c r="NZ401" s="241"/>
      <c r="OA401" s="241"/>
      <c r="OB401" s="241"/>
    </row>
    <row r="402" spans="1:392" s="5" customFormat="1">
      <c r="A402" s="251" t="s">
        <v>1643</v>
      </c>
      <c r="B402" s="266" t="s">
        <v>1644</v>
      </c>
      <c r="C402" s="290">
        <f>VLOOKUP(A402,'Running Inventory count'!$A:$C,3,)</f>
        <v>24</v>
      </c>
      <c r="D402" s="289"/>
      <c r="E402" s="289"/>
      <c r="F402" s="266" t="s">
        <v>1628</v>
      </c>
      <c r="G402" s="289" t="s">
        <v>1818</v>
      </c>
      <c r="H402" s="288" t="s">
        <v>126</v>
      </c>
      <c r="I402" s="275"/>
      <c r="J402" s="285"/>
      <c r="K402" s="261"/>
      <c r="L402" s="241"/>
      <c r="M402" s="241"/>
      <c r="N402" s="241"/>
      <c r="O402" s="241"/>
      <c r="P402" s="241"/>
      <c r="Q402" s="241"/>
      <c r="R402" s="241"/>
      <c r="S402" s="241"/>
      <c r="T402" s="241"/>
      <c r="U402" s="241"/>
      <c r="V402" s="241"/>
      <c r="W402" s="241"/>
      <c r="X402" s="241"/>
      <c r="Y402" s="241"/>
      <c r="Z402" s="241"/>
      <c r="AA402" s="241"/>
      <c r="AB402" s="241"/>
      <c r="AC402" s="241"/>
      <c r="AD402" s="241"/>
      <c r="AE402" s="241"/>
      <c r="AF402" s="241"/>
      <c r="AG402" s="241"/>
      <c r="AH402" s="241"/>
      <c r="AI402" s="241"/>
      <c r="AJ402" s="241"/>
      <c r="AK402" s="241"/>
      <c r="AL402" s="241"/>
      <c r="AM402" s="241"/>
      <c r="AN402" s="241"/>
      <c r="AO402" s="241"/>
      <c r="AP402" s="241"/>
      <c r="AQ402" s="241"/>
      <c r="AR402" s="241"/>
      <c r="AS402" s="241"/>
      <c r="AT402" s="241"/>
      <c r="AU402" s="241"/>
      <c r="AV402" s="241"/>
      <c r="AW402" s="241"/>
      <c r="AX402" s="241"/>
      <c r="AY402" s="241"/>
      <c r="AZ402" s="241"/>
      <c r="BA402" s="241"/>
      <c r="BB402" s="241"/>
      <c r="BC402" s="241"/>
      <c r="BD402" s="241"/>
      <c r="BE402" s="241"/>
      <c r="BF402" s="241"/>
      <c r="BG402" s="241"/>
      <c r="BH402" s="241"/>
      <c r="BI402" s="241"/>
      <c r="BJ402" s="241"/>
      <c r="BK402" s="241"/>
      <c r="BL402" s="241"/>
      <c r="BM402" s="241"/>
      <c r="BN402" s="241"/>
      <c r="BO402" s="241"/>
      <c r="BP402" s="241"/>
      <c r="BQ402" s="241"/>
      <c r="BR402" s="241"/>
      <c r="BS402" s="241"/>
      <c r="BT402" s="241"/>
      <c r="BU402" s="241"/>
      <c r="BV402" s="241"/>
      <c r="BW402" s="241"/>
      <c r="BX402" s="241"/>
      <c r="BY402" s="241"/>
      <c r="BZ402" s="241"/>
      <c r="CA402" s="241"/>
      <c r="CB402" s="241"/>
      <c r="CC402" s="241"/>
      <c r="CD402" s="241"/>
      <c r="CE402" s="241"/>
      <c r="CF402" s="241"/>
      <c r="CG402" s="241"/>
      <c r="CH402" s="241"/>
      <c r="CI402" s="241"/>
      <c r="CJ402" s="241"/>
      <c r="CK402" s="241"/>
      <c r="CL402" s="241"/>
      <c r="CM402" s="241"/>
      <c r="CN402" s="241"/>
      <c r="CO402" s="241"/>
      <c r="CP402" s="241"/>
      <c r="CQ402" s="241"/>
      <c r="CR402" s="241"/>
      <c r="CS402" s="241"/>
      <c r="CT402" s="241"/>
      <c r="CU402" s="241"/>
      <c r="CV402" s="241"/>
      <c r="CW402" s="241"/>
      <c r="CX402" s="241"/>
      <c r="CY402" s="241"/>
      <c r="CZ402" s="241"/>
      <c r="DA402" s="241"/>
      <c r="DB402" s="241"/>
      <c r="DC402" s="241"/>
      <c r="DD402" s="241"/>
      <c r="DE402" s="241"/>
      <c r="DF402" s="241"/>
      <c r="DG402" s="241"/>
      <c r="DH402" s="241"/>
      <c r="DI402" s="241"/>
      <c r="DJ402" s="241"/>
      <c r="DK402" s="241"/>
      <c r="DL402" s="241"/>
      <c r="DM402" s="241"/>
      <c r="DN402" s="241"/>
      <c r="DO402" s="241"/>
      <c r="DP402" s="241"/>
      <c r="DQ402" s="241"/>
      <c r="DR402" s="241"/>
      <c r="DS402" s="241"/>
      <c r="DT402" s="241"/>
      <c r="DU402" s="241"/>
      <c r="DV402" s="241"/>
      <c r="DW402" s="241"/>
      <c r="DX402" s="241"/>
      <c r="DY402" s="241"/>
      <c r="DZ402" s="241"/>
      <c r="EA402" s="241"/>
      <c r="EB402" s="241"/>
      <c r="EC402" s="241"/>
      <c r="ED402" s="241"/>
      <c r="EE402" s="241"/>
      <c r="EF402" s="241"/>
      <c r="EG402" s="241"/>
      <c r="EH402" s="241"/>
      <c r="EI402" s="241"/>
      <c r="EJ402" s="241"/>
      <c r="EK402" s="241"/>
      <c r="EL402" s="241"/>
      <c r="EM402" s="241"/>
      <c r="EN402" s="241"/>
      <c r="EO402" s="241"/>
      <c r="EP402" s="241"/>
      <c r="EQ402" s="241"/>
      <c r="ER402" s="241"/>
      <c r="ES402" s="241"/>
      <c r="ET402" s="241"/>
      <c r="EU402" s="241"/>
      <c r="EV402" s="241"/>
      <c r="EW402" s="241"/>
      <c r="EX402" s="241"/>
      <c r="EY402" s="241"/>
      <c r="EZ402" s="241"/>
      <c r="FA402" s="241"/>
      <c r="FB402" s="241"/>
      <c r="FC402" s="241"/>
      <c r="FD402" s="241"/>
      <c r="FE402" s="241"/>
      <c r="FF402" s="241"/>
      <c r="FG402" s="241"/>
      <c r="FH402" s="241"/>
      <c r="FI402" s="241"/>
      <c r="FJ402" s="241"/>
      <c r="FK402" s="241"/>
      <c r="FL402" s="241"/>
      <c r="FM402" s="241"/>
      <c r="FN402" s="241"/>
      <c r="FO402" s="241"/>
      <c r="FP402" s="241"/>
      <c r="FQ402" s="241"/>
      <c r="FR402" s="241"/>
      <c r="FS402" s="241"/>
      <c r="FT402" s="241"/>
      <c r="FU402" s="241"/>
      <c r="FV402" s="241"/>
      <c r="FW402" s="241"/>
      <c r="FX402" s="241"/>
      <c r="FY402" s="241"/>
      <c r="FZ402" s="241"/>
      <c r="GA402" s="241"/>
      <c r="GB402" s="241"/>
      <c r="GC402" s="241"/>
      <c r="GD402" s="241"/>
      <c r="GE402" s="241"/>
      <c r="GF402" s="241"/>
      <c r="GG402" s="241"/>
      <c r="GH402" s="241"/>
      <c r="GI402" s="241"/>
      <c r="GJ402" s="241"/>
      <c r="GK402" s="241"/>
      <c r="GL402" s="241"/>
      <c r="GM402" s="241"/>
      <c r="GN402" s="241"/>
      <c r="GO402" s="241"/>
      <c r="GP402" s="241"/>
      <c r="GQ402" s="241"/>
      <c r="GR402" s="241"/>
      <c r="GS402" s="241"/>
      <c r="GT402" s="241"/>
      <c r="GU402" s="241"/>
      <c r="GV402" s="241"/>
      <c r="GW402" s="241"/>
      <c r="GX402" s="241"/>
      <c r="GY402" s="241"/>
      <c r="GZ402" s="241"/>
      <c r="HA402" s="241"/>
      <c r="HB402" s="241"/>
      <c r="HC402" s="241"/>
      <c r="HD402" s="241"/>
      <c r="HE402" s="241"/>
      <c r="HF402" s="241"/>
      <c r="HG402" s="241"/>
      <c r="HH402" s="241"/>
      <c r="HI402" s="241"/>
      <c r="HJ402" s="241"/>
      <c r="HK402" s="241"/>
      <c r="HL402" s="241"/>
      <c r="HM402" s="241"/>
      <c r="HN402" s="241"/>
      <c r="HO402" s="241"/>
      <c r="HP402" s="241"/>
      <c r="HQ402" s="241"/>
      <c r="HR402" s="241"/>
      <c r="HS402" s="241"/>
      <c r="HT402" s="241"/>
      <c r="HU402" s="241"/>
      <c r="HV402" s="241"/>
      <c r="HW402" s="241"/>
      <c r="HX402" s="241"/>
      <c r="HY402" s="241"/>
      <c r="HZ402" s="241"/>
      <c r="IA402" s="241"/>
      <c r="IB402" s="241"/>
      <c r="IC402" s="241"/>
      <c r="ID402" s="241"/>
      <c r="IE402" s="241"/>
      <c r="IF402" s="241"/>
      <c r="IG402" s="241"/>
      <c r="IH402" s="241"/>
      <c r="II402" s="241"/>
      <c r="IJ402" s="241"/>
      <c r="IK402" s="241"/>
      <c r="IL402" s="241"/>
      <c r="IM402" s="241"/>
      <c r="IN402" s="241"/>
      <c r="IO402" s="241"/>
      <c r="IP402" s="241"/>
      <c r="IQ402" s="241"/>
      <c r="IR402" s="241"/>
      <c r="IS402" s="241"/>
      <c r="IT402" s="241"/>
      <c r="IU402" s="241"/>
      <c r="IV402" s="241"/>
      <c r="IW402" s="241"/>
      <c r="IX402" s="241"/>
      <c r="IY402" s="241"/>
      <c r="IZ402" s="241"/>
      <c r="JA402" s="241"/>
      <c r="JB402" s="241"/>
      <c r="JC402" s="241"/>
      <c r="JD402" s="241"/>
      <c r="JE402" s="241"/>
      <c r="JF402" s="241"/>
      <c r="JG402" s="241"/>
      <c r="JH402" s="241"/>
      <c r="JI402" s="241"/>
      <c r="JJ402" s="241"/>
      <c r="JK402" s="241"/>
      <c r="JL402" s="241"/>
      <c r="JM402" s="241"/>
      <c r="JN402" s="241"/>
      <c r="JO402" s="241"/>
      <c r="JP402" s="241"/>
      <c r="JQ402" s="241"/>
      <c r="JR402" s="241"/>
      <c r="JS402" s="241"/>
      <c r="JT402" s="241"/>
      <c r="JU402" s="241"/>
      <c r="JV402" s="241"/>
      <c r="JW402" s="241"/>
      <c r="JX402" s="241"/>
      <c r="JY402" s="241"/>
      <c r="JZ402" s="241"/>
      <c r="KA402" s="241"/>
      <c r="KB402" s="241"/>
      <c r="KC402" s="241"/>
      <c r="KD402" s="241"/>
      <c r="KE402" s="241"/>
      <c r="KF402" s="241"/>
      <c r="KG402" s="241"/>
      <c r="KH402" s="241"/>
      <c r="KI402" s="241"/>
      <c r="KJ402" s="241"/>
      <c r="KK402" s="241"/>
      <c r="KL402" s="241"/>
      <c r="KM402" s="241"/>
      <c r="KN402" s="241"/>
      <c r="KO402" s="241"/>
      <c r="KP402" s="241"/>
      <c r="KQ402" s="241"/>
      <c r="KR402" s="241"/>
      <c r="KS402" s="241"/>
      <c r="KT402" s="241"/>
      <c r="KU402" s="241"/>
      <c r="KV402" s="241"/>
      <c r="KW402" s="241"/>
      <c r="KX402" s="241"/>
      <c r="KY402" s="241"/>
      <c r="KZ402" s="241"/>
      <c r="LA402" s="241"/>
      <c r="LB402" s="241"/>
      <c r="LC402" s="241"/>
      <c r="LD402" s="241"/>
      <c r="LE402" s="241"/>
      <c r="LF402" s="241"/>
      <c r="LG402" s="241"/>
      <c r="LH402" s="241"/>
      <c r="LI402" s="241"/>
      <c r="LJ402" s="241"/>
      <c r="LK402" s="241"/>
      <c r="LL402" s="241"/>
      <c r="LM402" s="241"/>
      <c r="LN402" s="241"/>
      <c r="LO402" s="241"/>
      <c r="LP402" s="241"/>
      <c r="LQ402" s="241"/>
      <c r="LR402" s="241"/>
      <c r="LS402" s="241"/>
      <c r="LT402" s="241"/>
      <c r="LU402" s="241"/>
      <c r="LV402" s="241"/>
      <c r="LW402" s="241"/>
      <c r="LX402" s="241"/>
      <c r="LY402" s="241"/>
      <c r="LZ402" s="241"/>
      <c r="MA402" s="241"/>
      <c r="MB402" s="241"/>
      <c r="MC402" s="241"/>
      <c r="MD402" s="241"/>
      <c r="ME402" s="241"/>
      <c r="MF402" s="241"/>
      <c r="MG402" s="241"/>
      <c r="MH402" s="241"/>
      <c r="MI402" s="241"/>
      <c r="MJ402" s="241"/>
      <c r="MK402" s="241"/>
      <c r="ML402" s="241"/>
      <c r="MM402" s="241"/>
      <c r="MN402" s="241"/>
      <c r="MO402" s="241"/>
      <c r="MP402" s="241"/>
      <c r="MQ402" s="241"/>
      <c r="MR402" s="241"/>
      <c r="MS402" s="241"/>
      <c r="MT402" s="241"/>
      <c r="MU402" s="241"/>
      <c r="MV402" s="241"/>
      <c r="MW402" s="241"/>
      <c r="MX402" s="241"/>
      <c r="MY402" s="241"/>
      <c r="MZ402" s="241"/>
      <c r="NA402" s="241"/>
      <c r="NB402" s="241"/>
      <c r="NC402" s="241"/>
      <c r="ND402" s="241"/>
      <c r="NE402" s="241"/>
      <c r="NF402" s="241"/>
      <c r="NG402" s="241"/>
      <c r="NH402" s="241"/>
      <c r="NI402" s="241"/>
      <c r="NJ402" s="241"/>
      <c r="NK402" s="241"/>
      <c r="NL402" s="241"/>
      <c r="NM402" s="241"/>
      <c r="NN402" s="241"/>
      <c r="NO402" s="241"/>
      <c r="NP402" s="241"/>
      <c r="NQ402" s="241"/>
      <c r="NR402" s="241"/>
      <c r="NS402" s="241"/>
      <c r="NT402" s="241"/>
      <c r="NU402" s="241"/>
      <c r="NV402" s="241"/>
      <c r="NW402" s="241"/>
      <c r="NX402" s="241"/>
      <c r="NY402" s="241"/>
      <c r="NZ402" s="241"/>
      <c r="OA402" s="241"/>
      <c r="OB402" s="241"/>
    </row>
    <row r="403" spans="1:392" s="5" customFormat="1">
      <c r="A403" s="251" t="s">
        <v>1472</v>
      </c>
      <c r="B403" s="266" t="s">
        <v>1474</v>
      </c>
      <c r="C403" s="290">
        <f>VLOOKUP(A403,'Running Inventory count'!$A:$C,3,)</f>
        <v>7</v>
      </c>
      <c r="D403" s="289"/>
      <c r="E403" s="289"/>
      <c r="F403" s="266" t="s">
        <v>1454</v>
      </c>
      <c r="G403" s="289" t="s">
        <v>910</v>
      </c>
      <c r="H403" s="288" t="s">
        <v>126</v>
      </c>
      <c r="I403" s="275"/>
      <c r="J403" s="285"/>
      <c r="K403" s="261"/>
      <c r="L403" s="241"/>
      <c r="M403" s="241"/>
      <c r="N403" s="241"/>
      <c r="O403" s="241"/>
      <c r="P403" s="241"/>
      <c r="Q403" s="241"/>
      <c r="R403" s="241"/>
      <c r="S403" s="241"/>
      <c r="T403" s="241"/>
      <c r="U403" s="241"/>
      <c r="V403" s="241"/>
      <c r="W403" s="241"/>
      <c r="X403" s="241"/>
      <c r="Y403" s="241"/>
      <c r="Z403" s="241"/>
      <c r="AA403" s="241"/>
      <c r="AB403" s="241"/>
      <c r="AC403" s="241"/>
      <c r="AD403" s="241"/>
      <c r="AE403" s="241"/>
      <c r="AF403" s="241"/>
      <c r="AG403" s="241"/>
      <c r="AH403" s="241"/>
      <c r="AI403" s="241"/>
      <c r="AJ403" s="241"/>
      <c r="AK403" s="241"/>
      <c r="AL403" s="241"/>
      <c r="AM403" s="241"/>
      <c r="AN403" s="241"/>
      <c r="AO403" s="241"/>
      <c r="AP403" s="241"/>
      <c r="AQ403" s="241"/>
      <c r="AR403" s="241"/>
      <c r="AS403" s="241"/>
      <c r="AT403" s="241"/>
      <c r="AU403" s="241"/>
      <c r="AV403" s="241"/>
      <c r="AW403" s="241"/>
      <c r="AX403" s="241"/>
      <c r="AY403" s="241"/>
      <c r="AZ403" s="241"/>
      <c r="BA403" s="241"/>
      <c r="BB403" s="241"/>
      <c r="BC403" s="241"/>
      <c r="BD403" s="241"/>
      <c r="BE403" s="241"/>
      <c r="BF403" s="241"/>
      <c r="BG403" s="241"/>
      <c r="BH403" s="241"/>
      <c r="BI403" s="241"/>
      <c r="BJ403" s="241"/>
      <c r="BK403" s="241"/>
      <c r="BL403" s="241"/>
      <c r="BM403" s="241"/>
      <c r="BN403" s="241"/>
      <c r="BO403" s="241"/>
      <c r="BP403" s="241"/>
      <c r="BQ403" s="241"/>
      <c r="BR403" s="241"/>
      <c r="BS403" s="241"/>
      <c r="BT403" s="241"/>
      <c r="BU403" s="241"/>
      <c r="BV403" s="241"/>
      <c r="BW403" s="241"/>
      <c r="BX403" s="241"/>
      <c r="BY403" s="241"/>
      <c r="BZ403" s="241"/>
      <c r="CA403" s="241"/>
      <c r="CB403" s="241"/>
      <c r="CC403" s="241"/>
      <c r="CD403" s="241"/>
      <c r="CE403" s="241"/>
      <c r="CF403" s="241"/>
      <c r="CG403" s="241"/>
      <c r="CH403" s="241"/>
      <c r="CI403" s="241"/>
      <c r="CJ403" s="241"/>
      <c r="CK403" s="241"/>
      <c r="CL403" s="241"/>
      <c r="CM403" s="241"/>
      <c r="CN403" s="241"/>
      <c r="CO403" s="241"/>
      <c r="CP403" s="241"/>
      <c r="CQ403" s="241"/>
      <c r="CR403" s="241"/>
      <c r="CS403" s="241"/>
      <c r="CT403" s="241"/>
      <c r="CU403" s="241"/>
      <c r="CV403" s="241"/>
      <c r="CW403" s="241"/>
      <c r="CX403" s="241"/>
      <c r="CY403" s="241"/>
      <c r="CZ403" s="241"/>
      <c r="DA403" s="241"/>
      <c r="DB403" s="241"/>
      <c r="DC403" s="241"/>
      <c r="DD403" s="241"/>
      <c r="DE403" s="241"/>
      <c r="DF403" s="241"/>
      <c r="DG403" s="241"/>
      <c r="DH403" s="241"/>
      <c r="DI403" s="241"/>
      <c r="DJ403" s="241"/>
      <c r="DK403" s="241"/>
      <c r="DL403" s="241"/>
      <c r="DM403" s="241"/>
      <c r="DN403" s="241"/>
      <c r="DO403" s="241"/>
      <c r="DP403" s="241"/>
      <c r="DQ403" s="241"/>
      <c r="DR403" s="241"/>
      <c r="DS403" s="241"/>
      <c r="DT403" s="241"/>
      <c r="DU403" s="241"/>
      <c r="DV403" s="241"/>
      <c r="DW403" s="241"/>
      <c r="DX403" s="241"/>
      <c r="DY403" s="241"/>
      <c r="DZ403" s="241"/>
      <c r="EA403" s="241"/>
      <c r="EB403" s="241"/>
      <c r="EC403" s="241"/>
      <c r="ED403" s="241"/>
      <c r="EE403" s="241"/>
      <c r="EF403" s="241"/>
      <c r="EG403" s="241"/>
      <c r="EH403" s="241"/>
      <c r="EI403" s="241"/>
      <c r="EJ403" s="241"/>
      <c r="EK403" s="241"/>
      <c r="EL403" s="241"/>
      <c r="EM403" s="241"/>
      <c r="EN403" s="241"/>
      <c r="EO403" s="241"/>
      <c r="EP403" s="241"/>
      <c r="EQ403" s="241"/>
      <c r="ER403" s="241"/>
      <c r="ES403" s="241"/>
      <c r="ET403" s="241"/>
      <c r="EU403" s="241"/>
      <c r="EV403" s="241"/>
      <c r="EW403" s="241"/>
      <c r="EX403" s="241"/>
      <c r="EY403" s="241"/>
      <c r="EZ403" s="241"/>
      <c r="FA403" s="241"/>
      <c r="FB403" s="241"/>
      <c r="FC403" s="241"/>
      <c r="FD403" s="241"/>
      <c r="FE403" s="241"/>
      <c r="FF403" s="241"/>
      <c r="FG403" s="241"/>
      <c r="FH403" s="241"/>
      <c r="FI403" s="241"/>
      <c r="FJ403" s="241"/>
      <c r="FK403" s="241"/>
      <c r="FL403" s="241"/>
      <c r="FM403" s="241"/>
      <c r="FN403" s="241"/>
      <c r="FO403" s="241"/>
      <c r="FP403" s="241"/>
      <c r="FQ403" s="241"/>
      <c r="FR403" s="241"/>
      <c r="FS403" s="241"/>
      <c r="FT403" s="241"/>
      <c r="FU403" s="241"/>
      <c r="FV403" s="241"/>
      <c r="FW403" s="241"/>
      <c r="FX403" s="241"/>
      <c r="FY403" s="241"/>
      <c r="FZ403" s="241"/>
      <c r="GA403" s="241"/>
      <c r="GB403" s="241"/>
      <c r="GC403" s="241"/>
      <c r="GD403" s="241"/>
      <c r="GE403" s="241"/>
      <c r="GF403" s="241"/>
      <c r="GG403" s="241"/>
      <c r="GH403" s="241"/>
      <c r="GI403" s="241"/>
      <c r="GJ403" s="241"/>
      <c r="GK403" s="241"/>
      <c r="GL403" s="241"/>
      <c r="GM403" s="241"/>
      <c r="GN403" s="241"/>
      <c r="GO403" s="241"/>
      <c r="GP403" s="241"/>
      <c r="GQ403" s="241"/>
      <c r="GR403" s="241"/>
      <c r="GS403" s="241"/>
      <c r="GT403" s="241"/>
      <c r="GU403" s="241"/>
      <c r="GV403" s="241"/>
      <c r="GW403" s="241"/>
      <c r="GX403" s="241"/>
      <c r="GY403" s="241"/>
      <c r="GZ403" s="241"/>
      <c r="HA403" s="241"/>
      <c r="HB403" s="241"/>
      <c r="HC403" s="241"/>
      <c r="HD403" s="241"/>
      <c r="HE403" s="241"/>
      <c r="HF403" s="241"/>
      <c r="HG403" s="241"/>
      <c r="HH403" s="241"/>
      <c r="HI403" s="241"/>
      <c r="HJ403" s="241"/>
      <c r="HK403" s="241"/>
      <c r="HL403" s="241"/>
      <c r="HM403" s="241"/>
      <c r="HN403" s="241"/>
      <c r="HO403" s="241"/>
      <c r="HP403" s="241"/>
      <c r="HQ403" s="241"/>
      <c r="HR403" s="241"/>
      <c r="HS403" s="241"/>
      <c r="HT403" s="241"/>
      <c r="HU403" s="241"/>
      <c r="HV403" s="241"/>
      <c r="HW403" s="241"/>
      <c r="HX403" s="241"/>
      <c r="HY403" s="241"/>
      <c r="HZ403" s="241"/>
      <c r="IA403" s="241"/>
      <c r="IB403" s="241"/>
      <c r="IC403" s="241"/>
      <c r="ID403" s="241"/>
      <c r="IE403" s="241"/>
      <c r="IF403" s="241"/>
      <c r="IG403" s="241"/>
      <c r="IH403" s="241"/>
      <c r="II403" s="241"/>
      <c r="IJ403" s="241"/>
      <c r="IK403" s="241"/>
      <c r="IL403" s="241"/>
      <c r="IM403" s="241"/>
      <c r="IN403" s="241"/>
      <c r="IO403" s="241"/>
      <c r="IP403" s="241"/>
      <c r="IQ403" s="241"/>
      <c r="IR403" s="241"/>
      <c r="IS403" s="241"/>
      <c r="IT403" s="241"/>
      <c r="IU403" s="241"/>
      <c r="IV403" s="241"/>
      <c r="IW403" s="241"/>
      <c r="IX403" s="241"/>
      <c r="IY403" s="241"/>
      <c r="IZ403" s="241"/>
      <c r="JA403" s="241"/>
      <c r="JB403" s="241"/>
      <c r="JC403" s="241"/>
      <c r="JD403" s="241"/>
      <c r="JE403" s="241"/>
      <c r="JF403" s="241"/>
      <c r="JG403" s="241"/>
      <c r="JH403" s="241"/>
      <c r="JI403" s="241"/>
      <c r="JJ403" s="241"/>
      <c r="JK403" s="241"/>
      <c r="JL403" s="241"/>
      <c r="JM403" s="241"/>
      <c r="JN403" s="241"/>
      <c r="JO403" s="241"/>
      <c r="JP403" s="241"/>
      <c r="JQ403" s="241"/>
      <c r="JR403" s="241"/>
      <c r="JS403" s="241"/>
      <c r="JT403" s="241"/>
      <c r="JU403" s="241"/>
      <c r="JV403" s="241"/>
      <c r="JW403" s="241"/>
      <c r="JX403" s="241"/>
      <c r="JY403" s="241"/>
      <c r="JZ403" s="241"/>
      <c r="KA403" s="241"/>
      <c r="KB403" s="241"/>
      <c r="KC403" s="241"/>
      <c r="KD403" s="241"/>
      <c r="KE403" s="241"/>
      <c r="KF403" s="241"/>
      <c r="KG403" s="241"/>
      <c r="KH403" s="241"/>
      <c r="KI403" s="241"/>
      <c r="KJ403" s="241"/>
      <c r="KK403" s="241"/>
      <c r="KL403" s="241"/>
      <c r="KM403" s="241"/>
      <c r="KN403" s="241"/>
      <c r="KO403" s="241"/>
      <c r="KP403" s="241"/>
      <c r="KQ403" s="241"/>
      <c r="KR403" s="241"/>
      <c r="KS403" s="241"/>
      <c r="KT403" s="241"/>
      <c r="KU403" s="241"/>
      <c r="KV403" s="241"/>
      <c r="KW403" s="241"/>
      <c r="KX403" s="241"/>
      <c r="KY403" s="241"/>
      <c r="KZ403" s="241"/>
      <c r="LA403" s="241"/>
      <c r="LB403" s="241"/>
      <c r="LC403" s="241"/>
      <c r="LD403" s="241"/>
      <c r="LE403" s="241"/>
      <c r="LF403" s="241"/>
      <c r="LG403" s="241"/>
      <c r="LH403" s="241"/>
      <c r="LI403" s="241"/>
      <c r="LJ403" s="241"/>
      <c r="LK403" s="241"/>
      <c r="LL403" s="241"/>
      <c r="LM403" s="241"/>
      <c r="LN403" s="241"/>
      <c r="LO403" s="241"/>
      <c r="LP403" s="241"/>
      <c r="LQ403" s="241"/>
      <c r="LR403" s="241"/>
      <c r="LS403" s="241"/>
      <c r="LT403" s="241"/>
      <c r="LU403" s="241"/>
      <c r="LV403" s="241"/>
      <c r="LW403" s="241"/>
      <c r="LX403" s="241"/>
      <c r="LY403" s="241"/>
      <c r="LZ403" s="241"/>
      <c r="MA403" s="241"/>
      <c r="MB403" s="241"/>
      <c r="MC403" s="241"/>
      <c r="MD403" s="241"/>
      <c r="ME403" s="241"/>
      <c r="MF403" s="241"/>
      <c r="MG403" s="241"/>
      <c r="MH403" s="241"/>
      <c r="MI403" s="241"/>
      <c r="MJ403" s="241"/>
      <c r="MK403" s="241"/>
      <c r="ML403" s="241"/>
      <c r="MM403" s="241"/>
      <c r="MN403" s="241"/>
      <c r="MO403" s="241"/>
      <c r="MP403" s="241"/>
      <c r="MQ403" s="241"/>
      <c r="MR403" s="241"/>
      <c r="MS403" s="241"/>
      <c r="MT403" s="241"/>
      <c r="MU403" s="241"/>
      <c r="MV403" s="241"/>
      <c r="MW403" s="241"/>
      <c r="MX403" s="241"/>
      <c r="MY403" s="241"/>
      <c r="MZ403" s="241"/>
      <c r="NA403" s="241"/>
      <c r="NB403" s="241"/>
      <c r="NC403" s="241"/>
      <c r="ND403" s="241"/>
      <c r="NE403" s="241"/>
      <c r="NF403" s="241"/>
      <c r="NG403" s="241"/>
      <c r="NH403" s="241"/>
      <c r="NI403" s="241"/>
      <c r="NJ403" s="241"/>
      <c r="NK403" s="241"/>
      <c r="NL403" s="241"/>
      <c r="NM403" s="241"/>
      <c r="NN403" s="241"/>
      <c r="NO403" s="241"/>
      <c r="NP403" s="241"/>
      <c r="NQ403" s="241"/>
      <c r="NR403" s="241"/>
      <c r="NS403" s="241"/>
      <c r="NT403" s="241"/>
      <c r="NU403" s="241"/>
      <c r="NV403" s="241"/>
      <c r="NW403" s="241"/>
      <c r="NX403" s="241"/>
      <c r="NY403" s="241"/>
      <c r="NZ403" s="241"/>
      <c r="OA403" s="241"/>
      <c r="OB403" s="241"/>
    </row>
    <row r="404" spans="1:392" s="5" customFormat="1">
      <c r="A404" s="302" t="s">
        <v>120</v>
      </c>
      <c r="B404" s="289" t="s">
        <v>307</v>
      </c>
      <c r="C404" s="290">
        <f>VLOOKUP(A404,'Running Inventory count'!$A:$C,3,)</f>
        <v>1</v>
      </c>
      <c r="D404" s="289"/>
      <c r="E404" s="289"/>
      <c r="F404" s="266" t="s">
        <v>1294</v>
      </c>
      <c r="G404" s="289" t="s">
        <v>868</v>
      </c>
      <c r="H404" s="288" t="s">
        <v>126</v>
      </c>
      <c r="I404" s="275"/>
      <c r="J404" s="285"/>
      <c r="K404" s="261"/>
      <c r="L404" s="241"/>
      <c r="M404" s="241"/>
      <c r="N404" s="241"/>
      <c r="O404" s="241"/>
      <c r="P404" s="241"/>
      <c r="Q404" s="241"/>
      <c r="R404" s="241"/>
      <c r="S404" s="241"/>
      <c r="T404" s="241"/>
      <c r="U404" s="241"/>
      <c r="V404" s="241"/>
      <c r="W404" s="241"/>
      <c r="X404" s="241"/>
      <c r="Y404" s="241"/>
      <c r="Z404" s="241"/>
      <c r="AA404" s="241"/>
      <c r="AB404" s="241"/>
      <c r="AC404" s="241"/>
      <c r="AD404" s="241"/>
      <c r="AE404" s="241"/>
      <c r="AF404" s="241"/>
      <c r="AG404" s="241"/>
      <c r="AH404" s="241"/>
      <c r="AI404" s="241"/>
      <c r="AJ404" s="241"/>
      <c r="AK404" s="241"/>
      <c r="AL404" s="241"/>
      <c r="AM404" s="241"/>
      <c r="AN404" s="241"/>
      <c r="AO404" s="241"/>
      <c r="AP404" s="241"/>
      <c r="AQ404" s="241"/>
      <c r="AR404" s="241"/>
      <c r="AS404" s="241"/>
      <c r="AT404" s="241"/>
      <c r="AU404" s="241"/>
      <c r="AV404" s="241"/>
      <c r="AW404" s="241"/>
      <c r="AX404" s="241"/>
      <c r="AY404" s="241"/>
      <c r="AZ404" s="241"/>
      <c r="BA404" s="241"/>
      <c r="BB404" s="241"/>
      <c r="BC404" s="241"/>
      <c r="BD404" s="241"/>
      <c r="BE404" s="241"/>
      <c r="BF404" s="241"/>
      <c r="BG404" s="241"/>
      <c r="BH404" s="241"/>
      <c r="BI404" s="241"/>
      <c r="BJ404" s="241"/>
      <c r="BK404" s="241"/>
      <c r="BL404" s="241"/>
      <c r="BM404" s="241"/>
      <c r="BN404" s="241"/>
      <c r="BO404" s="241"/>
      <c r="BP404" s="241"/>
      <c r="BQ404" s="241"/>
      <c r="BR404" s="241"/>
      <c r="BS404" s="241"/>
      <c r="BT404" s="241"/>
      <c r="BU404" s="241"/>
      <c r="BV404" s="241"/>
      <c r="BW404" s="241"/>
      <c r="BX404" s="241"/>
      <c r="BY404" s="241"/>
      <c r="BZ404" s="241"/>
      <c r="CA404" s="241"/>
      <c r="CB404" s="241"/>
      <c r="CC404" s="241"/>
      <c r="CD404" s="241"/>
      <c r="CE404" s="241"/>
      <c r="CF404" s="241"/>
      <c r="CG404" s="241"/>
      <c r="CH404" s="241"/>
      <c r="CI404" s="241"/>
      <c r="CJ404" s="241"/>
      <c r="CK404" s="241"/>
      <c r="CL404" s="241"/>
      <c r="CM404" s="241"/>
      <c r="CN404" s="241"/>
      <c r="CO404" s="241"/>
      <c r="CP404" s="241"/>
      <c r="CQ404" s="241"/>
      <c r="CR404" s="241"/>
      <c r="CS404" s="241"/>
      <c r="CT404" s="241"/>
      <c r="CU404" s="241"/>
      <c r="CV404" s="241"/>
      <c r="CW404" s="241"/>
      <c r="CX404" s="241"/>
      <c r="CY404" s="241"/>
      <c r="CZ404" s="241"/>
      <c r="DA404" s="241"/>
      <c r="DB404" s="241"/>
      <c r="DC404" s="241"/>
      <c r="DD404" s="241"/>
      <c r="DE404" s="241"/>
      <c r="DF404" s="241"/>
      <c r="DG404" s="241"/>
      <c r="DH404" s="241"/>
      <c r="DI404" s="241"/>
      <c r="DJ404" s="241"/>
      <c r="DK404" s="241"/>
      <c r="DL404" s="241"/>
      <c r="DM404" s="241"/>
      <c r="DN404" s="241"/>
      <c r="DO404" s="241"/>
      <c r="DP404" s="241"/>
      <c r="DQ404" s="241"/>
      <c r="DR404" s="241"/>
      <c r="DS404" s="241"/>
      <c r="DT404" s="241"/>
      <c r="DU404" s="241"/>
      <c r="DV404" s="241"/>
      <c r="DW404" s="241"/>
      <c r="DX404" s="241"/>
      <c r="DY404" s="241"/>
      <c r="DZ404" s="241"/>
      <c r="EA404" s="241"/>
      <c r="EB404" s="241"/>
      <c r="EC404" s="241"/>
      <c r="ED404" s="241"/>
      <c r="EE404" s="241"/>
      <c r="EF404" s="241"/>
      <c r="EG404" s="241"/>
      <c r="EH404" s="241"/>
      <c r="EI404" s="241"/>
      <c r="EJ404" s="241"/>
      <c r="EK404" s="241"/>
      <c r="EL404" s="241"/>
      <c r="EM404" s="241"/>
      <c r="EN404" s="241"/>
      <c r="EO404" s="241"/>
      <c r="EP404" s="241"/>
      <c r="EQ404" s="241"/>
      <c r="ER404" s="241"/>
      <c r="ES404" s="241"/>
      <c r="ET404" s="241"/>
      <c r="EU404" s="241"/>
      <c r="EV404" s="241"/>
      <c r="EW404" s="241"/>
      <c r="EX404" s="241"/>
      <c r="EY404" s="241"/>
      <c r="EZ404" s="241"/>
      <c r="FA404" s="241"/>
      <c r="FB404" s="241"/>
      <c r="FC404" s="241"/>
      <c r="FD404" s="241"/>
      <c r="FE404" s="241"/>
      <c r="FF404" s="241"/>
      <c r="FG404" s="241"/>
      <c r="FH404" s="241"/>
      <c r="FI404" s="241"/>
      <c r="FJ404" s="241"/>
      <c r="FK404" s="241"/>
      <c r="FL404" s="241"/>
      <c r="FM404" s="241"/>
      <c r="FN404" s="241"/>
      <c r="FO404" s="241"/>
      <c r="FP404" s="241"/>
      <c r="FQ404" s="241"/>
      <c r="FR404" s="241"/>
      <c r="FS404" s="241"/>
      <c r="FT404" s="241"/>
      <c r="FU404" s="241"/>
      <c r="FV404" s="241"/>
      <c r="FW404" s="241"/>
      <c r="FX404" s="241"/>
      <c r="FY404" s="241"/>
      <c r="FZ404" s="241"/>
      <c r="GA404" s="241"/>
      <c r="GB404" s="241"/>
      <c r="GC404" s="241"/>
      <c r="GD404" s="241"/>
      <c r="GE404" s="241"/>
      <c r="GF404" s="241"/>
      <c r="GG404" s="241"/>
      <c r="GH404" s="241"/>
      <c r="GI404" s="241"/>
      <c r="GJ404" s="241"/>
      <c r="GK404" s="241"/>
      <c r="GL404" s="241"/>
      <c r="GM404" s="241"/>
      <c r="GN404" s="241"/>
      <c r="GO404" s="241"/>
      <c r="GP404" s="241"/>
      <c r="GQ404" s="241"/>
      <c r="GR404" s="241"/>
      <c r="GS404" s="241"/>
      <c r="GT404" s="241"/>
      <c r="GU404" s="241"/>
      <c r="GV404" s="241"/>
      <c r="GW404" s="241"/>
      <c r="GX404" s="241"/>
      <c r="GY404" s="241"/>
      <c r="GZ404" s="241"/>
      <c r="HA404" s="241"/>
      <c r="HB404" s="241"/>
      <c r="HC404" s="241"/>
      <c r="HD404" s="241"/>
      <c r="HE404" s="241"/>
      <c r="HF404" s="241"/>
      <c r="HG404" s="241"/>
      <c r="HH404" s="241"/>
      <c r="HI404" s="241"/>
      <c r="HJ404" s="241"/>
      <c r="HK404" s="241"/>
      <c r="HL404" s="241"/>
      <c r="HM404" s="241"/>
      <c r="HN404" s="241"/>
      <c r="HO404" s="241"/>
      <c r="HP404" s="241"/>
      <c r="HQ404" s="241"/>
      <c r="HR404" s="241"/>
      <c r="HS404" s="241"/>
      <c r="HT404" s="241"/>
      <c r="HU404" s="241"/>
      <c r="HV404" s="241"/>
      <c r="HW404" s="241"/>
      <c r="HX404" s="241"/>
      <c r="HY404" s="241"/>
      <c r="HZ404" s="241"/>
      <c r="IA404" s="241"/>
      <c r="IB404" s="241"/>
      <c r="IC404" s="241"/>
      <c r="ID404" s="241"/>
      <c r="IE404" s="241"/>
      <c r="IF404" s="241"/>
      <c r="IG404" s="241"/>
      <c r="IH404" s="241"/>
      <c r="II404" s="241"/>
      <c r="IJ404" s="241"/>
      <c r="IK404" s="241"/>
      <c r="IL404" s="241"/>
      <c r="IM404" s="241"/>
      <c r="IN404" s="241"/>
      <c r="IO404" s="241"/>
      <c r="IP404" s="241"/>
      <c r="IQ404" s="241"/>
      <c r="IR404" s="241"/>
      <c r="IS404" s="241"/>
      <c r="IT404" s="241"/>
      <c r="IU404" s="241"/>
      <c r="IV404" s="241"/>
      <c r="IW404" s="241"/>
      <c r="IX404" s="241"/>
      <c r="IY404" s="241"/>
      <c r="IZ404" s="241"/>
      <c r="JA404" s="241"/>
      <c r="JB404" s="241"/>
      <c r="JC404" s="241"/>
      <c r="JD404" s="241"/>
      <c r="JE404" s="241"/>
      <c r="JF404" s="241"/>
      <c r="JG404" s="241"/>
      <c r="JH404" s="241"/>
      <c r="JI404" s="241"/>
      <c r="JJ404" s="241"/>
      <c r="JK404" s="241"/>
      <c r="JL404" s="241"/>
      <c r="JM404" s="241"/>
      <c r="JN404" s="241"/>
      <c r="JO404" s="241"/>
      <c r="JP404" s="241"/>
      <c r="JQ404" s="241"/>
      <c r="JR404" s="241"/>
      <c r="JS404" s="241"/>
      <c r="JT404" s="241"/>
      <c r="JU404" s="241"/>
      <c r="JV404" s="241"/>
      <c r="JW404" s="241"/>
      <c r="JX404" s="241"/>
      <c r="JY404" s="241"/>
      <c r="JZ404" s="241"/>
      <c r="KA404" s="241"/>
      <c r="KB404" s="241"/>
      <c r="KC404" s="241"/>
      <c r="KD404" s="241"/>
      <c r="KE404" s="241"/>
      <c r="KF404" s="241"/>
      <c r="KG404" s="241"/>
      <c r="KH404" s="241"/>
      <c r="KI404" s="241"/>
      <c r="KJ404" s="241"/>
      <c r="KK404" s="241"/>
      <c r="KL404" s="241"/>
      <c r="KM404" s="241"/>
      <c r="KN404" s="241"/>
      <c r="KO404" s="241"/>
      <c r="KP404" s="241"/>
      <c r="KQ404" s="241"/>
      <c r="KR404" s="241"/>
      <c r="KS404" s="241"/>
      <c r="KT404" s="241"/>
      <c r="KU404" s="241"/>
      <c r="KV404" s="241"/>
      <c r="KW404" s="241"/>
      <c r="KX404" s="241"/>
      <c r="KY404" s="241"/>
      <c r="KZ404" s="241"/>
      <c r="LA404" s="241"/>
      <c r="LB404" s="241"/>
      <c r="LC404" s="241"/>
      <c r="LD404" s="241"/>
      <c r="LE404" s="241"/>
      <c r="LF404" s="241"/>
      <c r="LG404" s="241"/>
      <c r="LH404" s="241"/>
      <c r="LI404" s="241"/>
      <c r="LJ404" s="241"/>
      <c r="LK404" s="241"/>
      <c r="LL404" s="241"/>
      <c r="LM404" s="241"/>
      <c r="LN404" s="241"/>
      <c r="LO404" s="241"/>
      <c r="LP404" s="241"/>
      <c r="LQ404" s="241"/>
      <c r="LR404" s="241"/>
      <c r="LS404" s="241"/>
      <c r="LT404" s="241"/>
      <c r="LU404" s="241"/>
      <c r="LV404" s="241"/>
      <c r="LW404" s="241"/>
      <c r="LX404" s="241"/>
      <c r="LY404" s="241"/>
      <c r="LZ404" s="241"/>
      <c r="MA404" s="241"/>
      <c r="MB404" s="241"/>
      <c r="MC404" s="241"/>
      <c r="MD404" s="241"/>
      <c r="ME404" s="241"/>
      <c r="MF404" s="241"/>
      <c r="MG404" s="241"/>
      <c r="MH404" s="241"/>
      <c r="MI404" s="241"/>
      <c r="MJ404" s="241"/>
      <c r="MK404" s="241"/>
      <c r="ML404" s="241"/>
      <c r="MM404" s="241"/>
      <c r="MN404" s="241"/>
      <c r="MO404" s="241"/>
      <c r="MP404" s="241"/>
      <c r="MQ404" s="241"/>
      <c r="MR404" s="241"/>
      <c r="MS404" s="241"/>
      <c r="MT404" s="241"/>
      <c r="MU404" s="241"/>
      <c r="MV404" s="241"/>
      <c r="MW404" s="241"/>
      <c r="MX404" s="241"/>
      <c r="MY404" s="241"/>
      <c r="MZ404" s="241"/>
      <c r="NA404" s="241"/>
      <c r="NB404" s="241"/>
      <c r="NC404" s="241"/>
      <c r="ND404" s="241"/>
      <c r="NE404" s="241"/>
      <c r="NF404" s="241"/>
      <c r="NG404" s="241"/>
      <c r="NH404" s="241"/>
      <c r="NI404" s="241"/>
      <c r="NJ404" s="241"/>
      <c r="NK404" s="241"/>
      <c r="NL404" s="241"/>
      <c r="NM404" s="241"/>
      <c r="NN404" s="241"/>
      <c r="NO404" s="241"/>
      <c r="NP404" s="241"/>
      <c r="NQ404" s="241"/>
      <c r="NR404" s="241"/>
      <c r="NS404" s="241"/>
      <c r="NT404" s="241"/>
      <c r="NU404" s="241"/>
      <c r="NV404" s="241"/>
      <c r="NW404" s="241"/>
      <c r="NX404" s="241"/>
      <c r="NY404" s="241"/>
      <c r="NZ404" s="241"/>
      <c r="OA404" s="241"/>
      <c r="OB404" s="241"/>
    </row>
    <row r="405" spans="1:392" s="5" customFormat="1">
      <c r="A405" s="251" t="s">
        <v>1471</v>
      </c>
      <c r="B405" s="266" t="s">
        <v>1469</v>
      </c>
      <c r="C405" s="290">
        <f>VLOOKUP(A405,'Running Inventory count'!$A:$C,3,)</f>
        <v>9</v>
      </c>
      <c r="D405" s="289"/>
      <c r="E405" s="289"/>
      <c r="F405" s="266" t="s">
        <v>1454</v>
      </c>
      <c r="G405" s="289" t="s">
        <v>1818</v>
      </c>
      <c r="H405" s="288" t="s">
        <v>126</v>
      </c>
      <c r="I405" s="275"/>
      <c r="J405" s="285"/>
      <c r="K405" s="261"/>
      <c r="L405" s="241"/>
      <c r="M405" s="241"/>
      <c r="N405" s="241"/>
      <c r="O405" s="241"/>
      <c r="P405" s="241"/>
      <c r="Q405" s="241"/>
      <c r="R405" s="241"/>
      <c r="S405" s="241"/>
      <c r="T405" s="241"/>
      <c r="U405" s="241"/>
      <c r="V405" s="241"/>
      <c r="W405" s="241"/>
      <c r="X405" s="241"/>
      <c r="Y405" s="241"/>
      <c r="Z405" s="241"/>
      <c r="AA405" s="241"/>
      <c r="AB405" s="241"/>
      <c r="AC405" s="241"/>
      <c r="AD405" s="241"/>
      <c r="AE405" s="241"/>
      <c r="AF405" s="241"/>
      <c r="AG405" s="241"/>
      <c r="AH405" s="241"/>
      <c r="AI405" s="241"/>
      <c r="AJ405" s="241"/>
      <c r="AK405" s="241"/>
      <c r="AL405" s="241"/>
      <c r="AM405" s="241"/>
      <c r="AN405" s="241"/>
      <c r="AO405" s="241"/>
      <c r="AP405" s="241"/>
      <c r="AQ405" s="241"/>
      <c r="AR405" s="241"/>
      <c r="AS405" s="241"/>
      <c r="AT405" s="241"/>
      <c r="AU405" s="241"/>
      <c r="AV405" s="241"/>
      <c r="AW405" s="241"/>
      <c r="AX405" s="241"/>
      <c r="AY405" s="241"/>
      <c r="AZ405" s="241"/>
      <c r="BA405" s="241"/>
      <c r="BB405" s="241"/>
      <c r="BC405" s="241"/>
      <c r="BD405" s="241"/>
      <c r="BE405" s="241"/>
      <c r="BF405" s="241"/>
      <c r="BG405" s="241"/>
      <c r="BH405" s="241"/>
      <c r="BI405" s="241"/>
      <c r="BJ405" s="241"/>
      <c r="BK405" s="241"/>
      <c r="BL405" s="241"/>
      <c r="BM405" s="241"/>
      <c r="BN405" s="241"/>
      <c r="BO405" s="241"/>
      <c r="BP405" s="241"/>
      <c r="BQ405" s="241"/>
      <c r="BR405" s="241"/>
      <c r="BS405" s="241"/>
      <c r="BT405" s="241"/>
      <c r="BU405" s="241"/>
      <c r="BV405" s="241"/>
      <c r="BW405" s="241"/>
      <c r="BX405" s="241"/>
      <c r="BY405" s="241"/>
      <c r="BZ405" s="241"/>
      <c r="CA405" s="241"/>
      <c r="CB405" s="241"/>
      <c r="CC405" s="241"/>
      <c r="CD405" s="241"/>
      <c r="CE405" s="241"/>
      <c r="CF405" s="241"/>
      <c r="CG405" s="241"/>
      <c r="CH405" s="241"/>
      <c r="CI405" s="241"/>
      <c r="CJ405" s="241"/>
      <c r="CK405" s="241"/>
      <c r="CL405" s="241"/>
      <c r="CM405" s="241"/>
      <c r="CN405" s="241"/>
      <c r="CO405" s="241"/>
      <c r="CP405" s="241"/>
      <c r="CQ405" s="241"/>
      <c r="CR405" s="241"/>
      <c r="CS405" s="241"/>
      <c r="CT405" s="241"/>
      <c r="CU405" s="241"/>
      <c r="CV405" s="241"/>
      <c r="CW405" s="241"/>
      <c r="CX405" s="241"/>
      <c r="CY405" s="241"/>
      <c r="CZ405" s="241"/>
      <c r="DA405" s="241"/>
      <c r="DB405" s="241"/>
      <c r="DC405" s="241"/>
      <c r="DD405" s="241"/>
      <c r="DE405" s="241"/>
      <c r="DF405" s="241"/>
      <c r="DG405" s="241"/>
      <c r="DH405" s="241"/>
      <c r="DI405" s="241"/>
      <c r="DJ405" s="241"/>
      <c r="DK405" s="241"/>
      <c r="DL405" s="241"/>
      <c r="DM405" s="241"/>
      <c r="DN405" s="241"/>
      <c r="DO405" s="241"/>
      <c r="DP405" s="241"/>
      <c r="DQ405" s="241"/>
      <c r="DR405" s="241"/>
      <c r="DS405" s="241"/>
      <c r="DT405" s="241"/>
      <c r="DU405" s="241"/>
      <c r="DV405" s="241"/>
      <c r="DW405" s="241"/>
      <c r="DX405" s="241"/>
      <c r="DY405" s="241"/>
      <c r="DZ405" s="241"/>
      <c r="EA405" s="241"/>
      <c r="EB405" s="241"/>
      <c r="EC405" s="241"/>
      <c r="ED405" s="241"/>
      <c r="EE405" s="241"/>
      <c r="EF405" s="241"/>
      <c r="EG405" s="241"/>
      <c r="EH405" s="241"/>
      <c r="EI405" s="241"/>
      <c r="EJ405" s="241"/>
      <c r="EK405" s="241"/>
      <c r="EL405" s="241"/>
      <c r="EM405" s="241"/>
      <c r="EN405" s="241"/>
      <c r="EO405" s="241"/>
      <c r="EP405" s="241"/>
      <c r="EQ405" s="241"/>
      <c r="ER405" s="241"/>
      <c r="ES405" s="241"/>
      <c r="ET405" s="241"/>
      <c r="EU405" s="241"/>
      <c r="EV405" s="241"/>
      <c r="EW405" s="241"/>
      <c r="EX405" s="241"/>
      <c r="EY405" s="241"/>
      <c r="EZ405" s="241"/>
      <c r="FA405" s="241"/>
      <c r="FB405" s="241"/>
      <c r="FC405" s="241"/>
      <c r="FD405" s="241"/>
      <c r="FE405" s="241"/>
      <c r="FF405" s="241"/>
      <c r="FG405" s="241"/>
      <c r="FH405" s="241"/>
      <c r="FI405" s="241"/>
      <c r="FJ405" s="241"/>
      <c r="FK405" s="241"/>
      <c r="FL405" s="241"/>
      <c r="FM405" s="241"/>
      <c r="FN405" s="241"/>
      <c r="FO405" s="241"/>
      <c r="FP405" s="241"/>
      <c r="FQ405" s="241"/>
      <c r="FR405" s="241"/>
      <c r="FS405" s="241"/>
      <c r="FT405" s="241"/>
      <c r="FU405" s="241"/>
      <c r="FV405" s="241"/>
      <c r="FW405" s="241"/>
      <c r="FX405" s="241"/>
      <c r="FY405" s="241"/>
      <c r="FZ405" s="241"/>
      <c r="GA405" s="241"/>
      <c r="GB405" s="241"/>
      <c r="GC405" s="241"/>
      <c r="GD405" s="241"/>
      <c r="GE405" s="241"/>
      <c r="GF405" s="241"/>
      <c r="GG405" s="241"/>
      <c r="GH405" s="241"/>
      <c r="GI405" s="241"/>
      <c r="GJ405" s="241"/>
      <c r="GK405" s="241"/>
      <c r="GL405" s="241"/>
      <c r="GM405" s="241"/>
      <c r="GN405" s="241"/>
      <c r="GO405" s="241"/>
      <c r="GP405" s="241"/>
      <c r="GQ405" s="241"/>
      <c r="GR405" s="241"/>
      <c r="GS405" s="241"/>
      <c r="GT405" s="241"/>
      <c r="GU405" s="241"/>
      <c r="GV405" s="241"/>
      <c r="GW405" s="241"/>
      <c r="GX405" s="241"/>
      <c r="GY405" s="241"/>
      <c r="GZ405" s="241"/>
      <c r="HA405" s="241"/>
      <c r="HB405" s="241"/>
      <c r="HC405" s="241"/>
      <c r="HD405" s="241"/>
      <c r="HE405" s="241"/>
      <c r="HF405" s="241"/>
      <c r="HG405" s="241"/>
      <c r="HH405" s="241"/>
      <c r="HI405" s="241"/>
      <c r="HJ405" s="241"/>
      <c r="HK405" s="241"/>
      <c r="HL405" s="241"/>
      <c r="HM405" s="241"/>
      <c r="HN405" s="241"/>
      <c r="HO405" s="241"/>
      <c r="HP405" s="241"/>
      <c r="HQ405" s="241"/>
      <c r="HR405" s="241"/>
      <c r="HS405" s="241"/>
      <c r="HT405" s="241"/>
      <c r="HU405" s="241"/>
      <c r="HV405" s="241"/>
      <c r="HW405" s="241"/>
      <c r="HX405" s="241"/>
      <c r="HY405" s="241"/>
      <c r="HZ405" s="241"/>
      <c r="IA405" s="241"/>
      <c r="IB405" s="241"/>
      <c r="IC405" s="241"/>
      <c r="ID405" s="241"/>
      <c r="IE405" s="241"/>
      <c r="IF405" s="241"/>
      <c r="IG405" s="241"/>
      <c r="IH405" s="241"/>
      <c r="II405" s="241"/>
      <c r="IJ405" s="241"/>
      <c r="IK405" s="241"/>
      <c r="IL405" s="241"/>
      <c r="IM405" s="241"/>
      <c r="IN405" s="241"/>
      <c r="IO405" s="241"/>
      <c r="IP405" s="241"/>
      <c r="IQ405" s="241"/>
      <c r="IR405" s="241"/>
      <c r="IS405" s="241"/>
      <c r="IT405" s="241"/>
      <c r="IU405" s="241"/>
      <c r="IV405" s="241"/>
      <c r="IW405" s="241"/>
      <c r="IX405" s="241"/>
      <c r="IY405" s="241"/>
      <c r="IZ405" s="241"/>
      <c r="JA405" s="241"/>
      <c r="JB405" s="241"/>
      <c r="JC405" s="241"/>
      <c r="JD405" s="241"/>
      <c r="JE405" s="241"/>
      <c r="JF405" s="241"/>
      <c r="JG405" s="241"/>
      <c r="JH405" s="241"/>
      <c r="JI405" s="241"/>
      <c r="JJ405" s="241"/>
      <c r="JK405" s="241"/>
      <c r="JL405" s="241"/>
      <c r="JM405" s="241"/>
      <c r="JN405" s="241"/>
      <c r="JO405" s="241"/>
      <c r="JP405" s="241"/>
      <c r="JQ405" s="241"/>
      <c r="JR405" s="241"/>
      <c r="JS405" s="241"/>
      <c r="JT405" s="241"/>
      <c r="JU405" s="241"/>
      <c r="JV405" s="241"/>
      <c r="JW405" s="241"/>
      <c r="JX405" s="241"/>
      <c r="JY405" s="241"/>
      <c r="JZ405" s="241"/>
      <c r="KA405" s="241"/>
      <c r="KB405" s="241"/>
      <c r="KC405" s="241"/>
      <c r="KD405" s="241"/>
      <c r="KE405" s="241"/>
      <c r="KF405" s="241"/>
      <c r="KG405" s="241"/>
      <c r="KH405" s="241"/>
      <c r="KI405" s="241"/>
      <c r="KJ405" s="241"/>
      <c r="KK405" s="241"/>
      <c r="KL405" s="241"/>
      <c r="KM405" s="241"/>
      <c r="KN405" s="241"/>
      <c r="KO405" s="241"/>
      <c r="KP405" s="241"/>
      <c r="KQ405" s="241"/>
      <c r="KR405" s="241"/>
      <c r="KS405" s="241"/>
      <c r="KT405" s="241"/>
      <c r="KU405" s="241"/>
      <c r="KV405" s="241"/>
      <c r="KW405" s="241"/>
      <c r="KX405" s="241"/>
      <c r="KY405" s="241"/>
      <c r="KZ405" s="241"/>
      <c r="LA405" s="241"/>
      <c r="LB405" s="241"/>
      <c r="LC405" s="241"/>
      <c r="LD405" s="241"/>
      <c r="LE405" s="241"/>
      <c r="LF405" s="241"/>
      <c r="LG405" s="241"/>
      <c r="LH405" s="241"/>
      <c r="LI405" s="241"/>
      <c r="LJ405" s="241"/>
      <c r="LK405" s="241"/>
      <c r="LL405" s="241"/>
      <c r="LM405" s="241"/>
      <c r="LN405" s="241"/>
      <c r="LO405" s="241"/>
      <c r="LP405" s="241"/>
      <c r="LQ405" s="241"/>
      <c r="LR405" s="241"/>
      <c r="LS405" s="241"/>
      <c r="LT405" s="241"/>
      <c r="LU405" s="241"/>
      <c r="LV405" s="241"/>
      <c r="LW405" s="241"/>
      <c r="LX405" s="241"/>
      <c r="LY405" s="241"/>
      <c r="LZ405" s="241"/>
      <c r="MA405" s="241"/>
      <c r="MB405" s="241"/>
      <c r="MC405" s="241"/>
      <c r="MD405" s="241"/>
      <c r="ME405" s="241"/>
      <c r="MF405" s="241"/>
      <c r="MG405" s="241"/>
      <c r="MH405" s="241"/>
      <c r="MI405" s="241"/>
      <c r="MJ405" s="241"/>
      <c r="MK405" s="241"/>
      <c r="ML405" s="241"/>
      <c r="MM405" s="241"/>
      <c r="MN405" s="241"/>
      <c r="MO405" s="241"/>
      <c r="MP405" s="241"/>
      <c r="MQ405" s="241"/>
      <c r="MR405" s="241"/>
      <c r="MS405" s="241"/>
      <c r="MT405" s="241"/>
      <c r="MU405" s="241"/>
      <c r="MV405" s="241"/>
      <c r="MW405" s="241"/>
      <c r="MX405" s="241"/>
      <c r="MY405" s="241"/>
      <c r="MZ405" s="241"/>
      <c r="NA405" s="241"/>
      <c r="NB405" s="241"/>
      <c r="NC405" s="241"/>
      <c r="ND405" s="241"/>
      <c r="NE405" s="241"/>
      <c r="NF405" s="241"/>
      <c r="NG405" s="241"/>
      <c r="NH405" s="241"/>
      <c r="NI405" s="241"/>
      <c r="NJ405" s="241"/>
      <c r="NK405" s="241"/>
      <c r="NL405" s="241"/>
      <c r="NM405" s="241"/>
      <c r="NN405" s="241"/>
      <c r="NO405" s="241"/>
      <c r="NP405" s="241"/>
      <c r="NQ405" s="241"/>
      <c r="NR405" s="241"/>
      <c r="NS405" s="241"/>
      <c r="NT405" s="241"/>
      <c r="NU405" s="241"/>
      <c r="NV405" s="241"/>
      <c r="NW405" s="241"/>
      <c r="NX405" s="241"/>
      <c r="NY405" s="241"/>
      <c r="NZ405" s="241"/>
      <c r="OA405" s="241"/>
      <c r="OB405" s="241"/>
    </row>
    <row r="406" spans="1:392">
      <c r="A406" s="251" t="s">
        <v>121</v>
      </c>
      <c r="B406" s="266" t="s">
        <v>278</v>
      </c>
      <c r="C406" s="290">
        <f>VLOOKUP(A406,'Running Inventory count'!$A:$C,3,)</f>
        <v>4</v>
      </c>
      <c r="D406" s="289"/>
      <c r="E406" s="289"/>
      <c r="F406" s="266" t="s">
        <v>1294</v>
      </c>
      <c r="G406" s="289" t="s">
        <v>868</v>
      </c>
      <c r="H406" s="288" t="s">
        <v>126</v>
      </c>
      <c r="I406" s="275"/>
      <c r="J406" s="285"/>
      <c r="K406" s="261"/>
    </row>
    <row r="407" spans="1:392">
      <c r="A407" s="251" t="s">
        <v>115</v>
      </c>
      <c r="B407" s="266" t="s">
        <v>205</v>
      </c>
      <c r="C407" s="290">
        <f>VLOOKUP(A407,'Running Inventory count'!$A:$C,3,)</f>
        <v>4</v>
      </c>
      <c r="D407" s="289"/>
      <c r="E407" s="289"/>
      <c r="F407" s="266" t="s">
        <v>1294</v>
      </c>
      <c r="G407" s="289" t="s">
        <v>868</v>
      </c>
      <c r="H407" s="288" t="s">
        <v>126</v>
      </c>
      <c r="I407" s="275"/>
      <c r="J407" s="285"/>
      <c r="K407" s="261"/>
    </row>
    <row r="408" spans="1:392">
      <c r="A408" s="251" t="s">
        <v>1470</v>
      </c>
      <c r="B408" s="266" t="s">
        <v>1468</v>
      </c>
      <c r="C408" s="290">
        <f>VLOOKUP(A408,'Running Inventory count'!$A:$C,3,)</f>
        <v>9</v>
      </c>
      <c r="D408" s="289"/>
      <c r="E408" s="289"/>
      <c r="F408" s="266" t="s">
        <v>1454</v>
      </c>
      <c r="G408" s="289" t="s">
        <v>1818</v>
      </c>
      <c r="H408" s="288" t="s">
        <v>126</v>
      </c>
      <c r="I408" s="275"/>
      <c r="J408" s="285"/>
      <c r="K408" s="261"/>
    </row>
    <row r="409" spans="1:392" s="164" customFormat="1">
      <c r="A409" s="251" t="s">
        <v>122</v>
      </c>
      <c r="B409" s="266" t="s">
        <v>454</v>
      </c>
      <c r="C409" s="290">
        <f>VLOOKUP(A409,'Running Inventory count'!$A:$C,3,)</f>
        <v>9</v>
      </c>
      <c r="D409" s="289"/>
      <c r="E409" s="289"/>
      <c r="F409" s="266" t="s">
        <v>1294</v>
      </c>
      <c r="G409" s="289" t="s">
        <v>868</v>
      </c>
      <c r="H409" s="288" t="s">
        <v>126</v>
      </c>
      <c r="I409" s="275"/>
      <c r="J409" s="285"/>
      <c r="K409" s="261"/>
      <c r="L409" s="241"/>
      <c r="M409" s="241"/>
      <c r="N409" s="241"/>
      <c r="O409" s="241"/>
      <c r="P409" s="241"/>
      <c r="Q409" s="241"/>
      <c r="R409" s="241"/>
      <c r="S409" s="241"/>
      <c r="T409" s="241"/>
      <c r="U409" s="241"/>
      <c r="V409" s="241"/>
      <c r="W409" s="241"/>
      <c r="X409" s="241"/>
      <c r="Y409" s="241"/>
      <c r="Z409" s="241"/>
      <c r="AA409" s="241"/>
      <c r="AB409" s="241"/>
      <c r="AC409" s="241"/>
      <c r="AD409" s="241"/>
      <c r="AE409" s="241"/>
      <c r="AF409" s="241"/>
      <c r="AG409" s="241"/>
      <c r="AH409" s="241"/>
      <c r="AI409" s="241"/>
      <c r="AJ409" s="241"/>
      <c r="AK409" s="241"/>
      <c r="AL409" s="241"/>
      <c r="AM409" s="241"/>
      <c r="AN409" s="241"/>
      <c r="AO409" s="241"/>
      <c r="AP409" s="241"/>
      <c r="AQ409" s="241"/>
      <c r="AR409" s="241"/>
      <c r="AS409" s="241"/>
      <c r="AT409" s="241"/>
      <c r="AU409" s="241"/>
      <c r="AV409" s="241"/>
      <c r="AW409" s="241"/>
      <c r="AX409" s="241"/>
      <c r="AY409" s="241"/>
      <c r="AZ409" s="241"/>
      <c r="BA409" s="241"/>
      <c r="BB409" s="241"/>
      <c r="BC409" s="241"/>
      <c r="BD409" s="241"/>
      <c r="BE409" s="241"/>
      <c r="BF409" s="241"/>
      <c r="BG409" s="241"/>
      <c r="BH409" s="241"/>
      <c r="BI409" s="241"/>
      <c r="BJ409" s="241"/>
      <c r="BK409" s="241"/>
      <c r="BL409" s="241"/>
      <c r="BM409" s="241"/>
      <c r="BN409" s="241"/>
      <c r="BO409" s="241"/>
      <c r="BP409" s="241"/>
      <c r="BQ409" s="241"/>
      <c r="BR409" s="241"/>
      <c r="BS409" s="241"/>
      <c r="BT409" s="241"/>
      <c r="BU409" s="241"/>
      <c r="BV409" s="241"/>
      <c r="BW409" s="241"/>
      <c r="BX409" s="241"/>
      <c r="BY409" s="241"/>
      <c r="BZ409" s="241"/>
      <c r="CA409" s="241"/>
      <c r="CB409" s="241"/>
      <c r="CC409" s="241"/>
      <c r="CD409" s="241"/>
      <c r="CE409" s="241"/>
      <c r="CF409" s="241"/>
      <c r="CG409" s="241"/>
      <c r="CH409" s="241"/>
      <c r="CI409" s="241"/>
      <c r="CJ409" s="241"/>
      <c r="CK409" s="241"/>
      <c r="CL409" s="241"/>
      <c r="CM409" s="241"/>
      <c r="CN409" s="241"/>
      <c r="CO409" s="241"/>
      <c r="CP409" s="241"/>
      <c r="CQ409" s="241"/>
      <c r="CR409" s="241"/>
      <c r="CS409" s="241"/>
      <c r="CT409" s="241"/>
      <c r="CU409" s="241"/>
      <c r="CV409" s="241"/>
      <c r="CW409" s="241"/>
      <c r="CX409" s="241"/>
      <c r="CY409" s="241"/>
      <c r="CZ409" s="241"/>
      <c r="DA409" s="241"/>
      <c r="DB409" s="241"/>
      <c r="DC409" s="241"/>
      <c r="DD409" s="241"/>
      <c r="DE409" s="241"/>
      <c r="DF409" s="241"/>
      <c r="DG409" s="241"/>
      <c r="DH409" s="241"/>
      <c r="DI409" s="241"/>
      <c r="DJ409" s="241"/>
      <c r="DK409" s="241"/>
      <c r="DL409" s="241"/>
      <c r="DM409" s="241"/>
      <c r="DN409" s="241"/>
      <c r="DO409" s="241"/>
      <c r="DP409" s="241"/>
      <c r="DQ409" s="241"/>
      <c r="DR409" s="241"/>
      <c r="DS409" s="241"/>
      <c r="DT409" s="241"/>
      <c r="DU409" s="241"/>
      <c r="DV409" s="241"/>
      <c r="DW409" s="241"/>
      <c r="DX409" s="241"/>
      <c r="DY409" s="241"/>
      <c r="DZ409" s="241"/>
      <c r="EA409" s="241"/>
      <c r="EB409" s="241"/>
      <c r="EC409" s="241"/>
      <c r="ED409" s="241"/>
      <c r="EE409" s="241"/>
      <c r="EF409" s="241"/>
      <c r="EG409" s="241"/>
      <c r="EH409" s="241"/>
      <c r="EI409" s="241"/>
      <c r="EJ409" s="241"/>
      <c r="EK409" s="241"/>
      <c r="EL409" s="241"/>
      <c r="EM409" s="241"/>
      <c r="EN409" s="241"/>
      <c r="EO409" s="241"/>
      <c r="EP409" s="241"/>
      <c r="EQ409" s="241"/>
      <c r="ER409" s="241"/>
      <c r="ES409" s="241"/>
      <c r="ET409" s="241"/>
      <c r="EU409" s="241"/>
      <c r="EV409" s="241"/>
      <c r="EW409" s="241"/>
      <c r="EX409" s="241"/>
      <c r="EY409" s="241"/>
      <c r="EZ409" s="241"/>
      <c r="FA409" s="241"/>
      <c r="FB409" s="241"/>
      <c r="FC409" s="241"/>
      <c r="FD409" s="241"/>
      <c r="FE409" s="241"/>
      <c r="FF409" s="241"/>
      <c r="FG409" s="241"/>
      <c r="FH409" s="241"/>
      <c r="FI409" s="241"/>
      <c r="FJ409" s="241"/>
      <c r="FK409" s="241"/>
      <c r="FL409" s="241"/>
      <c r="FM409" s="241"/>
      <c r="FN409" s="241"/>
      <c r="FO409" s="241"/>
      <c r="FP409" s="241"/>
      <c r="FQ409" s="241"/>
      <c r="FR409" s="241"/>
      <c r="FS409" s="241"/>
      <c r="FT409" s="241"/>
      <c r="FU409" s="241"/>
      <c r="FV409" s="241"/>
      <c r="FW409" s="241"/>
      <c r="FX409" s="241"/>
      <c r="FY409" s="241"/>
      <c r="FZ409" s="241"/>
      <c r="GA409" s="241"/>
      <c r="GB409" s="241"/>
      <c r="GC409" s="241"/>
      <c r="GD409" s="241"/>
      <c r="GE409" s="241"/>
      <c r="GF409" s="241"/>
      <c r="GG409" s="241"/>
      <c r="GH409" s="241"/>
      <c r="GI409" s="241"/>
      <c r="GJ409" s="241"/>
      <c r="GK409" s="241"/>
      <c r="GL409" s="241"/>
      <c r="GM409" s="241"/>
      <c r="GN409" s="241"/>
      <c r="GO409" s="241"/>
      <c r="GP409" s="241"/>
      <c r="GQ409" s="241"/>
      <c r="GR409" s="241"/>
      <c r="GS409" s="241"/>
      <c r="GT409" s="241"/>
      <c r="GU409" s="241"/>
      <c r="GV409" s="241"/>
      <c r="GW409" s="241"/>
      <c r="GX409" s="241"/>
      <c r="GY409" s="241"/>
      <c r="GZ409" s="241"/>
      <c r="HA409" s="241"/>
      <c r="HB409" s="241"/>
      <c r="HC409" s="241"/>
      <c r="HD409" s="241"/>
      <c r="HE409" s="241"/>
      <c r="HF409" s="241"/>
      <c r="HG409" s="241"/>
      <c r="HH409" s="241"/>
      <c r="HI409" s="241"/>
      <c r="HJ409" s="241"/>
      <c r="HK409" s="241"/>
      <c r="HL409" s="241"/>
      <c r="HM409" s="241"/>
      <c r="HN409" s="241"/>
      <c r="HO409" s="241"/>
      <c r="HP409" s="241"/>
      <c r="HQ409" s="241"/>
      <c r="HR409" s="241"/>
      <c r="HS409" s="241"/>
      <c r="HT409" s="241"/>
      <c r="HU409" s="241"/>
      <c r="HV409" s="241"/>
      <c r="HW409" s="241"/>
      <c r="HX409" s="241"/>
      <c r="HY409" s="241"/>
      <c r="HZ409" s="241"/>
      <c r="IA409" s="241"/>
      <c r="IB409" s="241"/>
      <c r="IC409" s="241"/>
      <c r="ID409" s="241"/>
      <c r="IE409" s="241"/>
      <c r="IF409" s="241"/>
      <c r="IG409" s="241"/>
      <c r="IH409" s="241"/>
      <c r="II409" s="241"/>
      <c r="IJ409" s="241"/>
      <c r="IK409" s="241"/>
      <c r="IL409" s="241"/>
      <c r="IM409" s="241"/>
      <c r="IN409" s="241"/>
      <c r="IO409" s="241"/>
      <c r="IP409" s="241"/>
      <c r="IQ409" s="241"/>
      <c r="IR409" s="241"/>
      <c r="IS409" s="241"/>
      <c r="IT409" s="241"/>
      <c r="IU409" s="241"/>
      <c r="IV409" s="241"/>
      <c r="IW409" s="241"/>
      <c r="IX409" s="241"/>
      <c r="IY409" s="241"/>
      <c r="IZ409" s="241"/>
      <c r="JA409" s="241"/>
      <c r="JB409" s="241"/>
      <c r="JC409" s="241"/>
      <c r="JD409" s="241"/>
      <c r="JE409" s="241"/>
      <c r="JF409" s="241"/>
      <c r="JG409" s="241"/>
      <c r="JH409" s="241"/>
      <c r="JI409" s="241"/>
      <c r="JJ409" s="241"/>
      <c r="JK409" s="241"/>
      <c r="JL409" s="241"/>
      <c r="JM409" s="241"/>
      <c r="JN409" s="241"/>
      <c r="JO409" s="241"/>
      <c r="JP409" s="241"/>
      <c r="JQ409" s="241"/>
      <c r="JR409" s="241"/>
      <c r="JS409" s="241"/>
      <c r="JT409" s="241"/>
      <c r="JU409" s="241"/>
      <c r="JV409" s="241"/>
      <c r="JW409" s="241"/>
      <c r="JX409" s="241"/>
      <c r="JY409" s="241"/>
      <c r="JZ409" s="241"/>
      <c r="KA409" s="241"/>
      <c r="KB409" s="241"/>
      <c r="KC409" s="241"/>
      <c r="KD409" s="241"/>
      <c r="KE409" s="241"/>
      <c r="KF409" s="241"/>
      <c r="KG409" s="241"/>
      <c r="KH409" s="241"/>
      <c r="KI409" s="241"/>
      <c r="KJ409" s="241"/>
      <c r="KK409" s="241"/>
      <c r="KL409" s="241"/>
      <c r="KM409" s="241"/>
      <c r="KN409" s="241"/>
      <c r="KO409" s="241"/>
      <c r="KP409" s="241"/>
      <c r="KQ409" s="241"/>
      <c r="KR409" s="241"/>
      <c r="KS409" s="241"/>
      <c r="KT409" s="241"/>
      <c r="KU409" s="241"/>
      <c r="KV409" s="241"/>
      <c r="KW409" s="241"/>
      <c r="KX409" s="241"/>
      <c r="KY409" s="241"/>
      <c r="KZ409" s="241"/>
      <c r="LA409" s="241"/>
      <c r="LB409" s="241"/>
      <c r="LC409" s="241"/>
      <c r="LD409" s="241"/>
      <c r="LE409" s="241"/>
      <c r="LF409" s="241"/>
      <c r="LG409" s="241"/>
      <c r="LH409" s="241"/>
      <c r="LI409" s="241"/>
      <c r="LJ409" s="241"/>
      <c r="LK409" s="241"/>
      <c r="LL409" s="241"/>
      <c r="LM409" s="241"/>
      <c r="LN409" s="241"/>
      <c r="LO409" s="241"/>
      <c r="LP409" s="241"/>
      <c r="LQ409" s="241"/>
      <c r="LR409" s="241"/>
      <c r="LS409" s="241"/>
      <c r="LT409" s="241"/>
      <c r="LU409" s="241"/>
      <c r="LV409" s="241"/>
      <c r="LW409" s="241"/>
      <c r="LX409" s="241"/>
      <c r="LY409" s="241"/>
      <c r="LZ409" s="241"/>
      <c r="MA409" s="241"/>
      <c r="MB409" s="241"/>
      <c r="MC409" s="241"/>
      <c r="MD409" s="241"/>
      <c r="ME409" s="241"/>
      <c r="MF409" s="241"/>
      <c r="MG409" s="241"/>
      <c r="MH409" s="241"/>
      <c r="MI409" s="241"/>
      <c r="MJ409" s="241"/>
      <c r="MK409" s="241"/>
      <c r="ML409" s="241"/>
      <c r="MM409" s="241"/>
      <c r="MN409" s="241"/>
      <c r="MO409" s="241"/>
      <c r="MP409" s="241"/>
      <c r="MQ409" s="241"/>
      <c r="MR409" s="241"/>
      <c r="MS409" s="241"/>
      <c r="MT409" s="241"/>
      <c r="MU409" s="241"/>
      <c r="MV409" s="241"/>
      <c r="MW409" s="241"/>
      <c r="MX409" s="241"/>
      <c r="MY409" s="241"/>
      <c r="MZ409" s="241"/>
      <c r="NA409" s="241"/>
      <c r="NB409" s="241"/>
      <c r="NC409" s="241"/>
      <c r="ND409" s="241"/>
      <c r="NE409" s="241"/>
      <c r="NF409" s="241"/>
      <c r="NG409" s="241"/>
      <c r="NH409" s="241"/>
      <c r="NI409" s="241"/>
      <c r="NJ409" s="241"/>
      <c r="NK409" s="241"/>
      <c r="NL409" s="241"/>
      <c r="NM409" s="241"/>
      <c r="NN409" s="241"/>
      <c r="NO409" s="241"/>
      <c r="NP409" s="241"/>
      <c r="NQ409" s="241"/>
      <c r="NR409" s="241"/>
      <c r="NS409" s="241"/>
      <c r="NT409" s="241"/>
      <c r="NU409" s="241"/>
      <c r="NV409" s="241"/>
      <c r="NW409" s="241"/>
      <c r="NX409" s="241"/>
      <c r="NY409" s="241"/>
      <c r="NZ409" s="241"/>
      <c r="OA409" s="241"/>
      <c r="OB409" s="241"/>
    </row>
    <row r="410" spans="1:392">
      <c r="A410" s="251" t="s">
        <v>124</v>
      </c>
      <c r="B410" s="266" t="s">
        <v>456</v>
      </c>
      <c r="C410" s="290">
        <f>VLOOKUP(A410,'Running Inventory count'!$A:$C,3,)</f>
        <v>3</v>
      </c>
      <c r="D410" s="289"/>
      <c r="E410" s="289"/>
      <c r="F410" s="266" t="s">
        <v>1294</v>
      </c>
      <c r="G410" s="289" t="s">
        <v>868</v>
      </c>
      <c r="H410" s="288" t="s">
        <v>126</v>
      </c>
      <c r="I410" s="275"/>
      <c r="J410" s="285"/>
      <c r="K410" s="261"/>
    </row>
    <row r="411" spans="1:392">
      <c r="A411" s="139" t="s">
        <v>3018</v>
      </c>
      <c r="B411" s="171" t="s">
        <v>3017</v>
      </c>
      <c r="C411" s="170">
        <f>VLOOKUP(A411,'Running Inventory count'!$A:$C,3,)</f>
        <v>9</v>
      </c>
      <c r="D411" s="169"/>
      <c r="E411" s="169"/>
      <c r="F411" s="115" t="s">
        <v>2880</v>
      </c>
      <c r="G411" s="169" t="s">
        <v>868</v>
      </c>
      <c r="H411" s="167" t="s">
        <v>126</v>
      </c>
      <c r="J411" s="166"/>
    </row>
    <row r="412" spans="1:392">
      <c r="A412" s="251" t="s">
        <v>1812</v>
      </c>
      <c r="B412" s="266" t="s">
        <v>1811</v>
      </c>
      <c r="C412" s="290">
        <f>VLOOKUP(A412,'Running Inventory count'!$A:$C,3,)</f>
        <v>3</v>
      </c>
      <c r="D412" s="289"/>
      <c r="E412" s="289"/>
      <c r="F412" s="266" t="s">
        <v>1762</v>
      </c>
      <c r="G412" s="289" t="s">
        <v>868</v>
      </c>
      <c r="H412" s="288" t="s">
        <v>126</v>
      </c>
      <c r="I412" s="275"/>
      <c r="J412" s="285"/>
      <c r="K412" s="261"/>
    </row>
    <row r="413" spans="1:392" s="164" customFormat="1">
      <c r="A413" s="251" t="s">
        <v>117</v>
      </c>
      <c r="B413" s="266" t="s">
        <v>306</v>
      </c>
      <c r="C413" s="290">
        <f>VLOOKUP(A413,'Running Inventory count'!$A:$C,3,)</f>
        <v>4</v>
      </c>
      <c r="D413" s="289"/>
      <c r="E413" s="289"/>
      <c r="F413" s="266" t="s">
        <v>1294</v>
      </c>
      <c r="G413" s="289" t="s">
        <v>868</v>
      </c>
      <c r="H413" s="288" t="s">
        <v>126</v>
      </c>
      <c r="I413" s="275"/>
      <c r="J413" s="285"/>
      <c r="K413" s="261"/>
      <c r="L413" s="241"/>
      <c r="M413" s="241"/>
      <c r="N413" s="241"/>
      <c r="O413" s="241"/>
      <c r="P413" s="241"/>
      <c r="Q413" s="241"/>
      <c r="R413" s="241"/>
      <c r="S413" s="241"/>
      <c r="T413" s="241"/>
      <c r="U413" s="241"/>
      <c r="V413" s="241"/>
      <c r="W413" s="241"/>
      <c r="X413" s="241"/>
      <c r="Y413" s="241"/>
      <c r="Z413" s="241"/>
      <c r="AA413" s="241"/>
      <c r="AB413" s="241"/>
      <c r="AC413" s="241"/>
      <c r="AD413" s="241"/>
      <c r="AE413" s="241"/>
      <c r="AF413" s="241"/>
      <c r="AG413" s="241"/>
      <c r="AH413" s="241"/>
      <c r="AI413" s="241"/>
      <c r="AJ413" s="241"/>
      <c r="AK413" s="241"/>
      <c r="AL413" s="241"/>
      <c r="AM413" s="241"/>
      <c r="AN413" s="241"/>
      <c r="AO413" s="241"/>
      <c r="AP413" s="241"/>
      <c r="AQ413" s="241"/>
      <c r="AR413" s="241"/>
      <c r="AS413" s="241"/>
      <c r="AT413" s="241"/>
      <c r="AU413" s="241"/>
      <c r="AV413" s="241"/>
      <c r="AW413" s="241"/>
      <c r="AX413" s="241"/>
      <c r="AY413" s="241"/>
      <c r="AZ413" s="241"/>
      <c r="BA413" s="241"/>
      <c r="BB413" s="241"/>
      <c r="BC413" s="241"/>
      <c r="BD413" s="241"/>
      <c r="BE413" s="241"/>
      <c r="BF413" s="241"/>
      <c r="BG413" s="241"/>
      <c r="BH413" s="241"/>
      <c r="BI413" s="241"/>
      <c r="BJ413" s="241"/>
      <c r="BK413" s="241"/>
      <c r="BL413" s="241"/>
      <c r="BM413" s="241"/>
      <c r="BN413" s="241"/>
      <c r="BO413" s="241"/>
      <c r="BP413" s="241"/>
      <c r="BQ413" s="241"/>
      <c r="BR413" s="241"/>
      <c r="BS413" s="241"/>
      <c r="BT413" s="241"/>
      <c r="BU413" s="241"/>
      <c r="BV413" s="241"/>
      <c r="BW413" s="241"/>
      <c r="BX413" s="241"/>
      <c r="BY413" s="241"/>
      <c r="BZ413" s="241"/>
      <c r="CA413" s="241"/>
      <c r="CB413" s="241"/>
      <c r="CC413" s="241"/>
      <c r="CD413" s="241"/>
      <c r="CE413" s="241"/>
      <c r="CF413" s="241"/>
      <c r="CG413" s="241"/>
      <c r="CH413" s="241"/>
      <c r="CI413" s="241"/>
      <c r="CJ413" s="241"/>
      <c r="CK413" s="241"/>
      <c r="CL413" s="241"/>
      <c r="CM413" s="241"/>
      <c r="CN413" s="241"/>
      <c r="CO413" s="241"/>
      <c r="CP413" s="241"/>
      <c r="CQ413" s="241"/>
      <c r="CR413" s="241"/>
      <c r="CS413" s="241"/>
      <c r="CT413" s="241"/>
      <c r="CU413" s="241"/>
      <c r="CV413" s="241"/>
      <c r="CW413" s="241"/>
      <c r="CX413" s="241"/>
      <c r="CY413" s="241"/>
      <c r="CZ413" s="241"/>
      <c r="DA413" s="241"/>
      <c r="DB413" s="241"/>
      <c r="DC413" s="241"/>
      <c r="DD413" s="241"/>
      <c r="DE413" s="241"/>
      <c r="DF413" s="241"/>
      <c r="DG413" s="241"/>
      <c r="DH413" s="241"/>
      <c r="DI413" s="241"/>
      <c r="DJ413" s="241"/>
      <c r="DK413" s="241"/>
      <c r="DL413" s="241"/>
      <c r="DM413" s="241"/>
      <c r="DN413" s="241"/>
      <c r="DO413" s="241"/>
      <c r="DP413" s="241"/>
      <c r="DQ413" s="241"/>
      <c r="DR413" s="241"/>
      <c r="DS413" s="241"/>
      <c r="DT413" s="241"/>
      <c r="DU413" s="241"/>
      <c r="DV413" s="241"/>
      <c r="DW413" s="241"/>
      <c r="DX413" s="241"/>
      <c r="DY413" s="241"/>
      <c r="DZ413" s="241"/>
      <c r="EA413" s="241"/>
      <c r="EB413" s="241"/>
      <c r="EC413" s="241"/>
      <c r="ED413" s="241"/>
      <c r="EE413" s="241"/>
      <c r="EF413" s="241"/>
      <c r="EG413" s="241"/>
      <c r="EH413" s="241"/>
      <c r="EI413" s="241"/>
      <c r="EJ413" s="241"/>
      <c r="EK413" s="241"/>
      <c r="EL413" s="241"/>
      <c r="EM413" s="241"/>
      <c r="EN413" s="241"/>
      <c r="EO413" s="241"/>
      <c r="EP413" s="241"/>
      <c r="EQ413" s="241"/>
      <c r="ER413" s="241"/>
      <c r="ES413" s="241"/>
      <c r="ET413" s="241"/>
      <c r="EU413" s="241"/>
      <c r="EV413" s="241"/>
      <c r="EW413" s="241"/>
      <c r="EX413" s="241"/>
      <c r="EY413" s="241"/>
      <c r="EZ413" s="241"/>
      <c r="FA413" s="241"/>
      <c r="FB413" s="241"/>
      <c r="FC413" s="241"/>
      <c r="FD413" s="241"/>
      <c r="FE413" s="241"/>
      <c r="FF413" s="241"/>
      <c r="FG413" s="241"/>
      <c r="FH413" s="241"/>
      <c r="FI413" s="241"/>
      <c r="FJ413" s="241"/>
      <c r="FK413" s="241"/>
      <c r="FL413" s="241"/>
      <c r="FM413" s="241"/>
      <c r="FN413" s="241"/>
      <c r="FO413" s="241"/>
      <c r="FP413" s="241"/>
      <c r="FQ413" s="241"/>
      <c r="FR413" s="241"/>
      <c r="FS413" s="241"/>
      <c r="FT413" s="241"/>
      <c r="FU413" s="241"/>
      <c r="FV413" s="241"/>
      <c r="FW413" s="241"/>
      <c r="FX413" s="241"/>
      <c r="FY413" s="241"/>
      <c r="FZ413" s="241"/>
      <c r="GA413" s="241"/>
      <c r="GB413" s="241"/>
      <c r="GC413" s="241"/>
      <c r="GD413" s="241"/>
      <c r="GE413" s="241"/>
      <c r="GF413" s="241"/>
      <c r="GG413" s="241"/>
      <c r="GH413" s="241"/>
      <c r="GI413" s="241"/>
      <c r="GJ413" s="241"/>
      <c r="GK413" s="241"/>
      <c r="GL413" s="241"/>
      <c r="GM413" s="241"/>
      <c r="GN413" s="241"/>
      <c r="GO413" s="241"/>
      <c r="GP413" s="241"/>
      <c r="GQ413" s="241"/>
      <c r="GR413" s="241"/>
      <c r="GS413" s="241"/>
      <c r="GT413" s="241"/>
      <c r="GU413" s="241"/>
      <c r="GV413" s="241"/>
      <c r="GW413" s="241"/>
      <c r="GX413" s="241"/>
      <c r="GY413" s="241"/>
      <c r="GZ413" s="241"/>
      <c r="HA413" s="241"/>
      <c r="HB413" s="241"/>
      <c r="HC413" s="241"/>
      <c r="HD413" s="241"/>
      <c r="HE413" s="241"/>
      <c r="HF413" s="241"/>
      <c r="HG413" s="241"/>
      <c r="HH413" s="241"/>
      <c r="HI413" s="241"/>
      <c r="HJ413" s="241"/>
      <c r="HK413" s="241"/>
      <c r="HL413" s="241"/>
      <c r="HM413" s="241"/>
      <c r="HN413" s="241"/>
      <c r="HO413" s="241"/>
      <c r="HP413" s="241"/>
      <c r="HQ413" s="241"/>
      <c r="HR413" s="241"/>
      <c r="HS413" s="241"/>
      <c r="HT413" s="241"/>
      <c r="HU413" s="241"/>
      <c r="HV413" s="241"/>
      <c r="HW413" s="241"/>
      <c r="HX413" s="241"/>
      <c r="HY413" s="241"/>
      <c r="HZ413" s="241"/>
      <c r="IA413" s="241"/>
      <c r="IB413" s="241"/>
      <c r="IC413" s="241"/>
      <c r="ID413" s="241"/>
      <c r="IE413" s="241"/>
      <c r="IF413" s="241"/>
      <c r="IG413" s="241"/>
      <c r="IH413" s="241"/>
      <c r="II413" s="241"/>
      <c r="IJ413" s="241"/>
      <c r="IK413" s="241"/>
      <c r="IL413" s="241"/>
      <c r="IM413" s="241"/>
      <c r="IN413" s="241"/>
      <c r="IO413" s="241"/>
      <c r="IP413" s="241"/>
      <c r="IQ413" s="241"/>
      <c r="IR413" s="241"/>
      <c r="IS413" s="241"/>
      <c r="IT413" s="241"/>
      <c r="IU413" s="241"/>
      <c r="IV413" s="241"/>
      <c r="IW413" s="241"/>
      <c r="IX413" s="241"/>
      <c r="IY413" s="241"/>
      <c r="IZ413" s="241"/>
      <c r="JA413" s="241"/>
      <c r="JB413" s="241"/>
      <c r="JC413" s="241"/>
      <c r="JD413" s="241"/>
      <c r="JE413" s="241"/>
      <c r="JF413" s="241"/>
      <c r="JG413" s="241"/>
      <c r="JH413" s="241"/>
      <c r="JI413" s="241"/>
      <c r="JJ413" s="241"/>
      <c r="JK413" s="241"/>
      <c r="JL413" s="241"/>
      <c r="JM413" s="241"/>
      <c r="JN413" s="241"/>
      <c r="JO413" s="241"/>
      <c r="JP413" s="241"/>
      <c r="JQ413" s="241"/>
      <c r="JR413" s="241"/>
      <c r="JS413" s="241"/>
      <c r="JT413" s="241"/>
      <c r="JU413" s="241"/>
      <c r="JV413" s="241"/>
      <c r="JW413" s="241"/>
      <c r="JX413" s="241"/>
      <c r="JY413" s="241"/>
      <c r="JZ413" s="241"/>
      <c r="KA413" s="241"/>
      <c r="KB413" s="241"/>
      <c r="KC413" s="241"/>
      <c r="KD413" s="241"/>
      <c r="KE413" s="241"/>
      <c r="KF413" s="241"/>
      <c r="KG413" s="241"/>
      <c r="KH413" s="241"/>
      <c r="KI413" s="241"/>
      <c r="KJ413" s="241"/>
      <c r="KK413" s="241"/>
      <c r="KL413" s="241"/>
      <c r="KM413" s="241"/>
      <c r="KN413" s="241"/>
      <c r="KO413" s="241"/>
      <c r="KP413" s="241"/>
      <c r="KQ413" s="241"/>
      <c r="KR413" s="241"/>
      <c r="KS413" s="241"/>
      <c r="KT413" s="241"/>
      <c r="KU413" s="241"/>
      <c r="KV413" s="241"/>
      <c r="KW413" s="241"/>
      <c r="KX413" s="241"/>
      <c r="KY413" s="241"/>
      <c r="KZ413" s="241"/>
      <c r="LA413" s="241"/>
      <c r="LB413" s="241"/>
      <c r="LC413" s="241"/>
      <c r="LD413" s="241"/>
      <c r="LE413" s="241"/>
      <c r="LF413" s="241"/>
      <c r="LG413" s="241"/>
      <c r="LH413" s="241"/>
      <c r="LI413" s="241"/>
      <c r="LJ413" s="241"/>
      <c r="LK413" s="241"/>
      <c r="LL413" s="241"/>
      <c r="LM413" s="241"/>
      <c r="LN413" s="241"/>
      <c r="LO413" s="241"/>
      <c r="LP413" s="241"/>
      <c r="LQ413" s="241"/>
      <c r="LR413" s="241"/>
      <c r="LS413" s="241"/>
      <c r="LT413" s="241"/>
      <c r="LU413" s="241"/>
      <c r="LV413" s="241"/>
      <c r="LW413" s="241"/>
      <c r="LX413" s="241"/>
      <c r="LY413" s="241"/>
      <c r="LZ413" s="241"/>
      <c r="MA413" s="241"/>
      <c r="MB413" s="241"/>
      <c r="MC413" s="241"/>
      <c r="MD413" s="241"/>
      <c r="ME413" s="241"/>
      <c r="MF413" s="241"/>
      <c r="MG413" s="241"/>
      <c r="MH413" s="241"/>
      <c r="MI413" s="241"/>
      <c r="MJ413" s="241"/>
      <c r="MK413" s="241"/>
      <c r="ML413" s="241"/>
      <c r="MM413" s="241"/>
      <c r="MN413" s="241"/>
      <c r="MO413" s="241"/>
      <c r="MP413" s="241"/>
      <c r="MQ413" s="241"/>
      <c r="MR413" s="241"/>
      <c r="MS413" s="241"/>
      <c r="MT413" s="241"/>
      <c r="MU413" s="241"/>
      <c r="MV413" s="241"/>
      <c r="MW413" s="241"/>
      <c r="MX413" s="241"/>
      <c r="MY413" s="241"/>
      <c r="MZ413" s="241"/>
      <c r="NA413" s="241"/>
      <c r="NB413" s="241"/>
      <c r="NC413" s="241"/>
      <c r="ND413" s="241"/>
      <c r="NE413" s="241"/>
      <c r="NF413" s="241"/>
      <c r="NG413" s="241"/>
      <c r="NH413" s="241"/>
      <c r="NI413" s="241"/>
      <c r="NJ413" s="241"/>
      <c r="NK413" s="241"/>
      <c r="NL413" s="241"/>
      <c r="NM413" s="241"/>
      <c r="NN413" s="241"/>
      <c r="NO413" s="241"/>
      <c r="NP413" s="241"/>
      <c r="NQ413" s="241"/>
      <c r="NR413" s="241"/>
      <c r="NS413" s="241"/>
      <c r="NT413" s="241"/>
      <c r="NU413" s="241"/>
      <c r="NV413" s="241"/>
      <c r="NW413" s="241"/>
      <c r="NX413" s="241"/>
      <c r="NY413" s="241"/>
      <c r="NZ413" s="241"/>
      <c r="OA413" s="241"/>
      <c r="OB413" s="241"/>
    </row>
    <row r="414" spans="1:392">
      <c r="A414" s="139" t="s">
        <v>3024</v>
      </c>
      <c r="B414" s="171" t="s">
        <v>3023</v>
      </c>
      <c r="C414" s="170">
        <f>VLOOKUP(A414,'Running Inventory count'!$A:$C,3,)</f>
        <v>4</v>
      </c>
      <c r="D414" s="169"/>
      <c r="E414" s="169"/>
      <c r="F414" s="115" t="s">
        <v>2880</v>
      </c>
      <c r="G414" s="169" t="s">
        <v>868</v>
      </c>
      <c r="H414" s="167" t="s">
        <v>126</v>
      </c>
      <c r="J414" s="166"/>
    </row>
    <row r="415" spans="1:392">
      <c r="A415" s="251" t="s">
        <v>116</v>
      </c>
      <c r="B415" s="266" t="s">
        <v>310</v>
      </c>
      <c r="C415" s="290">
        <f>VLOOKUP(A415,'Running Inventory count'!$A:$C,3,)</f>
        <v>6</v>
      </c>
      <c r="D415" s="289"/>
      <c r="E415" s="289"/>
      <c r="F415" s="266" t="s">
        <v>1294</v>
      </c>
      <c r="G415" s="289" t="s">
        <v>868</v>
      </c>
      <c r="H415" s="288" t="s">
        <v>126</v>
      </c>
      <c r="I415" s="275"/>
      <c r="J415" s="285"/>
      <c r="K415" s="261"/>
    </row>
    <row r="416" spans="1:392" s="164" customFormat="1">
      <c r="A416" s="139" t="s">
        <v>3022</v>
      </c>
      <c r="B416" s="171" t="s">
        <v>3021</v>
      </c>
      <c r="C416" s="170">
        <f>VLOOKUP(A416,'Running Inventory count'!$A:$C,3,)</f>
        <v>5</v>
      </c>
      <c r="D416" s="169"/>
      <c r="E416" s="169"/>
      <c r="F416" s="115" t="s">
        <v>2880</v>
      </c>
      <c r="G416" s="169" t="s">
        <v>868</v>
      </c>
      <c r="H416" s="167" t="s">
        <v>126</v>
      </c>
      <c r="I416" s="151"/>
      <c r="J416" s="166"/>
      <c r="K416" s="165"/>
      <c r="L416" s="241"/>
      <c r="M416" s="241"/>
      <c r="N416" s="241"/>
      <c r="O416" s="241"/>
      <c r="P416" s="241"/>
      <c r="Q416" s="241"/>
      <c r="R416" s="241"/>
      <c r="S416" s="241"/>
      <c r="T416" s="241"/>
      <c r="U416" s="241"/>
      <c r="V416" s="241"/>
      <c r="W416" s="241"/>
      <c r="X416" s="241"/>
      <c r="Y416" s="241"/>
      <c r="Z416" s="241"/>
      <c r="AA416" s="241"/>
      <c r="AB416" s="241"/>
      <c r="AC416" s="241"/>
      <c r="AD416" s="241"/>
      <c r="AE416" s="241"/>
      <c r="AF416" s="241"/>
      <c r="AG416" s="241"/>
      <c r="AH416" s="241"/>
      <c r="AI416" s="241"/>
      <c r="AJ416" s="241"/>
      <c r="AK416" s="241"/>
      <c r="AL416" s="241"/>
      <c r="AM416" s="241"/>
      <c r="AN416" s="241"/>
      <c r="AO416" s="241"/>
      <c r="AP416" s="241"/>
      <c r="AQ416" s="241"/>
      <c r="AR416" s="241"/>
      <c r="AS416" s="241"/>
      <c r="AT416" s="241"/>
      <c r="AU416" s="241"/>
      <c r="AV416" s="241"/>
      <c r="AW416" s="241"/>
      <c r="AX416" s="241"/>
      <c r="AY416" s="241"/>
      <c r="AZ416" s="241"/>
      <c r="BA416" s="241"/>
      <c r="BB416" s="241"/>
      <c r="BC416" s="241"/>
      <c r="BD416" s="241"/>
      <c r="BE416" s="241"/>
      <c r="BF416" s="241"/>
      <c r="BG416" s="241"/>
      <c r="BH416" s="241"/>
      <c r="BI416" s="241"/>
      <c r="BJ416" s="241"/>
      <c r="BK416" s="241"/>
      <c r="BL416" s="241"/>
      <c r="BM416" s="241"/>
      <c r="BN416" s="241"/>
      <c r="BO416" s="241"/>
      <c r="BP416" s="241"/>
      <c r="BQ416" s="241"/>
      <c r="BR416" s="241"/>
      <c r="BS416" s="241"/>
      <c r="BT416" s="241"/>
      <c r="BU416" s="241"/>
      <c r="BV416" s="241"/>
      <c r="BW416" s="241"/>
      <c r="BX416" s="241"/>
      <c r="BY416" s="241"/>
      <c r="BZ416" s="241"/>
      <c r="CA416" s="241"/>
      <c r="CB416" s="241"/>
      <c r="CC416" s="241"/>
      <c r="CD416" s="241"/>
      <c r="CE416" s="241"/>
      <c r="CF416" s="241"/>
      <c r="CG416" s="241"/>
      <c r="CH416" s="241"/>
      <c r="CI416" s="241"/>
      <c r="CJ416" s="241"/>
      <c r="CK416" s="241"/>
      <c r="CL416" s="241"/>
      <c r="CM416" s="241"/>
      <c r="CN416" s="241"/>
      <c r="CO416" s="241"/>
      <c r="CP416" s="241"/>
      <c r="CQ416" s="241"/>
      <c r="CR416" s="241"/>
      <c r="CS416" s="241"/>
      <c r="CT416" s="241"/>
      <c r="CU416" s="241"/>
      <c r="CV416" s="241"/>
      <c r="CW416" s="241"/>
      <c r="CX416" s="241"/>
      <c r="CY416" s="241"/>
      <c r="CZ416" s="241"/>
      <c r="DA416" s="241"/>
      <c r="DB416" s="241"/>
      <c r="DC416" s="241"/>
      <c r="DD416" s="241"/>
      <c r="DE416" s="241"/>
      <c r="DF416" s="241"/>
      <c r="DG416" s="241"/>
      <c r="DH416" s="241"/>
      <c r="DI416" s="241"/>
      <c r="DJ416" s="241"/>
      <c r="DK416" s="241"/>
      <c r="DL416" s="241"/>
      <c r="DM416" s="241"/>
      <c r="DN416" s="241"/>
      <c r="DO416" s="241"/>
      <c r="DP416" s="241"/>
      <c r="DQ416" s="241"/>
      <c r="DR416" s="241"/>
      <c r="DS416" s="241"/>
      <c r="DT416" s="241"/>
      <c r="DU416" s="241"/>
      <c r="DV416" s="241"/>
      <c r="DW416" s="241"/>
      <c r="DX416" s="241"/>
      <c r="DY416" s="241"/>
      <c r="DZ416" s="241"/>
      <c r="EA416" s="241"/>
      <c r="EB416" s="241"/>
      <c r="EC416" s="241"/>
      <c r="ED416" s="241"/>
      <c r="EE416" s="241"/>
      <c r="EF416" s="241"/>
      <c r="EG416" s="241"/>
      <c r="EH416" s="241"/>
      <c r="EI416" s="241"/>
      <c r="EJ416" s="241"/>
      <c r="EK416" s="241"/>
      <c r="EL416" s="241"/>
      <c r="EM416" s="241"/>
      <c r="EN416" s="241"/>
      <c r="EO416" s="241"/>
      <c r="EP416" s="241"/>
      <c r="EQ416" s="241"/>
      <c r="ER416" s="241"/>
      <c r="ES416" s="241"/>
      <c r="ET416" s="241"/>
      <c r="EU416" s="241"/>
      <c r="EV416" s="241"/>
      <c r="EW416" s="241"/>
      <c r="EX416" s="241"/>
      <c r="EY416" s="241"/>
      <c r="EZ416" s="241"/>
      <c r="FA416" s="241"/>
      <c r="FB416" s="241"/>
      <c r="FC416" s="241"/>
      <c r="FD416" s="241"/>
      <c r="FE416" s="241"/>
      <c r="FF416" s="241"/>
      <c r="FG416" s="241"/>
      <c r="FH416" s="241"/>
      <c r="FI416" s="241"/>
      <c r="FJ416" s="241"/>
      <c r="FK416" s="241"/>
      <c r="FL416" s="241"/>
      <c r="FM416" s="241"/>
      <c r="FN416" s="241"/>
      <c r="FO416" s="241"/>
      <c r="FP416" s="241"/>
      <c r="FQ416" s="241"/>
      <c r="FR416" s="241"/>
      <c r="FS416" s="241"/>
      <c r="FT416" s="241"/>
      <c r="FU416" s="241"/>
      <c r="FV416" s="241"/>
      <c r="FW416" s="241"/>
      <c r="FX416" s="241"/>
      <c r="FY416" s="241"/>
      <c r="FZ416" s="241"/>
      <c r="GA416" s="241"/>
      <c r="GB416" s="241"/>
      <c r="GC416" s="241"/>
      <c r="GD416" s="241"/>
      <c r="GE416" s="241"/>
      <c r="GF416" s="241"/>
      <c r="GG416" s="241"/>
      <c r="GH416" s="241"/>
      <c r="GI416" s="241"/>
      <c r="GJ416" s="241"/>
      <c r="GK416" s="241"/>
      <c r="GL416" s="241"/>
      <c r="GM416" s="241"/>
      <c r="GN416" s="241"/>
      <c r="GO416" s="241"/>
      <c r="GP416" s="241"/>
      <c r="GQ416" s="241"/>
      <c r="GR416" s="241"/>
      <c r="GS416" s="241"/>
      <c r="GT416" s="241"/>
      <c r="GU416" s="241"/>
      <c r="GV416" s="241"/>
      <c r="GW416" s="241"/>
      <c r="GX416" s="241"/>
      <c r="GY416" s="241"/>
      <c r="GZ416" s="241"/>
      <c r="HA416" s="241"/>
      <c r="HB416" s="241"/>
      <c r="HC416" s="241"/>
      <c r="HD416" s="241"/>
      <c r="HE416" s="241"/>
      <c r="HF416" s="241"/>
      <c r="HG416" s="241"/>
      <c r="HH416" s="241"/>
      <c r="HI416" s="241"/>
      <c r="HJ416" s="241"/>
      <c r="HK416" s="241"/>
      <c r="HL416" s="241"/>
      <c r="HM416" s="241"/>
      <c r="HN416" s="241"/>
      <c r="HO416" s="241"/>
      <c r="HP416" s="241"/>
      <c r="HQ416" s="241"/>
      <c r="HR416" s="241"/>
      <c r="HS416" s="241"/>
      <c r="HT416" s="241"/>
      <c r="HU416" s="241"/>
      <c r="HV416" s="241"/>
      <c r="HW416" s="241"/>
      <c r="HX416" s="241"/>
      <c r="HY416" s="241"/>
      <c r="HZ416" s="241"/>
      <c r="IA416" s="241"/>
      <c r="IB416" s="241"/>
      <c r="IC416" s="241"/>
      <c r="ID416" s="241"/>
      <c r="IE416" s="241"/>
      <c r="IF416" s="241"/>
      <c r="IG416" s="241"/>
      <c r="IH416" s="241"/>
      <c r="II416" s="241"/>
      <c r="IJ416" s="241"/>
      <c r="IK416" s="241"/>
      <c r="IL416" s="241"/>
      <c r="IM416" s="241"/>
      <c r="IN416" s="241"/>
      <c r="IO416" s="241"/>
      <c r="IP416" s="241"/>
      <c r="IQ416" s="241"/>
      <c r="IR416" s="241"/>
      <c r="IS416" s="241"/>
      <c r="IT416" s="241"/>
      <c r="IU416" s="241"/>
      <c r="IV416" s="241"/>
      <c r="IW416" s="241"/>
      <c r="IX416" s="241"/>
      <c r="IY416" s="241"/>
      <c r="IZ416" s="241"/>
      <c r="JA416" s="241"/>
      <c r="JB416" s="241"/>
      <c r="JC416" s="241"/>
      <c r="JD416" s="241"/>
      <c r="JE416" s="241"/>
      <c r="JF416" s="241"/>
      <c r="JG416" s="241"/>
      <c r="JH416" s="241"/>
      <c r="JI416" s="241"/>
      <c r="JJ416" s="241"/>
      <c r="JK416" s="241"/>
      <c r="JL416" s="241"/>
      <c r="JM416" s="241"/>
      <c r="JN416" s="241"/>
      <c r="JO416" s="241"/>
      <c r="JP416" s="241"/>
      <c r="JQ416" s="241"/>
      <c r="JR416" s="241"/>
      <c r="JS416" s="241"/>
      <c r="JT416" s="241"/>
      <c r="JU416" s="241"/>
      <c r="JV416" s="241"/>
      <c r="JW416" s="241"/>
      <c r="JX416" s="241"/>
      <c r="JY416" s="241"/>
      <c r="JZ416" s="241"/>
      <c r="KA416" s="241"/>
      <c r="KB416" s="241"/>
      <c r="KC416" s="241"/>
      <c r="KD416" s="241"/>
      <c r="KE416" s="241"/>
      <c r="KF416" s="241"/>
      <c r="KG416" s="241"/>
      <c r="KH416" s="241"/>
      <c r="KI416" s="241"/>
      <c r="KJ416" s="241"/>
      <c r="KK416" s="241"/>
      <c r="KL416" s="241"/>
      <c r="KM416" s="241"/>
      <c r="KN416" s="241"/>
      <c r="KO416" s="241"/>
      <c r="KP416" s="241"/>
      <c r="KQ416" s="241"/>
      <c r="KR416" s="241"/>
      <c r="KS416" s="241"/>
      <c r="KT416" s="241"/>
      <c r="KU416" s="241"/>
      <c r="KV416" s="241"/>
      <c r="KW416" s="241"/>
      <c r="KX416" s="241"/>
      <c r="KY416" s="241"/>
      <c r="KZ416" s="241"/>
      <c r="LA416" s="241"/>
      <c r="LB416" s="241"/>
      <c r="LC416" s="241"/>
      <c r="LD416" s="241"/>
      <c r="LE416" s="241"/>
      <c r="LF416" s="241"/>
      <c r="LG416" s="241"/>
      <c r="LH416" s="241"/>
      <c r="LI416" s="241"/>
      <c r="LJ416" s="241"/>
      <c r="LK416" s="241"/>
      <c r="LL416" s="241"/>
      <c r="LM416" s="241"/>
      <c r="LN416" s="241"/>
      <c r="LO416" s="241"/>
      <c r="LP416" s="241"/>
      <c r="LQ416" s="241"/>
      <c r="LR416" s="241"/>
      <c r="LS416" s="241"/>
      <c r="LT416" s="241"/>
      <c r="LU416" s="241"/>
      <c r="LV416" s="241"/>
      <c r="LW416" s="241"/>
      <c r="LX416" s="241"/>
      <c r="LY416" s="241"/>
      <c r="LZ416" s="241"/>
      <c r="MA416" s="241"/>
      <c r="MB416" s="241"/>
      <c r="MC416" s="241"/>
      <c r="MD416" s="241"/>
      <c r="ME416" s="241"/>
      <c r="MF416" s="241"/>
      <c r="MG416" s="241"/>
      <c r="MH416" s="241"/>
      <c r="MI416" s="241"/>
      <c r="MJ416" s="241"/>
      <c r="MK416" s="241"/>
      <c r="ML416" s="241"/>
      <c r="MM416" s="241"/>
      <c r="MN416" s="241"/>
      <c r="MO416" s="241"/>
      <c r="MP416" s="241"/>
      <c r="MQ416" s="241"/>
      <c r="MR416" s="241"/>
      <c r="MS416" s="241"/>
      <c r="MT416" s="241"/>
      <c r="MU416" s="241"/>
      <c r="MV416" s="241"/>
      <c r="MW416" s="241"/>
      <c r="MX416" s="241"/>
      <c r="MY416" s="241"/>
      <c r="MZ416" s="241"/>
      <c r="NA416" s="241"/>
      <c r="NB416" s="241"/>
      <c r="NC416" s="241"/>
      <c r="ND416" s="241"/>
      <c r="NE416" s="241"/>
      <c r="NF416" s="241"/>
      <c r="NG416" s="241"/>
      <c r="NH416" s="241"/>
      <c r="NI416" s="241"/>
      <c r="NJ416" s="241"/>
      <c r="NK416" s="241"/>
      <c r="NL416" s="241"/>
      <c r="NM416" s="241"/>
      <c r="NN416" s="241"/>
      <c r="NO416" s="241"/>
      <c r="NP416" s="241"/>
      <c r="NQ416" s="241"/>
      <c r="NR416" s="241"/>
      <c r="NS416" s="241"/>
      <c r="NT416" s="241"/>
      <c r="NU416" s="241"/>
      <c r="NV416" s="241"/>
      <c r="NW416" s="241"/>
      <c r="NX416" s="241"/>
      <c r="NY416" s="241"/>
      <c r="NZ416" s="241"/>
      <c r="OA416" s="241"/>
      <c r="OB416" s="241"/>
    </row>
    <row r="417" spans="1:392" s="164" customFormat="1">
      <c r="A417" s="251" t="s">
        <v>123</v>
      </c>
      <c r="B417" s="266" t="s">
        <v>308</v>
      </c>
      <c r="C417" s="290">
        <f>VLOOKUP(A417,'Running Inventory count'!$A:$C,3,)</f>
        <v>6</v>
      </c>
      <c r="D417" s="289"/>
      <c r="E417" s="289"/>
      <c r="F417" s="266" t="s">
        <v>1294</v>
      </c>
      <c r="G417" s="289" t="s">
        <v>868</v>
      </c>
      <c r="H417" s="288" t="s">
        <v>126</v>
      </c>
      <c r="I417" s="275"/>
      <c r="J417" s="285"/>
      <c r="K417" s="261"/>
      <c r="L417" s="241"/>
      <c r="M417" s="241"/>
      <c r="N417" s="241"/>
      <c r="O417" s="241"/>
      <c r="P417" s="241"/>
      <c r="Q417" s="241"/>
      <c r="R417" s="241"/>
      <c r="S417" s="241"/>
      <c r="T417" s="241"/>
      <c r="U417" s="241"/>
      <c r="V417" s="241"/>
      <c r="W417" s="241"/>
      <c r="X417" s="241"/>
      <c r="Y417" s="241"/>
      <c r="Z417" s="241"/>
      <c r="AA417" s="241"/>
      <c r="AB417" s="241"/>
      <c r="AC417" s="241"/>
      <c r="AD417" s="241"/>
      <c r="AE417" s="241"/>
      <c r="AF417" s="241"/>
      <c r="AG417" s="241"/>
      <c r="AH417" s="241"/>
      <c r="AI417" s="241"/>
      <c r="AJ417" s="241"/>
      <c r="AK417" s="241"/>
      <c r="AL417" s="241"/>
      <c r="AM417" s="241"/>
      <c r="AN417" s="241"/>
      <c r="AO417" s="241"/>
      <c r="AP417" s="241"/>
      <c r="AQ417" s="241"/>
      <c r="AR417" s="241"/>
      <c r="AS417" s="241"/>
      <c r="AT417" s="241"/>
      <c r="AU417" s="241"/>
      <c r="AV417" s="241"/>
      <c r="AW417" s="241"/>
      <c r="AX417" s="241"/>
      <c r="AY417" s="241"/>
      <c r="AZ417" s="241"/>
      <c r="BA417" s="241"/>
      <c r="BB417" s="241"/>
      <c r="BC417" s="241"/>
      <c r="BD417" s="241"/>
      <c r="BE417" s="241"/>
      <c r="BF417" s="241"/>
      <c r="BG417" s="241"/>
      <c r="BH417" s="241"/>
      <c r="BI417" s="241"/>
      <c r="BJ417" s="241"/>
      <c r="BK417" s="241"/>
      <c r="BL417" s="241"/>
      <c r="BM417" s="241"/>
      <c r="BN417" s="241"/>
      <c r="BO417" s="241"/>
      <c r="BP417" s="241"/>
      <c r="BQ417" s="241"/>
      <c r="BR417" s="241"/>
      <c r="BS417" s="241"/>
      <c r="BT417" s="241"/>
      <c r="BU417" s="241"/>
      <c r="BV417" s="241"/>
      <c r="BW417" s="241"/>
      <c r="BX417" s="241"/>
      <c r="BY417" s="241"/>
      <c r="BZ417" s="241"/>
      <c r="CA417" s="241"/>
      <c r="CB417" s="241"/>
      <c r="CC417" s="241"/>
      <c r="CD417" s="241"/>
      <c r="CE417" s="241"/>
      <c r="CF417" s="241"/>
      <c r="CG417" s="241"/>
      <c r="CH417" s="241"/>
      <c r="CI417" s="241"/>
      <c r="CJ417" s="241"/>
      <c r="CK417" s="241"/>
      <c r="CL417" s="241"/>
      <c r="CM417" s="241"/>
      <c r="CN417" s="241"/>
      <c r="CO417" s="241"/>
      <c r="CP417" s="241"/>
      <c r="CQ417" s="241"/>
      <c r="CR417" s="241"/>
      <c r="CS417" s="241"/>
      <c r="CT417" s="241"/>
      <c r="CU417" s="241"/>
      <c r="CV417" s="241"/>
      <c r="CW417" s="241"/>
      <c r="CX417" s="241"/>
      <c r="CY417" s="241"/>
      <c r="CZ417" s="241"/>
      <c r="DA417" s="241"/>
      <c r="DB417" s="241"/>
      <c r="DC417" s="241"/>
      <c r="DD417" s="241"/>
      <c r="DE417" s="241"/>
      <c r="DF417" s="241"/>
      <c r="DG417" s="241"/>
      <c r="DH417" s="241"/>
      <c r="DI417" s="241"/>
      <c r="DJ417" s="241"/>
      <c r="DK417" s="241"/>
      <c r="DL417" s="241"/>
      <c r="DM417" s="241"/>
      <c r="DN417" s="241"/>
      <c r="DO417" s="241"/>
      <c r="DP417" s="241"/>
      <c r="DQ417" s="241"/>
      <c r="DR417" s="241"/>
      <c r="DS417" s="241"/>
      <c r="DT417" s="241"/>
      <c r="DU417" s="241"/>
      <c r="DV417" s="241"/>
      <c r="DW417" s="241"/>
      <c r="DX417" s="241"/>
      <c r="DY417" s="241"/>
      <c r="DZ417" s="241"/>
      <c r="EA417" s="241"/>
      <c r="EB417" s="241"/>
      <c r="EC417" s="241"/>
      <c r="ED417" s="241"/>
      <c r="EE417" s="241"/>
      <c r="EF417" s="241"/>
      <c r="EG417" s="241"/>
      <c r="EH417" s="241"/>
      <c r="EI417" s="241"/>
      <c r="EJ417" s="241"/>
      <c r="EK417" s="241"/>
      <c r="EL417" s="241"/>
      <c r="EM417" s="241"/>
      <c r="EN417" s="241"/>
      <c r="EO417" s="241"/>
      <c r="EP417" s="241"/>
      <c r="EQ417" s="241"/>
      <c r="ER417" s="241"/>
      <c r="ES417" s="241"/>
      <c r="ET417" s="241"/>
      <c r="EU417" s="241"/>
      <c r="EV417" s="241"/>
      <c r="EW417" s="241"/>
      <c r="EX417" s="241"/>
      <c r="EY417" s="241"/>
      <c r="EZ417" s="241"/>
      <c r="FA417" s="241"/>
      <c r="FB417" s="241"/>
      <c r="FC417" s="241"/>
      <c r="FD417" s="241"/>
      <c r="FE417" s="241"/>
      <c r="FF417" s="241"/>
      <c r="FG417" s="241"/>
      <c r="FH417" s="241"/>
      <c r="FI417" s="241"/>
      <c r="FJ417" s="241"/>
      <c r="FK417" s="241"/>
      <c r="FL417" s="241"/>
      <c r="FM417" s="241"/>
      <c r="FN417" s="241"/>
      <c r="FO417" s="241"/>
      <c r="FP417" s="241"/>
      <c r="FQ417" s="241"/>
      <c r="FR417" s="241"/>
      <c r="FS417" s="241"/>
      <c r="FT417" s="241"/>
      <c r="FU417" s="241"/>
      <c r="FV417" s="241"/>
      <c r="FW417" s="241"/>
      <c r="FX417" s="241"/>
      <c r="FY417" s="241"/>
      <c r="FZ417" s="241"/>
      <c r="GA417" s="241"/>
      <c r="GB417" s="241"/>
      <c r="GC417" s="241"/>
      <c r="GD417" s="241"/>
      <c r="GE417" s="241"/>
      <c r="GF417" s="241"/>
      <c r="GG417" s="241"/>
      <c r="GH417" s="241"/>
      <c r="GI417" s="241"/>
      <c r="GJ417" s="241"/>
      <c r="GK417" s="241"/>
      <c r="GL417" s="241"/>
      <c r="GM417" s="241"/>
      <c r="GN417" s="241"/>
      <c r="GO417" s="241"/>
      <c r="GP417" s="241"/>
      <c r="GQ417" s="241"/>
      <c r="GR417" s="241"/>
      <c r="GS417" s="241"/>
      <c r="GT417" s="241"/>
      <c r="GU417" s="241"/>
      <c r="GV417" s="241"/>
      <c r="GW417" s="241"/>
      <c r="GX417" s="241"/>
      <c r="GY417" s="241"/>
      <c r="GZ417" s="241"/>
      <c r="HA417" s="241"/>
      <c r="HB417" s="241"/>
      <c r="HC417" s="241"/>
      <c r="HD417" s="241"/>
      <c r="HE417" s="241"/>
      <c r="HF417" s="241"/>
      <c r="HG417" s="241"/>
      <c r="HH417" s="241"/>
      <c r="HI417" s="241"/>
      <c r="HJ417" s="241"/>
      <c r="HK417" s="241"/>
      <c r="HL417" s="241"/>
      <c r="HM417" s="241"/>
      <c r="HN417" s="241"/>
      <c r="HO417" s="241"/>
      <c r="HP417" s="241"/>
      <c r="HQ417" s="241"/>
      <c r="HR417" s="241"/>
      <c r="HS417" s="241"/>
      <c r="HT417" s="241"/>
      <c r="HU417" s="241"/>
      <c r="HV417" s="241"/>
      <c r="HW417" s="241"/>
      <c r="HX417" s="241"/>
      <c r="HY417" s="241"/>
      <c r="HZ417" s="241"/>
      <c r="IA417" s="241"/>
      <c r="IB417" s="241"/>
      <c r="IC417" s="241"/>
      <c r="ID417" s="241"/>
      <c r="IE417" s="241"/>
      <c r="IF417" s="241"/>
      <c r="IG417" s="241"/>
      <c r="IH417" s="241"/>
      <c r="II417" s="241"/>
      <c r="IJ417" s="241"/>
      <c r="IK417" s="241"/>
      <c r="IL417" s="241"/>
      <c r="IM417" s="241"/>
      <c r="IN417" s="241"/>
      <c r="IO417" s="241"/>
      <c r="IP417" s="241"/>
      <c r="IQ417" s="241"/>
      <c r="IR417" s="241"/>
      <c r="IS417" s="241"/>
      <c r="IT417" s="241"/>
      <c r="IU417" s="241"/>
      <c r="IV417" s="241"/>
      <c r="IW417" s="241"/>
      <c r="IX417" s="241"/>
      <c r="IY417" s="241"/>
      <c r="IZ417" s="241"/>
      <c r="JA417" s="241"/>
      <c r="JB417" s="241"/>
      <c r="JC417" s="241"/>
      <c r="JD417" s="241"/>
      <c r="JE417" s="241"/>
      <c r="JF417" s="241"/>
      <c r="JG417" s="241"/>
      <c r="JH417" s="241"/>
      <c r="JI417" s="241"/>
      <c r="JJ417" s="241"/>
      <c r="JK417" s="241"/>
      <c r="JL417" s="241"/>
      <c r="JM417" s="241"/>
      <c r="JN417" s="241"/>
      <c r="JO417" s="241"/>
      <c r="JP417" s="241"/>
      <c r="JQ417" s="241"/>
      <c r="JR417" s="241"/>
      <c r="JS417" s="241"/>
      <c r="JT417" s="241"/>
      <c r="JU417" s="241"/>
      <c r="JV417" s="241"/>
      <c r="JW417" s="241"/>
      <c r="JX417" s="241"/>
      <c r="JY417" s="241"/>
      <c r="JZ417" s="241"/>
      <c r="KA417" s="241"/>
      <c r="KB417" s="241"/>
      <c r="KC417" s="241"/>
      <c r="KD417" s="241"/>
      <c r="KE417" s="241"/>
      <c r="KF417" s="241"/>
      <c r="KG417" s="241"/>
      <c r="KH417" s="241"/>
      <c r="KI417" s="241"/>
      <c r="KJ417" s="241"/>
      <c r="KK417" s="241"/>
      <c r="KL417" s="241"/>
      <c r="KM417" s="241"/>
      <c r="KN417" s="241"/>
      <c r="KO417" s="241"/>
      <c r="KP417" s="241"/>
      <c r="KQ417" s="241"/>
      <c r="KR417" s="241"/>
      <c r="KS417" s="241"/>
      <c r="KT417" s="241"/>
      <c r="KU417" s="241"/>
      <c r="KV417" s="241"/>
      <c r="KW417" s="241"/>
      <c r="KX417" s="241"/>
      <c r="KY417" s="241"/>
      <c r="KZ417" s="241"/>
      <c r="LA417" s="241"/>
      <c r="LB417" s="241"/>
      <c r="LC417" s="241"/>
      <c r="LD417" s="241"/>
      <c r="LE417" s="241"/>
      <c r="LF417" s="241"/>
      <c r="LG417" s="241"/>
      <c r="LH417" s="241"/>
      <c r="LI417" s="241"/>
      <c r="LJ417" s="241"/>
      <c r="LK417" s="241"/>
      <c r="LL417" s="241"/>
      <c r="LM417" s="241"/>
      <c r="LN417" s="241"/>
      <c r="LO417" s="241"/>
      <c r="LP417" s="241"/>
      <c r="LQ417" s="241"/>
      <c r="LR417" s="241"/>
      <c r="LS417" s="241"/>
      <c r="LT417" s="241"/>
      <c r="LU417" s="241"/>
      <c r="LV417" s="241"/>
      <c r="LW417" s="241"/>
      <c r="LX417" s="241"/>
      <c r="LY417" s="241"/>
      <c r="LZ417" s="241"/>
      <c r="MA417" s="241"/>
      <c r="MB417" s="241"/>
      <c r="MC417" s="241"/>
      <c r="MD417" s="241"/>
      <c r="ME417" s="241"/>
      <c r="MF417" s="241"/>
      <c r="MG417" s="241"/>
      <c r="MH417" s="241"/>
      <c r="MI417" s="241"/>
      <c r="MJ417" s="241"/>
      <c r="MK417" s="241"/>
      <c r="ML417" s="241"/>
      <c r="MM417" s="241"/>
      <c r="MN417" s="241"/>
      <c r="MO417" s="241"/>
      <c r="MP417" s="241"/>
      <c r="MQ417" s="241"/>
      <c r="MR417" s="241"/>
      <c r="MS417" s="241"/>
      <c r="MT417" s="241"/>
      <c r="MU417" s="241"/>
      <c r="MV417" s="241"/>
      <c r="MW417" s="241"/>
      <c r="MX417" s="241"/>
      <c r="MY417" s="241"/>
      <c r="MZ417" s="241"/>
      <c r="NA417" s="241"/>
      <c r="NB417" s="241"/>
      <c r="NC417" s="241"/>
      <c r="ND417" s="241"/>
      <c r="NE417" s="241"/>
      <c r="NF417" s="241"/>
      <c r="NG417" s="241"/>
      <c r="NH417" s="241"/>
      <c r="NI417" s="241"/>
      <c r="NJ417" s="241"/>
      <c r="NK417" s="241"/>
      <c r="NL417" s="241"/>
      <c r="NM417" s="241"/>
      <c r="NN417" s="241"/>
      <c r="NO417" s="241"/>
      <c r="NP417" s="241"/>
      <c r="NQ417" s="241"/>
      <c r="NR417" s="241"/>
      <c r="NS417" s="241"/>
      <c r="NT417" s="241"/>
      <c r="NU417" s="241"/>
      <c r="NV417" s="241"/>
      <c r="NW417" s="241"/>
      <c r="NX417" s="241"/>
      <c r="NY417" s="241"/>
      <c r="NZ417" s="241"/>
      <c r="OA417" s="241"/>
      <c r="OB417" s="241"/>
    </row>
    <row r="418" spans="1:392">
      <c r="A418" s="139" t="s">
        <v>3020</v>
      </c>
      <c r="B418" s="171" t="s">
        <v>3019</v>
      </c>
      <c r="C418" s="170">
        <f>VLOOKUP(A418,'Running Inventory count'!$A:$C,3,)</f>
        <v>9</v>
      </c>
      <c r="D418" s="169"/>
      <c r="E418" s="169"/>
      <c r="F418" s="115" t="s">
        <v>2880</v>
      </c>
      <c r="G418" s="169" t="s">
        <v>868</v>
      </c>
      <c r="H418" s="167" t="s">
        <v>126</v>
      </c>
      <c r="J418" s="166"/>
    </row>
    <row r="419" spans="1:392" s="164" customFormat="1">
      <c r="A419" s="251" t="s">
        <v>125</v>
      </c>
      <c r="B419" s="266" t="s">
        <v>309</v>
      </c>
      <c r="C419" s="290">
        <f>VLOOKUP(A419,'Running Inventory count'!$A:$C,3,)</f>
        <v>5</v>
      </c>
      <c r="D419" s="289"/>
      <c r="E419" s="289"/>
      <c r="F419" s="266" t="s">
        <v>1294</v>
      </c>
      <c r="G419" s="289" t="s">
        <v>868</v>
      </c>
      <c r="H419" s="288" t="s">
        <v>126</v>
      </c>
      <c r="I419" s="275"/>
      <c r="J419" s="285"/>
      <c r="K419" s="261"/>
      <c r="L419" s="241"/>
      <c r="M419" s="241"/>
      <c r="N419" s="241"/>
      <c r="O419" s="241"/>
      <c r="P419" s="241"/>
      <c r="Q419" s="241"/>
      <c r="R419" s="241"/>
      <c r="S419" s="241"/>
      <c r="T419" s="241"/>
      <c r="U419" s="241"/>
      <c r="V419" s="241"/>
      <c r="W419" s="241"/>
      <c r="X419" s="241"/>
      <c r="Y419" s="241"/>
      <c r="Z419" s="241"/>
      <c r="AA419" s="241"/>
      <c r="AB419" s="241"/>
      <c r="AC419" s="241"/>
      <c r="AD419" s="241"/>
      <c r="AE419" s="241"/>
      <c r="AF419" s="241"/>
      <c r="AG419" s="241"/>
      <c r="AH419" s="241"/>
      <c r="AI419" s="241"/>
      <c r="AJ419" s="241"/>
      <c r="AK419" s="241"/>
      <c r="AL419" s="241"/>
      <c r="AM419" s="241"/>
      <c r="AN419" s="241"/>
      <c r="AO419" s="241"/>
      <c r="AP419" s="241"/>
      <c r="AQ419" s="241"/>
      <c r="AR419" s="241"/>
      <c r="AS419" s="241"/>
      <c r="AT419" s="241"/>
      <c r="AU419" s="241"/>
      <c r="AV419" s="241"/>
      <c r="AW419" s="241"/>
      <c r="AX419" s="241"/>
      <c r="AY419" s="241"/>
      <c r="AZ419" s="241"/>
      <c r="BA419" s="241"/>
      <c r="BB419" s="241"/>
      <c r="BC419" s="241"/>
      <c r="BD419" s="241"/>
      <c r="BE419" s="241"/>
      <c r="BF419" s="241"/>
      <c r="BG419" s="241"/>
      <c r="BH419" s="241"/>
      <c r="BI419" s="241"/>
      <c r="BJ419" s="241"/>
      <c r="BK419" s="241"/>
      <c r="BL419" s="241"/>
      <c r="BM419" s="241"/>
      <c r="BN419" s="241"/>
      <c r="BO419" s="241"/>
      <c r="BP419" s="241"/>
      <c r="BQ419" s="241"/>
      <c r="BR419" s="241"/>
      <c r="BS419" s="241"/>
      <c r="BT419" s="241"/>
      <c r="BU419" s="241"/>
      <c r="BV419" s="241"/>
      <c r="BW419" s="241"/>
      <c r="BX419" s="241"/>
      <c r="BY419" s="241"/>
      <c r="BZ419" s="241"/>
      <c r="CA419" s="241"/>
      <c r="CB419" s="241"/>
      <c r="CC419" s="241"/>
      <c r="CD419" s="241"/>
      <c r="CE419" s="241"/>
      <c r="CF419" s="241"/>
      <c r="CG419" s="241"/>
      <c r="CH419" s="241"/>
      <c r="CI419" s="241"/>
      <c r="CJ419" s="241"/>
      <c r="CK419" s="241"/>
      <c r="CL419" s="241"/>
      <c r="CM419" s="241"/>
      <c r="CN419" s="241"/>
      <c r="CO419" s="241"/>
      <c r="CP419" s="241"/>
      <c r="CQ419" s="241"/>
      <c r="CR419" s="241"/>
      <c r="CS419" s="241"/>
      <c r="CT419" s="241"/>
      <c r="CU419" s="241"/>
      <c r="CV419" s="241"/>
      <c r="CW419" s="241"/>
      <c r="CX419" s="241"/>
      <c r="CY419" s="241"/>
      <c r="CZ419" s="241"/>
      <c r="DA419" s="241"/>
      <c r="DB419" s="241"/>
      <c r="DC419" s="241"/>
      <c r="DD419" s="241"/>
      <c r="DE419" s="241"/>
      <c r="DF419" s="241"/>
      <c r="DG419" s="241"/>
      <c r="DH419" s="241"/>
      <c r="DI419" s="241"/>
      <c r="DJ419" s="241"/>
      <c r="DK419" s="241"/>
      <c r="DL419" s="241"/>
      <c r="DM419" s="241"/>
      <c r="DN419" s="241"/>
      <c r="DO419" s="241"/>
      <c r="DP419" s="241"/>
      <c r="DQ419" s="241"/>
      <c r="DR419" s="241"/>
      <c r="DS419" s="241"/>
      <c r="DT419" s="241"/>
      <c r="DU419" s="241"/>
      <c r="DV419" s="241"/>
      <c r="DW419" s="241"/>
      <c r="DX419" s="241"/>
      <c r="DY419" s="241"/>
      <c r="DZ419" s="241"/>
      <c r="EA419" s="241"/>
      <c r="EB419" s="241"/>
      <c r="EC419" s="241"/>
      <c r="ED419" s="241"/>
      <c r="EE419" s="241"/>
      <c r="EF419" s="241"/>
      <c r="EG419" s="241"/>
      <c r="EH419" s="241"/>
      <c r="EI419" s="241"/>
      <c r="EJ419" s="241"/>
      <c r="EK419" s="241"/>
      <c r="EL419" s="241"/>
      <c r="EM419" s="241"/>
      <c r="EN419" s="241"/>
      <c r="EO419" s="241"/>
      <c r="EP419" s="241"/>
      <c r="EQ419" s="241"/>
      <c r="ER419" s="241"/>
      <c r="ES419" s="241"/>
      <c r="ET419" s="241"/>
      <c r="EU419" s="241"/>
      <c r="EV419" s="241"/>
      <c r="EW419" s="241"/>
      <c r="EX419" s="241"/>
      <c r="EY419" s="241"/>
      <c r="EZ419" s="241"/>
      <c r="FA419" s="241"/>
      <c r="FB419" s="241"/>
      <c r="FC419" s="241"/>
      <c r="FD419" s="241"/>
      <c r="FE419" s="241"/>
      <c r="FF419" s="241"/>
      <c r="FG419" s="241"/>
      <c r="FH419" s="241"/>
      <c r="FI419" s="241"/>
      <c r="FJ419" s="241"/>
      <c r="FK419" s="241"/>
      <c r="FL419" s="241"/>
      <c r="FM419" s="241"/>
      <c r="FN419" s="241"/>
      <c r="FO419" s="241"/>
      <c r="FP419" s="241"/>
      <c r="FQ419" s="241"/>
      <c r="FR419" s="241"/>
      <c r="FS419" s="241"/>
      <c r="FT419" s="241"/>
      <c r="FU419" s="241"/>
      <c r="FV419" s="241"/>
      <c r="FW419" s="241"/>
      <c r="FX419" s="241"/>
      <c r="FY419" s="241"/>
      <c r="FZ419" s="241"/>
      <c r="GA419" s="241"/>
      <c r="GB419" s="241"/>
      <c r="GC419" s="241"/>
      <c r="GD419" s="241"/>
      <c r="GE419" s="241"/>
      <c r="GF419" s="241"/>
      <c r="GG419" s="241"/>
      <c r="GH419" s="241"/>
      <c r="GI419" s="241"/>
      <c r="GJ419" s="241"/>
      <c r="GK419" s="241"/>
      <c r="GL419" s="241"/>
      <c r="GM419" s="241"/>
      <c r="GN419" s="241"/>
      <c r="GO419" s="241"/>
      <c r="GP419" s="241"/>
      <c r="GQ419" s="241"/>
      <c r="GR419" s="241"/>
      <c r="GS419" s="241"/>
      <c r="GT419" s="241"/>
      <c r="GU419" s="241"/>
      <c r="GV419" s="241"/>
      <c r="GW419" s="241"/>
      <c r="GX419" s="241"/>
      <c r="GY419" s="241"/>
      <c r="GZ419" s="241"/>
      <c r="HA419" s="241"/>
      <c r="HB419" s="241"/>
      <c r="HC419" s="241"/>
      <c r="HD419" s="241"/>
      <c r="HE419" s="241"/>
      <c r="HF419" s="241"/>
      <c r="HG419" s="241"/>
      <c r="HH419" s="241"/>
      <c r="HI419" s="241"/>
      <c r="HJ419" s="241"/>
      <c r="HK419" s="241"/>
      <c r="HL419" s="241"/>
      <c r="HM419" s="241"/>
      <c r="HN419" s="241"/>
      <c r="HO419" s="241"/>
      <c r="HP419" s="241"/>
      <c r="HQ419" s="241"/>
      <c r="HR419" s="241"/>
      <c r="HS419" s="241"/>
      <c r="HT419" s="241"/>
      <c r="HU419" s="241"/>
      <c r="HV419" s="241"/>
      <c r="HW419" s="241"/>
      <c r="HX419" s="241"/>
      <c r="HY419" s="241"/>
      <c r="HZ419" s="241"/>
      <c r="IA419" s="241"/>
      <c r="IB419" s="241"/>
      <c r="IC419" s="241"/>
      <c r="ID419" s="241"/>
      <c r="IE419" s="241"/>
      <c r="IF419" s="241"/>
      <c r="IG419" s="241"/>
      <c r="IH419" s="241"/>
      <c r="II419" s="241"/>
      <c r="IJ419" s="241"/>
      <c r="IK419" s="241"/>
      <c r="IL419" s="241"/>
      <c r="IM419" s="241"/>
      <c r="IN419" s="241"/>
      <c r="IO419" s="241"/>
      <c r="IP419" s="241"/>
      <c r="IQ419" s="241"/>
      <c r="IR419" s="241"/>
      <c r="IS419" s="241"/>
      <c r="IT419" s="241"/>
      <c r="IU419" s="241"/>
      <c r="IV419" s="241"/>
      <c r="IW419" s="241"/>
      <c r="IX419" s="241"/>
      <c r="IY419" s="241"/>
      <c r="IZ419" s="241"/>
      <c r="JA419" s="241"/>
      <c r="JB419" s="241"/>
      <c r="JC419" s="241"/>
      <c r="JD419" s="241"/>
      <c r="JE419" s="241"/>
      <c r="JF419" s="241"/>
      <c r="JG419" s="241"/>
      <c r="JH419" s="241"/>
      <c r="JI419" s="241"/>
      <c r="JJ419" s="241"/>
      <c r="JK419" s="241"/>
      <c r="JL419" s="241"/>
      <c r="JM419" s="241"/>
      <c r="JN419" s="241"/>
      <c r="JO419" s="241"/>
      <c r="JP419" s="241"/>
      <c r="JQ419" s="241"/>
      <c r="JR419" s="241"/>
      <c r="JS419" s="241"/>
      <c r="JT419" s="241"/>
      <c r="JU419" s="241"/>
      <c r="JV419" s="241"/>
      <c r="JW419" s="241"/>
      <c r="JX419" s="241"/>
      <c r="JY419" s="241"/>
      <c r="JZ419" s="241"/>
      <c r="KA419" s="241"/>
      <c r="KB419" s="241"/>
      <c r="KC419" s="241"/>
      <c r="KD419" s="241"/>
      <c r="KE419" s="241"/>
      <c r="KF419" s="241"/>
      <c r="KG419" s="241"/>
      <c r="KH419" s="241"/>
      <c r="KI419" s="241"/>
      <c r="KJ419" s="241"/>
      <c r="KK419" s="241"/>
      <c r="KL419" s="241"/>
      <c r="KM419" s="241"/>
      <c r="KN419" s="241"/>
      <c r="KO419" s="241"/>
      <c r="KP419" s="241"/>
      <c r="KQ419" s="241"/>
      <c r="KR419" s="241"/>
      <c r="KS419" s="241"/>
      <c r="KT419" s="241"/>
      <c r="KU419" s="241"/>
      <c r="KV419" s="241"/>
      <c r="KW419" s="241"/>
      <c r="KX419" s="241"/>
      <c r="KY419" s="241"/>
      <c r="KZ419" s="241"/>
      <c r="LA419" s="241"/>
      <c r="LB419" s="241"/>
      <c r="LC419" s="241"/>
      <c r="LD419" s="241"/>
      <c r="LE419" s="241"/>
      <c r="LF419" s="241"/>
      <c r="LG419" s="241"/>
      <c r="LH419" s="241"/>
      <c r="LI419" s="241"/>
      <c r="LJ419" s="241"/>
      <c r="LK419" s="241"/>
      <c r="LL419" s="241"/>
      <c r="LM419" s="241"/>
      <c r="LN419" s="241"/>
      <c r="LO419" s="241"/>
      <c r="LP419" s="241"/>
      <c r="LQ419" s="241"/>
      <c r="LR419" s="241"/>
      <c r="LS419" s="241"/>
      <c r="LT419" s="241"/>
      <c r="LU419" s="241"/>
      <c r="LV419" s="241"/>
      <c r="LW419" s="241"/>
      <c r="LX419" s="241"/>
      <c r="LY419" s="241"/>
      <c r="LZ419" s="241"/>
      <c r="MA419" s="241"/>
      <c r="MB419" s="241"/>
      <c r="MC419" s="241"/>
      <c r="MD419" s="241"/>
      <c r="ME419" s="241"/>
      <c r="MF419" s="241"/>
      <c r="MG419" s="241"/>
      <c r="MH419" s="241"/>
      <c r="MI419" s="241"/>
      <c r="MJ419" s="241"/>
      <c r="MK419" s="241"/>
      <c r="ML419" s="241"/>
      <c r="MM419" s="241"/>
      <c r="MN419" s="241"/>
      <c r="MO419" s="241"/>
      <c r="MP419" s="241"/>
      <c r="MQ419" s="241"/>
      <c r="MR419" s="241"/>
      <c r="MS419" s="241"/>
      <c r="MT419" s="241"/>
      <c r="MU419" s="241"/>
      <c r="MV419" s="241"/>
      <c r="MW419" s="241"/>
      <c r="MX419" s="241"/>
      <c r="MY419" s="241"/>
      <c r="MZ419" s="241"/>
      <c r="NA419" s="241"/>
      <c r="NB419" s="241"/>
      <c r="NC419" s="241"/>
      <c r="ND419" s="241"/>
      <c r="NE419" s="241"/>
      <c r="NF419" s="241"/>
      <c r="NG419" s="241"/>
      <c r="NH419" s="241"/>
      <c r="NI419" s="241"/>
      <c r="NJ419" s="241"/>
      <c r="NK419" s="241"/>
      <c r="NL419" s="241"/>
      <c r="NM419" s="241"/>
      <c r="NN419" s="241"/>
      <c r="NO419" s="241"/>
      <c r="NP419" s="241"/>
      <c r="NQ419" s="241"/>
      <c r="NR419" s="241"/>
      <c r="NS419" s="241"/>
      <c r="NT419" s="241"/>
      <c r="NU419" s="241"/>
      <c r="NV419" s="241"/>
      <c r="NW419" s="241"/>
      <c r="NX419" s="241"/>
      <c r="NY419" s="241"/>
      <c r="NZ419" s="241"/>
      <c r="OA419" s="241"/>
      <c r="OB419" s="241"/>
    </row>
    <row r="420" spans="1:392">
      <c r="A420" s="294" t="s">
        <v>3291</v>
      </c>
      <c r="B420" s="295" t="s">
        <v>3290</v>
      </c>
      <c r="C420" s="290">
        <f>VLOOKUP(A420,'Running Inventory count'!$A:$C,3,)</f>
        <v>10</v>
      </c>
      <c r="D420" s="289"/>
      <c r="E420" s="289"/>
      <c r="F420" s="266" t="s">
        <v>3177</v>
      </c>
      <c r="G420" s="289" t="s">
        <v>1117</v>
      </c>
      <c r="H420" s="288" t="s">
        <v>3292</v>
      </c>
      <c r="I420" s="275"/>
      <c r="J420" s="285"/>
      <c r="K420" s="261"/>
    </row>
    <row r="421" spans="1:392">
      <c r="A421" s="251" t="s">
        <v>1459</v>
      </c>
      <c r="B421" s="266" t="s">
        <v>1460</v>
      </c>
      <c r="C421" s="290">
        <f>VLOOKUP(A421,'Running Inventory count'!$A:$C,3,)</f>
        <v>21</v>
      </c>
      <c r="D421" s="289"/>
      <c r="E421" s="289"/>
      <c r="F421" s="266" t="s">
        <v>1454</v>
      </c>
      <c r="G421" s="289" t="s">
        <v>1818</v>
      </c>
      <c r="H421" s="288" t="s">
        <v>126</v>
      </c>
      <c r="I421" s="275"/>
      <c r="J421" s="285"/>
      <c r="K421" s="261"/>
    </row>
    <row r="422" spans="1:392">
      <c r="A422" s="124" t="s">
        <v>492</v>
      </c>
      <c r="B422" s="156" t="s">
        <v>493</v>
      </c>
      <c r="C422" s="170">
        <f>VLOOKUP(A422,'Running Inventory count'!$A:$C,3,)</f>
        <v>0</v>
      </c>
      <c r="D422" s="169"/>
      <c r="E422" s="169"/>
      <c r="F422" s="169" t="s">
        <v>870</v>
      </c>
      <c r="G422" s="169" t="s">
        <v>889</v>
      </c>
      <c r="H422" s="167" t="s">
        <v>498</v>
      </c>
      <c r="J422" s="166"/>
    </row>
    <row r="423" spans="1:392">
      <c r="A423" s="121" t="s">
        <v>348</v>
      </c>
      <c r="B423" s="157" t="s">
        <v>349</v>
      </c>
      <c r="C423" s="33">
        <f>VLOOKUP(A423,'Running Inventory count'!$A:$C,3,)</f>
        <v>0</v>
      </c>
      <c r="F423" s="169" t="s">
        <v>867</v>
      </c>
      <c r="G423" s="155" t="s">
        <v>868</v>
      </c>
      <c r="H423" s="19" t="s">
        <v>498</v>
      </c>
      <c r="I423" s="207"/>
      <c r="J423" s="163"/>
      <c r="K423" s="151"/>
    </row>
    <row r="424" spans="1:392">
      <c r="A424" s="121" t="s">
        <v>350</v>
      </c>
      <c r="B424" s="157" t="s">
        <v>351</v>
      </c>
      <c r="C424" s="33">
        <f>VLOOKUP(A424,'Running Inventory count'!$A:$C,3,)</f>
        <v>0</v>
      </c>
      <c r="F424" s="169" t="s">
        <v>867</v>
      </c>
      <c r="G424" s="155" t="s">
        <v>868</v>
      </c>
      <c r="H424" s="19" t="s">
        <v>498</v>
      </c>
      <c r="I424" s="207"/>
      <c r="J424" s="163"/>
      <c r="K424" s="151"/>
    </row>
    <row r="425" spans="1:392">
      <c r="A425" s="121" t="s">
        <v>352</v>
      </c>
      <c r="B425" s="157" t="s">
        <v>353</v>
      </c>
      <c r="C425" s="33">
        <f>VLOOKUP(A425,'Running Inventory count'!$A:$C,3,)</f>
        <v>0</v>
      </c>
      <c r="D425" s="169"/>
      <c r="E425" s="169"/>
      <c r="F425" s="155" t="s">
        <v>867</v>
      </c>
      <c r="G425" s="155" t="s">
        <v>868</v>
      </c>
      <c r="H425" s="19" t="s">
        <v>498</v>
      </c>
      <c r="I425" s="207"/>
      <c r="J425" s="166"/>
      <c r="K425" s="133"/>
    </row>
    <row r="426" spans="1:392">
      <c r="A426" s="121" t="s">
        <v>354</v>
      </c>
      <c r="B426" s="157" t="s">
        <v>355</v>
      </c>
      <c r="C426" s="33">
        <f>VLOOKUP(A426,'Running Inventory count'!$A:$C,3,)</f>
        <v>0</v>
      </c>
      <c r="D426" s="167"/>
      <c r="E426" s="167"/>
      <c r="F426" s="169" t="s">
        <v>867</v>
      </c>
      <c r="G426" s="21" t="s">
        <v>868</v>
      </c>
      <c r="H426" s="19" t="s">
        <v>498</v>
      </c>
      <c r="I426" s="8"/>
      <c r="J426" s="14"/>
      <c r="K426" s="127"/>
    </row>
    <row r="427" spans="1:392">
      <c r="A427" s="160" t="s">
        <v>1320</v>
      </c>
      <c r="B427" s="157" t="s">
        <v>1319</v>
      </c>
      <c r="C427" s="170">
        <f>VLOOKUP(A427,'Running Inventory count'!$A:$C,3,)</f>
        <v>20</v>
      </c>
      <c r="D427" s="169"/>
      <c r="E427" s="169"/>
      <c r="F427" s="169" t="s">
        <v>1314</v>
      </c>
      <c r="G427" s="169" t="s">
        <v>910</v>
      </c>
      <c r="H427" s="167" t="s">
        <v>104</v>
      </c>
      <c r="I427" s="207"/>
      <c r="J427" s="14"/>
      <c r="K427" s="127"/>
    </row>
    <row r="428" spans="1:392" s="164" customFormat="1">
      <c r="A428" s="121" t="s">
        <v>941</v>
      </c>
      <c r="B428" s="157" t="s">
        <v>940</v>
      </c>
      <c r="C428" s="170">
        <f>VLOOKUP(A428,'Running Inventory count'!$A:$C,3,)</f>
        <v>0</v>
      </c>
      <c r="D428" s="169"/>
      <c r="E428" s="169"/>
      <c r="F428" s="169" t="s">
        <v>870</v>
      </c>
      <c r="G428" s="169" t="s">
        <v>910</v>
      </c>
      <c r="H428" s="167" t="s">
        <v>918</v>
      </c>
      <c r="I428" s="207"/>
      <c r="J428" s="14"/>
      <c r="K428" s="127"/>
      <c r="L428" s="241"/>
      <c r="M428" s="241"/>
      <c r="N428" s="241"/>
      <c r="O428" s="241"/>
      <c r="P428" s="241"/>
      <c r="Q428" s="241"/>
      <c r="R428" s="241"/>
      <c r="S428" s="241"/>
      <c r="T428" s="241"/>
      <c r="U428" s="241"/>
      <c r="V428" s="241"/>
      <c r="W428" s="241"/>
      <c r="X428" s="241"/>
      <c r="Y428" s="241"/>
      <c r="Z428" s="241"/>
      <c r="AA428" s="241"/>
      <c r="AB428" s="241"/>
      <c r="AC428" s="241"/>
      <c r="AD428" s="241"/>
      <c r="AE428" s="241"/>
      <c r="AF428" s="241"/>
      <c r="AG428" s="241"/>
      <c r="AH428" s="241"/>
      <c r="AI428" s="241"/>
      <c r="AJ428" s="241"/>
      <c r="AK428" s="241"/>
      <c r="AL428" s="241"/>
      <c r="AM428" s="241"/>
      <c r="AN428" s="241"/>
      <c r="AO428" s="241"/>
      <c r="AP428" s="241"/>
      <c r="AQ428" s="241"/>
      <c r="AR428" s="241"/>
      <c r="AS428" s="241"/>
      <c r="AT428" s="241"/>
      <c r="AU428" s="241"/>
      <c r="AV428" s="241"/>
      <c r="AW428" s="241"/>
      <c r="AX428" s="241"/>
      <c r="AY428" s="241"/>
      <c r="AZ428" s="241"/>
      <c r="BA428" s="241"/>
      <c r="BB428" s="241"/>
      <c r="BC428" s="241"/>
      <c r="BD428" s="241"/>
      <c r="BE428" s="241"/>
      <c r="BF428" s="241"/>
      <c r="BG428" s="241"/>
      <c r="BH428" s="241"/>
      <c r="BI428" s="241"/>
      <c r="BJ428" s="241"/>
      <c r="BK428" s="241"/>
      <c r="BL428" s="241"/>
      <c r="BM428" s="241"/>
      <c r="BN428" s="241"/>
      <c r="BO428" s="241"/>
      <c r="BP428" s="241"/>
      <c r="BQ428" s="241"/>
      <c r="BR428" s="241"/>
      <c r="BS428" s="241"/>
      <c r="BT428" s="241"/>
      <c r="BU428" s="241"/>
      <c r="BV428" s="241"/>
      <c r="BW428" s="241"/>
      <c r="BX428" s="241"/>
      <c r="BY428" s="241"/>
      <c r="BZ428" s="241"/>
      <c r="CA428" s="241"/>
      <c r="CB428" s="241"/>
      <c r="CC428" s="241"/>
      <c r="CD428" s="241"/>
      <c r="CE428" s="241"/>
      <c r="CF428" s="241"/>
      <c r="CG428" s="241"/>
      <c r="CH428" s="241"/>
      <c r="CI428" s="241"/>
      <c r="CJ428" s="241"/>
      <c r="CK428" s="241"/>
      <c r="CL428" s="241"/>
      <c r="CM428" s="241"/>
      <c r="CN428" s="241"/>
      <c r="CO428" s="241"/>
      <c r="CP428" s="241"/>
      <c r="CQ428" s="241"/>
      <c r="CR428" s="241"/>
      <c r="CS428" s="241"/>
      <c r="CT428" s="241"/>
      <c r="CU428" s="241"/>
      <c r="CV428" s="241"/>
      <c r="CW428" s="241"/>
      <c r="CX428" s="241"/>
      <c r="CY428" s="241"/>
      <c r="CZ428" s="241"/>
      <c r="DA428" s="241"/>
      <c r="DB428" s="241"/>
      <c r="DC428" s="241"/>
      <c r="DD428" s="241"/>
      <c r="DE428" s="241"/>
      <c r="DF428" s="241"/>
      <c r="DG428" s="241"/>
      <c r="DH428" s="241"/>
      <c r="DI428" s="241"/>
      <c r="DJ428" s="241"/>
      <c r="DK428" s="241"/>
      <c r="DL428" s="241"/>
      <c r="DM428" s="241"/>
      <c r="DN428" s="241"/>
      <c r="DO428" s="241"/>
      <c r="DP428" s="241"/>
      <c r="DQ428" s="241"/>
      <c r="DR428" s="241"/>
      <c r="DS428" s="241"/>
      <c r="DT428" s="241"/>
      <c r="DU428" s="241"/>
      <c r="DV428" s="241"/>
      <c r="DW428" s="241"/>
      <c r="DX428" s="241"/>
      <c r="DY428" s="241"/>
      <c r="DZ428" s="241"/>
      <c r="EA428" s="241"/>
      <c r="EB428" s="241"/>
      <c r="EC428" s="241"/>
      <c r="ED428" s="241"/>
      <c r="EE428" s="241"/>
      <c r="EF428" s="241"/>
      <c r="EG428" s="241"/>
      <c r="EH428" s="241"/>
      <c r="EI428" s="241"/>
      <c r="EJ428" s="241"/>
      <c r="EK428" s="241"/>
      <c r="EL428" s="241"/>
      <c r="EM428" s="241"/>
      <c r="EN428" s="241"/>
      <c r="EO428" s="241"/>
      <c r="EP428" s="241"/>
      <c r="EQ428" s="241"/>
      <c r="ER428" s="241"/>
      <c r="ES428" s="241"/>
      <c r="ET428" s="241"/>
      <c r="EU428" s="241"/>
      <c r="EV428" s="241"/>
      <c r="EW428" s="241"/>
      <c r="EX428" s="241"/>
      <c r="EY428" s="241"/>
      <c r="EZ428" s="241"/>
      <c r="FA428" s="241"/>
      <c r="FB428" s="241"/>
      <c r="FC428" s="241"/>
      <c r="FD428" s="241"/>
      <c r="FE428" s="241"/>
      <c r="FF428" s="241"/>
      <c r="FG428" s="241"/>
      <c r="FH428" s="241"/>
      <c r="FI428" s="241"/>
      <c r="FJ428" s="241"/>
      <c r="FK428" s="241"/>
      <c r="FL428" s="241"/>
      <c r="FM428" s="241"/>
      <c r="FN428" s="241"/>
      <c r="FO428" s="241"/>
      <c r="FP428" s="241"/>
      <c r="FQ428" s="241"/>
      <c r="FR428" s="241"/>
      <c r="FS428" s="241"/>
      <c r="FT428" s="241"/>
      <c r="FU428" s="241"/>
      <c r="FV428" s="241"/>
      <c r="FW428" s="241"/>
      <c r="FX428" s="241"/>
      <c r="FY428" s="241"/>
      <c r="FZ428" s="241"/>
      <c r="GA428" s="241"/>
      <c r="GB428" s="241"/>
      <c r="GC428" s="241"/>
      <c r="GD428" s="241"/>
      <c r="GE428" s="241"/>
      <c r="GF428" s="241"/>
      <c r="GG428" s="241"/>
      <c r="GH428" s="241"/>
      <c r="GI428" s="241"/>
      <c r="GJ428" s="241"/>
      <c r="GK428" s="241"/>
      <c r="GL428" s="241"/>
      <c r="GM428" s="241"/>
      <c r="GN428" s="241"/>
      <c r="GO428" s="241"/>
      <c r="GP428" s="241"/>
      <c r="GQ428" s="241"/>
      <c r="GR428" s="241"/>
      <c r="GS428" s="241"/>
      <c r="GT428" s="241"/>
      <c r="GU428" s="241"/>
      <c r="GV428" s="241"/>
      <c r="GW428" s="241"/>
      <c r="GX428" s="241"/>
      <c r="GY428" s="241"/>
      <c r="GZ428" s="241"/>
      <c r="HA428" s="241"/>
      <c r="HB428" s="241"/>
      <c r="HC428" s="241"/>
      <c r="HD428" s="241"/>
      <c r="HE428" s="241"/>
      <c r="HF428" s="241"/>
      <c r="HG428" s="241"/>
      <c r="HH428" s="241"/>
      <c r="HI428" s="241"/>
      <c r="HJ428" s="241"/>
      <c r="HK428" s="241"/>
      <c r="HL428" s="241"/>
      <c r="HM428" s="241"/>
      <c r="HN428" s="241"/>
      <c r="HO428" s="241"/>
      <c r="HP428" s="241"/>
      <c r="HQ428" s="241"/>
      <c r="HR428" s="241"/>
      <c r="HS428" s="241"/>
      <c r="HT428" s="241"/>
      <c r="HU428" s="241"/>
      <c r="HV428" s="241"/>
      <c r="HW428" s="241"/>
      <c r="HX428" s="241"/>
      <c r="HY428" s="241"/>
      <c r="HZ428" s="241"/>
      <c r="IA428" s="241"/>
      <c r="IB428" s="241"/>
      <c r="IC428" s="241"/>
      <c r="ID428" s="241"/>
      <c r="IE428" s="241"/>
      <c r="IF428" s="241"/>
      <c r="IG428" s="241"/>
      <c r="IH428" s="241"/>
      <c r="II428" s="241"/>
      <c r="IJ428" s="241"/>
      <c r="IK428" s="241"/>
      <c r="IL428" s="241"/>
      <c r="IM428" s="241"/>
      <c r="IN428" s="241"/>
      <c r="IO428" s="241"/>
      <c r="IP428" s="241"/>
      <c r="IQ428" s="241"/>
      <c r="IR428" s="241"/>
      <c r="IS428" s="241"/>
      <c r="IT428" s="241"/>
      <c r="IU428" s="241"/>
      <c r="IV428" s="241"/>
      <c r="IW428" s="241"/>
      <c r="IX428" s="241"/>
      <c r="IY428" s="241"/>
      <c r="IZ428" s="241"/>
      <c r="JA428" s="241"/>
      <c r="JB428" s="241"/>
      <c r="JC428" s="241"/>
      <c r="JD428" s="241"/>
      <c r="JE428" s="241"/>
      <c r="JF428" s="241"/>
      <c r="JG428" s="241"/>
      <c r="JH428" s="241"/>
      <c r="JI428" s="241"/>
      <c r="JJ428" s="241"/>
      <c r="JK428" s="241"/>
      <c r="JL428" s="241"/>
      <c r="JM428" s="241"/>
      <c r="JN428" s="241"/>
      <c r="JO428" s="241"/>
      <c r="JP428" s="241"/>
      <c r="JQ428" s="241"/>
      <c r="JR428" s="241"/>
      <c r="JS428" s="241"/>
      <c r="JT428" s="241"/>
      <c r="JU428" s="241"/>
      <c r="JV428" s="241"/>
      <c r="JW428" s="241"/>
      <c r="JX428" s="241"/>
      <c r="JY428" s="241"/>
      <c r="JZ428" s="241"/>
      <c r="KA428" s="241"/>
      <c r="KB428" s="241"/>
      <c r="KC428" s="241"/>
      <c r="KD428" s="241"/>
      <c r="KE428" s="241"/>
      <c r="KF428" s="241"/>
      <c r="KG428" s="241"/>
      <c r="KH428" s="241"/>
      <c r="KI428" s="241"/>
      <c r="KJ428" s="241"/>
      <c r="KK428" s="241"/>
      <c r="KL428" s="241"/>
      <c r="KM428" s="241"/>
      <c r="KN428" s="241"/>
      <c r="KO428" s="241"/>
      <c r="KP428" s="241"/>
      <c r="KQ428" s="241"/>
      <c r="KR428" s="241"/>
      <c r="KS428" s="241"/>
      <c r="KT428" s="241"/>
      <c r="KU428" s="241"/>
      <c r="KV428" s="241"/>
      <c r="KW428" s="241"/>
      <c r="KX428" s="241"/>
      <c r="KY428" s="241"/>
      <c r="KZ428" s="241"/>
      <c r="LA428" s="241"/>
      <c r="LB428" s="241"/>
      <c r="LC428" s="241"/>
      <c r="LD428" s="241"/>
      <c r="LE428" s="241"/>
      <c r="LF428" s="241"/>
      <c r="LG428" s="241"/>
      <c r="LH428" s="241"/>
      <c r="LI428" s="241"/>
      <c r="LJ428" s="241"/>
      <c r="LK428" s="241"/>
      <c r="LL428" s="241"/>
      <c r="LM428" s="241"/>
      <c r="LN428" s="241"/>
      <c r="LO428" s="241"/>
      <c r="LP428" s="241"/>
      <c r="LQ428" s="241"/>
      <c r="LR428" s="241"/>
      <c r="LS428" s="241"/>
      <c r="LT428" s="241"/>
      <c r="LU428" s="241"/>
      <c r="LV428" s="241"/>
      <c r="LW428" s="241"/>
      <c r="LX428" s="241"/>
      <c r="LY428" s="241"/>
      <c r="LZ428" s="241"/>
      <c r="MA428" s="241"/>
      <c r="MB428" s="241"/>
      <c r="MC428" s="241"/>
      <c r="MD428" s="241"/>
      <c r="ME428" s="241"/>
      <c r="MF428" s="241"/>
      <c r="MG428" s="241"/>
      <c r="MH428" s="241"/>
      <c r="MI428" s="241"/>
      <c r="MJ428" s="241"/>
      <c r="MK428" s="241"/>
      <c r="ML428" s="241"/>
      <c r="MM428" s="241"/>
      <c r="MN428" s="241"/>
      <c r="MO428" s="241"/>
      <c r="MP428" s="241"/>
      <c r="MQ428" s="241"/>
      <c r="MR428" s="241"/>
      <c r="MS428" s="241"/>
      <c r="MT428" s="241"/>
      <c r="MU428" s="241"/>
      <c r="MV428" s="241"/>
      <c r="MW428" s="241"/>
      <c r="MX428" s="241"/>
      <c r="MY428" s="241"/>
      <c r="MZ428" s="241"/>
      <c r="NA428" s="241"/>
      <c r="NB428" s="241"/>
      <c r="NC428" s="241"/>
      <c r="ND428" s="241"/>
      <c r="NE428" s="241"/>
      <c r="NF428" s="241"/>
      <c r="NG428" s="241"/>
      <c r="NH428" s="241"/>
      <c r="NI428" s="241"/>
      <c r="NJ428" s="241"/>
      <c r="NK428" s="241"/>
      <c r="NL428" s="241"/>
      <c r="NM428" s="241"/>
      <c r="NN428" s="241"/>
      <c r="NO428" s="241"/>
      <c r="NP428" s="241"/>
      <c r="NQ428" s="241"/>
      <c r="NR428" s="241"/>
      <c r="NS428" s="241"/>
      <c r="NT428" s="241"/>
      <c r="NU428" s="241"/>
      <c r="NV428" s="241"/>
      <c r="NW428" s="241"/>
      <c r="NX428" s="241"/>
      <c r="NY428" s="241"/>
      <c r="NZ428" s="241"/>
      <c r="OA428" s="241"/>
      <c r="OB428" s="241"/>
    </row>
    <row r="429" spans="1:392">
      <c r="A429" s="224" t="s">
        <v>1648</v>
      </c>
      <c r="B429" s="202" t="s">
        <v>1645</v>
      </c>
      <c r="C429" s="290">
        <f>VLOOKUP(A429,'Running Inventory count'!$A:$C,3,)</f>
        <v>2</v>
      </c>
      <c r="D429" s="289"/>
      <c r="E429" s="289"/>
      <c r="F429" s="266" t="s">
        <v>1628</v>
      </c>
      <c r="G429" s="289" t="s">
        <v>910</v>
      </c>
      <c r="H429" s="288" t="s">
        <v>126</v>
      </c>
      <c r="I429" s="275"/>
      <c r="J429" s="402"/>
      <c r="K429" s="264"/>
    </row>
    <row r="430" spans="1:392" s="5" customFormat="1">
      <c r="A430" s="124" t="s">
        <v>279</v>
      </c>
      <c r="B430" s="156" t="s">
        <v>483</v>
      </c>
      <c r="C430" s="170">
        <f>VLOOKUP(A430,'Running Inventory count'!$A:$C,3,)</f>
        <v>10</v>
      </c>
      <c r="D430" s="169"/>
      <c r="E430" s="169"/>
      <c r="F430" s="115" t="s">
        <v>1392</v>
      </c>
      <c r="G430" s="169" t="s">
        <v>848</v>
      </c>
      <c r="H430" s="167" t="s">
        <v>735</v>
      </c>
      <c r="I430" s="151"/>
      <c r="J430" s="119"/>
      <c r="K430" s="152"/>
      <c r="L430" s="241"/>
      <c r="M430" s="241"/>
      <c r="N430" s="241"/>
      <c r="O430" s="241"/>
      <c r="P430" s="241"/>
      <c r="Q430" s="241"/>
      <c r="R430" s="241"/>
      <c r="S430" s="241"/>
      <c r="T430" s="241"/>
      <c r="U430" s="241"/>
      <c r="V430" s="241"/>
      <c r="W430" s="241"/>
      <c r="X430" s="241"/>
      <c r="Y430" s="241"/>
      <c r="Z430" s="241"/>
      <c r="AA430" s="241"/>
      <c r="AB430" s="241"/>
      <c r="AC430" s="241"/>
      <c r="AD430" s="241"/>
      <c r="AE430" s="241"/>
      <c r="AF430" s="241"/>
      <c r="AG430" s="241"/>
      <c r="AH430" s="241"/>
      <c r="AI430" s="241"/>
      <c r="AJ430" s="241"/>
      <c r="AK430" s="241"/>
      <c r="AL430" s="241"/>
      <c r="AM430" s="241"/>
      <c r="AN430" s="241"/>
      <c r="AO430" s="241"/>
      <c r="AP430" s="241"/>
      <c r="AQ430" s="241"/>
      <c r="AR430" s="241"/>
      <c r="AS430" s="241"/>
      <c r="AT430" s="241"/>
      <c r="AU430" s="241"/>
      <c r="AV430" s="241"/>
      <c r="AW430" s="241"/>
      <c r="AX430" s="241"/>
      <c r="AY430" s="241"/>
      <c r="AZ430" s="241"/>
      <c r="BA430" s="241"/>
      <c r="BB430" s="241"/>
      <c r="BC430" s="241"/>
      <c r="BD430" s="241"/>
      <c r="BE430" s="241"/>
      <c r="BF430" s="241"/>
      <c r="BG430" s="241"/>
      <c r="BH430" s="241"/>
      <c r="BI430" s="241"/>
      <c r="BJ430" s="241"/>
      <c r="BK430" s="241"/>
      <c r="BL430" s="241"/>
      <c r="BM430" s="241"/>
      <c r="BN430" s="241"/>
      <c r="BO430" s="241"/>
      <c r="BP430" s="241"/>
      <c r="BQ430" s="241"/>
      <c r="BR430" s="241"/>
      <c r="BS430" s="241"/>
      <c r="BT430" s="241"/>
      <c r="BU430" s="241"/>
      <c r="BV430" s="241"/>
      <c r="BW430" s="241"/>
      <c r="BX430" s="241"/>
      <c r="BY430" s="241"/>
      <c r="BZ430" s="241"/>
      <c r="CA430" s="241"/>
      <c r="CB430" s="241"/>
      <c r="CC430" s="241"/>
      <c r="CD430" s="241"/>
      <c r="CE430" s="241"/>
      <c r="CF430" s="241"/>
      <c r="CG430" s="241"/>
      <c r="CH430" s="241"/>
      <c r="CI430" s="241"/>
      <c r="CJ430" s="241"/>
      <c r="CK430" s="241"/>
      <c r="CL430" s="241"/>
      <c r="CM430" s="241"/>
      <c r="CN430" s="241"/>
      <c r="CO430" s="241"/>
      <c r="CP430" s="241"/>
      <c r="CQ430" s="241"/>
      <c r="CR430" s="241"/>
      <c r="CS430" s="241"/>
      <c r="CT430" s="241"/>
      <c r="CU430" s="241"/>
      <c r="CV430" s="241"/>
      <c r="CW430" s="241"/>
      <c r="CX430" s="241"/>
      <c r="CY430" s="241"/>
      <c r="CZ430" s="241"/>
      <c r="DA430" s="241"/>
      <c r="DB430" s="241"/>
      <c r="DC430" s="241"/>
      <c r="DD430" s="241"/>
      <c r="DE430" s="241"/>
      <c r="DF430" s="241"/>
      <c r="DG430" s="241"/>
      <c r="DH430" s="241"/>
      <c r="DI430" s="241"/>
      <c r="DJ430" s="241"/>
      <c r="DK430" s="241"/>
      <c r="DL430" s="241"/>
      <c r="DM430" s="241"/>
      <c r="DN430" s="241"/>
      <c r="DO430" s="241"/>
      <c r="DP430" s="241"/>
      <c r="DQ430" s="241"/>
      <c r="DR430" s="241"/>
      <c r="DS430" s="241"/>
      <c r="DT430" s="241"/>
      <c r="DU430" s="241"/>
      <c r="DV430" s="241"/>
      <c r="DW430" s="241"/>
      <c r="DX430" s="241"/>
      <c r="DY430" s="241"/>
      <c r="DZ430" s="241"/>
      <c r="EA430" s="241"/>
      <c r="EB430" s="241"/>
      <c r="EC430" s="241"/>
      <c r="ED430" s="241"/>
      <c r="EE430" s="241"/>
      <c r="EF430" s="241"/>
      <c r="EG430" s="241"/>
      <c r="EH430" s="241"/>
      <c r="EI430" s="241"/>
      <c r="EJ430" s="241"/>
      <c r="EK430" s="241"/>
      <c r="EL430" s="241"/>
      <c r="EM430" s="241"/>
      <c r="EN430" s="241"/>
      <c r="EO430" s="241"/>
      <c r="EP430" s="241"/>
      <c r="EQ430" s="241"/>
      <c r="ER430" s="241"/>
      <c r="ES430" s="241"/>
      <c r="ET430" s="241"/>
      <c r="EU430" s="241"/>
      <c r="EV430" s="241"/>
      <c r="EW430" s="241"/>
      <c r="EX430" s="241"/>
      <c r="EY430" s="241"/>
      <c r="EZ430" s="241"/>
      <c r="FA430" s="241"/>
      <c r="FB430" s="241"/>
      <c r="FC430" s="241"/>
      <c r="FD430" s="241"/>
      <c r="FE430" s="241"/>
      <c r="FF430" s="241"/>
      <c r="FG430" s="241"/>
      <c r="FH430" s="241"/>
      <c r="FI430" s="241"/>
      <c r="FJ430" s="241"/>
      <c r="FK430" s="241"/>
      <c r="FL430" s="241"/>
      <c r="FM430" s="241"/>
      <c r="FN430" s="241"/>
      <c r="FO430" s="241"/>
      <c r="FP430" s="241"/>
      <c r="FQ430" s="241"/>
      <c r="FR430" s="241"/>
      <c r="FS430" s="241"/>
      <c r="FT430" s="241"/>
      <c r="FU430" s="241"/>
      <c r="FV430" s="241"/>
      <c r="FW430" s="241"/>
      <c r="FX430" s="241"/>
      <c r="FY430" s="241"/>
      <c r="FZ430" s="241"/>
      <c r="GA430" s="241"/>
      <c r="GB430" s="241"/>
      <c r="GC430" s="241"/>
      <c r="GD430" s="241"/>
      <c r="GE430" s="241"/>
      <c r="GF430" s="241"/>
      <c r="GG430" s="241"/>
      <c r="GH430" s="241"/>
      <c r="GI430" s="241"/>
      <c r="GJ430" s="241"/>
      <c r="GK430" s="241"/>
      <c r="GL430" s="241"/>
      <c r="GM430" s="241"/>
      <c r="GN430" s="241"/>
      <c r="GO430" s="241"/>
      <c r="GP430" s="241"/>
      <c r="GQ430" s="241"/>
      <c r="GR430" s="241"/>
      <c r="GS430" s="241"/>
      <c r="GT430" s="241"/>
      <c r="GU430" s="241"/>
      <c r="GV430" s="241"/>
      <c r="GW430" s="241"/>
      <c r="GX430" s="241"/>
      <c r="GY430" s="241"/>
      <c r="GZ430" s="241"/>
      <c r="HA430" s="241"/>
      <c r="HB430" s="241"/>
      <c r="HC430" s="241"/>
      <c r="HD430" s="241"/>
      <c r="HE430" s="241"/>
      <c r="HF430" s="241"/>
      <c r="HG430" s="241"/>
      <c r="HH430" s="241"/>
      <c r="HI430" s="241"/>
      <c r="HJ430" s="241"/>
      <c r="HK430" s="241"/>
      <c r="HL430" s="241"/>
      <c r="HM430" s="241"/>
      <c r="HN430" s="241"/>
      <c r="HO430" s="241"/>
      <c r="HP430" s="241"/>
      <c r="HQ430" s="241"/>
      <c r="HR430" s="241"/>
      <c r="HS430" s="241"/>
      <c r="HT430" s="241"/>
      <c r="HU430" s="241"/>
      <c r="HV430" s="241"/>
      <c r="HW430" s="241"/>
      <c r="HX430" s="241"/>
      <c r="HY430" s="241"/>
      <c r="HZ430" s="241"/>
      <c r="IA430" s="241"/>
      <c r="IB430" s="241"/>
      <c r="IC430" s="241"/>
      <c r="ID430" s="241"/>
      <c r="IE430" s="241"/>
      <c r="IF430" s="241"/>
      <c r="IG430" s="241"/>
      <c r="IH430" s="241"/>
      <c r="II430" s="241"/>
      <c r="IJ430" s="241"/>
      <c r="IK430" s="241"/>
      <c r="IL430" s="241"/>
      <c r="IM430" s="241"/>
      <c r="IN430" s="241"/>
      <c r="IO430" s="241"/>
      <c r="IP430" s="241"/>
      <c r="IQ430" s="241"/>
      <c r="IR430" s="241"/>
      <c r="IS430" s="241"/>
      <c r="IT430" s="241"/>
      <c r="IU430" s="241"/>
      <c r="IV430" s="241"/>
      <c r="IW430" s="241"/>
      <c r="IX430" s="241"/>
      <c r="IY430" s="241"/>
      <c r="IZ430" s="241"/>
      <c r="JA430" s="241"/>
      <c r="JB430" s="241"/>
      <c r="JC430" s="241"/>
      <c r="JD430" s="241"/>
      <c r="JE430" s="241"/>
      <c r="JF430" s="241"/>
      <c r="JG430" s="241"/>
      <c r="JH430" s="241"/>
      <c r="JI430" s="241"/>
      <c r="JJ430" s="241"/>
      <c r="JK430" s="241"/>
      <c r="JL430" s="241"/>
      <c r="JM430" s="241"/>
      <c r="JN430" s="241"/>
      <c r="JO430" s="241"/>
      <c r="JP430" s="241"/>
      <c r="JQ430" s="241"/>
      <c r="JR430" s="241"/>
      <c r="JS430" s="241"/>
      <c r="JT430" s="241"/>
      <c r="JU430" s="241"/>
      <c r="JV430" s="241"/>
      <c r="JW430" s="241"/>
      <c r="JX430" s="241"/>
      <c r="JY430" s="241"/>
      <c r="JZ430" s="241"/>
      <c r="KA430" s="241"/>
      <c r="KB430" s="241"/>
      <c r="KC430" s="241"/>
      <c r="KD430" s="241"/>
      <c r="KE430" s="241"/>
      <c r="KF430" s="241"/>
      <c r="KG430" s="241"/>
      <c r="KH430" s="241"/>
      <c r="KI430" s="241"/>
      <c r="KJ430" s="241"/>
      <c r="KK430" s="241"/>
      <c r="KL430" s="241"/>
      <c r="KM430" s="241"/>
      <c r="KN430" s="241"/>
      <c r="KO430" s="241"/>
      <c r="KP430" s="241"/>
      <c r="KQ430" s="241"/>
      <c r="KR430" s="241"/>
      <c r="KS430" s="241"/>
      <c r="KT430" s="241"/>
      <c r="KU430" s="241"/>
      <c r="KV430" s="241"/>
      <c r="KW430" s="241"/>
      <c r="KX430" s="241"/>
      <c r="KY430" s="241"/>
      <c r="KZ430" s="241"/>
      <c r="LA430" s="241"/>
      <c r="LB430" s="241"/>
      <c r="LC430" s="241"/>
      <c r="LD430" s="241"/>
      <c r="LE430" s="241"/>
      <c r="LF430" s="241"/>
      <c r="LG430" s="241"/>
      <c r="LH430" s="241"/>
      <c r="LI430" s="241"/>
      <c r="LJ430" s="241"/>
      <c r="LK430" s="241"/>
      <c r="LL430" s="241"/>
      <c r="LM430" s="241"/>
      <c r="LN430" s="241"/>
      <c r="LO430" s="241"/>
      <c r="LP430" s="241"/>
      <c r="LQ430" s="241"/>
      <c r="LR430" s="241"/>
      <c r="LS430" s="241"/>
      <c r="LT430" s="241"/>
      <c r="LU430" s="241"/>
      <c r="LV430" s="241"/>
      <c r="LW430" s="241"/>
      <c r="LX430" s="241"/>
      <c r="LY430" s="241"/>
      <c r="LZ430" s="241"/>
      <c r="MA430" s="241"/>
      <c r="MB430" s="241"/>
      <c r="MC430" s="241"/>
      <c r="MD430" s="241"/>
      <c r="ME430" s="241"/>
      <c r="MF430" s="241"/>
      <c r="MG430" s="241"/>
      <c r="MH430" s="241"/>
      <c r="MI430" s="241"/>
      <c r="MJ430" s="241"/>
      <c r="MK430" s="241"/>
      <c r="ML430" s="241"/>
      <c r="MM430" s="241"/>
      <c r="MN430" s="241"/>
      <c r="MO430" s="241"/>
      <c r="MP430" s="241"/>
      <c r="MQ430" s="241"/>
      <c r="MR430" s="241"/>
      <c r="MS430" s="241"/>
      <c r="MT430" s="241"/>
      <c r="MU430" s="241"/>
      <c r="MV430" s="241"/>
      <c r="MW430" s="241"/>
      <c r="MX430" s="241"/>
      <c r="MY430" s="241"/>
      <c r="MZ430" s="241"/>
      <c r="NA430" s="241"/>
      <c r="NB430" s="241"/>
      <c r="NC430" s="241"/>
      <c r="ND430" s="241"/>
      <c r="NE430" s="241"/>
      <c r="NF430" s="241"/>
      <c r="NG430" s="241"/>
      <c r="NH430" s="241"/>
      <c r="NI430" s="241"/>
      <c r="NJ430" s="241"/>
      <c r="NK430" s="241"/>
      <c r="NL430" s="241"/>
      <c r="NM430" s="241"/>
      <c r="NN430" s="241"/>
      <c r="NO430" s="241"/>
      <c r="NP430" s="241"/>
      <c r="NQ430" s="241"/>
      <c r="NR430" s="241"/>
      <c r="NS430" s="241"/>
      <c r="NT430" s="241"/>
      <c r="NU430" s="241"/>
      <c r="NV430" s="241"/>
      <c r="NW430" s="241"/>
      <c r="NX430" s="241"/>
      <c r="NY430" s="241"/>
      <c r="NZ430" s="241"/>
      <c r="OA430" s="241"/>
      <c r="OB430" s="241"/>
    </row>
    <row r="431" spans="1:392" ht="15.75" customHeight="1">
      <c r="A431" s="124" t="s">
        <v>47</v>
      </c>
      <c r="B431" s="156" t="s">
        <v>486</v>
      </c>
      <c r="C431" s="138">
        <f>VLOOKUP(A431,'Running Inventory count'!$A:$C,3,)</f>
        <v>9</v>
      </c>
      <c r="F431" s="115" t="s">
        <v>1392</v>
      </c>
      <c r="G431" s="21" t="s">
        <v>849</v>
      </c>
      <c r="H431" s="153" t="s">
        <v>735</v>
      </c>
      <c r="J431" s="119"/>
      <c r="K431" s="152"/>
    </row>
    <row r="432" spans="1:392" s="4" customFormat="1">
      <c r="A432" s="124" t="s">
        <v>280</v>
      </c>
      <c r="B432" s="156" t="s">
        <v>485</v>
      </c>
      <c r="C432" s="138">
        <f>VLOOKUP(A432,'Running Inventory count'!$A:$C,3,)</f>
        <v>2</v>
      </c>
      <c r="D432" s="137"/>
      <c r="E432" s="137"/>
      <c r="F432" s="169" t="s">
        <v>870</v>
      </c>
      <c r="G432" s="155" t="s">
        <v>868</v>
      </c>
      <c r="H432" s="136" t="s">
        <v>735</v>
      </c>
      <c r="I432" s="151"/>
      <c r="J432" s="166"/>
      <c r="K432" s="165"/>
      <c r="L432" s="241"/>
      <c r="M432" s="241"/>
      <c r="N432" s="241"/>
      <c r="O432" s="241"/>
      <c r="P432" s="241"/>
      <c r="Q432" s="241"/>
      <c r="R432" s="241"/>
      <c r="S432" s="241"/>
      <c r="T432" s="241"/>
      <c r="U432" s="241"/>
      <c r="V432" s="241"/>
      <c r="W432" s="241"/>
      <c r="X432" s="241"/>
      <c r="Y432" s="241"/>
      <c r="Z432" s="241"/>
      <c r="AA432" s="241"/>
      <c r="AB432" s="241"/>
      <c r="AC432" s="241"/>
      <c r="AD432" s="241"/>
      <c r="AE432" s="241"/>
      <c r="AF432" s="241"/>
      <c r="AG432" s="241"/>
      <c r="AH432" s="241"/>
      <c r="AI432" s="241"/>
      <c r="AJ432" s="241"/>
      <c r="AK432" s="241"/>
      <c r="AL432" s="241"/>
      <c r="AM432" s="241"/>
      <c r="AN432" s="241"/>
      <c r="AO432" s="241"/>
      <c r="AP432" s="241"/>
      <c r="AQ432" s="241"/>
      <c r="AR432" s="241"/>
      <c r="AS432" s="241"/>
      <c r="AT432" s="241"/>
      <c r="AU432" s="241"/>
      <c r="AV432" s="241"/>
      <c r="AW432" s="241"/>
      <c r="AX432" s="241"/>
      <c r="AY432" s="241"/>
      <c r="AZ432" s="241"/>
      <c r="BA432" s="241"/>
      <c r="BB432" s="241"/>
      <c r="BC432" s="241"/>
      <c r="BD432" s="241"/>
      <c r="BE432" s="241"/>
      <c r="BF432" s="241"/>
      <c r="BG432" s="241"/>
      <c r="BH432" s="241"/>
      <c r="BI432" s="241"/>
      <c r="BJ432" s="241"/>
      <c r="BK432" s="241"/>
      <c r="BL432" s="241"/>
      <c r="BM432" s="241"/>
      <c r="BN432" s="241"/>
      <c r="BO432" s="241"/>
      <c r="BP432" s="241"/>
      <c r="BQ432" s="241"/>
      <c r="BR432" s="241"/>
      <c r="BS432" s="241"/>
      <c r="BT432" s="241"/>
      <c r="BU432" s="241"/>
      <c r="BV432" s="241"/>
      <c r="BW432" s="241"/>
      <c r="BX432" s="241"/>
      <c r="BY432" s="241"/>
      <c r="BZ432" s="241"/>
      <c r="CA432" s="241"/>
      <c r="CB432" s="241"/>
      <c r="CC432" s="241"/>
      <c r="CD432" s="241"/>
      <c r="CE432" s="241"/>
      <c r="CF432" s="241"/>
      <c r="CG432" s="241"/>
      <c r="CH432" s="241"/>
      <c r="CI432" s="241"/>
      <c r="CJ432" s="241"/>
      <c r="CK432" s="241"/>
      <c r="CL432" s="241"/>
      <c r="CM432" s="241"/>
      <c r="CN432" s="241"/>
      <c r="CO432" s="241"/>
      <c r="CP432" s="241"/>
      <c r="CQ432" s="241"/>
      <c r="CR432" s="241"/>
      <c r="CS432" s="241"/>
      <c r="CT432" s="241"/>
      <c r="CU432" s="241"/>
      <c r="CV432" s="241"/>
      <c r="CW432" s="241"/>
      <c r="CX432" s="241"/>
      <c r="CY432" s="241"/>
      <c r="CZ432" s="241"/>
      <c r="DA432" s="241"/>
      <c r="DB432" s="241"/>
      <c r="DC432" s="241"/>
      <c r="DD432" s="241"/>
      <c r="DE432" s="241"/>
      <c r="DF432" s="241"/>
      <c r="DG432" s="241"/>
      <c r="DH432" s="241"/>
      <c r="DI432" s="241"/>
      <c r="DJ432" s="241"/>
      <c r="DK432" s="241"/>
      <c r="DL432" s="241"/>
      <c r="DM432" s="241"/>
      <c r="DN432" s="241"/>
      <c r="DO432" s="241"/>
      <c r="DP432" s="241"/>
      <c r="DQ432" s="241"/>
      <c r="DR432" s="241"/>
      <c r="DS432" s="241"/>
      <c r="DT432" s="241"/>
      <c r="DU432" s="241"/>
      <c r="DV432" s="241"/>
      <c r="DW432" s="241"/>
      <c r="DX432" s="241"/>
      <c r="DY432" s="241"/>
      <c r="DZ432" s="241"/>
      <c r="EA432" s="241"/>
      <c r="EB432" s="241"/>
      <c r="EC432" s="241"/>
      <c r="ED432" s="241"/>
      <c r="EE432" s="241"/>
      <c r="EF432" s="241"/>
      <c r="EG432" s="241"/>
      <c r="EH432" s="241"/>
      <c r="EI432" s="241"/>
      <c r="EJ432" s="241"/>
      <c r="EK432" s="241"/>
      <c r="EL432" s="241"/>
      <c r="EM432" s="241"/>
      <c r="EN432" s="241"/>
      <c r="EO432" s="241"/>
      <c r="EP432" s="241"/>
      <c r="EQ432" s="241"/>
      <c r="ER432" s="241"/>
      <c r="ES432" s="241"/>
      <c r="ET432" s="241"/>
      <c r="EU432" s="241"/>
      <c r="EV432" s="241"/>
      <c r="EW432" s="241"/>
      <c r="EX432" s="241"/>
      <c r="EY432" s="241"/>
      <c r="EZ432" s="241"/>
      <c r="FA432" s="241"/>
      <c r="FB432" s="241"/>
      <c r="FC432" s="241"/>
      <c r="FD432" s="241"/>
      <c r="FE432" s="241"/>
      <c r="FF432" s="241"/>
      <c r="FG432" s="241"/>
      <c r="FH432" s="241"/>
      <c r="FI432" s="241"/>
      <c r="FJ432" s="241"/>
      <c r="FK432" s="241"/>
      <c r="FL432" s="241"/>
      <c r="FM432" s="241"/>
      <c r="FN432" s="241"/>
      <c r="FO432" s="241"/>
      <c r="FP432" s="241"/>
      <c r="FQ432" s="241"/>
      <c r="FR432" s="241"/>
      <c r="FS432" s="241"/>
      <c r="FT432" s="241"/>
      <c r="FU432" s="241"/>
      <c r="FV432" s="241"/>
      <c r="FW432" s="241"/>
      <c r="FX432" s="241"/>
      <c r="FY432" s="241"/>
      <c r="FZ432" s="241"/>
      <c r="GA432" s="241"/>
      <c r="GB432" s="241"/>
      <c r="GC432" s="241"/>
      <c r="GD432" s="241"/>
      <c r="GE432" s="241"/>
      <c r="GF432" s="241"/>
      <c r="GG432" s="241"/>
      <c r="GH432" s="241"/>
      <c r="GI432" s="241"/>
      <c r="GJ432" s="241"/>
      <c r="GK432" s="241"/>
      <c r="GL432" s="241"/>
      <c r="GM432" s="241"/>
      <c r="GN432" s="241"/>
      <c r="GO432" s="241"/>
      <c r="GP432" s="241"/>
      <c r="GQ432" s="241"/>
      <c r="GR432" s="241"/>
      <c r="GS432" s="241"/>
      <c r="GT432" s="241"/>
      <c r="GU432" s="241"/>
      <c r="GV432" s="241"/>
      <c r="GW432" s="241"/>
      <c r="GX432" s="241"/>
      <c r="GY432" s="241"/>
      <c r="GZ432" s="241"/>
      <c r="HA432" s="241"/>
      <c r="HB432" s="241"/>
      <c r="HC432" s="241"/>
      <c r="HD432" s="241"/>
      <c r="HE432" s="241"/>
      <c r="HF432" s="241"/>
      <c r="HG432" s="241"/>
      <c r="HH432" s="241"/>
      <c r="HI432" s="241"/>
      <c r="HJ432" s="241"/>
      <c r="HK432" s="241"/>
      <c r="HL432" s="241"/>
      <c r="HM432" s="241"/>
      <c r="HN432" s="241"/>
      <c r="HO432" s="241"/>
      <c r="HP432" s="241"/>
      <c r="HQ432" s="241"/>
      <c r="HR432" s="241"/>
      <c r="HS432" s="241"/>
      <c r="HT432" s="241"/>
      <c r="HU432" s="241"/>
      <c r="HV432" s="241"/>
      <c r="HW432" s="241"/>
      <c r="HX432" s="241"/>
      <c r="HY432" s="241"/>
      <c r="HZ432" s="241"/>
      <c r="IA432" s="241"/>
      <c r="IB432" s="241"/>
      <c r="IC432" s="241"/>
      <c r="ID432" s="241"/>
      <c r="IE432" s="241"/>
      <c r="IF432" s="241"/>
      <c r="IG432" s="241"/>
      <c r="IH432" s="241"/>
      <c r="II432" s="241"/>
      <c r="IJ432" s="241"/>
      <c r="IK432" s="241"/>
      <c r="IL432" s="241"/>
      <c r="IM432" s="241"/>
      <c r="IN432" s="241"/>
      <c r="IO432" s="241"/>
      <c r="IP432" s="241"/>
      <c r="IQ432" s="241"/>
      <c r="IR432" s="241"/>
      <c r="IS432" s="241"/>
      <c r="IT432" s="241"/>
      <c r="IU432" s="241"/>
      <c r="IV432" s="241"/>
      <c r="IW432" s="241"/>
      <c r="IX432" s="241"/>
      <c r="IY432" s="241"/>
      <c r="IZ432" s="241"/>
      <c r="JA432" s="241"/>
      <c r="JB432" s="241"/>
      <c r="JC432" s="241"/>
      <c r="JD432" s="241"/>
      <c r="JE432" s="241"/>
      <c r="JF432" s="241"/>
      <c r="JG432" s="241"/>
      <c r="JH432" s="241"/>
      <c r="JI432" s="241"/>
      <c r="JJ432" s="241"/>
      <c r="JK432" s="241"/>
      <c r="JL432" s="241"/>
      <c r="JM432" s="241"/>
      <c r="JN432" s="241"/>
      <c r="JO432" s="241"/>
      <c r="JP432" s="241"/>
      <c r="JQ432" s="241"/>
      <c r="JR432" s="241"/>
      <c r="JS432" s="241"/>
      <c r="JT432" s="241"/>
      <c r="JU432" s="241"/>
      <c r="JV432" s="241"/>
      <c r="JW432" s="241"/>
      <c r="JX432" s="241"/>
      <c r="JY432" s="241"/>
      <c r="JZ432" s="241"/>
      <c r="KA432" s="241"/>
      <c r="KB432" s="241"/>
      <c r="KC432" s="241"/>
      <c r="KD432" s="241"/>
      <c r="KE432" s="241"/>
      <c r="KF432" s="241"/>
      <c r="KG432" s="241"/>
      <c r="KH432" s="241"/>
      <c r="KI432" s="241"/>
      <c r="KJ432" s="241"/>
      <c r="KK432" s="241"/>
      <c r="KL432" s="241"/>
      <c r="KM432" s="241"/>
      <c r="KN432" s="241"/>
      <c r="KO432" s="241"/>
      <c r="KP432" s="241"/>
      <c r="KQ432" s="241"/>
      <c r="KR432" s="241"/>
      <c r="KS432" s="241"/>
      <c r="KT432" s="241"/>
      <c r="KU432" s="241"/>
      <c r="KV432" s="241"/>
      <c r="KW432" s="241"/>
      <c r="KX432" s="241"/>
      <c r="KY432" s="241"/>
      <c r="KZ432" s="241"/>
      <c r="LA432" s="241"/>
      <c r="LB432" s="241"/>
      <c r="LC432" s="241"/>
      <c r="LD432" s="241"/>
      <c r="LE432" s="241"/>
      <c r="LF432" s="241"/>
      <c r="LG432" s="241"/>
      <c r="LH432" s="241"/>
      <c r="LI432" s="241"/>
      <c r="LJ432" s="241"/>
      <c r="LK432" s="241"/>
      <c r="LL432" s="241"/>
      <c r="LM432" s="241"/>
      <c r="LN432" s="241"/>
      <c r="LO432" s="241"/>
      <c r="LP432" s="241"/>
      <c r="LQ432" s="241"/>
      <c r="LR432" s="241"/>
      <c r="LS432" s="241"/>
      <c r="LT432" s="241"/>
      <c r="LU432" s="241"/>
      <c r="LV432" s="241"/>
      <c r="LW432" s="241"/>
      <c r="LX432" s="241"/>
      <c r="LY432" s="241"/>
      <c r="LZ432" s="241"/>
      <c r="MA432" s="241"/>
      <c r="MB432" s="241"/>
      <c r="MC432" s="241"/>
      <c r="MD432" s="241"/>
      <c r="ME432" s="241"/>
      <c r="MF432" s="241"/>
      <c r="MG432" s="241"/>
      <c r="MH432" s="241"/>
      <c r="MI432" s="241"/>
      <c r="MJ432" s="241"/>
      <c r="MK432" s="241"/>
      <c r="ML432" s="241"/>
      <c r="MM432" s="241"/>
      <c r="MN432" s="241"/>
      <c r="MO432" s="241"/>
      <c r="MP432" s="241"/>
      <c r="MQ432" s="241"/>
      <c r="MR432" s="241"/>
      <c r="MS432" s="241"/>
      <c r="MT432" s="241"/>
      <c r="MU432" s="241"/>
      <c r="MV432" s="241"/>
      <c r="MW432" s="241"/>
      <c r="MX432" s="241"/>
      <c r="MY432" s="241"/>
      <c r="MZ432" s="241"/>
      <c r="NA432" s="241"/>
      <c r="NB432" s="241"/>
      <c r="NC432" s="241"/>
      <c r="ND432" s="241"/>
      <c r="NE432" s="241"/>
      <c r="NF432" s="241"/>
      <c r="NG432" s="241"/>
      <c r="NH432" s="241"/>
      <c r="NI432" s="241"/>
      <c r="NJ432" s="241"/>
      <c r="NK432" s="241"/>
      <c r="NL432" s="241"/>
      <c r="NM432" s="241"/>
      <c r="NN432" s="241"/>
      <c r="NO432" s="241"/>
      <c r="NP432" s="241"/>
      <c r="NQ432" s="241"/>
      <c r="NR432" s="241"/>
      <c r="NS432" s="241"/>
      <c r="NT432" s="241"/>
      <c r="NU432" s="241"/>
      <c r="NV432" s="241"/>
      <c r="NW432" s="241"/>
      <c r="NX432" s="241"/>
      <c r="NY432" s="241"/>
      <c r="NZ432" s="241"/>
      <c r="OA432" s="241"/>
      <c r="OB432" s="241"/>
    </row>
    <row r="433" spans="1:392" s="4" customFormat="1">
      <c r="A433" s="124" t="s">
        <v>281</v>
      </c>
      <c r="B433" s="156" t="s">
        <v>484</v>
      </c>
      <c r="C433" s="170">
        <f>VLOOKUP(A433,'Running Inventory count'!$A:$C,3,)</f>
        <v>2</v>
      </c>
      <c r="D433" s="169"/>
      <c r="E433" s="169"/>
      <c r="F433" s="169" t="s">
        <v>870</v>
      </c>
      <c r="G433" s="169" t="s">
        <v>868</v>
      </c>
      <c r="H433" s="167" t="s">
        <v>735</v>
      </c>
      <c r="I433" s="151"/>
      <c r="J433" s="166"/>
      <c r="K433" s="165"/>
      <c r="L433" s="241"/>
      <c r="M433" s="241"/>
      <c r="N433" s="241"/>
      <c r="O433" s="241"/>
      <c r="P433" s="241"/>
      <c r="Q433" s="241"/>
      <c r="R433" s="241"/>
      <c r="S433" s="241"/>
      <c r="T433" s="241"/>
      <c r="U433" s="241"/>
      <c r="V433" s="241"/>
      <c r="W433" s="241"/>
      <c r="X433" s="241"/>
      <c r="Y433" s="241"/>
      <c r="Z433" s="241"/>
      <c r="AA433" s="241"/>
      <c r="AB433" s="241"/>
      <c r="AC433" s="241"/>
      <c r="AD433" s="241"/>
      <c r="AE433" s="241"/>
      <c r="AF433" s="241"/>
      <c r="AG433" s="241"/>
      <c r="AH433" s="241"/>
      <c r="AI433" s="241"/>
      <c r="AJ433" s="241"/>
      <c r="AK433" s="241"/>
      <c r="AL433" s="241"/>
      <c r="AM433" s="241"/>
      <c r="AN433" s="241"/>
      <c r="AO433" s="241"/>
      <c r="AP433" s="241"/>
      <c r="AQ433" s="241"/>
      <c r="AR433" s="241"/>
      <c r="AS433" s="241"/>
      <c r="AT433" s="241"/>
      <c r="AU433" s="241"/>
      <c r="AV433" s="241"/>
      <c r="AW433" s="241"/>
      <c r="AX433" s="241"/>
      <c r="AY433" s="241"/>
      <c r="AZ433" s="241"/>
      <c r="BA433" s="241"/>
      <c r="BB433" s="241"/>
      <c r="BC433" s="241"/>
      <c r="BD433" s="241"/>
      <c r="BE433" s="241"/>
      <c r="BF433" s="241"/>
      <c r="BG433" s="241"/>
      <c r="BH433" s="241"/>
      <c r="BI433" s="241"/>
      <c r="BJ433" s="241"/>
      <c r="BK433" s="241"/>
      <c r="BL433" s="241"/>
      <c r="BM433" s="241"/>
      <c r="BN433" s="241"/>
      <c r="BO433" s="241"/>
      <c r="BP433" s="241"/>
      <c r="BQ433" s="241"/>
      <c r="BR433" s="241"/>
      <c r="BS433" s="241"/>
      <c r="BT433" s="241"/>
      <c r="BU433" s="241"/>
      <c r="BV433" s="241"/>
      <c r="BW433" s="241"/>
      <c r="BX433" s="241"/>
      <c r="BY433" s="241"/>
      <c r="BZ433" s="241"/>
      <c r="CA433" s="241"/>
      <c r="CB433" s="241"/>
      <c r="CC433" s="241"/>
      <c r="CD433" s="241"/>
      <c r="CE433" s="241"/>
      <c r="CF433" s="241"/>
      <c r="CG433" s="241"/>
      <c r="CH433" s="241"/>
      <c r="CI433" s="241"/>
      <c r="CJ433" s="241"/>
      <c r="CK433" s="241"/>
      <c r="CL433" s="241"/>
      <c r="CM433" s="241"/>
      <c r="CN433" s="241"/>
      <c r="CO433" s="241"/>
      <c r="CP433" s="241"/>
      <c r="CQ433" s="241"/>
      <c r="CR433" s="241"/>
      <c r="CS433" s="241"/>
      <c r="CT433" s="241"/>
      <c r="CU433" s="241"/>
      <c r="CV433" s="241"/>
      <c r="CW433" s="241"/>
      <c r="CX433" s="241"/>
      <c r="CY433" s="241"/>
      <c r="CZ433" s="241"/>
      <c r="DA433" s="241"/>
      <c r="DB433" s="241"/>
      <c r="DC433" s="241"/>
      <c r="DD433" s="241"/>
      <c r="DE433" s="241"/>
      <c r="DF433" s="241"/>
      <c r="DG433" s="241"/>
      <c r="DH433" s="241"/>
      <c r="DI433" s="241"/>
      <c r="DJ433" s="241"/>
      <c r="DK433" s="241"/>
      <c r="DL433" s="241"/>
      <c r="DM433" s="241"/>
      <c r="DN433" s="241"/>
      <c r="DO433" s="241"/>
      <c r="DP433" s="241"/>
      <c r="DQ433" s="241"/>
      <c r="DR433" s="241"/>
      <c r="DS433" s="241"/>
      <c r="DT433" s="241"/>
      <c r="DU433" s="241"/>
      <c r="DV433" s="241"/>
      <c r="DW433" s="241"/>
      <c r="DX433" s="241"/>
      <c r="DY433" s="241"/>
      <c r="DZ433" s="241"/>
      <c r="EA433" s="241"/>
      <c r="EB433" s="241"/>
      <c r="EC433" s="241"/>
      <c r="ED433" s="241"/>
      <c r="EE433" s="241"/>
      <c r="EF433" s="241"/>
      <c r="EG433" s="241"/>
      <c r="EH433" s="241"/>
      <c r="EI433" s="241"/>
      <c r="EJ433" s="241"/>
      <c r="EK433" s="241"/>
      <c r="EL433" s="241"/>
      <c r="EM433" s="241"/>
      <c r="EN433" s="241"/>
      <c r="EO433" s="241"/>
      <c r="EP433" s="241"/>
      <c r="EQ433" s="241"/>
      <c r="ER433" s="241"/>
      <c r="ES433" s="241"/>
      <c r="ET433" s="241"/>
      <c r="EU433" s="241"/>
      <c r="EV433" s="241"/>
      <c r="EW433" s="241"/>
      <c r="EX433" s="241"/>
      <c r="EY433" s="241"/>
      <c r="EZ433" s="241"/>
      <c r="FA433" s="241"/>
      <c r="FB433" s="241"/>
      <c r="FC433" s="241"/>
      <c r="FD433" s="241"/>
      <c r="FE433" s="241"/>
      <c r="FF433" s="241"/>
      <c r="FG433" s="241"/>
      <c r="FH433" s="241"/>
      <c r="FI433" s="241"/>
      <c r="FJ433" s="241"/>
      <c r="FK433" s="241"/>
      <c r="FL433" s="241"/>
      <c r="FM433" s="241"/>
      <c r="FN433" s="241"/>
      <c r="FO433" s="241"/>
      <c r="FP433" s="241"/>
      <c r="FQ433" s="241"/>
      <c r="FR433" s="241"/>
      <c r="FS433" s="241"/>
      <c r="FT433" s="241"/>
      <c r="FU433" s="241"/>
      <c r="FV433" s="241"/>
      <c r="FW433" s="241"/>
      <c r="FX433" s="241"/>
      <c r="FY433" s="241"/>
      <c r="FZ433" s="241"/>
      <c r="GA433" s="241"/>
      <c r="GB433" s="241"/>
      <c r="GC433" s="241"/>
      <c r="GD433" s="241"/>
      <c r="GE433" s="241"/>
      <c r="GF433" s="241"/>
      <c r="GG433" s="241"/>
      <c r="GH433" s="241"/>
      <c r="GI433" s="241"/>
      <c r="GJ433" s="241"/>
      <c r="GK433" s="241"/>
      <c r="GL433" s="241"/>
      <c r="GM433" s="241"/>
      <c r="GN433" s="241"/>
      <c r="GO433" s="241"/>
      <c r="GP433" s="241"/>
      <c r="GQ433" s="241"/>
      <c r="GR433" s="241"/>
      <c r="GS433" s="241"/>
      <c r="GT433" s="241"/>
      <c r="GU433" s="241"/>
      <c r="GV433" s="241"/>
      <c r="GW433" s="241"/>
      <c r="GX433" s="241"/>
      <c r="GY433" s="241"/>
      <c r="GZ433" s="241"/>
      <c r="HA433" s="241"/>
      <c r="HB433" s="241"/>
      <c r="HC433" s="241"/>
      <c r="HD433" s="241"/>
      <c r="HE433" s="241"/>
      <c r="HF433" s="241"/>
      <c r="HG433" s="241"/>
      <c r="HH433" s="241"/>
      <c r="HI433" s="241"/>
      <c r="HJ433" s="241"/>
      <c r="HK433" s="241"/>
      <c r="HL433" s="241"/>
      <c r="HM433" s="241"/>
      <c r="HN433" s="241"/>
      <c r="HO433" s="241"/>
      <c r="HP433" s="241"/>
      <c r="HQ433" s="241"/>
      <c r="HR433" s="241"/>
      <c r="HS433" s="241"/>
      <c r="HT433" s="241"/>
      <c r="HU433" s="241"/>
      <c r="HV433" s="241"/>
      <c r="HW433" s="241"/>
      <c r="HX433" s="241"/>
      <c r="HY433" s="241"/>
      <c r="HZ433" s="241"/>
      <c r="IA433" s="241"/>
      <c r="IB433" s="241"/>
      <c r="IC433" s="241"/>
      <c r="ID433" s="241"/>
      <c r="IE433" s="241"/>
      <c r="IF433" s="241"/>
      <c r="IG433" s="241"/>
      <c r="IH433" s="241"/>
      <c r="II433" s="241"/>
      <c r="IJ433" s="241"/>
      <c r="IK433" s="241"/>
      <c r="IL433" s="241"/>
      <c r="IM433" s="241"/>
      <c r="IN433" s="241"/>
      <c r="IO433" s="241"/>
      <c r="IP433" s="241"/>
      <c r="IQ433" s="241"/>
      <c r="IR433" s="241"/>
      <c r="IS433" s="241"/>
      <c r="IT433" s="241"/>
      <c r="IU433" s="241"/>
      <c r="IV433" s="241"/>
      <c r="IW433" s="241"/>
      <c r="IX433" s="241"/>
      <c r="IY433" s="241"/>
      <c r="IZ433" s="241"/>
      <c r="JA433" s="241"/>
      <c r="JB433" s="241"/>
      <c r="JC433" s="241"/>
      <c r="JD433" s="241"/>
      <c r="JE433" s="241"/>
      <c r="JF433" s="241"/>
      <c r="JG433" s="241"/>
      <c r="JH433" s="241"/>
      <c r="JI433" s="241"/>
      <c r="JJ433" s="241"/>
      <c r="JK433" s="241"/>
      <c r="JL433" s="241"/>
      <c r="JM433" s="241"/>
      <c r="JN433" s="241"/>
      <c r="JO433" s="241"/>
      <c r="JP433" s="241"/>
      <c r="JQ433" s="241"/>
      <c r="JR433" s="241"/>
      <c r="JS433" s="241"/>
      <c r="JT433" s="241"/>
      <c r="JU433" s="241"/>
      <c r="JV433" s="241"/>
      <c r="JW433" s="241"/>
      <c r="JX433" s="241"/>
      <c r="JY433" s="241"/>
      <c r="JZ433" s="241"/>
      <c r="KA433" s="241"/>
      <c r="KB433" s="241"/>
      <c r="KC433" s="241"/>
      <c r="KD433" s="241"/>
      <c r="KE433" s="241"/>
      <c r="KF433" s="241"/>
      <c r="KG433" s="241"/>
      <c r="KH433" s="241"/>
      <c r="KI433" s="241"/>
      <c r="KJ433" s="241"/>
      <c r="KK433" s="241"/>
      <c r="KL433" s="241"/>
      <c r="KM433" s="241"/>
      <c r="KN433" s="241"/>
      <c r="KO433" s="241"/>
      <c r="KP433" s="241"/>
      <c r="KQ433" s="241"/>
      <c r="KR433" s="241"/>
      <c r="KS433" s="241"/>
      <c r="KT433" s="241"/>
      <c r="KU433" s="241"/>
      <c r="KV433" s="241"/>
      <c r="KW433" s="241"/>
      <c r="KX433" s="241"/>
      <c r="KY433" s="241"/>
      <c r="KZ433" s="241"/>
      <c r="LA433" s="241"/>
      <c r="LB433" s="241"/>
      <c r="LC433" s="241"/>
      <c r="LD433" s="241"/>
      <c r="LE433" s="241"/>
      <c r="LF433" s="241"/>
      <c r="LG433" s="241"/>
      <c r="LH433" s="241"/>
      <c r="LI433" s="241"/>
      <c r="LJ433" s="241"/>
      <c r="LK433" s="241"/>
      <c r="LL433" s="241"/>
      <c r="LM433" s="241"/>
      <c r="LN433" s="241"/>
      <c r="LO433" s="241"/>
      <c r="LP433" s="241"/>
      <c r="LQ433" s="241"/>
      <c r="LR433" s="241"/>
      <c r="LS433" s="241"/>
      <c r="LT433" s="241"/>
      <c r="LU433" s="241"/>
      <c r="LV433" s="241"/>
      <c r="LW433" s="241"/>
      <c r="LX433" s="241"/>
      <c r="LY433" s="241"/>
      <c r="LZ433" s="241"/>
      <c r="MA433" s="241"/>
      <c r="MB433" s="241"/>
      <c r="MC433" s="241"/>
      <c r="MD433" s="241"/>
      <c r="ME433" s="241"/>
      <c r="MF433" s="241"/>
      <c r="MG433" s="241"/>
      <c r="MH433" s="241"/>
      <c r="MI433" s="241"/>
      <c r="MJ433" s="241"/>
      <c r="MK433" s="241"/>
      <c r="ML433" s="241"/>
      <c r="MM433" s="241"/>
      <c r="MN433" s="241"/>
      <c r="MO433" s="241"/>
      <c r="MP433" s="241"/>
      <c r="MQ433" s="241"/>
      <c r="MR433" s="241"/>
      <c r="MS433" s="241"/>
      <c r="MT433" s="241"/>
      <c r="MU433" s="241"/>
      <c r="MV433" s="241"/>
      <c r="MW433" s="241"/>
      <c r="MX433" s="241"/>
      <c r="MY433" s="241"/>
      <c r="MZ433" s="241"/>
      <c r="NA433" s="241"/>
      <c r="NB433" s="241"/>
      <c r="NC433" s="241"/>
      <c r="ND433" s="241"/>
      <c r="NE433" s="241"/>
      <c r="NF433" s="241"/>
      <c r="NG433" s="241"/>
      <c r="NH433" s="241"/>
      <c r="NI433" s="241"/>
      <c r="NJ433" s="241"/>
      <c r="NK433" s="241"/>
      <c r="NL433" s="241"/>
      <c r="NM433" s="241"/>
      <c r="NN433" s="241"/>
      <c r="NO433" s="241"/>
      <c r="NP433" s="241"/>
      <c r="NQ433" s="241"/>
      <c r="NR433" s="241"/>
      <c r="NS433" s="241"/>
      <c r="NT433" s="241"/>
      <c r="NU433" s="241"/>
      <c r="NV433" s="241"/>
      <c r="NW433" s="241"/>
      <c r="NX433" s="241"/>
      <c r="NY433" s="241"/>
      <c r="NZ433" s="241"/>
      <c r="OA433" s="241"/>
      <c r="OB433" s="241"/>
    </row>
    <row r="434" spans="1:392" s="4" customFormat="1">
      <c r="A434" s="251" t="s">
        <v>715</v>
      </c>
      <c r="B434" s="266" t="s">
        <v>716</v>
      </c>
      <c r="C434" s="290">
        <f>VLOOKUP(A434,'Running Inventory count'!$A:$C,3,)</f>
        <v>6</v>
      </c>
      <c r="D434" s="289"/>
      <c r="E434" s="289"/>
      <c r="F434" s="289" t="s">
        <v>1762</v>
      </c>
      <c r="G434" s="289" t="s">
        <v>868</v>
      </c>
      <c r="H434" s="288" t="s">
        <v>103</v>
      </c>
      <c r="I434" s="275"/>
      <c r="J434" s="285"/>
      <c r="K434" s="261"/>
      <c r="L434" s="241"/>
      <c r="M434" s="241"/>
      <c r="N434" s="241"/>
      <c r="O434" s="241"/>
      <c r="P434" s="241"/>
      <c r="Q434" s="241"/>
      <c r="R434" s="241"/>
      <c r="S434" s="241"/>
      <c r="T434" s="241"/>
      <c r="U434" s="241"/>
      <c r="V434" s="241"/>
      <c r="W434" s="241"/>
      <c r="X434" s="241"/>
      <c r="Y434" s="241"/>
      <c r="Z434" s="241"/>
      <c r="AA434" s="241"/>
      <c r="AB434" s="241"/>
      <c r="AC434" s="241"/>
      <c r="AD434" s="241"/>
      <c r="AE434" s="241"/>
      <c r="AF434" s="241"/>
      <c r="AG434" s="241"/>
      <c r="AH434" s="241"/>
      <c r="AI434" s="241"/>
      <c r="AJ434" s="241"/>
      <c r="AK434" s="241"/>
      <c r="AL434" s="241"/>
      <c r="AM434" s="241"/>
      <c r="AN434" s="241"/>
      <c r="AO434" s="241"/>
      <c r="AP434" s="241"/>
      <c r="AQ434" s="241"/>
      <c r="AR434" s="241"/>
      <c r="AS434" s="241"/>
      <c r="AT434" s="241"/>
      <c r="AU434" s="241"/>
      <c r="AV434" s="241"/>
      <c r="AW434" s="241"/>
      <c r="AX434" s="241"/>
      <c r="AY434" s="241"/>
      <c r="AZ434" s="241"/>
      <c r="BA434" s="241"/>
      <c r="BB434" s="241"/>
      <c r="BC434" s="241"/>
      <c r="BD434" s="241"/>
      <c r="BE434" s="241"/>
      <c r="BF434" s="241"/>
      <c r="BG434" s="241"/>
      <c r="BH434" s="241"/>
      <c r="BI434" s="241"/>
      <c r="BJ434" s="241"/>
      <c r="BK434" s="241"/>
      <c r="BL434" s="241"/>
      <c r="BM434" s="241"/>
      <c r="BN434" s="241"/>
      <c r="BO434" s="241"/>
      <c r="BP434" s="241"/>
      <c r="BQ434" s="241"/>
      <c r="BR434" s="241"/>
      <c r="BS434" s="241"/>
      <c r="BT434" s="241"/>
      <c r="BU434" s="241"/>
      <c r="BV434" s="241"/>
      <c r="BW434" s="241"/>
      <c r="BX434" s="241"/>
      <c r="BY434" s="241"/>
      <c r="BZ434" s="241"/>
      <c r="CA434" s="241"/>
      <c r="CB434" s="241"/>
      <c r="CC434" s="241"/>
      <c r="CD434" s="241"/>
      <c r="CE434" s="241"/>
      <c r="CF434" s="241"/>
      <c r="CG434" s="241"/>
      <c r="CH434" s="241"/>
      <c r="CI434" s="241"/>
      <c r="CJ434" s="241"/>
      <c r="CK434" s="241"/>
      <c r="CL434" s="241"/>
      <c r="CM434" s="241"/>
      <c r="CN434" s="241"/>
      <c r="CO434" s="241"/>
      <c r="CP434" s="241"/>
      <c r="CQ434" s="241"/>
      <c r="CR434" s="241"/>
      <c r="CS434" s="241"/>
      <c r="CT434" s="241"/>
      <c r="CU434" s="241"/>
      <c r="CV434" s="241"/>
      <c r="CW434" s="241"/>
      <c r="CX434" s="241"/>
      <c r="CY434" s="241"/>
      <c r="CZ434" s="241"/>
      <c r="DA434" s="241"/>
      <c r="DB434" s="241"/>
      <c r="DC434" s="241"/>
      <c r="DD434" s="241"/>
      <c r="DE434" s="241"/>
      <c r="DF434" s="241"/>
      <c r="DG434" s="241"/>
      <c r="DH434" s="241"/>
      <c r="DI434" s="241"/>
      <c r="DJ434" s="241"/>
      <c r="DK434" s="241"/>
      <c r="DL434" s="241"/>
      <c r="DM434" s="241"/>
      <c r="DN434" s="241"/>
      <c r="DO434" s="241"/>
      <c r="DP434" s="241"/>
      <c r="DQ434" s="241"/>
      <c r="DR434" s="241"/>
      <c r="DS434" s="241"/>
      <c r="DT434" s="241"/>
      <c r="DU434" s="241"/>
      <c r="DV434" s="241"/>
      <c r="DW434" s="241"/>
      <c r="DX434" s="241"/>
      <c r="DY434" s="241"/>
      <c r="DZ434" s="241"/>
      <c r="EA434" s="241"/>
      <c r="EB434" s="241"/>
      <c r="EC434" s="241"/>
      <c r="ED434" s="241"/>
      <c r="EE434" s="241"/>
      <c r="EF434" s="241"/>
      <c r="EG434" s="241"/>
      <c r="EH434" s="241"/>
      <c r="EI434" s="241"/>
      <c r="EJ434" s="241"/>
      <c r="EK434" s="241"/>
      <c r="EL434" s="241"/>
      <c r="EM434" s="241"/>
      <c r="EN434" s="241"/>
      <c r="EO434" s="241"/>
      <c r="EP434" s="241"/>
      <c r="EQ434" s="241"/>
      <c r="ER434" s="241"/>
      <c r="ES434" s="241"/>
      <c r="ET434" s="241"/>
      <c r="EU434" s="241"/>
      <c r="EV434" s="241"/>
      <c r="EW434" s="241"/>
      <c r="EX434" s="241"/>
      <c r="EY434" s="241"/>
      <c r="EZ434" s="241"/>
      <c r="FA434" s="241"/>
      <c r="FB434" s="241"/>
      <c r="FC434" s="241"/>
      <c r="FD434" s="241"/>
      <c r="FE434" s="241"/>
      <c r="FF434" s="241"/>
      <c r="FG434" s="241"/>
      <c r="FH434" s="241"/>
      <c r="FI434" s="241"/>
      <c r="FJ434" s="241"/>
      <c r="FK434" s="241"/>
      <c r="FL434" s="241"/>
      <c r="FM434" s="241"/>
      <c r="FN434" s="241"/>
      <c r="FO434" s="241"/>
      <c r="FP434" s="241"/>
      <c r="FQ434" s="241"/>
      <c r="FR434" s="241"/>
      <c r="FS434" s="241"/>
      <c r="FT434" s="241"/>
      <c r="FU434" s="241"/>
      <c r="FV434" s="241"/>
      <c r="FW434" s="241"/>
      <c r="FX434" s="241"/>
      <c r="FY434" s="241"/>
      <c r="FZ434" s="241"/>
      <c r="GA434" s="241"/>
      <c r="GB434" s="241"/>
      <c r="GC434" s="241"/>
      <c r="GD434" s="241"/>
      <c r="GE434" s="241"/>
      <c r="GF434" s="241"/>
      <c r="GG434" s="241"/>
      <c r="GH434" s="241"/>
      <c r="GI434" s="241"/>
      <c r="GJ434" s="241"/>
      <c r="GK434" s="241"/>
      <c r="GL434" s="241"/>
      <c r="GM434" s="241"/>
      <c r="GN434" s="241"/>
      <c r="GO434" s="241"/>
      <c r="GP434" s="241"/>
      <c r="GQ434" s="241"/>
      <c r="GR434" s="241"/>
      <c r="GS434" s="241"/>
      <c r="GT434" s="241"/>
      <c r="GU434" s="241"/>
      <c r="GV434" s="241"/>
      <c r="GW434" s="241"/>
      <c r="GX434" s="241"/>
      <c r="GY434" s="241"/>
      <c r="GZ434" s="241"/>
      <c r="HA434" s="241"/>
      <c r="HB434" s="241"/>
      <c r="HC434" s="241"/>
      <c r="HD434" s="241"/>
      <c r="HE434" s="241"/>
      <c r="HF434" s="241"/>
      <c r="HG434" s="241"/>
      <c r="HH434" s="241"/>
      <c r="HI434" s="241"/>
      <c r="HJ434" s="241"/>
      <c r="HK434" s="241"/>
      <c r="HL434" s="241"/>
      <c r="HM434" s="241"/>
      <c r="HN434" s="241"/>
      <c r="HO434" s="241"/>
      <c r="HP434" s="241"/>
      <c r="HQ434" s="241"/>
      <c r="HR434" s="241"/>
      <c r="HS434" s="241"/>
      <c r="HT434" s="241"/>
      <c r="HU434" s="241"/>
      <c r="HV434" s="241"/>
      <c r="HW434" s="241"/>
      <c r="HX434" s="241"/>
      <c r="HY434" s="241"/>
      <c r="HZ434" s="241"/>
      <c r="IA434" s="241"/>
      <c r="IB434" s="241"/>
      <c r="IC434" s="241"/>
      <c r="ID434" s="241"/>
      <c r="IE434" s="241"/>
      <c r="IF434" s="241"/>
      <c r="IG434" s="241"/>
      <c r="IH434" s="241"/>
      <c r="II434" s="241"/>
      <c r="IJ434" s="241"/>
      <c r="IK434" s="241"/>
      <c r="IL434" s="241"/>
      <c r="IM434" s="241"/>
      <c r="IN434" s="241"/>
      <c r="IO434" s="241"/>
      <c r="IP434" s="241"/>
      <c r="IQ434" s="241"/>
      <c r="IR434" s="241"/>
      <c r="IS434" s="241"/>
      <c r="IT434" s="241"/>
      <c r="IU434" s="241"/>
      <c r="IV434" s="241"/>
      <c r="IW434" s="241"/>
      <c r="IX434" s="241"/>
      <c r="IY434" s="241"/>
      <c r="IZ434" s="241"/>
      <c r="JA434" s="241"/>
      <c r="JB434" s="241"/>
      <c r="JC434" s="241"/>
      <c r="JD434" s="241"/>
      <c r="JE434" s="241"/>
      <c r="JF434" s="241"/>
      <c r="JG434" s="241"/>
      <c r="JH434" s="241"/>
      <c r="JI434" s="241"/>
      <c r="JJ434" s="241"/>
      <c r="JK434" s="241"/>
      <c r="JL434" s="241"/>
      <c r="JM434" s="241"/>
      <c r="JN434" s="241"/>
      <c r="JO434" s="241"/>
      <c r="JP434" s="241"/>
      <c r="JQ434" s="241"/>
      <c r="JR434" s="241"/>
      <c r="JS434" s="241"/>
      <c r="JT434" s="241"/>
      <c r="JU434" s="241"/>
      <c r="JV434" s="241"/>
      <c r="JW434" s="241"/>
      <c r="JX434" s="241"/>
      <c r="JY434" s="241"/>
      <c r="JZ434" s="241"/>
      <c r="KA434" s="241"/>
      <c r="KB434" s="241"/>
      <c r="KC434" s="241"/>
      <c r="KD434" s="241"/>
      <c r="KE434" s="241"/>
      <c r="KF434" s="241"/>
      <c r="KG434" s="241"/>
      <c r="KH434" s="241"/>
      <c r="KI434" s="241"/>
      <c r="KJ434" s="241"/>
      <c r="KK434" s="241"/>
      <c r="KL434" s="241"/>
      <c r="KM434" s="241"/>
      <c r="KN434" s="241"/>
      <c r="KO434" s="241"/>
      <c r="KP434" s="241"/>
      <c r="KQ434" s="241"/>
      <c r="KR434" s="241"/>
      <c r="KS434" s="241"/>
      <c r="KT434" s="241"/>
      <c r="KU434" s="241"/>
      <c r="KV434" s="241"/>
      <c r="KW434" s="241"/>
      <c r="KX434" s="241"/>
      <c r="KY434" s="241"/>
      <c r="KZ434" s="241"/>
      <c r="LA434" s="241"/>
      <c r="LB434" s="241"/>
      <c r="LC434" s="241"/>
      <c r="LD434" s="241"/>
      <c r="LE434" s="241"/>
      <c r="LF434" s="241"/>
      <c r="LG434" s="241"/>
      <c r="LH434" s="241"/>
      <c r="LI434" s="241"/>
      <c r="LJ434" s="241"/>
      <c r="LK434" s="241"/>
      <c r="LL434" s="241"/>
      <c r="LM434" s="241"/>
      <c r="LN434" s="241"/>
      <c r="LO434" s="241"/>
      <c r="LP434" s="241"/>
      <c r="LQ434" s="241"/>
      <c r="LR434" s="241"/>
      <c r="LS434" s="241"/>
      <c r="LT434" s="241"/>
      <c r="LU434" s="241"/>
      <c r="LV434" s="241"/>
      <c r="LW434" s="241"/>
      <c r="LX434" s="241"/>
      <c r="LY434" s="241"/>
      <c r="LZ434" s="241"/>
      <c r="MA434" s="241"/>
      <c r="MB434" s="241"/>
      <c r="MC434" s="241"/>
      <c r="MD434" s="241"/>
      <c r="ME434" s="241"/>
      <c r="MF434" s="241"/>
      <c r="MG434" s="241"/>
      <c r="MH434" s="241"/>
      <c r="MI434" s="241"/>
      <c r="MJ434" s="241"/>
      <c r="MK434" s="241"/>
      <c r="ML434" s="241"/>
      <c r="MM434" s="241"/>
      <c r="MN434" s="241"/>
      <c r="MO434" s="241"/>
      <c r="MP434" s="241"/>
      <c r="MQ434" s="241"/>
      <c r="MR434" s="241"/>
      <c r="MS434" s="241"/>
      <c r="MT434" s="241"/>
      <c r="MU434" s="241"/>
      <c r="MV434" s="241"/>
      <c r="MW434" s="241"/>
      <c r="MX434" s="241"/>
      <c r="MY434" s="241"/>
      <c r="MZ434" s="241"/>
      <c r="NA434" s="241"/>
      <c r="NB434" s="241"/>
      <c r="NC434" s="241"/>
      <c r="ND434" s="241"/>
      <c r="NE434" s="241"/>
      <c r="NF434" s="241"/>
      <c r="NG434" s="241"/>
      <c r="NH434" s="241"/>
      <c r="NI434" s="241"/>
      <c r="NJ434" s="241"/>
      <c r="NK434" s="241"/>
      <c r="NL434" s="241"/>
      <c r="NM434" s="241"/>
      <c r="NN434" s="241"/>
      <c r="NO434" s="241"/>
      <c r="NP434" s="241"/>
      <c r="NQ434" s="241"/>
      <c r="NR434" s="241"/>
      <c r="NS434" s="241"/>
      <c r="NT434" s="241"/>
      <c r="NU434" s="241"/>
      <c r="NV434" s="241"/>
      <c r="NW434" s="241"/>
      <c r="NX434" s="241"/>
      <c r="NY434" s="241"/>
      <c r="NZ434" s="241"/>
      <c r="OA434" s="241"/>
      <c r="OB434" s="241"/>
    </row>
    <row r="435" spans="1:392" s="4" customFormat="1">
      <c r="A435" s="121" t="s">
        <v>3085</v>
      </c>
      <c r="B435" s="157" t="s">
        <v>3094</v>
      </c>
      <c r="C435" s="170">
        <f>VLOOKUP(A435,'Running Inventory count'!$A:$C,3,)</f>
        <v>4</v>
      </c>
      <c r="D435" s="169"/>
      <c r="E435" s="169"/>
      <c r="F435" s="169" t="s">
        <v>3046</v>
      </c>
      <c r="G435" s="169" t="s">
        <v>1117</v>
      </c>
      <c r="H435" s="167" t="s">
        <v>103</v>
      </c>
      <c r="I435" s="207"/>
      <c r="J435" s="163"/>
      <c r="K435" s="151"/>
      <c r="L435" s="241"/>
      <c r="M435" s="241"/>
      <c r="N435" s="241"/>
      <c r="O435" s="241"/>
      <c r="P435" s="241"/>
      <c r="Q435" s="241"/>
      <c r="R435" s="241"/>
      <c r="S435" s="241"/>
      <c r="T435" s="241"/>
      <c r="U435" s="241"/>
      <c r="V435" s="241"/>
      <c r="W435" s="241"/>
      <c r="X435" s="241"/>
      <c r="Y435" s="241"/>
      <c r="Z435" s="241"/>
      <c r="AA435" s="241"/>
      <c r="AB435" s="241"/>
      <c r="AC435" s="241"/>
      <c r="AD435" s="241"/>
      <c r="AE435" s="241"/>
      <c r="AF435" s="241"/>
      <c r="AG435" s="241"/>
      <c r="AH435" s="241"/>
      <c r="AI435" s="241"/>
      <c r="AJ435" s="241"/>
      <c r="AK435" s="241"/>
      <c r="AL435" s="241"/>
      <c r="AM435" s="241"/>
      <c r="AN435" s="241"/>
      <c r="AO435" s="241"/>
      <c r="AP435" s="241"/>
      <c r="AQ435" s="241"/>
      <c r="AR435" s="241"/>
      <c r="AS435" s="241"/>
      <c r="AT435" s="241"/>
      <c r="AU435" s="241"/>
      <c r="AV435" s="241"/>
      <c r="AW435" s="241"/>
      <c r="AX435" s="241"/>
      <c r="AY435" s="241"/>
      <c r="AZ435" s="241"/>
      <c r="BA435" s="241"/>
      <c r="BB435" s="241"/>
      <c r="BC435" s="241"/>
      <c r="BD435" s="241"/>
      <c r="BE435" s="241"/>
      <c r="BF435" s="241"/>
      <c r="BG435" s="241"/>
      <c r="BH435" s="241"/>
      <c r="BI435" s="241"/>
      <c r="BJ435" s="241"/>
      <c r="BK435" s="241"/>
      <c r="BL435" s="241"/>
      <c r="BM435" s="241"/>
      <c r="BN435" s="241"/>
      <c r="BO435" s="241"/>
      <c r="BP435" s="241"/>
      <c r="BQ435" s="241"/>
      <c r="BR435" s="241"/>
      <c r="BS435" s="241"/>
      <c r="BT435" s="241"/>
      <c r="BU435" s="241"/>
      <c r="BV435" s="241"/>
      <c r="BW435" s="241"/>
      <c r="BX435" s="241"/>
      <c r="BY435" s="241"/>
      <c r="BZ435" s="241"/>
      <c r="CA435" s="241"/>
      <c r="CB435" s="241"/>
      <c r="CC435" s="241"/>
      <c r="CD435" s="241"/>
      <c r="CE435" s="241"/>
      <c r="CF435" s="241"/>
      <c r="CG435" s="241"/>
      <c r="CH435" s="241"/>
      <c r="CI435" s="241"/>
      <c r="CJ435" s="241"/>
      <c r="CK435" s="241"/>
      <c r="CL435" s="241"/>
      <c r="CM435" s="241"/>
      <c r="CN435" s="241"/>
      <c r="CO435" s="241"/>
      <c r="CP435" s="241"/>
      <c r="CQ435" s="241"/>
      <c r="CR435" s="241"/>
      <c r="CS435" s="241"/>
      <c r="CT435" s="241"/>
      <c r="CU435" s="241"/>
      <c r="CV435" s="241"/>
      <c r="CW435" s="241"/>
      <c r="CX435" s="241"/>
      <c r="CY435" s="241"/>
      <c r="CZ435" s="241"/>
      <c r="DA435" s="241"/>
      <c r="DB435" s="241"/>
      <c r="DC435" s="241"/>
      <c r="DD435" s="241"/>
      <c r="DE435" s="241"/>
      <c r="DF435" s="241"/>
      <c r="DG435" s="241"/>
      <c r="DH435" s="241"/>
      <c r="DI435" s="241"/>
      <c r="DJ435" s="241"/>
      <c r="DK435" s="241"/>
      <c r="DL435" s="241"/>
      <c r="DM435" s="241"/>
      <c r="DN435" s="241"/>
      <c r="DO435" s="241"/>
      <c r="DP435" s="241"/>
      <c r="DQ435" s="241"/>
      <c r="DR435" s="241"/>
      <c r="DS435" s="241"/>
      <c r="DT435" s="241"/>
      <c r="DU435" s="241"/>
      <c r="DV435" s="241"/>
      <c r="DW435" s="241"/>
      <c r="DX435" s="241"/>
      <c r="DY435" s="241"/>
      <c r="DZ435" s="241"/>
      <c r="EA435" s="241"/>
      <c r="EB435" s="241"/>
      <c r="EC435" s="241"/>
      <c r="ED435" s="241"/>
      <c r="EE435" s="241"/>
      <c r="EF435" s="241"/>
      <c r="EG435" s="241"/>
      <c r="EH435" s="241"/>
      <c r="EI435" s="241"/>
      <c r="EJ435" s="241"/>
      <c r="EK435" s="241"/>
      <c r="EL435" s="241"/>
      <c r="EM435" s="241"/>
      <c r="EN435" s="241"/>
      <c r="EO435" s="241"/>
      <c r="EP435" s="241"/>
      <c r="EQ435" s="241"/>
      <c r="ER435" s="241"/>
      <c r="ES435" s="241"/>
      <c r="ET435" s="241"/>
      <c r="EU435" s="241"/>
      <c r="EV435" s="241"/>
      <c r="EW435" s="241"/>
      <c r="EX435" s="241"/>
      <c r="EY435" s="241"/>
      <c r="EZ435" s="241"/>
      <c r="FA435" s="241"/>
      <c r="FB435" s="241"/>
      <c r="FC435" s="241"/>
      <c r="FD435" s="241"/>
      <c r="FE435" s="241"/>
      <c r="FF435" s="241"/>
      <c r="FG435" s="241"/>
      <c r="FH435" s="241"/>
      <c r="FI435" s="241"/>
      <c r="FJ435" s="241"/>
      <c r="FK435" s="241"/>
      <c r="FL435" s="241"/>
      <c r="FM435" s="241"/>
      <c r="FN435" s="241"/>
      <c r="FO435" s="241"/>
      <c r="FP435" s="241"/>
      <c r="FQ435" s="241"/>
      <c r="FR435" s="241"/>
      <c r="FS435" s="241"/>
      <c r="FT435" s="241"/>
      <c r="FU435" s="241"/>
      <c r="FV435" s="241"/>
      <c r="FW435" s="241"/>
      <c r="FX435" s="241"/>
      <c r="FY435" s="241"/>
      <c r="FZ435" s="241"/>
      <c r="GA435" s="241"/>
      <c r="GB435" s="241"/>
      <c r="GC435" s="241"/>
      <c r="GD435" s="241"/>
      <c r="GE435" s="241"/>
      <c r="GF435" s="241"/>
      <c r="GG435" s="241"/>
      <c r="GH435" s="241"/>
      <c r="GI435" s="241"/>
      <c r="GJ435" s="241"/>
      <c r="GK435" s="241"/>
      <c r="GL435" s="241"/>
      <c r="GM435" s="241"/>
      <c r="GN435" s="241"/>
      <c r="GO435" s="241"/>
      <c r="GP435" s="241"/>
      <c r="GQ435" s="241"/>
      <c r="GR435" s="241"/>
      <c r="GS435" s="241"/>
      <c r="GT435" s="241"/>
      <c r="GU435" s="241"/>
      <c r="GV435" s="241"/>
      <c r="GW435" s="241"/>
      <c r="GX435" s="241"/>
      <c r="GY435" s="241"/>
      <c r="GZ435" s="241"/>
      <c r="HA435" s="241"/>
      <c r="HB435" s="241"/>
      <c r="HC435" s="241"/>
      <c r="HD435" s="241"/>
      <c r="HE435" s="241"/>
      <c r="HF435" s="241"/>
      <c r="HG435" s="241"/>
      <c r="HH435" s="241"/>
      <c r="HI435" s="241"/>
      <c r="HJ435" s="241"/>
      <c r="HK435" s="241"/>
      <c r="HL435" s="241"/>
      <c r="HM435" s="241"/>
      <c r="HN435" s="241"/>
      <c r="HO435" s="241"/>
      <c r="HP435" s="241"/>
      <c r="HQ435" s="241"/>
      <c r="HR435" s="241"/>
      <c r="HS435" s="241"/>
      <c r="HT435" s="241"/>
      <c r="HU435" s="241"/>
      <c r="HV435" s="241"/>
      <c r="HW435" s="241"/>
      <c r="HX435" s="241"/>
      <c r="HY435" s="241"/>
      <c r="HZ435" s="241"/>
      <c r="IA435" s="241"/>
      <c r="IB435" s="241"/>
      <c r="IC435" s="241"/>
      <c r="ID435" s="241"/>
      <c r="IE435" s="241"/>
      <c r="IF435" s="241"/>
      <c r="IG435" s="241"/>
      <c r="IH435" s="241"/>
      <c r="II435" s="241"/>
      <c r="IJ435" s="241"/>
      <c r="IK435" s="241"/>
      <c r="IL435" s="241"/>
      <c r="IM435" s="241"/>
      <c r="IN435" s="241"/>
      <c r="IO435" s="241"/>
      <c r="IP435" s="241"/>
      <c r="IQ435" s="241"/>
      <c r="IR435" s="241"/>
      <c r="IS435" s="241"/>
      <c r="IT435" s="241"/>
      <c r="IU435" s="241"/>
      <c r="IV435" s="241"/>
      <c r="IW435" s="241"/>
      <c r="IX435" s="241"/>
      <c r="IY435" s="241"/>
      <c r="IZ435" s="241"/>
      <c r="JA435" s="241"/>
      <c r="JB435" s="241"/>
      <c r="JC435" s="241"/>
      <c r="JD435" s="241"/>
      <c r="JE435" s="241"/>
      <c r="JF435" s="241"/>
      <c r="JG435" s="241"/>
      <c r="JH435" s="241"/>
      <c r="JI435" s="241"/>
      <c r="JJ435" s="241"/>
      <c r="JK435" s="241"/>
      <c r="JL435" s="241"/>
      <c r="JM435" s="241"/>
      <c r="JN435" s="241"/>
      <c r="JO435" s="241"/>
      <c r="JP435" s="241"/>
      <c r="JQ435" s="241"/>
      <c r="JR435" s="241"/>
      <c r="JS435" s="241"/>
      <c r="JT435" s="241"/>
      <c r="JU435" s="241"/>
      <c r="JV435" s="241"/>
      <c r="JW435" s="241"/>
      <c r="JX435" s="241"/>
      <c r="JY435" s="241"/>
      <c r="JZ435" s="241"/>
      <c r="KA435" s="241"/>
      <c r="KB435" s="241"/>
      <c r="KC435" s="241"/>
      <c r="KD435" s="241"/>
      <c r="KE435" s="241"/>
      <c r="KF435" s="241"/>
      <c r="KG435" s="241"/>
      <c r="KH435" s="241"/>
      <c r="KI435" s="241"/>
      <c r="KJ435" s="241"/>
      <c r="KK435" s="241"/>
      <c r="KL435" s="241"/>
      <c r="KM435" s="241"/>
      <c r="KN435" s="241"/>
      <c r="KO435" s="241"/>
      <c r="KP435" s="241"/>
      <c r="KQ435" s="241"/>
      <c r="KR435" s="241"/>
      <c r="KS435" s="241"/>
      <c r="KT435" s="241"/>
      <c r="KU435" s="241"/>
      <c r="KV435" s="241"/>
      <c r="KW435" s="241"/>
      <c r="KX435" s="241"/>
      <c r="KY435" s="241"/>
      <c r="KZ435" s="241"/>
      <c r="LA435" s="241"/>
      <c r="LB435" s="241"/>
      <c r="LC435" s="241"/>
      <c r="LD435" s="241"/>
      <c r="LE435" s="241"/>
      <c r="LF435" s="241"/>
      <c r="LG435" s="241"/>
      <c r="LH435" s="241"/>
      <c r="LI435" s="241"/>
      <c r="LJ435" s="241"/>
      <c r="LK435" s="241"/>
      <c r="LL435" s="241"/>
      <c r="LM435" s="241"/>
      <c r="LN435" s="241"/>
      <c r="LO435" s="241"/>
      <c r="LP435" s="241"/>
      <c r="LQ435" s="241"/>
      <c r="LR435" s="241"/>
      <c r="LS435" s="241"/>
      <c r="LT435" s="241"/>
      <c r="LU435" s="241"/>
      <c r="LV435" s="241"/>
      <c r="LW435" s="241"/>
      <c r="LX435" s="241"/>
      <c r="LY435" s="241"/>
      <c r="LZ435" s="241"/>
      <c r="MA435" s="241"/>
      <c r="MB435" s="241"/>
      <c r="MC435" s="241"/>
      <c r="MD435" s="241"/>
      <c r="ME435" s="241"/>
      <c r="MF435" s="241"/>
      <c r="MG435" s="241"/>
      <c r="MH435" s="241"/>
      <c r="MI435" s="241"/>
      <c r="MJ435" s="241"/>
      <c r="MK435" s="241"/>
      <c r="ML435" s="241"/>
      <c r="MM435" s="241"/>
      <c r="MN435" s="241"/>
      <c r="MO435" s="241"/>
      <c r="MP435" s="241"/>
      <c r="MQ435" s="241"/>
      <c r="MR435" s="241"/>
      <c r="MS435" s="241"/>
      <c r="MT435" s="241"/>
      <c r="MU435" s="241"/>
      <c r="MV435" s="241"/>
      <c r="MW435" s="241"/>
      <c r="MX435" s="241"/>
      <c r="MY435" s="241"/>
      <c r="MZ435" s="241"/>
      <c r="NA435" s="241"/>
      <c r="NB435" s="241"/>
      <c r="NC435" s="241"/>
      <c r="ND435" s="241"/>
      <c r="NE435" s="241"/>
      <c r="NF435" s="241"/>
      <c r="NG435" s="241"/>
      <c r="NH435" s="241"/>
      <c r="NI435" s="241"/>
      <c r="NJ435" s="241"/>
      <c r="NK435" s="241"/>
      <c r="NL435" s="241"/>
      <c r="NM435" s="241"/>
      <c r="NN435" s="241"/>
      <c r="NO435" s="241"/>
      <c r="NP435" s="241"/>
      <c r="NQ435" s="241"/>
      <c r="NR435" s="241"/>
      <c r="NS435" s="241"/>
      <c r="NT435" s="241"/>
      <c r="NU435" s="241"/>
      <c r="NV435" s="241"/>
      <c r="NW435" s="241"/>
      <c r="NX435" s="241"/>
      <c r="NY435" s="241"/>
      <c r="NZ435" s="241"/>
      <c r="OA435" s="241"/>
      <c r="OB435" s="241"/>
    </row>
    <row r="436" spans="1:392" s="4" customFormat="1">
      <c r="A436" s="121" t="s">
        <v>282</v>
      </c>
      <c r="B436" s="157" t="s">
        <v>341</v>
      </c>
      <c r="C436" s="138">
        <f>VLOOKUP(A436,'Running Inventory count'!$A:$C,3,)</f>
        <v>20</v>
      </c>
      <c r="D436" s="137"/>
      <c r="E436" s="137"/>
      <c r="F436" s="169" t="s">
        <v>870</v>
      </c>
      <c r="G436" s="155" t="s">
        <v>781</v>
      </c>
      <c r="H436" s="136" t="s">
        <v>735</v>
      </c>
      <c r="I436" s="207"/>
      <c r="J436" s="163"/>
      <c r="K436" s="151"/>
      <c r="L436" s="241"/>
      <c r="M436" s="241"/>
      <c r="N436" s="241"/>
      <c r="O436" s="241"/>
      <c r="P436" s="241"/>
      <c r="Q436" s="241"/>
      <c r="R436" s="241"/>
      <c r="S436" s="241"/>
      <c r="T436" s="241"/>
      <c r="U436" s="241"/>
      <c r="V436" s="241"/>
      <c r="W436" s="241"/>
      <c r="X436" s="241"/>
      <c r="Y436" s="241"/>
      <c r="Z436" s="241"/>
      <c r="AA436" s="241"/>
      <c r="AB436" s="241"/>
      <c r="AC436" s="241"/>
      <c r="AD436" s="241"/>
      <c r="AE436" s="241"/>
      <c r="AF436" s="241"/>
      <c r="AG436" s="241"/>
      <c r="AH436" s="241"/>
      <c r="AI436" s="241"/>
      <c r="AJ436" s="241"/>
      <c r="AK436" s="241"/>
      <c r="AL436" s="241"/>
      <c r="AM436" s="241"/>
      <c r="AN436" s="241"/>
      <c r="AO436" s="241"/>
      <c r="AP436" s="241"/>
      <c r="AQ436" s="241"/>
      <c r="AR436" s="241"/>
      <c r="AS436" s="241"/>
      <c r="AT436" s="241"/>
      <c r="AU436" s="241"/>
      <c r="AV436" s="241"/>
      <c r="AW436" s="241"/>
      <c r="AX436" s="241"/>
      <c r="AY436" s="241"/>
      <c r="AZ436" s="241"/>
      <c r="BA436" s="241"/>
      <c r="BB436" s="241"/>
      <c r="BC436" s="241"/>
      <c r="BD436" s="241"/>
      <c r="BE436" s="241"/>
      <c r="BF436" s="241"/>
      <c r="BG436" s="241"/>
      <c r="BH436" s="241"/>
      <c r="BI436" s="241"/>
      <c r="BJ436" s="241"/>
      <c r="BK436" s="241"/>
      <c r="BL436" s="241"/>
      <c r="BM436" s="241"/>
      <c r="BN436" s="241"/>
      <c r="BO436" s="241"/>
      <c r="BP436" s="241"/>
      <c r="BQ436" s="241"/>
      <c r="BR436" s="241"/>
      <c r="BS436" s="241"/>
      <c r="BT436" s="241"/>
      <c r="BU436" s="241"/>
      <c r="BV436" s="241"/>
      <c r="BW436" s="241"/>
      <c r="BX436" s="241"/>
      <c r="BY436" s="241"/>
      <c r="BZ436" s="241"/>
      <c r="CA436" s="241"/>
      <c r="CB436" s="241"/>
      <c r="CC436" s="241"/>
      <c r="CD436" s="241"/>
      <c r="CE436" s="241"/>
      <c r="CF436" s="241"/>
      <c r="CG436" s="241"/>
      <c r="CH436" s="241"/>
      <c r="CI436" s="241"/>
      <c r="CJ436" s="241"/>
      <c r="CK436" s="241"/>
      <c r="CL436" s="241"/>
      <c r="CM436" s="241"/>
      <c r="CN436" s="241"/>
      <c r="CO436" s="241"/>
      <c r="CP436" s="241"/>
      <c r="CQ436" s="241"/>
      <c r="CR436" s="241"/>
      <c r="CS436" s="241"/>
      <c r="CT436" s="241"/>
      <c r="CU436" s="241"/>
      <c r="CV436" s="241"/>
      <c r="CW436" s="241"/>
      <c r="CX436" s="241"/>
      <c r="CY436" s="241"/>
      <c r="CZ436" s="241"/>
      <c r="DA436" s="241"/>
      <c r="DB436" s="241"/>
      <c r="DC436" s="241"/>
      <c r="DD436" s="241"/>
      <c r="DE436" s="241"/>
      <c r="DF436" s="241"/>
      <c r="DG436" s="241"/>
      <c r="DH436" s="241"/>
      <c r="DI436" s="241"/>
      <c r="DJ436" s="241"/>
      <c r="DK436" s="241"/>
      <c r="DL436" s="241"/>
      <c r="DM436" s="241"/>
      <c r="DN436" s="241"/>
      <c r="DO436" s="241"/>
      <c r="DP436" s="241"/>
      <c r="DQ436" s="241"/>
      <c r="DR436" s="241"/>
      <c r="DS436" s="241"/>
      <c r="DT436" s="241"/>
      <c r="DU436" s="241"/>
      <c r="DV436" s="241"/>
      <c r="DW436" s="241"/>
      <c r="DX436" s="241"/>
      <c r="DY436" s="241"/>
      <c r="DZ436" s="241"/>
      <c r="EA436" s="241"/>
      <c r="EB436" s="241"/>
      <c r="EC436" s="241"/>
      <c r="ED436" s="241"/>
      <c r="EE436" s="241"/>
      <c r="EF436" s="241"/>
      <c r="EG436" s="241"/>
      <c r="EH436" s="241"/>
      <c r="EI436" s="241"/>
      <c r="EJ436" s="241"/>
      <c r="EK436" s="241"/>
      <c r="EL436" s="241"/>
      <c r="EM436" s="241"/>
      <c r="EN436" s="241"/>
      <c r="EO436" s="241"/>
      <c r="EP436" s="241"/>
      <c r="EQ436" s="241"/>
      <c r="ER436" s="241"/>
      <c r="ES436" s="241"/>
      <c r="ET436" s="241"/>
      <c r="EU436" s="241"/>
      <c r="EV436" s="241"/>
      <c r="EW436" s="241"/>
      <c r="EX436" s="241"/>
      <c r="EY436" s="241"/>
      <c r="EZ436" s="241"/>
      <c r="FA436" s="241"/>
      <c r="FB436" s="241"/>
      <c r="FC436" s="241"/>
      <c r="FD436" s="241"/>
      <c r="FE436" s="241"/>
      <c r="FF436" s="241"/>
      <c r="FG436" s="241"/>
      <c r="FH436" s="241"/>
      <c r="FI436" s="241"/>
      <c r="FJ436" s="241"/>
      <c r="FK436" s="241"/>
      <c r="FL436" s="241"/>
      <c r="FM436" s="241"/>
      <c r="FN436" s="241"/>
      <c r="FO436" s="241"/>
      <c r="FP436" s="241"/>
      <c r="FQ436" s="241"/>
      <c r="FR436" s="241"/>
      <c r="FS436" s="241"/>
      <c r="FT436" s="241"/>
      <c r="FU436" s="241"/>
      <c r="FV436" s="241"/>
      <c r="FW436" s="241"/>
      <c r="FX436" s="241"/>
      <c r="FY436" s="241"/>
      <c r="FZ436" s="241"/>
      <c r="GA436" s="241"/>
      <c r="GB436" s="241"/>
      <c r="GC436" s="241"/>
      <c r="GD436" s="241"/>
      <c r="GE436" s="241"/>
      <c r="GF436" s="241"/>
      <c r="GG436" s="241"/>
      <c r="GH436" s="241"/>
      <c r="GI436" s="241"/>
      <c r="GJ436" s="241"/>
      <c r="GK436" s="241"/>
      <c r="GL436" s="241"/>
      <c r="GM436" s="241"/>
      <c r="GN436" s="241"/>
      <c r="GO436" s="241"/>
      <c r="GP436" s="241"/>
      <c r="GQ436" s="241"/>
      <c r="GR436" s="241"/>
      <c r="GS436" s="241"/>
      <c r="GT436" s="241"/>
      <c r="GU436" s="241"/>
      <c r="GV436" s="241"/>
      <c r="GW436" s="241"/>
      <c r="GX436" s="241"/>
      <c r="GY436" s="241"/>
      <c r="GZ436" s="241"/>
      <c r="HA436" s="241"/>
      <c r="HB436" s="241"/>
      <c r="HC436" s="241"/>
      <c r="HD436" s="241"/>
      <c r="HE436" s="241"/>
      <c r="HF436" s="241"/>
      <c r="HG436" s="241"/>
      <c r="HH436" s="241"/>
      <c r="HI436" s="241"/>
      <c r="HJ436" s="241"/>
      <c r="HK436" s="241"/>
      <c r="HL436" s="241"/>
      <c r="HM436" s="241"/>
      <c r="HN436" s="241"/>
      <c r="HO436" s="241"/>
      <c r="HP436" s="241"/>
      <c r="HQ436" s="241"/>
      <c r="HR436" s="241"/>
      <c r="HS436" s="241"/>
      <c r="HT436" s="241"/>
      <c r="HU436" s="241"/>
      <c r="HV436" s="241"/>
      <c r="HW436" s="241"/>
      <c r="HX436" s="241"/>
      <c r="HY436" s="241"/>
      <c r="HZ436" s="241"/>
      <c r="IA436" s="241"/>
      <c r="IB436" s="241"/>
      <c r="IC436" s="241"/>
      <c r="ID436" s="241"/>
      <c r="IE436" s="241"/>
      <c r="IF436" s="241"/>
      <c r="IG436" s="241"/>
      <c r="IH436" s="241"/>
      <c r="II436" s="241"/>
      <c r="IJ436" s="241"/>
      <c r="IK436" s="241"/>
      <c r="IL436" s="241"/>
      <c r="IM436" s="241"/>
      <c r="IN436" s="241"/>
      <c r="IO436" s="241"/>
      <c r="IP436" s="241"/>
      <c r="IQ436" s="241"/>
      <c r="IR436" s="241"/>
      <c r="IS436" s="241"/>
      <c r="IT436" s="241"/>
      <c r="IU436" s="241"/>
      <c r="IV436" s="241"/>
      <c r="IW436" s="241"/>
      <c r="IX436" s="241"/>
      <c r="IY436" s="241"/>
      <c r="IZ436" s="241"/>
      <c r="JA436" s="241"/>
      <c r="JB436" s="241"/>
      <c r="JC436" s="241"/>
      <c r="JD436" s="241"/>
      <c r="JE436" s="241"/>
      <c r="JF436" s="241"/>
      <c r="JG436" s="241"/>
      <c r="JH436" s="241"/>
      <c r="JI436" s="241"/>
      <c r="JJ436" s="241"/>
      <c r="JK436" s="241"/>
      <c r="JL436" s="241"/>
      <c r="JM436" s="241"/>
      <c r="JN436" s="241"/>
      <c r="JO436" s="241"/>
      <c r="JP436" s="241"/>
      <c r="JQ436" s="241"/>
      <c r="JR436" s="241"/>
      <c r="JS436" s="241"/>
      <c r="JT436" s="241"/>
      <c r="JU436" s="241"/>
      <c r="JV436" s="241"/>
      <c r="JW436" s="241"/>
      <c r="JX436" s="241"/>
      <c r="JY436" s="241"/>
      <c r="JZ436" s="241"/>
      <c r="KA436" s="241"/>
      <c r="KB436" s="241"/>
      <c r="KC436" s="241"/>
      <c r="KD436" s="241"/>
      <c r="KE436" s="241"/>
      <c r="KF436" s="241"/>
      <c r="KG436" s="241"/>
      <c r="KH436" s="241"/>
      <c r="KI436" s="241"/>
      <c r="KJ436" s="241"/>
      <c r="KK436" s="241"/>
      <c r="KL436" s="241"/>
      <c r="KM436" s="241"/>
      <c r="KN436" s="241"/>
      <c r="KO436" s="241"/>
      <c r="KP436" s="241"/>
      <c r="KQ436" s="241"/>
      <c r="KR436" s="241"/>
      <c r="KS436" s="241"/>
      <c r="KT436" s="241"/>
      <c r="KU436" s="241"/>
      <c r="KV436" s="241"/>
      <c r="KW436" s="241"/>
      <c r="KX436" s="241"/>
      <c r="KY436" s="241"/>
      <c r="KZ436" s="241"/>
      <c r="LA436" s="241"/>
      <c r="LB436" s="241"/>
      <c r="LC436" s="241"/>
      <c r="LD436" s="241"/>
      <c r="LE436" s="241"/>
      <c r="LF436" s="241"/>
      <c r="LG436" s="241"/>
      <c r="LH436" s="241"/>
      <c r="LI436" s="241"/>
      <c r="LJ436" s="241"/>
      <c r="LK436" s="241"/>
      <c r="LL436" s="241"/>
      <c r="LM436" s="241"/>
      <c r="LN436" s="241"/>
      <c r="LO436" s="241"/>
      <c r="LP436" s="241"/>
      <c r="LQ436" s="241"/>
      <c r="LR436" s="241"/>
      <c r="LS436" s="241"/>
      <c r="LT436" s="241"/>
      <c r="LU436" s="241"/>
      <c r="LV436" s="241"/>
      <c r="LW436" s="241"/>
      <c r="LX436" s="241"/>
      <c r="LY436" s="241"/>
      <c r="LZ436" s="241"/>
      <c r="MA436" s="241"/>
      <c r="MB436" s="241"/>
      <c r="MC436" s="241"/>
      <c r="MD436" s="241"/>
      <c r="ME436" s="241"/>
      <c r="MF436" s="241"/>
      <c r="MG436" s="241"/>
      <c r="MH436" s="241"/>
      <c r="MI436" s="241"/>
      <c r="MJ436" s="241"/>
      <c r="MK436" s="241"/>
      <c r="ML436" s="241"/>
      <c r="MM436" s="241"/>
      <c r="MN436" s="241"/>
      <c r="MO436" s="241"/>
      <c r="MP436" s="241"/>
      <c r="MQ436" s="241"/>
      <c r="MR436" s="241"/>
      <c r="MS436" s="241"/>
      <c r="MT436" s="241"/>
      <c r="MU436" s="241"/>
      <c r="MV436" s="241"/>
      <c r="MW436" s="241"/>
      <c r="MX436" s="241"/>
      <c r="MY436" s="241"/>
      <c r="MZ436" s="241"/>
      <c r="NA436" s="241"/>
      <c r="NB436" s="241"/>
      <c r="NC436" s="241"/>
      <c r="ND436" s="241"/>
      <c r="NE436" s="241"/>
      <c r="NF436" s="241"/>
      <c r="NG436" s="241"/>
      <c r="NH436" s="241"/>
      <c r="NI436" s="241"/>
      <c r="NJ436" s="241"/>
      <c r="NK436" s="241"/>
      <c r="NL436" s="241"/>
      <c r="NM436" s="241"/>
      <c r="NN436" s="241"/>
      <c r="NO436" s="241"/>
      <c r="NP436" s="241"/>
      <c r="NQ436" s="241"/>
      <c r="NR436" s="241"/>
      <c r="NS436" s="241"/>
      <c r="NT436" s="241"/>
      <c r="NU436" s="241"/>
      <c r="NV436" s="241"/>
      <c r="NW436" s="241"/>
      <c r="NX436" s="241"/>
      <c r="NY436" s="241"/>
      <c r="NZ436" s="241"/>
      <c r="OA436" s="241"/>
      <c r="OB436" s="241"/>
    </row>
    <row r="437" spans="1:392" s="4" customFormat="1">
      <c r="A437" s="124" t="s">
        <v>48</v>
      </c>
      <c r="B437" s="156" t="s">
        <v>487</v>
      </c>
      <c r="C437" s="138">
        <f>VLOOKUP(A437,'Running Inventory count'!$A:$C,3,)</f>
        <v>0</v>
      </c>
      <c r="D437" s="137"/>
      <c r="E437" s="137"/>
      <c r="F437" s="115" t="s">
        <v>783</v>
      </c>
      <c r="G437" s="137" t="s">
        <v>812</v>
      </c>
      <c r="H437" s="136" t="s">
        <v>735</v>
      </c>
      <c r="I437" s="151"/>
      <c r="J437" s="166"/>
      <c r="K437" s="165"/>
      <c r="L437" s="241"/>
      <c r="M437" s="241"/>
      <c r="N437" s="241"/>
      <c r="O437" s="241"/>
      <c r="P437" s="241"/>
      <c r="Q437" s="241"/>
      <c r="R437" s="241"/>
      <c r="S437" s="241"/>
      <c r="T437" s="241"/>
      <c r="U437" s="241"/>
      <c r="V437" s="241"/>
      <c r="W437" s="241"/>
      <c r="X437" s="241"/>
      <c r="Y437" s="241"/>
      <c r="Z437" s="241"/>
      <c r="AA437" s="241"/>
      <c r="AB437" s="241"/>
      <c r="AC437" s="241"/>
      <c r="AD437" s="241"/>
      <c r="AE437" s="241"/>
      <c r="AF437" s="241"/>
      <c r="AG437" s="241"/>
      <c r="AH437" s="241"/>
      <c r="AI437" s="241"/>
      <c r="AJ437" s="241"/>
      <c r="AK437" s="241"/>
      <c r="AL437" s="241"/>
      <c r="AM437" s="241"/>
      <c r="AN437" s="241"/>
      <c r="AO437" s="241"/>
      <c r="AP437" s="241"/>
      <c r="AQ437" s="241"/>
      <c r="AR437" s="241"/>
      <c r="AS437" s="241"/>
      <c r="AT437" s="241"/>
      <c r="AU437" s="241"/>
      <c r="AV437" s="241"/>
      <c r="AW437" s="241"/>
      <c r="AX437" s="241"/>
      <c r="AY437" s="241"/>
      <c r="AZ437" s="241"/>
      <c r="BA437" s="241"/>
      <c r="BB437" s="241"/>
      <c r="BC437" s="241"/>
      <c r="BD437" s="241"/>
      <c r="BE437" s="241"/>
      <c r="BF437" s="241"/>
      <c r="BG437" s="241"/>
      <c r="BH437" s="241"/>
      <c r="BI437" s="241"/>
      <c r="BJ437" s="241"/>
      <c r="BK437" s="241"/>
      <c r="BL437" s="241"/>
      <c r="BM437" s="241"/>
      <c r="BN437" s="241"/>
      <c r="BO437" s="241"/>
      <c r="BP437" s="241"/>
      <c r="BQ437" s="241"/>
      <c r="BR437" s="241"/>
      <c r="BS437" s="241"/>
      <c r="BT437" s="241"/>
      <c r="BU437" s="241"/>
      <c r="BV437" s="241"/>
      <c r="BW437" s="241"/>
      <c r="BX437" s="241"/>
      <c r="BY437" s="241"/>
      <c r="BZ437" s="241"/>
      <c r="CA437" s="241"/>
      <c r="CB437" s="241"/>
      <c r="CC437" s="241"/>
      <c r="CD437" s="241"/>
      <c r="CE437" s="241"/>
      <c r="CF437" s="241"/>
      <c r="CG437" s="241"/>
      <c r="CH437" s="241"/>
      <c r="CI437" s="241"/>
      <c r="CJ437" s="241"/>
      <c r="CK437" s="241"/>
      <c r="CL437" s="241"/>
      <c r="CM437" s="241"/>
      <c r="CN437" s="241"/>
      <c r="CO437" s="241"/>
      <c r="CP437" s="241"/>
      <c r="CQ437" s="241"/>
      <c r="CR437" s="241"/>
      <c r="CS437" s="241"/>
      <c r="CT437" s="241"/>
      <c r="CU437" s="241"/>
      <c r="CV437" s="241"/>
      <c r="CW437" s="241"/>
      <c r="CX437" s="241"/>
      <c r="CY437" s="241"/>
      <c r="CZ437" s="241"/>
      <c r="DA437" s="241"/>
      <c r="DB437" s="241"/>
      <c r="DC437" s="241"/>
      <c r="DD437" s="241"/>
      <c r="DE437" s="241"/>
      <c r="DF437" s="241"/>
      <c r="DG437" s="241"/>
      <c r="DH437" s="241"/>
      <c r="DI437" s="241"/>
      <c r="DJ437" s="241"/>
      <c r="DK437" s="241"/>
      <c r="DL437" s="241"/>
      <c r="DM437" s="241"/>
      <c r="DN437" s="241"/>
      <c r="DO437" s="241"/>
      <c r="DP437" s="241"/>
      <c r="DQ437" s="241"/>
      <c r="DR437" s="241"/>
      <c r="DS437" s="241"/>
      <c r="DT437" s="241"/>
      <c r="DU437" s="241"/>
      <c r="DV437" s="241"/>
      <c r="DW437" s="241"/>
      <c r="DX437" s="241"/>
      <c r="DY437" s="241"/>
      <c r="DZ437" s="241"/>
      <c r="EA437" s="241"/>
      <c r="EB437" s="241"/>
      <c r="EC437" s="241"/>
      <c r="ED437" s="241"/>
      <c r="EE437" s="241"/>
      <c r="EF437" s="241"/>
      <c r="EG437" s="241"/>
      <c r="EH437" s="241"/>
      <c r="EI437" s="241"/>
      <c r="EJ437" s="241"/>
      <c r="EK437" s="241"/>
      <c r="EL437" s="241"/>
      <c r="EM437" s="241"/>
      <c r="EN437" s="241"/>
      <c r="EO437" s="241"/>
      <c r="EP437" s="241"/>
      <c r="EQ437" s="241"/>
      <c r="ER437" s="241"/>
      <c r="ES437" s="241"/>
      <c r="ET437" s="241"/>
      <c r="EU437" s="241"/>
      <c r="EV437" s="241"/>
      <c r="EW437" s="241"/>
      <c r="EX437" s="241"/>
      <c r="EY437" s="241"/>
      <c r="EZ437" s="241"/>
      <c r="FA437" s="241"/>
      <c r="FB437" s="241"/>
      <c r="FC437" s="241"/>
      <c r="FD437" s="241"/>
      <c r="FE437" s="241"/>
      <c r="FF437" s="241"/>
      <c r="FG437" s="241"/>
      <c r="FH437" s="241"/>
      <c r="FI437" s="241"/>
      <c r="FJ437" s="241"/>
      <c r="FK437" s="241"/>
      <c r="FL437" s="241"/>
      <c r="FM437" s="241"/>
      <c r="FN437" s="241"/>
      <c r="FO437" s="241"/>
      <c r="FP437" s="241"/>
      <c r="FQ437" s="241"/>
      <c r="FR437" s="241"/>
      <c r="FS437" s="241"/>
      <c r="FT437" s="241"/>
      <c r="FU437" s="241"/>
      <c r="FV437" s="241"/>
      <c r="FW437" s="241"/>
      <c r="FX437" s="241"/>
      <c r="FY437" s="241"/>
      <c r="FZ437" s="241"/>
      <c r="GA437" s="241"/>
      <c r="GB437" s="241"/>
      <c r="GC437" s="241"/>
      <c r="GD437" s="241"/>
      <c r="GE437" s="241"/>
      <c r="GF437" s="241"/>
      <c r="GG437" s="241"/>
      <c r="GH437" s="241"/>
      <c r="GI437" s="241"/>
      <c r="GJ437" s="241"/>
      <c r="GK437" s="241"/>
      <c r="GL437" s="241"/>
      <c r="GM437" s="241"/>
      <c r="GN437" s="241"/>
      <c r="GO437" s="241"/>
      <c r="GP437" s="241"/>
      <c r="GQ437" s="241"/>
      <c r="GR437" s="241"/>
      <c r="GS437" s="241"/>
      <c r="GT437" s="241"/>
      <c r="GU437" s="241"/>
      <c r="GV437" s="241"/>
      <c r="GW437" s="241"/>
      <c r="GX437" s="241"/>
      <c r="GY437" s="241"/>
      <c r="GZ437" s="241"/>
      <c r="HA437" s="241"/>
      <c r="HB437" s="241"/>
      <c r="HC437" s="241"/>
      <c r="HD437" s="241"/>
      <c r="HE437" s="241"/>
      <c r="HF437" s="241"/>
      <c r="HG437" s="241"/>
      <c r="HH437" s="241"/>
      <c r="HI437" s="241"/>
      <c r="HJ437" s="241"/>
      <c r="HK437" s="241"/>
      <c r="HL437" s="241"/>
      <c r="HM437" s="241"/>
      <c r="HN437" s="241"/>
      <c r="HO437" s="241"/>
      <c r="HP437" s="241"/>
      <c r="HQ437" s="241"/>
      <c r="HR437" s="241"/>
      <c r="HS437" s="241"/>
      <c r="HT437" s="241"/>
      <c r="HU437" s="241"/>
      <c r="HV437" s="241"/>
      <c r="HW437" s="241"/>
      <c r="HX437" s="241"/>
      <c r="HY437" s="241"/>
      <c r="HZ437" s="241"/>
      <c r="IA437" s="241"/>
      <c r="IB437" s="241"/>
      <c r="IC437" s="241"/>
      <c r="ID437" s="241"/>
      <c r="IE437" s="241"/>
      <c r="IF437" s="241"/>
      <c r="IG437" s="241"/>
      <c r="IH437" s="241"/>
      <c r="II437" s="241"/>
      <c r="IJ437" s="241"/>
      <c r="IK437" s="241"/>
      <c r="IL437" s="241"/>
      <c r="IM437" s="241"/>
      <c r="IN437" s="241"/>
      <c r="IO437" s="241"/>
      <c r="IP437" s="241"/>
      <c r="IQ437" s="241"/>
      <c r="IR437" s="241"/>
      <c r="IS437" s="241"/>
      <c r="IT437" s="241"/>
      <c r="IU437" s="241"/>
      <c r="IV437" s="241"/>
      <c r="IW437" s="241"/>
      <c r="IX437" s="241"/>
      <c r="IY437" s="241"/>
      <c r="IZ437" s="241"/>
      <c r="JA437" s="241"/>
      <c r="JB437" s="241"/>
      <c r="JC437" s="241"/>
      <c r="JD437" s="241"/>
      <c r="JE437" s="241"/>
      <c r="JF437" s="241"/>
      <c r="JG437" s="241"/>
      <c r="JH437" s="241"/>
      <c r="JI437" s="241"/>
      <c r="JJ437" s="241"/>
      <c r="JK437" s="241"/>
      <c r="JL437" s="241"/>
      <c r="JM437" s="241"/>
      <c r="JN437" s="241"/>
      <c r="JO437" s="241"/>
      <c r="JP437" s="241"/>
      <c r="JQ437" s="241"/>
      <c r="JR437" s="241"/>
      <c r="JS437" s="241"/>
      <c r="JT437" s="241"/>
      <c r="JU437" s="241"/>
      <c r="JV437" s="241"/>
      <c r="JW437" s="241"/>
      <c r="JX437" s="241"/>
      <c r="JY437" s="241"/>
      <c r="JZ437" s="241"/>
      <c r="KA437" s="241"/>
      <c r="KB437" s="241"/>
      <c r="KC437" s="241"/>
      <c r="KD437" s="241"/>
      <c r="KE437" s="241"/>
      <c r="KF437" s="241"/>
      <c r="KG437" s="241"/>
      <c r="KH437" s="241"/>
      <c r="KI437" s="241"/>
      <c r="KJ437" s="241"/>
      <c r="KK437" s="241"/>
      <c r="KL437" s="241"/>
      <c r="KM437" s="241"/>
      <c r="KN437" s="241"/>
      <c r="KO437" s="241"/>
      <c r="KP437" s="241"/>
      <c r="KQ437" s="241"/>
      <c r="KR437" s="241"/>
      <c r="KS437" s="241"/>
      <c r="KT437" s="241"/>
      <c r="KU437" s="241"/>
      <c r="KV437" s="241"/>
      <c r="KW437" s="241"/>
      <c r="KX437" s="241"/>
      <c r="KY437" s="241"/>
      <c r="KZ437" s="241"/>
      <c r="LA437" s="241"/>
      <c r="LB437" s="241"/>
      <c r="LC437" s="241"/>
      <c r="LD437" s="241"/>
      <c r="LE437" s="241"/>
      <c r="LF437" s="241"/>
      <c r="LG437" s="241"/>
      <c r="LH437" s="241"/>
      <c r="LI437" s="241"/>
      <c r="LJ437" s="241"/>
      <c r="LK437" s="241"/>
      <c r="LL437" s="241"/>
      <c r="LM437" s="241"/>
      <c r="LN437" s="241"/>
      <c r="LO437" s="241"/>
      <c r="LP437" s="241"/>
      <c r="LQ437" s="241"/>
      <c r="LR437" s="241"/>
      <c r="LS437" s="241"/>
      <c r="LT437" s="241"/>
      <c r="LU437" s="241"/>
      <c r="LV437" s="241"/>
      <c r="LW437" s="241"/>
      <c r="LX437" s="241"/>
      <c r="LY437" s="241"/>
      <c r="LZ437" s="241"/>
      <c r="MA437" s="241"/>
      <c r="MB437" s="241"/>
      <c r="MC437" s="241"/>
      <c r="MD437" s="241"/>
      <c r="ME437" s="241"/>
      <c r="MF437" s="241"/>
      <c r="MG437" s="241"/>
      <c r="MH437" s="241"/>
      <c r="MI437" s="241"/>
      <c r="MJ437" s="241"/>
      <c r="MK437" s="241"/>
      <c r="ML437" s="241"/>
      <c r="MM437" s="241"/>
      <c r="MN437" s="241"/>
      <c r="MO437" s="241"/>
      <c r="MP437" s="241"/>
      <c r="MQ437" s="241"/>
      <c r="MR437" s="241"/>
      <c r="MS437" s="241"/>
      <c r="MT437" s="241"/>
      <c r="MU437" s="241"/>
      <c r="MV437" s="241"/>
      <c r="MW437" s="241"/>
      <c r="MX437" s="241"/>
      <c r="MY437" s="241"/>
      <c r="MZ437" s="241"/>
      <c r="NA437" s="241"/>
      <c r="NB437" s="241"/>
      <c r="NC437" s="241"/>
      <c r="ND437" s="241"/>
      <c r="NE437" s="241"/>
      <c r="NF437" s="241"/>
      <c r="NG437" s="241"/>
      <c r="NH437" s="241"/>
      <c r="NI437" s="241"/>
      <c r="NJ437" s="241"/>
      <c r="NK437" s="241"/>
      <c r="NL437" s="241"/>
      <c r="NM437" s="241"/>
      <c r="NN437" s="241"/>
      <c r="NO437" s="241"/>
      <c r="NP437" s="241"/>
      <c r="NQ437" s="241"/>
      <c r="NR437" s="241"/>
      <c r="NS437" s="241"/>
      <c r="NT437" s="241"/>
      <c r="NU437" s="241"/>
      <c r="NV437" s="241"/>
      <c r="NW437" s="241"/>
      <c r="NX437" s="241"/>
      <c r="NY437" s="241"/>
      <c r="NZ437" s="241"/>
      <c r="OA437" s="241"/>
      <c r="OB437" s="241"/>
    </row>
    <row r="438" spans="1:392" s="4" customFormat="1">
      <c r="A438" s="124" t="s">
        <v>50</v>
      </c>
      <c r="B438" s="156" t="s">
        <v>49</v>
      </c>
      <c r="C438" s="138">
        <f>VLOOKUP(A438,'Running Inventory count'!$A:$C,3,)</f>
        <v>5</v>
      </c>
      <c r="D438" s="137"/>
      <c r="E438" s="137"/>
      <c r="F438" s="169" t="s">
        <v>1454</v>
      </c>
      <c r="G438" s="155" t="s">
        <v>868</v>
      </c>
      <c r="H438" s="136" t="s">
        <v>103</v>
      </c>
      <c r="I438" s="151"/>
      <c r="J438" s="166"/>
      <c r="K438" s="165"/>
      <c r="L438" s="241"/>
      <c r="M438" s="241"/>
      <c r="N438" s="241"/>
      <c r="O438" s="241"/>
      <c r="P438" s="241"/>
      <c r="Q438" s="241"/>
      <c r="R438" s="241"/>
      <c r="S438" s="241"/>
      <c r="T438" s="241"/>
      <c r="U438" s="241"/>
      <c r="V438" s="241"/>
      <c r="W438" s="241"/>
      <c r="X438" s="241"/>
      <c r="Y438" s="241"/>
      <c r="Z438" s="241"/>
      <c r="AA438" s="241"/>
      <c r="AB438" s="241"/>
      <c r="AC438" s="241"/>
      <c r="AD438" s="241"/>
      <c r="AE438" s="241"/>
      <c r="AF438" s="241"/>
      <c r="AG438" s="241"/>
      <c r="AH438" s="241"/>
      <c r="AI438" s="241"/>
      <c r="AJ438" s="241"/>
      <c r="AK438" s="241"/>
      <c r="AL438" s="241"/>
      <c r="AM438" s="241"/>
      <c r="AN438" s="241"/>
      <c r="AO438" s="241"/>
      <c r="AP438" s="241"/>
      <c r="AQ438" s="241"/>
      <c r="AR438" s="241"/>
      <c r="AS438" s="241"/>
      <c r="AT438" s="241"/>
      <c r="AU438" s="241"/>
      <c r="AV438" s="241"/>
      <c r="AW438" s="241"/>
      <c r="AX438" s="241"/>
      <c r="AY438" s="241"/>
      <c r="AZ438" s="241"/>
      <c r="BA438" s="241"/>
      <c r="BB438" s="241"/>
      <c r="BC438" s="241"/>
      <c r="BD438" s="241"/>
      <c r="BE438" s="241"/>
      <c r="BF438" s="241"/>
      <c r="BG438" s="241"/>
      <c r="BH438" s="241"/>
      <c r="BI438" s="241"/>
      <c r="BJ438" s="241"/>
      <c r="BK438" s="241"/>
      <c r="BL438" s="241"/>
      <c r="BM438" s="241"/>
      <c r="BN438" s="241"/>
      <c r="BO438" s="241"/>
      <c r="BP438" s="241"/>
      <c r="BQ438" s="241"/>
      <c r="BR438" s="241"/>
      <c r="BS438" s="241"/>
      <c r="BT438" s="241"/>
      <c r="BU438" s="241"/>
      <c r="BV438" s="241"/>
      <c r="BW438" s="241"/>
      <c r="BX438" s="241"/>
      <c r="BY438" s="241"/>
      <c r="BZ438" s="241"/>
      <c r="CA438" s="241"/>
      <c r="CB438" s="241"/>
      <c r="CC438" s="241"/>
      <c r="CD438" s="241"/>
      <c r="CE438" s="241"/>
      <c r="CF438" s="241"/>
      <c r="CG438" s="241"/>
      <c r="CH438" s="241"/>
      <c r="CI438" s="241"/>
      <c r="CJ438" s="241"/>
      <c r="CK438" s="241"/>
      <c r="CL438" s="241"/>
      <c r="CM438" s="241"/>
      <c r="CN438" s="241"/>
      <c r="CO438" s="241"/>
      <c r="CP438" s="241"/>
      <c r="CQ438" s="241"/>
      <c r="CR438" s="241"/>
      <c r="CS438" s="241"/>
      <c r="CT438" s="241"/>
      <c r="CU438" s="241"/>
      <c r="CV438" s="241"/>
      <c r="CW438" s="241"/>
      <c r="CX438" s="241"/>
      <c r="CY438" s="241"/>
      <c r="CZ438" s="241"/>
      <c r="DA438" s="241"/>
      <c r="DB438" s="241"/>
      <c r="DC438" s="241"/>
      <c r="DD438" s="241"/>
      <c r="DE438" s="241"/>
      <c r="DF438" s="241"/>
      <c r="DG438" s="241"/>
      <c r="DH438" s="241"/>
      <c r="DI438" s="241"/>
      <c r="DJ438" s="241"/>
      <c r="DK438" s="241"/>
      <c r="DL438" s="241"/>
      <c r="DM438" s="241"/>
      <c r="DN438" s="241"/>
      <c r="DO438" s="241"/>
      <c r="DP438" s="241"/>
      <c r="DQ438" s="241"/>
      <c r="DR438" s="241"/>
      <c r="DS438" s="241"/>
      <c r="DT438" s="241"/>
      <c r="DU438" s="241"/>
      <c r="DV438" s="241"/>
      <c r="DW438" s="241"/>
      <c r="DX438" s="241"/>
      <c r="DY438" s="241"/>
      <c r="DZ438" s="241"/>
      <c r="EA438" s="241"/>
      <c r="EB438" s="241"/>
      <c r="EC438" s="241"/>
      <c r="ED438" s="241"/>
      <c r="EE438" s="241"/>
      <c r="EF438" s="241"/>
      <c r="EG438" s="241"/>
      <c r="EH438" s="241"/>
      <c r="EI438" s="241"/>
      <c r="EJ438" s="241"/>
      <c r="EK438" s="241"/>
      <c r="EL438" s="241"/>
      <c r="EM438" s="241"/>
      <c r="EN438" s="241"/>
      <c r="EO438" s="241"/>
      <c r="EP438" s="241"/>
      <c r="EQ438" s="241"/>
      <c r="ER438" s="241"/>
      <c r="ES438" s="241"/>
      <c r="ET438" s="241"/>
      <c r="EU438" s="241"/>
      <c r="EV438" s="241"/>
      <c r="EW438" s="241"/>
      <c r="EX438" s="241"/>
      <c r="EY438" s="241"/>
      <c r="EZ438" s="241"/>
      <c r="FA438" s="241"/>
      <c r="FB438" s="241"/>
      <c r="FC438" s="241"/>
      <c r="FD438" s="241"/>
      <c r="FE438" s="241"/>
      <c r="FF438" s="241"/>
      <c r="FG438" s="241"/>
      <c r="FH438" s="241"/>
      <c r="FI438" s="241"/>
      <c r="FJ438" s="241"/>
      <c r="FK438" s="241"/>
      <c r="FL438" s="241"/>
      <c r="FM438" s="241"/>
      <c r="FN438" s="241"/>
      <c r="FO438" s="241"/>
      <c r="FP438" s="241"/>
      <c r="FQ438" s="241"/>
      <c r="FR438" s="241"/>
      <c r="FS438" s="241"/>
      <c r="FT438" s="241"/>
      <c r="FU438" s="241"/>
      <c r="FV438" s="241"/>
      <c r="FW438" s="241"/>
      <c r="FX438" s="241"/>
      <c r="FY438" s="241"/>
      <c r="FZ438" s="241"/>
      <c r="GA438" s="241"/>
      <c r="GB438" s="241"/>
      <c r="GC438" s="241"/>
      <c r="GD438" s="241"/>
      <c r="GE438" s="241"/>
      <c r="GF438" s="241"/>
      <c r="GG438" s="241"/>
      <c r="GH438" s="241"/>
      <c r="GI438" s="241"/>
      <c r="GJ438" s="241"/>
      <c r="GK438" s="241"/>
      <c r="GL438" s="241"/>
      <c r="GM438" s="241"/>
      <c r="GN438" s="241"/>
      <c r="GO438" s="241"/>
      <c r="GP438" s="241"/>
      <c r="GQ438" s="241"/>
      <c r="GR438" s="241"/>
      <c r="GS438" s="241"/>
      <c r="GT438" s="241"/>
      <c r="GU438" s="241"/>
      <c r="GV438" s="241"/>
      <c r="GW438" s="241"/>
      <c r="GX438" s="241"/>
      <c r="GY438" s="241"/>
      <c r="GZ438" s="241"/>
      <c r="HA438" s="241"/>
      <c r="HB438" s="241"/>
      <c r="HC438" s="241"/>
      <c r="HD438" s="241"/>
      <c r="HE438" s="241"/>
      <c r="HF438" s="241"/>
      <c r="HG438" s="241"/>
      <c r="HH438" s="241"/>
      <c r="HI438" s="241"/>
      <c r="HJ438" s="241"/>
      <c r="HK438" s="241"/>
      <c r="HL438" s="241"/>
      <c r="HM438" s="241"/>
      <c r="HN438" s="241"/>
      <c r="HO438" s="241"/>
      <c r="HP438" s="241"/>
      <c r="HQ438" s="241"/>
      <c r="HR438" s="241"/>
      <c r="HS438" s="241"/>
      <c r="HT438" s="241"/>
      <c r="HU438" s="241"/>
      <c r="HV438" s="241"/>
      <c r="HW438" s="241"/>
      <c r="HX438" s="241"/>
      <c r="HY438" s="241"/>
      <c r="HZ438" s="241"/>
      <c r="IA438" s="241"/>
      <c r="IB438" s="241"/>
      <c r="IC438" s="241"/>
      <c r="ID438" s="241"/>
      <c r="IE438" s="241"/>
      <c r="IF438" s="241"/>
      <c r="IG438" s="241"/>
      <c r="IH438" s="241"/>
      <c r="II438" s="241"/>
      <c r="IJ438" s="241"/>
      <c r="IK438" s="241"/>
      <c r="IL438" s="241"/>
      <c r="IM438" s="241"/>
      <c r="IN438" s="241"/>
      <c r="IO438" s="241"/>
      <c r="IP438" s="241"/>
      <c r="IQ438" s="241"/>
      <c r="IR438" s="241"/>
      <c r="IS438" s="241"/>
      <c r="IT438" s="241"/>
      <c r="IU438" s="241"/>
      <c r="IV438" s="241"/>
      <c r="IW438" s="241"/>
      <c r="IX438" s="241"/>
      <c r="IY438" s="241"/>
      <c r="IZ438" s="241"/>
      <c r="JA438" s="241"/>
      <c r="JB438" s="241"/>
      <c r="JC438" s="241"/>
      <c r="JD438" s="241"/>
      <c r="JE438" s="241"/>
      <c r="JF438" s="241"/>
      <c r="JG438" s="241"/>
      <c r="JH438" s="241"/>
      <c r="JI438" s="241"/>
      <c r="JJ438" s="241"/>
      <c r="JK438" s="241"/>
      <c r="JL438" s="241"/>
      <c r="JM438" s="241"/>
      <c r="JN438" s="241"/>
      <c r="JO438" s="241"/>
      <c r="JP438" s="241"/>
      <c r="JQ438" s="241"/>
      <c r="JR438" s="241"/>
      <c r="JS438" s="241"/>
      <c r="JT438" s="241"/>
      <c r="JU438" s="241"/>
      <c r="JV438" s="241"/>
      <c r="JW438" s="241"/>
      <c r="JX438" s="241"/>
      <c r="JY438" s="241"/>
      <c r="JZ438" s="241"/>
      <c r="KA438" s="241"/>
      <c r="KB438" s="241"/>
      <c r="KC438" s="241"/>
      <c r="KD438" s="241"/>
      <c r="KE438" s="241"/>
      <c r="KF438" s="241"/>
      <c r="KG438" s="241"/>
      <c r="KH438" s="241"/>
      <c r="KI438" s="241"/>
      <c r="KJ438" s="241"/>
      <c r="KK438" s="241"/>
      <c r="KL438" s="241"/>
      <c r="KM438" s="241"/>
      <c r="KN438" s="241"/>
      <c r="KO438" s="241"/>
      <c r="KP438" s="241"/>
      <c r="KQ438" s="241"/>
      <c r="KR438" s="241"/>
      <c r="KS438" s="241"/>
      <c r="KT438" s="241"/>
      <c r="KU438" s="241"/>
      <c r="KV438" s="241"/>
      <c r="KW438" s="241"/>
      <c r="KX438" s="241"/>
      <c r="KY438" s="241"/>
      <c r="KZ438" s="241"/>
      <c r="LA438" s="241"/>
      <c r="LB438" s="241"/>
      <c r="LC438" s="241"/>
      <c r="LD438" s="241"/>
      <c r="LE438" s="241"/>
      <c r="LF438" s="241"/>
      <c r="LG438" s="241"/>
      <c r="LH438" s="241"/>
      <c r="LI438" s="241"/>
      <c r="LJ438" s="241"/>
      <c r="LK438" s="241"/>
      <c r="LL438" s="241"/>
      <c r="LM438" s="241"/>
      <c r="LN438" s="241"/>
      <c r="LO438" s="241"/>
      <c r="LP438" s="241"/>
      <c r="LQ438" s="241"/>
      <c r="LR438" s="241"/>
      <c r="LS438" s="241"/>
      <c r="LT438" s="241"/>
      <c r="LU438" s="241"/>
      <c r="LV438" s="241"/>
      <c r="LW438" s="241"/>
      <c r="LX438" s="241"/>
      <c r="LY438" s="241"/>
      <c r="LZ438" s="241"/>
      <c r="MA438" s="241"/>
      <c r="MB438" s="241"/>
      <c r="MC438" s="241"/>
      <c r="MD438" s="241"/>
      <c r="ME438" s="241"/>
      <c r="MF438" s="241"/>
      <c r="MG438" s="241"/>
      <c r="MH438" s="241"/>
      <c r="MI438" s="241"/>
      <c r="MJ438" s="241"/>
      <c r="MK438" s="241"/>
      <c r="ML438" s="241"/>
      <c r="MM438" s="241"/>
      <c r="MN438" s="241"/>
      <c r="MO438" s="241"/>
      <c r="MP438" s="241"/>
      <c r="MQ438" s="241"/>
      <c r="MR438" s="241"/>
      <c r="MS438" s="241"/>
      <c r="MT438" s="241"/>
      <c r="MU438" s="241"/>
      <c r="MV438" s="241"/>
      <c r="MW438" s="241"/>
      <c r="MX438" s="241"/>
      <c r="MY438" s="241"/>
      <c r="MZ438" s="241"/>
      <c r="NA438" s="241"/>
      <c r="NB438" s="241"/>
      <c r="NC438" s="241"/>
      <c r="ND438" s="241"/>
      <c r="NE438" s="241"/>
      <c r="NF438" s="241"/>
      <c r="NG438" s="241"/>
      <c r="NH438" s="241"/>
      <c r="NI438" s="241"/>
      <c r="NJ438" s="241"/>
      <c r="NK438" s="241"/>
      <c r="NL438" s="241"/>
      <c r="NM438" s="241"/>
      <c r="NN438" s="241"/>
      <c r="NO438" s="241"/>
      <c r="NP438" s="241"/>
      <c r="NQ438" s="241"/>
      <c r="NR438" s="241"/>
      <c r="NS438" s="241"/>
      <c r="NT438" s="241"/>
      <c r="NU438" s="241"/>
      <c r="NV438" s="241"/>
      <c r="NW438" s="241"/>
      <c r="NX438" s="241"/>
      <c r="NY438" s="241"/>
      <c r="NZ438" s="241"/>
      <c r="OA438" s="241"/>
      <c r="OB438" s="241"/>
    </row>
    <row r="439" spans="1:392" s="4" customFormat="1">
      <c r="A439" s="124" t="s">
        <v>284</v>
      </c>
      <c r="B439" s="156" t="s">
        <v>488</v>
      </c>
      <c r="C439" s="170">
        <f>VLOOKUP(A439,'Running Inventory count'!$A:$C,3,)</f>
        <v>0</v>
      </c>
      <c r="D439" s="137"/>
      <c r="E439" s="137"/>
      <c r="F439" s="169" t="s">
        <v>867</v>
      </c>
      <c r="G439" s="155" t="s">
        <v>868</v>
      </c>
      <c r="H439" s="136" t="s">
        <v>735</v>
      </c>
      <c r="I439" s="151"/>
      <c r="J439" s="166"/>
      <c r="K439" s="165"/>
      <c r="L439" s="241"/>
      <c r="M439" s="241"/>
      <c r="N439" s="241"/>
      <c r="O439" s="241"/>
      <c r="P439" s="241"/>
      <c r="Q439" s="241"/>
      <c r="R439" s="241"/>
      <c r="S439" s="241"/>
      <c r="T439" s="241"/>
      <c r="U439" s="241"/>
      <c r="V439" s="241"/>
      <c r="W439" s="241"/>
      <c r="X439" s="241"/>
      <c r="Y439" s="241"/>
      <c r="Z439" s="241"/>
      <c r="AA439" s="241"/>
      <c r="AB439" s="241"/>
      <c r="AC439" s="241"/>
      <c r="AD439" s="241"/>
      <c r="AE439" s="241"/>
      <c r="AF439" s="241"/>
      <c r="AG439" s="241"/>
      <c r="AH439" s="241"/>
      <c r="AI439" s="241"/>
      <c r="AJ439" s="241"/>
      <c r="AK439" s="241"/>
      <c r="AL439" s="241"/>
      <c r="AM439" s="241"/>
      <c r="AN439" s="241"/>
      <c r="AO439" s="241"/>
      <c r="AP439" s="241"/>
      <c r="AQ439" s="241"/>
      <c r="AR439" s="241"/>
      <c r="AS439" s="241"/>
      <c r="AT439" s="241"/>
      <c r="AU439" s="241"/>
      <c r="AV439" s="241"/>
      <c r="AW439" s="241"/>
      <c r="AX439" s="241"/>
      <c r="AY439" s="241"/>
      <c r="AZ439" s="241"/>
      <c r="BA439" s="241"/>
      <c r="BB439" s="241"/>
      <c r="BC439" s="241"/>
      <c r="BD439" s="241"/>
      <c r="BE439" s="241"/>
      <c r="BF439" s="241"/>
      <c r="BG439" s="241"/>
      <c r="BH439" s="241"/>
      <c r="BI439" s="241"/>
      <c r="BJ439" s="241"/>
      <c r="BK439" s="241"/>
      <c r="BL439" s="241"/>
      <c r="BM439" s="241"/>
      <c r="BN439" s="241"/>
      <c r="BO439" s="241"/>
      <c r="BP439" s="241"/>
      <c r="BQ439" s="241"/>
      <c r="BR439" s="241"/>
      <c r="BS439" s="241"/>
      <c r="BT439" s="241"/>
      <c r="BU439" s="241"/>
      <c r="BV439" s="241"/>
      <c r="BW439" s="241"/>
      <c r="BX439" s="241"/>
      <c r="BY439" s="241"/>
      <c r="BZ439" s="241"/>
      <c r="CA439" s="241"/>
      <c r="CB439" s="241"/>
      <c r="CC439" s="241"/>
      <c r="CD439" s="241"/>
      <c r="CE439" s="241"/>
      <c r="CF439" s="241"/>
      <c r="CG439" s="241"/>
      <c r="CH439" s="241"/>
      <c r="CI439" s="241"/>
      <c r="CJ439" s="241"/>
      <c r="CK439" s="241"/>
      <c r="CL439" s="241"/>
      <c r="CM439" s="241"/>
      <c r="CN439" s="241"/>
      <c r="CO439" s="241"/>
      <c r="CP439" s="241"/>
      <c r="CQ439" s="241"/>
      <c r="CR439" s="241"/>
      <c r="CS439" s="241"/>
      <c r="CT439" s="241"/>
      <c r="CU439" s="241"/>
      <c r="CV439" s="241"/>
      <c r="CW439" s="241"/>
      <c r="CX439" s="241"/>
      <c r="CY439" s="241"/>
      <c r="CZ439" s="241"/>
      <c r="DA439" s="241"/>
      <c r="DB439" s="241"/>
      <c r="DC439" s="241"/>
      <c r="DD439" s="241"/>
      <c r="DE439" s="241"/>
      <c r="DF439" s="241"/>
      <c r="DG439" s="241"/>
      <c r="DH439" s="241"/>
      <c r="DI439" s="241"/>
      <c r="DJ439" s="241"/>
      <c r="DK439" s="241"/>
      <c r="DL439" s="241"/>
      <c r="DM439" s="241"/>
      <c r="DN439" s="241"/>
      <c r="DO439" s="241"/>
      <c r="DP439" s="241"/>
      <c r="DQ439" s="241"/>
      <c r="DR439" s="241"/>
      <c r="DS439" s="241"/>
      <c r="DT439" s="241"/>
      <c r="DU439" s="241"/>
      <c r="DV439" s="241"/>
      <c r="DW439" s="241"/>
      <c r="DX439" s="241"/>
      <c r="DY439" s="241"/>
      <c r="DZ439" s="241"/>
      <c r="EA439" s="241"/>
      <c r="EB439" s="241"/>
      <c r="EC439" s="241"/>
      <c r="ED439" s="241"/>
      <c r="EE439" s="241"/>
      <c r="EF439" s="241"/>
      <c r="EG439" s="241"/>
      <c r="EH439" s="241"/>
      <c r="EI439" s="241"/>
      <c r="EJ439" s="241"/>
      <c r="EK439" s="241"/>
      <c r="EL439" s="241"/>
      <c r="EM439" s="241"/>
      <c r="EN439" s="241"/>
      <c r="EO439" s="241"/>
      <c r="EP439" s="241"/>
      <c r="EQ439" s="241"/>
      <c r="ER439" s="241"/>
      <c r="ES439" s="241"/>
      <c r="ET439" s="241"/>
      <c r="EU439" s="241"/>
      <c r="EV439" s="241"/>
      <c r="EW439" s="241"/>
      <c r="EX439" s="241"/>
      <c r="EY439" s="241"/>
      <c r="EZ439" s="241"/>
      <c r="FA439" s="241"/>
      <c r="FB439" s="241"/>
      <c r="FC439" s="241"/>
      <c r="FD439" s="241"/>
      <c r="FE439" s="241"/>
      <c r="FF439" s="241"/>
      <c r="FG439" s="241"/>
      <c r="FH439" s="241"/>
      <c r="FI439" s="241"/>
      <c r="FJ439" s="241"/>
      <c r="FK439" s="241"/>
      <c r="FL439" s="241"/>
      <c r="FM439" s="241"/>
      <c r="FN439" s="241"/>
      <c r="FO439" s="241"/>
      <c r="FP439" s="241"/>
      <c r="FQ439" s="241"/>
      <c r="FR439" s="241"/>
      <c r="FS439" s="241"/>
      <c r="FT439" s="241"/>
      <c r="FU439" s="241"/>
      <c r="FV439" s="241"/>
      <c r="FW439" s="241"/>
      <c r="FX439" s="241"/>
      <c r="FY439" s="241"/>
      <c r="FZ439" s="241"/>
      <c r="GA439" s="241"/>
      <c r="GB439" s="241"/>
      <c r="GC439" s="241"/>
      <c r="GD439" s="241"/>
      <c r="GE439" s="241"/>
      <c r="GF439" s="241"/>
      <c r="GG439" s="241"/>
      <c r="GH439" s="241"/>
      <c r="GI439" s="241"/>
      <c r="GJ439" s="241"/>
      <c r="GK439" s="241"/>
      <c r="GL439" s="241"/>
      <c r="GM439" s="241"/>
      <c r="GN439" s="241"/>
      <c r="GO439" s="241"/>
      <c r="GP439" s="241"/>
      <c r="GQ439" s="241"/>
      <c r="GR439" s="241"/>
      <c r="GS439" s="241"/>
      <c r="GT439" s="241"/>
      <c r="GU439" s="241"/>
      <c r="GV439" s="241"/>
      <c r="GW439" s="241"/>
      <c r="GX439" s="241"/>
      <c r="GY439" s="241"/>
      <c r="GZ439" s="241"/>
      <c r="HA439" s="241"/>
      <c r="HB439" s="241"/>
      <c r="HC439" s="241"/>
      <c r="HD439" s="241"/>
      <c r="HE439" s="241"/>
      <c r="HF439" s="241"/>
      <c r="HG439" s="241"/>
      <c r="HH439" s="241"/>
      <c r="HI439" s="241"/>
      <c r="HJ439" s="241"/>
      <c r="HK439" s="241"/>
      <c r="HL439" s="241"/>
      <c r="HM439" s="241"/>
      <c r="HN439" s="241"/>
      <c r="HO439" s="241"/>
      <c r="HP439" s="241"/>
      <c r="HQ439" s="241"/>
      <c r="HR439" s="241"/>
      <c r="HS439" s="241"/>
      <c r="HT439" s="241"/>
      <c r="HU439" s="241"/>
      <c r="HV439" s="241"/>
      <c r="HW439" s="241"/>
      <c r="HX439" s="241"/>
      <c r="HY439" s="241"/>
      <c r="HZ439" s="241"/>
      <c r="IA439" s="241"/>
      <c r="IB439" s="241"/>
      <c r="IC439" s="241"/>
      <c r="ID439" s="241"/>
      <c r="IE439" s="241"/>
      <c r="IF439" s="241"/>
      <c r="IG439" s="241"/>
      <c r="IH439" s="241"/>
      <c r="II439" s="241"/>
      <c r="IJ439" s="241"/>
      <c r="IK439" s="241"/>
      <c r="IL439" s="241"/>
      <c r="IM439" s="241"/>
      <c r="IN439" s="241"/>
      <c r="IO439" s="241"/>
      <c r="IP439" s="241"/>
      <c r="IQ439" s="241"/>
      <c r="IR439" s="241"/>
      <c r="IS439" s="241"/>
      <c r="IT439" s="241"/>
      <c r="IU439" s="241"/>
      <c r="IV439" s="241"/>
      <c r="IW439" s="241"/>
      <c r="IX439" s="241"/>
      <c r="IY439" s="241"/>
      <c r="IZ439" s="241"/>
      <c r="JA439" s="241"/>
      <c r="JB439" s="241"/>
      <c r="JC439" s="241"/>
      <c r="JD439" s="241"/>
      <c r="JE439" s="241"/>
      <c r="JF439" s="241"/>
      <c r="JG439" s="241"/>
      <c r="JH439" s="241"/>
      <c r="JI439" s="241"/>
      <c r="JJ439" s="241"/>
      <c r="JK439" s="241"/>
      <c r="JL439" s="241"/>
      <c r="JM439" s="241"/>
      <c r="JN439" s="241"/>
      <c r="JO439" s="241"/>
      <c r="JP439" s="241"/>
      <c r="JQ439" s="241"/>
      <c r="JR439" s="241"/>
      <c r="JS439" s="241"/>
      <c r="JT439" s="241"/>
      <c r="JU439" s="241"/>
      <c r="JV439" s="241"/>
      <c r="JW439" s="241"/>
      <c r="JX439" s="241"/>
      <c r="JY439" s="241"/>
      <c r="JZ439" s="241"/>
      <c r="KA439" s="241"/>
      <c r="KB439" s="241"/>
      <c r="KC439" s="241"/>
      <c r="KD439" s="241"/>
      <c r="KE439" s="241"/>
      <c r="KF439" s="241"/>
      <c r="KG439" s="241"/>
      <c r="KH439" s="241"/>
      <c r="KI439" s="241"/>
      <c r="KJ439" s="241"/>
      <c r="KK439" s="241"/>
      <c r="KL439" s="241"/>
      <c r="KM439" s="241"/>
      <c r="KN439" s="241"/>
      <c r="KO439" s="241"/>
      <c r="KP439" s="241"/>
      <c r="KQ439" s="241"/>
      <c r="KR439" s="241"/>
      <c r="KS439" s="241"/>
      <c r="KT439" s="241"/>
      <c r="KU439" s="241"/>
      <c r="KV439" s="241"/>
      <c r="KW439" s="241"/>
      <c r="KX439" s="241"/>
      <c r="KY439" s="241"/>
      <c r="KZ439" s="241"/>
      <c r="LA439" s="241"/>
      <c r="LB439" s="241"/>
      <c r="LC439" s="241"/>
      <c r="LD439" s="241"/>
      <c r="LE439" s="241"/>
      <c r="LF439" s="241"/>
      <c r="LG439" s="241"/>
      <c r="LH439" s="241"/>
      <c r="LI439" s="241"/>
      <c r="LJ439" s="241"/>
      <c r="LK439" s="241"/>
      <c r="LL439" s="241"/>
      <c r="LM439" s="241"/>
      <c r="LN439" s="241"/>
      <c r="LO439" s="241"/>
      <c r="LP439" s="241"/>
      <c r="LQ439" s="241"/>
      <c r="LR439" s="241"/>
      <c r="LS439" s="241"/>
      <c r="LT439" s="241"/>
      <c r="LU439" s="241"/>
      <c r="LV439" s="241"/>
      <c r="LW439" s="241"/>
      <c r="LX439" s="241"/>
      <c r="LY439" s="241"/>
      <c r="LZ439" s="241"/>
      <c r="MA439" s="241"/>
      <c r="MB439" s="241"/>
      <c r="MC439" s="241"/>
      <c r="MD439" s="241"/>
      <c r="ME439" s="241"/>
      <c r="MF439" s="241"/>
      <c r="MG439" s="241"/>
      <c r="MH439" s="241"/>
      <c r="MI439" s="241"/>
      <c r="MJ439" s="241"/>
      <c r="MK439" s="241"/>
      <c r="ML439" s="241"/>
      <c r="MM439" s="241"/>
      <c r="MN439" s="241"/>
      <c r="MO439" s="241"/>
      <c r="MP439" s="241"/>
      <c r="MQ439" s="241"/>
      <c r="MR439" s="241"/>
      <c r="MS439" s="241"/>
      <c r="MT439" s="241"/>
      <c r="MU439" s="241"/>
      <c r="MV439" s="241"/>
      <c r="MW439" s="241"/>
      <c r="MX439" s="241"/>
      <c r="MY439" s="241"/>
      <c r="MZ439" s="241"/>
      <c r="NA439" s="241"/>
      <c r="NB439" s="241"/>
      <c r="NC439" s="241"/>
      <c r="ND439" s="241"/>
      <c r="NE439" s="241"/>
      <c r="NF439" s="241"/>
      <c r="NG439" s="241"/>
      <c r="NH439" s="241"/>
      <c r="NI439" s="241"/>
      <c r="NJ439" s="241"/>
      <c r="NK439" s="241"/>
      <c r="NL439" s="241"/>
      <c r="NM439" s="241"/>
      <c r="NN439" s="241"/>
      <c r="NO439" s="241"/>
      <c r="NP439" s="241"/>
      <c r="NQ439" s="241"/>
      <c r="NR439" s="241"/>
      <c r="NS439" s="241"/>
      <c r="NT439" s="241"/>
      <c r="NU439" s="241"/>
      <c r="NV439" s="241"/>
      <c r="NW439" s="241"/>
      <c r="NX439" s="241"/>
      <c r="NY439" s="241"/>
      <c r="NZ439" s="241"/>
      <c r="OA439" s="241"/>
      <c r="OB439" s="241"/>
    </row>
    <row r="440" spans="1:392" s="4" customFormat="1">
      <c r="A440" s="124" t="s">
        <v>285</v>
      </c>
      <c r="B440" s="156" t="s">
        <v>489</v>
      </c>
      <c r="C440" s="138">
        <f>VLOOKUP(A440,'Running Inventory count'!$A:$C,3,)</f>
        <v>0</v>
      </c>
      <c r="D440" s="137"/>
      <c r="E440" s="137"/>
      <c r="F440" s="169" t="s">
        <v>867</v>
      </c>
      <c r="G440" s="155" t="s">
        <v>868</v>
      </c>
      <c r="H440" s="136" t="s">
        <v>735</v>
      </c>
      <c r="I440" s="151"/>
      <c r="J440" s="166"/>
      <c r="K440" s="165"/>
      <c r="L440" s="241"/>
      <c r="M440" s="241"/>
      <c r="N440" s="241"/>
      <c r="O440" s="241"/>
      <c r="P440" s="241"/>
      <c r="Q440" s="241"/>
      <c r="R440" s="241"/>
      <c r="S440" s="241"/>
      <c r="T440" s="241"/>
      <c r="U440" s="241"/>
      <c r="V440" s="241"/>
      <c r="W440" s="241"/>
      <c r="X440" s="241"/>
      <c r="Y440" s="241"/>
      <c r="Z440" s="241"/>
      <c r="AA440" s="241"/>
      <c r="AB440" s="241"/>
      <c r="AC440" s="241"/>
      <c r="AD440" s="241"/>
      <c r="AE440" s="241"/>
      <c r="AF440" s="241"/>
      <c r="AG440" s="241"/>
      <c r="AH440" s="241"/>
      <c r="AI440" s="241"/>
      <c r="AJ440" s="241"/>
      <c r="AK440" s="241"/>
      <c r="AL440" s="241"/>
      <c r="AM440" s="241"/>
      <c r="AN440" s="241"/>
      <c r="AO440" s="241"/>
      <c r="AP440" s="241"/>
      <c r="AQ440" s="241"/>
      <c r="AR440" s="241"/>
      <c r="AS440" s="241"/>
      <c r="AT440" s="241"/>
      <c r="AU440" s="241"/>
      <c r="AV440" s="241"/>
      <c r="AW440" s="241"/>
      <c r="AX440" s="241"/>
      <c r="AY440" s="241"/>
      <c r="AZ440" s="241"/>
      <c r="BA440" s="241"/>
      <c r="BB440" s="241"/>
      <c r="BC440" s="241"/>
      <c r="BD440" s="241"/>
      <c r="BE440" s="241"/>
      <c r="BF440" s="241"/>
      <c r="BG440" s="241"/>
      <c r="BH440" s="241"/>
      <c r="BI440" s="241"/>
      <c r="BJ440" s="241"/>
      <c r="BK440" s="241"/>
      <c r="BL440" s="241"/>
      <c r="BM440" s="241"/>
      <c r="BN440" s="241"/>
      <c r="BO440" s="241"/>
      <c r="BP440" s="241"/>
      <c r="BQ440" s="241"/>
      <c r="BR440" s="241"/>
      <c r="BS440" s="241"/>
      <c r="BT440" s="241"/>
      <c r="BU440" s="241"/>
      <c r="BV440" s="241"/>
      <c r="BW440" s="241"/>
      <c r="BX440" s="241"/>
      <c r="BY440" s="241"/>
      <c r="BZ440" s="241"/>
      <c r="CA440" s="241"/>
      <c r="CB440" s="241"/>
      <c r="CC440" s="241"/>
      <c r="CD440" s="241"/>
      <c r="CE440" s="241"/>
      <c r="CF440" s="241"/>
      <c r="CG440" s="241"/>
      <c r="CH440" s="241"/>
      <c r="CI440" s="241"/>
      <c r="CJ440" s="241"/>
      <c r="CK440" s="241"/>
      <c r="CL440" s="241"/>
      <c r="CM440" s="241"/>
      <c r="CN440" s="241"/>
      <c r="CO440" s="241"/>
      <c r="CP440" s="241"/>
      <c r="CQ440" s="241"/>
      <c r="CR440" s="241"/>
      <c r="CS440" s="241"/>
      <c r="CT440" s="241"/>
      <c r="CU440" s="241"/>
      <c r="CV440" s="241"/>
      <c r="CW440" s="241"/>
      <c r="CX440" s="241"/>
      <c r="CY440" s="241"/>
      <c r="CZ440" s="241"/>
      <c r="DA440" s="241"/>
      <c r="DB440" s="241"/>
      <c r="DC440" s="241"/>
      <c r="DD440" s="241"/>
      <c r="DE440" s="241"/>
      <c r="DF440" s="241"/>
      <c r="DG440" s="241"/>
      <c r="DH440" s="241"/>
      <c r="DI440" s="241"/>
      <c r="DJ440" s="241"/>
      <c r="DK440" s="241"/>
      <c r="DL440" s="241"/>
      <c r="DM440" s="241"/>
      <c r="DN440" s="241"/>
      <c r="DO440" s="241"/>
      <c r="DP440" s="241"/>
      <c r="DQ440" s="241"/>
      <c r="DR440" s="241"/>
      <c r="DS440" s="241"/>
      <c r="DT440" s="241"/>
      <c r="DU440" s="241"/>
      <c r="DV440" s="241"/>
      <c r="DW440" s="241"/>
      <c r="DX440" s="241"/>
      <c r="DY440" s="241"/>
      <c r="DZ440" s="241"/>
      <c r="EA440" s="241"/>
      <c r="EB440" s="241"/>
      <c r="EC440" s="241"/>
      <c r="ED440" s="241"/>
      <c r="EE440" s="241"/>
      <c r="EF440" s="241"/>
      <c r="EG440" s="241"/>
      <c r="EH440" s="241"/>
      <c r="EI440" s="241"/>
      <c r="EJ440" s="241"/>
      <c r="EK440" s="241"/>
      <c r="EL440" s="241"/>
      <c r="EM440" s="241"/>
      <c r="EN440" s="241"/>
      <c r="EO440" s="241"/>
      <c r="EP440" s="241"/>
      <c r="EQ440" s="241"/>
      <c r="ER440" s="241"/>
      <c r="ES440" s="241"/>
      <c r="ET440" s="241"/>
      <c r="EU440" s="241"/>
      <c r="EV440" s="241"/>
      <c r="EW440" s="241"/>
      <c r="EX440" s="241"/>
      <c r="EY440" s="241"/>
      <c r="EZ440" s="241"/>
      <c r="FA440" s="241"/>
      <c r="FB440" s="241"/>
      <c r="FC440" s="241"/>
      <c r="FD440" s="241"/>
      <c r="FE440" s="241"/>
      <c r="FF440" s="241"/>
      <c r="FG440" s="241"/>
      <c r="FH440" s="241"/>
      <c r="FI440" s="241"/>
      <c r="FJ440" s="241"/>
      <c r="FK440" s="241"/>
      <c r="FL440" s="241"/>
      <c r="FM440" s="241"/>
      <c r="FN440" s="241"/>
      <c r="FO440" s="241"/>
      <c r="FP440" s="241"/>
      <c r="FQ440" s="241"/>
      <c r="FR440" s="241"/>
      <c r="FS440" s="241"/>
      <c r="FT440" s="241"/>
      <c r="FU440" s="241"/>
      <c r="FV440" s="241"/>
      <c r="FW440" s="241"/>
      <c r="FX440" s="241"/>
      <c r="FY440" s="241"/>
      <c r="FZ440" s="241"/>
      <c r="GA440" s="241"/>
      <c r="GB440" s="241"/>
      <c r="GC440" s="241"/>
      <c r="GD440" s="241"/>
      <c r="GE440" s="241"/>
      <c r="GF440" s="241"/>
      <c r="GG440" s="241"/>
      <c r="GH440" s="241"/>
      <c r="GI440" s="241"/>
      <c r="GJ440" s="241"/>
      <c r="GK440" s="241"/>
      <c r="GL440" s="241"/>
      <c r="GM440" s="241"/>
      <c r="GN440" s="241"/>
      <c r="GO440" s="241"/>
      <c r="GP440" s="241"/>
      <c r="GQ440" s="241"/>
      <c r="GR440" s="241"/>
      <c r="GS440" s="241"/>
      <c r="GT440" s="241"/>
      <c r="GU440" s="241"/>
      <c r="GV440" s="241"/>
      <c r="GW440" s="241"/>
      <c r="GX440" s="241"/>
      <c r="GY440" s="241"/>
      <c r="GZ440" s="241"/>
      <c r="HA440" s="241"/>
      <c r="HB440" s="241"/>
      <c r="HC440" s="241"/>
      <c r="HD440" s="241"/>
      <c r="HE440" s="241"/>
      <c r="HF440" s="241"/>
      <c r="HG440" s="241"/>
      <c r="HH440" s="241"/>
      <c r="HI440" s="241"/>
      <c r="HJ440" s="241"/>
      <c r="HK440" s="241"/>
      <c r="HL440" s="241"/>
      <c r="HM440" s="241"/>
      <c r="HN440" s="241"/>
      <c r="HO440" s="241"/>
      <c r="HP440" s="241"/>
      <c r="HQ440" s="241"/>
      <c r="HR440" s="241"/>
      <c r="HS440" s="241"/>
      <c r="HT440" s="241"/>
      <c r="HU440" s="241"/>
      <c r="HV440" s="241"/>
      <c r="HW440" s="241"/>
      <c r="HX440" s="241"/>
      <c r="HY440" s="241"/>
      <c r="HZ440" s="241"/>
      <c r="IA440" s="241"/>
      <c r="IB440" s="241"/>
      <c r="IC440" s="241"/>
      <c r="ID440" s="241"/>
      <c r="IE440" s="241"/>
      <c r="IF440" s="241"/>
      <c r="IG440" s="241"/>
      <c r="IH440" s="241"/>
      <c r="II440" s="241"/>
      <c r="IJ440" s="241"/>
      <c r="IK440" s="241"/>
      <c r="IL440" s="241"/>
      <c r="IM440" s="241"/>
      <c r="IN440" s="241"/>
      <c r="IO440" s="241"/>
      <c r="IP440" s="241"/>
      <c r="IQ440" s="241"/>
      <c r="IR440" s="241"/>
      <c r="IS440" s="241"/>
      <c r="IT440" s="241"/>
      <c r="IU440" s="241"/>
      <c r="IV440" s="241"/>
      <c r="IW440" s="241"/>
      <c r="IX440" s="241"/>
      <c r="IY440" s="241"/>
      <c r="IZ440" s="241"/>
      <c r="JA440" s="241"/>
      <c r="JB440" s="241"/>
      <c r="JC440" s="241"/>
      <c r="JD440" s="241"/>
      <c r="JE440" s="241"/>
      <c r="JF440" s="241"/>
      <c r="JG440" s="241"/>
      <c r="JH440" s="241"/>
      <c r="JI440" s="241"/>
      <c r="JJ440" s="241"/>
      <c r="JK440" s="241"/>
      <c r="JL440" s="241"/>
      <c r="JM440" s="241"/>
      <c r="JN440" s="241"/>
      <c r="JO440" s="241"/>
      <c r="JP440" s="241"/>
      <c r="JQ440" s="241"/>
      <c r="JR440" s="241"/>
      <c r="JS440" s="241"/>
      <c r="JT440" s="241"/>
      <c r="JU440" s="241"/>
      <c r="JV440" s="241"/>
      <c r="JW440" s="241"/>
      <c r="JX440" s="241"/>
      <c r="JY440" s="241"/>
      <c r="JZ440" s="241"/>
      <c r="KA440" s="241"/>
      <c r="KB440" s="241"/>
      <c r="KC440" s="241"/>
      <c r="KD440" s="241"/>
      <c r="KE440" s="241"/>
      <c r="KF440" s="241"/>
      <c r="KG440" s="241"/>
      <c r="KH440" s="241"/>
      <c r="KI440" s="241"/>
      <c r="KJ440" s="241"/>
      <c r="KK440" s="241"/>
      <c r="KL440" s="241"/>
      <c r="KM440" s="241"/>
      <c r="KN440" s="241"/>
      <c r="KO440" s="241"/>
      <c r="KP440" s="241"/>
      <c r="KQ440" s="241"/>
      <c r="KR440" s="241"/>
      <c r="KS440" s="241"/>
      <c r="KT440" s="241"/>
      <c r="KU440" s="241"/>
      <c r="KV440" s="241"/>
      <c r="KW440" s="241"/>
      <c r="KX440" s="241"/>
      <c r="KY440" s="241"/>
      <c r="KZ440" s="241"/>
      <c r="LA440" s="241"/>
      <c r="LB440" s="241"/>
      <c r="LC440" s="241"/>
      <c r="LD440" s="241"/>
      <c r="LE440" s="241"/>
      <c r="LF440" s="241"/>
      <c r="LG440" s="241"/>
      <c r="LH440" s="241"/>
      <c r="LI440" s="241"/>
      <c r="LJ440" s="241"/>
      <c r="LK440" s="241"/>
      <c r="LL440" s="241"/>
      <c r="LM440" s="241"/>
      <c r="LN440" s="241"/>
      <c r="LO440" s="241"/>
      <c r="LP440" s="241"/>
      <c r="LQ440" s="241"/>
      <c r="LR440" s="241"/>
      <c r="LS440" s="241"/>
      <c r="LT440" s="241"/>
      <c r="LU440" s="241"/>
      <c r="LV440" s="241"/>
      <c r="LW440" s="241"/>
      <c r="LX440" s="241"/>
      <c r="LY440" s="241"/>
      <c r="LZ440" s="241"/>
      <c r="MA440" s="241"/>
      <c r="MB440" s="241"/>
      <c r="MC440" s="241"/>
      <c r="MD440" s="241"/>
      <c r="ME440" s="241"/>
      <c r="MF440" s="241"/>
      <c r="MG440" s="241"/>
      <c r="MH440" s="241"/>
      <c r="MI440" s="241"/>
      <c r="MJ440" s="241"/>
      <c r="MK440" s="241"/>
      <c r="ML440" s="241"/>
      <c r="MM440" s="241"/>
      <c r="MN440" s="241"/>
      <c r="MO440" s="241"/>
      <c r="MP440" s="241"/>
      <c r="MQ440" s="241"/>
      <c r="MR440" s="241"/>
      <c r="MS440" s="241"/>
      <c r="MT440" s="241"/>
      <c r="MU440" s="241"/>
      <c r="MV440" s="241"/>
      <c r="MW440" s="241"/>
      <c r="MX440" s="241"/>
      <c r="MY440" s="241"/>
      <c r="MZ440" s="241"/>
      <c r="NA440" s="241"/>
      <c r="NB440" s="241"/>
      <c r="NC440" s="241"/>
      <c r="ND440" s="241"/>
      <c r="NE440" s="241"/>
      <c r="NF440" s="241"/>
      <c r="NG440" s="241"/>
      <c r="NH440" s="241"/>
      <c r="NI440" s="241"/>
      <c r="NJ440" s="241"/>
      <c r="NK440" s="241"/>
      <c r="NL440" s="241"/>
      <c r="NM440" s="241"/>
      <c r="NN440" s="241"/>
      <c r="NO440" s="241"/>
      <c r="NP440" s="241"/>
      <c r="NQ440" s="241"/>
      <c r="NR440" s="241"/>
      <c r="NS440" s="241"/>
      <c r="NT440" s="241"/>
      <c r="NU440" s="241"/>
      <c r="NV440" s="241"/>
      <c r="NW440" s="241"/>
      <c r="NX440" s="241"/>
      <c r="NY440" s="241"/>
      <c r="NZ440" s="241"/>
      <c r="OA440" s="241"/>
      <c r="OB440" s="241"/>
    </row>
    <row r="441" spans="1:392" s="4" customFormat="1">
      <c r="A441" s="124" t="s">
        <v>286</v>
      </c>
      <c r="B441" s="156" t="s">
        <v>482</v>
      </c>
      <c r="C441" s="158">
        <f>VLOOKUP(A441,'Running Inventory count'!$A:$C,3,)</f>
        <v>6</v>
      </c>
      <c r="D441" s="155"/>
      <c r="E441" s="155"/>
      <c r="F441" s="115" t="s">
        <v>783</v>
      </c>
      <c r="G441" s="155" t="s">
        <v>847</v>
      </c>
      <c r="H441" s="167" t="s">
        <v>735</v>
      </c>
      <c r="I441" s="151"/>
      <c r="J441" s="166"/>
      <c r="K441" s="165"/>
      <c r="L441" s="241"/>
      <c r="M441" s="241"/>
      <c r="N441" s="241"/>
      <c r="O441" s="241"/>
      <c r="P441" s="241"/>
      <c r="Q441" s="241"/>
      <c r="R441" s="241"/>
      <c r="S441" s="241"/>
      <c r="T441" s="241"/>
      <c r="U441" s="241"/>
      <c r="V441" s="241"/>
      <c r="W441" s="241"/>
      <c r="X441" s="241"/>
      <c r="Y441" s="241"/>
      <c r="Z441" s="241"/>
      <c r="AA441" s="241"/>
      <c r="AB441" s="241"/>
      <c r="AC441" s="241"/>
      <c r="AD441" s="241"/>
      <c r="AE441" s="241"/>
      <c r="AF441" s="241"/>
      <c r="AG441" s="241"/>
      <c r="AH441" s="241"/>
      <c r="AI441" s="241"/>
      <c r="AJ441" s="241"/>
      <c r="AK441" s="241"/>
      <c r="AL441" s="241"/>
      <c r="AM441" s="241"/>
      <c r="AN441" s="241"/>
      <c r="AO441" s="241"/>
      <c r="AP441" s="241"/>
      <c r="AQ441" s="241"/>
      <c r="AR441" s="241"/>
      <c r="AS441" s="241"/>
      <c r="AT441" s="241"/>
      <c r="AU441" s="241"/>
      <c r="AV441" s="241"/>
      <c r="AW441" s="241"/>
      <c r="AX441" s="241"/>
      <c r="AY441" s="241"/>
      <c r="AZ441" s="241"/>
      <c r="BA441" s="241"/>
      <c r="BB441" s="241"/>
      <c r="BC441" s="241"/>
      <c r="BD441" s="241"/>
      <c r="BE441" s="241"/>
      <c r="BF441" s="241"/>
      <c r="BG441" s="241"/>
      <c r="BH441" s="241"/>
      <c r="BI441" s="241"/>
      <c r="BJ441" s="241"/>
      <c r="BK441" s="241"/>
      <c r="BL441" s="241"/>
      <c r="BM441" s="241"/>
      <c r="BN441" s="241"/>
      <c r="BO441" s="241"/>
      <c r="BP441" s="241"/>
      <c r="BQ441" s="241"/>
      <c r="BR441" s="241"/>
      <c r="BS441" s="241"/>
      <c r="BT441" s="241"/>
      <c r="BU441" s="241"/>
      <c r="BV441" s="241"/>
      <c r="BW441" s="241"/>
      <c r="BX441" s="241"/>
      <c r="BY441" s="241"/>
      <c r="BZ441" s="241"/>
      <c r="CA441" s="241"/>
      <c r="CB441" s="241"/>
      <c r="CC441" s="241"/>
      <c r="CD441" s="241"/>
      <c r="CE441" s="241"/>
      <c r="CF441" s="241"/>
      <c r="CG441" s="241"/>
      <c r="CH441" s="241"/>
      <c r="CI441" s="241"/>
      <c r="CJ441" s="241"/>
      <c r="CK441" s="241"/>
      <c r="CL441" s="241"/>
      <c r="CM441" s="241"/>
      <c r="CN441" s="241"/>
      <c r="CO441" s="241"/>
      <c r="CP441" s="241"/>
      <c r="CQ441" s="241"/>
      <c r="CR441" s="241"/>
      <c r="CS441" s="241"/>
      <c r="CT441" s="241"/>
      <c r="CU441" s="241"/>
      <c r="CV441" s="241"/>
      <c r="CW441" s="241"/>
      <c r="CX441" s="241"/>
      <c r="CY441" s="241"/>
      <c r="CZ441" s="241"/>
      <c r="DA441" s="241"/>
      <c r="DB441" s="241"/>
      <c r="DC441" s="241"/>
      <c r="DD441" s="241"/>
      <c r="DE441" s="241"/>
      <c r="DF441" s="241"/>
      <c r="DG441" s="241"/>
      <c r="DH441" s="241"/>
      <c r="DI441" s="241"/>
      <c r="DJ441" s="241"/>
      <c r="DK441" s="241"/>
      <c r="DL441" s="241"/>
      <c r="DM441" s="241"/>
      <c r="DN441" s="241"/>
      <c r="DO441" s="241"/>
      <c r="DP441" s="241"/>
      <c r="DQ441" s="241"/>
      <c r="DR441" s="241"/>
      <c r="DS441" s="241"/>
      <c r="DT441" s="241"/>
      <c r="DU441" s="241"/>
      <c r="DV441" s="241"/>
      <c r="DW441" s="241"/>
      <c r="DX441" s="241"/>
      <c r="DY441" s="241"/>
      <c r="DZ441" s="241"/>
      <c r="EA441" s="241"/>
      <c r="EB441" s="241"/>
      <c r="EC441" s="241"/>
      <c r="ED441" s="241"/>
      <c r="EE441" s="241"/>
      <c r="EF441" s="241"/>
      <c r="EG441" s="241"/>
      <c r="EH441" s="241"/>
      <c r="EI441" s="241"/>
      <c r="EJ441" s="241"/>
      <c r="EK441" s="241"/>
      <c r="EL441" s="241"/>
      <c r="EM441" s="241"/>
      <c r="EN441" s="241"/>
      <c r="EO441" s="241"/>
      <c r="EP441" s="241"/>
      <c r="EQ441" s="241"/>
      <c r="ER441" s="241"/>
      <c r="ES441" s="241"/>
      <c r="ET441" s="241"/>
      <c r="EU441" s="241"/>
      <c r="EV441" s="241"/>
      <c r="EW441" s="241"/>
      <c r="EX441" s="241"/>
      <c r="EY441" s="241"/>
      <c r="EZ441" s="241"/>
      <c r="FA441" s="241"/>
      <c r="FB441" s="241"/>
      <c r="FC441" s="241"/>
      <c r="FD441" s="241"/>
      <c r="FE441" s="241"/>
      <c r="FF441" s="241"/>
      <c r="FG441" s="241"/>
      <c r="FH441" s="241"/>
      <c r="FI441" s="241"/>
      <c r="FJ441" s="241"/>
      <c r="FK441" s="241"/>
      <c r="FL441" s="241"/>
      <c r="FM441" s="241"/>
      <c r="FN441" s="241"/>
      <c r="FO441" s="241"/>
      <c r="FP441" s="241"/>
      <c r="FQ441" s="241"/>
      <c r="FR441" s="241"/>
      <c r="FS441" s="241"/>
      <c r="FT441" s="241"/>
      <c r="FU441" s="241"/>
      <c r="FV441" s="241"/>
      <c r="FW441" s="241"/>
      <c r="FX441" s="241"/>
      <c r="FY441" s="241"/>
      <c r="FZ441" s="241"/>
      <c r="GA441" s="241"/>
      <c r="GB441" s="241"/>
      <c r="GC441" s="241"/>
      <c r="GD441" s="241"/>
      <c r="GE441" s="241"/>
      <c r="GF441" s="241"/>
      <c r="GG441" s="241"/>
      <c r="GH441" s="241"/>
      <c r="GI441" s="241"/>
      <c r="GJ441" s="241"/>
      <c r="GK441" s="241"/>
      <c r="GL441" s="241"/>
      <c r="GM441" s="241"/>
      <c r="GN441" s="241"/>
      <c r="GO441" s="241"/>
      <c r="GP441" s="241"/>
      <c r="GQ441" s="241"/>
      <c r="GR441" s="241"/>
      <c r="GS441" s="241"/>
      <c r="GT441" s="241"/>
      <c r="GU441" s="241"/>
      <c r="GV441" s="241"/>
      <c r="GW441" s="241"/>
      <c r="GX441" s="241"/>
      <c r="GY441" s="241"/>
      <c r="GZ441" s="241"/>
      <c r="HA441" s="241"/>
      <c r="HB441" s="241"/>
      <c r="HC441" s="241"/>
      <c r="HD441" s="241"/>
      <c r="HE441" s="241"/>
      <c r="HF441" s="241"/>
      <c r="HG441" s="241"/>
      <c r="HH441" s="241"/>
      <c r="HI441" s="241"/>
      <c r="HJ441" s="241"/>
      <c r="HK441" s="241"/>
      <c r="HL441" s="241"/>
      <c r="HM441" s="241"/>
      <c r="HN441" s="241"/>
      <c r="HO441" s="241"/>
      <c r="HP441" s="241"/>
      <c r="HQ441" s="241"/>
      <c r="HR441" s="241"/>
      <c r="HS441" s="241"/>
      <c r="HT441" s="241"/>
      <c r="HU441" s="241"/>
      <c r="HV441" s="241"/>
      <c r="HW441" s="241"/>
      <c r="HX441" s="241"/>
      <c r="HY441" s="241"/>
      <c r="HZ441" s="241"/>
      <c r="IA441" s="241"/>
      <c r="IB441" s="241"/>
      <c r="IC441" s="241"/>
      <c r="ID441" s="241"/>
      <c r="IE441" s="241"/>
      <c r="IF441" s="241"/>
      <c r="IG441" s="241"/>
      <c r="IH441" s="241"/>
      <c r="II441" s="241"/>
      <c r="IJ441" s="241"/>
      <c r="IK441" s="241"/>
      <c r="IL441" s="241"/>
      <c r="IM441" s="241"/>
      <c r="IN441" s="241"/>
      <c r="IO441" s="241"/>
      <c r="IP441" s="241"/>
      <c r="IQ441" s="241"/>
      <c r="IR441" s="241"/>
      <c r="IS441" s="241"/>
      <c r="IT441" s="241"/>
      <c r="IU441" s="241"/>
      <c r="IV441" s="241"/>
      <c r="IW441" s="241"/>
      <c r="IX441" s="241"/>
      <c r="IY441" s="241"/>
      <c r="IZ441" s="241"/>
      <c r="JA441" s="241"/>
      <c r="JB441" s="241"/>
      <c r="JC441" s="241"/>
      <c r="JD441" s="241"/>
      <c r="JE441" s="241"/>
      <c r="JF441" s="241"/>
      <c r="JG441" s="241"/>
      <c r="JH441" s="241"/>
      <c r="JI441" s="241"/>
      <c r="JJ441" s="241"/>
      <c r="JK441" s="241"/>
      <c r="JL441" s="241"/>
      <c r="JM441" s="241"/>
      <c r="JN441" s="241"/>
      <c r="JO441" s="241"/>
      <c r="JP441" s="241"/>
      <c r="JQ441" s="241"/>
      <c r="JR441" s="241"/>
      <c r="JS441" s="241"/>
      <c r="JT441" s="241"/>
      <c r="JU441" s="241"/>
      <c r="JV441" s="241"/>
      <c r="JW441" s="241"/>
      <c r="JX441" s="241"/>
      <c r="JY441" s="241"/>
      <c r="JZ441" s="241"/>
      <c r="KA441" s="241"/>
      <c r="KB441" s="241"/>
      <c r="KC441" s="241"/>
      <c r="KD441" s="241"/>
      <c r="KE441" s="241"/>
      <c r="KF441" s="241"/>
      <c r="KG441" s="241"/>
      <c r="KH441" s="241"/>
      <c r="KI441" s="241"/>
      <c r="KJ441" s="241"/>
      <c r="KK441" s="241"/>
      <c r="KL441" s="241"/>
      <c r="KM441" s="241"/>
      <c r="KN441" s="241"/>
      <c r="KO441" s="241"/>
      <c r="KP441" s="241"/>
      <c r="KQ441" s="241"/>
      <c r="KR441" s="241"/>
      <c r="KS441" s="241"/>
      <c r="KT441" s="241"/>
      <c r="KU441" s="241"/>
      <c r="KV441" s="241"/>
      <c r="KW441" s="241"/>
      <c r="KX441" s="241"/>
      <c r="KY441" s="241"/>
      <c r="KZ441" s="241"/>
      <c r="LA441" s="241"/>
      <c r="LB441" s="241"/>
      <c r="LC441" s="241"/>
      <c r="LD441" s="241"/>
      <c r="LE441" s="241"/>
      <c r="LF441" s="241"/>
      <c r="LG441" s="241"/>
      <c r="LH441" s="241"/>
      <c r="LI441" s="241"/>
      <c r="LJ441" s="241"/>
      <c r="LK441" s="241"/>
      <c r="LL441" s="241"/>
      <c r="LM441" s="241"/>
      <c r="LN441" s="241"/>
      <c r="LO441" s="241"/>
      <c r="LP441" s="241"/>
      <c r="LQ441" s="241"/>
      <c r="LR441" s="241"/>
      <c r="LS441" s="241"/>
      <c r="LT441" s="241"/>
      <c r="LU441" s="241"/>
      <c r="LV441" s="241"/>
      <c r="LW441" s="241"/>
      <c r="LX441" s="241"/>
      <c r="LY441" s="241"/>
      <c r="LZ441" s="241"/>
      <c r="MA441" s="241"/>
      <c r="MB441" s="241"/>
      <c r="MC441" s="241"/>
      <c r="MD441" s="241"/>
      <c r="ME441" s="241"/>
      <c r="MF441" s="241"/>
      <c r="MG441" s="241"/>
      <c r="MH441" s="241"/>
      <c r="MI441" s="241"/>
      <c r="MJ441" s="241"/>
      <c r="MK441" s="241"/>
      <c r="ML441" s="241"/>
      <c r="MM441" s="241"/>
      <c r="MN441" s="241"/>
      <c r="MO441" s="241"/>
      <c r="MP441" s="241"/>
      <c r="MQ441" s="241"/>
      <c r="MR441" s="241"/>
      <c r="MS441" s="241"/>
      <c r="MT441" s="241"/>
      <c r="MU441" s="241"/>
      <c r="MV441" s="241"/>
      <c r="MW441" s="241"/>
      <c r="MX441" s="241"/>
      <c r="MY441" s="241"/>
      <c r="MZ441" s="241"/>
      <c r="NA441" s="241"/>
      <c r="NB441" s="241"/>
      <c r="NC441" s="241"/>
      <c r="ND441" s="241"/>
      <c r="NE441" s="241"/>
      <c r="NF441" s="241"/>
      <c r="NG441" s="241"/>
      <c r="NH441" s="241"/>
      <c r="NI441" s="241"/>
      <c r="NJ441" s="241"/>
      <c r="NK441" s="241"/>
      <c r="NL441" s="241"/>
      <c r="NM441" s="241"/>
      <c r="NN441" s="241"/>
      <c r="NO441" s="241"/>
      <c r="NP441" s="241"/>
      <c r="NQ441" s="241"/>
      <c r="NR441" s="241"/>
      <c r="NS441" s="241"/>
      <c r="NT441" s="241"/>
      <c r="NU441" s="241"/>
      <c r="NV441" s="241"/>
      <c r="NW441" s="241"/>
      <c r="NX441" s="241"/>
      <c r="NY441" s="241"/>
      <c r="NZ441" s="241"/>
      <c r="OA441" s="241"/>
      <c r="OB441" s="241"/>
    </row>
    <row r="442" spans="1:392" s="4" customFormat="1">
      <c r="A442" s="124" t="s">
        <v>287</v>
      </c>
      <c r="B442" s="156" t="s">
        <v>481</v>
      </c>
      <c r="C442" s="158">
        <f>VLOOKUP(A442,'Running Inventory count'!$A:$C,3,)</f>
        <v>5</v>
      </c>
      <c r="D442" s="155"/>
      <c r="E442" s="155"/>
      <c r="F442" s="169" t="s">
        <v>870</v>
      </c>
      <c r="G442" s="155" t="s">
        <v>868</v>
      </c>
      <c r="H442" s="153" t="s">
        <v>735</v>
      </c>
      <c r="I442" s="151"/>
      <c r="J442" s="166"/>
      <c r="K442" s="165"/>
      <c r="L442" s="241"/>
      <c r="M442" s="241"/>
      <c r="N442" s="241"/>
      <c r="O442" s="241"/>
      <c r="P442" s="241"/>
      <c r="Q442" s="241"/>
      <c r="R442" s="241"/>
      <c r="S442" s="241"/>
      <c r="T442" s="241"/>
      <c r="U442" s="241"/>
      <c r="V442" s="241"/>
      <c r="W442" s="241"/>
      <c r="X442" s="241"/>
      <c r="Y442" s="241"/>
      <c r="Z442" s="241"/>
      <c r="AA442" s="241"/>
      <c r="AB442" s="241"/>
      <c r="AC442" s="241"/>
      <c r="AD442" s="241"/>
      <c r="AE442" s="241"/>
      <c r="AF442" s="241"/>
      <c r="AG442" s="241"/>
      <c r="AH442" s="241"/>
      <c r="AI442" s="241"/>
      <c r="AJ442" s="241"/>
      <c r="AK442" s="241"/>
      <c r="AL442" s="241"/>
      <c r="AM442" s="241"/>
      <c r="AN442" s="241"/>
      <c r="AO442" s="241"/>
      <c r="AP442" s="241"/>
      <c r="AQ442" s="241"/>
      <c r="AR442" s="241"/>
      <c r="AS442" s="241"/>
      <c r="AT442" s="241"/>
      <c r="AU442" s="241"/>
      <c r="AV442" s="241"/>
      <c r="AW442" s="241"/>
      <c r="AX442" s="241"/>
      <c r="AY442" s="241"/>
      <c r="AZ442" s="241"/>
      <c r="BA442" s="241"/>
      <c r="BB442" s="241"/>
      <c r="BC442" s="241"/>
      <c r="BD442" s="241"/>
      <c r="BE442" s="241"/>
      <c r="BF442" s="241"/>
      <c r="BG442" s="241"/>
      <c r="BH442" s="241"/>
      <c r="BI442" s="241"/>
      <c r="BJ442" s="241"/>
      <c r="BK442" s="241"/>
      <c r="BL442" s="241"/>
      <c r="BM442" s="241"/>
      <c r="BN442" s="241"/>
      <c r="BO442" s="241"/>
      <c r="BP442" s="241"/>
      <c r="BQ442" s="241"/>
      <c r="BR442" s="241"/>
      <c r="BS442" s="241"/>
      <c r="BT442" s="241"/>
      <c r="BU442" s="241"/>
      <c r="BV442" s="241"/>
      <c r="BW442" s="241"/>
      <c r="BX442" s="241"/>
      <c r="BY442" s="241"/>
      <c r="BZ442" s="241"/>
      <c r="CA442" s="241"/>
      <c r="CB442" s="241"/>
      <c r="CC442" s="241"/>
      <c r="CD442" s="241"/>
      <c r="CE442" s="241"/>
      <c r="CF442" s="241"/>
      <c r="CG442" s="241"/>
      <c r="CH442" s="241"/>
      <c r="CI442" s="241"/>
      <c r="CJ442" s="241"/>
      <c r="CK442" s="241"/>
      <c r="CL442" s="241"/>
      <c r="CM442" s="241"/>
      <c r="CN442" s="241"/>
      <c r="CO442" s="241"/>
      <c r="CP442" s="241"/>
      <c r="CQ442" s="241"/>
      <c r="CR442" s="241"/>
      <c r="CS442" s="241"/>
      <c r="CT442" s="241"/>
      <c r="CU442" s="241"/>
      <c r="CV442" s="241"/>
      <c r="CW442" s="241"/>
      <c r="CX442" s="241"/>
      <c r="CY442" s="241"/>
      <c r="CZ442" s="241"/>
      <c r="DA442" s="241"/>
      <c r="DB442" s="241"/>
      <c r="DC442" s="241"/>
      <c r="DD442" s="241"/>
      <c r="DE442" s="241"/>
      <c r="DF442" s="241"/>
      <c r="DG442" s="241"/>
      <c r="DH442" s="241"/>
      <c r="DI442" s="241"/>
      <c r="DJ442" s="241"/>
      <c r="DK442" s="241"/>
      <c r="DL442" s="241"/>
      <c r="DM442" s="241"/>
      <c r="DN442" s="241"/>
      <c r="DO442" s="241"/>
      <c r="DP442" s="241"/>
      <c r="DQ442" s="241"/>
      <c r="DR442" s="241"/>
      <c r="DS442" s="241"/>
      <c r="DT442" s="241"/>
      <c r="DU442" s="241"/>
      <c r="DV442" s="241"/>
      <c r="DW442" s="241"/>
      <c r="DX442" s="241"/>
      <c r="DY442" s="241"/>
      <c r="DZ442" s="241"/>
      <c r="EA442" s="241"/>
      <c r="EB442" s="241"/>
      <c r="EC442" s="241"/>
      <c r="ED442" s="241"/>
      <c r="EE442" s="241"/>
      <c r="EF442" s="241"/>
      <c r="EG442" s="241"/>
      <c r="EH442" s="241"/>
      <c r="EI442" s="241"/>
      <c r="EJ442" s="241"/>
      <c r="EK442" s="241"/>
      <c r="EL442" s="241"/>
      <c r="EM442" s="241"/>
      <c r="EN442" s="241"/>
      <c r="EO442" s="241"/>
      <c r="EP442" s="241"/>
      <c r="EQ442" s="241"/>
      <c r="ER442" s="241"/>
      <c r="ES442" s="241"/>
      <c r="ET442" s="241"/>
      <c r="EU442" s="241"/>
      <c r="EV442" s="241"/>
      <c r="EW442" s="241"/>
      <c r="EX442" s="241"/>
      <c r="EY442" s="241"/>
      <c r="EZ442" s="241"/>
      <c r="FA442" s="241"/>
      <c r="FB442" s="241"/>
      <c r="FC442" s="241"/>
      <c r="FD442" s="241"/>
      <c r="FE442" s="241"/>
      <c r="FF442" s="241"/>
      <c r="FG442" s="241"/>
      <c r="FH442" s="241"/>
      <c r="FI442" s="241"/>
      <c r="FJ442" s="241"/>
      <c r="FK442" s="241"/>
      <c r="FL442" s="241"/>
      <c r="FM442" s="241"/>
      <c r="FN442" s="241"/>
      <c r="FO442" s="241"/>
      <c r="FP442" s="241"/>
      <c r="FQ442" s="241"/>
      <c r="FR442" s="241"/>
      <c r="FS442" s="241"/>
      <c r="FT442" s="241"/>
      <c r="FU442" s="241"/>
      <c r="FV442" s="241"/>
      <c r="FW442" s="241"/>
      <c r="FX442" s="241"/>
      <c r="FY442" s="241"/>
      <c r="FZ442" s="241"/>
      <c r="GA442" s="241"/>
      <c r="GB442" s="241"/>
      <c r="GC442" s="241"/>
      <c r="GD442" s="241"/>
      <c r="GE442" s="241"/>
      <c r="GF442" s="241"/>
      <c r="GG442" s="241"/>
      <c r="GH442" s="241"/>
      <c r="GI442" s="241"/>
      <c r="GJ442" s="241"/>
      <c r="GK442" s="241"/>
      <c r="GL442" s="241"/>
      <c r="GM442" s="241"/>
      <c r="GN442" s="241"/>
      <c r="GO442" s="241"/>
      <c r="GP442" s="241"/>
      <c r="GQ442" s="241"/>
      <c r="GR442" s="241"/>
      <c r="GS442" s="241"/>
      <c r="GT442" s="241"/>
      <c r="GU442" s="241"/>
      <c r="GV442" s="241"/>
      <c r="GW442" s="241"/>
      <c r="GX442" s="241"/>
      <c r="GY442" s="241"/>
      <c r="GZ442" s="241"/>
      <c r="HA442" s="241"/>
      <c r="HB442" s="241"/>
      <c r="HC442" s="241"/>
      <c r="HD442" s="241"/>
      <c r="HE442" s="241"/>
      <c r="HF442" s="241"/>
      <c r="HG442" s="241"/>
      <c r="HH442" s="241"/>
      <c r="HI442" s="241"/>
      <c r="HJ442" s="241"/>
      <c r="HK442" s="241"/>
      <c r="HL442" s="241"/>
      <c r="HM442" s="241"/>
      <c r="HN442" s="241"/>
      <c r="HO442" s="241"/>
      <c r="HP442" s="241"/>
      <c r="HQ442" s="241"/>
      <c r="HR442" s="241"/>
      <c r="HS442" s="241"/>
      <c r="HT442" s="241"/>
      <c r="HU442" s="241"/>
      <c r="HV442" s="241"/>
      <c r="HW442" s="241"/>
      <c r="HX442" s="241"/>
      <c r="HY442" s="241"/>
      <c r="HZ442" s="241"/>
      <c r="IA442" s="241"/>
      <c r="IB442" s="241"/>
      <c r="IC442" s="241"/>
      <c r="ID442" s="241"/>
      <c r="IE442" s="241"/>
      <c r="IF442" s="241"/>
      <c r="IG442" s="241"/>
      <c r="IH442" s="241"/>
      <c r="II442" s="241"/>
      <c r="IJ442" s="241"/>
      <c r="IK442" s="241"/>
      <c r="IL442" s="241"/>
      <c r="IM442" s="241"/>
      <c r="IN442" s="241"/>
      <c r="IO442" s="241"/>
      <c r="IP442" s="241"/>
      <c r="IQ442" s="241"/>
      <c r="IR442" s="241"/>
      <c r="IS442" s="241"/>
      <c r="IT442" s="241"/>
      <c r="IU442" s="241"/>
      <c r="IV442" s="241"/>
      <c r="IW442" s="241"/>
      <c r="IX442" s="241"/>
      <c r="IY442" s="241"/>
      <c r="IZ442" s="241"/>
      <c r="JA442" s="241"/>
      <c r="JB442" s="241"/>
      <c r="JC442" s="241"/>
      <c r="JD442" s="241"/>
      <c r="JE442" s="241"/>
      <c r="JF442" s="241"/>
      <c r="JG442" s="241"/>
      <c r="JH442" s="241"/>
      <c r="JI442" s="241"/>
      <c r="JJ442" s="241"/>
      <c r="JK442" s="241"/>
      <c r="JL442" s="241"/>
      <c r="JM442" s="241"/>
      <c r="JN442" s="241"/>
      <c r="JO442" s="241"/>
      <c r="JP442" s="241"/>
      <c r="JQ442" s="241"/>
      <c r="JR442" s="241"/>
      <c r="JS442" s="241"/>
      <c r="JT442" s="241"/>
      <c r="JU442" s="241"/>
      <c r="JV442" s="241"/>
      <c r="JW442" s="241"/>
      <c r="JX442" s="241"/>
      <c r="JY442" s="241"/>
      <c r="JZ442" s="241"/>
      <c r="KA442" s="241"/>
      <c r="KB442" s="241"/>
      <c r="KC442" s="241"/>
      <c r="KD442" s="241"/>
      <c r="KE442" s="241"/>
      <c r="KF442" s="241"/>
      <c r="KG442" s="241"/>
      <c r="KH442" s="241"/>
      <c r="KI442" s="241"/>
      <c r="KJ442" s="241"/>
      <c r="KK442" s="241"/>
      <c r="KL442" s="241"/>
      <c r="KM442" s="241"/>
      <c r="KN442" s="241"/>
      <c r="KO442" s="241"/>
      <c r="KP442" s="241"/>
      <c r="KQ442" s="241"/>
      <c r="KR442" s="241"/>
      <c r="KS442" s="241"/>
      <c r="KT442" s="241"/>
      <c r="KU442" s="241"/>
      <c r="KV442" s="241"/>
      <c r="KW442" s="241"/>
      <c r="KX442" s="241"/>
      <c r="KY442" s="241"/>
      <c r="KZ442" s="241"/>
      <c r="LA442" s="241"/>
      <c r="LB442" s="241"/>
      <c r="LC442" s="241"/>
      <c r="LD442" s="241"/>
      <c r="LE442" s="241"/>
      <c r="LF442" s="241"/>
      <c r="LG442" s="241"/>
      <c r="LH442" s="241"/>
      <c r="LI442" s="241"/>
      <c r="LJ442" s="241"/>
      <c r="LK442" s="241"/>
      <c r="LL442" s="241"/>
      <c r="LM442" s="241"/>
      <c r="LN442" s="241"/>
      <c r="LO442" s="241"/>
      <c r="LP442" s="241"/>
      <c r="LQ442" s="241"/>
      <c r="LR442" s="241"/>
      <c r="LS442" s="241"/>
      <c r="LT442" s="241"/>
      <c r="LU442" s="241"/>
      <c r="LV442" s="241"/>
      <c r="LW442" s="241"/>
      <c r="LX442" s="241"/>
      <c r="LY442" s="241"/>
      <c r="LZ442" s="241"/>
      <c r="MA442" s="241"/>
      <c r="MB442" s="241"/>
      <c r="MC442" s="241"/>
      <c r="MD442" s="241"/>
      <c r="ME442" s="241"/>
      <c r="MF442" s="241"/>
      <c r="MG442" s="241"/>
      <c r="MH442" s="241"/>
      <c r="MI442" s="241"/>
      <c r="MJ442" s="241"/>
      <c r="MK442" s="241"/>
      <c r="ML442" s="241"/>
      <c r="MM442" s="241"/>
      <c r="MN442" s="241"/>
      <c r="MO442" s="241"/>
      <c r="MP442" s="241"/>
      <c r="MQ442" s="241"/>
      <c r="MR442" s="241"/>
      <c r="MS442" s="241"/>
      <c r="MT442" s="241"/>
      <c r="MU442" s="241"/>
      <c r="MV442" s="241"/>
      <c r="MW442" s="241"/>
      <c r="MX442" s="241"/>
      <c r="MY442" s="241"/>
      <c r="MZ442" s="241"/>
      <c r="NA442" s="241"/>
      <c r="NB442" s="241"/>
      <c r="NC442" s="241"/>
      <c r="ND442" s="241"/>
      <c r="NE442" s="241"/>
      <c r="NF442" s="241"/>
      <c r="NG442" s="241"/>
      <c r="NH442" s="241"/>
      <c r="NI442" s="241"/>
      <c r="NJ442" s="241"/>
      <c r="NK442" s="241"/>
      <c r="NL442" s="241"/>
      <c r="NM442" s="241"/>
      <c r="NN442" s="241"/>
      <c r="NO442" s="241"/>
      <c r="NP442" s="241"/>
      <c r="NQ442" s="241"/>
      <c r="NR442" s="241"/>
      <c r="NS442" s="241"/>
      <c r="NT442" s="241"/>
      <c r="NU442" s="241"/>
      <c r="NV442" s="241"/>
      <c r="NW442" s="241"/>
      <c r="NX442" s="241"/>
      <c r="NY442" s="241"/>
      <c r="NZ442" s="241"/>
      <c r="OA442" s="241"/>
      <c r="OB442" s="241"/>
    </row>
    <row r="443" spans="1:392">
      <c r="A443" s="124" t="s">
        <v>741</v>
      </c>
      <c r="B443" s="156" t="s">
        <v>742</v>
      </c>
      <c r="C443" s="170">
        <f>VLOOKUP(A443,'Running Inventory count'!$A:$C,3,)</f>
        <v>3</v>
      </c>
      <c r="D443" s="169"/>
      <c r="E443" s="169"/>
      <c r="F443" s="169" t="s">
        <v>870</v>
      </c>
      <c r="G443" s="169" t="s">
        <v>889</v>
      </c>
      <c r="H443" s="167" t="s">
        <v>752</v>
      </c>
      <c r="I443" s="207"/>
      <c r="J443" s="163"/>
      <c r="K443" s="151"/>
    </row>
    <row r="444" spans="1:392">
      <c r="A444" s="124" t="s">
        <v>406</v>
      </c>
      <c r="B444" s="156" t="s">
        <v>407</v>
      </c>
      <c r="C444" s="170">
        <f>VLOOKUP(A444,'Running Inventory count'!$A:$C,3,)</f>
        <v>0</v>
      </c>
      <c r="D444" s="169"/>
      <c r="E444" s="169"/>
      <c r="F444" s="169" t="s">
        <v>867</v>
      </c>
      <c r="G444" s="169" t="s">
        <v>868</v>
      </c>
      <c r="H444" s="167" t="s">
        <v>502</v>
      </c>
      <c r="I444" s="207"/>
      <c r="J444" s="163"/>
      <c r="K444" s="151"/>
    </row>
    <row r="445" spans="1:392">
      <c r="A445" s="121" t="s">
        <v>414</v>
      </c>
      <c r="B445" s="157" t="s">
        <v>415</v>
      </c>
      <c r="C445" s="170">
        <f>VLOOKUP(A445,'Running Inventory count'!$A:$C,3,)</f>
        <v>0</v>
      </c>
      <c r="D445" s="169"/>
      <c r="E445" s="169"/>
      <c r="F445" s="169" t="s">
        <v>867</v>
      </c>
      <c r="G445" s="169" t="s">
        <v>868</v>
      </c>
      <c r="H445" s="167" t="s">
        <v>502</v>
      </c>
      <c r="I445" s="207"/>
      <c r="J445" s="163"/>
      <c r="K445" s="151"/>
    </row>
    <row r="446" spans="1:392">
      <c r="A446" s="124" t="s">
        <v>408</v>
      </c>
      <c r="B446" s="156" t="s">
        <v>409</v>
      </c>
      <c r="C446" s="170">
        <f>VLOOKUP(A446,'Running Inventory count'!$A:$C,3,)</f>
        <v>0</v>
      </c>
      <c r="D446" s="169"/>
      <c r="E446" s="169"/>
      <c r="F446" s="169" t="s">
        <v>867</v>
      </c>
      <c r="G446" s="169" t="s">
        <v>868</v>
      </c>
      <c r="H446" s="167" t="s">
        <v>502</v>
      </c>
      <c r="I446" s="207"/>
      <c r="J446" s="163"/>
      <c r="K446" s="151"/>
    </row>
    <row r="447" spans="1:392" s="5" customFormat="1">
      <c r="A447" s="129" t="s">
        <v>857</v>
      </c>
      <c r="B447" s="130" t="s">
        <v>856</v>
      </c>
      <c r="C447" s="131">
        <v>1</v>
      </c>
      <c r="D447" s="169"/>
      <c r="E447" s="169"/>
      <c r="F447" s="115" t="s">
        <v>783</v>
      </c>
      <c r="G447" s="169" t="s">
        <v>860</v>
      </c>
      <c r="H447" s="167" t="s">
        <v>866</v>
      </c>
      <c r="I447" s="151"/>
      <c r="J447" s="166"/>
      <c r="K447" s="165"/>
      <c r="L447" s="241"/>
      <c r="M447" s="241"/>
      <c r="N447" s="241"/>
      <c r="O447" s="241"/>
      <c r="P447" s="241"/>
      <c r="Q447" s="241"/>
      <c r="R447" s="241"/>
      <c r="S447" s="241"/>
      <c r="T447" s="241"/>
      <c r="U447" s="241"/>
      <c r="V447" s="241"/>
      <c r="W447" s="241"/>
      <c r="X447" s="241"/>
      <c r="Y447" s="241"/>
      <c r="Z447" s="241"/>
      <c r="AA447" s="241"/>
      <c r="AB447" s="241"/>
      <c r="AC447" s="241"/>
      <c r="AD447" s="241"/>
      <c r="AE447" s="241"/>
      <c r="AF447" s="241"/>
      <c r="AG447" s="241"/>
      <c r="AH447" s="241"/>
      <c r="AI447" s="241"/>
      <c r="AJ447" s="241"/>
      <c r="AK447" s="241"/>
      <c r="AL447" s="241"/>
      <c r="AM447" s="241"/>
      <c r="AN447" s="241"/>
      <c r="AO447" s="241"/>
      <c r="AP447" s="241"/>
      <c r="AQ447" s="241"/>
      <c r="AR447" s="241"/>
      <c r="AS447" s="241"/>
      <c r="AT447" s="241"/>
      <c r="AU447" s="241"/>
      <c r="AV447" s="241"/>
      <c r="AW447" s="241"/>
      <c r="AX447" s="241"/>
      <c r="AY447" s="241"/>
      <c r="AZ447" s="241"/>
      <c r="BA447" s="241"/>
      <c r="BB447" s="241"/>
      <c r="BC447" s="241"/>
      <c r="BD447" s="241"/>
      <c r="BE447" s="241"/>
      <c r="BF447" s="241"/>
      <c r="BG447" s="241"/>
      <c r="BH447" s="241"/>
      <c r="BI447" s="241"/>
      <c r="BJ447" s="241"/>
      <c r="BK447" s="241"/>
      <c r="BL447" s="241"/>
      <c r="BM447" s="241"/>
      <c r="BN447" s="241"/>
      <c r="BO447" s="241"/>
      <c r="BP447" s="241"/>
      <c r="BQ447" s="241"/>
      <c r="BR447" s="241"/>
      <c r="BS447" s="241"/>
      <c r="BT447" s="241"/>
      <c r="BU447" s="241"/>
      <c r="BV447" s="241"/>
      <c r="BW447" s="241"/>
      <c r="BX447" s="241"/>
      <c r="BY447" s="241"/>
      <c r="BZ447" s="241"/>
      <c r="CA447" s="241"/>
      <c r="CB447" s="241"/>
      <c r="CC447" s="241"/>
      <c r="CD447" s="241"/>
      <c r="CE447" s="241"/>
      <c r="CF447" s="241"/>
      <c r="CG447" s="241"/>
      <c r="CH447" s="241"/>
      <c r="CI447" s="241"/>
      <c r="CJ447" s="241"/>
      <c r="CK447" s="241"/>
      <c r="CL447" s="241"/>
      <c r="CM447" s="241"/>
      <c r="CN447" s="241"/>
      <c r="CO447" s="241"/>
      <c r="CP447" s="241"/>
      <c r="CQ447" s="241"/>
      <c r="CR447" s="241"/>
      <c r="CS447" s="241"/>
      <c r="CT447" s="241"/>
      <c r="CU447" s="241"/>
      <c r="CV447" s="241"/>
      <c r="CW447" s="241"/>
      <c r="CX447" s="241"/>
      <c r="CY447" s="241"/>
      <c r="CZ447" s="241"/>
      <c r="DA447" s="241"/>
      <c r="DB447" s="241"/>
      <c r="DC447" s="241"/>
      <c r="DD447" s="241"/>
      <c r="DE447" s="241"/>
      <c r="DF447" s="241"/>
      <c r="DG447" s="241"/>
      <c r="DH447" s="241"/>
      <c r="DI447" s="241"/>
      <c r="DJ447" s="241"/>
      <c r="DK447" s="241"/>
      <c r="DL447" s="241"/>
      <c r="DM447" s="241"/>
      <c r="DN447" s="241"/>
      <c r="DO447" s="241"/>
      <c r="DP447" s="241"/>
      <c r="DQ447" s="241"/>
      <c r="DR447" s="241"/>
      <c r="DS447" s="241"/>
      <c r="DT447" s="241"/>
      <c r="DU447" s="241"/>
      <c r="DV447" s="241"/>
      <c r="DW447" s="241"/>
      <c r="DX447" s="241"/>
      <c r="DY447" s="241"/>
      <c r="DZ447" s="241"/>
      <c r="EA447" s="241"/>
      <c r="EB447" s="241"/>
      <c r="EC447" s="241"/>
      <c r="ED447" s="241"/>
      <c r="EE447" s="241"/>
      <c r="EF447" s="241"/>
      <c r="EG447" s="241"/>
      <c r="EH447" s="241"/>
      <c r="EI447" s="241"/>
      <c r="EJ447" s="241"/>
      <c r="EK447" s="241"/>
      <c r="EL447" s="241"/>
      <c r="EM447" s="241"/>
      <c r="EN447" s="241"/>
      <c r="EO447" s="241"/>
      <c r="EP447" s="241"/>
      <c r="EQ447" s="241"/>
      <c r="ER447" s="241"/>
      <c r="ES447" s="241"/>
      <c r="ET447" s="241"/>
      <c r="EU447" s="241"/>
      <c r="EV447" s="241"/>
      <c r="EW447" s="241"/>
      <c r="EX447" s="241"/>
      <c r="EY447" s="241"/>
      <c r="EZ447" s="241"/>
      <c r="FA447" s="241"/>
      <c r="FB447" s="241"/>
      <c r="FC447" s="241"/>
      <c r="FD447" s="241"/>
      <c r="FE447" s="241"/>
      <c r="FF447" s="241"/>
      <c r="FG447" s="241"/>
      <c r="FH447" s="241"/>
      <c r="FI447" s="241"/>
      <c r="FJ447" s="241"/>
      <c r="FK447" s="241"/>
      <c r="FL447" s="241"/>
      <c r="FM447" s="241"/>
      <c r="FN447" s="241"/>
      <c r="FO447" s="241"/>
      <c r="FP447" s="241"/>
      <c r="FQ447" s="241"/>
      <c r="FR447" s="241"/>
      <c r="FS447" s="241"/>
      <c r="FT447" s="241"/>
      <c r="FU447" s="241"/>
      <c r="FV447" s="241"/>
      <c r="FW447" s="241"/>
      <c r="FX447" s="241"/>
      <c r="FY447" s="241"/>
      <c r="FZ447" s="241"/>
      <c r="GA447" s="241"/>
      <c r="GB447" s="241"/>
      <c r="GC447" s="241"/>
      <c r="GD447" s="241"/>
      <c r="GE447" s="241"/>
      <c r="GF447" s="241"/>
      <c r="GG447" s="241"/>
      <c r="GH447" s="241"/>
      <c r="GI447" s="241"/>
      <c r="GJ447" s="241"/>
      <c r="GK447" s="241"/>
      <c r="GL447" s="241"/>
      <c r="GM447" s="241"/>
      <c r="GN447" s="241"/>
      <c r="GO447" s="241"/>
      <c r="GP447" s="241"/>
      <c r="GQ447" s="241"/>
      <c r="GR447" s="241"/>
      <c r="GS447" s="241"/>
      <c r="GT447" s="241"/>
      <c r="GU447" s="241"/>
      <c r="GV447" s="241"/>
      <c r="GW447" s="241"/>
      <c r="GX447" s="241"/>
      <c r="GY447" s="241"/>
      <c r="GZ447" s="241"/>
      <c r="HA447" s="241"/>
      <c r="HB447" s="241"/>
      <c r="HC447" s="241"/>
      <c r="HD447" s="241"/>
      <c r="HE447" s="241"/>
      <c r="HF447" s="241"/>
      <c r="HG447" s="241"/>
      <c r="HH447" s="241"/>
      <c r="HI447" s="241"/>
      <c r="HJ447" s="241"/>
      <c r="HK447" s="241"/>
      <c r="HL447" s="241"/>
      <c r="HM447" s="241"/>
      <c r="HN447" s="241"/>
      <c r="HO447" s="241"/>
      <c r="HP447" s="241"/>
      <c r="HQ447" s="241"/>
      <c r="HR447" s="241"/>
      <c r="HS447" s="241"/>
      <c r="HT447" s="241"/>
      <c r="HU447" s="241"/>
      <c r="HV447" s="241"/>
      <c r="HW447" s="241"/>
      <c r="HX447" s="241"/>
      <c r="HY447" s="241"/>
      <c r="HZ447" s="241"/>
      <c r="IA447" s="241"/>
      <c r="IB447" s="241"/>
      <c r="IC447" s="241"/>
      <c r="ID447" s="241"/>
      <c r="IE447" s="241"/>
      <c r="IF447" s="241"/>
      <c r="IG447" s="241"/>
      <c r="IH447" s="241"/>
      <c r="II447" s="241"/>
      <c r="IJ447" s="241"/>
      <c r="IK447" s="241"/>
      <c r="IL447" s="241"/>
      <c r="IM447" s="241"/>
      <c r="IN447" s="241"/>
      <c r="IO447" s="241"/>
      <c r="IP447" s="241"/>
      <c r="IQ447" s="241"/>
      <c r="IR447" s="241"/>
      <c r="IS447" s="241"/>
      <c r="IT447" s="241"/>
      <c r="IU447" s="241"/>
      <c r="IV447" s="241"/>
      <c r="IW447" s="241"/>
      <c r="IX447" s="241"/>
      <c r="IY447" s="241"/>
      <c r="IZ447" s="241"/>
      <c r="JA447" s="241"/>
      <c r="JB447" s="241"/>
      <c r="JC447" s="241"/>
      <c r="JD447" s="241"/>
      <c r="JE447" s="241"/>
      <c r="JF447" s="241"/>
      <c r="JG447" s="241"/>
      <c r="JH447" s="241"/>
      <c r="JI447" s="241"/>
      <c r="JJ447" s="241"/>
      <c r="JK447" s="241"/>
      <c r="JL447" s="241"/>
      <c r="JM447" s="241"/>
      <c r="JN447" s="241"/>
      <c r="JO447" s="241"/>
      <c r="JP447" s="241"/>
      <c r="JQ447" s="241"/>
      <c r="JR447" s="241"/>
      <c r="JS447" s="241"/>
      <c r="JT447" s="241"/>
      <c r="JU447" s="241"/>
      <c r="JV447" s="241"/>
      <c r="JW447" s="241"/>
      <c r="JX447" s="241"/>
      <c r="JY447" s="241"/>
      <c r="JZ447" s="241"/>
      <c r="KA447" s="241"/>
      <c r="KB447" s="241"/>
      <c r="KC447" s="241"/>
      <c r="KD447" s="241"/>
      <c r="KE447" s="241"/>
      <c r="KF447" s="241"/>
      <c r="KG447" s="241"/>
      <c r="KH447" s="241"/>
      <c r="KI447" s="241"/>
      <c r="KJ447" s="241"/>
      <c r="KK447" s="241"/>
      <c r="KL447" s="241"/>
      <c r="KM447" s="241"/>
      <c r="KN447" s="241"/>
      <c r="KO447" s="241"/>
      <c r="KP447" s="241"/>
      <c r="KQ447" s="241"/>
      <c r="KR447" s="241"/>
      <c r="KS447" s="241"/>
      <c r="KT447" s="241"/>
      <c r="KU447" s="241"/>
      <c r="KV447" s="241"/>
      <c r="KW447" s="241"/>
      <c r="KX447" s="241"/>
      <c r="KY447" s="241"/>
      <c r="KZ447" s="241"/>
      <c r="LA447" s="241"/>
      <c r="LB447" s="241"/>
      <c r="LC447" s="241"/>
      <c r="LD447" s="241"/>
      <c r="LE447" s="241"/>
      <c r="LF447" s="241"/>
      <c r="LG447" s="241"/>
      <c r="LH447" s="241"/>
      <c r="LI447" s="241"/>
      <c r="LJ447" s="241"/>
      <c r="LK447" s="241"/>
      <c r="LL447" s="241"/>
      <c r="LM447" s="241"/>
      <c r="LN447" s="241"/>
      <c r="LO447" s="241"/>
      <c r="LP447" s="241"/>
      <c r="LQ447" s="241"/>
      <c r="LR447" s="241"/>
      <c r="LS447" s="241"/>
      <c r="LT447" s="241"/>
      <c r="LU447" s="241"/>
      <c r="LV447" s="241"/>
      <c r="LW447" s="241"/>
      <c r="LX447" s="241"/>
      <c r="LY447" s="241"/>
      <c r="LZ447" s="241"/>
      <c r="MA447" s="241"/>
      <c r="MB447" s="241"/>
      <c r="MC447" s="241"/>
      <c r="MD447" s="241"/>
      <c r="ME447" s="241"/>
      <c r="MF447" s="241"/>
      <c r="MG447" s="241"/>
      <c r="MH447" s="241"/>
      <c r="MI447" s="241"/>
      <c r="MJ447" s="241"/>
      <c r="MK447" s="241"/>
      <c r="ML447" s="241"/>
      <c r="MM447" s="241"/>
      <c r="MN447" s="241"/>
      <c r="MO447" s="241"/>
      <c r="MP447" s="241"/>
      <c r="MQ447" s="241"/>
      <c r="MR447" s="241"/>
      <c r="MS447" s="241"/>
      <c r="MT447" s="241"/>
      <c r="MU447" s="241"/>
      <c r="MV447" s="241"/>
      <c r="MW447" s="241"/>
      <c r="MX447" s="241"/>
      <c r="MY447" s="241"/>
      <c r="MZ447" s="241"/>
      <c r="NA447" s="241"/>
      <c r="NB447" s="241"/>
      <c r="NC447" s="241"/>
      <c r="ND447" s="241"/>
      <c r="NE447" s="241"/>
      <c r="NF447" s="241"/>
      <c r="NG447" s="241"/>
      <c r="NH447" s="241"/>
      <c r="NI447" s="241"/>
      <c r="NJ447" s="241"/>
      <c r="NK447" s="241"/>
      <c r="NL447" s="241"/>
      <c r="NM447" s="241"/>
      <c r="NN447" s="241"/>
      <c r="NO447" s="241"/>
      <c r="NP447" s="241"/>
      <c r="NQ447" s="241"/>
      <c r="NR447" s="241"/>
      <c r="NS447" s="241"/>
      <c r="NT447" s="241"/>
      <c r="NU447" s="241"/>
      <c r="NV447" s="241"/>
      <c r="NW447" s="241"/>
      <c r="NX447" s="241"/>
      <c r="NY447" s="241"/>
      <c r="NZ447" s="241"/>
      <c r="OA447" s="241"/>
      <c r="OB447" s="241"/>
    </row>
    <row r="448" spans="1:392" s="4" customFormat="1">
      <c r="A448" s="139" t="s">
        <v>801</v>
      </c>
      <c r="B448" s="171" t="s">
        <v>800</v>
      </c>
      <c r="C448" s="170">
        <f>VLOOKUP(A448,'Running Inventory count'!$A:$C,3,)</f>
        <v>3</v>
      </c>
      <c r="D448" s="169"/>
      <c r="E448" s="169"/>
      <c r="F448" s="115" t="s">
        <v>783</v>
      </c>
      <c r="G448" s="169" t="s">
        <v>781</v>
      </c>
      <c r="H448" s="167" t="s">
        <v>866</v>
      </c>
      <c r="I448" s="151"/>
      <c r="J448" s="166"/>
      <c r="K448" s="165"/>
      <c r="L448" s="241"/>
      <c r="M448" s="241"/>
      <c r="N448" s="241"/>
      <c r="O448" s="241"/>
      <c r="P448" s="241"/>
      <c r="Q448" s="241"/>
      <c r="R448" s="241"/>
      <c r="S448" s="241"/>
      <c r="T448" s="241"/>
      <c r="U448" s="241"/>
      <c r="V448" s="241"/>
      <c r="W448" s="241"/>
      <c r="X448" s="241"/>
      <c r="Y448" s="241"/>
      <c r="Z448" s="241"/>
      <c r="AA448" s="241"/>
      <c r="AB448" s="241"/>
      <c r="AC448" s="241"/>
      <c r="AD448" s="241"/>
      <c r="AE448" s="241"/>
      <c r="AF448" s="241"/>
      <c r="AG448" s="241"/>
      <c r="AH448" s="241"/>
      <c r="AI448" s="241"/>
      <c r="AJ448" s="241"/>
      <c r="AK448" s="241"/>
      <c r="AL448" s="241"/>
      <c r="AM448" s="241"/>
      <c r="AN448" s="241"/>
      <c r="AO448" s="241"/>
      <c r="AP448" s="241"/>
      <c r="AQ448" s="241"/>
      <c r="AR448" s="241"/>
      <c r="AS448" s="241"/>
      <c r="AT448" s="241"/>
      <c r="AU448" s="241"/>
      <c r="AV448" s="241"/>
      <c r="AW448" s="241"/>
      <c r="AX448" s="241"/>
      <c r="AY448" s="241"/>
      <c r="AZ448" s="241"/>
      <c r="BA448" s="241"/>
      <c r="BB448" s="241"/>
      <c r="BC448" s="241"/>
      <c r="BD448" s="241"/>
      <c r="BE448" s="241"/>
      <c r="BF448" s="241"/>
      <c r="BG448" s="241"/>
      <c r="BH448" s="241"/>
      <c r="BI448" s="241"/>
      <c r="BJ448" s="241"/>
      <c r="BK448" s="241"/>
      <c r="BL448" s="241"/>
      <c r="BM448" s="241"/>
      <c r="BN448" s="241"/>
      <c r="BO448" s="241"/>
      <c r="BP448" s="241"/>
      <c r="BQ448" s="241"/>
      <c r="BR448" s="241"/>
      <c r="BS448" s="241"/>
      <c r="BT448" s="241"/>
      <c r="BU448" s="241"/>
      <c r="BV448" s="241"/>
      <c r="BW448" s="241"/>
      <c r="BX448" s="241"/>
      <c r="BY448" s="241"/>
      <c r="BZ448" s="241"/>
      <c r="CA448" s="241"/>
      <c r="CB448" s="241"/>
      <c r="CC448" s="241"/>
      <c r="CD448" s="241"/>
      <c r="CE448" s="241"/>
      <c r="CF448" s="241"/>
      <c r="CG448" s="241"/>
      <c r="CH448" s="241"/>
      <c r="CI448" s="241"/>
      <c r="CJ448" s="241"/>
      <c r="CK448" s="241"/>
      <c r="CL448" s="241"/>
      <c r="CM448" s="241"/>
      <c r="CN448" s="241"/>
      <c r="CO448" s="241"/>
      <c r="CP448" s="241"/>
      <c r="CQ448" s="241"/>
      <c r="CR448" s="241"/>
      <c r="CS448" s="241"/>
      <c r="CT448" s="241"/>
      <c r="CU448" s="241"/>
      <c r="CV448" s="241"/>
      <c r="CW448" s="241"/>
      <c r="CX448" s="241"/>
      <c r="CY448" s="241"/>
      <c r="CZ448" s="241"/>
      <c r="DA448" s="241"/>
      <c r="DB448" s="241"/>
      <c r="DC448" s="241"/>
      <c r="DD448" s="241"/>
      <c r="DE448" s="241"/>
      <c r="DF448" s="241"/>
      <c r="DG448" s="241"/>
      <c r="DH448" s="241"/>
      <c r="DI448" s="241"/>
      <c r="DJ448" s="241"/>
      <c r="DK448" s="241"/>
      <c r="DL448" s="241"/>
      <c r="DM448" s="241"/>
      <c r="DN448" s="241"/>
      <c r="DO448" s="241"/>
      <c r="DP448" s="241"/>
      <c r="DQ448" s="241"/>
      <c r="DR448" s="241"/>
      <c r="DS448" s="241"/>
      <c r="DT448" s="241"/>
      <c r="DU448" s="241"/>
      <c r="DV448" s="241"/>
      <c r="DW448" s="241"/>
      <c r="DX448" s="241"/>
      <c r="DY448" s="241"/>
      <c r="DZ448" s="241"/>
      <c r="EA448" s="241"/>
      <c r="EB448" s="241"/>
      <c r="EC448" s="241"/>
      <c r="ED448" s="241"/>
      <c r="EE448" s="241"/>
      <c r="EF448" s="241"/>
      <c r="EG448" s="241"/>
      <c r="EH448" s="241"/>
      <c r="EI448" s="241"/>
      <c r="EJ448" s="241"/>
      <c r="EK448" s="241"/>
      <c r="EL448" s="241"/>
      <c r="EM448" s="241"/>
      <c r="EN448" s="241"/>
      <c r="EO448" s="241"/>
      <c r="EP448" s="241"/>
      <c r="EQ448" s="241"/>
      <c r="ER448" s="241"/>
      <c r="ES448" s="241"/>
      <c r="ET448" s="241"/>
      <c r="EU448" s="241"/>
      <c r="EV448" s="241"/>
      <c r="EW448" s="241"/>
      <c r="EX448" s="241"/>
      <c r="EY448" s="241"/>
      <c r="EZ448" s="241"/>
      <c r="FA448" s="241"/>
      <c r="FB448" s="241"/>
      <c r="FC448" s="241"/>
      <c r="FD448" s="241"/>
      <c r="FE448" s="241"/>
      <c r="FF448" s="241"/>
      <c r="FG448" s="241"/>
      <c r="FH448" s="241"/>
      <c r="FI448" s="241"/>
      <c r="FJ448" s="241"/>
      <c r="FK448" s="241"/>
      <c r="FL448" s="241"/>
      <c r="FM448" s="241"/>
      <c r="FN448" s="241"/>
      <c r="FO448" s="241"/>
      <c r="FP448" s="241"/>
      <c r="FQ448" s="241"/>
      <c r="FR448" s="241"/>
      <c r="FS448" s="241"/>
      <c r="FT448" s="241"/>
      <c r="FU448" s="241"/>
      <c r="FV448" s="241"/>
      <c r="FW448" s="241"/>
      <c r="FX448" s="241"/>
      <c r="FY448" s="241"/>
      <c r="FZ448" s="241"/>
      <c r="GA448" s="241"/>
      <c r="GB448" s="241"/>
      <c r="GC448" s="241"/>
      <c r="GD448" s="241"/>
      <c r="GE448" s="241"/>
      <c r="GF448" s="241"/>
      <c r="GG448" s="241"/>
      <c r="GH448" s="241"/>
      <c r="GI448" s="241"/>
      <c r="GJ448" s="241"/>
      <c r="GK448" s="241"/>
      <c r="GL448" s="241"/>
      <c r="GM448" s="241"/>
      <c r="GN448" s="241"/>
      <c r="GO448" s="241"/>
      <c r="GP448" s="241"/>
      <c r="GQ448" s="241"/>
      <c r="GR448" s="241"/>
      <c r="GS448" s="241"/>
      <c r="GT448" s="241"/>
      <c r="GU448" s="241"/>
      <c r="GV448" s="241"/>
      <c r="GW448" s="241"/>
      <c r="GX448" s="241"/>
      <c r="GY448" s="241"/>
      <c r="GZ448" s="241"/>
      <c r="HA448" s="241"/>
      <c r="HB448" s="241"/>
      <c r="HC448" s="241"/>
      <c r="HD448" s="241"/>
      <c r="HE448" s="241"/>
      <c r="HF448" s="241"/>
      <c r="HG448" s="241"/>
      <c r="HH448" s="241"/>
      <c r="HI448" s="241"/>
      <c r="HJ448" s="241"/>
      <c r="HK448" s="241"/>
      <c r="HL448" s="241"/>
      <c r="HM448" s="241"/>
      <c r="HN448" s="241"/>
      <c r="HO448" s="241"/>
      <c r="HP448" s="241"/>
      <c r="HQ448" s="241"/>
      <c r="HR448" s="241"/>
      <c r="HS448" s="241"/>
      <c r="HT448" s="241"/>
      <c r="HU448" s="241"/>
      <c r="HV448" s="241"/>
      <c r="HW448" s="241"/>
      <c r="HX448" s="241"/>
      <c r="HY448" s="241"/>
      <c r="HZ448" s="241"/>
      <c r="IA448" s="241"/>
      <c r="IB448" s="241"/>
      <c r="IC448" s="241"/>
      <c r="ID448" s="241"/>
      <c r="IE448" s="241"/>
      <c r="IF448" s="241"/>
      <c r="IG448" s="241"/>
      <c r="IH448" s="241"/>
      <c r="II448" s="241"/>
      <c r="IJ448" s="241"/>
      <c r="IK448" s="241"/>
      <c r="IL448" s="241"/>
      <c r="IM448" s="241"/>
      <c r="IN448" s="241"/>
      <c r="IO448" s="241"/>
      <c r="IP448" s="241"/>
      <c r="IQ448" s="241"/>
      <c r="IR448" s="241"/>
      <c r="IS448" s="241"/>
      <c r="IT448" s="241"/>
      <c r="IU448" s="241"/>
      <c r="IV448" s="241"/>
      <c r="IW448" s="241"/>
      <c r="IX448" s="241"/>
      <c r="IY448" s="241"/>
      <c r="IZ448" s="241"/>
      <c r="JA448" s="241"/>
      <c r="JB448" s="241"/>
      <c r="JC448" s="241"/>
      <c r="JD448" s="241"/>
      <c r="JE448" s="241"/>
      <c r="JF448" s="241"/>
      <c r="JG448" s="241"/>
      <c r="JH448" s="241"/>
      <c r="JI448" s="241"/>
      <c r="JJ448" s="241"/>
      <c r="JK448" s="241"/>
      <c r="JL448" s="241"/>
      <c r="JM448" s="241"/>
      <c r="JN448" s="241"/>
      <c r="JO448" s="241"/>
      <c r="JP448" s="241"/>
      <c r="JQ448" s="241"/>
      <c r="JR448" s="241"/>
      <c r="JS448" s="241"/>
      <c r="JT448" s="241"/>
      <c r="JU448" s="241"/>
      <c r="JV448" s="241"/>
      <c r="JW448" s="241"/>
      <c r="JX448" s="241"/>
      <c r="JY448" s="241"/>
      <c r="JZ448" s="241"/>
      <c r="KA448" s="241"/>
      <c r="KB448" s="241"/>
      <c r="KC448" s="241"/>
      <c r="KD448" s="241"/>
      <c r="KE448" s="241"/>
      <c r="KF448" s="241"/>
      <c r="KG448" s="241"/>
      <c r="KH448" s="241"/>
      <c r="KI448" s="241"/>
      <c r="KJ448" s="241"/>
      <c r="KK448" s="241"/>
      <c r="KL448" s="241"/>
      <c r="KM448" s="241"/>
      <c r="KN448" s="241"/>
      <c r="KO448" s="241"/>
      <c r="KP448" s="241"/>
      <c r="KQ448" s="241"/>
      <c r="KR448" s="241"/>
      <c r="KS448" s="241"/>
      <c r="KT448" s="241"/>
      <c r="KU448" s="241"/>
      <c r="KV448" s="241"/>
      <c r="KW448" s="241"/>
      <c r="KX448" s="241"/>
      <c r="KY448" s="241"/>
      <c r="KZ448" s="241"/>
      <c r="LA448" s="241"/>
      <c r="LB448" s="241"/>
      <c r="LC448" s="241"/>
      <c r="LD448" s="241"/>
      <c r="LE448" s="241"/>
      <c r="LF448" s="241"/>
      <c r="LG448" s="241"/>
      <c r="LH448" s="241"/>
      <c r="LI448" s="241"/>
      <c r="LJ448" s="241"/>
      <c r="LK448" s="241"/>
      <c r="LL448" s="241"/>
      <c r="LM448" s="241"/>
      <c r="LN448" s="241"/>
      <c r="LO448" s="241"/>
      <c r="LP448" s="241"/>
      <c r="LQ448" s="241"/>
      <c r="LR448" s="241"/>
      <c r="LS448" s="241"/>
      <c r="LT448" s="241"/>
      <c r="LU448" s="241"/>
      <c r="LV448" s="241"/>
      <c r="LW448" s="241"/>
      <c r="LX448" s="241"/>
      <c r="LY448" s="241"/>
      <c r="LZ448" s="241"/>
      <c r="MA448" s="241"/>
      <c r="MB448" s="241"/>
      <c r="MC448" s="241"/>
      <c r="MD448" s="241"/>
      <c r="ME448" s="241"/>
      <c r="MF448" s="241"/>
      <c r="MG448" s="241"/>
      <c r="MH448" s="241"/>
      <c r="MI448" s="241"/>
      <c r="MJ448" s="241"/>
      <c r="MK448" s="241"/>
      <c r="ML448" s="241"/>
      <c r="MM448" s="241"/>
      <c r="MN448" s="241"/>
      <c r="MO448" s="241"/>
      <c r="MP448" s="241"/>
      <c r="MQ448" s="241"/>
      <c r="MR448" s="241"/>
      <c r="MS448" s="241"/>
      <c r="MT448" s="241"/>
      <c r="MU448" s="241"/>
      <c r="MV448" s="241"/>
      <c r="MW448" s="241"/>
      <c r="MX448" s="241"/>
      <c r="MY448" s="241"/>
      <c r="MZ448" s="241"/>
      <c r="NA448" s="241"/>
      <c r="NB448" s="241"/>
      <c r="NC448" s="241"/>
      <c r="ND448" s="241"/>
      <c r="NE448" s="241"/>
      <c r="NF448" s="241"/>
      <c r="NG448" s="241"/>
      <c r="NH448" s="241"/>
      <c r="NI448" s="241"/>
      <c r="NJ448" s="241"/>
      <c r="NK448" s="241"/>
      <c r="NL448" s="241"/>
      <c r="NM448" s="241"/>
      <c r="NN448" s="241"/>
      <c r="NO448" s="241"/>
      <c r="NP448" s="241"/>
      <c r="NQ448" s="241"/>
      <c r="NR448" s="241"/>
      <c r="NS448" s="241"/>
      <c r="NT448" s="241"/>
      <c r="NU448" s="241"/>
      <c r="NV448" s="241"/>
      <c r="NW448" s="241"/>
      <c r="NX448" s="241"/>
      <c r="NY448" s="241"/>
      <c r="NZ448" s="241"/>
      <c r="OA448" s="241"/>
      <c r="OB448" s="241"/>
    </row>
    <row r="449" spans="1:392" s="4" customFormat="1">
      <c r="A449" s="124" t="s">
        <v>88</v>
      </c>
      <c r="B449" s="156" t="s">
        <v>89</v>
      </c>
      <c r="C449" s="170">
        <f>VLOOKUP(A449,'Running Inventory count'!$A:$C,3,)</f>
        <v>130</v>
      </c>
      <c r="D449" s="169"/>
      <c r="E449" s="169"/>
      <c r="F449" s="169" t="s">
        <v>1058</v>
      </c>
      <c r="G449" s="169" t="s">
        <v>869</v>
      </c>
      <c r="H449" s="128" t="s">
        <v>105</v>
      </c>
      <c r="I449" s="207"/>
      <c r="J449" s="163"/>
      <c r="K449" s="151"/>
      <c r="L449" s="241"/>
      <c r="M449" s="241"/>
      <c r="N449" s="241"/>
      <c r="O449" s="241"/>
      <c r="P449" s="241"/>
      <c r="Q449" s="241"/>
      <c r="R449" s="241"/>
      <c r="S449" s="241"/>
      <c r="T449" s="241"/>
      <c r="U449" s="241"/>
      <c r="V449" s="241"/>
      <c r="W449" s="241"/>
      <c r="X449" s="241"/>
      <c r="Y449" s="241"/>
      <c r="Z449" s="241"/>
      <c r="AA449" s="241"/>
      <c r="AB449" s="241"/>
      <c r="AC449" s="241"/>
      <c r="AD449" s="241"/>
      <c r="AE449" s="241"/>
      <c r="AF449" s="241"/>
      <c r="AG449" s="241"/>
      <c r="AH449" s="241"/>
      <c r="AI449" s="241"/>
      <c r="AJ449" s="241"/>
      <c r="AK449" s="241"/>
      <c r="AL449" s="241"/>
      <c r="AM449" s="241"/>
      <c r="AN449" s="241"/>
      <c r="AO449" s="241"/>
      <c r="AP449" s="241"/>
      <c r="AQ449" s="241"/>
      <c r="AR449" s="241"/>
      <c r="AS449" s="241"/>
      <c r="AT449" s="241"/>
      <c r="AU449" s="241"/>
      <c r="AV449" s="241"/>
      <c r="AW449" s="241"/>
      <c r="AX449" s="241"/>
      <c r="AY449" s="241"/>
      <c r="AZ449" s="241"/>
      <c r="BA449" s="241"/>
      <c r="BB449" s="241"/>
      <c r="BC449" s="241"/>
      <c r="BD449" s="241"/>
      <c r="BE449" s="241"/>
      <c r="BF449" s="241"/>
      <c r="BG449" s="241"/>
      <c r="BH449" s="241"/>
      <c r="BI449" s="241"/>
      <c r="BJ449" s="241"/>
      <c r="BK449" s="241"/>
      <c r="BL449" s="241"/>
      <c r="BM449" s="241"/>
      <c r="BN449" s="241"/>
      <c r="BO449" s="241"/>
      <c r="BP449" s="241"/>
      <c r="BQ449" s="241"/>
      <c r="BR449" s="241"/>
      <c r="BS449" s="241"/>
      <c r="BT449" s="241"/>
      <c r="BU449" s="241"/>
      <c r="BV449" s="241"/>
      <c r="BW449" s="241"/>
      <c r="BX449" s="241"/>
      <c r="BY449" s="241"/>
      <c r="BZ449" s="241"/>
      <c r="CA449" s="241"/>
      <c r="CB449" s="241"/>
      <c r="CC449" s="241"/>
      <c r="CD449" s="241"/>
      <c r="CE449" s="241"/>
      <c r="CF449" s="241"/>
      <c r="CG449" s="241"/>
      <c r="CH449" s="241"/>
      <c r="CI449" s="241"/>
      <c r="CJ449" s="241"/>
      <c r="CK449" s="241"/>
      <c r="CL449" s="241"/>
      <c r="CM449" s="241"/>
      <c r="CN449" s="241"/>
      <c r="CO449" s="241"/>
      <c r="CP449" s="241"/>
      <c r="CQ449" s="241"/>
      <c r="CR449" s="241"/>
      <c r="CS449" s="241"/>
      <c r="CT449" s="241"/>
      <c r="CU449" s="241"/>
      <c r="CV449" s="241"/>
      <c r="CW449" s="241"/>
      <c r="CX449" s="241"/>
      <c r="CY449" s="241"/>
      <c r="CZ449" s="241"/>
      <c r="DA449" s="241"/>
      <c r="DB449" s="241"/>
      <c r="DC449" s="241"/>
      <c r="DD449" s="241"/>
      <c r="DE449" s="241"/>
      <c r="DF449" s="241"/>
      <c r="DG449" s="241"/>
      <c r="DH449" s="241"/>
      <c r="DI449" s="241"/>
      <c r="DJ449" s="241"/>
      <c r="DK449" s="241"/>
      <c r="DL449" s="241"/>
      <c r="DM449" s="241"/>
      <c r="DN449" s="241"/>
      <c r="DO449" s="241"/>
      <c r="DP449" s="241"/>
      <c r="DQ449" s="241"/>
      <c r="DR449" s="241"/>
      <c r="DS449" s="241"/>
      <c r="DT449" s="241"/>
      <c r="DU449" s="241"/>
      <c r="DV449" s="241"/>
      <c r="DW449" s="241"/>
      <c r="DX449" s="241"/>
      <c r="DY449" s="241"/>
      <c r="DZ449" s="241"/>
      <c r="EA449" s="241"/>
      <c r="EB449" s="241"/>
      <c r="EC449" s="241"/>
      <c r="ED449" s="241"/>
      <c r="EE449" s="241"/>
      <c r="EF449" s="241"/>
      <c r="EG449" s="241"/>
      <c r="EH449" s="241"/>
      <c r="EI449" s="241"/>
      <c r="EJ449" s="241"/>
      <c r="EK449" s="241"/>
      <c r="EL449" s="241"/>
      <c r="EM449" s="241"/>
      <c r="EN449" s="241"/>
      <c r="EO449" s="241"/>
      <c r="EP449" s="241"/>
      <c r="EQ449" s="241"/>
      <c r="ER449" s="241"/>
      <c r="ES449" s="241"/>
      <c r="ET449" s="241"/>
      <c r="EU449" s="241"/>
      <c r="EV449" s="241"/>
      <c r="EW449" s="241"/>
      <c r="EX449" s="241"/>
      <c r="EY449" s="241"/>
      <c r="EZ449" s="241"/>
      <c r="FA449" s="241"/>
      <c r="FB449" s="241"/>
      <c r="FC449" s="241"/>
      <c r="FD449" s="241"/>
      <c r="FE449" s="241"/>
      <c r="FF449" s="241"/>
      <c r="FG449" s="241"/>
      <c r="FH449" s="241"/>
      <c r="FI449" s="241"/>
      <c r="FJ449" s="241"/>
      <c r="FK449" s="241"/>
      <c r="FL449" s="241"/>
      <c r="FM449" s="241"/>
      <c r="FN449" s="241"/>
      <c r="FO449" s="241"/>
      <c r="FP449" s="241"/>
      <c r="FQ449" s="241"/>
      <c r="FR449" s="241"/>
      <c r="FS449" s="241"/>
      <c r="FT449" s="241"/>
      <c r="FU449" s="241"/>
      <c r="FV449" s="241"/>
      <c r="FW449" s="241"/>
      <c r="FX449" s="241"/>
      <c r="FY449" s="241"/>
      <c r="FZ449" s="241"/>
      <c r="GA449" s="241"/>
      <c r="GB449" s="241"/>
      <c r="GC449" s="241"/>
      <c r="GD449" s="241"/>
      <c r="GE449" s="241"/>
      <c r="GF449" s="241"/>
      <c r="GG449" s="241"/>
      <c r="GH449" s="241"/>
      <c r="GI449" s="241"/>
      <c r="GJ449" s="241"/>
      <c r="GK449" s="241"/>
      <c r="GL449" s="241"/>
      <c r="GM449" s="241"/>
      <c r="GN449" s="241"/>
      <c r="GO449" s="241"/>
      <c r="GP449" s="241"/>
      <c r="GQ449" s="241"/>
      <c r="GR449" s="241"/>
      <c r="GS449" s="241"/>
      <c r="GT449" s="241"/>
      <c r="GU449" s="241"/>
      <c r="GV449" s="241"/>
      <c r="GW449" s="241"/>
      <c r="GX449" s="241"/>
      <c r="GY449" s="241"/>
      <c r="GZ449" s="241"/>
      <c r="HA449" s="241"/>
      <c r="HB449" s="241"/>
      <c r="HC449" s="241"/>
      <c r="HD449" s="241"/>
      <c r="HE449" s="241"/>
      <c r="HF449" s="241"/>
      <c r="HG449" s="241"/>
      <c r="HH449" s="241"/>
      <c r="HI449" s="241"/>
      <c r="HJ449" s="241"/>
      <c r="HK449" s="241"/>
      <c r="HL449" s="241"/>
      <c r="HM449" s="241"/>
      <c r="HN449" s="241"/>
      <c r="HO449" s="241"/>
      <c r="HP449" s="241"/>
      <c r="HQ449" s="241"/>
      <c r="HR449" s="241"/>
      <c r="HS449" s="241"/>
      <c r="HT449" s="241"/>
      <c r="HU449" s="241"/>
      <c r="HV449" s="241"/>
      <c r="HW449" s="241"/>
      <c r="HX449" s="241"/>
      <c r="HY449" s="241"/>
      <c r="HZ449" s="241"/>
      <c r="IA449" s="241"/>
      <c r="IB449" s="241"/>
      <c r="IC449" s="241"/>
      <c r="ID449" s="241"/>
      <c r="IE449" s="241"/>
      <c r="IF449" s="241"/>
      <c r="IG449" s="241"/>
      <c r="IH449" s="241"/>
      <c r="II449" s="241"/>
      <c r="IJ449" s="241"/>
      <c r="IK449" s="241"/>
      <c r="IL449" s="241"/>
      <c r="IM449" s="241"/>
      <c r="IN449" s="241"/>
      <c r="IO449" s="241"/>
      <c r="IP449" s="241"/>
      <c r="IQ449" s="241"/>
      <c r="IR449" s="241"/>
      <c r="IS449" s="241"/>
      <c r="IT449" s="241"/>
      <c r="IU449" s="241"/>
      <c r="IV449" s="241"/>
      <c r="IW449" s="241"/>
      <c r="IX449" s="241"/>
      <c r="IY449" s="241"/>
      <c r="IZ449" s="241"/>
      <c r="JA449" s="241"/>
      <c r="JB449" s="241"/>
      <c r="JC449" s="241"/>
      <c r="JD449" s="241"/>
      <c r="JE449" s="241"/>
      <c r="JF449" s="241"/>
      <c r="JG449" s="241"/>
      <c r="JH449" s="241"/>
      <c r="JI449" s="241"/>
      <c r="JJ449" s="241"/>
      <c r="JK449" s="241"/>
      <c r="JL449" s="241"/>
      <c r="JM449" s="241"/>
      <c r="JN449" s="241"/>
      <c r="JO449" s="241"/>
      <c r="JP449" s="241"/>
      <c r="JQ449" s="241"/>
      <c r="JR449" s="241"/>
      <c r="JS449" s="241"/>
      <c r="JT449" s="241"/>
      <c r="JU449" s="241"/>
      <c r="JV449" s="241"/>
      <c r="JW449" s="241"/>
      <c r="JX449" s="241"/>
      <c r="JY449" s="241"/>
      <c r="JZ449" s="241"/>
      <c r="KA449" s="241"/>
      <c r="KB449" s="241"/>
      <c r="KC449" s="241"/>
      <c r="KD449" s="241"/>
      <c r="KE449" s="241"/>
      <c r="KF449" s="241"/>
      <c r="KG449" s="241"/>
      <c r="KH449" s="241"/>
      <c r="KI449" s="241"/>
      <c r="KJ449" s="241"/>
      <c r="KK449" s="241"/>
      <c r="KL449" s="241"/>
      <c r="KM449" s="241"/>
      <c r="KN449" s="241"/>
      <c r="KO449" s="241"/>
      <c r="KP449" s="241"/>
      <c r="KQ449" s="241"/>
      <c r="KR449" s="241"/>
      <c r="KS449" s="241"/>
      <c r="KT449" s="241"/>
      <c r="KU449" s="241"/>
      <c r="KV449" s="241"/>
      <c r="KW449" s="241"/>
      <c r="KX449" s="241"/>
      <c r="KY449" s="241"/>
      <c r="KZ449" s="241"/>
      <c r="LA449" s="241"/>
      <c r="LB449" s="241"/>
      <c r="LC449" s="241"/>
      <c r="LD449" s="241"/>
      <c r="LE449" s="241"/>
      <c r="LF449" s="241"/>
      <c r="LG449" s="241"/>
      <c r="LH449" s="241"/>
      <c r="LI449" s="241"/>
      <c r="LJ449" s="241"/>
      <c r="LK449" s="241"/>
      <c r="LL449" s="241"/>
      <c r="LM449" s="241"/>
      <c r="LN449" s="241"/>
      <c r="LO449" s="241"/>
      <c r="LP449" s="241"/>
      <c r="LQ449" s="241"/>
      <c r="LR449" s="241"/>
      <c r="LS449" s="241"/>
      <c r="LT449" s="241"/>
      <c r="LU449" s="241"/>
      <c r="LV449" s="241"/>
      <c r="LW449" s="241"/>
      <c r="LX449" s="241"/>
      <c r="LY449" s="241"/>
      <c r="LZ449" s="241"/>
      <c r="MA449" s="241"/>
      <c r="MB449" s="241"/>
      <c r="MC449" s="241"/>
      <c r="MD449" s="241"/>
      <c r="ME449" s="241"/>
      <c r="MF449" s="241"/>
      <c r="MG449" s="241"/>
      <c r="MH449" s="241"/>
      <c r="MI449" s="241"/>
      <c r="MJ449" s="241"/>
      <c r="MK449" s="241"/>
      <c r="ML449" s="241"/>
      <c r="MM449" s="241"/>
      <c r="MN449" s="241"/>
      <c r="MO449" s="241"/>
      <c r="MP449" s="241"/>
      <c r="MQ449" s="241"/>
      <c r="MR449" s="241"/>
      <c r="MS449" s="241"/>
      <c r="MT449" s="241"/>
      <c r="MU449" s="241"/>
      <c r="MV449" s="241"/>
      <c r="MW449" s="241"/>
      <c r="MX449" s="241"/>
      <c r="MY449" s="241"/>
      <c r="MZ449" s="241"/>
      <c r="NA449" s="241"/>
      <c r="NB449" s="241"/>
      <c r="NC449" s="241"/>
      <c r="ND449" s="241"/>
      <c r="NE449" s="241"/>
      <c r="NF449" s="241"/>
      <c r="NG449" s="241"/>
      <c r="NH449" s="241"/>
      <c r="NI449" s="241"/>
      <c r="NJ449" s="241"/>
      <c r="NK449" s="241"/>
      <c r="NL449" s="241"/>
      <c r="NM449" s="241"/>
      <c r="NN449" s="241"/>
      <c r="NO449" s="241"/>
      <c r="NP449" s="241"/>
      <c r="NQ449" s="241"/>
      <c r="NR449" s="241"/>
      <c r="NS449" s="241"/>
      <c r="NT449" s="241"/>
      <c r="NU449" s="241"/>
      <c r="NV449" s="241"/>
      <c r="NW449" s="241"/>
      <c r="NX449" s="241"/>
      <c r="NY449" s="241"/>
      <c r="NZ449" s="241"/>
      <c r="OA449" s="241"/>
      <c r="OB449" s="241"/>
    </row>
    <row r="450" spans="1:392" s="4" customFormat="1">
      <c r="A450" s="121" t="s">
        <v>87</v>
      </c>
      <c r="B450" s="157" t="s">
        <v>111</v>
      </c>
      <c r="C450" s="170">
        <f>VLOOKUP(A450,'Running Inventory count'!$A:$C,3,)</f>
        <v>116</v>
      </c>
      <c r="D450" s="169"/>
      <c r="E450" s="169"/>
      <c r="F450" s="169" t="s">
        <v>1058</v>
      </c>
      <c r="G450" s="169" t="s">
        <v>869</v>
      </c>
      <c r="H450" s="167" t="s">
        <v>105</v>
      </c>
      <c r="I450" s="207"/>
      <c r="J450" s="163"/>
      <c r="K450" s="151"/>
      <c r="L450" s="241"/>
      <c r="M450" s="241"/>
      <c r="N450" s="241"/>
      <c r="O450" s="241"/>
      <c r="P450" s="241"/>
      <c r="Q450" s="241"/>
      <c r="R450" s="241"/>
      <c r="S450" s="241"/>
      <c r="T450" s="241"/>
      <c r="U450" s="241"/>
      <c r="V450" s="241"/>
      <c r="W450" s="241"/>
      <c r="X450" s="241"/>
      <c r="Y450" s="241"/>
      <c r="Z450" s="241"/>
      <c r="AA450" s="241"/>
      <c r="AB450" s="241"/>
      <c r="AC450" s="241"/>
      <c r="AD450" s="241"/>
      <c r="AE450" s="241"/>
      <c r="AF450" s="241"/>
      <c r="AG450" s="241"/>
      <c r="AH450" s="241"/>
      <c r="AI450" s="241"/>
      <c r="AJ450" s="241"/>
      <c r="AK450" s="241"/>
      <c r="AL450" s="241"/>
      <c r="AM450" s="241"/>
      <c r="AN450" s="241"/>
      <c r="AO450" s="241"/>
      <c r="AP450" s="241"/>
      <c r="AQ450" s="241"/>
      <c r="AR450" s="241"/>
      <c r="AS450" s="241"/>
      <c r="AT450" s="241"/>
      <c r="AU450" s="241"/>
      <c r="AV450" s="241"/>
      <c r="AW450" s="241"/>
      <c r="AX450" s="241"/>
      <c r="AY450" s="241"/>
      <c r="AZ450" s="241"/>
      <c r="BA450" s="241"/>
      <c r="BB450" s="241"/>
      <c r="BC450" s="241"/>
      <c r="BD450" s="241"/>
      <c r="BE450" s="241"/>
      <c r="BF450" s="241"/>
      <c r="BG450" s="241"/>
      <c r="BH450" s="241"/>
      <c r="BI450" s="241"/>
      <c r="BJ450" s="241"/>
      <c r="BK450" s="241"/>
      <c r="BL450" s="241"/>
      <c r="BM450" s="241"/>
      <c r="BN450" s="241"/>
      <c r="BO450" s="241"/>
      <c r="BP450" s="241"/>
      <c r="BQ450" s="241"/>
      <c r="BR450" s="241"/>
      <c r="BS450" s="241"/>
      <c r="BT450" s="241"/>
      <c r="BU450" s="241"/>
      <c r="BV450" s="241"/>
      <c r="BW450" s="241"/>
      <c r="BX450" s="241"/>
      <c r="BY450" s="241"/>
      <c r="BZ450" s="241"/>
      <c r="CA450" s="241"/>
      <c r="CB450" s="241"/>
      <c r="CC450" s="241"/>
      <c r="CD450" s="241"/>
      <c r="CE450" s="241"/>
      <c r="CF450" s="241"/>
      <c r="CG450" s="241"/>
      <c r="CH450" s="241"/>
      <c r="CI450" s="241"/>
      <c r="CJ450" s="241"/>
      <c r="CK450" s="241"/>
      <c r="CL450" s="241"/>
      <c r="CM450" s="241"/>
      <c r="CN450" s="241"/>
      <c r="CO450" s="241"/>
      <c r="CP450" s="241"/>
      <c r="CQ450" s="241"/>
      <c r="CR450" s="241"/>
      <c r="CS450" s="241"/>
      <c r="CT450" s="241"/>
      <c r="CU450" s="241"/>
      <c r="CV450" s="241"/>
      <c r="CW450" s="241"/>
      <c r="CX450" s="241"/>
      <c r="CY450" s="241"/>
      <c r="CZ450" s="241"/>
      <c r="DA450" s="241"/>
      <c r="DB450" s="241"/>
      <c r="DC450" s="241"/>
      <c r="DD450" s="241"/>
      <c r="DE450" s="241"/>
      <c r="DF450" s="241"/>
      <c r="DG450" s="241"/>
      <c r="DH450" s="241"/>
      <c r="DI450" s="241"/>
      <c r="DJ450" s="241"/>
      <c r="DK450" s="241"/>
      <c r="DL450" s="241"/>
      <c r="DM450" s="241"/>
      <c r="DN450" s="241"/>
      <c r="DO450" s="241"/>
      <c r="DP450" s="241"/>
      <c r="DQ450" s="241"/>
      <c r="DR450" s="241"/>
      <c r="DS450" s="241"/>
      <c r="DT450" s="241"/>
      <c r="DU450" s="241"/>
      <c r="DV450" s="241"/>
      <c r="DW450" s="241"/>
      <c r="DX450" s="241"/>
      <c r="DY450" s="241"/>
      <c r="DZ450" s="241"/>
      <c r="EA450" s="241"/>
      <c r="EB450" s="241"/>
      <c r="EC450" s="241"/>
      <c r="ED450" s="241"/>
      <c r="EE450" s="241"/>
      <c r="EF450" s="241"/>
      <c r="EG450" s="241"/>
      <c r="EH450" s="241"/>
      <c r="EI450" s="241"/>
      <c r="EJ450" s="241"/>
      <c r="EK450" s="241"/>
      <c r="EL450" s="241"/>
      <c r="EM450" s="241"/>
      <c r="EN450" s="241"/>
      <c r="EO450" s="241"/>
      <c r="EP450" s="241"/>
      <c r="EQ450" s="241"/>
      <c r="ER450" s="241"/>
      <c r="ES450" s="241"/>
      <c r="ET450" s="241"/>
      <c r="EU450" s="241"/>
      <c r="EV450" s="241"/>
      <c r="EW450" s="241"/>
      <c r="EX450" s="241"/>
      <c r="EY450" s="241"/>
      <c r="EZ450" s="241"/>
      <c r="FA450" s="241"/>
      <c r="FB450" s="241"/>
      <c r="FC450" s="241"/>
      <c r="FD450" s="241"/>
      <c r="FE450" s="241"/>
      <c r="FF450" s="241"/>
      <c r="FG450" s="241"/>
      <c r="FH450" s="241"/>
      <c r="FI450" s="241"/>
      <c r="FJ450" s="241"/>
      <c r="FK450" s="241"/>
      <c r="FL450" s="241"/>
      <c r="FM450" s="241"/>
      <c r="FN450" s="241"/>
      <c r="FO450" s="241"/>
      <c r="FP450" s="241"/>
      <c r="FQ450" s="241"/>
      <c r="FR450" s="241"/>
      <c r="FS450" s="241"/>
      <c r="FT450" s="241"/>
      <c r="FU450" s="241"/>
      <c r="FV450" s="241"/>
      <c r="FW450" s="241"/>
      <c r="FX450" s="241"/>
      <c r="FY450" s="241"/>
      <c r="FZ450" s="241"/>
      <c r="GA450" s="241"/>
      <c r="GB450" s="241"/>
      <c r="GC450" s="241"/>
      <c r="GD450" s="241"/>
      <c r="GE450" s="241"/>
      <c r="GF450" s="241"/>
      <c r="GG450" s="241"/>
      <c r="GH450" s="241"/>
      <c r="GI450" s="241"/>
      <c r="GJ450" s="241"/>
      <c r="GK450" s="241"/>
      <c r="GL450" s="241"/>
      <c r="GM450" s="241"/>
      <c r="GN450" s="241"/>
      <c r="GO450" s="241"/>
      <c r="GP450" s="241"/>
      <c r="GQ450" s="241"/>
      <c r="GR450" s="241"/>
      <c r="GS450" s="241"/>
      <c r="GT450" s="241"/>
      <c r="GU450" s="241"/>
      <c r="GV450" s="241"/>
      <c r="GW450" s="241"/>
      <c r="GX450" s="241"/>
      <c r="GY450" s="241"/>
      <c r="GZ450" s="241"/>
      <c r="HA450" s="241"/>
      <c r="HB450" s="241"/>
      <c r="HC450" s="241"/>
      <c r="HD450" s="241"/>
      <c r="HE450" s="241"/>
      <c r="HF450" s="241"/>
      <c r="HG450" s="241"/>
      <c r="HH450" s="241"/>
      <c r="HI450" s="241"/>
      <c r="HJ450" s="241"/>
      <c r="HK450" s="241"/>
      <c r="HL450" s="241"/>
      <c r="HM450" s="241"/>
      <c r="HN450" s="241"/>
      <c r="HO450" s="241"/>
      <c r="HP450" s="241"/>
      <c r="HQ450" s="241"/>
      <c r="HR450" s="241"/>
      <c r="HS450" s="241"/>
      <c r="HT450" s="241"/>
      <c r="HU450" s="241"/>
      <c r="HV450" s="241"/>
      <c r="HW450" s="241"/>
      <c r="HX450" s="241"/>
      <c r="HY450" s="241"/>
      <c r="HZ450" s="241"/>
      <c r="IA450" s="241"/>
      <c r="IB450" s="241"/>
      <c r="IC450" s="241"/>
      <c r="ID450" s="241"/>
      <c r="IE450" s="241"/>
      <c r="IF450" s="241"/>
      <c r="IG450" s="241"/>
      <c r="IH450" s="241"/>
      <c r="II450" s="241"/>
      <c r="IJ450" s="241"/>
      <c r="IK450" s="241"/>
      <c r="IL450" s="241"/>
      <c r="IM450" s="241"/>
      <c r="IN450" s="241"/>
      <c r="IO450" s="241"/>
      <c r="IP450" s="241"/>
      <c r="IQ450" s="241"/>
      <c r="IR450" s="241"/>
      <c r="IS450" s="241"/>
      <c r="IT450" s="241"/>
      <c r="IU450" s="241"/>
      <c r="IV450" s="241"/>
      <c r="IW450" s="241"/>
      <c r="IX450" s="241"/>
      <c r="IY450" s="241"/>
      <c r="IZ450" s="241"/>
      <c r="JA450" s="241"/>
      <c r="JB450" s="241"/>
      <c r="JC450" s="241"/>
      <c r="JD450" s="241"/>
      <c r="JE450" s="241"/>
      <c r="JF450" s="241"/>
      <c r="JG450" s="241"/>
      <c r="JH450" s="241"/>
      <c r="JI450" s="241"/>
      <c r="JJ450" s="241"/>
      <c r="JK450" s="241"/>
      <c r="JL450" s="241"/>
      <c r="JM450" s="241"/>
      <c r="JN450" s="241"/>
      <c r="JO450" s="241"/>
      <c r="JP450" s="241"/>
      <c r="JQ450" s="241"/>
      <c r="JR450" s="241"/>
      <c r="JS450" s="241"/>
      <c r="JT450" s="241"/>
      <c r="JU450" s="241"/>
      <c r="JV450" s="241"/>
      <c r="JW450" s="241"/>
      <c r="JX450" s="241"/>
      <c r="JY450" s="241"/>
      <c r="JZ450" s="241"/>
      <c r="KA450" s="241"/>
      <c r="KB450" s="241"/>
      <c r="KC450" s="241"/>
      <c r="KD450" s="241"/>
      <c r="KE450" s="241"/>
      <c r="KF450" s="241"/>
      <c r="KG450" s="241"/>
      <c r="KH450" s="241"/>
      <c r="KI450" s="241"/>
      <c r="KJ450" s="241"/>
      <c r="KK450" s="241"/>
      <c r="KL450" s="241"/>
      <c r="KM450" s="241"/>
      <c r="KN450" s="241"/>
      <c r="KO450" s="241"/>
      <c r="KP450" s="241"/>
      <c r="KQ450" s="241"/>
      <c r="KR450" s="241"/>
      <c r="KS450" s="241"/>
      <c r="KT450" s="241"/>
      <c r="KU450" s="241"/>
      <c r="KV450" s="241"/>
      <c r="KW450" s="241"/>
      <c r="KX450" s="241"/>
      <c r="KY450" s="241"/>
      <c r="KZ450" s="241"/>
      <c r="LA450" s="241"/>
      <c r="LB450" s="241"/>
      <c r="LC450" s="241"/>
      <c r="LD450" s="241"/>
      <c r="LE450" s="241"/>
      <c r="LF450" s="241"/>
      <c r="LG450" s="241"/>
      <c r="LH450" s="241"/>
      <c r="LI450" s="241"/>
      <c r="LJ450" s="241"/>
      <c r="LK450" s="241"/>
      <c r="LL450" s="241"/>
      <c r="LM450" s="241"/>
      <c r="LN450" s="241"/>
      <c r="LO450" s="241"/>
      <c r="LP450" s="241"/>
      <c r="LQ450" s="241"/>
      <c r="LR450" s="241"/>
      <c r="LS450" s="241"/>
      <c r="LT450" s="241"/>
      <c r="LU450" s="241"/>
      <c r="LV450" s="241"/>
      <c r="LW450" s="241"/>
      <c r="LX450" s="241"/>
      <c r="LY450" s="241"/>
      <c r="LZ450" s="241"/>
      <c r="MA450" s="241"/>
      <c r="MB450" s="241"/>
      <c r="MC450" s="241"/>
      <c r="MD450" s="241"/>
      <c r="ME450" s="241"/>
      <c r="MF450" s="241"/>
      <c r="MG450" s="241"/>
      <c r="MH450" s="241"/>
      <c r="MI450" s="241"/>
      <c r="MJ450" s="241"/>
      <c r="MK450" s="241"/>
      <c r="ML450" s="241"/>
      <c r="MM450" s="241"/>
      <c r="MN450" s="241"/>
      <c r="MO450" s="241"/>
      <c r="MP450" s="241"/>
      <c r="MQ450" s="241"/>
      <c r="MR450" s="241"/>
      <c r="MS450" s="241"/>
      <c r="MT450" s="241"/>
      <c r="MU450" s="241"/>
      <c r="MV450" s="241"/>
      <c r="MW450" s="241"/>
      <c r="MX450" s="241"/>
      <c r="MY450" s="241"/>
      <c r="MZ450" s="241"/>
      <c r="NA450" s="241"/>
      <c r="NB450" s="241"/>
      <c r="NC450" s="241"/>
      <c r="ND450" s="241"/>
      <c r="NE450" s="241"/>
      <c r="NF450" s="241"/>
      <c r="NG450" s="241"/>
      <c r="NH450" s="241"/>
      <c r="NI450" s="241"/>
      <c r="NJ450" s="241"/>
      <c r="NK450" s="241"/>
      <c r="NL450" s="241"/>
      <c r="NM450" s="241"/>
      <c r="NN450" s="241"/>
      <c r="NO450" s="241"/>
      <c r="NP450" s="241"/>
      <c r="NQ450" s="241"/>
      <c r="NR450" s="241"/>
      <c r="NS450" s="241"/>
      <c r="NT450" s="241"/>
      <c r="NU450" s="241"/>
      <c r="NV450" s="241"/>
      <c r="NW450" s="241"/>
      <c r="NX450" s="241"/>
      <c r="NY450" s="241"/>
      <c r="NZ450" s="241"/>
      <c r="OA450" s="241"/>
      <c r="OB450" s="241"/>
    </row>
    <row r="451" spans="1:392" s="4" customFormat="1">
      <c r="A451" s="121" t="s">
        <v>51</v>
      </c>
      <c r="B451" s="157" t="s">
        <v>347</v>
      </c>
      <c r="C451" s="170">
        <f>VLOOKUP(A451,'Running Inventory count'!$A:$C,3,)</f>
        <v>4</v>
      </c>
      <c r="D451" s="169"/>
      <c r="E451" s="169"/>
      <c r="F451" s="115" t="s">
        <v>783</v>
      </c>
      <c r="G451" s="169" t="s">
        <v>781</v>
      </c>
      <c r="H451" s="167" t="s">
        <v>104</v>
      </c>
      <c r="I451" s="207"/>
      <c r="J451" s="166"/>
      <c r="K451" s="133"/>
      <c r="L451" s="241"/>
      <c r="M451" s="241"/>
      <c r="N451" s="241"/>
      <c r="O451" s="241"/>
      <c r="P451" s="241"/>
      <c r="Q451" s="241"/>
      <c r="R451" s="241"/>
      <c r="S451" s="241"/>
      <c r="T451" s="241"/>
      <c r="U451" s="241"/>
      <c r="V451" s="241"/>
      <c r="W451" s="241"/>
      <c r="X451" s="241"/>
      <c r="Y451" s="241"/>
      <c r="Z451" s="241"/>
      <c r="AA451" s="241"/>
      <c r="AB451" s="241"/>
      <c r="AC451" s="241"/>
      <c r="AD451" s="241"/>
      <c r="AE451" s="241"/>
      <c r="AF451" s="241"/>
      <c r="AG451" s="241"/>
      <c r="AH451" s="241"/>
      <c r="AI451" s="241"/>
      <c r="AJ451" s="241"/>
      <c r="AK451" s="241"/>
      <c r="AL451" s="241"/>
      <c r="AM451" s="241"/>
      <c r="AN451" s="241"/>
      <c r="AO451" s="241"/>
      <c r="AP451" s="241"/>
      <c r="AQ451" s="241"/>
      <c r="AR451" s="241"/>
      <c r="AS451" s="241"/>
      <c r="AT451" s="241"/>
      <c r="AU451" s="241"/>
      <c r="AV451" s="241"/>
      <c r="AW451" s="241"/>
      <c r="AX451" s="241"/>
      <c r="AY451" s="241"/>
      <c r="AZ451" s="241"/>
      <c r="BA451" s="241"/>
      <c r="BB451" s="241"/>
      <c r="BC451" s="241"/>
      <c r="BD451" s="241"/>
      <c r="BE451" s="241"/>
      <c r="BF451" s="241"/>
      <c r="BG451" s="241"/>
      <c r="BH451" s="241"/>
      <c r="BI451" s="241"/>
      <c r="BJ451" s="241"/>
      <c r="BK451" s="241"/>
      <c r="BL451" s="241"/>
      <c r="BM451" s="241"/>
      <c r="BN451" s="241"/>
      <c r="BO451" s="241"/>
      <c r="BP451" s="241"/>
      <c r="BQ451" s="241"/>
      <c r="BR451" s="241"/>
      <c r="BS451" s="241"/>
      <c r="BT451" s="241"/>
      <c r="BU451" s="241"/>
      <c r="BV451" s="241"/>
      <c r="BW451" s="241"/>
      <c r="BX451" s="241"/>
      <c r="BY451" s="241"/>
      <c r="BZ451" s="241"/>
      <c r="CA451" s="241"/>
      <c r="CB451" s="241"/>
      <c r="CC451" s="241"/>
      <c r="CD451" s="241"/>
      <c r="CE451" s="241"/>
      <c r="CF451" s="241"/>
      <c r="CG451" s="241"/>
      <c r="CH451" s="241"/>
      <c r="CI451" s="241"/>
      <c r="CJ451" s="241"/>
      <c r="CK451" s="241"/>
      <c r="CL451" s="241"/>
      <c r="CM451" s="241"/>
      <c r="CN451" s="241"/>
      <c r="CO451" s="241"/>
      <c r="CP451" s="241"/>
      <c r="CQ451" s="241"/>
      <c r="CR451" s="241"/>
      <c r="CS451" s="241"/>
      <c r="CT451" s="241"/>
      <c r="CU451" s="241"/>
      <c r="CV451" s="241"/>
      <c r="CW451" s="241"/>
      <c r="CX451" s="241"/>
      <c r="CY451" s="241"/>
      <c r="CZ451" s="241"/>
      <c r="DA451" s="241"/>
      <c r="DB451" s="241"/>
      <c r="DC451" s="241"/>
      <c r="DD451" s="241"/>
      <c r="DE451" s="241"/>
      <c r="DF451" s="241"/>
      <c r="DG451" s="241"/>
      <c r="DH451" s="241"/>
      <c r="DI451" s="241"/>
      <c r="DJ451" s="241"/>
      <c r="DK451" s="241"/>
      <c r="DL451" s="241"/>
      <c r="DM451" s="241"/>
      <c r="DN451" s="241"/>
      <c r="DO451" s="241"/>
      <c r="DP451" s="241"/>
      <c r="DQ451" s="241"/>
      <c r="DR451" s="241"/>
      <c r="DS451" s="241"/>
      <c r="DT451" s="241"/>
      <c r="DU451" s="241"/>
      <c r="DV451" s="241"/>
      <c r="DW451" s="241"/>
      <c r="DX451" s="241"/>
      <c r="DY451" s="241"/>
      <c r="DZ451" s="241"/>
      <c r="EA451" s="241"/>
      <c r="EB451" s="241"/>
      <c r="EC451" s="241"/>
      <c r="ED451" s="241"/>
      <c r="EE451" s="241"/>
      <c r="EF451" s="241"/>
      <c r="EG451" s="241"/>
      <c r="EH451" s="241"/>
      <c r="EI451" s="241"/>
      <c r="EJ451" s="241"/>
      <c r="EK451" s="241"/>
      <c r="EL451" s="241"/>
      <c r="EM451" s="241"/>
      <c r="EN451" s="241"/>
      <c r="EO451" s="241"/>
      <c r="EP451" s="241"/>
      <c r="EQ451" s="241"/>
      <c r="ER451" s="241"/>
      <c r="ES451" s="241"/>
      <c r="ET451" s="241"/>
      <c r="EU451" s="241"/>
      <c r="EV451" s="241"/>
      <c r="EW451" s="241"/>
      <c r="EX451" s="241"/>
      <c r="EY451" s="241"/>
      <c r="EZ451" s="241"/>
      <c r="FA451" s="241"/>
      <c r="FB451" s="241"/>
      <c r="FC451" s="241"/>
      <c r="FD451" s="241"/>
      <c r="FE451" s="241"/>
      <c r="FF451" s="241"/>
      <c r="FG451" s="241"/>
      <c r="FH451" s="241"/>
      <c r="FI451" s="241"/>
      <c r="FJ451" s="241"/>
      <c r="FK451" s="241"/>
      <c r="FL451" s="241"/>
      <c r="FM451" s="241"/>
      <c r="FN451" s="241"/>
      <c r="FO451" s="241"/>
      <c r="FP451" s="241"/>
      <c r="FQ451" s="241"/>
      <c r="FR451" s="241"/>
      <c r="FS451" s="241"/>
      <c r="FT451" s="241"/>
      <c r="FU451" s="241"/>
      <c r="FV451" s="241"/>
      <c r="FW451" s="241"/>
      <c r="FX451" s="241"/>
      <c r="FY451" s="241"/>
      <c r="FZ451" s="241"/>
      <c r="GA451" s="241"/>
      <c r="GB451" s="241"/>
      <c r="GC451" s="241"/>
      <c r="GD451" s="241"/>
      <c r="GE451" s="241"/>
      <c r="GF451" s="241"/>
      <c r="GG451" s="241"/>
      <c r="GH451" s="241"/>
      <c r="GI451" s="241"/>
      <c r="GJ451" s="241"/>
      <c r="GK451" s="241"/>
      <c r="GL451" s="241"/>
      <c r="GM451" s="241"/>
      <c r="GN451" s="241"/>
      <c r="GO451" s="241"/>
      <c r="GP451" s="241"/>
      <c r="GQ451" s="241"/>
      <c r="GR451" s="241"/>
      <c r="GS451" s="241"/>
      <c r="GT451" s="241"/>
      <c r="GU451" s="241"/>
      <c r="GV451" s="241"/>
      <c r="GW451" s="241"/>
      <c r="GX451" s="241"/>
      <c r="GY451" s="241"/>
      <c r="GZ451" s="241"/>
      <c r="HA451" s="241"/>
      <c r="HB451" s="241"/>
      <c r="HC451" s="241"/>
      <c r="HD451" s="241"/>
      <c r="HE451" s="241"/>
      <c r="HF451" s="241"/>
      <c r="HG451" s="241"/>
      <c r="HH451" s="241"/>
      <c r="HI451" s="241"/>
      <c r="HJ451" s="241"/>
      <c r="HK451" s="241"/>
      <c r="HL451" s="241"/>
      <c r="HM451" s="241"/>
      <c r="HN451" s="241"/>
      <c r="HO451" s="241"/>
      <c r="HP451" s="241"/>
      <c r="HQ451" s="241"/>
      <c r="HR451" s="241"/>
      <c r="HS451" s="241"/>
      <c r="HT451" s="241"/>
      <c r="HU451" s="241"/>
      <c r="HV451" s="241"/>
      <c r="HW451" s="241"/>
      <c r="HX451" s="241"/>
      <c r="HY451" s="241"/>
      <c r="HZ451" s="241"/>
      <c r="IA451" s="241"/>
      <c r="IB451" s="241"/>
      <c r="IC451" s="241"/>
      <c r="ID451" s="241"/>
      <c r="IE451" s="241"/>
      <c r="IF451" s="241"/>
      <c r="IG451" s="241"/>
      <c r="IH451" s="241"/>
      <c r="II451" s="241"/>
      <c r="IJ451" s="241"/>
      <c r="IK451" s="241"/>
      <c r="IL451" s="241"/>
      <c r="IM451" s="241"/>
      <c r="IN451" s="241"/>
      <c r="IO451" s="241"/>
      <c r="IP451" s="241"/>
      <c r="IQ451" s="241"/>
      <c r="IR451" s="241"/>
      <c r="IS451" s="241"/>
      <c r="IT451" s="241"/>
      <c r="IU451" s="241"/>
      <c r="IV451" s="241"/>
      <c r="IW451" s="241"/>
      <c r="IX451" s="241"/>
      <c r="IY451" s="241"/>
      <c r="IZ451" s="241"/>
      <c r="JA451" s="241"/>
      <c r="JB451" s="241"/>
      <c r="JC451" s="241"/>
      <c r="JD451" s="241"/>
      <c r="JE451" s="241"/>
      <c r="JF451" s="241"/>
      <c r="JG451" s="241"/>
      <c r="JH451" s="241"/>
      <c r="JI451" s="241"/>
      <c r="JJ451" s="241"/>
      <c r="JK451" s="241"/>
      <c r="JL451" s="241"/>
      <c r="JM451" s="241"/>
      <c r="JN451" s="241"/>
      <c r="JO451" s="241"/>
      <c r="JP451" s="241"/>
      <c r="JQ451" s="241"/>
      <c r="JR451" s="241"/>
      <c r="JS451" s="241"/>
      <c r="JT451" s="241"/>
      <c r="JU451" s="241"/>
      <c r="JV451" s="241"/>
      <c r="JW451" s="241"/>
      <c r="JX451" s="241"/>
      <c r="JY451" s="241"/>
      <c r="JZ451" s="241"/>
      <c r="KA451" s="241"/>
      <c r="KB451" s="241"/>
      <c r="KC451" s="241"/>
      <c r="KD451" s="241"/>
      <c r="KE451" s="241"/>
      <c r="KF451" s="241"/>
      <c r="KG451" s="241"/>
      <c r="KH451" s="241"/>
      <c r="KI451" s="241"/>
      <c r="KJ451" s="241"/>
      <c r="KK451" s="241"/>
      <c r="KL451" s="241"/>
      <c r="KM451" s="241"/>
      <c r="KN451" s="241"/>
      <c r="KO451" s="241"/>
      <c r="KP451" s="241"/>
      <c r="KQ451" s="241"/>
      <c r="KR451" s="241"/>
      <c r="KS451" s="241"/>
      <c r="KT451" s="241"/>
      <c r="KU451" s="241"/>
      <c r="KV451" s="241"/>
      <c r="KW451" s="241"/>
      <c r="KX451" s="241"/>
      <c r="KY451" s="241"/>
      <c r="KZ451" s="241"/>
      <c r="LA451" s="241"/>
      <c r="LB451" s="241"/>
      <c r="LC451" s="241"/>
      <c r="LD451" s="241"/>
      <c r="LE451" s="241"/>
      <c r="LF451" s="241"/>
      <c r="LG451" s="241"/>
      <c r="LH451" s="241"/>
      <c r="LI451" s="241"/>
      <c r="LJ451" s="241"/>
      <c r="LK451" s="241"/>
      <c r="LL451" s="241"/>
      <c r="LM451" s="241"/>
      <c r="LN451" s="241"/>
      <c r="LO451" s="241"/>
      <c r="LP451" s="241"/>
      <c r="LQ451" s="241"/>
      <c r="LR451" s="241"/>
      <c r="LS451" s="241"/>
      <c r="LT451" s="241"/>
      <c r="LU451" s="241"/>
      <c r="LV451" s="241"/>
      <c r="LW451" s="241"/>
      <c r="LX451" s="241"/>
      <c r="LY451" s="241"/>
      <c r="LZ451" s="241"/>
      <c r="MA451" s="241"/>
      <c r="MB451" s="241"/>
      <c r="MC451" s="241"/>
      <c r="MD451" s="241"/>
      <c r="ME451" s="241"/>
      <c r="MF451" s="241"/>
      <c r="MG451" s="241"/>
      <c r="MH451" s="241"/>
      <c r="MI451" s="241"/>
      <c r="MJ451" s="241"/>
      <c r="MK451" s="241"/>
      <c r="ML451" s="241"/>
      <c r="MM451" s="241"/>
      <c r="MN451" s="241"/>
      <c r="MO451" s="241"/>
      <c r="MP451" s="241"/>
      <c r="MQ451" s="241"/>
      <c r="MR451" s="241"/>
      <c r="MS451" s="241"/>
      <c r="MT451" s="241"/>
      <c r="MU451" s="241"/>
      <c r="MV451" s="241"/>
      <c r="MW451" s="241"/>
      <c r="MX451" s="241"/>
      <c r="MY451" s="241"/>
      <c r="MZ451" s="241"/>
      <c r="NA451" s="241"/>
      <c r="NB451" s="241"/>
      <c r="NC451" s="241"/>
      <c r="ND451" s="241"/>
      <c r="NE451" s="241"/>
      <c r="NF451" s="241"/>
      <c r="NG451" s="241"/>
      <c r="NH451" s="241"/>
      <c r="NI451" s="241"/>
      <c r="NJ451" s="241"/>
      <c r="NK451" s="241"/>
      <c r="NL451" s="241"/>
      <c r="NM451" s="241"/>
      <c r="NN451" s="241"/>
      <c r="NO451" s="241"/>
      <c r="NP451" s="241"/>
      <c r="NQ451" s="241"/>
      <c r="NR451" s="241"/>
      <c r="NS451" s="241"/>
      <c r="NT451" s="241"/>
      <c r="NU451" s="241"/>
      <c r="NV451" s="241"/>
      <c r="NW451" s="241"/>
      <c r="NX451" s="241"/>
      <c r="NY451" s="241"/>
      <c r="NZ451" s="241"/>
      <c r="OA451" s="241"/>
      <c r="OB451" s="241"/>
    </row>
    <row r="452" spans="1:392" s="4" customFormat="1">
      <c r="A452" s="139" t="s">
        <v>789</v>
      </c>
      <c r="B452" s="171" t="s">
        <v>794</v>
      </c>
      <c r="C452" s="170">
        <f>VLOOKUP(A452,'Running Inventory count'!$A:$C,3,)</f>
        <v>2</v>
      </c>
      <c r="D452" s="169"/>
      <c r="E452" s="169"/>
      <c r="F452" s="115" t="s">
        <v>783</v>
      </c>
      <c r="G452" s="169" t="s">
        <v>784</v>
      </c>
      <c r="H452" s="167" t="s">
        <v>866</v>
      </c>
      <c r="I452" s="151"/>
      <c r="J452" s="166"/>
      <c r="K452" s="165"/>
      <c r="L452" s="241"/>
      <c r="M452" s="241"/>
      <c r="N452" s="241"/>
      <c r="O452" s="241"/>
      <c r="P452" s="241"/>
      <c r="Q452" s="241"/>
      <c r="R452" s="241"/>
      <c r="S452" s="241"/>
      <c r="T452" s="241"/>
      <c r="U452" s="241"/>
      <c r="V452" s="241"/>
      <c r="W452" s="241"/>
      <c r="X452" s="241"/>
      <c r="Y452" s="241"/>
      <c r="Z452" s="241"/>
      <c r="AA452" s="241"/>
      <c r="AB452" s="241"/>
      <c r="AC452" s="241"/>
      <c r="AD452" s="241"/>
      <c r="AE452" s="241"/>
      <c r="AF452" s="241"/>
      <c r="AG452" s="241"/>
      <c r="AH452" s="241"/>
      <c r="AI452" s="241"/>
      <c r="AJ452" s="241"/>
      <c r="AK452" s="241"/>
      <c r="AL452" s="241"/>
      <c r="AM452" s="241"/>
      <c r="AN452" s="241"/>
      <c r="AO452" s="241"/>
      <c r="AP452" s="241"/>
      <c r="AQ452" s="241"/>
      <c r="AR452" s="241"/>
      <c r="AS452" s="241"/>
      <c r="AT452" s="241"/>
      <c r="AU452" s="241"/>
      <c r="AV452" s="241"/>
      <c r="AW452" s="241"/>
      <c r="AX452" s="241"/>
      <c r="AY452" s="241"/>
      <c r="AZ452" s="241"/>
      <c r="BA452" s="241"/>
      <c r="BB452" s="241"/>
      <c r="BC452" s="241"/>
      <c r="BD452" s="241"/>
      <c r="BE452" s="241"/>
      <c r="BF452" s="241"/>
      <c r="BG452" s="241"/>
      <c r="BH452" s="241"/>
      <c r="BI452" s="241"/>
      <c r="BJ452" s="241"/>
      <c r="BK452" s="241"/>
      <c r="BL452" s="241"/>
      <c r="BM452" s="241"/>
      <c r="BN452" s="241"/>
      <c r="BO452" s="241"/>
      <c r="BP452" s="241"/>
      <c r="BQ452" s="241"/>
      <c r="BR452" s="241"/>
      <c r="BS452" s="241"/>
      <c r="BT452" s="241"/>
      <c r="BU452" s="241"/>
      <c r="BV452" s="241"/>
      <c r="BW452" s="241"/>
      <c r="BX452" s="241"/>
      <c r="BY452" s="241"/>
      <c r="BZ452" s="241"/>
      <c r="CA452" s="241"/>
      <c r="CB452" s="241"/>
      <c r="CC452" s="241"/>
      <c r="CD452" s="241"/>
      <c r="CE452" s="241"/>
      <c r="CF452" s="241"/>
      <c r="CG452" s="241"/>
      <c r="CH452" s="241"/>
      <c r="CI452" s="241"/>
      <c r="CJ452" s="241"/>
      <c r="CK452" s="241"/>
      <c r="CL452" s="241"/>
      <c r="CM452" s="241"/>
      <c r="CN452" s="241"/>
      <c r="CO452" s="241"/>
      <c r="CP452" s="241"/>
      <c r="CQ452" s="241"/>
      <c r="CR452" s="241"/>
      <c r="CS452" s="241"/>
      <c r="CT452" s="241"/>
      <c r="CU452" s="241"/>
      <c r="CV452" s="241"/>
      <c r="CW452" s="241"/>
      <c r="CX452" s="241"/>
      <c r="CY452" s="241"/>
      <c r="CZ452" s="241"/>
      <c r="DA452" s="241"/>
      <c r="DB452" s="241"/>
      <c r="DC452" s="241"/>
      <c r="DD452" s="241"/>
      <c r="DE452" s="241"/>
      <c r="DF452" s="241"/>
      <c r="DG452" s="241"/>
      <c r="DH452" s="241"/>
      <c r="DI452" s="241"/>
      <c r="DJ452" s="241"/>
      <c r="DK452" s="241"/>
      <c r="DL452" s="241"/>
      <c r="DM452" s="241"/>
      <c r="DN452" s="241"/>
      <c r="DO452" s="241"/>
      <c r="DP452" s="241"/>
      <c r="DQ452" s="241"/>
      <c r="DR452" s="241"/>
      <c r="DS452" s="241"/>
      <c r="DT452" s="241"/>
      <c r="DU452" s="241"/>
      <c r="DV452" s="241"/>
      <c r="DW452" s="241"/>
      <c r="DX452" s="241"/>
      <c r="DY452" s="241"/>
      <c r="DZ452" s="241"/>
      <c r="EA452" s="241"/>
      <c r="EB452" s="241"/>
      <c r="EC452" s="241"/>
      <c r="ED452" s="241"/>
      <c r="EE452" s="241"/>
      <c r="EF452" s="241"/>
      <c r="EG452" s="241"/>
      <c r="EH452" s="241"/>
      <c r="EI452" s="241"/>
      <c r="EJ452" s="241"/>
      <c r="EK452" s="241"/>
      <c r="EL452" s="241"/>
      <c r="EM452" s="241"/>
      <c r="EN452" s="241"/>
      <c r="EO452" s="241"/>
      <c r="EP452" s="241"/>
      <c r="EQ452" s="241"/>
      <c r="ER452" s="241"/>
      <c r="ES452" s="241"/>
      <c r="ET452" s="241"/>
      <c r="EU452" s="241"/>
      <c r="EV452" s="241"/>
      <c r="EW452" s="241"/>
      <c r="EX452" s="241"/>
      <c r="EY452" s="241"/>
      <c r="EZ452" s="241"/>
      <c r="FA452" s="241"/>
      <c r="FB452" s="241"/>
      <c r="FC452" s="241"/>
      <c r="FD452" s="241"/>
      <c r="FE452" s="241"/>
      <c r="FF452" s="241"/>
      <c r="FG452" s="241"/>
      <c r="FH452" s="241"/>
      <c r="FI452" s="241"/>
      <c r="FJ452" s="241"/>
      <c r="FK452" s="241"/>
      <c r="FL452" s="241"/>
      <c r="FM452" s="241"/>
      <c r="FN452" s="241"/>
      <c r="FO452" s="241"/>
      <c r="FP452" s="241"/>
      <c r="FQ452" s="241"/>
      <c r="FR452" s="241"/>
      <c r="FS452" s="241"/>
      <c r="FT452" s="241"/>
      <c r="FU452" s="241"/>
      <c r="FV452" s="241"/>
      <c r="FW452" s="241"/>
      <c r="FX452" s="241"/>
      <c r="FY452" s="241"/>
      <c r="FZ452" s="241"/>
      <c r="GA452" s="241"/>
      <c r="GB452" s="241"/>
      <c r="GC452" s="241"/>
      <c r="GD452" s="241"/>
      <c r="GE452" s="241"/>
      <c r="GF452" s="241"/>
      <c r="GG452" s="241"/>
      <c r="GH452" s="241"/>
      <c r="GI452" s="241"/>
      <c r="GJ452" s="241"/>
      <c r="GK452" s="241"/>
      <c r="GL452" s="241"/>
      <c r="GM452" s="241"/>
      <c r="GN452" s="241"/>
      <c r="GO452" s="241"/>
      <c r="GP452" s="241"/>
      <c r="GQ452" s="241"/>
      <c r="GR452" s="241"/>
      <c r="GS452" s="241"/>
      <c r="GT452" s="241"/>
      <c r="GU452" s="241"/>
      <c r="GV452" s="241"/>
      <c r="GW452" s="241"/>
      <c r="GX452" s="241"/>
      <c r="GY452" s="241"/>
      <c r="GZ452" s="241"/>
      <c r="HA452" s="241"/>
      <c r="HB452" s="241"/>
      <c r="HC452" s="241"/>
      <c r="HD452" s="241"/>
      <c r="HE452" s="241"/>
      <c r="HF452" s="241"/>
      <c r="HG452" s="241"/>
      <c r="HH452" s="241"/>
      <c r="HI452" s="241"/>
      <c r="HJ452" s="241"/>
      <c r="HK452" s="241"/>
      <c r="HL452" s="241"/>
      <c r="HM452" s="241"/>
      <c r="HN452" s="241"/>
      <c r="HO452" s="241"/>
      <c r="HP452" s="241"/>
      <c r="HQ452" s="241"/>
      <c r="HR452" s="241"/>
      <c r="HS452" s="241"/>
      <c r="HT452" s="241"/>
      <c r="HU452" s="241"/>
      <c r="HV452" s="241"/>
      <c r="HW452" s="241"/>
      <c r="HX452" s="241"/>
      <c r="HY452" s="241"/>
      <c r="HZ452" s="241"/>
      <c r="IA452" s="241"/>
      <c r="IB452" s="241"/>
      <c r="IC452" s="241"/>
      <c r="ID452" s="241"/>
      <c r="IE452" s="241"/>
      <c r="IF452" s="241"/>
      <c r="IG452" s="241"/>
      <c r="IH452" s="241"/>
      <c r="II452" s="241"/>
      <c r="IJ452" s="241"/>
      <c r="IK452" s="241"/>
      <c r="IL452" s="241"/>
      <c r="IM452" s="241"/>
      <c r="IN452" s="241"/>
      <c r="IO452" s="241"/>
      <c r="IP452" s="241"/>
      <c r="IQ452" s="241"/>
      <c r="IR452" s="241"/>
      <c r="IS452" s="241"/>
      <c r="IT452" s="241"/>
      <c r="IU452" s="241"/>
      <c r="IV452" s="241"/>
      <c r="IW452" s="241"/>
      <c r="IX452" s="241"/>
      <c r="IY452" s="241"/>
      <c r="IZ452" s="241"/>
      <c r="JA452" s="241"/>
      <c r="JB452" s="241"/>
      <c r="JC452" s="241"/>
      <c r="JD452" s="241"/>
      <c r="JE452" s="241"/>
      <c r="JF452" s="241"/>
      <c r="JG452" s="241"/>
      <c r="JH452" s="241"/>
      <c r="JI452" s="241"/>
      <c r="JJ452" s="241"/>
      <c r="JK452" s="241"/>
      <c r="JL452" s="241"/>
      <c r="JM452" s="241"/>
      <c r="JN452" s="241"/>
      <c r="JO452" s="241"/>
      <c r="JP452" s="241"/>
      <c r="JQ452" s="241"/>
      <c r="JR452" s="241"/>
      <c r="JS452" s="241"/>
      <c r="JT452" s="241"/>
      <c r="JU452" s="241"/>
      <c r="JV452" s="241"/>
      <c r="JW452" s="241"/>
      <c r="JX452" s="241"/>
      <c r="JY452" s="241"/>
      <c r="JZ452" s="241"/>
      <c r="KA452" s="241"/>
      <c r="KB452" s="241"/>
      <c r="KC452" s="241"/>
      <c r="KD452" s="241"/>
      <c r="KE452" s="241"/>
      <c r="KF452" s="241"/>
      <c r="KG452" s="241"/>
      <c r="KH452" s="241"/>
      <c r="KI452" s="241"/>
      <c r="KJ452" s="241"/>
      <c r="KK452" s="241"/>
      <c r="KL452" s="241"/>
      <c r="KM452" s="241"/>
      <c r="KN452" s="241"/>
      <c r="KO452" s="241"/>
      <c r="KP452" s="241"/>
      <c r="KQ452" s="241"/>
      <c r="KR452" s="241"/>
      <c r="KS452" s="241"/>
      <c r="KT452" s="241"/>
      <c r="KU452" s="241"/>
      <c r="KV452" s="241"/>
      <c r="KW452" s="241"/>
      <c r="KX452" s="241"/>
      <c r="KY452" s="241"/>
      <c r="KZ452" s="241"/>
      <c r="LA452" s="241"/>
      <c r="LB452" s="241"/>
      <c r="LC452" s="241"/>
      <c r="LD452" s="241"/>
      <c r="LE452" s="241"/>
      <c r="LF452" s="241"/>
      <c r="LG452" s="241"/>
      <c r="LH452" s="241"/>
      <c r="LI452" s="241"/>
      <c r="LJ452" s="241"/>
      <c r="LK452" s="241"/>
      <c r="LL452" s="241"/>
      <c r="LM452" s="241"/>
      <c r="LN452" s="241"/>
      <c r="LO452" s="241"/>
      <c r="LP452" s="241"/>
      <c r="LQ452" s="241"/>
      <c r="LR452" s="241"/>
      <c r="LS452" s="241"/>
      <c r="LT452" s="241"/>
      <c r="LU452" s="241"/>
      <c r="LV452" s="241"/>
      <c r="LW452" s="241"/>
      <c r="LX452" s="241"/>
      <c r="LY452" s="241"/>
      <c r="LZ452" s="241"/>
      <c r="MA452" s="241"/>
      <c r="MB452" s="241"/>
      <c r="MC452" s="241"/>
      <c r="MD452" s="241"/>
      <c r="ME452" s="241"/>
      <c r="MF452" s="241"/>
      <c r="MG452" s="241"/>
      <c r="MH452" s="241"/>
      <c r="MI452" s="241"/>
      <c r="MJ452" s="241"/>
      <c r="MK452" s="241"/>
      <c r="ML452" s="241"/>
      <c r="MM452" s="241"/>
      <c r="MN452" s="241"/>
      <c r="MO452" s="241"/>
      <c r="MP452" s="241"/>
      <c r="MQ452" s="241"/>
      <c r="MR452" s="241"/>
      <c r="MS452" s="241"/>
      <c r="MT452" s="241"/>
      <c r="MU452" s="241"/>
      <c r="MV452" s="241"/>
      <c r="MW452" s="241"/>
      <c r="MX452" s="241"/>
      <c r="MY452" s="241"/>
      <c r="MZ452" s="241"/>
      <c r="NA452" s="241"/>
      <c r="NB452" s="241"/>
      <c r="NC452" s="241"/>
      <c r="ND452" s="241"/>
      <c r="NE452" s="241"/>
      <c r="NF452" s="241"/>
      <c r="NG452" s="241"/>
      <c r="NH452" s="241"/>
      <c r="NI452" s="241"/>
      <c r="NJ452" s="241"/>
      <c r="NK452" s="241"/>
      <c r="NL452" s="241"/>
      <c r="NM452" s="241"/>
      <c r="NN452" s="241"/>
      <c r="NO452" s="241"/>
      <c r="NP452" s="241"/>
      <c r="NQ452" s="241"/>
      <c r="NR452" s="241"/>
      <c r="NS452" s="241"/>
      <c r="NT452" s="241"/>
      <c r="NU452" s="241"/>
      <c r="NV452" s="241"/>
      <c r="NW452" s="241"/>
      <c r="NX452" s="241"/>
      <c r="NY452" s="241"/>
      <c r="NZ452" s="241"/>
      <c r="OA452" s="241"/>
      <c r="OB452" s="241"/>
    </row>
    <row r="453" spans="1:392" s="4" customFormat="1">
      <c r="A453" s="409" t="s">
        <v>1845</v>
      </c>
      <c r="B453" s="411" t="s">
        <v>1847</v>
      </c>
      <c r="C453" s="290">
        <f>VLOOKUP(A453,'Running Inventory count'!$A:$C,3,)</f>
        <v>0</v>
      </c>
      <c r="D453" s="264"/>
      <c r="E453" s="266"/>
      <c r="F453" s="266" t="s">
        <v>1762</v>
      </c>
      <c r="G453" s="289" t="s">
        <v>868</v>
      </c>
      <c r="H453" s="288" t="s">
        <v>102</v>
      </c>
      <c r="I453" s="287"/>
      <c r="J453" s="285"/>
      <c r="K453" s="287"/>
      <c r="L453" s="241"/>
      <c r="M453" s="241"/>
      <c r="N453" s="241"/>
      <c r="O453" s="241"/>
      <c r="P453" s="241"/>
      <c r="Q453" s="241"/>
      <c r="R453" s="241"/>
      <c r="S453" s="241"/>
      <c r="T453" s="241"/>
      <c r="U453" s="241"/>
      <c r="V453" s="241"/>
      <c r="W453" s="241"/>
      <c r="X453" s="241"/>
      <c r="Y453" s="241"/>
      <c r="Z453" s="241"/>
      <c r="AA453" s="241"/>
      <c r="AB453" s="241"/>
      <c r="AC453" s="241"/>
      <c r="AD453" s="241"/>
      <c r="AE453" s="241"/>
      <c r="AF453" s="241"/>
      <c r="AG453" s="241"/>
      <c r="AH453" s="241"/>
      <c r="AI453" s="241"/>
      <c r="AJ453" s="241"/>
      <c r="AK453" s="241"/>
      <c r="AL453" s="241"/>
      <c r="AM453" s="241"/>
      <c r="AN453" s="241"/>
      <c r="AO453" s="241"/>
      <c r="AP453" s="241"/>
      <c r="AQ453" s="241"/>
      <c r="AR453" s="241"/>
      <c r="AS453" s="241"/>
      <c r="AT453" s="241"/>
      <c r="AU453" s="241"/>
      <c r="AV453" s="241"/>
      <c r="AW453" s="241"/>
      <c r="AX453" s="241"/>
      <c r="AY453" s="241"/>
      <c r="AZ453" s="241"/>
      <c r="BA453" s="241"/>
      <c r="BB453" s="241"/>
      <c r="BC453" s="241"/>
      <c r="BD453" s="241"/>
      <c r="BE453" s="241"/>
      <c r="BF453" s="241"/>
      <c r="BG453" s="241"/>
      <c r="BH453" s="241"/>
      <c r="BI453" s="241"/>
      <c r="BJ453" s="241"/>
      <c r="BK453" s="241"/>
      <c r="BL453" s="241"/>
      <c r="BM453" s="241"/>
      <c r="BN453" s="241"/>
      <c r="BO453" s="241"/>
      <c r="BP453" s="241"/>
      <c r="BQ453" s="241"/>
      <c r="BR453" s="241"/>
      <c r="BS453" s="241"/>
      <c r="BT453" s="241"/>
      <c r="BU453" s="241"/>
      <c r="BV453" s="241"/>
      <c r="BW453" s="241"/>
      <c r="BX453" s="241"/>
      <c r="BY453" s="241"/>
      <c r="BZ453" s="241"/>
      <c r="CA453" s="241"/>
      <c r="CB453" s="241"/>
      <c r="CC453" s="241"/>
      <c r="CD453" s="241"/>
      <c r="CE453" s="241"/>
      <c r="CF453" s="241"/>
      <c r="CG453" s="241"/>
      <c r="CH453" s="241"/>
      <c r="CI453" s="241"/>
      <c r="CJ453" s="241"/>
      <c r="CK453" s="241"/>
      <c r="CL453" s="241"/>
      <c r="CM453" s="241"/>
      <c r="CN453" s="241"/>
      <c r="CO453" s="241"/>
      <c r="CP453" s="241"/>
      <c r="CQ453" s="241"/>
      <c r="CR453" s="241"/>
      <c r="CS453" s="241"/>
      <c r="CT453" s="241"/>
      <c r="CU453" s="241"/>
      <c r="CV453" s="241"/>
      <c r="CW453" s="241"/>
      <c r="CX453" s="241"/>
      <c r="CY453" s="241"/>
      <c r="CZ453" s="241"/>
      <c r="DA453" s="241"/>
      <c r="DB453" s="241"/>
      <c r="DC453" s="241"/>
      <c r="DD453" s="241"/>
      <c r="DE453" s="241"/>
      <c r="DF453" s="241"/>
      <c r="DG453" s="241"/>
      <c r="DH453" s="241"/>
      <c r="DI453" s="241"/>
      <c r="DJ453" s="241"/>
      <c r="DK453" s="241"/>
      <c r="DL453" s="241"/>
      <c r="DM453" s="241"/>
      <c r="DN453" s="241"/>
      <c r="DO453" s="241"/>
      <c r="DP453" s="241"/>
      <c r="DQ453" s="241"/>
      <c r="DR453" s="241"/>
      <c r="DS453" s="241"/>
      <c r="DT453" s="241"/>
      <c r="DU453" s="241"/>
      <c r="DV453" s="241"/>
      <c r="DW453" s="241"/>
      <c r="DX453" s="241"/>
      <c r="DY453" s="241"/>
      <c r="DZ453" s="241"/>
      <c r="EA453" s="241"/>
      <c r="EB453" s="241"/>
      <c r="EC453" s="241"/>
      <c r="ED453" s="241"/>
      <c r="EE453" s="241"/>
      <c r="EF453" s="241"/>
      <c r="EG453" s="241"/>
      <c r="EH453" s="241"/>
      <c r="EI453" s="241"/>
      <c r="EJ453" s="241"/>
      <c r="EK453" s="241"/>
      <c r="EL453" s="241"/>
      <c r="EM453" s="241"/>
      <c r="EN453" s="241"/>
      <c r="EO453" s="241"/>
      <c r="EP453" s="241"/>
      <c r="EQ453" s="241"/>
      <c r="ER453" s="241"/>
      <c r="ES453" s="241"/>
      <c r="ET453" s="241"/>
      <c r="EU453" s="241"/>
      <c r="EV453" s="241"/>
      <c r="EW453" s="241"/>
      <c r="EX453" s="241"/>
      <c r="EY453" s="241"/>
      <c r="EZ453" s="241"/>
      <c r="FA453" s="241"/>
      <c r="FB453" s="241"/>
      <c r="FC453" s="241"/>
      <c r="FD453" s="241"/>
      <c r="FE453" s="241"/>
      <c r="FF453" s="241"/>
      <c r="FG453" s="241"/>
      <c r="FH453" s="241"/>
      <c r="FI453" s="241"/>
      <c r="FJ453" s="241"/>
      <c r="FK453" s="241"/>
      <c r="FL453" s="241"/>
      <c r="FM453" s="241"/>
      <c r="FN453" s="241"/>
      <c r="FO453" s="241"/>
      <c r="FP453" s="241"/>
      <c r="FQ453" s="241"/>
      <c r="FR453" s="241"/>
      <c r="FS453" s="241"/>
      <c r="FT453" s="241"/>
      <c r="FU453" s="241"/>
      <c r="FV453" s="241"/>
      <c r="FW453" s="241"/>
      <c r="FX453" s="241"/>
      <c r="FY453" s="241"/>
      <c r="FZ453" s="241"/>
      <c r="GA453" s="241"/>
      <c r="GB453" s="241"/>
      <c r="GC453" s="241"/>
      <c r="GD453" s="241"/>
      <c r="GE453" s="241"/>
      <c r="GF453" s="241"/>
      <c r="GG453" s="241"/>
      <c r="GH453" s="241"/>
      <c r="GI453" s="241"/>
      <c r="GJ453" s="241"/>
      <c r="GK453" s="241"/>
      <c r="GL453" s="241"/>
      <c r="GM453" s="241"/>
      <c r="GN453" s="241"/>
      <c r="GO453" s="241"/>
      <c r="GP453" s="241"/>
      <c r="GQ453" s="241"/>
      <c r="GR453" s="241"/>
      <c r="GS453" s="241"/>
      <c r="GT453" s="241"/>
      <c r="GU453" s="241"/>
      <c r="GV453" s="241"/>
      <c r="GW453" s="241"/>
      <c r="GX453" s="241"/>
      <c r="GY453" s="241"/>
      <c r="GZ453" s="241"/>
      <c r="HA453" s="241"/>
      <c r="HB453" s="241"/>
      <c r="HC453" s="241"/>
      <c r="HD453" s="241"/>
      <c r="HE453" s="241"/>
      <c r="HF453" s="241"/>
      <c r="HG453" s="241"/>
      <c r="HH453" s="241"/>
      <c r="HI453" s="241"/>
      <c r="HJ453" s="241"/>
      <c r="HK453" s="241"/>
      <c r="HL453" s="241"/>
      <c r="HM453" s="241"/>
      <c r="HN453" s="241"/>
      <c r="HO453" s="241"/>
      <c r="HP453" s="241"/>
      <c r="HQ453" s="241"/>
      <c r="HR453" s="241"/>
      <c r="HS453" s="241"/>
      <c r="HT453" s="241"/>
      <c r="HU453" s="241"/>
      <c r="HV453" s="241"/>
      <c r="HW453" s="241"/>
      <c r="HX453" s="241"/>
      <c r="HY453" s="241"/>
      <c r="HZ453" s="241"/>
      <c r="IA453" s="241"/>
      <c r="IB453" s="241"/>
      <c r="IC453" s="241"/>
      <c r="ID453" s="241"/>
      <c r="IE453" s="241"/>
      <c r="IF453" s="241"/>
      <c r="IG453" s="241"/>
      <c r="IH453" s="241"/>
      <c r="II453" s="241"/>
      <c r="IJ453" s="241"/>
      <c r="IK453" s="241"/>
      <c r="IL453" s="241"/>
      <c r="IM453" s="241"/>
      <c r="IN453" s="241"/>
      <c r="IO453" s="241"/>
      <c r="IP453" s="241"/>
      <c r="IQ453" s="241"/>
      <c r="IR453" s="241"/>
      <c r="IS453" s="241"/>
      <c r="IT453" s="241"/>
      <c r="IU453" s="241"/>
      <c r="IV453" s="241"/>
      <c r="IW453" s="241"/>
      <c r="IX453" s="241"/>
      <c r="IY453" s="241"/>
      <c r="IZ453" s="241"/>
      <c r="JA453" s="241"/>
      <c r="JB453" s="241"/>
      <c r="JC453" s="241"/>
      <c r="JD453" s="241"/>
      <c r="JE453" s="241"/>
      <c r="JF453" s="241"/>
      <c r="JG453" s="241"/>
      <c r="JH453" s="241"/>
      <c r="JI453" s="241"/>
      <c r="JJ453" s="241"/>
      <c r="JK453" s="241"/>
      <c r="JL453" s="241"/>
      <c r="JM453" s="241"/>
      <c r="JN453" s="241"/>
      <c r="JO453" s="241"/>
      <c r="JP453" s="241"/>
      <c r="JQ453" s="241"/>
      <c r="JR453" s="241"/>
      <c r="JS453" s="241"/>
      <c r="JT453" s="241"/>
      <c r="JU453" s="241"/>
      <c r="JV453" s="241"/>
      <c r="JW453" s="241"/>
      <c r="JX453" s="241"/>
      <c r="JY453" s="241"/>
      <c r="JZ453" s="241"/>
      <c r="KA453" s="241"/>
      <c r="KB453" s="241"/>
      <c r="KC453" s="241"/>
      <c r="KD453" s="241"/>
      <c r="KE453" s="241"/>
      <c r="KF453" s="241"/>
      <c r="KG453" s="241"/>
      <c r="KH453" s="241"/>
      <c r="KI453" s="241"/>
      <c r="KJ453" s="241"/>
      <c r="KK453" s="241"/>
      <c r="KL453" s="241"/>
      <c r="KM453" s="241"/>
      <c r="KN453" s="241"/>
      <c r="KO453" s="241"/>
      <c r="KP453" s="241"/>
      <c r="KQ453" s="241"/>
      <c r="KR453" s="241"/>
      <c r="KS453" s="241"/>
      <c r="KT453" s="241"/>
      <c r="KU453" s="241"/>
      <c r="KV453" s="241"/>
      <c r="KW453" s="241"/>
      <c r="KX453" s="241"/>
      <c r="KY453" s="241"/>
      <c r="KZ453" s="241"/>
      <c r="LA453" s="241"/>
      <c r="LB453" s="241"/>
      <c r="LC453" s="241"/>
      <c r="LD453" s="241"/>
      <c r="LE453" s="241"/>
      <c r="LF453" s="241"/>
      <c r="LG453" s="241"/>
      <c r="LH453" s="241"/>
      <c r="LI453" s="241"/>
      <c r="LJ453" s="241"/>
      <c r="LK453" s="241"/>
      <c r="LL453" s="241"/>
      <c r="LM453" s="241"/>
      <c r="LN453" s="241"/>
      <c r="LO453" s="241"/>
      <c r="LP453" s="241"/>
      <c r="LQ453" s="241"/>
      <c r="LR453" s="241"/>
      <c r="LS453" s="241"/>
      <c r="LT453" s="241"/>
      <c r="LU453" s="241"/>
      <c r="LV453" s="241"/>
      <c r="LW453" s="241"/>
      <c r="LX453" s="241"/>
      <c r="LY453" s="241"/>
      <c r="LZ453" s="241"/>
      <c r="MA453" s="241"/>
      <c r="MB453" s="241"/>
      <c r="MC453" s="241"/>
      <c r="MD453" s="241"/>
      <c r="ME453" s="241"/>
      <c r="MF453" s="241"/>
      <c r="MG453" s="241"/>
      <c r="MH453" s="241"/>
      <c r="MI453" s="241"/>
      <c r="MJ453" s="241"/>
      <c r="MK453" s="241"/>
      <c r="ML453" s="241"/>
      <c r="MM453" s="241"/>
      <c r="MN453" s="241"/>
      <c r="MO453" s="241"/>
      <c r="MP453" s="241"/>
      <c r="MQ453" s="241"/>
      <c r="MR453" s="241"/>
      <c r="MS453" s="241"/>
      <c r="MT453" s="241"/>
      <c r="MU453" s="241"/>
      <c r="MV453" s="241"/>
      <c r="MW453" s="241"/>
      <c r="MX453" s="241"/>
      <c r="MY453" s="241"/>
      <c r="MZ453" s="241"/>
      <c r="NA453" s="241"/>
      <c r="NB453" s="241"/>
      <c r="NC453" s="241"/>
      <c r="ND453" s="241"/>
      <c r="NE453" s="241"/>
      <c r="NF453" s="241"/>
      <c r="NG453" s="241"/>
      <c r="NH453" s="241"/>
      <c r="NI453" s="241"/>
      <c r="NJ453" s="241"/>
      <c r="NK453" s="241"/>
      <c r="NL453" s="241"/>
      <c r="NM453" s="241"/>
      <c r="NN453" s="241"/>
      <c r="NO453" s="241"/>
      <c r="NP453" s="241"/>
      <c r="NQ453" s="241"/>
      <c r="NR453" s="241"/>
      <c r="NS453" s="241"/>
      <c r="NT453" s="241"/>
      <c r="NU453" s="241"/>
      <c r="NV453" s="241"/>
      <c r="NW453" s="241"/>
      <c r="NX453" s="241"/>
      <c r="NY453" s="241"/>
      <c r="NZ453" s="241"/>
      <c r="OA453" s="241"/>
      <c r="OB453" s="241"/>
    </row>
    <row r="454" spans="1:392" s="162" customFormat="1">
      <c r="A454" s="409" t="s">
        <v>2289</v>
      </c>
      <c r="B454" s="411" t="s">
        <v>2288</v>
      </c>
      <c r="C454" s="190">
        <f>VLOOKUP(A454,'Running Inventory count'!$A:$C,3,)</f>
        <v>39</v>
      </c>
      <c r="D454" s="264"/>
      <c r="E454" s="266"/>
      <c r="F454" s="188" t="s">
        <v>2054</v>
      </c>
      <c r="G454" s="186" t="s">
        <v>868</v>
      </c>
      <c r="H454" s="185" t="s">
        <v>102</v>
      </c>
      <c r="I454" s="287"/>
      <c r="J454" s="187"/>
      <c r="K454" s="287"/>
      <c r="L454" s="241"/>
      <c r="M454" s="241"/>
      <c r="N454" s="241"/>
      <c r="O454" s="241"/>
      <c r="P454" s="241"/>
      <c r="Q454" s="241"/>
      <c r="R454" s="241"/>
      <c r="S454" s="241"/>
      <c r="T454" s="241"/>
      <c r="U454" s="241"/>
      <c r="V454" s="241"/>
      <c r="W454" s="241"/>
      <c r="X454" s="241"/>
      <c r="Y454" s="241"/>
      <c r="Z454" s="241"/>
      <c r="AA454" s="241"/>
      <c r="AB454" s="241"/>
      <c r="AC454" s="241"/>
      <c r="AD454" s="241"/>
      <c r="AE454" s="241"/>
      <c r="AF454" s="241"/>
      <c r="AG454" s="241"/>
      <c r="AH454" s="241"/>
      <c r="AI454" s="241"/>
      <c r="AJ454" s="241"/>
      <c r="AK454" s="241"/>
      <c r="AL454" s="241"/>
      <c r="AM454" s="241"/>
      <c r="AN454" s="241"/>
      <c r="AO454" s="241"/>
      <c r="AP454" s="241"/>
      <c r="AQ454" s="241"/>
      <c r="AR454" s="241"/>
      <c r="AS454" s="241"/>
      <c r="AT454" s="241"/>
      <c r="AU454" s="241"/>
      <c r="AV454" s="241"/>
      <c r="AW454" s="241"/>
      <c r="AX454" s="241"/>
      <c r="AY454" s="241"/>
      <c r="AZ454" s="241"/>
      <c r="BA454" s="241"/>
      <c r="BB454" s="241"/>
      <c r="BC454" s="241"/>
      <c r="BD454" s="241"/>
      <c r="BE454" s="241"/>
      <c r="BF454" s="241"/>
      <c r="BG454" s="241"/>
      <c r="BH454" s="241"/>
      <c r="BI454" s="241"/>
      <c r="BJ454" s="241"/>
      <c r="BK454" s="241"/>
      <c r="BL454" s="241"/>
      <c r="BM454" s="241"/>
      <c r="BN454" s="241"/>
      <c r="BO454" s="241"/>
      <c r="BP454" s="241"/>
      <c r="BQ454" s="241"/>
      <c r="BR454" s="241"/>
      <c r="BS454" s="241"/>
      <c r="BT454" s="241"/>
      <c r="BU454" s="241"/>
      <c r="BV454" s="241"/>
      <c r="BW454" s="241"/>
      <c r="BX454" s="241"/>
      <c r="BY454" s="241"/>
      <c r="BZ454" s="241"/>
      <c r="CA454" s="241"/>
      <c r="CB454" s="241"/>
      <c r="CC454" s="241"/>
      <c r="CD454" s="241"/>
      <c r="CE454" s="241"/>
      <c r="CF454" s="241"/>
      <c r="CG454" s="241"/>
      <c r="CH454" s="241"/>
      <c r="CI454" s="241"/>
      <c r="CJ454" s="241"/>
      <c r="CK454" s="241"/>
      <c r="CL454" s="241"/>
      <c r="CM454" s="241"/>
      <c r="CN454" s="241"/>
      <c r="CO454" s="241"/>
      <c r="CP454" s="241"/>
      <c r="CQ454" s="241"/>
      <c r="CR454" s="241"/>
      <c r="CS454" s="241"/>
      <c r="CT454" s="241"/>
      <c r="CU454" s="241"/>
      <c r="CV454" s="241"/>
      <c r="CW454" s="241"/>
      <c r="CX454" s="241"/>
      <c r="CY454" s="241"/>
      <c r="CZ454" s="241"/>
      <c r="DA454" s="241"/>
      <c r="DB454" s="241"/>
      <c r="DC454" s="241"/>
      <c r="DD454" s="241"/>
      <c r="DE454" s="241"/>
      <c r="DF454" s="241"/>
      <c r="DG454" s="241"/>
      <c r="DH454" s="241"/>
      <c r="DI454" s="241"/>
      <c r="DJ454" s="241"/>
      <c r="DK454" s="241"/>
      <c r="DL454" s="241"/>
      <c r="DM454" s="241"/>
      <c r="DN454" s="241"/>
      <c r="DO454" s="241"/>
      <c r="DP454" s="241"/>
      <c r="DQ454" s="241"/>
      <c r="DR454" s="241"/>
      <c r="DS454" s="241"/>
      <c r="DT454" s="241"/>
      <c r="DU454" s="241"/>
      <c r="DV454" s="241"/>
      <c r="DW454" s="241"/>
      <c r="DX454" s="241"/>
      <c r="DY454" s="241"/>
      <c r="DZ454" s="241"/>
      <c r="EA454" s="241"/>
      <c r="EB454" s="241"/>
      <c r="EC454" s="241"/>
      <c r="ED454" s="241"/>
      <c r="EE454" s="241"/>
      <c r="EF454" s="241"/>
      <c r="EG454" s="241"/>
      <c r="EH454" s="241"/>
      <c r="EI454" s="241"/>
      <c r="EJ454" s="241"/>
      <c r="EK454" s="241"/>
      <c r="EL454" s="241"/>
      <c r="EM454" s="241"/>
      <c r="EN454" s="241"/>
      <c r="EO454" s="241"/>
      <c r="EP454" s="241"/>
      <c r="EQ454" s="241"/>
      <c r="ER454" s="241"/>
      <c r="ES454" s="241"/>
      <c r="ET454" s="241"/>
      <c r="EU454" s="241"/>
      <c r="EV454" s="241"/>
      <c r="EW454" s="241"/>
      <c r="EX454" s="241"/>
      <c r="EY454" s="241"/>
      <c r="EZ454" s="241"/>
      <c r="FA454" s="241"/>
      <c r="FB454" s="241"/>
      <c r="FC454" s="241"/>
      <c r="FD454" s="241"/>
      <c r="FE454" s="241"/>
      <c r="FF454" s="241"/>
      <c r="FG454" s="241"/>
      <c r="FH454" s="241"/>
      <c r="FI454" s="241"/>
      <c r="FJ454" s="241"/>
      <c r="FK454" s="241"/>
      <c r="FL454" s="241"/>
      <c r="FM454" s="241"/>
      <c r="FN454" s="241"/>
      <c r="FO454" s="241"/>
      <c r="FP454" s="241"/>
      <c r="FQ454" s="241"/>
      <c r="FR454" s="241"/>
      <c r="FS454" s="241"/>
      <c r="FT454" s="241"/>
      <c r="FU454" s="241"/>
      <c r="FV454" s="241"/>
      <c r="FW454" s="241"/>
      <c r="FX454" s="241"/>
      <c r="FY454" s="241"/>
      <c r="FZ454" s="241"/>
      <c r="GA454" s="241"/>
      <c r="GB454" s="241"/>
      <c r="GC454" s="241"/>
      <c r="GD454" s="241"/>
      <c r="GE454" s="241"/>
      <c r="GF454" s="241"/>
      <c r="GG454" s="241"/>
      <c r="GH454" s="241"/>
      <c r="GI454" s="241"/>
      <c r="GJ454" s="241"/>
      <c r="GK454" s="241"/>
      <c r="GL454" s="241"/>
      <c r="GM454" s="241"/>
      <c r="GN454" s="241"/>
      <c r="GO454" s="241"/>
      <c r="GP454" s="241"/>
      <c r="GQ454" s="241"/>
      <c r="GR454" s="241"/>
      <c r="GS454" s="241"/>
      <c r="GT454" s="241"/>
      <c r="GU454" s="241"/>
      <c r="GV454" s="241"/>
      <c r="GW454" s="241"/>
      <c r="GX454" s="241"/>
      <c r="GY454" s="241"/>
      <c r="GZ454" s="241"/>
      <c r="HA454" s="241"/>
      <c r="HB454" s="241"/>
      <c r="HC454" s="241"/>
      <c r="HD454" s="241"/>
      <c r="HE454" s="241"/>
      <c r="HF454" s="241"/>
      <c r="HG454" s="241"/>
      <c r="HH454" s="241"/>
      <c r="HI454" s="241"/>
      <c r="HJ454" s="241"/>
      <c r="HK454" s="241"/>
      <c r="HL454" s="241"/>
      <c r="HM454" s="241"/>
      <c r="HN454" s="241"/>
      <c r="HO454" s="241"/>
      <c r="HP454" s="241"/>
      <c r="HQ454" s="241"/>
      <c r="HR454" s="241"/>
      <c r="HS454" s="241"/>
      <c r="HT454" s="241"/>
      <c r="HU454" s="241"/>
      <c r="HV454" s="241"/>
      <c r="HW454" s="241"/>
      <c r="HX454" s="241"/>
      <c r="HY454" s="241"/>
      <c r="HZ454" s="241"/>
      <c r="IA454" s="241"/>
      <c r="IB454" s="241"/>
      <c r="IC454" s="241"/>
      <c r="ID454" s="241"/>
      <c r="IE454" s="241"/>
      <c r="IF454" s="241"/>
      <c r="IG454" s="241"/>
      <c r="IH454" s="241"/>
      <c r="II454" s="241"/>
      <c r="IJ454" s="241"/>
      <c r="IK454" s="241"/>
      <c r="IL454" s="241"/>
      <c r="IM454" s="241"/>
      <c r="IN454" s="241"/>
      <c r="IO454" s="241"/>
      <c r="IP454" s="241"/>
      <c r="IQ454" s="241"/>
      <c r="IR454" s="241"/>
      <c r="IS454" s="241"/>
      <c r="IT454" s="241"/>
      <c r="IU454" s="241"/>
      <c r="IV454" s="241"/>
      <c r="IW454" s="241"/>
      <c r="IX454" s="241"/>
      <c r="IY454" s="241"/>
      <c r="IZ454" s="241"/>
      <c r="JA454" s="241"/>
      <c r="JB454" s="241"/>
      <c r="JC454" s="241"/>
      <c r="JD454" s="241"/>
      <c r="JE454" s="241"/>
      <c r="JF454" s="241"/>
      <c r="JG454" s="241"/>
      <c r="JH454" s="241"/>
      <c r="JI454" s="241"/>
      <c r="JJ454" s="241"/>
      <c r="JK454" s="241"/>
      <c r="JL454" s="241"/>
      <c r="JM454" s="241"/>
      <c r="JN454" s="241"/>
      <c r="JO454" s="241"/>
      <c r="JP454" s="241"/>
      <c r="JQ454" s="241"/>
      <c r="JR454" s="241"/>
      <c r="JS454" s="241"/>
      <c r="JT454" s="241"/>
      <c r="JU454" s="241"/>
      <c r="JV454" s="241"/>
      <c r="JW454" s="241"/>
      <c r="JX454" s="241"/>
      <c r="JY454" s="241"/>
      <c r="JZ454" s="241"/>
      <c r="KA454" s="241"/>
      <c r="KB454" s="241"/>
      <c r="KC454" s="241"/>
      <c r="KD454" s="241"/>
      <c r="KE454" s="241"/>
      <c r="KF454" s="241"/>
      <c r="KG454" s="241"/>
      <c r="KH454" s="241"/>
      <c r="KI454" s="241"/>
      <c r="KJ454" s="241"/>
      <c r="KK454" s="241"/>
      <c r="KL454" s="241"/>
      <c r="KM454" s="241"/>
      <c r="KN454" s="241"/>
      <c r="KO454" s="241"/>
      <c r="KP454" s="241"/>
      <c r="KQ454" s="241"/>
      <c r="KR454" s="241"/>
      <c r="KS454" s="241"/>
      <c r="KT454" s="241"/>
      <c r="KU454" s="241"/>
      <c r="KV454" s="241"/>
      <c r="KW454" s="241"/>
      <c r="KX454" s="241"/>
      <c r="KY454" s="241"/>
      <c r="KZ454" s="241"/>
      <c r="LA454" s="241"/>
      <c r="LB454" s="241"/>
      <c r="LC454" s="241"/>
      <c r="LD454" s="241"/>
      <c r="LE454" s="241"/>
      <c r="LF454" s="241"/>
      <c r="LG454" s="241"/>
      <c r="LH454" s="241"/>
      <c r="LI454" s="241"/>
      <c r="LJ454" s="241"/>
      <c r="LK454" s="241"/>
      <c r="LL454" s="241"/>
      <c r="LM454" s="241"/>
      <c r="LN454" s="241"/>
      <c r="LO454" s="241"/>
      <c r="LP454" s="241"/>
      <c r="LQ454" s="241"/>
      <c r="LR454" s="241"/>
      <c r="LS454" s="241"/>
      <c r="LT454" s="241"/>
      <c r="LU454" s="241"/>
      <c r="LV454" s="241"/>
      <c r="LW454" s="241"/>
      <c r="LX454" s="241"/>
      <c r="LY454" s="241"/>
      <c r="LZ454" s="241"/>
      <c r="MA454" s="241"/>
      <c r="MB454" s="241"/>
      <c r="MC454" s="241"/>
      <c r="MD454" s="241"/>
      <c r="ME454" s="241"/>
      <c r="MF454" s="241"/>
      <c r="MG454" s="241"/>
      <c r="MH454" s="241"/>
      <c r="MI454" s="241"/>
      <c r="MJ454" s="241"/>
      <c r="MK454" s="241"/>
      <c r="ML454" s="241"/>
      <c r="MM454" s="241"/>
      <c r="MN454" s="241"/>
      <c r="MO454" s="241"/>
      <c r="MP454" s="241"/>
      <c r="MQ454" s="241"/>
      <c r="MR454" s="241"/>
      <c r="MS454" s="241"/>
      <c r="MT454" s="241"/>
      <c r="MU454" s="241"/>
      <c r="MV454" s="241"/>
      <c r="MW454" s="241"/>
      <c r="MX454" s="241"/>
      <c r="MY454" s="241"/>
      <c r="MZ454" s="241"/>
      <c r="NA454" s="241"/>
      <c r="NB454" s="241"/>
      <c r="NC454" s="241"/>
      <c r="ND454" s="241"/>
      <c r="NE454" s="241"/>
      <c r="NF454" s="241"/>
      <c r="NG454" s="241"/>
      <c r="NH454" s="241"/>
      <c r="NI454" s="241"/>
      <c r="NJ454" s="241"/>
      <c r="NK454" s="241"/>
      <c r="NL454" s="241"/>
      <c r="NM454" s="241"/>
      <c r="NN454" s="241"/>
      <c r="NO454" s="241"/>
      <c r="NP454" s="241"/>
      <c r="NQ454" s="241"/>
      <c r="NR454" s="241"/>
      <c r="NS454" s="241"/>
      <c r="NT454" s="241"/>
      <c r="NU454" s="241"/>
      <c r="NV454" s="241"/>
      <c r="NW454" s="241"/>
      <c r="NX454" s="241"/>
      <c r="NY454" s="241"/>
      <c r="NZ454" s="241"/>
      <c r="OA454" s="241"/>
      <c r="OB454" s="241"/>
    </row>
    <row r="455" spans="1:392" s="162" customFormat="1">
      <c r="A455" s="409" t="s">
        <v>1846</v>
      </c>
      <c r="B455" s="411" t="s">
        <v>1848</v>
      </c>
      <c r="C455" s="190">
        <f>VLOOKUP(A455,'Running Inventory count'!$A:$C,3,)</f>
        <v>39</v>
      </c>
      <c r="D455" s="264"/>
      <c r="E455" s="266"/>
      <c r="F455" s="188" t="s">
        <v>1762</v>
      </c>
      <c r="G455" s="186" t="s">
        <v>868</v>
      </c>
      <c r="H455" s="185" t="s">
        <v>102</v>
      </c>
      <c r="I455" s="287"/>
      <c r="J455" s="187"/>
      <c r="K455" s="287"/>
      <c r="L455" s="241"/>
      <c r="M455" s="241"/>
      <c r="N455" s="241"/>
      <c r="O455" s="241"/>
      <c r="P455" s="241"/>
      <c r="Q455" s="241"/>
      <c r="R455" s="241"/>
      <c r="S455" s="241"/>
      <c r="T455" s="241"/>
      <c r="U455" s="241"/>
      <c r="V455" s="241"/>
      <c r="W455" s="241"/>
      <c r="X455" s="241"/>
      <c r="Y455" s="241"/>
      <c r="Z455" s="241"/>
      <c r="AA455" s="241"/>
      <c r="AB455" s="241"/>
      <c r="AC455" s="241"/>
      <c r="AD455" s="241"/>
      <c r="AE455" s="241"/>
      <c r="AF455" s="241"/>
      <c r="AG455" s="241"/>
      <c r="AH455" s="241"/>
      <c r="AI455" s="241"/>
      <c r="AJ455" s="241"/>
      <c r="AK455" s="241"/>
      <c r="AL455" s="241"/>
      <c r="AM455" s="241"/>
      <c r="AN455" s="241"/>
      <c r="AO455" s="241"/>
      <c r="AP455" s="241"/>
      <c r="AQ455" s="241"/>
      <c r="AR455" s="241"/>
      <c r="AS455" s="241"/>
      <c r="AT455" s="241"/>
      <c r="AU455" s="241"/>
      <c r="AV455" s="241"/>
      <c r="AW455" s="241"/>
      <c r="AX455" s="241"/>
      <c r="AY455" s="241"/>
      <c r="AZ455" s="241"/>
      <c r="BA455" s="241"/>
      <c r="BB455" s="241"/>
      <c r="BC455" s="241"/>
      <c r="BD455" s="241"/>
      <c r="BE455" s="241"/>
      <c r="BF455" s="241"/>
      <c r="BG455" s="241"/>
      <c r="BH455" s="241"/>
      <c r="BI455" s="241"/>
      <c r="BJ455" s="241"/>
      <c r="BK455" s="241"/>
      <c r="BL455" s="241"/>
      <c r="BM455" s="241"/>
      <c r="BN455" s="241"/>
      <c r="BO455" s="241"/>
      <c r="BP455" s="241"/>
      <c r="BQ455" s="241"/>
      <c r="BR455" s="241"/>
      <c r="BS455" s="241"/>
      <c r="BT455" s="241"/>
      <c r="BU455" s="241"/>
      <c r="BV455" s="241"/>
      <c r="BW455" s="241"/>
      <c r="BX455" s="241"/>
      <c r="BY455" s="241"/>
      <c r="BZ455" s="241"/>
      <c r="CA455" s="241"/>
      <c r="CB455" s="241"/>
      <c r="CC455" s="241"/>
      <c r="CD455" s="241"/>
      <c r="CE455" s="241"/>
      <c r="CF455" s="241"/>
      <c r="CG455" s="241"/>
      <c r="CH455" s="241"/>
      <c r="CI455" s="241"/>
      <c r="CJ455" s="241"/>
      <c r="CK455" s="241"/>
      <c r="CL455" s="241"/>
      <c r="CM455" s="241"/>
      <c r="CN455" s="241"/>
      <c r="CO455" s="241"/>
      <c r="CP455" s="241"/>
      <c r="CQ455" s="241"/>
      <c r="CR455" s="241"/>
      <c r="CS455" s="241"/>
      <c r="CT455" s="241"/>
      <c r="CU455" s="241"/>
      <c r="CV455" s="241"/>
      <c r="CW455" s="241"/>
      <c r="CX455" s="241"/>
      <c r="CY455" s="241"/>
      <c r="CZ455" s="241"/>
      <c r="DA455" s="241"/>
      <c r="DB455" s="241"/>
      <c r="DC455" s="241"/>
      <c r="DD455" s="241"/>
      <c r="DE455" s="241"/>
      <c r="DF455" s="241"/>
      <c r="DG455" s="241"/>
      <c r="DH455" s="241"/>
      <c r="DI455" s="241"/>
      <c r="DJ455" s="241"/>
      <c r="DK455" s="241"/>
      <c r="DL455" s="241"/>
      <c r="DM455" s="241"/>
      <c r="DN455" s="241"/>
      <c r="DO455" s="241"/>
      <c r="DP455" s="241"/>
      <c r="DQ455" s="241"/>
      <c r="DR455" s="241"/>
      <c r="DS455" s="241"/>
      <c r="DT455" s="241"/>
      <c r="DU455" s="241"/>
      <c r="DV455" s="241"/>
      <c r="DW455" s="241"/>
      <c r="DX455" s="241"/>
      <c r="DY455" s="241"/>
      <c r="DZ455" s="241"/>
      <c r="EA455" s="241"/>
      <c r="EB455" s="241"/>
      <c r="EC455" s="241"/>
      <c r="ED455" s="241"/>
      <c r="EE455" s="241"/>
      <c r="EF455" s="241"/>
      <c r="EG455" s="241"/>
      <c r="EH455" s="241"/>
      <c r="EI455" s="241"/>
      <c r="EJ455" s="241"/>
      <c r="EK455" s="241"/>
      <c r="EL455" s="241"/>
      <c r="EM455" s="241"/>
      <c r="EN455" s="241"/>
      <c r="EO455" s="241"/>
      <c r="EP455" s="241"/>
      <c r="EQ455" s="241"/>
      <c r="ER455" s="241"/>
      <c r="ES455" s="241"/>
      <c r="ET455" s="241"/>
      <c r="EU455" s="241"/>
      <c r="EV455" s="241"/>
      <c r="EW455" s="241"/>
      <c r="EX455" s="241"/>
      <c r="EY455" s="241"/>
      <c r="EZ455" s="241"/>
      <c r="FA455" s="241"/>
      <c r="FB455" s="241"/>
      <c r="FC455" s="241"/>
      <c r="FD455" s="241"/>
      <c r="FE455" s="241"/>
      <c r="FF455" s="241"/>
      <c r="FG455" s="241"/>
      <c r="FH455" s="241"/>
      <c r="FI455" s="241"/>
      <c r="FJ455" s="241"/>
      <c r="FK455" s="241"/>
      <c r="FL455" s="241"/>
      <c r="FM455" s="241"/>
      <c r="FN455" s="241"/>
      <c r="FO455" s="241"/>
      <c r="FP455" s="241"/>
      <c r="FQ455" s="241"/>
      <c r="FR455" s="241"/>
      <c r="FS455" s="241"/>
      <c r="FT455" s="241"/>
      <c r="FU455" s="241"/>
      <c r="FV455" s="241"/>
      <c r="FW455" s="241"/>
      <c r="FX455" s="241"/>
      <c r="FY455" s="241"/>
      <c r="FZ455" s="241"/>
      <c r="GA455" s="241"/>
      <c r="GB455" s="241"/>
      <c r="GC455" s="241"/>
      <c r="GD455" s="241"/>
      <c r="GE455" s="241"/>
      <c r="GF455" s="241"/>
      <c r="GG455" s="241"/>
      <c r="GH455" s="241"/>
      <c r="GI455" s="241"/>
      <c r="GJ455" s="241"/>
      <c r="GK455" s="241"/>
      <c r="GL455" s="241"/>
      <c r="GM455" s="241"/>
      <c r="GN455" s="241"/>
      <c r="GO455" s="241"/>
      <c r="GP455" s="241"/>
      <c r="GQ455" s="241"/>
      <c r="GR455" s="241"/>
      <c r="GS455" s="241"/>
      <c r="GT455" s="241"/>
      <c r="GU455" s="241"/>
      <c r="GV455" s="241"/>
      <c r="GW455" s="241"/>
      <c r="GX455" s="241"/>
      <c r="GY455" s="241"/>
      <c r="GZ455" s="241"/>
      <c r="HA455" s="241"/>
      <c r="HB455" s="241"/>
      <c r="HC455" s="241"/>
      <c r="HD455" s="241"/>
      <c r="HE455" s="241"/>
      <c r="HF455" s="241"/>
      <c r="HG455" s="241"/>
      <c r="HH455" s="241"/>
      <c r="HI455" s="241"/>
      <c r="HJ455" s="241"/>
      <c r="HK455" s="241"/>
      <c r="HL455" s="241"/>
      <c r="HM455" s="241"/>
      <c r="HN455" s="241"/>
      <c r="HO455" s="241"/>
      <c r="HP455" s="241"/>
      <c r="HQ455" s="241"/>
      <c r="HR455" s="241"/>
      <c r="HS455" s="241"/>
      <c r="HT455" s="241"/>
      <c r="HU455" s="241"/>
      <c r="HV455" s="241"/>
      <c r="HW455" s="241"/>
      <c r="HX455" s="241"/>
      <c r="HY455" s="241"/>
      <c r="HZ455" s="241"/>
      <c r="IA455" s="241"/>
      <c r="IB455" s="241"/>
      <c r="IC455" s="241"/>
      <c r="ID455" s="241"/>
      <c r="IE455" s="241"/>
      <c r="IF455" s="241"/>
      <c r="IG455" s="241"/>
      <c r="IH455" s="241"/>
      <c r="II455" s="241"/>
      <c r="IJ455" s="241"/>
      <c r="IK455" s="241"/>
      <c r="IL455" s="241"/>
      <c r="IM455" s="241"/>
      <c r="IN455" s="241"/>
      <c r="IO455" s="241"/>
      <c r="IP455" s="241"/>
      <c r="IQ455" s="241"/>
      <c r="IR455" s="241"/>
      <c r="IS455" s="241"/>
      <c r="IT455" s="241"/>
      <c r="IU455" s="241"/>
      <c r="IV455" s="241"/>
      <c r="IW455" s="241"/>
      <c r="IX455" s="241"/>
      <c r="IY455" s="241"/>
      <c r="IZ455" s="241"/>
      <c r="JA455" s="241"/>
      <c r="JB455" s="241"/>
      <c r="JC455" s="241"/>
      <c r="JD455" s="241"/>
      <c r="JE455" s="241"/>
      <c r="JF455" s="241"/>
      <c r="JG455" s="241"/>
      <c r="JH455" s="241"/>
      <c r="JI455" s="241"/>
      <c r="JJ455" s="241"/>
      <c r="JK455" s="241"/>
      <c r="JL455" s="241"/>
      <c r="JM455" s="241"/>
      <c r="JN455" s="241"/>
      <c r="JO455" s="241"/>
      <c r="JP455" s="241"/>
      <c r="JQ455" s="241"/>
      <c r="JR455" s="241"/>
      <c r="JS455" s="241"/>
      <c r="JT455" s="241"/>
      <c r="JU455" s="241"/>
      <c r="JV455" s="241"/>
      <c r="JW455" s="241"/>
      <c r="JX455" s="241"/>
      <c r="JY455" s="241"/>
      <c r="JZ455" s="241"/>
      <c r="KA455" s="241"/>
      <c r="KB455" s="241"/>
      <c r="KC455" s="241"/>
      <c r="KD455" s="241"/>
      <c r="KE455" s="241"/>
      <c r="KF455" s="241"/>
      <c r="KG455" s="241"/>
      <c r="KH455" s="241"/>
      <c r="KI455" s="241"/>
      <c r="KJ455" s="241"/>
      <c r="KK455" s="241"/>
      <c r="KL455" s="241"/>
      <c r="KM455" s="241"/>
      <c r="KN455" s="241"/>
      <c r="KO455" s="241"/>
      <c r="KP455" s="241"/>
      <c r="KQ455" s="241"/>
      <c r="KR455" s="241"/>
      <c r="KS455" s="241"/>
      <c r="KT455" s="241"/>
      <c r="KU455" s="241"/>
      <c r="KV455" s="241"/>
      <c r="KW455" s="241"/>
      <c r="KX455" s="241"/>
      <c r="KY455" s="241"/>
      <c r="KZ455" s="241"/>
      <c r="LA455" s="241"/>
      <c r="LB455" s="241"/>
      <c r="LC455" s="241"/>
      <c r="LD455" s="241"/>
      <c r="LE455" s="241"/>
      <c r="LF455" s="241"/>
      <c r="LG455" s="241"/>
      <c r="LH455" s="241"/>
      <c r="LI455" s="241"/>
      <c r="LJ455" s="241"/>
      <c r="LK455" s="241"/>
      <c r="LL455" s="241"/>
      <c r="LM455" s="241"/>
      <c r="LN455" s="241"/>
      <c r="LO455" s="241"/>
      <c r="LP455" s="241"/>
      <c r="LQ455" s="241"/>
      <c r="LR455" s="241"/>
      <c r="LS455" s="241"/>
      <c r="LT455" s="241"/>
      <c r="LU455" s="241"/>
      <c r="LV455" s="241"/>
      <c r="LW455" s="241"/>
      <c r="LX455" s="241"/>
      <c r="LY455" s="241"/>
      <c r="LZ455" s="241"/>
      <c r="MA455" s="241"/>
      <c r="MB455" s="241"/>
      <c r="MC455" s="241"/>
      <c r="MD455" s="241"/>
      <c r="ME455" s="241"/>
      <c r="MF455" s="241"/>
      <c r="MG455" s="241"/>
      <c r="MH455" s="241"/>
      <c r="MI455" s="241"/>
      <c r="MJ455" s="241"/>
      <c r="MK455" s="241"/>
      <c r="ML455" s="241"/>
      <c r="MM455" s="241"/>
      <c r="MN455" s="241"/>
      <c r="MO455" s="241"/>
      <c r="MP455" s="241"/>
      <c r="MQ455" s="241"/>
      <c r="MR455" s="241"/>
      <c r="MS455" s="241"/>
      <c r="MT455" s="241"/>
      <c r="MU455" s="241"/>
      <c r="MV455" s="241"/>
      <c r="MW455" s="241"/>
      <c r="MX455" s="241"/>
      <c r="MY455" s="241"/>
      <c r="MZ455" s="241"/>
      <c r="NA455" s="241"/>
      <c r="NB455" s="241"/>
      <c r="NC455" s="241"/>
      <c r="ND455" s="241"/>
      <c r="NE455" s="241"/>
      <c r="NF455" s="241"/>
      <c r="NG455" s="241"/>
      <c r="NH455" s="241"/>
      <c r="NI455" s="241"/>
      <c r="NJ455" s="241"/>
      <c r="NK455" s="241"/>
      <c r="NL455" s="241"/>
      <c r="NM455" s="241"/>
      <c r="NN455" s="241"/>
      <c r="NO455" s="241"/>
      <c r="NP455" s="241"/>
      <c r="NQ455" s="241"/>
      <c r="NR455" s="241"/>
      <c r="NS455" s="241"/>
      <c r="NT455" s="241"/>
      <c r="NU455" s="241"/>
      <c r="NV455" s="241"/>
      <c r="NW455" s="241"/>
      <c r="NX455" s="241"/>
      <c r="NY455" s="241"/>
      <c r="NZ455" s="241"/>
      <c r="OA455" s="241"/>
      <c r="OB455" s="241"/>
    </row>
    <row r="456" spans="1:392" s="162" customFormat="1">
      <c r="A456" s="205" t="s">
        <v>2352</v>
      </c>
      <c r="B456" s="203" t="s">
        <v>2351</v>
      </c>
      <c r="C456" s="190">
        <f>VLOOKUP(A456,'Running Inventory count'!$A:$C,3,)</f>
        <v>18</v>
      </c>
      <c r="D456" s="264"/>
      <c r="E456" s="266"/>
      <c r="F456" s="188" t="s">
        <v>2329</v>
      </c>
      <c r="G456" s="186" t="s">
        <v>868</v>
      </c>
      <c r="H456" s="185" t="s">
        <v>102</v>
      </c>
      <c r="I456" s="287"/>
      <c r="J456" s="187"/>
      <c r="K456" s="287"/>
      <c r="L456" s="241"/>
      <c r="M456" s="241"/>
      <c r="N456" s="241"/>
      <c r="O456" s="241"/>
      <c r="P456" s="241"/>
      <c r="Q456" s="241"/>
      <c r="R456" s="241"/>
      <c r="S456" s="241"/>
      <c r="T456" s="241"/>
      <c r="U456" s="241"/>
      <c r="V456" s="241"/>
      <c r="W456" s="241"/>
      <c r="X456" s="241"/>
      <c r="Y456" s="241"/>
      <c r="Z456" s="241"/>
      <c r="AA456" s="241"/>
      <c r="AB456" s="241"/>
      <c r="AC456" s="241"/>
      <c r="AD456" s="241"/>
      <c r="AE456" s="241"/>
      <c r="AF456" s="241"/>
      <c r="AG456" s="241"/>
      <c r="AH456" s="241"/>
      <c r="AI456" s="241"/>
      <c r="AJ456" s="241"/>
      <c r="AK456" s="241"/>
      <c r="AL456" s="241"/>
      <c r="AM456" s="241"/>
      <c r="AN456" s="241"/>
      <c r="AO456" s="241"/>
      <c r="AP456" s="241"/>
      <c r="AQ456" s="241"/>
      <c r="AR456" s="241"/>
      <c r="AS456" s="241"/>
      <c r="AT456" s="241"/>
      <c r="AU456" s="241"/>
      <c r="AV456" s="241"/>
      <c r="AW456" s="241"/>
      <c r="AX456" s="241"/>
      <c r="AY456" s="241"/>
      <c r="AZ456" s="241"/>
      <c r="BA456" s="241"/>
      <c r="BB456" s="241"/>
      <c r="BC456" s="241"/>
      <c r="BD456" s="241"/>
      <c r="BE456" s="241"/>
      <c r="BF456" s="241"/>
      <c r="BG456" s="241"/>
      <c r="BH456" s="241"/>
      <c r="BI456" s="241"/>
      <c r="BJ456" s="241"/>
      <c r="BK456" s="241"/>
      <c r="BL456" s="241"/>
      <c r="BM456" s="241"/>
      <c r="BN456" s="241"/>
      <c r="BO456" s="241"/>
      <c r="BP456" s="241"/>
      <c r="BQ456" s="241"/>
      <c r="BR456" s="241"/>
      <c r="BS456" s="241"/>
      <c r="BT456" s="241"/>
      <c r="BU456" s="241"/>
      <c r="BV456" s="241"/>
      <c r="BW456" s="241"/>
      <c r="BX456" s="241"/>
      <c r="BY456" s="241"/>
      <c r="BZ456" s="241"/>
      <c r="CA456" s="241"/>
      <c r="CB456" s="241"/>
      <c r="CC456" s="241"/>
      <c r="CD456" s="241"/>
      <c r="CE456" s="241"/>
      <c r="CF456" s="241"/>
      <c r="CG456" s="241"/>
      <c r="CH456" s="241"/>
      <c r="CI456" s="241"/>
      <c r="CJ456" s="241"/>
      <c r="CK456" s="241"/>
      <c r="CL456" s="241"/>
      <c r="CM456" s="241"/>
      <c r="CN456" s="241"/>
      <c r="CO456" s="241"/>
      <c r="CP456" s="241"/>
      <c r="CQ456" s="241"/>
      <c r="CR456" s="241"/>
      <c r="CS456" s="241"/>
      <c r="CT456" s="241"/>
      <c r="CU456" s="241"/>
      <c r="CV456" s="241"/>
      <c r="CW456" s="241"/>
      <c r="CX456" s="241"/>
      <c r="CY456" s="241"/>
      <c r="CZ456" s="241"/>
      <c r="DA456" s="241"/>
      <c r="DB456" s="241"/>
      <c r="DC456" s="241"/>
      <c r="DD456" s="241"/>
      <c r="DE456" s="241"/>
      <c r="DF456" s="241"/>
      <c r="DG456" s="241"/>
      <c r="DH456" s="241"/>
      <c r="DI456" s="241"/>
      <c r="DJ456" s="241"/>
      <c r="DK456" s="241"/>
      <c r="DL456" s="241"/>
      <c r="DM456" s="241"/>
      <c r="DN456" s="241"/>
      <c r="DO456" s="241"/>
      <c r="DP456" s="241"/>
      <c r="DQ456" s="241"/>
      <c r="DR456" s="241"/>
      <c r="DS456" s="241"/>
      <c r="DT456" s="241"/>
      <c r="DU456" s="241"/>
      <c r="DV456" s="241"/>
      <c r="DW456" s="241"/>
      <c r="DX456" s="241"/>
      <c r="DY456" s="241"/>
      <c r="DZ456" s="241"/>
      <c r="EA456" s="241"/>
      <c r="EB456" s="241"/>
      <c r="EC456" s="241"/>
      <c r="ED456" s="241"/>
      <c r="EE456" s="241"/>
      <c r="EF456" s="241"/>
      <c r="EG456" s="241"/>
      <c r="EH456" s="241"/>
      <c r="EI456" s="241"/>
      <c r="EJ456" s="241"/>
      <c r="EK456" s="241"/>
      <c r="EL456" s="241"/>
      <c r="EM456" s="241"/>
      <c r="EN456" s="241"/>
      <c r="EO456" s="241"/>
      <c r="EP456" s="241"/>
      <c r="EQ456" s="241"/>
      <c r="ER456" s="241"/>
      <c r="ES456" s="241"/>
      <c r="ET456" s="241"/>
      <c r="EU456" s="241"/>
      <c r="EV456" s="241"/>
      <c r="EW456" s="241"/>
      <c r="EX456" s="241"/>
      <c r="EY456" s="241"/>
      <c r="EZ456" s="241"/>
      <c r="FA456" s="241"/>
      <c r="FB456" s="241"/>
      <c r="FC456" s="241"/>
      <c r="FD456" s="241"/>
      <c r="FE456" s="241"/>
      <c r="FF456" s="241"/>
      <c r="FG456" s="241"/>
      <c r="FH456" s="241"/>
      <c r="FI456" s="241"/>
      <c r="FJ456" s="241"/>
      <c r="FK456" s="241"/>
      <c r="FL456" s="241"/>
      <c r="FM456" s="241"/>
      <c r="FN456" s="241"/>
      <c r="FO456" s="241"/>
      <c r="FP456" s="241"/>
      <c r="FQ456" s="241"/>
      <c r="FR456" s="241"/>
      <c r="FS456" s="241"/>
      <c r="FT456" s="241"/>
      <c r="FU456" s="241"/>
      <c r="FV456" s="241"/>
      <c r="FW456" s="241"/>
      <c r="FX456" s="241"/>
      <c r="FY456" s="241"/>
      <c r="FZ456" s="241"/>
      <c r="GA456" s="241"/>
      <c r="GB456" s="241"/>
      <c r="GC456" s="241"/>
      <c r="GD456" s="241"/>
      <c r="GE456" s="241"/>
      <c r="GF456" s="241"/>
      <c r="GG456" s="241"/>
      <c r="GH456" s="241"/>
      <c r="GI456" s="241"/>
      <c r="GJ456" s="241"/>
      <c r="GK456" s="241"/>
      <c r="GL456" s="241"/>
      <c r="GM456" s="241"/>
      <c r="GN456" s="241"/>
      <c r="GO456" s="241"/>
      <c r="GP456" s="241"/>
      <c r="GQ456" s="241"/>
      <c r="GR456" s="241"/>
      <c r="GS456" s="241"/>
      <c r="GT456" s="241"/>
      <c r="GU456" s="241"/>
      <c r="GV456" s="241"/>
      <c r="GW456" s="241"/>
      <c r="GX456" s="241"/>
      <c r="GY456" s="241"/>
      <c r="GZ456" s="241"/>
      <c r="HA456" s="241"/>
      <c r="HB456" s="241"/>
      <c r="HC456" s="241"/>
      <c r="HD456" s="241"/>
      <c r="HE456" s="241"/>
      <c r="HF456" s="241"/>
      <c r="HG456" s="241"/>
      <c r="HH456" s="241"/>
      <c r="HI456" s="241"/>
      <c r="HJ456" s="241"/>
      <c r="HK456" s="241"/>
      <c r="HL456" s="241"/>
      <c r="HM456" s="241"/>
      <c r="HN456" s="241"/>
      <c r="HO456" s="241"/>
      <c r="HP456" s="241"/>
      <c r="HQ456" s="241"/>
      <c r="HR456" s="241"/>
      <c r="HS456" s="241"/>
      <c r="HT456" s="241"/>
      <c r="HU456" s="241"/>
      <c r="HV456" s="241"/>
      <c r="HW456" s="241"/>
      <c r="HX456" s="241"/>
      <c r="HY456" s="241"/>
      <c r="HZ456" s="241"/>
      <c r="IA456" s="241"/>
      <c r="IB456" s="241"/>
      <c r="IC456" s="241"/>
      <c r="ID456" s="241"/>
      <c r="IE456" s="241"/>
      <c r="IF456" s="241"/>
      <c r="IG456" s="241"/>
      <c r="IH456" s="241"/>
      <c r="II456" s="241"/>
      <c r="IJ456" s="241"/>
      <c r="IK456" s="241"/>
      <c r="IL456" s="241"/>
      <c r="IM456" s="241"/>
      <c r="IN456" s="241"/>
      <c r="IO456" s="241"/>
      <c r="IP456" s="241"/>
      <c r="IQ456" s="241"/>
      <c r="IR456" s="241"/>
      <c r="IS456" s="241"/>
      <c r="IT456" s="241"/>
      <c r="IU456" s="241"/>
      <c r="IV456" s="241"/>
      <c r="IW456" s="241"/>
      <c r="IX456" s="241"/>
      <c r="IY456" s="241"/>
      <c r="IZ456" s="241"/>
      <c r="JA456" s="241"/>
      <c r="JB456" s="241"/>
      <c r="JC456" s="241"/>
      <c r="JD456" s="241"/>
      <c r="JE456" s="241"/>
      <c r="JF456" s="241"/>
      <c r="JG456" s="241"/>
      <c r="JH456" s="241"/>
      <c r="JI456" s="241"/>
      <c r="JJ456" s="241"/>
      <c r="JK456" s="241"/>
      <c r="JL456" s="241"/>
      <c r="JM456" s="241"/>
      <c r="JN456" s="241"/>
      <c r="JO456" s="241"/>
      <c r="JP456" s="241"/>
      <c r="JQ456" s="241"/>
      <c r="JR456" s="241"/>
      <c r="JS456" s="241"/>
      <c r="JT456" s="241"/>
      <c r="JU456" s="241"/>
      <c r="JV456" s="241"/>
      <c r="JW456" s="241"/>
      <c r="JX456" s="241"/>
      <c r="JY456" s="241"/>
      <c r="JZ456" s="241"/>
      <c r="KA456" s="241"/>
      <c r="KB456" s="241"/>
      <c r="KC456" s="241"/>
      <c r="KD456" s="241"/>
      <c r="KE456" s="241"/>
      <c r="KF456" s="241"/>
      <c r="KG456" s="241"/>
      <c r="KH456" s="241"/>
      <c r="KI456" s="241"/>
      <c r="KJ456" s="241"/>
      <c r="KK456" s="241"/>
      <c r="KL456" s="241"/>
      <c r="KM456" s="241"/>
      <c r="KN456" s="241"/>
      <c r="KO456" s="241"/>
      <c r="KP456" s="241"/>
      <c r="KQ456" s="241"/>
      <c r="KR456" s="241"/>
      <c r="KS456" s="241"/>
      <c r="KT456" s="241"/>
      <c r="KU456" s="241"/>
      <c r="KV456" s="241"/>
      <c r="KW456" s="241"/>
      <c r="KX456" s="241"/>
      <c r="KY456" s="241"/>
      <c r="KZ456" s="241"/>
      <c r="LA456" s="241"/>
      <c r="LB456" s="241"/>
      <c r="LC456" s="241"/>
      <c r="LD456" s="241"/>
      <c r="LE456" s="241"/>
      <c r="LF456" s="241"/>
      <c r="LG456" s="241"/>
      <c r="LH456" s="241"/>
      <c r="LI456" s="241"/>
      <c r="LJ456" s="241"/>
      <c r="LK456" s="241"/>
      <c r="LL456" s="241"/>
      <c r="LM456" s="241"/>
      <c r="LN456" s="241"/>
      <c r="LO456" s="241"/>
      <c r="LP456" s="241"/>
      <c r="LQ456" s="241"/>
      <c r="LR456" s="241"/>
      <c r="LS456" s="241"/>
      <c r="LT456" s="241"/>
      <c r="LU456" s="241"/>
      <c r="LV456" s="241"/>
      <c r="LW456" s="241"/>
      <c r="LX456" s="241"/>
      <c r="LY456" s="241"/>
      <c r="LZ456" s="241"/>
      <c r="MA456" s="241"/>
      <c r="MB456" s="241"/>
      <c r="MC456" s="241"/>
      <c r="MD456" s="241"/>
      <c r="ME456" s="241"/>
      <c r="MF456" s="241"/>
      <c r="MG456" s="241"/>
      <c r="MH456" s="241"/>
      <c r="MI456" s="241"/>
      <c r="MJ456" s="241"/>
      <c r="MK456" s="241"/>
      <c r="ML456" s="241"/>
      <c r="MM456" s="241"/>
      <c r="MN456" s="241"/>
      <c r="MO456" s="241"/>
      <c r="MP456" s="241"/>
      <c r="MQ456" s="241"/>
      <c r="MR456" s="241"/>
      <c r="MS456" s="241"/>
      <c r="MT456" s="241"/>
      <c r="MU456" s="241"/>
      <c r="MV456" s="241"/>
      <c r="MW456" s="241"/>
      <c r="MX456" s="241"/>
      <c r="MY456" s="241"/>
      <c r="MZ456" s="241"/>
      <c r="NA456" s="241"/>
      <c r="NB456" s="241"/>
      <c r="NC456" s="241"/>
      <c r="ND456" s="241"/>
      <c r="NE456" s="241"/>
      <c r="NF456" s="241"/>
      <c r="NG456" s="241"/>
      <c r="NH456" s="241"/>
      <c r="NI456" s="241"/>
      <c r="NJ456" s="241"/>
      <c r="NK456" s="241"/>
      <c r="NL456" s="241"/>
      <c r="NM456" s="241"/>
      <c r="NN456" s="241"/>
      <c r="NO456" s="241"/>
      <c r="NP456" s="241"/>
      <c r="NQ456" s="241"/>
      <c r="NR456" s="241"/>
      <c r="NS456" s="241"/>
      <c r="NT456" s="241"/>
      <c r="NU456" s="241"/>
      <c r="NV456" s="241"/>
      <c r="NW456" s="241"/>
      <c r="NX456" s="241"/>
      <c r="NY456" s="241"/>
      <c r="NZ456" s="241"/>
      <c r="OA456" s="241"/>
      <c r="OB456" s="241"/>
    </row>
    <row r="457" spans="1:392" s="162" customFormat="1">
      <c r="A457" s="382" t="s">
        <v>2227</v>
      </c>
      <c r="B457" s="394" t="s">
        <v>2226</v>
      </c>
      <c r="C457" s="190">
        <f>VLOOKUP(A457,'Running Inventory count'!$A:$C,3,)</f>
        <v>4</v>
      </c>
      <c r="D457" s="264"/>
      <c r="E457" s="266"/>
      <c r="F457" s="188" t="s">
        <v>2054</v>
      </c>
      <c r="G457" s="186" t="s">
        <v>868</v>
      </c>
      <c r="H457" s="185" t="s">
        <v>102</v>
      </c>
      <c r="I457" s="287"/>
      <c r="J457" s="187"/>
      <c r="K457" s="287"/>
      <c r="L457" s="241"/>
      <c r="M457" s="241"/>
      <c r="N457" s="241"/>
      <c r="O457" s="241"/>
      <c r="P457" s="241"/>
      <c r="Q457" s="241"/>
      <c r="R457" s="241"/>
      <c r="S457" s="241"/>
      <c r="T457" s="241"/>
      <c r="U457" s="241"/>
      <c r="V457" s="241"/>
      <c r="W457" s="241"/>
      <c r="X457" s="241"/>
      <c r="Y457" s="241"/>
      <c r="Z457" s="241"/>
      <c r="AA457" s="241"/>
      <c r="AB457" s="241"/>
      <c r="AC457" s="241"/>
      <c r="AD457" s="241"/>
      <c r="AE457" s="241"/>
      <c r="AF457" s="241"/>
      <c r="AG457" s="241"/>
      <c r="AH457" s="241"/>
      <c r="AI457" s="241"/>
      <c r="AJ457" s="241"/>
      <c r="AK457" s="241"/>
      <c r="AL457" s="241"/>
      <c r="AM457" s="241"/>
      <c r="AN457" s="241"/>
      <c r="AO457" s="241"/>
      <c r="AP457" s="241"/>
      <c r="AQ457" s="241"/>
      <c r="AR457" s="241"/>
      <c r="AS457" s="241"/>
      <c r="AT457" s="241"/>
      <c r="AU457" s="241"/>
      <c r="AV457" s="241"/>
      <c r="AW457" s="241"/>
      <c r="AX457" s="241"/>
      <c r="AY457" s="241"/>
      <c r="AZ457" s="241"/>
      <c r="BA457" s="241"/>
      <c r="BB457" s="241"/>
      <c r="BC457" s="241"/>
      <c r="BD457" s="241"/>
      <c r="BE457" s="241"/>
      <c r="BF457" s="241"/>
      <c r="BG457" s="241"/>
      <c r="BH457" s="241"/>
      <c r="BI457" s="241"/>
      <c r="BJ457" s="241"/>
      <c r="BK457" s="241"/>
      <c r="BL457" s="241"/>
      <c r="BM457" s="241"/>
      <c r="BN457" s="241"/>
      <c r="BO457" s="241"/>
      <c r="BP457" s="241"/>
      <c r="BQ457" s="241"/>
      <c r="BR457" s="241"/>
      <c r="BS457" s="241"/>
      <c r="BT457" s="241"/>
      <c r="BU457" s="241"/>
      <c r="BV457" s="241"/>
      <c r="BW457" s="241"/>
      <c r="BX457" s="241"/>
      <c r="BY457" s="241"/>
      <c r="BZ457" s="241"/>
      <c r="CA457" s="241"/>
      <c r="CB457" s="241"/>
      <c r="CC457" s="241"/>
      <c r="CD457" s="241"/>
      <c r="CE457" s="241"/>
      <c r="CF457" s="241"/>
      <c r="CG457" s="241"/>
      <c r="CH457" s="241"/>
      <c r="CI457" s="241"/>
      <c r="CJ457" s="241"/>
      <c r="CK457" s="241"/>
      <c r="CL457" s="241"/>
      <c r="CM457" s="241"/>
      <c r="CN457" s="241"/>
      <c r="CO457" s="241"/>
      <c r="CP457" s="241"/>
      <c r="CQ457" s="241"/>
      <c r="CR457" s="241"/>
      <c r="CS457" s="241"/>
      <c r="CT457" s="241"/>
      <c r="CU457" s="241"/>
      <c r="CV457" s="241"/>
      <c r="CW457" s="241"/>
      <c r="CX457" s="241"/>
      <c r="CY457" s="241"/>
      <c r="CZ457" s="241"/>
      <c r="DA457" s="241"/>
      <c r="DB457" s="241"/>
      <c r="DC457" s="241"/>
      <c r="DD457" s="241"/>
      <c r="DE457" s="241"/>
      <c r="DF457" s="241"/>
      <c r="DG457" s="241"/>
      <c r="DH457" s="241"/>
      <c r="DI457" s="241"/>
      <c r="DJ457" s="241"/>
      <c r="DK457" s="241"/>
      <c r="DL457" s="241"/>
      <c r="DM457" s="241"/>
      <c r="DN457" s="241"/>
      <c r="DO457" s="241"/>
      <c r="DP457" s="241"/>
      <c r="DQ457" s="241"/>
      <c r="DR457" s="241"/>
      <c r="DS457" s="241"/>
      <c r="DT457" s="241"/>
      <c r="DU457" s="241"/>
      <c r="DV457" s="241"/>
      <c r="DW457" s="241"/>
      <c r="DX457" s="241"/>
      <c r="DY457" s="241"/>
      <c r="DZ457" s="241"/>
      <c r="EA457" s="241"/>
      <c r="EB457" s="241"/>
      <c r="EC457" s="241"/>
      <c r="ED457" s="241"/>
      <c r="EE457" s="241"/>
      <c r="EF457" s="241"/>
      <c r="EG457" s="241"/>
      <c r="EH457" s="241"/>
      <c r="EI457" s="241"/>
      <c r="EJ457" s="241"/>
      <c r="EK457" s="241"/>
      <c r="EL457" s="241"/>
      <c r="EM457" s="241"/>
      <c r="EN457" s="241"/>
      <c r="EO457" s="241"/>
      <c r="EP457" s="241"/>
      <c r="EQ457" s="241"/>
      <c r="ER457" s="241"/>
      <c r="ES457" s="241"/>
      <c r="ET457" s="241"/>
      <c r="EU457" s="241"/>
      <c r="EV457" s="241"/>
      <c r="EW457" s="241"/>
      <c r="EX457" s="241"/>
      <c r="EY457" s="241"/>
      <c r="EZ457" s="241"/>
      <c r="FA457" s="241"/>
      <c r="FB457" s="241"/>
      <c r="FC457" s="241"/>
      <c r="FD457" s="241"/>
      <c r="FE457" s="241"/>
      <c r="FF457" s="241"/>
      <c r="FG457" s="241"/>
      <c r="FH457" s="241"/>
      <c r="FI457" s="241"/>
      <c r="FJ457" s="241"/>
      <c r="FK457" s="241"/>
      <c r="FL457" s="241"/>
      <c r="FM457" s="241"/>
      <c r="FN457" s="241"/>
      <c r="FO457" s="241"/>
      <c r="FP457" s="241"/>
      <c r="FQ457" s="241"/>
      <c r="FR457" s="241"/>
      <c r="FS457" s="241"/>
      <c r="FT457" s="241"/>
      <c r="FU457" s="241"/>
      <c r="FV457" s="241"/>
      <c r="FW457" s="241"/>
      <c r="FX457" s="241"/>
      <c r="FY457" s="241"/>
      <c r="FZ457" s="241"/>
      <c r="GA457" s="241"/>
      <c r="GB457" s="241"/>
      <c r="GC457" s="241"/>
      <c r="GD457" s="241"/>
      <c r="GE457" s="241"/>
      <c r="GF457" s="241"/>
      <c r="GG457" s="241"/>
      <c r="GH457" s="241"/>
      <c r="GI457" s="241"/>
      <c r="GJ457" s="241"/>
      <c r="GK457" s="241"/>
      <c r="GL457" s="241"/>
      <c r="GM457" s="241"/>
      <c r="GN457" s="241"/>
      <c r="GO457" s="241"/>
      <c r="GP457" s="241"/>
      <c r="GQ457" s="241"/>
      <c r="GR457" s="241"/>
      <c r="GS457" s="241"/>
      <c r="GT457" s="241"/>
      <c r="GU457" s="241"/>
      <c r="GV457" s="241"/>
      <c r="GW457" s="241"/>
      <c r="GX457" s="241"/>
      <c r="GY457" s="241"/>
      <c r="GZ457" s="241"/>
      <c r="HA457" s="241"/>
      <c r="HB457" s="241"/>
      <c r="HC457" s="241"/>
      <c r="HD457" s="241"/>
      <c r="HE457" s="241"/>
      <c r="HF457" s="241"/>
      <c r="HG457" s="241"/>
      <c r="HH457" s="241"/>
      <c r="HI457" s="241"/>
      <c r="HJ457" s="241"/>
      <c r="HK457" s="241"/>
      <c r="HL457" s="241"/>
      <c r="HM457" s="241"/>
      <c r="HN457" s="241"/>
      <c r="HO457" s="241"/>
      <c r="HP457" s="241"/>
      <c r="HQ457" s="241"/>
      <c r="HR457" s="241"/>
      <c r="HS457" s="241"/>
      <c r="HT457" s="241"/>
      <c r="HU457" s="241"/>
      <c r="HV457" s="241"/>
      <c r="HW457" s="241"/>
      <c r="HX457" s="241"/>
      <c r="HY457" s="241"/>
      <c r="HZ457" s="241"/>
      <c r="IA457" s="241"/>
      <c r="IB457" s="241"/>
      <c r="IC457" s="241"/>
      <c r="ID457" s="241"/>
      <c r="IE457" s="241"/>
      <c r="IF457" s="241"/>
      <c r="IG457" s="241"/>
      <c r="IH457" s="241"/>
      <c r="II457" s="241"/>
      <c r="IJ457" s="241"/>
      <c r="IK457" s="241"/>
      <c r="IL457" s="241"/>
      <c r="IM457" s="241"/>
      <c r="IN457" s="241"/>
      <c r="IO457" s="241"/>
      <c r="IP457" s="241"/>
      <c r="IQ457" s="241"/>
      <c r="IR457" s="241"/>
      <c r="IS457" s="241"/>
      <c r="IT457" s="241"/>
      <c r="IU457" s="241"/>
      <c r="IV457" s="241"/>
      <c r="IW457" s="241"/>
      <c r="IX457" s="241"/>
      <c r="IY457" s="241"/>
      <c r="IZ457" s="241"/>
      <c r="JA457" s="241"/>
      <c r="JB457" s="241"/>
      <c r="JC457" s="241"/>
      <c r="JD457" s="241"/>
      <c r="JE457" s="241"/>
      <c r="JF457" s="241"/>
      <c r="JG457" s="241"/>
      <c r="JH457" s="241"/>
      <c r="JI457" s="241"/>
      <c r="JJ457" s="241"/>
      <c r="JK457" s="241"/>
      <c r="JL457" s="241"/>
      <c r="JM457" s="241"/>
      <c r="JN457" s="241"/>
      <c r="JO457" s="241"/>
      <c r="JP457" s="241"/>
      <c r="JQ457" s="241"/>
      <c r="JR457" s="241"/>
      <c r="JS457" s="241"/>
      <c r="JT457" s="241"/>
      <c r="JU457" s="241"/>
      <c r="JV457" s="241"/>
      <c r="JW457" s="241"/>
      <c r="JX457" s="241"/>
      <c r="JY457" s="241"/>
      <c r="JZ457" s="241"/>
      <c r="KA457" s="241"/>
      <c r="KB457" s="241"/>
      <c r="KC457" s="241"/>
      <c r="KD457" s="241"/>
      <c r="KE457" s="241"/>
      <c r="KF457" s="241"/>
      <c r="KG457" s="241"/>
      <c r="KH457" s="241"/>
      <c r="KI457" s="241"/>
      <c r="KJ457" s="241"/>
      <c r="KK457" s="241"/>
      <c r="KL457" s="241"/>
      <c r="KM457" s="241"/>
      <c r="KN457" s="241"/>
      <c r="KO457" s="241"/>
      <c r="KP457" s="241"/>
      <c r="KQ457" s="241"/>
      <c r="KR457" s="241"/>
      <c r="KS457" s="241"/>
      <c r="KT457" s="241"/>
      <c r="KU457" s="241"/>
      <c r="KV457" s="241"/>
      <c r="KW457" s="241"/>
      <c r="KX457" s="241"/>
      <c r="KY457" s="241"/>
      <c r="KZ457" s="241"/>
      <c r="LA457" s="241"/>
      <c r="LB457" s="241"/>
      <c r="LC457" s="241"/>
      <c r="LD457" s="241"/>
      <c r="LE457" s="241"/>
      <c r="LF457" s="241"/>
      <c r="LG457" s="241"/>
      <c r="LH457" s="241"/>
      <c r="LI457" s="241"/>
      <c r="LJ457" s="241"/>
      <c r="LK457" s="241"/>
      <c r="LL457" s="241"/>
      <c r="LM457" s="241"/>
      <c r="LN457" s="241"/>
      <c r="LO457" s="241"/>
      <c r="LP457" s="241"/>
      <c r="LQ457" s="241"/>
      <c r="LR457" s="241"/>
      <c r="LS457" s="241"/>
      <c r="LT457" s="241"/>
      <c r="LU457" s="241"/>
      <c r="LV457" s="241"/>
      <c r="LW457" s="241"/>
      <c r="LX457" s="241"/>
      <c r="LY457" s="241"/>
      <c r="LZ457" s="241"/>
      <c r="MA457" s="241"/>
      <c r="MB457" s="241"/>
      <c r="MC457" s="241"/>
      <c r="MD457" s="241"/>
      <c r="ME457" s="241"/>
      <c r="MF457" s="241"/>
      <c r="MG457" s="241"/>
      <c r="MH457" s="241"/>
      <c r="MI457" s="241"/>
      <c r="MJ457" s="241"/>
      <c r="MK457" s="241"/>
      <c r="ML457" s="241"/>
      <c r="MM457" s="241"/>
      <c r="MN457" s="241"/>
      <c r="MO457" s="241"/>
      <c r="MP457" s="241"/>
      <c r="MQ457" s="241"/>
      <c r="MR457" s="241"/>
      <c r="MS457" s="241"/>
      <c r="MT457" s="241"/>
      <c r="MU457" s="241"/>
      <c r="MV457" s="241"/>
      <c r="MW457" s="241"/>
      <c r="MX457" s="241"/>
      <c r="MY457" s="241"/>
      <c r="MZ457" s="241"/>
      <c r="NA457" s="241"/>
      <c r="NB457" s="241"/>
      <c r="NC457" s="241"/>
      <c r="ND457" s="241"/>
      <c r="NE457" s="241"/>
      <c r="NF457" s="241"/>
      <c r="NG457" s="241"/>
      <c r="NH457" s="241"/>
      <c r="NI457" s="241"/>
      <c r="NJ457" s="241"/>
      <c r="NK457" s="241"/>
      <c r="NL457" s="241"/>
      <c r="NM457" s="241"/>
      <c r="NN457" s="241"/>
      <c r="NO457" s="241"/>
      <c r="NP457" s="241"/>
      <c r="NQ457" s="241"/>
      <c r="NR457" s="241"/>
      <c r="NS457" s="241"/>
      <c r="NT457" s="241"/>
      <c r="NU457" s="241"/>
      <c r="NV457" s="241"/>
      <c r="NW457" s="241"/>
      <c r="NX457" s="241"/>
      <c r="NY457" s="241"/>
      <c r="NZ457" s="241"/>
      <c r="OA457" s="241"/>
      <c r="OB457" s="241"/>
    </row>
    <row r="458" spans="1:392" s="162" customFormat="1">
      <c r="A458" s="205" t="s">
        <v>2358</v>
      </c>
      <c r="B458" s="203" t="s">
        <v>2357</v>
      </c>
      <c r="C458" s="190">
        <f>VLOOKUP(A458,'Running Inventory count'!$A:$C,3,)</f>
        <v>0</v>
      </c>
      <c r="D458" s="264"/>
      <c r="E458" s="266"/>
      <c r="F458" s="188" t="s">
        <v>2329</v>
      </c>
      <c r="G458" s="186" t="s">
        <v>868</v>
      </c>
      <c r="H458" s="185" t="s">
        <v>102</v>
      </c>
      <c r="I458" s="287"/>
      <c r="J458" s="187"/>
      <c r="K458" s="287"/>
      <c r="L458" s="241"/>
      <c r="M458" s="241"/>
      <c r="N458" s="241"/>
      <c r="O458" s="241"/>
      <c r="P458" s="241"/>
      <c r="Q458" s="241"/>
      <c r="R458" s="241"/>
      <c r="S458" s="241"/>
      <c r="T458" s="241"/>
      <c r="U458" s="241"/>
      <c r="V458" s="241"/>
      <c r="W458" s="241"/>
      <c r="X458" s="241"/>
      <c r="Y458" s="241"/>
      <c r="Z458" s="241"/>
      <c r="AA458" s="241"/>
      <c r="AB458" s="241"/>
      <c r="AC458" s="241"/>
      <c r="AD458" s="241"/>
      <c r="AE458" s="241"/>
      <c r="AF458" s="241"/>
      <c r="AG458" s="241"/>
      <c r="AH458" s="241"/>
      <c r="AI458" s="241"/>
      <c r="AJ458" s="241"/>
      <c r="AK458" s="241"/>
      <c r="AL458" s="241"/>
      <c r="AM458" s="241"/>
      <c r="AN458" s="241"/>
      <c r="AO458" s="241"/>
      <c r="AP458" s="241"/>
      <c r="AQ458" s="241"/>
      <c r="AR458" s="241"/>
      <c r="AS458" s="241"/>
      <c r="AT458" s="241"/>
      <c r="AU458" s="241"/>
      <c r="AV458" s="241"/>
      <c r="AW458" s="241"/>
      <c r="AX458" s="241"/>
      <c r="AY458" s="241"/>
      <c r="AZ458" s="241"/>
      <c r="BA458" s="241"/>
      <c r="BB458" s="241"/>
      <c r="BC458" s="241"/>
      <c r="BD458" s="241"/>
      <c r="BE458" s="241"/>
      <c r="BF458" s="241"/>
      <c r="BG458" s="241"/>
      <c r="BH458" s="241"/>
      <c r="BI458" s="241"/>
      <c r="BJ458" s="241"/>
      <c r="BK458" s="241"/>
      <c r="BL458" s="241"/>
      <c r="BM458" s="241"/>
      <c r="BN458" s="241"/>
      <c r="BO458" s="241"/>
      <c r="BP458" s="241"/>
      <c r="BQ458" s="241"/>
      <c r="BR458" s="241"/>
      <c r="BS458" s="241"/>
      <c r="BT458" s="241"/>
      <c r="BU458" s="241"/>
      <c r="BV458" s="241"/>
      <c r="BW458" s="241"/>
      <c r="BX458" s="241"/>
      <c r="BY458" s="241"/>
      <c r="BZ458" s="241"/>
      <c r="CA458" s="241"/>
      <c r="CB458" s="241"/>
      <c r="CC458" s="241"/>
      <c r="CD458" s="241"/>
      <c r="CE458" s="241"/>
      <c r="CF458" s="241"/>
      <c r="CG458" s="241"/>
      <c r="CH458" s="241"/>
      <c r="CI458" s="241"/>
      <c r="CJ458" s="241"/>
      <c r="CK458" s="241"/>
      <c r="CL458" s="241"/>
      <c r="CM458" s="241"/>
      <c r="CN458" s="241"/>
      <c r="CO458" s="241"/>
      <c r="CP458" s="241"/>
      <c r="CQ458" s="241"/>
      <c r="CR458" s="241"/>
      <c r="CS458" s="241"/>
      <c r="CT458" s="241"/>
      <c r="CU458" s="241"/>
      <c r="CV458" s="241"/>
      <c r="CW458" s="241"/>
      <c r="CX458" s="241"/>
      <c r="CY458" s="241"/>
      <c r="CZ458" s="241"/>
      <c r="DA458" s="241"/>
      <c r="DB458" s="241"/>
      <c r="DC458" s="241"/>
      <c r="DD458" s="241"/>
      <c r="DE458" s="241"/>
      <c r="DF458" s="241"/>
      <c r="DG458" s="241"/>
      <c r="DH458" s="241"/>
      <c r="DI458" s="241"/>
      <c r="DJ458" s="241"/>
      <c r="DK458" s="241"/>
      <c r="DL458" s="241"/>
      <c r="DM458" s="241"/>
      <c r="DN458" s="241"/>
      <c r="DO458" s="241"/>
      <c r="DP458" s="241"/>
      <c r="DQ458" s="241"/>
      <c r="DR458" s="241"/>
      <c r="DS458" s="241"/>
      <c r="DT458" s="241"/>
      <c r="DU458" s="241"/>
      <c r="DV458" s="241"/>
      <c r="DW458" s="241"/>
      <c r="DX458" s="241"/>
      <c r="DY458" s="241"/>
      <c r="DZ458" s="241"/>
      <c r="EA458" s="241"/>
      <c r="EB458" s="241"/>
      <c r="EC458" s="241"/>
      <c r="ED458" s="241"/>
      <c r="EE458" s="241"/>
      <c r="EF458" s="241"/>
      <c r="EG458" s="241"/>
      <c r="EH458" s="241"/>
      <c r="EI458" s="241"/>
      <c r="EJ458" s="241"/>
      <c r="EK458" s="241"/>
      <c r="EL458" s="241"/>
      <c r="EM458" s="241"/>
      <c r="EN458" s="241"/>
      <c r="EO458" s="241"/>
      <c r="EP458" s="241"/>
      <c r="EQ458" s="241"/>
      <c r="ER458" s="241"/>
      <c r="ES458" s="241"/>
      <c r="ET458" s="241"/>
      <c r="EU458" s="241"/>
      <c r="EV458" s="241"/>
      <c r="EW458" s="241"/>
      <c r="EX458" s="241"/>
      <c r="EY458" s="241"/>
      <c r="EZ458" s="241"/>
      <c r="FA458" s="241"/>
      <c r="FB458" s="241"/>
      <c r="FC458" s="241"/>
      <c r="FD458" s="241"/>
      <c r="FE458" s="241"/>
      <c r="FF458" s="241"/>
      <c r="FG458" s="241"/>
      <c r="FH458" s="241"/>
      <c r="FI458" s="241"/>
      <c r="FJ458" s="241"/>
      <c r="FK458" s="241"/>
      <c r="FL458" s="241"/>
      <c r="FM458" s="241"/>
      <c r="FN458" s="241"/>
      <c r="FO458" s="241"/>
      <c r="FP458" s="241"/>
      <c r="FQ458" s="241"/>
      <c r="FR458" s="241"/>
      <c r="FS458" s="241"/>
      <c r="FT458" s="241"/>
      <c r="FU458" s="241"/>
      <c r="FV458" s="241"/>
      <c r="FW458" s="241"/>
      <c r="FX458" s="241"/>
      <c r="FY458" s="241"/>
      <c r="FZ458" s="241"/>
      <c r="GA458" s="241"/>
      <c r="GB458" s="241"/>
      <c r="GC458" s="241"/>
      <c r="GD458" s="241"/>
      <c r="GE458" s="241"/>
      <c r="GF458" s="241"/>
      <c r="GG458" s="241"/>
      <c r="GH458" s="241"/>
      <c r="GI458" s="241"/>
      <c r="GJ458" s="241"/>
      <c r="GK458" s="241"/>
      <c r="GL458" s="241"/>
      <c r="GM458" s="241"/>
      <c r="GN458" s="241"/>
      <c r="GO458" s="241"/>
      <c r="GP458" s="241"/>
      <c r="GQ458" s="241"/>
      <c r="GR458" s="241"/>
      <c r="GS458" s="241"/>
      <c r="GT458" s="241"/>
      <c r="GU458" s="241"/>
      <c r="GV458" s="241"/>
      <c r="GW458" s="241"/>
      <c r="GX458" s="241"/>
      <c r="GY458" s="241"/>
      <c r="GZ458" s="241"/>
      <c r="HA458" s="241"/>
      <c r="HB458" s="241"/>
      <c r="HC458" s="241"/>
      <c r="HD458" s="241"/>
      <c r="HE458" s="241"/>
      <c r="HF458" s="241"/>
      <c r="HG458" s="241"/>
      <c r="HH458" s="241"/>
      <c r="HI458" s="241"/>
      <c r="HJ458" s="241"/>
      <c r="HK458" s="241"/>
      <c r="HL458" s="241"/>
      <c r="HM458" s="241"/>
      <c r="HN458" s="241"/>
      <c r="HO458" s="241"/>
      <c r="HP458" s="241"/>
      <c r="HQ458" s="241"/>
      <c r="HR458" s="241"/>
      <c r="HS458" s="241"/>
      <c r="HT458" s="241"/>
      <c r="HU458" s="241"/>
      <c r="HV458" s="241"/>
      <c r="HW458" s="241"/>
      <c r="HX458" s="241"/>
      <c r="HY458" s="241"/>
      <c r="HZ458" s="241"/>
      <c r="IA458" s="241"/>
      <c r="IB458" s="241"/>
      <c r="IC458" s="241"/>
      <c r="ID458" s="241"/>
      <c r="IE458" s="241"/>
      <c r="IF458" s="241"/>
      <c r="IG458" s="241"/>
      <c r="IH458" s="241"/>
      <c r="II458" s="241"/>
      <c r="IJ458" s="241"/>
      <c r="IK458" s="241"/>
      <c r="IL458" s="241"/>
      <c r="IM458" s="241"/>
      <c r="IN458" s="241"/>
      <c r="IO458" s="241"/>
      <c r="IP458" s="241"/>
      <c r="IQ458" s="241"/>
      <c r="IR458" s="241"/>
      <c r="IS458" s="241"/>
      <c r="IT458" s="241"/>
      <c r="IU458" s="241"/>
      <c r="IV458" s="241"/>
      <c r="IW458" s="241"/>
      <c r="IX458" s="241"/>
      <c r="IY458" s="241"/>
      <c r="IZ458" s="241"/>
      <c r="JA458" s="241"/>
      <c r="JB458" s="241"/>
      <c r="JC458" s="241"/>
      <c r="JD458" s="241"/>
      <c r="JE458" s="241"/>
      <c r="JF458" s="241"/>
      <c r="JG458" s="241"/>
      <c r="JH458" s="241"/>
      <c r="JI458" s="241"/>
      <c r="JJ458" s="241"/>
      <c r="JK458" s="241"/>
      <c r="JL458" s="241"/>
      <c r="JM458" s="241"/>
      <c r="JN458" s="241"/>
      <c r="JO458" s="241"/>
      <c r="JP458" s="241"/>
      <c r="JQ458" s="241"/>
      <c r="JR458" s="241"/>
      <c r="JS458" s="241"/>
      <c r="JT458" s="241"/>
      <c r="JU458" s="241"/>
      <c r="JV458" s="241"/>
      <c r="JW458" s="241"/>
      <c r="JX458" s="241"/>
      <c r="JY458" s="241"/>
      <c r="JZ458" s="241"/>
      <c r="KA458" s="241"/>
      <c r="KB458" s="241"/>
      <c r="KC458" s="241"/>
      <c r="KD458" s="241"/>
      <c r="KE458" s="241"/>
      <c r="KF458" s="241"/>
      <c r="KG458" s="241"/>
      <c r="KH458" s="241"/>
      <c r="KI458" s="241"/>
      <c r="KJ458" s="241"/>
      <c r="KK458" s="241"/>
      <c r="KL458" s="241"/>
      <c r="KM458" s="241"/>
      <c r="KN458" s="241"/>
      <c r="KO458" s="241"/>
      <c r="KP458" s="241"/>
      <c r="KQ458" s="241"/>
      <c r="KR458" s="241"/>
      <c r="KS458" s="241"/>
      <c r="KT458" s="241"/>
      <c r="KU458" s="241"/>
      <c r="KV458" s="241"/>
      <c r="KW458" s="241"/>
      <c r="KX458" s="241"/>
      <c r="KY458" s="241"/>
      <c r="KZ458" s="241"/>
      <c r="LA458" s="241"/>
      <c r="LB458" s="241"/>
      <c r="LC458" s="241"/>
      <c r="LD458" s="241"/>
      <c r="LE458" s="241"/>
      <c r="LF458" s="241"/>
      <c r="LG458" s="241"/>
      <c r="LH458" s="241"/>
      <c r="LI458" s="241"/>
      <c r="LJ458" s="241"/>
      <c r="LK458" s="241"/>
      <c r="LL458" s="241"/>
      <c r="LM458" s="241"/>
      <c r="LN458" s="241"/>
      <c r="LO458" s="241"/>
      <c r="LP458" s="241"/>
      <c r="LQ458" s="241"/>
      <c r="LR458" s="241"/>
      <c r="LS458" s="241"/>
      <c r="LT458" s="241"/>
      <c r="LU458" s="241"/>
      <c r="LV458" s="241"/>
      <c r="LW458" s="241"/>
      <c r="LX458" s="241"/>
      <c r="LY458" s="241"/>
      <c r="LZ458" s="241"/>
      <c r="MA458" s="241"/>
      <c r="MB458" s="241"/>
      <c r="MC458" s="241"/>
      <c r="MD458" s="241"/>
      <c r="ME458" s="241"/>
      <c r="MF458" s="241"/>
      <c r="MG458" s="241"/>
      <c r="MH458" s="241"/>
      <c r="MI458" s="241"/>
      <c r="MJ458" s="241"/>
      <c r="MK458" s="241"/>
      <c r="ML458" s="241"/>
      <c r="MM458" s="241"/>
      <c r="MN458" s="241"/>
      <c r="MO458" s="241"/>
      <c r="MP458" s="241"/>
      <c r="MQ458" s="241"/>
      <c r="MR458" s="241"/>
      <c r="MS458" s="241"/>
      <c r="MT458" s="241"/>
      <c r="MU458" s="241"/>
      <c r="MV458" s="241"/>
      <c r="MW458" s="241"/>
      <c r="MX458" s="241"/>
      <c r="MY458" s="241"/>
      <c r="MZ458" s="241"/>
      <c r="NA458" s="241"/>
      <c r="NB458" s="241"/>
      <c r="NC458" s="241"/>
      <c r="ND458" s="241"/>
      <c r="NE458" s="241"/>
      <c r="NF458" s="241"/>
      <c r="NG458" s="241"/>
      <c r="NH458" s="241"/>
      <c r="NI458" s="241"/>
      <c r="NJ458" s="241"/>
      <c r="NK458" s="241"/>
      <c r="NL458" s="241"/>
      <c r="NM458" s="241"/>
      <c r="NN458" s="241"/>
      <c r="NO458" s="241"/>
      <c r="NP458" s="241"/>
      <c r="NQ458" s="241"/>
      <c r="NR458" s="241"/>
      <c r="NS458" s="241"/>
      <c r="NT458" s="241"/>
      <c r="NU458" s="241"/>
      <c r="NV458" s="241"/>
      <c r="NW458" s="241"/>
      <c r="NX458" s="241"/>
      <c r="NY458" s="241"/>
      <c r="NZ458" s="241"/>
      <c r="OA458" s="241"/>
      <c r="OB458" s="241"/>
    </row>
    <row r="459" spans="1:392" s="162" customFormat="1">
      <c r="A459" s="205" t="s">
        <v>2359</v>
      </c>
      <c r="B459" s="627" t="s">
        <v>2631</v>
      </c>
      <c r="C459" s="190">
        <f>VLOOKUP(A459,'Running Inventory count'!$A:$C,3,)</f>
        <v>20</v>
      </c>
      <c r="D459" s="264"/>
      <c r="E459" s="266"/>
      <c r="F459" s="188" t="s">
        <v>2329</v>
      </c>
      <c r="G459" s="186" t="s">
        <v>868</v>
      </c>
      <c r="H459" s="185" t="s">
        <v>102</v>
      </c>
      <c r="I459" s="287"/>
      <c r="J459" s="187"/>
      <c r="K459" s="287"/>
      <c r="L459" s="241"/>
      <c r="M459" s="241"/>
      <c r="N459" s="241"/>
      <c r="O459" s="241"/>
      <c r="P459" s="241"/>
      <c r="Q459" s="241"/>
      <c r="R459" s="241"/>
      <c r="S459" s="241"/>
      <c r="T459" s="241"/>
      <c r="U459" s="241"/>
      <c r="V459" s="241"/>
      <c r="W459" s="241"/>
      <c r="X459" s="241"/>
      <c r="Y459" s="241"/>
      <c r="Z459" s="241"/>
      <c r="AA459" s="241"/>
      <c r="AB459" s="241"/>
      <c r="AC459" s="241"/>
      <c r="AD459" s="241"/>
      <c r="AE459" s="241"/>
      <c r="AF459" s="241"/>
      <c r="AG459" s="241"/>
      <c r="AH459" s="241"/>
      <c r="AI459" s="241"/>
      <c r="AJ459" s="241"/>
      <c r="AK459" s="241"/>
      <c r="AL459" s="241"/>
      <c r="AM459" s="241"/>
      <c r="AN459" s="241"/>
      <c r="AO459" s="241"/>
      <c r="AP459" s="241"/>
      <c r="AQ459" s="241"/>
      <c r="AR459" s="241"/>
      <c r="AS459" s="241"/>
      <c r="AT459" s="241"/>
      <c r="AU459" s="241"/>
      <c r="AV459" s="241"/>
      <c r="AW459" s="241"/>
      <c r="AX459" s="241"/>
      <c r="AY459" s="241"/>
      <c r="AZ459" s="241"/>
      <c r="BA459" s="241"/>
      <c r="BB459" s="241"/>
      <c r="BC459" s="241"/>
      <c r="BD459" s="241"/>
      <c r="BE459" s="241"/>
      <c r="BF459" s="241"/>
      <c r="BG459" s="241"/>
      <c r="BH459" s="241"/>
      <c r="BI459" s="241"/>
      <c r="BJ459" s="241"/>
      <c r="BK459" s="241"/>
      <c r="BL459" s="241"/>
      <c r="BM459" s="241"/>
      <c r="BN459" s="241"/>
      <c r="BO459" s="241"/>
      <c r="BP459" s="241"/>
      <c r="BQ459" s="241"/>
      <c r="BR459" s="241"/>
      <c r="BS459" s="241"/>
      <c r="BT459" s="241"/>
      <c r="BU459" s="241"/>
      <c r="BV459" s="241"/>
      <c r="BW459" s="241"/>
      <c r="BX459" s="241"/>
      <c r="BY459" s="241"/>
      <c r="BZ459" s="241"/>
      <c r="CA459" s="241"/>
      <c r="CB459" s="241"/>
      <c r="CC459" s="241"/>
      <c r="CD459" s="241"/>
      <c r="CE459" s="241"/>
      <c r="CF459" s="241"/>
      <c r="CG459" s="241"/>
      <c r="CH459" s="241"/>
      <c r="CI459" s="241"/>
      <c r="CJ459" s="241"/>
      <c r="CK459" s="241"/>
      <c r="CL459" s="241"/>
      <c r="CM459" s="241"/>
      <c r="CN459" s="241"/>
      <c r="CO459" s="241"/>
      <c r="CP459" s="241"/>
      <c r="CQ459" s="241"/>
      <c r="CR459" s="241"/>
      <c r="CS459" s="241"/>
      <c r="CT459" s="241"/>
      <c r="CU459" s="241"/>
      <c r="CV459" s="241"/>
      <c r="CW459" s="241"/>
      <c r="CX459" s="241"/>
      <c r="CY459" s="241"/>
      <c r="CZ459" s="241"/>
      <c r="DA459" s="241"/>
      <c r="DB459" s="241"/>
      <c r="DC459" s="241"/>
      <c r="DD459" s="241"/>
      <c r="DE459" s="241"/>
      <c r="DF459" s="241"/>
      <c r="DG459" s="241"/>
      <c r="DH459" s="241"/>
      <c r="DI459" s="241"/>
      <c r="DJ459" s="241"/>
      <c r="DK459" s="241"/>
      <c r="DL459" s="241"/>
      <c r="DM459" s="241"/>
      <c r="DN459" s="241"/>
      <c r="DO459" s="241"/>
      <c r="DP459" s="241"/>
      <c r="DQ459" s="241"/>
      <c r="DR459" s="241"/>
      <c r="DS459" s="241"/>
      <c r="DT459" s="241"/>
      <c r="DU459" s="241"/>
      <c r="DV459" s="241"/>
      <c r="DW459" s="241"/>
      <c r="DX459" s="241"/>
      <c r="DY459" s="241"/>
      <c r="DZ459" s="241"/>
      <c r="EA459" s="241"/>
      <c r="EB459" s="241"/>
      <c r="EC459" s="241"/>
      <c r="ED459" s="241"/>
      <c r="EE459" s="241"/>
      <c r="EF459" s="241"/>
      <c r="EG459" s="241"/>
      <c r="EH459" s="241"/>
      <c r="EI459" s="241"/>
      <c r="EJ459" s="241"/>
      <c r="EK459" s="241"/>
      <c r="EL459" s="241"/>
      <c r="EM459" s="241"/>
      <c r="EN459" s="241"/>
      <c r="EO459" s="241"/>
      <c r="EP459" s="241"/>
      <c r="EQ459" s="241"/>
      <c r="ER459" s="241"/>
      <c r="ES459" s="241"/>
      <c r="ET459" s="241"/>
      <c r="EU459" s="241"/>
      <c r="EV459" s="241"/>
      <c r="EW459" s="241"/>
      <c r="EX459" s="241"/>
      <c r="EY459" s="241"/>
      <c r="EZ459" s="241"/>
      <c r="FA459" s="241"/>
      <c r="FB459" s="241"/>
      <c r="FC459" s="241"/>
      <c r="FD459" s="241"/>
      <c r="FE459" s="241"/>
      <c r="FF459" s="241"/>
      <c r="FG459" s="241"/>
      <c r="FH459" s="241"/>
      <c r="FI459" s="241"/>
      <c r="FJ459" s="241"/>
      <c r="FK459" s="241"/>
      <c r="FL459" s="241"/>
      <c r="FM459" s="241"/>
      <c r="FN459" s="241"/>
      <c r="FO459" s="241"/>
      <c r="FP459" s="241"/>
      <c r="FQ459" s="241"/>
      <c r="FR459" s="241"/>
      <c r="FS459" s="241"/>
      <c r="FT459" s="241"/>
      <c r="FU459" s="241"/>
      <c r="FV459" s="241"/>
      <c r="FW459" s="241"/>
      <c r="FX459" s="241"/>
      <c r="FY459" s="241"/>
      <c r="FZ459" s="241"/>
      <c r="GA459" s="241"/>
      <c r="GB459" s="241"/>
      <c r="GC459" s="241"/>
      <c r="GD459" s="241"/>
      <c r="GE459" s="241"/>
      <c r="GF459" s="241"/>
      <c r="GG459" s="241"/>
      <c r="GH459" s="241"/>
      <c r="GI459" s="241"/>
      <c r="GJ459" s="241"/>
      <c r="GK459" s="241"/>
      <c r="GL459" s="241"/>
      <c r="GM459" s="241"/>
      <c r="GN459" s="241"/>
      <c r="GO459" s="241"/>
      <c r="GP459" s="241"/>
      <c r="GQ459" s="241"/>
      <c r="GR459" s="241"/>
      <c r="GS459" s="241"/>
      <c r="GT459" s="241"/>
      <c r="GU459" s="241"/>
      <c r="GV459" s="241"/>
      <c r="GW459" s="241"/>
      <c r="GX459" s="241"/>
      <c r="GY459" s="241"/>
      <c r="GZ459" s="241"/>
      <c r="HA459" s="241"/>
      <c r="HB459" s="241"/>
      <c r="HC459" s="241"/>
      <c r="HD459" s="241"/>
      <c r="HE459" s="241"/>
      <c r="HF459" s="241"/>
      <c r="HG459" s="241"/>
      <c r="HH459" s="241"/>
      <c r="HI459" s="241"/>
      <c r="HJ459" s="241"/>
      <c r="HK459" s="241"/>
      <c r="HL459" s="241"/>
      <c r="HM459" s="241"/>
      <c r="HN459" s="241"/>
      <c r="HO459" s="241"/>
      <c r="HP459" s="241"/>
      <c r="HQ459" s="241"/>
      <c r="HR459" s="241"/>
      <c r="HS459" s="241"/>
      <c r="HT459" s="241"/>
      <c r="HU459" s="241"/>
      <c r="HV459" s="241"/>
      <c r="HW459" s="241"/>
      <c r="HX459" s="241"/>
      <c r="HY459" s="241"/>
      <c r="HZ459" s="241"/>
      <c r="IA459" s="241"/>
      <c r="IB459" s="241"/>
      <c r="IC459" s="241"/>
      <c r="ID459" s="241"/>
      <c r="IE459" s="241"/>
      <c r="IF459" s="241"/>
      <c r="IG459" s="241"/>
      <c r="IH459" s="241"/>
      <c r="II459" s="241"/>
      <c r="IJ459" s="241"/>
      <c r="IK459" s="241"/>
      <c r="IL459" s="241"/>
      <c r="IM459" s="241"/>
      <c r="IN459" s="241"/>
      <c r="IO459" s="241"/>
      <c r="IP459" s="241"/>
      <c r="IQ459" s="241"/>
      <c r="IR459" s="241"/>
      <c r="IS459" s="241"/>
      <c r="IT459" s="241"/>
      <c r="IU459" s="241"/>
      <c r="IV459" s="241"/>
      <c r="IW459" s="241"/>
      <c r="IX459" s="241"/>
      <c r="IY459" s="241"/>
      <c r="IZ459" s="241"/>
      <c r="JA459" s="241"/>
      <c r="JB459" s="241"/>
      <c r="JC459" s="241"/>
      <c r="JD459" s="241"/>
      <c r="JE459" s="241"/>
      <c r="JF459" s="241"/>
      <c r="JG459" s="241"/>
      <c r="JH459" s="241"/>
      <c r="JI459" s="241"/>
      <c r="JJ459" s="241"/>
      <c r="JK459" s="241"/>
      <c r="JL459" s="241"/>
      <c r="JM459" s="241"/>
      <c r="JN459" s="241"/>
      <c r="JO459" s="241"/>
      <c r="JP459" s="241"/>
      <c r="JQ459" s="241"/>
      <c r="JR459" s="241"/>
      <c r="JS459" s="241"/>
      <c r="JT459" s="241"/>
      <c r="JU459" s="241"/>
      <c r="JV459" s="241"/>
      <c r="JW459" s="241"/>
      <c r="JX459" s="241"/>
      <c r="JY459" s="241"/>
      <c r="JZ459" s="241"/>
      <c r="KA459" s="241"/>
      <c r="KB459" s="241"/>
      <c r="KC459" s="241"/>
      <c r="KD459" s="241"/>
      <c r="KE459" s="241"/>
      <c r="KF459" s="241"/>
      <c r="KG459" s="241"/>
      <c r="KH459" s="241"/>
      <c r="KI459" s="241"/>
      <c r="KJ459" s="241"/>
      <c r="KK459" s="241"/>
      <c r="KL459" s="241"/>
      <c r="KM459" s="241"/>
      <c r="KN459" s="241"/>
      <c r="KO459" s="241"/>
      <c r="KP459" s="241"/>
      <c r="KQ459" s="241"/>
      <c r="KR459" s="241"/>
      <c r="KS459" s="241"/>
      <c r="KT459" s="241"/>
      <c r="KU459" s="241"/>
      <c r="KV459" s="241"/>
      <c r="KW459" s="241"/>
      <c r="KX459" s="241"/>
      <c r="KY459" s="241"/>
      <c r="KZ459" s="241"/>
      <c r="LA459" s="241"/>
      <c r="LB459" s="241"/>
      <c r="LC459" s="241"/>
      <c r="LD459" s="241"/>
      <c r="LE459" s="241"/>
      <c r="LF459" s="241"/>
      <c r="LG459" s="241"/>
      <c r="LH459" s="241"/>
      <c r="LI459" s="241"/>
      <c r="LJ459" s="241"/>
      <c r="LK459" s="241"/>
      <c r="LL459" s="241"/>
      <c r="LM459" s="241"/>
      <c r="LN459" s="241"/>
      <c r="LO459" s="241"/>
      <c r="LP459" s="241"/>
      <c r="LQ459" s="241"/>
      <c r="LR459" s="241"/>
      <c r="LS459" s="241"/>
      <c r="LT459" s="241"/>
      <c r="LU459" s="241"/>
      <c r="LV459" s="241"/>
      <c r="LW459" s="241"/>
      <c r="LX459" s="241"/>
      <c r="LY459" s="241"/>
      <c r="LZ459" s="241"/>
      <c r="MA459" s="241"/>
      <c r="MB459" s="241"/>
      <c r="MC459" s="241"/>
      <c r="MD459" s="241"/>
      <c r="ME459" s="241"/>
      <c r="MF459" s="241"/>
      <c r="MG459" s="241"/>
      <c r="MH459" s="241"/>
      <c r="MI459" s="241"/>
      <c r="MJ459" s="241"/>
      <c r="MK459" s="241"/>
      <c r="ML459" s="241"/>
      <c r="MM459" s="241"/>
      <c r="MN459" s="241"/>
      <c r="MO459" s="241"/>
      <c r="MP459" s="241"/>
      <c r="MQ459" s="241"/>
      <c r="MR459" s="241"/>
      <c r="MS459" s="241"/>
      <c r="MT459" s="241"/>
      <c r="MU459" s="241"/>
      <c r="MV459" s="241"/>
      <c r="MW459" s="241"/>
      <c r="MX459" s="241"/>
      <c r="MY459" s="241"/>
      <c r="MZ459" s="241"/>
      <c r="NA459" s="241"/>
      <c r="NB459" s="241"/>
      <c r="NC459" s="241"/>
      <c r="ND459" s="241"/>
      <c r="NE459" s="241"/>
      <c r="NF459" s="241"/>
      <c r="NG459" s="241"/>
      <c r="NH459" s="241"/>
      <c r="NI459" s="241"/>
      <c r="NJ459" s="241"/>
      <c r="NK459" s="241"/>
      <c r="NL459" s="241"/>
      <c r="NM459" s="241"/>
      <c r="NN459" s="241"/>
      <c r="NO459" s="241"/>
      <c r="NP459" s="241"/>
      <c r="NQ459" s="241"/>
      <c r="NR459" s="241"/>
      <c r="NS459" s="241"/>
      <c r="NT459" s="241"/>
      <c r="NU459" s="241"/>
      <c r="NV459" s="241"/>
      <c r="NW459" s="241"/>
      <c r="NX459" s="241"/>
      <c r="NY459" s="241"/>
      <c r="NZ459" s="241"/>
      <c r="OA459" s="241"/>
      <c r="OB459" s="241"/>
    </row>
    <row r="460" spans="1:392" s="162" customFormat="1">
      <c r="A460" s="205" t="s">
        <v>2360</v>
      </c>
      <c r="B460" s="627" t="s">
        <v>2242</v>
      </c>
      <c r="C460" s="190">
        <f>VLOOKUP(A460,'Running Inventory count'!$A:$C,3,)</f>
        <v>19</v>
      </c>
      <c r="D460" s="264"/>
      <c r="E460" s="266"/>
      <c r="F460" s="188" t="s">
        <v>2329</v>
      </c>
      <c r="G460" s="186" t="s">
        <v>868</v>
      </c>
      <c r="H460" s="185" t="s">
        <v>102</v>
      </c>
      <c r="I460" s="287"/>
      <c r="J460" s="187"/>
      <c r="K460" s="287"/>
      <c r="L460" s="241"/>
      <c r="M460" s="241"/>
      <c r="N460" s="241"/>
      <c r="O460" s="241"/>
      <c r="P460" s="241"/>
      <c r="Q460" s="241"/>
      <c r="R460" s="241"/>
      <c r="S460" s="241"/>
      <c r="T460" s="241"/>
      <c r="U460" s="241"/>
      <c r="V460" s="241"/>
      <c r="W460" s="241"/>
      <c r="X460" s="241"/>
      <c r="Y460" s="241"/>
      <c r="Z460" s="241"/>
      <c r="AA460" s="241"/>
      <c r="AB460" s="241"/>
      <c r="AC460" s="241"/>
      <c r="AD460" s="241"/>
      <c r="AE460" s="241"/>
      <c r="AF460" s="241"/>
      <c r="AG460" s="241"/>
      <c r="AH460" s="241"/>
      <c r="AI460" s="241"/>
      <c r="AJ460" s="241"/>
      <c r="AK460" s="241"/>
      <c r="AL460" s="241"/>
      <c r="AM460" s="241"/>
      <c r="AN460" s="241"/>
      <c r="AO460" s="241"/>
      <c r="AP460" s="241"/>
      <c r="AQ460" s="241"/>
      <c r="AR460" s="241"/>
      <c r="AS460" s="241"/>
      <c r="AT460" s="241"/>
      <c r="AU460" s="241"/>
      <c r="AV460" s="241"/>
      <c r="AW460" s="241"/>
      <c r="AX460" s="241"/>
      <c r="AY460" s="241"/>
      <c r="AZ460" s="241"/>
      <c r="BA460" s="241"/>
      <c r="BB460" s="241"/>
      <c r="BC460" s="241"/>
      <c r="BD460" s="241"/>
      <c r="BE460" s="241"/>
      <c r="BF460" s="241"/>
      <c r="BG460" s="241"/>
      <c r="BH460" s="241"/>
      <c r="BI460" s="241"/>
      <c r="BJ460" s="241"/>
      <c r="BK460" s="241"/>
      <c r="BL460" s="241"/>
      <c r="BM460" s="241"/>
      <c r="BN460" s="241"/>
      <c r="BO460" s="241"/>
      <c r="BP460" s="241"/>
      <c r="BQ460" s="241"/>
      <c r="BR460" s="241"/>
      <c r="BS460" s="241"/>
      <c r="BT460" s="241"/>
      <c r="BU460" s="241"/>
      <c r="BV460" s="241"/>
      <c r="BW460" s="241"/>
      <c r="BX460" s="241"/>
      <c r="BY460" s="241"/>
      <c r="BZ460" s="241"/>
      <c r="CA460" s="241"/>
      <c r="CB460" s="241"/>
      <c r="CC460" s="241"/>
      <c r="CD460" s="241"/>
      <c r="CE460" s="241"/>
      <c r="CF460" s="241"/>
      <c r="CG460" s="241"/>
      <c r="CH460" s="241"/>
      <c r="CI460" s="241"/>
      <c r="CJ460" s="241"/>
      <c r="CK460" s="241"/>
      <c r="CL460" s="241"/>
      <c r="CM460" s="241"/>
      <c r="CN460" s="241"/>
      <c r="CO460" s="241"/>
      <c r="CP460" s="241"/>
      <c r="CQ460" s="241"/>
      <c r="CR460" s="241"/>
      <c r="CS460" s="241"/>
      <c r="CT460" s="241"/>
      <c r="CU460" s="241"/>
      <c r="CV460" s="241"/>
      <c r="CW460" s="241"/>
      <c r="CX460" s="241"/>
      <c r="CY460" s="241"/>
      <c r="CZ460" s="241"/>
      <c r="DA460" s="241"/>
      <c r="DB460" s="241"/>
      <c r="DC460" s="241"/>
      <c r="DD460" s="241"/>
      <c r="DE460" s="241"/>
      <c r="DF460" s="241"/>
      <c r="DG460" s="241"/>
      <c r="DH460" s="241"/>
      <c r="DI460" s="241"/>
      <c r="DJ460" s="241"/>
      <c r="DK460" s="241"/>
      <c r="DL460" s="241"/>
      <c r="DM460" s="241"/>
      <c r="DN460" s="241"/>
      <c r="DO460" s="241"/>
      <c r="DP460" s="241"/>
      <c r="DQ460" s="241"/>
      <c r="DR460" s="241"/>
      <c r="DS460" s="241"/>
      <c r="DT460" s="241"/>
      <c r="DU460" s="241"/>
      <c r="DV460" s="241"/>
      <c r="DW460" s="241"/>
      <c r="DX460" s="241"/>
      <c r="DY460" s="241"/>
      <c r="DZ460" s="241"/>
      <c r="EA460" s="241"/>
      <c r="EB460" s="241"/>
      <c r="EC460" s="241"/>
      <c r="ED460" s="241"/>
      <c r="EE460" s="241"/>
      <c r="EF460" s="241"/>
      <c r="EG460" s="241"/>
      <c r="EH460" s="241"/>
      <c r="EI460" s="241"/>
      <c r="EJ460" s="241"/>
      <c r="EK460" s="241"/>
      <c r="EL460" s="241"/>
      <c r="EM460" s="241"/>
      <c r="EN460" s="241"/>
      <c r="EO460" s="241"/>
      <c r="EP460" s="241"/>
      <c r="EQ460" s="241"/>
      <c r="ER460" s="241"/>
      <c r="ES460" s="241"/>
      <c r="ET460" s="241"/>
      <c r="EU460" s="241"/>
      <c r="EV460" s="241"/>
      <c r="EW460" s="241"/>
      <c r="EX460" s="241"/>
      <c r="EY460" s="241"/>
      <c r="EZ460" s="241"/>
      <c r="FA460" s="241"/>
      <c r="FB460" s="241"/>
      <c r="FC460" s="241"/>
      <c r="FD460" s="241"/>
      <c r="FE460" s="241"/>
      <c r="FF460" s="241"/>
      <c r="FG460" s="241"/>
      <c r="FH460" s="241"/>
      <c r="FI460" s="241"/>
      <c r="FJ460" s="241"/>
      <c r="FK460" s="241"/>
      <c r="FL460" s="241"/>
      <c r="FM460" s="241"/>
      <c r="FN460" s="241"/>
      <c r="FO460" s="241"/>
      <c r="FP460" s="241"/>
      <c r="FQ460" s="241"/>
      <c r="FR460" s="241"/>
      <c r="FS460" s="241"/>
      <c r="FT460" s="241"/>
      <c r="FU460" s="241"/>
      <c r="FV460" s="241"/>
      <c r="FW460" s="241"/>
      <c r="FX460" s="241"/>
      <c r="FY460" s="241"/>
      <c r="FZ460" s="241"/>
      <c r="GA460" s="241"/>
      <c r="GB460" s="241"/>
      <c r="GC460" s="241"/>
      <c r="GD460" s="241"/>
      <c r="GE460" s="241"/>
      <c r="GF460" s="241"/>
      <c r="GG460" s="241"/>
      <c r="GH460" s="241"/>
      <c r="GI460" s="241"/>
      <c r="GJ460" s="241"/>
      <c r="GK460" s="241"/>
      <c r="GL460" s="241"/>
      <c r="GM460" s="241"/>
      <c r="GN460" s="241"/>
      <c r="GO460" s="241"/>
      <c r="GP460" s="241"/>
      <c r="GQ460" s="241"/>
      <c r="GR460" s="241"/>
      <c r="GS460" s="241"/>
      <c r="GT460" s="241"/>
      <c r="GU460" s="241"/>
      <c r="GV460" s="241"/>
      <c r="GW460" s="241"/>
      <c r="GX460" s="241"/>
      <c r="GY460" s="241"/>
      <c r="GZ460" s="241"/>
      <c r="HA460" s="241"/>
      <c r="HB460" s="241"/>
      <c r="HC460" s="241"/>
      <c r="HD460" s="241"/>
      <c r="HE460" s="241"/>
      <c r="HF460" s="241"/>
      <c r="HG460" s="241"/>
      <c r="HH460" s="241"/>
      <c r="HI460" s="241"/>
      <c r="HJ460" s="241"/>
      <c r="HK460" s="241"/>
      <c r="HL460" s="241"/>
      <c r="HM460" s="241"/>
      <c r="HN460" s="241"/>
      <c r="HO460" s="241"/>
      <c r="HP460" s="241"/>
      <c r="HQ460" s="241"/>
      <c r="HR460" s="241"/>
      <c r="HS460" s="241"/>
      <c r="HT460" s="241"/>
      <c r="HU460" s="241"/>
      <c r="HV460" s="241"/>
      <c r="HW460" s="241"/>
      <c r="HX460" s="241"/>
      <c r="HY460" s="241"/>
      <c r="HZ460" s="241"/>
      <c r="IA460" s="241"/>
      <c r="IB460" s="241"/>
      <c r="IC460" s="241"/>
      <c r="ID460" s="241"/>
      <c r="IE460" s="241"/>
      <c r="IF460" s="241"/>
      <c r="IG460" s="241"/>
      <c r="IH460" s="241"/>
      <c r="II460" s="241"/>
      <c r="IJ460" s="241"/>
      <c r="IK460" s="241"/>
      <c r="IL460" s="241"/>
      <c r="IM460" s="241"/>
      <c r="IN460" s="241"/>
      <c r="IO460" s="241"/>
      <c r="IP460" s="241"/>
      <c r="IQ460" s="241"/>
      <c r="IR460" s="241"/>
      <c r="IS460" s="241"/>
      <c r="IT460" s="241"/>
      <c r="IU460" s="241"/>
      <c r="IV460" s="241"/>
      <c r="IW460" s="241"/>
      <c r="IX460" s="241"/>
      <c r="IY460" s="241"/>
      <c r="IZ460" s="241"/>
      <c r="JA460" s="241"/>
      <c r="JB460" s="241"/>
      <c r="JC460" s="241"/>
      <c r="JD460" s="241"/>
      <c r="JE460" s="241"/>
      <c r="JF460" s="241"/>
      <c r="JG460" s="241"/>
      <c r="JH460" s="241"/>
      <c r="JI460" s="241"/>
      <c r="JJ460" s="241"/>
      <c r="JK460" s="241"/>
      <c r="JL460" s="241"/>
      <c r="JM460" s="241"/>
      <c r="JN460" s="241"/>
      <c r="JO460" s="241"/>
      <c r="JP460" s="241"/>
      <c r="JQ460" s="241"/>
      <c r="JR460" s="241"/>
      <c r="JS460" s="241"/>
      <c r="JT460" s="241"/>
      <c r="JU460" s="241"/>
      <c r="JV460" s="241"/>
      <c r="JW460" s="241"/>
      <c r="JX460" s="241"/>
      <c r="JY460" s="241"/>
      <c r="JZ460" s="241"/>
      <c r="KA460" s="241"/>
      <c r="KB460" s="241"/>
      <c r="KC460" s="241"/>
      <c r="KD460" s="241"/>
      <c r="KE460" s="241"/>
      <c r="KF460" s="241"/>
      <c r="KG460" s="241"/>
      <c r="KH460" s="241"/>
      <c r="KI460" s="241"/>
      <c r="KJ460" s="241"/>
      <c r="KK460" s="241"/>
      <c r="KL460" s="241"/>
      <c r="KM460" s="241"/>
      <c r="KN460" s="241"/>
      <c r="KO460" s="241"/>
      <c r="KP460" s="241"/>
      <c r="KQ460" s="241"/>
      <c r="KR460" s="241"/>
      <c r="KS460" s="241"/>
      <c r="KT460" s="241"/>
      <c r="KU460" s="241"/>
      <c r="KV460" s="241"/>
      <c r="KW460" s="241"/>
      <c r="KX460" s="241"/>
      <c r="KY460" s="241"/>
      <c r="KZ460" s="241"/>
      <c r="LA460" s="241"/>
      <c r="LB460" s="241"/>
      <c r="LC460" s="241"/>
      <c r="LD460" s="241"/>
      <c r="LE460" s="241"/>
      <c r="LF460" s="241"/>
      <c r="LG460" s="241"/>
      <c r="LH460" s="241"/>
      <c r="LI460" s="241"/>
      <c r="LJ460" s="241"/>
      <c r="LK460" s="241"/>
      <c r="LL460" s="241"/>
      <c r="LM460" s="241"/>
      <c r="LN460" s="241"/>
      <c r="LO460" s="241"/>
      <c r="LP460" s="241"/>
      <c r="LQ460" s="241"/>
      <c r="LR460" s="241"/>
      <c r="LS460" s="241"/>
      <c r="LT460" s="241"/>
      <c r="LU460" s="241"/>
      <c r="LV460" s="241"/>
      <c r="LW460" s="241"/>
      <c r="LX460" s="241"/>
      <c r="LY460" s="241"/>
      <c r="LZ460" s="241"/>
      <c r="MA460" s="241"/>
      <c r="MB460" s="241"/>
      <c r="MC460" s="241"/>
      <c r="MD460" s="241"/>
      <c r="ME460" s="241"/>
      <c r="MF460" s="241"/>
      <c r="MG460" s="241"/>
      <c r="MH460" s="241"/>
      <c r="MI460" s="241"/>
      <c r="MJ460" s="241"/>
      <c r="MK460" s="241"/>
      <c r="ML460" s="241"/>
      <c r="MM460" s="241"/>
      <c r="MN460" s="241"/>
      <c r="MO460" s="241"/>
      <c r="MP460" s="241"/>
      <c r="MQ460" s="241"/>
      <c r="MR460" s="241"/>
      <c r="MS460" s="241"/>
      <c r="MT460" s="241"/>
      <c r="MU460" s="241"/>
      <c r="MV460" s="241"/>
      <c r="MW460" s="241"/>
      <c r="MX460" s="241"/>
      <c r="MY460" s="241"/>
      <c r="MZ460" s="241"/>
      <c r="NA460" s="241"/>
      <c r="NB460" s="241"/>
      <c r="NC460" s="241"/>
      <c r="ND460" s="241"/>
      <c r="NE460" s="241"/>
      <c r="NF460" s="241"/>
      <c r="NG460" s="241"/>
      <c r="NH460" s="241"/>
      <c r="NI460" s="241"/>
      <c r="NJ460" s="241"/>
      <c r="NK460" s="241"/>
      <c r="NL460" s="241"/>
      <c r="NM460" s="241"/>
      <c r="NN460" s="241"/>
      <c r="NO460" s="241"/>
      <c r="NP460" s="241"/>
      <c r="NQ460" s="241"/>
      <c r="NR460" s="241"/>
      <c r="NS460" s="241"/>
      <c r="NT460" s="241"/>
      <c r="NU460" s="241"/>
      <c r="NV460" s="241"/>
      <c r="NW460" s="241"/>
      <c r="NX460" s="241"/>
      <c r="NY460" s="241"/>
      <c r="NZ460" s="241"/>
      <c r="OA460" s="241"/>
      <c r="OB460" s="241"/>
    </row>
    <row r="461" spans="1:392" s="162" customFormat="1">
      <c r="A461" s="251" t="s">
        <v>2355</v>
      </c>
      <c r="B461" s="266" t="s">
        <v>2353</v>
      </c>
      <c r="C461" s="190">
        <f>VLOOKUP(A461,'Running Inventory count'!$A:$C,3,)</f>
        <v>20</v>
      </c>
      <c r="D461" s="264"/>
      <c r="E461" s="266"/>
      <c r="F461" s="188" t="s">
        <v>2329</v>
      </c>
      <c r="G461" s="186" t="s">
        <v>868</v>
      </c>
      <c r="H461" s="185" t="s">
        <v>102</v>
      </c>
      <c r="I461" s="287"/>
      <c r="J461" s="187"/>
      <c r="K461" s="287"/>
      <c r="L461" s="241"/>
      <c r="M461" s="241"/>
      <c r="N461" s="241"/>
      <c r="O461" s="241"/>
      <c r="P461" s="241"/>
      <c r="Q461" s="241"/>
      <c r="R461" s="241"/>
      <c r="S461" s="241"/>
      <c r="T461" s="241"/>
      <c r="U461" s="241"/>
      <c r="V461" s="241"/>
      <c r="W461" s="241"/>
      <c r="X461" s="241"/>
      <c r="Y461" s="241"/>
      <c r="Z461" s="241"/>
      <c r="AA461" s="241"/>
      <c r="AB461" s="241"/>
      <c r="AC461" s="241"/>
      <c r="AD461" s="241"/>
      <c r="AE461" s="241"/>
      <c r="AF461" s="241"/>
      <c r="AG461" s="241"/>
      <c r="AH461" s="241"/>
      <c r="AI461" s="241"/>
      <c r="AJ461" s="241"/>
      <c r="AK461" s="241"/>
      <c r="AL461" s="241"/>
      <c r="AM461" s="241"/>
      <c r="AN461" s="241"/>
      <c r="AO461" s="241"/>
      <c r="AP461" s="241"/>
      <c r="AQ461" s="241"/>
      <c r="AR461" s="241"/>
      <c r="AS461" s="241"/>
      <c r="AT461" s="241"/>
      <c r="AU461" s="241"/>
      <c r="AV461" s="241"/>
      <c r="AW461" s="241"/>
      <c r="AX461" s="241"/>
      <c r="AY461" s="241"/>
      <c r="AZ461" s="241"/>
      <c r="BA461" s="241"/>
      <c r="BB461" s="241"/>
      <c r="BC461" s="241"/>
      <c r="BD461" s="241"/>
      <c r="BE461" s="241"/>
      <c r="BF461" s="241"/>
      <c r="BG461" s="241"/>
      <c r="BH461" s="241"/>
      <c r="BI461" s="241"/>
      <c r="BJ461" s="241"/>
      <c r="BK461" s="241"/>
      <c r="BL461" s="241"/>
      <c r="BM461" s="241"/>
      <c r="BN461" s="241"/>
      <c r="BO461" s="241"/>
      <c r="BP461" s="241"/>
      <c r="BQ461" s="241"/>
      <c r="BR461" s="241"/>
      <c r="BS461" s="241"/>
      <c r="BT461" s="241"/>
      <c r="BU461" s="241"/>
      <c r="BV461" s="241"/>
      <c r="BW461" s="241"/>
      <c r="BX461" s="241"/>
      <c r="BY461" s="241"/>
      <c r="BZ461" s="241"/>
      <c r="CA461" s="241"/>
      <c r="CB461" s="241"/>
      <c r="CC461" s="241"/>
      <c r="CD461" s="241"/>
      <c r="CE461" s="241"/>
      <c r="CF461" s="241"/>
      <c r="CG461" s="241"/>
      <c r="CH461" s="241"/>
      <c r="CI461" s="241"/>
      <c r="CJ461" s="241"/>
      <c r="CK461" s="241"/>
      <c r="CL461" s="241"/>
      <c r="CM461" s="241"/>
      <c r="CN461" s="241"/>
      <c r="CO461" s="241"/>
      <c r="CP461" s="241"/>
      <c r="CQ461" s="241"/>
      <c r="CR461" s="241"/>
      <c r="CS461" s="241"/>
      <c r="CT461" s="241"/>
      <c r="CU461" s="241"/>
      <c r="CV461" s="241"/>
      <c r="CW461" s="241"/>
      <c r="CX461" s="241"/>
      <c r="CY461" s="241"/>
      <c r="CZ461" s="241"/>
      <c r="DA461" s="241"/>
      <c r="DB461" s="241"/>
      <c r="DC461" s="241"/>
      <c r="DD461" s="241"/>
      <c r="DE461" s="241"/>
      <c r="DF461" s="241"/>
      <c r="DG461" s="241"/>
      <c r="DH461" s="241"/>
      <c r="DI461" s="241"/>
      <c r="DJ461" s="241"/>
      <c r="DK461" s="241"/>
      <c r="DL461" s="241"/>
      <c r="DM461" s="241"/>
      <c r="DN461" s="241"/>
      <c r="DO461" s="241"/>
      <c r="DP461" s="241"/>
      <c r="DQ461" s="241"/>
      <c r="DR461" s="241"/>
      <c r="DS461" s="241"/>
      <c r="DT461" s="241"/>
      <c r="DU461" s="241"/>
      <c r="DV461" s="241"/>
      <c r="DW461" s="241"/>
      <c r="DX461" s="241"/>
      <c r="DY461" s="241"/>
      <c r="DZ461" s="241"/>
      <c r="EA461" s="241"/>
      <c r="EB461" s="241"/>
      <c r="EC461" s="241"/>
      <c r="ED461" s="241"/>
      <c r="EE461" s="241"/>
      <c r="EF461" s="241"/>
      <c r="EG461" s="241"/>
      <c r="EH461" s="241"/>
      <c r="EI461" s="241"/>
      <c r="EJ461" s="241"/>
      <c r="EK461" s="241"/>
      <c r="EL461" s="241"/>
      <c r="EM461" s="241"/>
      <c r="EN461" s="241"/>
      <c r="EO461" s="241"/>
      <c r="EP461" s="241"/>
      <c r="EQ461" s="241"/>
      <c r="ER461" s="241"/>
      <c r="ES461" s="241"/>
      <c r="ET461" s="241"/>
      <c r="EU461" s="241"/>
      <c r="EV461" s="241"/>
      <c r="EW461" s="241"/>
      <c r="EX461" s="241"/>
      <c r="EY461" s="241"/>
      <c r="EZ461" s="241"/>
      <c r="FA461" s="241"/>
      <c r="FB461" s="241"/>
      <c r="FC461" s="241"/>
      <c r="FD461" s="241"/>
      <c r="FE461" s="241"/>
      <c r="FF461" s="241"/>
      <c r="FG461" s="241"/>
      <c r="FH461" s="241"/>
      <c r="FI461" s="241"/>
      <c r="FJ461" s="241"/>
      <c r="FK461" s="241"/>
      <c r="FL461" s="241"/>
      <c r="FM461" s="241"/>
      <c r="FN461" s="241"/>
      <c r="FO461" s="241"/>
      <c r="FP461" s="241"/>
      <c r="FQ461" s="241"/>
      <c r="FR461" s="241"/>
      <c r="FS461" s="241"/>
      <c r="FT461" s="241"/>
      <c r="FU461" s="241"/>
      <c r="FV461" s="241"/>
      <c r="FW461" s="241"/>
      <c r="FX461" s="241"/>
      <c r="FY461" s="241"/>
      <c r="FZ461" s="241"/>
      <c r="GA461" s="241"/>
      <c r="GB461" s="241"/>
      <c r="GC461" s="241"/>
      <c r="GD461" s="241"/>
      <c r="GE461" s="241"/>
      <c r="GF461" s="241"/>
      <c r="GG461" s="241"/>
      <c r="GH461" s="241"/>
      <c r="GI461" s="241"/>
      <c r="GJ461" s="241"/>
      <c r="GK461" s="241"/>
      <c r="GL461" s="241"/>
      <c r="GM461" s="241"/>
      <c r="GN461" s="241"/>
      <c r="GO461" s="241"/>
      <c r="GP461" s="241"/>
      <c r="GQ461" s="241"/>
      <c r="GR461" s="241"/>
      <c r="GS461" s="241"/>
      <c r="GT461" s="241"/>
      <c r="GU461" s="241"/>
      <c r="GV461" s="241"/>
      <c r="GW461" s="241"/>
      <c r="GX461" s="241"/>
      <c r="GY461" s="241"/>
      <c r="GZ461" s="241"/>
      <c r="HA461" s="241"/>
      <c r="HB461" s="241"/>
      <c r="HC461" s="241"/>
      <c r="HD461" s="241"/>
      <c r="HE461" s="241"/>
      <c r="HF461" s="241"/>
      <c r="HG461" s="241"/>
      <c r="HH461" s="241"/>
      <c r="HI461" s="241"/>
      <c r="HJ461" s="241"/>
      <c r="HK461" s="241"/>
      <c r="HL461" s="241"/>
      <c r="HM461" s="241"/>
      <c r="HN461" s="241"/>
      <c r="HO461" s="241"/>
      <c r="HP461" s="241"/>
      <c r="HQ461" s="241"/>
      <c r="HR461" s="241"/>
      <c r="HS461" s="241"/>
      <c r="HT461" s="241"/>
      <c r="HU461" s="241"/>
      <c r="HV461" s="241"/>
      <c r="HW461" s="241"/>
      <c r="HX461" s="241"/>
      <c r="HY461" s="241"/>
      <c r="HZ461" s="241"/>
      <c r="IA461" s="241"/>
      <c r="IB461" s="241"/>
      <c r="IC461" s="241"/>
      <c r="ID461" s="241"/>
      <c r="IE461" s="241"/>
      <c r="IF461" s="241"/>
      <c r="IG461" s="241"/>
      <c r="IH461" s="241"/>
      <c r="II461" s="241"/>
      <c r="IJ461" s="241"/>
      <c r="IK461" s="241"/>
      <c r="IL461" s="241"/>
      <c r="IM461" s="241"/>
      <c r="IN461" s="241"/>
      <c r="IO461" s="241"/>
      <c r="IP461" s="241"/>
      <c r="IQ461" s="241"/>
      <c r="IR461" s="241"/>
      <c r="IS461" s="241"/>
      <c r="IT461" s="241"/>
      <c r="IU461" s="241"/>
      <c r="IV461" s="241"/>
      <c r="IW461" s="241"/>
      <c r="IX461" s="241"/>
      <c r="IY461" s="241"/>
      <c r="IZ461" s="241"/>
      <c r="JA461" s="241"/>
      <c r="JB461" s="241"/>
      <c r="JC461" s="241"/>
      <c r="JD461" s="241"/>
      <c r="JE461" s="241"/>
      <c r="JF461" s="241"/>
      <c r="JG461" s="241"/>
      <c r="JH461" s="241"/>
      <c r="JI461" s="241"/>
      <c r="JJ461" s="241"/>
      <c r="JK461" s="241"/>
      <c r="JL461" s="241"/>
      <c r="JM461" s="241"/>
      <c r="JN461" s="241"/>
      <c r="JO461" s="241"/>
      <c r="JP461" s="241"/>
      <c r="JQ461" s="241"/>
      <c r="JR461" s="241"/>
      <c r="JS461" s="241"/>
      <c r="JT461" s="241"/>
      <c r="JU461" s="241"/>
      <c r="JV461" s="241"/>
      <c r="JW461" s="241"/>
      <c r="JX461" s="241"/>
      <c r="JY461" s="241"/>
      <c r="JZ461" s="241"/>
      <c r="KA461" s="241"/>
      <c r="KB461" s="241"/>
      <c r="KC461" s="241"/>
      <c r="KD461" s="241"/>
      <c r="KE461" s="241"/>
      <c r="KF461" s="241"/>
      <c r="KG461" s="241"/>
      <c r="KH461" s="241"/>
      <c r="KI461" s="241"/>
      <c r="KJ461" s="241"/>
      <c r="KK461" s="241"/>
      <c r="KL461" s="241"/>
      <c r="KM461" s="241"/>
      <c r="KN461" s="241"/>
      <c r="KO461" s="241"/>
      <c r="KP461" s="241"/>
      <c r="KQ461" s="241"/>
      <c r="KR461" s="241"/>
      <c r="KS461" s="241"/>
      <c r="KT461" s="241"/>
      <c r="KU461" s="241"/>
      <c r="KV461" s="241"/>
      <c r="KW461" s="241"/>
      <c r="KX461" s="241"/>
      <c r="KY461" s="241"/>
      <c r="KZ461" s="241"/>
      <c r="LA461" s="241"/>
      <c r="LB461" s="241"/>
      <c r="LC461" s="241"/>
      <c r="LD461" s="241"/>
      <c r="LE461" s="241"/>
      <c r="LF461" s="241"/>
      <c r="LG461" s="241"/>
      <c r="LH461" s="241"/>
      <c r="LI461" s="241"/>
      <c r="LJ461" s="241"/>
      <c r="LK461" s="241"/>
      <c r="LL461" s="241"/>
      <c r="LM461" s="241"/>
      <c r="LN461" s="241"/>
      <c r="LO461" s="241"/>
      <c r="LP461" s="241"/>
      <c r="LQ461" s="241"/>
      <c r="LR461" s="241"/>
      <c r="LS461" s="241"/>
      <c r="LT461" s="241"/>
      <c r="LU461" s="241"/>
      <c r="LV461" s="241"/>
      <c r="LW461" s="241"/>
      <c r="LX461" s="241"/>
      <c r="LY461" s="241"/>
      <c r="LZ461" s="241"/>
      <c r="MA461" s="241"/>
      <c r="MB461" s="241"/>
      <c r="MC461" s="241"/>
      <c r="MD461" s="241"/>
      <c r="ME461" s="241"/>
      <c r="MF461" s="241"/>
      <c r="MG461" s="241"/>
      <c r="MH461" s="241"/>
      <c r="MI461" s="241"/>
      <c r="MJ461" s="241"/>
      <c r="MK461" s="241"/>
      <c r="ML461" s="241"/>
      <c r="MM461" s="241"/>
      <c r="MN461" s="241"/>
      <c r="MO461" s="241"/>
      <c r="MP461" s="241"/>
      <c r="MQ461" s="241"/>
      <c r="MR461" s="241"/>
      <c r="MS461" s="241"/>
      <c r="MT461" s="241"/>
      <c r="MU461" s="241"/>
      <c r="MV461" s="241"/>
      <c r="MW461" s="241"/>
      <c r="MX461" s="241"/>
      <c r="MY461" s="241"/>
      <c r="MZ461" s="241"/>
      <c r="NA461" s="241"/>
      <c r="NB461" s="241"/>
      <c r="NC461" s="241"/>
      <c r="ND461" s="241"/>
      <c r="NE461" s="241"/>
      <c r="NF461" s="241"/>
      <c r="NG461" s="241"/>
      <c r="NH461" s="241"/>
      <c r="NI461" s="241"/>
      <c r="NJ461" s="241"/>
      <c r="NK461" s="241"/>
      <c r="NL461" s="241"/>
      <c r="NM461" s="241"/>
      <c r="NN461" s="241"/>
      <c r="NO461" s="241"/>
      <c r="NP461" s="241"/>
      <c r="NQ461" s="241"/>
      <c r="NR461" s="241"/>
      <c r="NS461" s="241"/>
      <c r="NT461" s="241"/>
      <c r="NU461" s="241"/>
      <c r="NV461" s="241"/>
      <c r="NW461" s="241"/>
      <c r="NX461" s="241"/>
      <c r="NY461" s="241"/>
      <c r="NZ461" s="241"/>
      <c r="OA461" s="241"/>
      <c r="OB461" s="241"/>
    </row>
    <row r="462" spans="1:392" s="162" customFormat="1">
      <c r="A462" s="294" t="s">
        <v>2245</v>
      </c>
      <c r="B462" s="295" t="s">
        <v>2244</v>
      </c>
      <c r="C462" s="190">
        <f>VLOOKUP(A462,'Running Inventory count'!$A:$C,3,)</f>
        <v>2</v>
      </c>
      <c r="D462" s="264"/>
      <c r="E462" s="266"/>
      <c r="F462" s="188" t="s">
        <v>2054</v>
      </c>
      <c r="G462" s="186" t="s">
        <v>868</v>
      </c>
      <c r="H462" s="185" t="s">
        <v>102</v>
      </c>
      <c r="I462" s="287"/>
      <c r="J462" s="187"/>
      <c r="K462" s="287"/>
      <c r="L462" s="241"/>
      <c r="M462" s="241"/>
      <c r="N462" s="241"/>
      <c r="O462" s="241"/>
      <c r="P462" s="241"/>
      <c r="Q462" s="241"/>
      <c r="R462" s="241"/>
      <c r="S462" s="241"/>
      <c r="T462" s="241"/>
      <c r="U462" s="241"/>
      <c r="V462" s="241"/>
      <c r="W462" s="241"/>
      <c r="X462" s="241"/>
      <c r="Y462" s="241"/>
      <c r="Z462" s="241"/>
      <c r="AA462" s="241"/>
      <c r="AB462" s="241"/>
      <c r="AC462" s="241"/>
      <c r="AD462" s="241"/>
      <c r="AE462" s="241"/>
      <c r="AF462" s="241"/>
      <c r="AG462" s="241"/>
      <c r="AH462" s="241"/>
      <c r="AI462" s="241"/>
      <c r="AJ462" s="241"/>
      <c r="AK462" s="241"/>
      <c r="AL462" s="241"/>
      <c r="AM462" s="241"/>
      <c r="AN462" s="241"/>
      <c r="AO462" s="241"/>
      <c r="AP462" s="241"/>
      <c r="AQ462" s="241"/>
      <c r="AR462" s="241"/>
      <c r="AS462" s="241"/>
      <c r="AT462" s="241"/>
      <c r="AU462" s="241"/>
      <c r="AV462" s="241"/>
      <c r="AW462" s="241"/>
      <c r="AX462" s="241"/>
      <c r="AY462" s="241"/>
      <c r="AZ462" s="241"/>
      <c r="BA462" s="241"/>
      <c r="BB462" s="241"/>
      <c r="BC462" s="241"/>
      <c r="BD462" s="241"/>
      <c r="BE462" s="241"/>
      <c r="BF462" s="241"/>
      <c r="BG462" s="241"/>
      <c r="BH462" s="241"/>
      <c r="BI462" s="241"/>
      <c r="BJ462" s="241"/>
      <c r="BK462" s="241"/>
      <c r="BL462" s="241"/>
      <c r="BM462" s="241"/>
      <c r="BN462" s="241"/>
      <c r="BO462" s="241"/>
      <c r="BP462" s="241"/>
      <c r="BQ462" s="241"/>
      <c r="BR462" s="241"/>
      <c r="BS462" s="241"/>
      <c r="BT462" s="241"/>
      <c r="BU462" s="241"/>
      <c r="BV462" s="241"/>
      <c r="BW462" s="241"/>
      <c r="BX462" s="241"/>
      <c r="BY462" s="241"/>
      <c r="BZ462" s="241"/>
      <c r="CA462" s="241"/>
      <c r="CB462" s="241"/>
      <c r="CC462" s="241"/>
      <c r="CD462" s="241"/>
      <c r="CE462" s="241"/>
      <c r="CF462" s="241"/>
      <c r="CG462" s="241"/>
      <c r="CH462" s="241"/>
      <c r="CI462" s="241"/>
      <c r="CJ462" s="241"/>
      <c r="CK462" s="241"/>
      <c r="CL462" s="241"/>
      <c r="CM462" s="241"/>
      <c r="CN462" s="241"/>
      <c r="CO462" s="241"/>
      <c r="CP462" s="241"/>
      <c r="CQ462" s="241"/>
      <c r="CR462" s="241"/>
      <c r="CS462" s="241"/>
      <c r="CT462" s="241"/>
      <c r="CU462" s="241"/>
      <c r="CV462" s="241"/>
      <c r="CW462" s="241"/>
      <c r="CX462" s="241"/>
      <c r="CY462" s="241"/>
      <c r="CZ462" s="241"/>
      <c r="DA462" s="241"/>
      <c r="DB462" s="241"/>
      <c r="DC462" s="241"/>
      <c r="DD462" s="241"/>
      <c r="DE462" s="241"/>
      <c r="DF462" s="241"/>
      <c r="DG462" s="241"/>
      <c r="DH462" s="241"/>
      <c r="DI462" s="241"/>
      <c r="DJ462" s="241"/>
      <c r="DK462" s="241"/>
      <c r="DL462" s="241"/>
      <c r="DM462" s="241"/>
      <c r="DN462" s="241"/>
      <c r="DO462" s="241"/>
      <c r="DP462" s="241"/>
      <c r="DQ462" s="241"/>
      <c r="DR462" s="241"/>
      <c r="DS462" s="241"/>
      <c r="DT462" s="241"/>
      <c r="DU462" s="241"/>
      <c r="DV462" s="241"/>
      <c r="DW462" s="241"/>
      <c r="DX462" s="241"/>
      <c r="DY462" s="241"/>
      <c r="DZ462" s="241"/>
      <c r="EA462" s="241"/>
      <c r="EB462" s="241"/>
      <c r="EC462" s="241"/>
      <c r="ED462" s="241"/>
      <c r="EE462" s="241"/>
      <c r="EF462" s="241"/>
      <c r="EG462" s="241"/>
      <c r="EH462" s="241"/>
      <c r="EI462" s="241"/>
      <c r="EJ462" s="241"/>
      <c r="EK462" s="241"/>
      <c r="EL462" s="241"/>
      <c r="EM462" s="241"/>
      <c r="EN462" s="241"/>
      <c r="EO462" s="241"/>
      <c r="EP462" s="241"/>
      <c r="EQ462" s="241"/>
      <c r="ER462" s="241"/>
      <c r="ES462" s="241"/>
      <c r="ET462" s="241"/>
      <c r="EU462" s="241"/>
      <c r="EV462" s="241"/>
      <c r="EW462" s="241"/>
      <c r="EX462" s="241"/>
      <c r="EY462" s="241"/>
      <c r="EZ462" s="241"/>
      <c r="FA462" s="241"/>
      <c r="FB462" s="241"/>
      <c r="FC462" s="241"/>
      <c r="FD462" s="241"/>
      <c r="FE462" s="241"/>
      <c r="FF462" s="241"/>
      <c r="FG462" s="241"/>
      <c r="FH462" s="241"/>
      <c r="FI462" s="241"/>
      <c r="FJ462" s="241"/>
      <c r="FK462" s="241"/>
      <c r="FL462" s="241"/>
      <c r="FM462" s="241"/>
      <c r="FN462" s="241"/>
      <c r="FO462" s="241"/>
      <c r="FP462" s="241"/>
      <c r="FQ462" s="241"/>
      <c r="FR462" s="241"/>
      <c r="FS462" s="241"/>
      <c r="FT462" s="241"/>
      <c r="FU462" s="241"/>
      <c r="FV462" s="241"/>
      <c r="FW462" s="241"/>
      <c r="FX462" s="241"/>
      <c r="FY462" s="241"/>
      <c r="FZ462" s="241"/>
      <c r="GA462" s="241"/>
      <c r="GB462" s="241"/>
      <c r="GC462" s="241"/>
      <c r="GD462" s="241"/>
      <c r="GE462" s="241"/>
      <c r="GF462" s="241"/>
      <c r="GG462" s="241"/>
      <c r="GH462" s="241"/>
      <c r="GI462" s="241"/>
      <c r="GJ462" s="241"/>
      <c r="GK462" s="241"/>
      <c r="GL462" s="241"/>
      <c r="GM462" s="241"/>
      <c r="GN462" s="241"/>
      <c r="GO462" s="241"/>
      <c r="GP462" s="241"/>
      <c r="GQ462" s="241"/>
      <c r="GR462" s="241"/>
      <c r="GS462" s="241"/>
      <c r="GT462" s="241"/>
      <c r="GU462" s="241"/>
      <c r="GV462" s="241"/>
      <c r="GW462" s="241"/>
      <c r="GX462" s="241"/>
      <c r="GY462" s="241"/>
      <c r="GZ462" s="241"/>
      <c r="HA462" s="241"/>
      <c r="HB462" s="241"/>
      <c r="HC462" s="241"/>
      <c r="HD462" s="241"/>
      <c r="HE462" s="241"/>
      <c r="HF462" s="241"/>
      <c r="HG462" s="241"/>
      <c r="HH462" s="241"/>
      <c r="HI462" s="241"/>
      <c r="HJ462" s="241"/>
      <c r="HK462" s="241"/>
      <c r="HL462" s="241"/>
      <c r="HM462" s="241"/>
      <c r="HN462" s="241"/>
      <c r="HO462" s="241"/>
      <c r="HP462" s="241"/>
      <c r="HQ462" s="241"/>
      <c r="HR462" s="241"/>
      <c r="HS462" s="241"/>
      <c r="HT462" s="241"/>
      <c r="HU462" s="241"/>
      <c r="HV462" s="241"/>
      <c r="HW462" s="241"/>
      <c r="HX462" s="241"/>
      <c r="HY462" s="241"/>
      <c r="HZ462" s="241"/>
      <c r="IA462" s="241"/>
      <c r="IB462" s="241"/>
      <c r="IC462" s="241"/>
      <c r="ID462" s="241"/>
      <c r="IE462" s="241"/>
      <c r="IF462" s="241"/>
      <c r="IG462" s="241"/>
      <c r="IH462" s="241"/>
      <c r="II462" s="241"/>
      <c r="IJ462" s="241"/>
      <c r="IK462" s="241"/>
      <c r="IL462" s="241"/>
      <c r="IM462" s="241"/>
      <c r="IN462" s="241"/>
      <c r="IO462" s="241"/>
      <c r="IP462" s="241"/>
      <c r="IQ462" s="241"/>
      <c r="IR462" s="241"/>
      <c r="IS462" s="241"/>
      <c r="IT462" s="241"/>
      <c r="IU462" s="241"/>
      <c r="IV462" s="241"/>
      <c r="IW462" s="241"/>
      <c r="IX462" s="241"/>
      <c r="IY462" s="241"/>
      <c r="IZ462" s="241"/>
      <c r="JA462" s="241"/>
      <c r="JB462" s="241"/>
      <c r="JC462" s="241"/>
      <c r="JD462" s="241"/>
      <c r="JE462" s="241"/>
      <c r="JF462" s="241"/>
      <c r="JG462" s="241"/>
      <c r="JH462" s="241"/>
      <c r="JI462" s="241"/>
      <c r="JJ462" s="241"/>
      <c r="JK462" s="241"/>
      <c r="JL462" s="241"/>
      <c r="JM462" s="241"/>
      <c r="JN462" s="241"/>
      <c r="JO462" s="241"/>
      <c r="JP462" s="241"/>
      <c r="JQ462" s="241"/>
      <c r="JR462" s="241"/>
      <c r="JS462" s="241"/>
      <c r="JT462" s="241"/>
      <c r="JU462" s="241"/>
      <c r="JV462" s="241"/>
      <c r="JW462" s="241"/>
      <c r="JX462" s="241"/>
      <c r="JY462" s="241"/>
      <c r="JZ462" s="241"/>
      <c r="KA462" s="241"/>
      <c r="KB462" s="241"/>
      <c r="KC462" s="241"/>
      <c r="KD462" s="241"/>
      <c r="KE462" s="241"/>
      <c r="KF462" s="241"/>
      <c r="KG462" s="241"/>
      <c r="KH462" s="241"/>
      <c r="KI462" s="241"/>
      <c r="KJ462" s="241"/>
      <c r="KK462" s="241"/>
      <c r="KL462" s="241"/>
      <c r="KM462" s="241"/>
      <c r="KN462" s="241"/>
      <c r="KO462" s="241"/>
      <c r="KP462" s="241"/>
      <c r="KQ462" s="241"/>
      <c r="KR462" s="241"/>
      <c r="KS462" s="241"/>
      <c r="KT462" s="241"/>
      <c r="KU462" s="241"/>
      <c r="KV462" s="241"/>
      <c r="KW462" s="241"/>
      <c r="KX462" s="241"/>
      <c r="KY462" s="241"/>
      <c r="KZ462" s="241"/>
      <c r="LA462" s="241"/>
      <c r="LB462" s="241"/>
      <c r="LC462" s="241"/>
      <c r="LD462" s="241"/>
      <c r="LE462" s="241"/>
      <c r="LF462" s="241"/>
      <c r="LG462" s="241"/>
      <c r="LH462" s="241"/>
      <c r="LI462" s="241"/>
      <c r="LJ462" s="241"/>
      <c r="LK462" s="241"/>
      <c r="LL462" s="241"/>
      <c r="LM462" s="241"/>
      <c r="LN462" s="241"/>
      <c r="LO462" s="241"/>
      <c r="LP462" s="241"/>
      <c r="LQ462" s="241"/>
      <c r="LR462" s="241"/>
      <c r="LS462" s="241"/>
      <c r="LT462" s="241"/>
      <c r="LU462" s="241"/>
      <c r="LV462" s="241"/>
      <c r="LW462" s="241"/>
      <c r="LX462" s="241"/>
      <c r="LY462" s="241"/>
      <c r="LZ462" s="241"/>
      <c r="MA462" s="241"/>
      <c r="MB462" s="241"/>
      <c r="MC462" s="241"/>
      <c r="MD462" s="241"/>
      <c r="ME462" s="241"/>
      <c r="MF462" s="241"/>
      <c r="MG462" s="241"/>
      <c r="MH462" s="241"/>
      <c r="MI462" s="241"/>
      <c r="MJ462" s="241"/>
      <c r="MK462" s="241"/>
      <c r="ML462" s="241"/>
      <c r="MM462" s="241"/>
      <c r="MN462" s="241"/>
      <c r="MO462" s="241"/>
      <c r="MP462" s="241"/>
      <c r="MQ462" s="241"/>
      <c r="MR462" s="241"/>
      <c r="MS462" s="241"/>
      <c r="MT462" s="241"/>
      <c r="MU462" s="241"/>
      <c r="MV462" s="241"/>
      <c r="MW462" s="241"/>
      <c r="MX462" s="241"/>
      <c r="MY462" s="241"/>
      <c r="MZ462" s="241"/>
      <c r="NA462" s="241"/>
      <c r="NB462" s="241"/>
      <c r="NC462" s="241"/>
      <c r="ND462" s="241"/>
      <c r="NE462" s="241"/>
      <c r="NF462" s="241"/>
      <c r="NG462" s="241"/>
      <c r="NH462" s="241"/>
      <c r="NI462" s="241"/>
      <c r="NJ462" s="241"/>
      <c r="NK462" s="241"/>
      <c r="NL462" s="241"/>
      <c r="NM462" s="241"/>
      <c r="NN462" s="241"/>
      <c r="NO462" s="241"/>
      <c r="NP462" s="241"/>
      <c r="NQ462" s="241"/>
      <c r="NR462" s="241"/>
      <c r="NS462" s="241"/>
      <c r="NT462" s="241"/>
      <c r="NU462" s="241"/>
      <c r="NV462" s="241"/>
      <c r="NW462" s="241"/>
      <c r="NX462" s="241"/>
      <c r="NY462" s="241"/>
      <c r="NZ462" s="241"/>
      <c r="OA462" s="241"/>
      <c r="OB462" s="241"/>
    </row>
    <row r="463" spans="1:392" s="162" customFormat="1">
      <c r="A463" s="234" t="s">
        <v>2302</v>
      </c>
      <c r="B463" s="386" t="s">
        <v>2304</v>
      </c>
      <c r="C463" s="190">
        <f>VLOOKUP(A463,'Running Inventory count'!$A:$C,3,)</f>
        <v>16</v>
      </c>
      <c r="D463" s="264"/>
      <c r="E463" s="266"/>
      <c r="F463" s="188" t="s">
        <v>2054</v>
      </c>
      <c r="G463" s="186" t="s">
        <v>868</v>
      </c>
      <c r="H463" s="185" t="s">
        <v>102</v>
      </c>
      <c r="I463" s="287"/>
      <c r="J463" s="187"/>
      <c r="K463" s="287"/>
      <c r="L463" s="241"/>
      <c r="M463" s="241"/>
      <c r="N463" s="241"/>
      <c r="O463" s="241"/>
      <c r="P463" s="241"/>
      <c r="Q463" s="241"/>
      <c r="R463" s="241"/>
      <c r="S463" s="241"/>
      <c r="T463" s="241"/>
      <c r="U463" s="241"/>
      <c r="V463" s="241"/>
      <c r="W463" s="241"/>
      <c r="X463" s="241"/>
      <c r="Y463" s="241"/>
      <c r="Z463" s="241"/>
      <c r="AA463" s="241"/>
      <c r="AB463" s="241"/>
      <c r="AC463" s="241"/>
      <c r="AD463" s="241"/>
      <c r="AE463" s="241"/>
      <c r="AF463" s="241"/>
      <c r="AG463" s="241"/>
      <c r="AH463" s="241"/>
      <c r="AI463" s="241"/>
      <c r="AJ463" s="241"/>
      <c r="AK463" s="241"/>
      <c r="AL463" s="241"/>
      <c r="AM463" s="241"/>
      <c r="AN463" s="241"/>
      <c r="AO463" s="241"/>
      <c r="AP463" s="241"/>
      <c r="AQ463" s="241"/>
      <c r="AR463" s="241"/>
      <c r="AS463" s="241"/>
      <c r="AT463" s="241"/>
      <c r="AU463" s="241"/>
      <c r="AV463" s="241"/>
      <c r="AW463" s="241"/>
      <c r="AX463" s="241"/>
      <c r="AY463" s="241"/>
      <c r="AZ463" s="241"/>
      <c r="BA463" s="241"/>
      <c r="BB463" s="241"/>
      <c r="BC463" s="241"/>
      <c r="BD463" s="241"/>
      <c r="BE463" s="241"/>
      <c r="BF463" s="241"/>
      <c r="BG463" s="241"/>
      <c r="BH463" s="241"/>
      <c r="BI463" s="241"/>
      <c r="BJ463" s="241"/>
      <c r="BK463" s="241"/>
      <c r="BL463" s="241"/>
      <c r="BM463" s="241"/>
      <c r="BN463" s="241"/>
      <c r="BO463" s="241"/>
      <c r="BP463" s="241"/>
      <c r="BQ463" s="241"/>
      <c r="BR463" s="241"/>
      <c r="BS463" s="241"/>
      <c r="BT463" s="241"/>
      <c r="BU463" s="241"/>
      <c r="BV463" s="241"/>
      <c r="BW463" s="241"/>
      <c r="BX463" s="241"/>
      <c r="BY463" s="241"/>
      <c r="BZ463" s="241"/>
      <c r="CA463" s="241"/>
      <c r="CB463" s="241"/>
      <c r="CC463" s="241"/>
      <c r="CD463" s="241"/>
      <c r="CE463" s="241"/>
      <c r="CF463" s="241"/>
      <c r="CG463" s="241"/>
      <c r="CH463" s="241"/>
      <c r="CI463" s="241"/>
      <c r="CJ463" s="241"/>
      <c r="CK463" s="241"/>
      <c r="CL463" s="241"/>
      <c r="CM463" s="241"/>
      <c r="CN463" s="241"/>
      <c r="CO463" s="241"/>
      <c r="CP463" s="241"/>
      <c r="CQ463" s="241"/>
      <c r="CR463" s="241"/>
      <c r="CS463" s="241"/>
      <c r="CT463" s="241"/>
      <c r="CU463" s="241"/>
      <c r="CV463" s="241"/>
      <c r="CW463" s="241"/>
      <c r="CX463" s="241"/>
      <c r="CY463" s="241"/>
      <c r="CZ463" s="241"/>
      <c r="DA463" s="241"/>
      <c r="DB463" s="241"/>
      <c r="DC463" s="241"/>
      <c r="DD463" s="241"/>
      <c r="DE463" s="241"/>
      <c r="DF463" s="241"/>
      <c r="DG463" s="241"/>
      <c r="DH463" s="241"/>
      <c r="DI463" s="241"/>
      <c r="DJ463" s="241"/>
      <c r="DK463" s="241"/>
      <c r="DL463" s="241"/>
      <c r="DM463" s="241"/>
      <c r="DN463" s="241"/>
      <c r="DO463" s="241"/>
      <c r="DP463" s="241"/>
      <c r="DQ463" s="241"/>
      <c r="DR463" s="241"/>
      <c r="DS463" s="241"/>
      <c r="DT463" s="241"/>
      <c r="DU463" s="241"/>
      <c r="DV463" s="241"/>
      <c r="DW463" s="241"/>
      <c r="DX463" s="241"/>
      <c r="DY463" s="241"/>
      <c r="DZ463" s="241"/>
      <c r="EA463" s="241"/>
      <c r="EB463" s="241"/>
      <c r="EC463" s="241"/>
      <c r="ED463" s="241"/>
      <c r="EE463" s="241"/>
      <c r="EF463" s="241"/>
      <c r="EG463" s="241"/>
      <c r="EH463" s="241"/>
      <c r="EI463" s="241"/>
      <c r="EJ463" s="241"/>
      <c r="EK463" s="241"/>
      <c r="EL463" s="241"/>
      <c r="EM463" s="241"/>
      <c r="EN463" s="241"/>
      <c r="EO463" s="241"/>
      <c r="EP463" s="241"/>
      <c r="EQ463" s="241"/>
      <c r="ER463" s="241"/>
      <c r="ES463" s="241"/>
      <c r="ET463" s="241"/>
      <c r="EU463" s="241"/>
      <c r="EV463" s="241"/>
      <c r="EW463" s="241"/>
      <c r="EX463" s="241"/>
      <c r="EY463" s="241"/>
      <c r="EZ463" s="241"/>
      <c r="FA463" s="241"/>
      <c r="FB463" s="241"/>
      <c r="FC463" s="241"/>
      <c r="FD463" s="241"/>
      <c r="FE463" s="241"/>
      <c r="FF463" s="241"/>
      <c r="FG463" s="241"/>
      <c r="FH463" s="241"/>
      <c r="FI463" s="241"/>
      <c r="FJ463" s="241"/>
      <c r="FK463" s="241"/>
      <c r="FL463" s="241"/>
      <c r="FM463" s="241"/>
      <c r="FN463" s="241"/>
      <c r="FO463" s="241"/>
      <c r="FP463" s="241"/>
      <c r="FQ463" s="241"/>
      <c r="FR463" s="241"/>
      <c r="FS463" s="241"/>
      <c r="FT463" s="241"/>
      <c r="FU463" s="241"/>
      <c r="FV463" s="241"/>
      <c r="FW463" s="241"/>
      <c r="FX463" s="241"/>
      <c r="FY463" s="241"/>
      <c r="FZ463" s="241"/>
      <c r="GA463" s="241"/>
      <c r="GB463" s="241"/>
      <c r="GC463" s="241"/>
      <c r="GD463" s="241"/>
      <c r="GE463" s="241"/>
      <c r="GF463" s="241"/>
      <c r="GG463" s="241"/>
      <c r="GH463" s="241"/>
      <c r="GI463" s="241"/>
      <c r="GJ463" s="241"/>
      <c r="GK463" s="241"/>
      <c r="GL463" s="241"/>
      <c r="GM463" s="241"/>
      <c r="GN463" s="241"/>
      <c r="GO463" s="241"/>
      <c r="GP463" s="241"/>
      <c r="GQ463" s="241"/>
      <c r="GR463" s="241"/>
      <c r="GS463" s="241"/>
      <c r="GT463" s="241"/>
      <c r="GU463" s="241"/>
      <c r="GV463" s="241"/>
      <c r="GW463" s="241"/>
      <c r="GX463" s="241"/>
      <c r="GY463" s="241"/>
      <c r="GZ463" s="241"/>
      <c r="HA463" s="241"/>
      <c r="HB463" s="241"/>
      <c r="HC463" s="241"/>
      <c r="HD463" s="241"/>
      <c r="HE463" s="241"/>
      <c r="HF463" s="241"/>
      <c r="HG463" s="241"/>
      <c r="HH463" s="241"/>
      <c r="HI463" s="241"/>
      <c r="HJ463" s="241"/>
      <c r="HK463" s="241"/>
      <c r="HL463" s="241"/>
      <c r="HM463" s="241"/>
      <c r="HN463" s="241"/>
      <c r="HO463" s="241"/>
      <c r="HP463" s="241"/>
      <c r="HQ463" s="241"/>
      <c r="HR463" s="241"/>
      <c r="HS463" s="241"/>
      <c r="HT463" s="241"/>
      <c r="HU463" s="241"/>
      <c r="HV463" s="241"/>
      <c r="HW463" s="241"/>
      <c r="HX463" s="241"/>
      <c r="HY463" s="241"/>
      <c r="HZ463" s="241"/>
      <c r="IA463" s="241"/>
      <c r="IB463" s="241"/>
      <c r="IC463" s="241"/>
      <c r="ID463" s="241"/>
      <c r="IE463" s="241"/>
      <c r="IF463" s="241"/>
      <c r="IG463" s="241"/>
      <c r="IH463" s="241"/>
      <c r="II463" s="241"/>
      <c r="IJ463" s="241"/>
      <c r="IK463" s="241"/>
      <c r="IL463" s="241"/>
      <c r="IM463" s="241"/>
      <c r="IN463" s="241"/>
      <c r="IO463" s="241"/>
      <c r="IP463" s="241"/>
      <c r="IQ463" s="241"/>
      <c r="IR463" s="241"/>
      <c r="IS463" s="241"/>
      <c r="IT463" s="241"/>
      <c r="IU463" s="241"/>
      <c r="IV463" s="241"/>
      <c r="IW463" s="241"/>
      <c r="IX463" s="241"/>
      <c r="IY463" s="241"/>
      <c r="IZ463" s="241"/>
      <c r="JA463" s="241"/>
      <c r="JB463" s="241"/>
      <c r="JC463" s="241"/>
      <c r="JD463" s="241"/>
      <c r="JE463" s="241"/>
      <c r="JF463" s="241"/>
      <c r="JG463" s="241"/>
      <c r="JH463" s="241"/>
      <c r="JI463" s="241"/>
      <c r="JJ463" s="241"/>
      <c r="JK463" s="241"/>
      <c r="JL463" s="241"/>
      <c r="JM463" s="241"/>
      <c r="JN463" s="241"/>
      <c r="JO463" s="241"/>
      <c r="JP463" s="241"/>
      <c r="JQ463" s="241"/>
      <c r="JR463" s="241"/>
      <c r="JS463" s="241"/>
      <c r="JT463" s="241"/>
      <c r="JU463" s="241"/>
      <c r="JV463" s="241"/>
      <c r="JW463" s="241"/>
      <c r="JX463" s="241"/>
      <c r="JY463" s="241"/>
      <c r="JZ463" s="241"/>
      <c r="KA463" s="241"/>
      <c r="KB463" s="241"/>
      <c r="KC463" s="241"/>
      <c r="KD463" s="241"/>
      <c r="KE463" s="241"/>
      <c r="KF463" s="241"/>
      <c r="KG463" s="241"/>
      <c r="KH463" s="241"/>
      <c r="KI463" s="241"/>
      <c r="KJ463" s="241"/>
      <c r="KK463" s="241"/>
      <c r="KL463" s="241"/>
      <c r="KM463" s="241"/>
      <c r="KN463" s="241"/>
      <c r="KO463" s="241"/>
      <c r="KP463" s="241"/>
      <c r="KQ463" s="241"/>
      <c r="KR463" s="241"/>
      <c r="KS463" s="241"/>
      <c r="KT463" s="241"/>
      <c r="KU463" s="241"/>
      <c r="KV463" s="241"/>
      <c r="KW463" s="241"/>
      <c r="KX463" s="241"/>
      <c r="KY463" s="241"/>
      <c r="KZ463" s="241"/>
      <c r="LA463" s="241"/>
      <c r="LB463" s="241"/>
      <c r="LC463" s="241"/>
      <c r="LD463" s="241"/>
      <c r="LE463" s="241"/>
      <c r="LF463" s="241"/>
      <c r="LG463" s="241"/>
      <c r="LH463" s="241"/>
      <c r="LI463" s="241"/>
      <c r="LJ463" s="241"/>
      <c r="LK463" s="241"/>
      <c r="LL463" s="241"/>
      <c r="LM463" s="241"/>
      <c r="LN463" s="241"/>
      <c r="LO463" s="241"/>
      <c r="LP463" s="241"/>
      <c r="LQ463" s="241"/>
      <c r="LR463" s="241"/>
      <c r="LS463" s="241"/>
      <c r="LT463" s="241"/>
      <c r="LU463" s="241"/>
      <c r="LV463" s="241"/>
      <c r="LW463" s="241"/>
      <c r="LX463" s="241"/>
      <c r="LY463" s="241"/>
      <c r="LZ463" s="241"/>
      <c r="MA463" s="241"/>
      <c r="MB463" s="241"/>
      <c r="MC463" s="241"/>
      <c r="MD463" s="241"/>
      <c r="ME463" s="241"/>
      <c r="MF463" s="241"/>
      <c r="MG463" s="241"/>
      <c r="MH463" s="241"/>
      <c r="MI463" s="241"/>
      <c r="MJ463" s="241"/>
      <c r="MK463" s="241"/>
      <c r="ML463" s="241"/>
      <c r="MM463" s="241"/>
      <c r="MN463" s="241"/>
      <c r="MO463" s="241"/>
      <c r="MP463" s="241"/>
      <c r="MQ463" s="241"/>
      <c r="MR463" s="241"/>
      <c r="MS463" s="241"/>
      <c r="MT463" s="241"/>
      <c r="MU463" s="241"/>
      <c r="MV463" s="241"/>
      <c r="MW463" s="241"/>
      <c r="MX463" s="241"/>
      <c r="MY463" s="241"/>
      <c r="MZ463" s="241"/>
      <c r="NA463" s="241"/>
      <c r="NB463" s="241"/>
      <c r="NC463" s="241"/>
      <c r="ND463" s="241"/>
      <c r="NE463" s="241"/>
      <c r="NF463" s="241"/>
      <c r="NG463" s="241"/>
      <c r="NH463" s="241"/>
      <c r="NI463" s="241"/>
      <c r="NJ463" s="241"/>
      <c r="NK463" s="241"/>
      <c r="NL463" s="241"/>
      <c r="NM463" s="241"/>
      <c r="NN463" s="241"/>
      <c r="NO463" s="241"/>
      <c r="NP463" s="241"/>
      <c r="NQ463" s="241"/>
      <c r="NR463" s="241"/>
      <c r="NS463" s="241"/>
      <c r="NT463" s="241"/>
      <c r="NU463" s="241"/>
      <c r="NV463" s="241"/>
      <c r="NW463" s="241"/>
      <c r="NX463" s="241"/>
      <c r="NY463" s="241"/>
      <c r="NZ463" s="241"/>
      <c r="OA463" s="241"/>
      <c r="OB463" s="241"/>
    </row>
    <row r="464" spans="1:392" s="162" customFormat="1">
      <c r="A464" s="251" t="s">
        <v>2356</v>
      </c>
      <c r="B464" s="266" t="s">
        <v>2354</v>
      </c>
      <c r="C464" s="190">
        <f>VLOOKUP(A464,'Running Inventory count'!$A:$C,3,)</f>
        <v>20</v>
      </c>
      <c r="D464" s="264"/>
      <c r="E464" s="266"/>
      <c r="F464" s="188" t="s">
        <v>2329</v>
      </c>
      <c r="G464" s="186" t="s">
        <v>868</v>
      </c>
      <c r="H464" s="185" t="s">
        <v>102</v>
      </c>
      <c r="I464" s="287"/>
      <c r="J464" s="187"/>
      <c r="K464" s="287"/>
      <c r="L464" s="241"/>
      <c r="M464" s="241"/>
      <c r="N464" s="241"/>
      <c r="O464" s="241"/>
      <c r="P464" s="241"/>
      <c r="Q464" s="241"/>
      <c r="R464" s="241"/>
      <c r="S464" s="241"/>
      <c r="T464" s="241"/>
      <c r="U464" s="241"/>
      <c r="V464" s="241"/>
      <c r="W464" s="241"/>
      <c r="X464" s="241"/>
      <c r="Y464" s="241"/>
      <c r="Z464" s="241"/>
      <c r="AA464" s="241"/>
      <c r="AB464" s="241"/>
      <c r="AC464" s="241"/>
      <c r="AD464" s="241"/>
      <c r="AE464" s="241"/>
      <c r="AF464" s="241"/>
      <c r="AG464" s="241"/>
      <c r="AH464" s="241"/>
      <c r="AI464" s="241"/>
      <c r="AJ464" s="241"/>
      <c r="AK464" s="241"/>
      <c r="AL464" s="241"/>
      <c r="AM464" s="241"/>
      <c r="AN464" s="241"/>
      <c r="AO464" s="241"/>
      <c r="AP464" s="241"/>
      <c r="AQ464" s="241"/>
      <c r="AR464" s="241"/>
      <c r="AS464" s="241"/>
      <c r="AT464" s="241"/>
      <c r="AU464" s="241"/>
      <c r="AV464" s="241"/>
      <c r="AW464" s="241"/>
      <c r="AX464" s="241"/>
      <c r="AY464" s="241"/>
      <c r="AZ464" s="241"/>
      <c r="BA464" s="241"/>
      <c r="BB464" s="241"/>
      <c r="BC464" s="241"/>
      <c r="BD464" s="241"/>
      <c r="BE464" s="241"/>
      <c r="BF464" s="241"/>
      <c r="BG464" s="241"/>
      <c r="BH464" s="241"/>
      <c r="BI464" s="241"/>
      <c r="BJ464" s="241"/>
      <c r="BK464" s="241"/>
      <c r="BL464" s="241"/>
      <c r="BM464" s="241"/>
      <c r="BN464" s="241"/>
      <c r="BO464" s="241"/>
      <c r="BP464" s="241"/>
      <c r="BQ464" s="241"/>
      <c r="BR464" s="241"/>
      <c r="BS464" s="241"/>
      <c r="BT464" s="241"/>
      <c r="BU464" s="241"/>
      <c r="BV464" s="241"/>
      <c r="BW464" s="241"/>
      <c r="BX464" s="241"/>
      <c r="BY464" s="241"/>
      <c r="BZ464" s="241"/>
      <c r="CA464" s="241"/>
      <c r="CB464" s="241"/>
      <c r="CC464" s="241"/>
      <c r="CD464" s="241"/>
      <c r="CE464" s="241"/>
      <c r="CF464" s="241"/>
      <c r="CG464" s="241"/>
      <c r="CH464" s="241"/>
      <c r="CI464" s="241"/>
      <c r="CJ464" s="241"/>
      <c r="CK464" s="241"/>
      <c r="CL464" s="241"/>
      <c r="CM464" s="241"/>
      <c r="CN464" s="241"/>
      <c r="CO464" s="241"/>
      <c r="CP464" s="241"/>
      <c r="CQ464" s="241"/>
      <c r="CR464" s="241"/>
      <c r="CS464" s="241"/>
      <c r="CT464" s="241"/>
      <c r="CU464" s="241"/>
      <c r="CV464" s="241"/>
      <c r="CW464" s="241"/>
      <c r="CX464" s="241"/>
      <c r="CY464" s="241"/>
      <c r="CZ464" s="241"/>
      <c r="DA464" s="241"/>
      <c r="DB464" s="241"/>
      <c r="DC464" s="241"/>
      <c r="DD464" s="241"/>
      <c r="DE464" s="241"/>
      <c r="DF464" s="241"/>
      <c r="DG464" s="241"/>
      <c r="DH464" s="241"/>
      <c r="DI464" s="241"/>
      <c r="DJ464" s="241"/>
      <c r="DK464" s="241"/>
      <c r="DL464" s="241"/>
      <c r="DM464" s="241"/>
      <c r="DN464" s="241"/>
      <c r="DO464" s="241"/>
      <c r="DP464" s="241"/>
      <c r="DQ464" s="241"/>
      <c r="DR464" s="241"/>
      <c r="DS464" s="241"/>
      <c r="DT464" s="241"/>
      <c r="DU464" s="241"/>
      <c r="DV464" s="241"/>
      <c r="DW464" s="241"/>
      <c r="DX464" s="241"/>
      <c r="DY464" s="241"/>
      <c r="DZ464" s="241"/>
      <c r="EA464" s="241"/>
      <c r="EB464" s="241"/>
      <c r="EC464" s="241"/>
      <c r="ED464" s="241"/>
      <c r="EE464" s="241"/>
      <c r="EF464" s="241"/>
      <c r="EG464" s="241"/>
      <c r="EH464" s="241"/>
      <c r="EI464" s="241"/>
      <c r="EJ464" s="241"/>
      <c r="EK464" s="241"/>
      <c r="EL464" s="241"/>
      <c r="EM464" s="241"/>
      <c r="EN464" s="241"/>
      <c r="EO464" s="241"/>
      <c r="EP464" s="241"/>
      <c r="EQ464" s="241"/>
      <c r="ER464" s="241"/>
      <c r="ES464" s="241"/>
      <c r="ET464" s="241"/>
      <c r="EU464" s="241"/>
      <c r="EV464" s="241"/>
      <c r="EW464" s="241"/>
      <c r="EX464" s="241"/>
      <c r="EY464" s="241"/>
      <c r="EZ464" s="241"/>
      <c r="FA464" s="241"/>
      <c r="FB464" s="241"/>
      <c r="FC464" s="241"/>
      <c r="FD464" s="241"/>
      <c r="FE464" s="241"/>
      <c r="FF464" s="241"/>
      <c r="FG464" s="241"/>
      <c r="FH464" s="241"/>
      <c r="FI464" s="241"/>
      <c r="FJ464" s="241"/>
      <c r="FK464" s="241"/>
      <c r="FL464" s="241"/>
      <c r="FM464" s="241"/>
      <c r="FN464" s="241"/>
      <c r="FO464" s="241"/>
      <c r="FP464" s="241"/>
      <c r="FQ464" s="241"/>
      <c r="FR464" s="241"/>
      <c r="FS464" s="241"/>
      <c r="FT464" s="241"/>
      <c r="FU464" s="241"/>
      <c r="FV464" s="241"/>
      <c r="FW464" s="241"/>
      <c r="FX464" s="241"/>
      <c r="FY464" s="241"/>
      <c r="FZ464" s="241"/>
      <c r="GA464" s="241"/>
      <c r="GB464" s="241"/>
      <c r="GC464" s="241"/>
      <c r="GD464" s="241"/>
      <c r="GE464" s="241"/>
      <c r="GF464" s="241"/>
      <c r="GG464" s="241"/>
      <c r="GH464" s="241"/>
      <c r="GI464" s="241"/>
      <c r="GJ464" s="241"/>
      <c r="GK464" s="241"/>
      <c r="GL464" s="241"/>
      <c r="GM464" s="241"/>
      <c r="GN464" s="241"/>
      <c r="GO464" s="241"/>
      <c r="GP464" s="241"/>
      <c r="GQ464" s="241"/>
      <c r="GR464" s="241"/>
      <c r="GS464" s="241"/>
      <c r="GT464" s="241"/>
      <c r="GU464" s="241"/>
      <c r="GV464" s="241"/>
      <c r="GW464" s="241"/>
      <c r="GX464" s="241"/>
      <c r="GY464" s="241"/>
      <c r="GZ464" s="241"/>
      <c r="HA464" s="241"/>
      <c r="HB464" s="241"/>
      <c r="HC464" s="241"/>
      <c r="HD464" s="241"/>
      <c r="HE464" s="241"/>
      <c r="HF464" s="241"/>
      <c r="HG464" s="241"/>
      <c r="HH464" s="241"/>
      <c r="HI464" s="241"/>
      <c r="HJ464" s="241"/>
      <c r="HK464" s="241"/>
      <c r="HL464" s="241"/>
      <c r="HM464" s="241"/>
      <c r="HN464" s="241"/>
      <c r="HO464" s="241"/>
      <c r="HP464" s="241"/>
      <c r="HQ464" s="241"/>
      <c r="HR464" s="241"/>
      <c r="HS464" s="241"/>
      <c r="HT464" s="241"/>
      <c r="HU464" s="241"/>
      <c r="HV464" s="241"/>
      <c r="HW464" s="241"/>
      <c r="HX464" s="241"/>
      <c r="HY464" s="241"/>
      <c r="HZ464" s="241"/>
      <c r="IA464" s="241"/>
      <c r="IB464" s="241"/>
      <c r="IC464" s="241"/>
      <c r="ID464" s="241"/>
      <c r="IE464" s="241"/>
      <c r="IF464" s="241"/>
      <c r="IG464" s="241"/>
      <c r="IH464" s="241"/>
      <c r="II464" s="241"/>
      <c r="IJ464" s="241"/>
      <c r="IK464" s="241"/>
      <c r="IL464" s="241"/>
      <c r="IM464" s="241"/>
      <c r="IN464" s="241"/>
      <c r="IO464" s="241"/>
      <c r="IP464" s="241"/>
      <c r="IQ464" s="241"/>
      <c r="IR464" s="241"/>
      <c r="IS464" s="241"/>
      <c r="IT464" s="241"/>
      <c r="IU464" s="241"/>
      <c r="IV464" s="241"/>
      <c r="IW464" s="241"/>
      <c r="IX464" s="241"/>
      <c r="IY464" s="241"/>
      <c r="IZ464" s="241"/>
      <c r="JA464" s="241"/>
      <c r="JB464" s="241"/>
      <c r="JC464" s="241"/>
      <c r="JD464" s="241"/>
      <c r="JE464" s="241"/>
      <c r="JF464" s="241"/>
      <c r="JG464" s="241"/>
      <c r="JH464" s="241"/>
      <c r="JI464" s="241"/>
      <c r="JJ464" s="241"/>
      <c r="JK464" s="241"/>
      <c r="JL464" s="241"/>
      <c r="JM464" s="241"/>
      <c r="JN464" s="241"/>
      <c r="JO464" s="241"/>
      <c r="JP464" s="241"/>
      <c r="JQ464" s="241"/>
      <c r="JR464" s="241"/>
      <c r="JS464" s="241"/>
      <c r="JT464" s="241"/>
      <c r="JU464" s="241"/>
      <c r="JV464" s="241"/>
      <c r="JW464" s="241"/>
      <c r="JX464" s="241"/>
      <c r="JY464" s="241"/>
      <c r="JZ464" s="241"/>
      <c r="KA464" s="241"/>
      <c r="KB464" s="241"/>
      <c r="KC464" s="241"/>
      <c r="KD464" s="241"/>
      <c r="KE464" s="241"/>
      <c r="KF464" s="241"/>
      <c r="KG464" s="241"/>
      <c r="KH464" s="241"/>
      <c r="KI464" s="241"/>
      <c r="KJ464" s="241"/>
      <c r="KK464" s="241"/>
      <c r="KL464" s="241"/>
      <c r="KM464" s="241"/>
      <c r="KN464" s="241"/>
      <c r="KO464" s="241"/>
      <c r="KP464" s="241"/>
      <c r="KQ464" s="241"/>
      <c r="KR464" s="241"/>
      <c r="KS464" s="241"/>
      <c r="KT464" s="241"/>
      <c r="KU464" s="241"/>
      <c r="KV464" s="241"/>
      <c r="KW464" s="241"/>
      <c r="KX464" s="241"/>
      <c r="KY464" s="241"/>
      <c r="KZ464" s="241"/>
      <c r="LA464" s="241"/>
      <c r="LB464" s="241"/>
      <c r="LC464" s="241"/>
      <c r="LD464" s="241"/>
      <c r="LE464" s="241"/>
      <c r="LF464" s="241"/>
      <c r="LG464" s="241"/>
      <c r="LH464" s="241"/>
      <c r="LI464" s="241"/>
      <c r="LJ464" s="241"/>
      <c r="LK464" s="241"/>
      <c r="LL464" s="241"/>
      <c r="LM464" s="241"/>
      <c r="LN464" s="241"/>
      <c r="LO464" s="241"/>
      <c r="LP464" s="241"/>
      <c r="LQ464" s="241"/>
      <c r="LR464" s="241"/>
      <c r="LS464" s="241"/>
      <c r="LT464" s="241"/>
      <c r="LU464" s="241"/>
      <c r="LV464" s="241"/>
      <c r="LW464" s="241"/>
      <c r="LX464" s="241"/>
      <c r="LY464" s="241"/>
      <c r="LZ464" s="241"/>
      <c r="MA464" s="241"/>
      <c r="MB464" s="241"/>
      <c r="MC464" s="241"/>
      <c r="MD464" s="241"/>
      <c r="ME464" s="241"/>
      <c r="MF464" s="241"/>
      <c r="MG464" s="241"/>
      <c r="MH464" s="241"/>
      <c r="MI464" s="241"/>
      <c r="MJ464" s="241"/>
      <c r="MK464" s="241"/>
      <c r="ML464" s="241"/>
      <c r="MM464" s="241"/>
      <c r="MN464" s="241"/>
      <c r="MO464" s="241"/>
      <c r="MP464" s="241"/>
      <c r="MQ464" s="241"/>
      <c r="MR464" s="241"/>
      <c r="MS464" s="241"/>
      <c r="MT464" s="241"/>
      <c r="MU464" s="241"/>
      <c r="MV464" s="241"/>
      <c r="MW464" s="241"/>
      <c r="MX464" s="241"/>
      <c r="MY464" s="241"/>
      <c r="MZ464" s="241"/>
      <c r="NA464" s="241"/>
      <c r="NB464" s="241"/>
      <c r="NC464" s="241"/>
      <c r="ND464" s="241"/>
      <c r="NE464" s="241"/>
      <c r="NF464" s="241"/>
      <c r="NG464" s="241"/>
      <c r="NH464" s="241"/>
      <c r="NI464" s="241"/>
      <c r="NJ464" s="241"/>
      <c r="NK464" s="241"/>
      <c r="NL464" s="241"/>
      <c r="NM464" s="241"/>
      <c r="NN464" s="241"/>
      <c r="NO464" s="241"/>
      <c r="NP464" s="241"/>
      <c r="NQ464" s="241"/>
      <c r="NR464" s="241"/>
      <c r="NS464" s="241"/>
      <c r="NT464" s="241"/>
      <c r="NU464" s="241"/>
      <c r="NV464" s="241"/>
      <c r="NW464" s="241"/>
      <c r="NX464" s="241"/>
      <c r="NY464" s="241"/>
      <c r="NZ464" s="241"/>
      <c r="OA464" s="241"/>
      <c r="OB464" s="241"/>
    </row>
    <row r="465" spans="1:392" s="162" customFormat="1">
      <c r="A465" s="234" t="s">
        <v>2303</v>
      </c>
      <c r="B465" s="386" t="s">
        <v>2305</v>
      </c>
      <c r="C465" s="190">
        <f>VLOOKUP(A465,'Running Inventory count'!$A:$C,3,)</f>
        <v>21</v>
      </c>
      <c r="D465" s="264"/>
      <c r="E465" s="266"/>
      <c r="F465" s="188" t="s">
        <v>2054</v>
      </c>
      <c r="G465" s="186" t="s">
        <v>868</v>
      </c>
      <c r="H465" s="185" t="s">
        <v>102</v>
      </c>
      <c r="I465" s="287"/>
      <c r="J465" s="187"/>
      <c r="K465" s="287"/>
      <c r="L465" s="241"/>
      <c r="M465" s="241"/>
      <c r="N465" s="241"/>
      <c r="O465" s="241"/>
      <c r="P465" s="241"/>
      <c r="Q465" s="241"/>
      <c r="R465" s="241"/>
      <c r="S465" s="241"/>
      <c r="T465" s="241"/>
      <c r="U465" s="241"/>
      <c r="V465" s="241"/>
      <c r="W465" s="241"/>
      <c r="X465" s="241"/>
      <c r="Y465" s="241"/>
      <c r="Z465" s="241"/>
      <c r="AA465" s="241"/>
      <c r="AB465" s="241"/>
      <c r="AC465" s="241"/>
      <c r="AD465" s="241"/>
      <c r="AE465" s="241"/>
      <c r="AF465" s="241"/>
      <c r="AG465" s="241"/>
      <c r="AH465" s="241"/>
      <c r="AI465" s="241"/>
      <c r="AJ465" s="241"/>
      <c r="AK465" s="241"/>
      <c r="AL465" s="241"/>
      <c r="AM465" s="241"/>
      <c r="AN465" s="241"/>
      <c r="AO465" s="241"/>
      <c r="AP465" s="241"/>
      <c r="AQ465" s="241"/>
      <c r="AR465" s="241"/>
      <c r="AS465" s="241"/>
      <c r="AT465" s="241"/>
      <c r="AU465" s="241"/>
      <c r="AV465" s="241"/>
      <c r="AW465" s="241"/>
      <c r="AX465" s="241"/>
      <c r="AY465" s="241"/>
      <c r="AZ465" s="241"/>
      <c r="BA465" s="241"/>
      <c r="BB465" s="241"/>
      <c r="BC465" s="241"/>
      <c r="BD465" s="241"/>
      <c r="BE465" s="241"/>
      <c r="BF465" s="241"/>
      <c r="BG465" s="241"/>
      <c r="BH465" s="241"/>
      <c r="BI465" s="241"/>
      <c r="BJ465" s="241"/>
      <c r="BK465" s="241"/>
      <c r="BL465" s="241"/>
      <c r="BM465" s="241"/>
      <c r="BN465" s="241"/>
      <c r="BO465" s="241"/>
      <c r="BP465" s="241"/>
      <c r="BQ465" s="241"/>
      <c r="BR465" s="241"/>
      <c r="BS465" s="241"/>
      <c r="BT465" s="241"/>
      <c r="BU465" s="241"/>
      <c r="BV465" s="241"/>
      <c r="BW465" s="241"/>
      <c r="BX465" s="241"/>
      <c r="BY465" s="241"/>
      <c r="BZ465" s="241"/>
      <c r="CA465" s="241"/>
      <c r="CB465" s="241"/>
      <c r="CC465" s="241"/>
      <c r="CD465" s="241"/>
      <c r="CE465" s="241"/>
      <c r="CF465" s="241"/>
      <c r="CG465" s="241"/>
      <c r="CH465" s="241"/>
      <c r="CI465" s="241"/>
      <c r="CJ465" s="241"/>
      <c r="CK465" s="241"/>
      <c r="CL465" s="241"/>
      <c r="CM465" s="241"/>
      <c r="CN465" s="241"/>
      <c r="CO465" s="241"/>
      <c r="CP465" s="241"/>
      <c r="CQ465" s="241"/>
      <c r="CR465" s="241"/>
      <c r="CS465" s="241"/>
      <c r="CT465" s="241"/>
      <c r="CU465" s="241"/>
      <c r="CV465" s="241"/>
      <c r="CW465" s="241"/>
      <c r="CX465" s="241"/>
      <c r="CY465" s="241"/>
      <c r="CZ465" s="241"/>
      <c r="DA465" s="241"/>
      <c r="DB465" s="241"/>
      <c r="DC465" s="241"/>
      <c r="DD465" s="241"/>
      <c r="DE465" s="241"/>
      <c r="DF465" s="241"/>
      <c r="DG465" s="241"/>
      <c r="DH465" s="241"/>
      <c r="DI465" s="241"/>
      <c r="DJ465" s="241"/>
      <c r="DK465" s="241"/>
      <c r="DL465" s="241"/>
      <c r="DM465" s="241"/>
      <c r="DN465" s="241"/>
      <c r="DO465" s="241"/>
      <c r="DP465" s="241"/>
      <c r="DQ465" s="241"/>
      <c r="DR465" s="241"/>
      <c r="DS465" s="241"/>
      <c r="DT465" s="241"/>
      <c r="DU465" s="241"/>
      <c r="DV465" s="241"/>
      <c r="DW465" s="241"/>
      <c r="DX465" s="241"/>
      <c r="DY465" s="241"/>
      <c r="DZ465" s="241"/>
      <c r="EA465" s="241"/>
      <c r="EB465" s="241"/>
      <c r="EC465" s="241"/>
      <c r="ED465" s="241"/>
      <c r="EE465" s="241"/>
      <c r="EF465" s="241"/>
      <c r="EG465" s="241"/>
      <c r="EH465" s="241"/>
      <c r="EI465" s="241"/>
      <c r="EJ465" s="241"/>
      <c r="EK465" s="241"/>
      <c r="EL465" s="241"/>
      <c r="EM465" s="241"/>
      <c r="EN465" s="241"/>
      <c r="EO465" s="241"/>
      <c r="EP465" s="241"/>
      <c r="EQ465" s="241"/>
      <c r="ER465" s="241"/>
      <c r="ES465" s="241"/>
      <c r="ET465" s="241"/>
      <c r="EU465" s="241"/>
      <c r="EV465" s="241"/>
      <c r="EW465" s="241"/>
      <c r="EX465" s="241"/>
      <c r="EY465" s="241"/>
      <c r="EZ465" s="241"/>
      <c r="FA465" s="241"/>
      <c r="FB465" s="241"/>
      <c r="FC465" s="241"/>
      <c r="FD465" s="241"/>
      <c r="FE465" s="241"/>
      <c r="FF465" s="241"/>
      <c r="FG465" s="241"/>
      <c r="FH465" s="241"/>
      <c r="FI465" s="241"/>
      <c r="FJ465" s="241"/>
      <c r="FK465" s="241"/>
      <c r="FL465" s="241"/>
      <c r="FM465" s="241"/>
      <c r="FN465" s="241"/>
      <c r="FO465" s="241"/>
      <c r="FP465" s="241"/>
      <c r="FQ465" s="241"/>
      <c r="FR465" s="241"/>
      <c r="FS465" s="241"/>
      <c r="FT465" s="241"/>
      <c r="FU465" s="241"/>
      <c r="FV465" s="241"/>
      <c r="FW465" s="241"/>
      <c r="FX465" s="241"/>
      <c r="FY465" s="241"/>
      <c r="FZ465" s="241"/>
      <c r="GA465" s="241"/>
      <c r="GB465" s="241"/>
      <c r="GC465" s="241"/>
      <c r="GD465" s="241"/>
      <c r="GE465" s="241"/>
      <c r="GF465" s="241"/>
      <c r="GG465" s="241"/>
      <c r="GH465" s="241"/>
      <c r="GI465" s="241"/>
      <c r="GJ465" s="241"/>
      <c r="GK465" s="241"/>
      <c r="GL465" s="241"/>
      <c r="GM465" s="241"/>
      <c r="GN465" s="241"/>
      <c r="GO465" s="241"/>
      <c r="GP465" s="241"/>
      <c r="GQ465" s="241"/>
      <c r="GR465" s="241"/>
      <c r="GS465" s="241"/>
      <c r="GT465" s="241"/>
      <c r="GU465" s="241"/>
      <c r="GV465" s="241"/>
      <c r="GW465" s="241"/>
      <c r="GX465" s="241"/>
      <c r="GY465" s="241"/>
      <c r="GZ465" s="241"/>
      <c r="HA465" s="241"/>
      <c r="HB465" s="241"/>
      <c r="HC465" s="241"/>
      <c r="HD465" s="241"/>
      <c r="HE465" s="241"/>
      <c r="HF465" s="241"/>
      <c r="HG465" s="241"/>
      <c r="HH465" s="241"/>
      <c r="HI465" s="241"/>
      <c r="HJ465" s="241"/>
      <c r="HK465" s="241"/>
      <c r="HL465" s="241"/>
      <c r="HM465" s="241"/>
      <c r="HN465" s="241"/>
      <c r="HO465" s="241"/>
      <c r="HP465" s="241"/>
      <c r="HQ465" s="241"/>
      <c r="HR465" s="241"/>
      <c r="HS465" s="241"/>
      <c r="HT465" s="241"/>
      <c r="HU465" s="241"/>
      <c r="HV465" s="241"/>
      <c r="HW465" s="241"/>
      <c r="HX465" s="241"/>
      <c r="HY465" s="241"/>
      <c r="HZ465" s="241"/>
      <c r="IA465" s="241"/>
      <c r="IB465" s="241"/>
      <c r="IC465" s="241"/>
      <c r="ID465" s="241"/>
      <c r="IE465" s="241"/>
      <c r="IF465" s="241"/>
      <c r="IG465" s="241"/>
      <c r="IH465" s="241"/>
      <c r="II465" s="241"/>
      <c r="IJ465" s="241"/>
      <c r="IK465" s="241"/>
      <c r="IL465" s="241"/>
      <c r="IM465" s="241"/>
      <c r="IN465" s="241"/>
      <c r="IO465" s="241"/>
      <c r="IP465" s="241"/>
      <c r="IQ465" s="241"/>
      <c r="IR465" s="241"/>
      <c r="IS465" s="241"/>
      <c r="IT465" s="241"/>
      <c r="IU465" s="241"/>
      <c r="IV465" s="241"/>
      <c r="IW465" s="241"/>
      <c r="IX465" s="241"/>
      <c r="IY465" s="241"/>
      <c r="IZ465" s="241"/>
      <c r="JA465" s="241"/>
      <c r="JB465" s="241"/>
      <c r="JC465" s="241"/>
      <c r="JD465" s="241"/>
      <c r="JE465" s="241"/>
      <c r="JF465" s="241"/>
      <c r="JG465" s="241"/>
      <c r="JH465" s="241"/>
      <c r="JI465" s="241"/>
      <c r="JJ465" s="241"/>
      <c r="JK465" s="241"/>
      <c r="JL465" s="241"/>
      <c r="JM465" s="241"/>
      <c r="JN465" s="241"/>
      <c r="JO465" s="241"/>
      <c r="JP465" s="241"/>
      <c r="JQ465" s="241"/>
      <c r="JR465" s="241"/>
      <c r="JS465" s="241"/>
      <c r="JT465" s="241"/>
      <c r="JU465" s="241"/>
      <c r="JV465" s="241"/>
      <c r="JW465" s="241"/>
      <c r="JX465" s="241"/>
      <c r="JY465" s="241"/>
      <c r="JZ465" s="241"/>
      <c r="KA465" s="241"/>
      <c r="KB465" s="241"/>
      <c r="KC465" s="241"/>
      <c r="KD465" s="241"/>
      <c r="KE465" s="241"/>
      <c r="KF465" s="241"/>
      <c r="KG465" s="241"/>
      <c r="KH465" s="241"/>
      <c r="KI465" s="241"/>
      <c r="KJ465" s="241"/>
      <c r="KK465" s="241"/>
      <c r="KL465" s="241"/>
      <c r="KM465" s="241"/>
      <c r="KN465" s="241"/>
      <c r="KO465" s="241"/>
      <c r="KP465" s="241"/>
      <c r="KQ465" s="241"/>
      <c r="KR465" s="241"/>
      <c r="KS465" s="241"/>
      <c r="KT465" s="241"/>
      <c r="KU465" s="241"/>
      <c r="KV465" s="241"/>
      <c r="KW465" s="241"/>
      <c r="KX465" s="241"/>
      <c r="KY465" s="241"/>
      <c r="KZ465" s="241"/>
      <c r="LA465" s="241"/>
      <c r="LB465" s="241"/>
      <c r="LC465" s="241"/>
      <c r="LD465" s="241"/>
      <c r="LE465" s="241"/>
      <c r="LF465" s="241"/>
      <c r="LG465" s="241"/>
      <c r="LH465" s="241"/>
      <c r="LI465" s="241"/>
      <c r="LJ465" s="241"/>
      <c r="LK465" s="241"/>
      <c r="LL465" s="241"/>
      <c r="LM465" s="241"/>
      <c r="LN465" s="241"/>
      <c r="LO465" s="241"/>
      <c r="LP465" s="241"/>
      <c r="LQ465" s="241"/>
      <c r="LR465" s="241"/>
      <c r="LS465" s="241"/>
      <c r="LT465" s="241"/>
      <c r="LU465" s="241"/>
      <c r="LV465" s="241"/>
      <c r="LW465" s="241"/>
      <c r="LX465" s="241"/>
      <c r="LY465" s="241"/>
      <c r="LZ465" s="241"/>
      <c r="MA465" s="241"/>
      <c r="MB465" s="241"/>
      <c r="MC465" s="241"/>
      <c r="MD465" s="241"/>
      <c r="ME465" s="241"/>
      <c r="MF465" s="241"/>
      <c r="MG465" s="241"/>
      <c r="MH465" s="241"/>
      <c r="MI465" s="241"/>
      <c r="MJ465" s="241"/>
      <c r="MK465" s="241"/>
      <c r="ML465" s="241"/>
      <c r="MM465" s="241"/>
      <c r="MN465" s="241"/>
      <c r="MO465" s="241"/>
      <c r="MP465" s="241"/>
      <c r="MQ465" s="241"/>
      <c r="MR465" s="241"/>
      <c r="MS465" s="241"/>
      <c r="MT465" s="241"/>
      <c r="MU465" s="241"/>
      <c r="MV465" s="241"/>
      <c r="MW465" s="241"/>
      <c r="MX465" s="241"/>
      <c r="MY465" s="241"/>
      <c r="MZ465" s="241"/>
      <c r="NA465" s="241"/>
      <c r="NB465" s="241"/>
      <c r="NC465" s="241"/>
      <c r="ND465" s="241"/>
      <c r="NE465" s="241"/>
      <c r="NF465" s="241"/>
      <c r="NG465" s="241"/>
      <c r="NH465" s="241"/>
      <c r="NI465" s="241"/>
      <c r="NJ465" s="241"/>
      <c r="NK465" s="241"/>
      <c r="NL465" s="241"/>
      <c r="NM465" s="241"/>
      <c r="NN465" s="241"/>
      <c r="NO465" s="241"/>
      <c r="NP465" s="241"/>
      <c r="NQ465" s="241"/>
      <c r="NR465" s="241"/>
      <c r="NS465" s="241"/>
      <c r="NT465" s="241"/>
      <c r="NU465" s="241"/>
      <c r="NV465" s="241"/>
      <c r="NW465" s="241"/>
      <c r="NX465" s="241"/>
      <c r="NY465" s="241"/>
      <c r="NZ465" s="241"/>
      <c r="OA465" s="241"/>
      <c r="OB465" s="241"/>
    </row>
    <row r="466" spans="1:392" s="162" customFormat="1">
      <c r="A466" s="294" t="s">
        <v>2243</v>
      </c>
      <c r="B466" s="295" t="s">
        <v>2242</v>
      </c>
      <c r="C466" s="190" t="e">
        <f>VLOOKUP(A466,'Running Inventory count'!$A:$C,3,)</f>
        <v>#N/A</v>
      </c>
      <c r="D466" s="264"/>
      <c r="E466" s="266"/>
      <c r="F466" s="188" t="s">
        <v>2054</v>
      </c>
      <c r="G466" s="186" t="s">
        <v>868</v>
      </c>
      <c r="H466" s="185" t="s">
        <v>102</v>
      </c>
      <c r="I466" s="287"/>
      <c r="J466" s="187"/>
      <c r="K466" s="287"/>
      <c r="L466" s="241"/>
      <c r="M466" s="241"/>
      <c r="N466" s="241"/>
      <c r="O466" s="241"/>
      <c r="P466" s="241"/>
      <c r="Q466" s="241"/>
      <c r="R466" s="241"/>
      <c r="S466" s="241"/>
      <c r="T466" s="241"/>
      <c r="U466" s="241"/>
      <c r="V466" s="241"/>
      <c r="W466" s="241"/>
      <c r="X466" s="241"/>
      <c r="Y466" s="241"/>
      <c r="Z466" s="241"/>
      <c r="AA466" s="241"/>
      <c r="AB466" s="241"/>
      <c r="AC466" s="241"/>
      <c r="AD466" s="241"/>
      <c r="AE466" s="241"/>
      <c r="AF466" s="241"/>
      <c r="AG466" s="241"/>
      <c r="AH466" s="241"/>
      <c r="AI466" s="241"/>
      <c r="AJ466" s="241"/>
      <c r="AK466" s="241"/>
      <c r="AL466" s="241"/>
      <c r="AM466" s="241"/>
      <c r="AN466" s="241"/>
      <c r="AO466" s="241"/>
      <c r="AP466" s="241"/>
      <c r="AQ466" s="241"/>
      <c r="AR466" s="241"/>
      <c r="AS466" s="241"/>
      <c r="AT466" s="241"/>
      <c r="AU466" s="241"/>
      <c r="AV466" s="241"/>
      <c r="AW466" s="241"/>
      <c r="AX466" s="241"/>
      <c r="AY466" s="241"/>
      <c r="AZ466" s="241"/>
      <c r="BA466" s="241"/>
      <c r="BB466" s="241"/>
      <c r="BC466" s="241"/>
      <c r="BD466" s="241"/>
      <c r="BE466" s="241"/>
      <c r="BF466" s="241"/>
      <c r="BG466" s="241"/>
      <c r="BH466" s="241"/>
      <c r="BI466" s="241"/>
      <c r="BJ466" s="241"/>
      <c r="BK466" s="241"/>
      <c r="BL466" s="241"/>
      <c r="BM466" s="241"/>
      <c r="BN466" s="241"/>
      <c r="BO466" s="241"/>
      <c r="BP466" s="241"/>
      <c r="BQ466" s="241"/>
      <c r="BR466" s="241"/>
      <c r="BS466" s="241"/>
      <c r="BT466" s="241"/>
      <c r="BU466" s="241"/>
      <c r="BV466" s="241"/>
      <c r="BW466" s="241"/>
      <c r="BX466" s="241"/>
      <c r="BY466" s="241"/>
      <c r="BZ466" s="241"/>
      <c r="CA466" s="241"/>
      <c r="CB466" s="241"/>
      <c r="CC466" s="241"/>
      <c r="CD466" s="241"/>
      <c r="CE466" s="241"/>
      <c r="CF466" s="241"/>
      <c r="CG466" s="241"/>
      <c r="CH466" s="241"/>
      <c r="CI466" s="241"/>
      <c r="CJ466" s="241"/>
      <c r="CK466" s="241"/>
      <c r="CL466" s="241"/>
      <c r="CM466" s="241"/>
      <c r="CN466" s="241"/>
      <c r="CO466" s="241"/>
      <c r="CP466" s="241"/>
      <c r="CQ466" s="241"/>
      <c r="CR466" s="241"/>
      <c r="CS466" s="241"/>
      <c r="CT466" s="241"/>
      <c r="CU466" s="241"/>
      <c r="CV466" s="241"/>
      <c r="CW466" s="241"/>
      <c r="CX466" s="241"/>
      <c r="CY466" s="241"/>
      <c r="CZ466" s="241"/>
      <c r="DA466" s="241"/>
      <c r="DB466" s="241"/>
      <c r="DC466" s="241"/>
      <c r="DD466" s="241"/>
      <c r="DE466" s="241"/>
      <c r="DF466" s="241"/>
      <c r="DG466" s="241"/>
      <c r="DH466" s="241"/>
      <c r="DI466" s="241"/>
      <c r="DJ466" s="241"/>
      <c r="DK466" s="241"/>
      <c r="DL466" s="241"/>
      <c r="DM466" s="241"/>
      <c r="DN466" s="241"/>
      <c r="DO466" s="241"/>
      <c r="DP466" s="241"/>
      <c r="DQ466" s="241"/>
      <c r="DR466" s="241"/>
      <c r="DS466" s="241"/>
      <c r="DT466" s="241"/>
      <c r="DU466" s="241"/>
      <c r="DV466" s="241"/>
      <c r="DW466" s="241"/>
      <c r="DX466" s="241"/>
      <c r="DY466" s="241"/>
      <c r="DZ466" s="241"/>
      <c r="EA466" s="241"/>
      <c r="EB466" s="241"/>
      <c r="EC466" s="241"/>
      <c r="ED466" s="241"/>
      <c r="EE466" s="241"/>
      <c r="EF466" s="241"/>
      <c r="EG466" s="241"/>
      <c r="EH466" s="241"/>
      <c r="EI466" s="241"/>
      <c r="EJ466" s="241"/>
      <c r="EK466" s="241"/>
      <c r="EL466" s="241"/>
      <c r="EM466" s="241"/>
      <c r="EN466" s="241"/>
      <c r="EO466" s="241"/>
      <c r="EP466" s="241"/>
      <c r="EQ466" s="241"/>
      <c r="ER466" s="241"/>
      <c r="ES466" s="241"/>
      <c r="ET466" s="241"/>
      <c r="EU466" s="241"/>
      <c r="EV466" s="241"/>
      <c r="EW466" s="241"/>
      <c r="EX466" s="241"/>
      <c r="EY466" s="241"/>
      <c r="EZ466" s="241"/>
      <c r="FA466" s="241"/>
      <c r="FB466" s="241"/>
      <c r="FC466" s="241"/>
      <c r="FD466" s="241"/>
      <c r="FE466" s="241"/>
      <c r="FF466" s="241"/>
      <c r="FG466" s="241"/>
      <c r="FH466" s="241"/>
      <c r="FI466" s="241"/>
      <c r="FJ466" s="241"/>
      <c r="FK466" s="241"/>
      <c r="FL466" s="241"/>
      <c r="FM466" s="241"/>
      <c r="FN466" s="241"/>
      <c r="FO466" s="241"/>
      <c r="FP466" s="241"/>
      <c r="FQ466" s="241"/>
      <c r="FR466" s="241"/>
      <c r="FS466" s="241"/>
      <c r="FT466" s="241"/>
      <c r="FU466" s="241"/>
      <c r="FV466" s="241"/>
      <c r="FW466" s="241"/>
      <c r="FX466" s="241"/>
      <c r="FY466" s="241"/>
      <c r="FZ466" s="241"/>
      <c r="GA466" s="241"/>
      <c r="GB466" s="241"/>
      <c r="GC466" s="241"/>
      <c r="GD466" s="241"/>
      <c r="GE466" s="241"/>
      <c r="GF466" s="241"/>
      <c r="GG466" s="241"/>
      <c r="GH466" s="241"/>
      <c r="GI466" s="241"/>
      <c r="GJ466" s="241"/>
      <c r="GK466" s="241"/>
      <c r="GL466" s="241"/>
      <c r="GM466" s="241"/>
      <c r="GN466" s="241"/>
      <c r="GO466" s="241"/>
      <c r="GP466" s="241"/>
      <c r="GQ466" s="241"/>
      <c r="GR466" s="241"/>
      <c r="GS466" s="241"/>
      <c r="GT466" s="241"/>
      <c r="GU466" s="241"/>
      <c r="GV466" s="241"/>
      <c r="GW466" s="241"/>
      <c r="GX466" s="241"/>
      <c r="GY466" s="241"/>
      <c r="GZ466" s="241"/>
      <c r="HA466" s="241"/>
      <c r="HB466" s="241"/>
      <c r="HC466" s="241"/>
      <c r="HD466" s="241"/>
      <c r="HE466" s="241"/>
      <c r="HF466" s="241"/>
      <c r="HG466" s="241"/>
      <c r="HH466" s="241"/>
      <c r="HI466" s="241"/>
      <c r="HJ466" s="241"/>
      <c r="HK466" s="241"/>
      <c r="HL466" s="241"/>
      <c r="HM466" s="241"/>
      <c r="HN466" s="241"/>
      <c r="HO466" s="241"/>
      <c r="HP466" s="241"/>
      <c r="HQ466" s="241"/>
      <c r="HR466" s="241"/>
      <c r="HS466" s="241"/>
      <c r="HT466" s="241"/>
      <c r="HU466" s="241"/>
      <c r="HV466" s="241"/>
      <c r="HW466" s="241"/>
      <c r="HX466" s="241"/>
      <c r="HY466" s="241"/>
      <c r="HZ466" s="241"/>
      <c r="IA466" s="241"/>
      <c r="IB466" s="241"/>
      <c r="IC466" s="241"/>
      <c r="ID466" s="241"/>
      <c r="IE466" s="241"/>
      <c r="IF466" s="241"/>
      <c r="IG466" s="241"/>
      <c r="IH466" s="241"/>
      <c r="II466" s="241"/>
      <c r="IJ466" s="241"/>
      <c r="IK466" s="241"/>
      <c r="IL466" s="241"/>
      <c r="IM466" s="241"/>
      <c r="IN466" s="241"/>
      <c r="IO466" s="241"/>
      <c r="IP466" s="241"/>
      <c r="IQ466" s="241"/>
      <c r="IR466" s="241"/>
      <c r="IS466" s="241"/>
      <c r="IT466" s="241"/>
      <c r="IU466" s="241"/>
      <c r="IV466" s="241"/>
      <c r="IW466" s="241"/>
      <c r="IX466" s="241"/>
      <c r="IY466" s="241"/>
      <c r="IZ466" s="241"/>
      <c r="JA466" s="241"/>
      <c r="JB466" s="241"/>
      <c r="JC466" s="241"/>
      <c r="JD466" s="241"/>
      <c r="JE466" s="241"/>
      <c r="JF466" s="241"/>
      <c r="JG466" s="241"/>
      <c r="JH466" s="241"/>
      <c r="JI466" s="241"/>
      <c r="JJ466" s="241"/>
      <c r="JK466" s="241"/>
      <c r="JL466" s="241"/>
      <c r="JM466" s="241"/>
      <c r="JN466" s="241"/>
      <c r="JO466" s="241"/>
      <c r="JP466" s="241"/>
      <c r="JQ466" s="241"/>
      <c r="JR466" s="241"/>
      <c r="JS466" s="241"/>
      <c r="JT466" s="241"/>
      <c r="JU466" s="241"/>
      <c r="JV466" s="241"/>
      <c r="JW466" s="241"/>
      <c r="JX466" s="241"/>
      <c r="JY466" s="241"/>
      <c r="JZ466" s="241"/>
      <c r="KA466" s="241"/>
      <c r="KB466" s="241"/>
      <c r="KC466" s="241"/>
      <c r="KD466" s="241"/>
      <c r="KE466" s="241"/>
      <c r="KF466" s="241"/>
      <c r="KG466" s="241"/>
      <c r="KH466" s="241"/>
      <c r="KI466" s="241"/>
      <c r="KJ466" s="241"/>
      <c r="KK466" s="241"/>
      <c r="KL466" s="241"/>
      <c r="KM466" s="241"/>
      <c r="KN466" s="241"/>
      <c r="KO466" s="241"/>
      <c r="KP466" s="241"/>
      <c r="KQ466" s="241"/>
      <c r="KR466" s="241"/>
      <c r="KS466" s="241"/>
      <c r="KT466" s="241"/>
      <c r="KU466" s="241"/>
      <c r="KV466" s="241"/>
      <c r="KW466" s="241"/>
      <c r="KX466" s="241"/>
      <c r="KY466" s="241"/>
      <c r="KZ466" s="241"/>
      <c r="LA466" s="241"/>
      <c r="LB466" s="241"/>
      <c r="LC466" s="241"/>
      <c r="LD466" s="241"/>
      <c r="LE466" s="241"/>
      <c r="LF466" s="241"/>
      <c r="LG466" s="241"/>
      <c r="LH466" s="241"/>
      <c r="LI466" s="241"/>
      <c r="LJ466" s="241"/>
      <c r="LK466" s="241"/>
      <c r="LL466" s="241"/>
      <c r="LM466" s="241"/>
      <c r="LN466" s="241"/>
      <c r="LO466" s="241"/>
      <c r="LP466" s="241"/>
      <c r="LQ466" s="241"/>
      <c r="LR466" s="241"/>
      <c r="LS466" s="241"/>
      <c r="LT466" s="241"/>
      <c r="LU466" s="241"/>
      <c r="LV466" s="241"/>
      <c r="LW466" s="241"/>
      <c r="LX466" s="241"/>
      <c r="LY466" s="241"/>
      <c r="LZ466" s="241"/>
      <c r="MA466" s="241"/>
      <c r="MB466" s="241"/>
      <c r="MC466" s="241"/>
      <c r="MD466" s="241"/>
      <c r="ME466" s="241"/>
      <c r="MF466" s="241"/>
      <c r="MG466" s="241"/>
      <c r="MH466" s="241"/>
      <c r="MI466" s="241"/>
      <c r="MJ466" s="241"/>
      <c r="MK466" s="241"/>
      <c r="ML466" s="241"/>
      <c r="MM466" s="241"/>
      <c r="MN466" s="241"/>
      <c r="MO466" s="241"/>
      <c r="MP466" s="241"/>
      <c r="MQ466" s="241"/>
      <c r="MR466" s="241"/>
      <c r="MS466" s="241"/>
      <c r="MT466" s="241"/>
      <c r="MU466" s="241"/>
      <c r="MV466" s="241"/>
      <c r="MW466" s="241"/>
      <c r="MX466" s="241"/>
      <c r="MY466" s="241"/>
      <c r="MZ466" s="241"/>
      <c r="NA466" s="241"/>
      <c r="NB466" s="241"/>
      <c r="NC466" s="241"/>
      <c r="ND466" s="241"/>
      <c r="NE466" s="241"/>
      <c r="NF466" s="241"/>
      <c r="NG466" s="241"/>
      <c r="NH466" s="241"/>
      <c r="NI466" s="241"/>
      <c r="NJ466" s="241"/>
      <c r="NK466" s="241"/>
      <c r="NL466" s="241"/>
      <c r="NM466" s="241"/>
      <c r="NN466" s="241"/>
      <c r="NO466" s="241"/>
      <c r="NP466" s="241"/>
      <c r="NQ466" s="241"/>
      <c r="NR466" s="241"/>
      <c r="NS466" s="241"/>
      <c r="NT466" s="241"/>
      <c r="NU466" s="241"/>
      <c r="NV466" s="241"/>
      <c r="NW466" s="241"/>
      <c r="NX466" s="241"/>
      <c r="NY466" s="241"/>
      <c r="NZ466" s="241"/>
      <c r="OA466" s="241"/>
      <c r="OB466" s="241"/>
    </row>
    <row r="467" spans="1:392" s="162" customFormat="1">
      <c r="A467" s="234" t="s">
        <v>2078</v>
      </c>
      <c r="B467" s="386" t="s">
        <v>2080</v>
      </c>
      <c r="C467" s="190">
        <f>VLOOKUP(A467,'Running Inventory count'!$A:$C,3,)</f>
        <v>2</v>
      </c>
      <c r="D467" s="264"/>
      <c r="E467" s="266"/>
      <c r="F467" s="188" t="s">
        <v>2054</v>
      </c>
      <c r="G467" s="186" t="s">
        <v>868</v>
      </c>
      <c r="H467" s="185" t="s">
        <v>102</v>
      </c>
      <c r="I467" s="287"/>
      <c r="J467" s="187"/>
      <c r="K467" s="287"/>
      <c r="L467" s="241"/>
      <c r="M467" s="241"/>
      <c r="N467" s="241"/>
      <c r="O467" s="241"/>
      <c r="P467" s="241"/>
      <c r="Q467" s="241"/>
      <c r="R467" s="241"/>
      <c r="S467" s="241"/>
      <c r="T467" s="241"/>
      <c r="U467" s="241"/>
      <c r="V467" s="241"/>
      <c r="W467" s="241"/>
      <c r="X467" s="241"/>
      <c r="Y467" s="241"/>
      <c r="Z467" s="241"/>
      <c r="AA467" s="241"/>
      <c r="AB467" s="241"/>
      <c r="AC467" s="241"/>
      <c r="AD467" s="241"/>
      <c r="AE467" s="241"/>
      <c r="AF467" s="241"/>
      <c r="AG467" s="241"/>
      <c r="AH467" s="241"/>
      <c r="AI467" s="241"/>
      <c r="AJ467" s="241"/>
      <c r="AK467" s="241"/>
      <c r="AL467" s="241"/>
      <c r="AM467" s="241"/>
      <c r="AN467" s="241"/>
      <c r="AO467" s="241"/>
      <c r="AP467" s="241"/>
      <c r="AQ467" s="241"/>
      <c r="AR467" s="241"/>
      <c r="AS467" s="241"/>
      <c r="AT467" s="241"/>
      <c r="AU467" s="241"/>
      <c r="AV467" s="241"/>
      <c r="AW467" s="241"/>
      <c r="AX467" s="241"/>
      <c r="AY467" s="241"/>
      <c r="AZ467" s="241"/>
      <c r="BA467" s="241"/>
      <c r="BB467" s="241"/>
      <c r="BC467" s="241"/>
      <c r="BD467" s="241"/>
      <c r="BE467" s="241"/>
      <c r="BF467" s="241"/>
      <c r="BG467" s="241"/>
      <c r="BH467" s="241"/>
      <c r="BI467" s="241"/>
      <c r="BJ467" s="241"/>
      <c r="BK467" s="241"/>
      <c r="BL467" s="241"/>
      <c r="BM467" s="241"/>
      <c r="BN467" s="241"/>
      <c r="BO467" s="241"/>
      <c r="BP467" s="241"/>
      <c r="BQ467" s="241"/>
      <c r="BR467" s="241"/>
      <c r="BS467" s="241"/>
      <c r="BT467" s="241"/>
      <c r="BU467" s="241"/>
      <c r="BV467" s="241"/>
      <c r="BW467" s="241"/>
      <c r="BX467" s="241"/>
      <c r="BY467" s="241"/>
      <c r="BZ467" s="241"/>
      <c r="CA467" s="241"/>
      <c r="CB467" s="241"/>
      <c r="CC467" s="241"/>
      <c r="CD467" s="241"/>
      <c r="CE467" s="241"/>
      <c r="CF467" s="241"/>
      <c r="CG467" s="241"/>
      <c r="CH467" s="241"/>
      <c r="CI467" s="241"/>
      <c r="CJ467" s="241"/>
      <c r="CK467" s="241"/>
      <c r="CL467" s="241"/>
      <c r="CM467" s="241"/>
      <c r="CN467" s="241"/>
      <c r="CO467" s="241"/>
      <c r="CP467" s="241"/>
      <c r="CQ467" s="241"/>
      <c r="CR467" s="241"/>
      <c r="CS467" s="241"/>
      <c r="CT467" s="241"/>
      <c r="CU467" s="241"/>
      <c r="CV467" s="241"/>
      <c r="CW467" s="241"/>
      <c r="CX467" s="241"/>
      <c r="CY467" s="241"/>
      <c r="CZ467" s="241"/>
      <c r="DA467" s="241"/>
      <c r="DB467" s="241"/>
      <c r="DC467" s="241"/>
      <c r="DD467" s="241"/>
      <c r="DE467" s="241"/>
      <c r="DF467" s="241"/>
      <c r="DG467" s="241"/>
      <c r="DH467" s="241"/>
      <c r="DI467" s="241"/>
      <c r="DJ467" s="241"/>
      <c r="DK467" s="241"/>
      <c r="DL467" s="241"/>
      <c r="DM467" s="241"/>
      <c r="DN467" s="241"/>
      <c r="DO467" s="241"/>
      <c r="DP467" s="241"/>
      <c r="DQ467" s="241"/>
      <c r="DR467" s="241"/>
      <c r="DS467" s="241"/>
      <c r="DT467" s="241"/>
      <c r="DU467" s="241"/>
      <c r="DV467" s="241"/>
      <c r="DW467" s="241"/>
      <c r="DX467" s="241"/>
      <c r="DY467" s="241"/>
      <c r="DZ467" s="241"/>
      <c r="EA467" s="241"/>
      <c r="EB467" s="241"/>
      <c r="EC467" s="241"/>
      <c r="ED467" s="241"/>
      <c r="EE467" s="241"/>
      <c r="EF467" s="241"/>
      <c r="EG467" s="241"/>
      <c r="EH467" s="241"/>
      <c r="EI467" s="241"/>
      <c r="EJ467" s="241"/>
      <c r="EK467" s="241"/>
      <c r="EL467" s="241"/>
      <c r="EM467" s="241"/>
      <c r="EN467" s="241"/>
      <c r="EO467" s="241"/>
      <c r="EP467" s="241"/>
      <c r="EQ467" s="241"/>
      <c r="ER467" s="241"/>
      <c r="ES467" s="241"/>
      <c r="ET467" s="241"/>
      <c r="EU467" s="241"/>
      <c r="EV467" s="241"/>
      <c r="EW467" s="241"/>
      <c r="EX467" s="241"/>
      <c r="EY467" s="241"/>
      <c r="EZ467" s="241"/>
      <c r="FA467" s="241"/>
      <c r="FB467" s="241"/>
      <c r="FC467" s="241"/>
      <c r="FD467" s="241"/>
      <c r="FE467" s="241"/>
      <c r="FF467" s="241"/>
      <c r="FG467" s="241"/>
      <c r="FH467" s="241"/>
      <c r="FI467" s="241"/>
      <c r="FJ467" s="241"/>
      <c r="FK467" s="241"/>
      <c r="FL467" s="241"/>
      <c r="FM467" s="241"/>
      <c r="FN467" s="241"/>
      <c r="FO467" s="241"/>
      <c r="FP467" s="241"/>
      <c r="FQ467" s="241"/>
      <c r="FR467" s="241"/>
      <c r="FS467" s="241"/>
      <c r="FT467" s="241"/>
      <c r="FU467" s="241"/>
      <c r="FV467" s="241"/>
      <c r="FW467" s="241"/>
      <c r="FX467" s="241"/>
      <c r="FY467" s="241"/>
      <c r="FZ467" s="241"/>
      <c r="GA467" s="241"/>
      <c r="GB467" s="241"/>
      <c r="GC467" s="241"/>
      <c r="GD467" s="241"/>
      <c r="GE467" s="241"/>
      <c r="GF467" s="241"/>
      <c r="GG467" s="241"/>
      <c r="GH467" s="241"/>
      <c r="GI467" s="241"/>
      <c r="GJ467" s="241"/>
      <c r="GK467" s="241"/>
      <c r="GL467" s="241"/>
      <c r="GM467" s="241"/>
      <c r="GN467" s="241"/>
      <c r="GO467" s="241"/>
      <c r="GP467" s="241"/>
      <c r="GQ467" s="241"/>
      <c r="GR467" s="241"/>
      <c r="GS467" s="241"/>
      <c r="GT467" s="241"/>
      <c r="GU467" s="241"/>
      <c r="GV467" s="241"/>
      <c r="GW467" s="241"/>
      <c r="GX467" s="241"/>
      <c r="GY467" s="241"/>
      <c r="GZ467" s="241"/>
      <c r="HA467" s="241"/>
      <c r="HB467" s="241"/>
      <c r="HC467" s="241"/>
      <c r="HD467" s="241"/>
      <c r="HE467" s="241"/>
      <c r="HF467" s="241"/>
      <c r="HG467" s="241"/>
      <c r="HH467" s="241"/>
      <c r="HI467" s="241"/>
      <c r="HJ467" s="241"/>
      <c r="HK467" s="241"/>
      <c r="HL467" s="241"/>
      <c r="HM467" s="241"/>
      <c r="HN467" s="241"/>
      <c r="HO467" s="241"/>
      <c r="HP467" s="241"/>
      <c r="HQ467" s="241"/>
      <c r="HR467" s="241"/>
      <c r="HS467" s="241"/>
      <c r="HT467" s="241"/>
      <c r="HU467" s="241"/>
      <c r="HV467" s="241"/>
      <c r="HW467" s="241"/>
      <c r="HX467" s="241"/>
      <c r="HY467" s="241"/>
      <c r="HZ467" s="241"/>
      <c r="IA467" s="241"/>
      <c r="IB467" s="241"/>
      <c r="IC467" s="241"/>
      <c r="ID467" s="241"/>
      <c r="IE467" s="241"/>
      <c r="IF467" s="241"/>
      <c r="IG467" s="241"/>
      <c r="IH467" s="241"/>
      <c r="II467" s="241"/>
      <c r="IJ467" s="241"/>
      <c r="IK467" s="241"/>
      <c r="IL467" s="241"/>
      <c r="IM467" s="241"/>
      <c r="IN467" s="241"/>
      <c r="IO467" s="241"/>
      <c r="IP467" s="241"/>
      <c r="IQ467" s="241"/>
      <c r="IR467" s="241"/>
      <c r="IS467" s="241"/>
      <c r="IT467" s="241"/>
      <c r="IU467" s="241"/>
      <c r="IV467" s="241"/>
      <c r="IW467" s="241"/>
      <c r="IX467" s="241"/>
      <c r="IY467" s="241"/>
      <c r="IZ467" s="241"/>
      <c r="JA467" s="241"/>
      <c r="JB467" s="241"/>
      <c r="JC467" s="241"/>
      <c r="JD467" s="241"/>
      <c r="JE467" s="241"/>
      <c r="JF467" s="241"/>
      <c r="JG467" s="241"/>
      <c r="JH467" s="241"/>
      <c r="JI467" s="241"/>
      <c r="JJ467" s="241"/>
      <c r="JK467" s="241"/>
      <c r="JL467" s="241"/>
      <c r="JM467" s="241"/>
      <c r="JN467" s="241"/>
      <c r="JO467" s="241"/>
      <c r="JP467" s="241"/>
      <c r="JQ467" s="241"/>
      <c r="JR467" s="241"/>
      <c r="JS467" s="241"/>
      <c r="JT467" s="241"/>
      <c r="JU467" s="241"/>
      <c r="JV467" s="241"/>
      <c r="JW467" s="241"/>
      <c r="JX467" s="241"/>
      <c r="JY467" s="241"/>
      <c r="JZ467" s="241"/>
      <c r="KA467" s="241"/>
      <c r="KB467" s="241"/>
      <c r="KC467" s="241"/>
      <c r="KD467" s="241"/>
      <c r="KE467" s="241"/>
      <c r="KF467" s="241"/>
      <c r="KG467" s="241"/>
      <c r="KH467" s="241"/>
      <c r="KI467" s="241"/>
      <c r="KJ467" s="241"/>
      <c r="KK467" s="241"/>
      <c r="KL467" s="241"/>
      <c r="KM467" s="241"/>
      <c r="KN467" s="241"/>
      <c r="KO467" s="241"/>
      <c r="KP467" s="241"/>
      <c r="KQ467" s="241"/>
      <c r="KR467" s="241"/>
      <c r="KS467" s="241"/>
      <c r="KT467" s="241"/>
      <c r="KU467" s="241"/>
      <c r="KV467" s="241"/>
      <c r="KW467" s="241"/>
      <c r="KX467" s="241"/>
      <c r="KY467" s="241"/>
      <c r="KZ467" s="241"/>
      <c r="LA467" s="241"/>
      <c r="LB467" s="241"/>
      <c r="LC467" s="241"/>
      <c r="LD467" s="241"/>
      <c r="LE467" s="241"/>
      <c r="LF467" s="241"/>
      <c r="LG467" s="241"/>
      <c r="LH467" s="241"/>
      <c r="LI467" s="241"/>
      <c r="LJ467" s="241"/>
      <c r="LK467" s="241"/>
      <c r="LL467" s="241"/>
      <c r="LM467" s="241"/>
      <c r="LN467" s="241"/>
      <c r="LO467" s="241"/>
      <c r="LP467" s="241"/>
      <c r="LQ467" s="241"/>
      <c r="LR467" s="241"/>
      <c r="LS467" s="241"/>
      <c r="LT467" s="241"/>
      <c r="LU467" s="241"/>
      <c r="LV467" s="241"/>
      <c r="LW467" s="241"/>
      <c r="LX467" s="241"/>
      <c r="LY467" s="241"/>
      <c r="LZ467" s="241"/>
      <c r="MA467" s="241"/>
      <c r="MB467" s="241"/>
      <c r="MC467" s="241"/>
      <c r="MD467" s="241"/>
      <c r="ME467" s="241"/>
      <c r="MF467" s="241"/>
      <c r="MG467" s="241"/>
      <c r="MH467" s="241"/>
      <c r="MI467" s="241"/>
      <c r="MJ467" s="241"/>
      <c r="MK467" s="241"/>
      <c r="ML467" s="241"/>
      <c r="MM467" s="241"/>
      <c r="MN467" s="241"/>
      <c r="MO467" s="241"/>
      <c r="MP467" s="241"/>
      <c r="MQ467" s="241"/>
      <c r="MR467" s="241"/>
      <c r="MS467" s="241"/>
      <c r="MT467" s="241"/>
      <c r="MU467" s="241"/>
      <c r="MV467" s="241"/>
      <c r="MW467" s="241"/>
      <c r="MX467" s="241"/>
      <c r="MY467" s="241"/>
      <c r="MZ467" s="241"/>
      <c r="NA467" s="241"/>
      <c r="NB467" s="241"/>
      <c r="NC467" s="241"/>
      <c r="ND467" s="241"/>
      <c r="NE467" s="241"/>
      <c r="NF467" s="241"/>
      <c r="NG467" s="241"/>
      <c r="NH467" s="241"/>
      <c r="NI467" s="241"/>
      <c r="NJ467" s="241"/>
      <c r="NK467" s="241"/>
      <c r="NL467" s="241"/>
      <c r="NM467" s="241"/>
      <c r="NN467" s="241"/>
      <c r="NO467" s="241"/>
      <c r="NP467" s="241"/>
      <c r="NQ467" s="241"/>
      <c r="NR467" s="241"/>
      <c r="NS467" s="241"/>
      <c r="NT467" s="241"/>
      <c r="NU467" s="241"/>
      <c r="NV467" s="241"/>
      <c r="NW467" s="241"/>
      <c r="NX467" s="241"/>
      <c r="NY467" s="241"/>
      <c r="NZ467" s="241"/>
      <c r="OA467" s="241"/>
      <c r="OB467" s="241"/>
    </row>
    <row r="468" spans="1:392" s="162" customFormat="1">
      <c r="A468" s="234" t="s">
        <v>2048</v>
      </c>
      <c r="B468" s="386" t="s">
        <v>2051</v>
      </c>
      <c r="C468" s="190">
        <f>VLOOKUP(A468,'Running Inventory count'!$A:$C,3,)</f>
        <v>25</v>
      </c>
      <c r="D468" s="264"/>
      <c r="E468" s="266"/>
      <c r="F468" s="188" t="s">
        <v>2054</v>
      </c>
      <c r="G468" s="186" t="s">
        <v>868</v>
      </c>
      <c r="H468" s="185" t="s">
        <v>102</v>
      </c>
      <c r="I468" s="287"/>
      <c r="J468" s="187"/>
      <c r="K468" s="287"/>
      <c r="L468" s="241"/>
      <c r="M468" s="241"/>
      <c r="N468" s="241"/>
      <c r="O468" s="241"/>
      <c r="P468" s="241"/>
      <c r="Q468" s="241"/>
      <c r="R468" s="241"/>
      <c r="S468" s="241"/>
      <c r="T468" s="241"/>
      <c r="U468" s="241"/>
      <c r="V468" s="241"/>
      <c r="W468" s="241"/>
      <c r="X468" s="241"/>
      <c r="Y468" s="241"/>
      <c r="Z468" s="241"/>
      <c r="AA468" s="241"/>
      <c r="AB468" s="241"/>
      <c r="AC468" s="241"/>
      <c r="AD468" s="241"/>
      <c r="AE468" s="241"/>
      <c r="AF468" s="241"/>
      <c r="AG468" s="241"/>
      <c r="AH468" s="241"/>
      <c r="AI468" s="241"/>
      <c r="AJ468" s="241"/>
      <c r="AK468" s="241"/>
      <c r="AL468" s="241"/>
      <c r="AM468" s="241"/>
      <c r="AN468" s="241"/>
      <c r="AO468" s="241"/>
      <c r="AP468" s="241"/>
      <c r="AQ468" s="241"/>
      <c r="AR468" s="241"/>
      <c r="AS468" s="241"/>
      <c r="AT468" s="241"/>
      <c r="AU468" s="241"/>
      <c r="AV468" s="241"/>
      <c r="AW468" s="241"/>
      <c r="AX468" s="241"/>
      <c r="AY468" s="241"/>
      <c r="AZ468" s="241"/>
      <c r="BA468" s="241"/>
      <c r="BB468" s="241"/>
      <c r="BC468" s="241"/>
      <c r="BD468" s="241"/>
      <c r="BE468" s="241"/>
      <c r="BF468" s="241"/>
      <c r="BG468" s="241"/>
      <c r="BH468" s="241"/>
      <c r="BI468" s="241"/>
      <c r="BJ468" s="241"/>
      <c r="BK468" s="241"/>
      <c r="BL468" s="241"/>
      <c r="BM468" s="241"/>
      <c r="BN468" s="241"/>
      <c r="BO468" s="241"/>
      <c r="BP468" s="241"/>
      <c r="BQ468" s="241"/>
      <c r="BR468" s="241"/>
      <c r="BS468" s="241"/>
      <c r="BT468" s="241"/>
      <c r="BU468" s="241"/>
      <c r="BV468" s="241"/>
      <c r="BW468" s="241"/>
      <c r="BX468" s="241"/>
      <c r="BY468" s="241"/>
      <c r="BZ468" s="241"/>
      <c r="CA468" s="241"/>
      <c r="CB468" s="241"/>
      <c r="CC468" s="241"/>
      <c r="CD468" s="241"/>
      <c r="CE468" s="241"/>
      <c r="CF468" s="241"/>
      <c r="CG468" s="241"/>
      <c r="CH468" s="241"/>
      <c r="CI468" s="241"/>
      <c r="CJ468" s="241"/>
      <c r="CK468" s="241"/>
      <c r="CL468" s="241"/>
      <c r="CM468" s="241"/>
      <c r="CN468" s="241"/>
      <c r="CO468" s="241"/>
      <c r="CP468" s="241"/>
      <c r="CQ468" s="241"/>
      <c r="CR468" s="241"/>
      <c r="CS468" s="241"/>
      <c r="CT468" s="241"/>
      <c r="CU468" s="241"/>
      <c r="CV468" s="241"/>
      <c r="CW468" s="241"/>
      <c r="CX468" s="241"/>
      <c r="CY468" s="241"/>
      <c r="CZ468" s="241"/>
      <c r="DA468" s="241"/>
      <c r="DB468" s="241"/>
      <c r="DC468" s="241"/>
      <c r="DD468" s="241"/>
      <c r="DE468" s="241"/>
      <c r="DF468" s="241"/>
      <c r="DG468" s="241"/>
      <c r="DH468" s="241"/>
      <c r="DI468" s="241"/>
      <c r="DJ468" s="241"/>
      <c r="DK468" s="241"/>
      <c r="DL468" s="241"/>
      <c r="DM468" s="241"/>
      <c r="DN468" s="241"/>
      <c r="DO468" s="241"/>
      <c r="DP468" s="241"/>
      <c r="DQ468" s="241"/>
      <c r="DR468" s="241"/>
      <c r="DS468" s="241"/>
      <c r="DT468" s="241"/>
      <c r="DU468" s="241"/>
      <c r="DV468" s="241"/>
      <c r="DW468" s="241"/>
      <c r="DX468" s="241"/>
      <c r="DY468" s="241"/>
      <c r="DZ468" s="241"/>
      <c r="EA468" s="241"/>
      <c r="EB468" s="241"/>
      <c r="EC468" s="241"/>
      <c r="ED468" s="241"/>
      <c r="EE468" s="241"/>
      <c r="EF468" s="241"/>
      <c r="EG468" s="241"/>
      <c r="EH468" s="241"/>
      <c r="EI468" s="241"/>
      <c r="EJ468" s="241"/>
      <c r="EK468" s="241"/>
      <c r="EL468" s="241"/>
      <c r="EM468" s="241"/>
      <c r="EN468" s="241"/>
      <c r="EO468" s="241"/>
      <c r="EP468" s="241"/>
      <c r="EQ468" s="241"/>
      <c r="ER468" s="241"/>
      <c r="ES468" s="241"/>
      <c r="ET468" s="241"/>
      <c r="EU468" s="241"/>
      <c r="EV468" s="241"/>
      <c r="EW468" s="241"/>
      <c r="EX468" s="241"/>
      <c r="EY468" s="241"/>
      <c r="EZ468" s="241"/>
      <c r="FA468" s="241"/>
      <c r="FB468" s="241"/>
      <c r="FC468" s="241"/>
      <c r="FD468" s="241"/>
      <c r="FE468" s="241"/>
      <c r="FF468" s="241"/>
      <c r="FG468" s="241"/>
      <c r="FH468" s="241"/>
      <c r="FI468" s="241"/>
      <c r="FJ468" s="241"/>
      <c r="FK468" s="241"/>
      <c r="FL468" s="241"/>
      <c r="FM468" s="241"/>
      <c r="FN468" s="241"/>
      <c r="FO468" s="241"/>
      <c r="FP468" s="241"/>
      <c r="FQ468" s="241"/>
      <c r="FR468" s="241"/>
      <c r="FS468" s="241"/>
      <c r="FT468" s="241"/>
      <c r="FU468" s="241"/>
      <c r="FV468" s="241"/>
      <c r="FW468" s="241"/>
      <c r="FX468" s="241"/>
      <c r="FY468" s="241"/>
      <c r="FZ468" s="241"/>
      <c r="GA468" s="241"/>
      <c r="GB468" s="241"/>
      <c r="GC468" s="241"/>
      <c r="GD468" s="241"/>
      <c r="GE468" s="241"/>
      <c r="GF468" s="241"/>
      <c r="GG468" s="241"/>
      <c r="GH468" s="241"/>
      <c r="GI468" s="241"/>
      <c r="GJ468" s="241"/>
      <c r="GK468" s="241"/>
      <c r="GL468" s="241"/>
      <c r="GM468" s="241"/>
      <c r="GN468" s="241"/>
      <c r="GO468" s="241"/>
      <c r="GP468" s="241"/>
      <c r="GQ468" s="241"/>
      <c r="GR468" s="241"/>
      <c r="GS468" s="241"/>
      <c r="GT468" s="241"/>
      <c r="GU468" s="241"/>
      <c r="GV468" s="241"/>
      <c r="GW468" s="241"/>
      <c r="GX468" s="241"/>
      <c r="GY468" s="241"/>
      <c r="GZ468" s="241"/>
      <c r="HA468" s="241"/>
      <c r="HB468" s="241"/>
      <c r="HC468" s="241"/>
      <c r="HD468" s="241"/>
      <c r="HE468" s="241"/>
      <c r="HF468" s="241"/>
      <c r="HG468" s="241"/>
      <c r="HH468" s="241"/>
      <c r="HI468" s="241"/>
      <c r="HJ468" s="241"/>
      <c r="HK468" s="241"/>
      <c r="HL468" s="241"/>
      <c r="HM468" s="241"/>
      <c r="HN468" s="241"/>
      <c r="HO468" s="241"/>
      <c r="HP468" s="241"/>
      <c r="HQ468" s="241"/>
      <c r="HR468" s="241"/>
      <c r="HS468" s="241"/>
      <c r="HT468" s="241"/>
      <c r="HU468" s="241"/>
      <c r="HV468" s="241"/>
      <c r="HW468" s="241"/>
      <c r="HX468" s="241"/>
      <c r="HY468" s="241"/>
      <c r="HZ468" s="241"/>
      <c r="IA468" s="241"/>
      <c r="IB468" s="241"/>
      <c r="IC468" s="241"/>
      <c r="ID468" s="241"/>
      <c r="IE468" s="241"/>
      <c r="IF468" s="241"/>
      <c r="IG468" s="241"/>
      <c r="IH468" s="241"/>
      <c r="II468" s="241"/>
      <c r="IJ468" s="241"/>
      <c r="IK468" s="241"/>
      <c r="IL468" s="241"/>
      <c r="IM468" s="241"/>
      <c r="IN468" s="241"/>
      <c r="IO468" s="241"/>
      <c r="IP468" s="241"/>
      <c r="IQ468" s="241"/>
      <c r="IR468" s="241"/>
      <c r="IS468" s="241"/>
      <c r="IT468" s="241"/>
      <c r="IU468" s="241"/>
      <c r="IV468" s="241"/>
      <c r="IW468" s="241"/>
      <c r="IX468" s="241"/>
      <c r="IY468" s="241"/>
      <c r="IZ468" s="241"/>
      <c r="JA468" s="241"/>
      <c r="JB468" s="241"/>
      <c r="JC468" s="241"/>
      <c r="JD468" s="241"/>
      <c r="JE468" s="241"/>
      <c r="JF468" s="241"/>
      <c r="JG468" s="241"/>
      <c r="JH468" s="241"/>
      <c r="JI468" s="241"/>
      <c r="JJ468" s="241"/>
      <c r="JK468" s="241"/>
      <c r="JL468" s="241"/>
      <c r="JM468" s="241"/>
      <c r="JN468" s="241"/>
      <c r="JO468" s="241"/>
      <c r="JP468" s="241"/>
      <c r="JQ468" s="241"/>
      <c r="JR468" s="241"/>
      <c r="JS468" s="241"/>
      <c r="JT468" s="241"/>
      <c r="JU468" s="241"/>
      <c r="JV468" s="241"/>
      <c r="JW468" s="241"/>
      <c r="JX468" s="241"/>
      <c r="JY468" s="241"/>
      <c r="JZ468" s="241"/>
      <c r="KA468" s="241"/>
      <c r="KB468" s="241"/>
      <c r="KC468" s="241"/>
      <c r="KD468" s="241"/>
      <c r="KE468" s="241"/>
      <c r="KF468" s="241"/>
      <c r="KG468" s="241"/>
      <c r="KH468" s="241"/>
      <c r="KI468" s="241"/>
      <c r="KJ468" s="241"/>
      <c r="KK468" s="241"/>
      <c r="KL468" s="241"/>
      <c r="KM468" s="241"/>
      <c r="KN468" s="241"/>
      <c r="KO468" s="241"/>
      <c r="KP468" s="241"/>
      <c r="KQ468" s="241"/>
      <c r="KR468" s="241"/>
      <c r="KS468" s="241"/>
      <c r="KT468" s="241"/>
      <c r="KU468" s="241"/>
      <c r="KV468" s="241"/>
      <c r="KW468" s="241"/>
      <c r="KX468" s="241"/>
      <c r="KY468" s="241"/>
      <c r="KZ468" s="241"/>
      <c r="LA468" s="241"/>
      <c r="LB468" s="241"/>
      <c r="LC468" s="241"/>
      <c r="LD468" s="241"/>
      <c r="LE468" s="241"/>
      <c r="LF468" s="241"/>
      <c r="LG468" s="241"/>
      <c r="LH468" s="241"/>
      <c r="LI468" s="241"/>
      <c r="LJ468" s="241"/>
      <c r="LK468" s="241"/>
      <c r="LL468" s="241"/>
      <c r="LM468" s="241"/>
      <c r="LN468" s="241"/>
      <c r="LO468" s="241"/>
      <c r="LP468" s="241"/>
      <c r="LQ468" s="241"/>
      <c r="LR468" s="241"/>
      <c r="LS468" s="241"/>
      <c r="LT468" s="241"/>
      <c r="LU468" s="241"/>
      <c r="LV468" s="241"/>
      <c r="LW468" s="241"/>
      <c r="LX468" s="241"/>
      <c r="LY468" s="241"/>
      <c r="LZ468" s="241"/>
      <c r="MA468" s="241"/>
      <c r="MB468" s="241"/>
      <c r="MC468" s="241"/>
      <c r="MD468" s="241"/>
      <c r="ME468" s="241"/>
      <c r="MF468" s="241"/>
      <c r="MG468" s="241"/>
      <c r="MH468" s="241"/>
      <c r="MI468" s="241"/>
      <c r="MJ468" s="241"/>
      <c r="MK468" s="241"/>
      <c r="ML468" s="241"/>
      <c r="MM468" s="241"/>
      <c r="MN468" s="241"/>
      <c r="MO468" s="241"/>
      <c r="MP468" s="241"/>
      <c r="MQ468" s="241"/>
      <c r="MR468" s="241"/>
      <c r="MS468" s="241"/>
      <c r="MT468" s="241"/>
      <c r="MU468" s="241"/>
      <c r="MV468" s="241"/>
      <c r="MW468" s="241"/>
      <c r="MX468" s="241"/>
      <c r="MY468" s="241"/>
      <c r="MZ468" s="241"/>
      <c r="NA468" s="241"/>
      <c r="NB468" s="241"/>
      <c r="NC468" s="241"/>
      <c r="ND468" s="241"/>
      <c r="NE468" s="241"/>
      <c r="NF468" s="241"/>
      <c r="NG468" s="241"/>
      <c r="NH468" s="241"/>
      <c r="NI468" s="241"/>
      <c r="NJ468" s="241"/>
      <c r="NK468" s="241"/>
      <c r="NL468" s="241"/>
      <c r="NM468" s="241"/>
      <c r="NN468" s="241"/>
      <c r="NO468" s="241"/>
      <c r="NP468" s="241"/>
      <c r="NQ468" s="241"/>
      <c r="NR468" s="241"/>
      <c r="NS468" s="241"/>
      <c r="NT468" s="241"/>
      <c r="NU468" s="241"/>
      <c r="NV468" s="241"/>
      <c r="NW468" s="241"/>
      <c r="NX468" s="241"/>
      <c r="NY468" s="241"/>
      <c r="NZ468" s="241"/>
      <c r="OA468" s="241"/>
      <c r="OB468" s="241"/>
    </row>
    <row r="469" spans="1:392" s="162" customFormat="1">
      <c r="A469" s="234" t="s">
        <v>2042</v>
      </c>
      <c r="B469" s="386" t="s">
        <v>2045</v>
      </c>
      <c r="C469" s="190">
        <f>VLOOKUP(A469,'Running Inventory count'!$A:$C,3,)</f>
        <v>8</v>
      </c>
      <c r="D469" s="264"/>
      <c r="E469" s="266"/>
      <c r="F469" s="188" t="s">
        <v>2054</v>
      </c>
      <c r="G469" s="186" t="s">
        <v>868</v>
      </c>
      <c r="H469" s="185" t="s">
        <v>102</v>
      </c>
      <c r="I469" s="287"/>
      <c r="J469" s="187"/>
      <c r="K469" s="287"/>
      <c r="L469" s="241"/>
      <c r="M469" s="241"/>
      <c r="N469" s="241"/>
      <c r="O469" s="241"/>
      <c r="P469" s="241"/>
      <c r="Q469" s="241"/>
      <c r="R469" s="241"/>
      <c r="S469" s="241"/>
      <c r="T469" s="241"/>
      <c r="U469" s="241"/>
      <c r="V469" s="241"/>
      <c r="W469" s="241"/>
      <c r="X469" s="241"/>
      <c r="Y469" s="241"/>
      <c r="Z469" s="241"/>
      <c r="AA469" s="241"/>
      <c r="AB469" s="241"/>
      <c r="AC469" s="241"/>
      <c r="AD469" s="241"/>
      <c r="AE469" s="241"/>
      <c r="AF469" s="241"/>
      <c r="AG469" s="241"/>
      <c r="AH469" s="241"/>
      <c r="AI469" s="241"/>
      <c r="AJ469" s="241"/>
      <c r="AK469" s="241"/>
      <c r="AL469" s="241"/>
      <c r="AM469" s="241"/>
      <c r="AN469" s="241"/>
      <c r="AO469" s="241"/>
      <c r="AP469" s="241"/>
      <c r="AQ469" s="241"/>
      <c r="AR469" s="241"/>
      <c r="AS469" s="241"/>
      <c r="AT469" s="241"/>
      <c r="AU469" s="241"/>
      <c r="AV469" s="241"/>
      <c r="AW469" s="241"/>
      <c r="AX469" s="241"/>
      <c r="AY469" s="241"/>
      <c r="AZ469" s="241"/>
      <c r="BA469" s="241"/>
      <c r="BB469" s="241"/>
      <c r="BC469" s="241"/>
      <c r="BD469" s="241"/>
      <c r="BE469" s="241"/>
      <c r="BF469" s="241"/>
      <c r="BG469" s="241"/>
      <c r="BH469" s="241"/>
      <c r="BI469" s="241"/>
      <c r="BJ469" s="241"/>
      <c r="BK469" s="241"/>
      <c r="BL469" s="241"/>
      <c r="BM469" s="241"/>
      <c r="BN469" s="241"/>
      <c r="BO469" s="241"/>
      <c r="BP469" s="241"/>
      <c r="BQ469" s="241"/>
      <c r="BR469" s="241"/>
      <c r="BS469" s="241"/>
      <c r="BT469" s="241"/>
      <c r="BU469" s="241"/>
      <c r="BV469" s="241"/>
      <c r="BW469" s="241"/>
      <c r="BX469" s="241"/>
      <c r="BY469" s="241"/>
      <c r="BZ469" s="241"/>
      <c r="CA469" s="241"/>
      <c r="CB469" s="241"/>
      <c r="CC469" s="241"/>
      <c r="CD469" s="241"/>
      <c r="CE469" s="241"/>
      <c r="CF469" s="241"/>
      <c r="CG469" s="241"/>
      <c r="CH469" s="241"/>
      <c r="CI469" s="241"/>
      <c r="CJ469" s="241"/>
      <c r="CK469" s="241"/>
      <c r="CL469" s="241"/>
      <c r="CM469" s="241"/>
      <c r="CN469" s="241"/>
      <c r="CO469" s="241"/>
      <c r="CP469" s="241"/>
      <c r="CQ469" s="241"/>
      <c r="CR469" s="241"/>
      <c r="CS469" s="241"/>
      <c r="CT469" s="241"/>
      <c r="CU469" s="241"/>
      <c r="CV469" s="241"/>
      <c r="CW469" s="241"/>
      <c r="CX469" s="241"/>
      <c r="CY469" s="241"/>
      <c r="CZ469" s="241"/>
      <c r="DA469" s="241"/>
      <c r="DB469" s="241"/>
      <c r="DC469" s="241"/>
      <c r="DD469" s="241"/>
      <c r="DE469" s="241"/>
      <c r="DF469" s="241"/>
      <c r="DG469" s="241"/>
      <c r="DH469" s="241"/>
      <c r="DI469" s="241"/>
      <c r="DJ469" s="241"/>
      <c r="DK469" s="241"/>
      <c r="DL469" s="241"/>
      <c r="DM469" s="241"/>
      <c r="DN469" s="241"/>
      <c r="DO469" s="241"/>
      <c r="DP469" s="241"/>
      <c r="DQ469" s="241"/>
      <c r="DR469" s="241"/>
      <c r="DS469" s="241"/>
      <c r="DT469" s="241"/>
      <c r="DU469" s="241"/>
      <c r="DV469" s="241"/>
      <c r="DW469" s="241"/>
      <c r="DX469" s="241"/>
      <c r="DY469" s="241"/>
      <c r="DZ469" s="241"/>
      <c r="EA469" s="241"/>
      <c r="EB469" s="241"/>
      <c r="EC469" s="241"/>
      <c r="ED469" s="241"/>
      <c r="EE469" s="241"/>
      <c r="EF469" s="241"/>
      <c r="EG469" s="241"/>
      <c r="EH469" s="241"/>
      <c r="EI469" s="241"/>
      <c r="EJ469" s="241"/>
      <c r="EK469" s="241"/>
      <c r="EL469" s="241"/>
      <c r="EM469" s="241"/>
      <c r="EN469" s="241"/>
      <c r="EO469" s="241"/>
      <c r="EP469" s="241"/>
      <c r="EQ469" s="241"/>
      <c r="ER469" s="241"/>
      <c r="ES469" s="241"/>
      <c r="ET469" s="241"/>
      <c r="EU469" s="241"/>
      <c r="EV469" s="241"/>
      <c r="EW469" s="241"/>
      <c r="EX469" s="241"/>
      <c r="EY469" s="241"/>
      <c r="EZ469" s="241"/>
      <c r="FA469" s="241"/>
      <c r="FB469" s="241"/>
      <c r="FC469" s="241"/>
      <c r="FD469" s="241"/>
      <c r="FE469" s="241"/>
      <c r="FF469" s="241"/>
      <c r="FG469" s="241"/>
      <c r="FH469" s="241"/>
      <c r="FI469" s="241"/>
      <c r="FJ469" s="241"/>
      <c r="FK469" s="241"/>
      <c r="FL469" s="241"/>
      <c r="FM469" s="241"/>
      <c r="FN469" s="241"/>
      <c r="FO469" s="241"/>
      <c r="FP469" s="241"/>
      <c r="FQ469" s="241"/>
      <c r="FR469" s="241"/>
      <c r="FS469" s="241"/>
      <c r="FT469" s="241"/>
      <c r="FU469" s="241"/>
      <c r="FV469" s="241"/>
      <c r="FW469" s="241"/>
      <c r="FX469" s="241"/>
      <c r="FY469" s="241"/>
      <c r="FZ469" s="241"/>
      <c r="GA469" s="241"/>
      <c r="GB469" s="241"/>
      <c r="GC469" s="241"/>
      <c r="GD469" s="241"/>
      <c r="GE469" s="241"/>
      <c r="GF469" s="241"/>
      <c r="GG469" s="241"/>
      <c r="GH469" s="241"/>
      <c r="GI469" s="241"/>
      <c r="GJ469" s="241"/>
      <c r="GK469" s="241"/>
      <c r="GL469" s="241"/>
      <c r="GM469" s="241"/>
      <c r="GN469" s="241"/>
      <c r="GO469" s="241"/>
      <c r="GP469" s="241"/>
      <c r="GQ469" s="241"/>
      <c r="GR469" s="241"/>
      <c r="GS469" s="241"/>
      <c r="GT469" s="241"/>
      <c r="GU469" s="241"/>
      <c r="GV469" s="241"/>
      <c r="GW469" s="241"/>
      <c r="GX469" s="241"/>
      <c r="GY469" s="241"/>
      <c r="GZ469" s="241"/>
      <c r="HA469" s="241"/>
      <c r="HB469" s="241"/>
      <c r="HC469" s="241"/>
      <c r="HD469" s="241"/>
      <c r="HE469" s="241"/>
      <c r="HF469" s="241"/>
      <c r="HG469" s="241"/>
      <c r="HH469" s="241"/>
      <c r="HI469" s="241"/>
      <c r="HJ469" s="241"/>
      <c r="HK469" s="241"/>
      <c r="HL469" s="241"/>
      <c r="HM469" s="241"/>
      <c r="HN469" s="241"/>
      <c r="HO469" s="241"/>
      <c r="HP469" s="241"/>
      <c r="HQ469" s="241"/>
      <c r="HR469" s="241"/>
      <c r="HS469" s="241"/>
      <c r="HT469" s="241"/>
      <c r="HU469" s="241"/>
      <c r="HV469" s="241"/>
      <c r="HW469" s="241"/>
      <c r="HX469" s="241"/>
      <c r="HY469" s="241"/>
      <c r="HZ469" s="241"/>
      <c r="IA469" s="241"/>
      <c r="IB469" s="241"/>
      <c r="IC469" s="241"/>
      <c r="ID469" s="241"/>
      <c r="IE469" s="241"/>
      <c r="IF469" s="241"/>
      <c r="IG469" s="241"/>
      <c r="IH469" s="241"/>
      <c r="II469" s="241"/>
      <c r="IJ469" s="241"/>
      <c r="IK469" s="241"/>
      <c r="IL469" s="241"/>
      <c r="IM469" s="241"/>
      <c r="IN469" s="241"/>
      <c r="IO469" s="241"/>
      <c r="IP469" s="241"/>
      <c r="IQ469" s="241"/>
      <c r="IR469" s="241"/>
      <c r="IS469" s="241"/>
      <c r="IT469" s="241"/>
      <c r="IU469" s="241"/>
      <c r="IV469" s="241"/>
      <c r="IW469" s="241"/>
      <c r="IX469" s="241"/>
      <c r="IY469" s="241"/>
      <c r="IZ469" s="241"/>
      <c r="JA469" s="241"/>
      <c r="JB469" s="241"/>
      <c r="JC469" s="241"/>
      <c r="JD469" s="241"/>
      <c r="JE469" s="241"/>
      <c r="JF469" s="241"/>
      <c r="JG469" s="241"/>
      <c r="JH469" s="241"/>
      <c r="JI469" s="241"/>
      <c r="JJ469" s="241"/>
      <c r="JK469" s="241"/>
      <c r="JL469" s="241"/>
      <c r="JM469" s="241"/>
      <c r="JN469" s="241"/>
      <c r="JO469" s="241"/>
      <c r="JP469" s="241"/>
      <c r="JQ469" s="241"/>
      <c r="JR469" s="241"/>
      <c r="JS469" s="241"/>
      <c r="JT469" s="241"/>
      <c r="JU469" s="241"/>
      <c r="JV469" s="241"/>
      <c r="JW469" s="241"/>
      <c r="JX469" s="241"/>
      <c r="JY469" s="241"/>
      <c r="JZ469" s="241"/>
      <c r="KA469" s="241"/>
      <c r="KB469" s="241"/>
      <c r="KC469" s="241"/>
      <c r="KD469" s="241"/>
      <c r="KE469" s="241"/>
      <c r="KF469" s="241"/>
      <c r="KG469" s="241"/>
      <c r="KH469" s="241"/>
      <c r="KI469" s="241"/>
      <c r="KJ469" s="241"/>
      <c r="KK469" s="241"/>
      <c r="KL469" s="241"/>
      <c r="KM469" s="241"/>
      <c r="KN469" s="241"/>
      <c r="KO469" s="241"/>
      <c r="KP469" s="241"/>
      <c r="KQ469" s="241"/>
      <c r="KR469" s="241"/>
      <c r="KS469" s="241"/>
      <c r="KT469" s="241"/>
      <c r="KU469" s="241"/>
      <c r="KV469" s="241"/>
      <c r="KW469" s="241"/>
      <c r="KX469" s="241"/>
      <c r="KY469" s="241"/>
      <c r="KZ469" s="241"/>
      <c r="LA469" s="241"/>
      <c r="LB469" s="241"/>
      <c r="LC469" s="241"/>
      <c r="LD469" s="241"/>
      <c r="LE469" s="241"/>
      <c r="LF469" s="241"/>
      <c r="LG469" s="241"/>
      <c r="LH469" s="241"/>
      <c r="LI469" s="241"/>
      <c r="LJ469" s="241"/>
      <c r="LK469" s="241"/>
      <c r="LL469" s="241"/>
      <c r="LM469" s="241"/>
      <c r="LN469" s="241"/>
      <c r="LO469" s="241"/>
      <c r="LP469" s="241"/>
      <c r="LQ469" s="241"/>
      <c r="LR469" s="241"/>
      <c r="LS469" s="241"/>
      <c r="LT469" s="241"/>
      <c r="LU469" s="241"/>
      <c r="LV469" s="241"/>
      <c r="LW469" s="241"/>
      <c r="LX469" s="241"/>
      <c r="LY469" s="241"/>
      <c r="LZ469" s="241"/>
      <c r="MA469" s="241"/>
      <c r="MB469" s="241"/>
      <c r="MC469" s="241"/>
      <c r="MD469" s="241"/>
      <c r="ME469" s="241"/>
      <c r="MF469" s="241"/>
      <c r="MG469" s="241"/>
      <c r="MH469" s="241"/>
      <c r="MI469" s="241"/>
      <c r="MJ469" s="241"/>
      <c r="MK469" s="241"/>
      <c r="ML469" s="241"/>
      <c r="MM469" s="241"/>
      <c r="MN469" s="241"/>
      <c r="MO469" s="241"/>
      <c r="MP469" s="241"/>
      <c r="MQ469" s="241"/>
      <c r="MR469" s="241"/>
      <c r="MS469" s="241"/>
      <c r="MT469" s="241"/>
      <c r="MU469" s="241"/>
      <c r="MV469" s="241"/>
      <c r="MW469" s="241"/>
      <c r="MX469" s="241"/>
      <c r="MY469" s="241"/>
      <c r="MZ469" s="241"/>
      <c r="NA469" s="241"/>
      <c r="NB469" s="241"/>
      <c r="NC469" s="241"/>
      <c r="ND469" s="241"/>
      <c r="NE469" s="241"/>
      <c r="NF469" s="241"/>
      <c r="NG469" s="241"/>
      <c r="NH469" s="241"/>
      <c r="NI469" s="241"/>
      <c r="NJ469" s="241"/>
      <c r="NK469" s="241"/>
      <c r="NL469" s="241"/>
      <c r="NM469" s="241"/>
      <c r="NN469" s="241"/>
      <c r="NO469" s="241"/>
      <c r="NP469" s="241"/>
      <c r="NQ469" s="241"/>
      <c r="NR469" s="241"/>
      <c r="NS469" s="241"/>
      <c r="NT469" s="241"/>
      <c r="NU469" s="241"/>
      <c r="NV469" s="241"/>
      <c r="NW469" s="241"/>
      <c r="NX469" s="241"/>
      <c r="NY469" s="241"/>
      <c r="NZ469" s="241"/>
      <c r="OA469" s="241"/>
      <c r="OB469" s="241"/>
    </row>
    <row r="470" spans="1:392" s="162" customFormat="1">
      <c r="A470" s="234" t="s">
        <v>2037</v>
      </c>
      <c r="B470" s="386" t="s">
        <v>2036</v>
      </c>
      <c r="C470" s="190">
        <f>VLOOKUP(A470,'Running Inventory count'!$A:$C,3,)</f>
        <v>41</v>
      </c>
      <c r="D470" s="264"/>
      <c r="E470" s="266"/>
      <c r="F470" s="188" t="s">
        <v>2054</v>
      </c>
      <c r="G470" s="186" t="s">
        <v>868</v>
      </c>
      <c r="H470" s="185" t="s">
        <v>102</v>
      </c>
      <c r="I470" s="287"/>
      <c r="J470" s="187"/>
      <c r="K470" s="287"/>
      <c r="L470" s="241"/>
      <c r="M470" s="241"/>
      <c r="N470" s="241"/>
      <c r="O470" s="241"/>
      <c r="P470" s="241"/>
      <c r="Q470" s="241"/>
      <c r="R470" s="241"/>
      <c r="S470" s="241"/>
      <c r="T470" s="241"/>
      <c r="U470" s="241"/>
      <c r="V470" s="241"/>
      <c r="W470" s="241"/>
      <c r="X470" s="241"/>
      <c r="Y470" s="241"/>
      <c r="Z470" s="241"/>
      <c r="AA470" s="241"/>
      <c r="AB470" s="241"/>
      <c r="AC470" s="241"/>
      <c r="AD470" s="241"/>
      <c r="AE470" s="241"/>
      <c r="AF470" s="241"/>
      <c r="AG470" s="241"/>
      <c r="AH470" s="241"/>
      <c r="AI470" s="241"/>
      <c r="AJ470" s="241"/>
      <c r="AK470" s="241"/>
      <c r="AL470" s="241"/>
      <c r="AM470" s="241"/>
      <c r="AN470" s="241"/>
      <c r="AO470" s="241"/>
      <c r="AP470" s="241"/>
      <c r="AQ470" s="241"/>
      <c r="AR470" s="241"/>
      <c r="AS470" s="241"/>
      <c r="AT470" s="241"/>
      <c r="AU470" s="241"/>
      <c r="AV470" s="241"/>
      <c r="AW470" s="241"/>
      <c r="AX470" s="241"/>
      <c r="AY470" s="241"/>
      <c r="AZ470" s="241"/>
      <c r="BA470" s="241"/>
      <c r="BB470" s="241"/>
      <c r="BC470" s="241"/>
      <c r="BD470" s="241"/>
      <c r="BE470" s="241"/>
      <c r="BF470" s="241"/>
      <c r="BG470" s="241"/>
      <c r="BH470" s="241"/>
      <c r="BI470" s="241"/>
      <c r="BJ470" s="241"/>
      <c r="BK470" s="241"/>
      <c r="BL470" s="241"/>
      <c r="BM470" s="241"/>
      <c r="BN470" s="241"/>
      <c r="BO470" s="241"/>
      <c r="BP470" s="241"/>
      <c r="BQ470" s="241"/>
      <c r="BR470" s="241"/>
      <c r="BS470" s="241"/>
      <c r="BT470" s="241"/>
      <c r="BU470" s="241"/>
      <c r="BV470" s="241"/>
      <c r="BW470" s="241"/>
      <c r="BX470" s="241"/>
      <c r="BY470" s="241"/>
      <c r="BZ470" s="241"/>
      <c r="CA470" s="241"/>
      <c r="CB470" s="241"/>
      <c r="CC470" s="241"/>
      <c r="CD470" s="241"/>
      <c r="CE470" s="241"/>
      <c r="CF470" s="241"/>
      <c r="CG470" s="241"/>
      <c r="CH470" s="241"/>
      <c r="CI470" s="241"/>
      <c r="CJ470" s="241"/>
      <c r="CK470" s="241"/>
      <c r="CL470" s="241"/>
      <c r="CM470" s="241"/>
      <c r="CN470" s="241"/>
      <c r="CO470" s="241"/>
      <c r="CP470" s="241"/>
      <c r="CQ470" s="241"/>
      <c r="CR470" s="241"/>
      <c r="CS470" s="241"/>
      <c r="CT470" s="241"/>
      <c r="CU470" s="241"/>
      <c r="CV470" s="241"/>
      <c r="CW470" s="241"/>
      <c r="CX470" s="241"/>
      <c r="CY470" s="241"/>
      <c r="CZ470" s="241"/>
      <c r="DA470" s="241"/>
      <c r="DB470" s="241"/>
      <c r="DC470" s="241"/>
      <c r="DD470" s="241"/>
      <c r="DE470" s="241"/>
      <c r="DF470" s="241"/>
      <c r="DG470" s="241"/>
      <c r="DH470" s="241"/>
      <c r="DI470" s="241"/>
      <c r="DJ470" s="241"/>
      <c r="DK470" s="241"/>
      <c r="DL470" s="241"/>
      <c r="DM470" s="241"/>
      <c r="DN470" s="241"/>
      <c r="DO470" s="241"/>
      <c r="DP470" s="241"/>
      <c r="DQ470" s="241"/>
      <c r="DR470" s="241"/>
      <c r="DS470" s="241"/>
      <c r="DT470" s="241"/>
      <c r="DU470" s="241"/>
      <c r="DV470" s="241"/>
      <c r="DW470" s="241"/>
      <c r="DX470" s="241"/>
      <c r="DY470" s="241"/>
      <c r="DZ470" s="241"/>
      <c r="EA470" s="241"/>
      <c r="EB470" s="241"/>
      <c r="EC470" s="241"/>
      <c r="ED470" s="241"/>
      <c r="EE470" s="241"/>
      <c r="EF470" s="241"/>
      <c r="EG470" s="241"/>
      <c r="EH470" s="241"/>
      <c r="EI470" s="241"/>
      <c r="EJ470" s="241"/>
      <c r="EK470" s="241"/>
      <c r="EL470" s="241"/>
      <c r="EM470" s="241"/>
      <c r="EN470" s="241"/>
      <c r="EO470" s="241"/>
      <c r="EP470" s="241"/>
      <c r="EQ470" s="241"/>
      <c r="ER470" s="241"/>
      <c r="ES470" s="241"/>
      <c r="ET470" s="241"/>
      <c r="EU470" s="241"/>
      <c r="EV470" s="241"/>
      <c r="EW470" s="241"/>
      <c r="EX470" s="241"/>
      <c r="EY470" s="241"/>
      <c r="EZ470" s="241"/>
      <c r="FA470" s="241"/>
      <c r="FB470" s="241"/>
      <c r="FC470" s="241"/>
      <c r="FD470" s="241"/>
      <c r="FE470" s="241"/>
      <c r="FF470" s="241"/>
      <c r="FG470" s="241"/>
      <c r="FH470" s="241"/>
      <c r="FI470" s="241"/>
      <c r="FJ470" s="241"/>
      <c r="FK470" s="241"/>
      <c r="FL470" s="241"/>
      <c r="FM470" s="241"/>
      <c r="FN470" s="241"/>
      <c r="FO470" s="241"/>
      <c r="FP470" s="241"/>
      <c r="FQ470" s="241"/>
      <c r="FR470" s="241"/>
      <c r="FS470" s="241"/>
      <c r="FT470" s="241"/>
      <c r="FU470" s="241"/>
      <c r="FV470" s="241"/>
      <c r="FW470" s="241"/>
      <c r="FX470" s="241"/>
      <c r="FY470" s="241"/>
      <c r="FZ470" s="241"/>
      <c r="GA470" s="241"/>
      <c r="GB470" s="241"/>
      <c r="GC470" s="241"/>
      <c r="GD470" s="241"/>
      <c r="GE470" s="241"/>
      <c r="GF470" s="241"/>
      <c r="GG470" s="241"/>
      <c r="GH470" s="241"/>
      <c r="GI470" s="241"/>
      <c r="GJ470" s="241"/>
      <c r="GK470" s="241"/>
      <c r="GL470" s="241"/>
      <c r="GM470" s="241"/>
      <c r="GN470" s="241"/>
      <c r="GO470" s="241"/>
      <c r="GP470" s="241"/>
      <c r="GQ470" s="241"/>
      <c r="GR470" s="241"/>
      <c r="GS470" s="241"/>
      <c r="GT470" s="241"/>
      <c r="GU470" s="241"/>
      <c r="GV470" s="241"/>
      <c r="GW470" s="241"/>
      <c r="GX470" s="241"/>
      <c r="GY470" s="241"/>
      <c r="GZ470" s="241"/>
      <c r="HA470" s="241"/>
      <c r="HB470" s="241"/>
      <c r="HC470" s="241"/>
      <c r="HD470" s="241"/>
      <c r="HE470" s="241"/>
      <c r="HF470" s="241"/>
      <c r="HG470" s="241"/>
      <c r="HH470" s="241"/>
      <c r="HI470" s="241"/>
      <c r="HJ470" s="241"/>
      <c r="HK470" s="241"/>
      <c r="HL470" s="241"/>
      <c r="HM470" s="241"/>
      <c r="HN470" s="241"/>
      <c r="HO470" s="241"/>
      <c r="HP470" s="241"/>
      <c r="HQ470" s="241"/>
      <c r="HR470" s="241"/>
      <c r="HS470" s="241"/>
      <c r="HT470" s="241"/>
      <c r="HU470" s="241"/>
      <c r="HV470" s="241"/>
      <c r="HW470" s="241"/>
      <c r="HX470" s="241"/>
      <c r="HY470" s="241"/>
      <c r="HZ470" s="241"/>
      <c r="IA470" s="241"/>
      <c r="IB470" s="241"/>
      <c r="IC470" s="241"/>
      <c r="ID470" s="241"/>
      <c r="IE470" s="241"/>
      <c r="IF470" s="241"/>
      <c r="IG470" s="241"/>
      <c r="IH470" s="241"/>
      <c r="II470" s="241"/>
      <c r="IJ470" s="241"/>
      <c r="IK470" s="241"/>
      <c r="IL470" s="241"/>
      <c r="IM470" s="241"/>
      <c r="IN470" s="241"/>
      <c r="IO470" s="241"/>
      <c r="IP470" s="241"/>
      <c r="IQ470" s="241"/>
      <c r="IR470" s="241"/>
      <c r="IS470" s="241"/>
      <c r="IT470" s="241"/>
      <c r="IU470" s="241"/>
      <c r="IV470" s="241"/>
      <c r="IW470" s="241"/>
      <c r="IX470" s="241"/>
      <c r="IY470" s="241"/>
      <c r="IZ470" s="241"/>
      <c r="JA470" s="241"/>
      <c r="JB470" s="241"/>
      <c r="JC470" s="241"/>
      <c r="JD470" s="241"/>
      <c r="JE470" s="241"/>
      <c r="JF470" s="241"/>
      <c r="JG470" s="241"/>
      <c r="JH470" s="241"/>
      <c r="JI470" s="241"/>
      <c r="JJ470" s="241"/>
      <c r="JK470" s="241"/>
      <c r="JL470" s="241"/>
      <c r="JM470" s="241"/>
      <c r="JN470" s="241"/>
      <c r="JO470" s="241"/>
      <c r="JP470" s="241"/>
      <c r="JQ470" s="241"/>
      <c r="JR470" s="241"/>
      <c r="JS470" s="241"/>
      <c r="JT470" s="241"/>
      <c r="JU470" s="241"/>
      <c r="JV470" s="241"/>
      <c r="JW470" s="241"/>
      <c r="JX470" s="241"/>
      <c r="JY470" s="241"/>
      <c r="JZ470" s="241"/>
      <c r="KA470" s="241"/>
      <c r="KB470" s="241"/>
      <c r="KC470" s="241"/>
      <c r="KD470" s="241"/>
      <c r="KE470" s="241"/>
      <c r="KF470" s="241"/>
      <c r="KG470" s="241"/>
      <c r="KH470" s="241"/>
      <c r="KI470" s="241"/>
      <c r="KJ470" s="241"/>
      <c r="KK470" s="241"/>
      <c r="KL470" s="241"/>
      <c r="KM470" s="241"/>
      <c r="KN470" s="241"/>
      <c r="KO470" s="241"/>
      <c r="KP470" s="241"/>
      <c r="KQ470" s="241"/>
      <c r="KR470" s="241"/>
      <c r="KS470" s="241"/>
      <c r="KT470" s="241"/>
      <c r="KU470" s="241"/>
      <c r="KV470" s="241"/>
      <c r="KW470" s="241"/>
      <c r="KX470" s="241"/>
      <c r="KY470" s="241"/>
      <c r="KZ470" s="241"/>
      <c r="LA470" s="241"/>
      <c r="LB470" s="241"/>
      <c r="LC470" s="241"/>
      <c r="LD470" s="241"/>
      <c r="LE470" s="241"/>
      <c r="LF470" s="241"/>
      <c r="LG470" s="241"/>
      <c r="LH470" s="241"/>
      <c r="LI470" s="241"/>
      <c r="LJ470" s="241"/>
      <c r="LK470" s="241"/>
      <c r="LL470" s="241"/>
      <c r="LM470" s="241"/>
      <c r="LN470" s="241"/>
      <c r="LO470" s="241"/>
      <c r="LP470" s="241"/>
      <c r="LQ470" s="241"/>
      <c r="LR470" s="241"/>
      <c r="LS470" s="241"/>
      <c r="LT470" s="241"/>
      <c r="LU470" s="241"/>
      <c r="LV470" s="241"/>
      <c r="LW470" s="241"/>
      <c r="LX470" s="241"/>
      <c r="LY470" s="241"/>
      <c r="LZ470" s="241"/>
      <c r="MA470" s="241"/>
      <c r="MB470" s="241"/>
      <c r="MC470" s="241"/>
      <c r="MD470" s="241"/>
      <c r="ME470" s="241"/>
      <c r="MF470" s="241"/>
      <c r="MG470" s="241"/>
      <c r="MH470" s="241"/>
      <c r="MI470" s="241"/>
      <c r="MJ470" s="241"/>
      <c r="MK470" s="241"/>
      <c r="ML470" s="241"/>
      <c r="MM470" s="241"/>
      <c r="MN470" s="241"/>
      <c r="MO470" s="241"/>
      <c r="MP470" s="241"/>
      <c r="MQ470" s="241"/>
      <c r="MR470" s="241"/>
      <c r="MS470" s="241"/>
      <c r="MT470" s="241"/>
      <c r="MU470" s="241"/>
      <c r="MV470" s="241"/>
      <c r="MW470" s="241"/>
      <c r="MX470" s="241"/>
      <c r="MY470" s="241"/>
      <c r="MZ470" s="241"/>
      <c r="NA470" s="241"/>
      <c r="NB470" s="241"/>
      <c r="NC470" s="241"/>
      <c r="ND470" s="241"/>
      <c r="NE470" s="241"/>
      <c r="NF470" s="241"/>
      <c r="NG470" s="241"/>
      <c r="NH470" s="241"/>
      <c r="NI470" s="241"/>
      <c r="NJ470" s="241"/>
      <c r="NK470" s="241"/>
      <c r="NL470" s="241"/>
      <c r="NM470" s="241"/>
      <c r="NN470" s="241"/>
      <c r="NO470" s="241"/>
      <c r="NP470" s="241"/>
      <c r="NQ470" s="241"/>
      <c r="NR470" s="241"/>
      <c r="NS470" s="241"/>
      <c r="NT470" s="241"/>
      <c r="NU470" s="241"/>
      <c r="NV470" s="241"/>
      <c r="NW470" s="241"/>
      <c r="NX470" s="241"/>
      <c r="NY470" s="241"/>
      <c r="NZ470" s="241"/>
      <c r="OA470" s="241"/>
      <c r="OB470" s="241"/>
    </row>
    <row r="471" spans="1:392" s="162" customFormat="1">
      <c r="A471" s="293" t="s">
        <v>2212</v>
      </c>
      <c r="B471" s="387" t="s">
        <v>2036</v>
      </c>
      <c r="C471" s="190" t="e">
        <f>VLOOKUP(A471,'Running Inventory count'!$A:$C,3,)</f>
        <v>#N/A</v>
      </c>
      <c r="D471" s="264"/>
      <c r="E471" s="266"/>
      <c r="F471" s="188" t="s">
        <v>2054</v>
      </c>
      <c r="G471" s="186" t="s">
        <v>868</v>
      </c>
      <c r="H471" s="185" t="s">
        <v>102</v>
      </c>
      <c r="I471" s="287"/>
      <c r="J471" s="187"/>
      <c r="K471" s="287"/>
      <c r="L471" s="241"/>
      <c r="M471" s="241"/>
      <c r="N471" s="241"/>
      <c r="O471" s="241"/>
      <c r="P471" s="241"/>
      <c r="Q471" s="241"/>
      <c r="R471" s="241"/>
      <c r="S471" s="241"/>
      <c r="T471" s="241"/>
      <c r="U471" s="241"/>
      <c r="V471" s="241"/>
      <c r="W471" s="241"/>
      <c r="X471" s="241"/>
      <c r="Y471" s="241"/>
      <c r="Z471" s="241"/>
      <c r="AA471" s="241"/>
      <c r="AB471" s="241"/>
      <c r="AC471" s="241"/>
      <c r="AD471" s="241"/>
      <c r="AE471" s="241"/>
      <c r="AF471" s="241"/>
      <c r="AG471" s="241"/>
      <c r="AH471" s="241"/>
      <c r="AI471" s="241"/>
      <c r="AJ471" s="241"/>
      <c r="AK471" s="241"/>
      <c r="AL471" s="241"/>
      <c r="AM471" s="241"/>
      <c r="AN471" s="241"/>
      <c r="AO471" s="241"/>
      <c r="AP471" s="241"/>
      <c r="AQ471" s="241"/>
      <c r="AR471" s="241"/>
      <c r="AS471" s="241"/>
      <c r="AT471" s="241"/>
      <c r="AU471" s="241"/>
      <c r="AV471" s="241"/>
      <c r="AW471" s="241"/>
      <c r="AX471" s="241"/>
      <c r="AY471" s="241"/>
      <c r="AZ471" s="241"/>
      <c r="BA471" s="241"/>
      <c r="BB471" s="241"/>
      <c r="BC471" s="241"/>
      <c r="BD471" s="241"/>
      <c r="BE471" s="241"/>
      <c r="BF471" s="241"/>
      <c r="BG471" s="241"/>
      <c r="BH471" s="241"/>
      <c r="BI471" s="241"/>
      <c r="BJ471" s="241"/>
      <c r="BK471" s="241"/>
      <c r="BL471" s="241"/>
      <c r="BM471" s="241"/>
      <c r="BN471" s="241"/>
      <c r="BO471" s="241"/>
      <c r="BP471" s="241"/>
      <c r="BQ471" s="241"/>
      <c r="BR471" s="241"/>
      <c r="BS471" s="241"/>
      <c r="BT471" s="241"/>
      <c r="BU471" s="241"/>
      <c r="BV471" s="241"/>
      <c r="BW471" s="241"/>
      <c r="BX471" s="241"/>
      <c r="BY471" s="241"/>
      <c r="BZ471" s="241"/>
      <c r="CA471" s="241"/>
      <c r="CB471" s="241"/>
      <c r="CC471" s="241"/>
      <c r="CD471" s="241"/>
      <c r="CE471" s="241"/>
      <c r="CF471" s="241"/>
      <c r="CG471" s="241"/>
      <c r="CH471" s="241"/>
      <c r="CI471" s="241"/>
      <c r="CJ471" s="241"/>
      <c r="CK471" s="241"/>
      <c r="CL471" s="241"/>
      <c r="CM471" s="241"/>
      <c r="CN471" s="241"/>
      <c r="CO471" s="241"/>
      <c r="CP471" s="241"/>
      <c r="CQ471" s="241"/>
      <c r="CR471" s="241"/>
      <c r="CS471" s="241"/>
      <c r="CT471" s="241"/>
      <c r="CU471" s="241"/>
      <c r="CV471" s="241"/>
      <c r="CW471" s="241"/>
      <c r="CX471" s="241"/>
      <c r="CY471" s="241"/>
      <c r="CZ471" s="241"/>
      <c r="DA471" s="241"/>
      <c r="DB471" s="241"/>
      <c r="DC471" s="241"/>
      <c r="DD471" s="241"/>
      <c r="DE471" s="241"/>
      <c r="DF471" s="241"/>
      <c r="DG471" s="241"/>
      <c r="DH471" s="241"/>
      <c r="DI471" s="241"/>
      <c r="DJ471" s="241"/>
      <c r="DK471" s="241"/>
      <c r="DL471" s="241"/>
      <c r="DM471" s="241"/>
      <c r="DN471" s="241"/>
      <c r="DO471" s="241"/>
      <c r="DP471" s="241"/>
      <c r="DQ471" s="241"/>
      <c r="DR471" s="241"/>
      <c r="DS471" s="241"/>
      <c r="DT471" s="241"/>
      <c r="DU471" s="241"/>
      <c r="DV471" s="241"/>
      <c r="DW471" s="241"/>
      <c r="DX471" s="241"/>
      <c r="DY471" s="241"/>
      <c r="DZ471" s="241"/>
      <c r="EA471" s="241"/>
      <c r="EB471" s="241"/>
      <c r="EC471" s="241"/>
      <c r="ED471" s="241"/>
      <c r="EE471" s="241"/>
      <c r="EF471" s="241"/>
      <c r="EG471" s="241"/>
      <c r="EH471" s="241"/>
      <c r="EI471" s="241"/>
      <c r="EJ471" s="241"/>
      <c r="EK471" s="241"/>
      <c r="EL471" s="241"/>
      <c r="EM471" s="241"/>
      <c r="EN471" s="241"/>
      <c r="EO471" s="241"/>
      <c r="EP471" s="241"/>
      <c r="EQ471" s="241"/>
      <c r="ER471" s="241"/>
      <c r="ES471" s="241"/>
      <c r="ET471" s="241"/>
      <c r="EU471" s="241"/>
      <c r="EV471" s="241"/>
      <c r="EW471" s="241"/>
      <c r="EX471" s="241"/>
      <c r="EY471" s="241"/>
      <c r="EZ471" s="241"/>
      <c r="FA471" s="241"/>
      <c r="FB471" s="241"/>
      <c r="FC471" s="241"/>
      <c r="FD471" s="241"/>
      <c r="FE471" s="241"/>
      <c r="FF471" s="241"/>
      <c r="FG471" s="241"/>
      <c r="FH471" s="241"/>
      <c r="FI471" s="241"/>
      <c r="FJ471" s="241"/>
      <c r="FK471" s="241"/>
      <c r="FL471" s="241"/>
      <c r="FM471" s="241"/>
      <c r="FN471" s="241"/>
      <c r="FO471" s="241"/>
      <c r="FP471" s="241"/>
      <c r="FQ471" s="241"/>
      <c r="FR471" s="241"/>
      <c r="FS471" s="241"/>
      <c r="FT471" s="241"/>
      <c r="FU471" s="241"/>
      <c r="FV471" s="241"/>
      <c r="FW471" s="241"/>
      <c r="FX471" s="241"/>
      <c r="FY471" s="241"/>
      <c r="FZ471" s="241"/>
      <c r="GA471" s="241"/>
      <c r="GB471" s="241"/>
      <c r="GC471" s="241"/>
      <c r="GD471" s="241"/>
      <c r="GE471" s="241"/>
      <c r="GF471" s="241"/>
      <c r="GG471" s="241"/>
      <c r="GH471" s="241"/>
      <c r="GI471" s="241"/>
      <c r="GJ471" s="241"/>
      <c r="GK471" s="241"/>
      <c r="GL471" s="241"/>
      <c r="GM471" s="241"/>
      <c r="GN471" s="241"/>
      <c r="GO471" s="241"/>
      <c r="GP471" s="241"/>
      <c r="GQ471" s="241"/>
      <c r="GR471" s="241"/>
      <c r="GS471" s="241"/>
      <c r="GT471" s="241"/>
      <c r="GU471" s="241"/>
      <c r="GV471" s="241"/>
      <c r="GW471" s="241"/>
      <c r="GX471" s="241"/>
      <c r="GY471" s="241"/>
      <c r="GZ471" s="241"/>
      <c r="HA471" s="241"/>
      <c r="HB471" s="241"/>
      <c r="HC471" s="241"/>
      <c r="HD471" s="241"/>
      <c r="HE471" s="241"/>
      <c r="HF471" s="241"/>
      <c r="HG471" s="241"/>
      <c r="HH471" s="241"/>
      <c r="HI471" s="241"/>
      <c r="HJ471" s="241"/>
      <c r="HK471" s="241"/>
      <c r="HL471" s="241"/>
      <c r="HM471" s="241"/>
      <c r="HN471" s="241"/>
      <c r="HO471" s="241"/>
      <c r="HP471" s="241"/>
      <c r="HQ471" s="241"/>
      <c r="HR471" s="241"/>
      <c r="HS471" s="241"/>
      <c r="HT471" s="241"/>
      <c r="HU471" s="241"/>
      <c r="HV471" s="241"/>
      <c r="HW471" s="241"/>
      <c r="HX471" s="241"/>
      <c r="HY471" s="241"/>
      <c r="HZ471" s="241"/>
      <c r="IA471" s="241"/>
      <c r="IB471" s="241"/>
      <c r="IC471" s="241"/>
      <c r="ID471" s="241"/>
      <c r="IE471" s="241"/>
      <c r="IF471" s="241"/>
      <c r="IG471" s="241"/>
      <c r="IH471" s="241"/>
      <c r="II471" s="241"/>
      <c r="IJ471" s="241"/>
      <c r="IK471" s="241"/>
      <c r="IL471" s="241"/>
      <c r="IM471" s="241"/>
      <c r="IN471" s="241"/>
      <c r="IO471" s="241"/>
      <c r="IP471" s="241"/>
      <c r="IQ471" s="241"/>
      <c r="IR471" s="241"/>
      <c r="IS471" s="241"/>
      <c r="IT471" s="241"/>
      <c r="IU471" s="241"/>
      <c r="IV471" s="241"/>
      <c r="IW471" s="241"/>
      <c r="IX471" s="241"/>
      <c r="IY471" s="241"/>
      <c r="IZ471" s="241"/>
      <c r="JA471" s="241"/>
      <c r="JB471" s="241"/>
      <c r="JC471" s="241"/>
      <c r="JD471" s="241"/>
      <c r="JE471" s="241"/>
      <c r="JF471" s="241"/>
      <c r="JG471" s="241"/>
      <c r="JH471" s="241"/>
      <c r="JI471" s="241"/>
      <c r="JJ471" s="241"/>
      <c r="JK471" s="241"/>
      <c r="JL471" s="241"/>
      <c r="JM471" s="241"/>
      <c r="JN471" s="241"/>
      <c r="JO471" s="241"/>
      <c r="JP471" s="241"/>
      <c r="JQ471" s="241"/>
      <c r="JR471" s="241"/>
      <c r="JS471" s="241"/>
      <c r="JT471" s="241"/>
      <c r="JU471" s="241"/>
      <c r="JV471" s="241"/>
      <c r="JW471" s="241"/>
      <c r="JX471" s="241"/>
      <c r="JY471" s="241"/>
      <c r="JZ471" s="241"/>
      <c r="KA471" s="241"/>
      <c r="KB471" s="241"/>
      <c r="KC471" s="241"/>
      <c r="KD471" s="241"/>
      <c r="KE471" s="241"/>
      <c r="KF471" s="241"/>
      <c r="KG471" s="241"/>
      <c r="KH471" s="241"/>
      <c r="KI471" s="241"/>
      <c r="KJ471" s="241"/>
      <c r="KK471" s="241"/>
      <c r="KL471" s="241"/>
      <c r="KM471" s="241"/>
      <c r="KN471" s="241"/>
      <c r="KO471" s="241"/>
      <c r="KP471" s="241"/>
      <c r="KQ471" s="241"/>
      <c r="KR471" s="241"/>
      <c r="KS471" s="241"/>
      <c r="KT471" s="241"/>
      <c r="KU471" s="241"/>
      <c r="KV471" s="241"/>
      <c r="KW471" s="241"/>
      <c r="KX471" s="241"/>
      <c r="KY471" s="241"/>
      <c r="KZ471" s="241"/>
      <c r="LA471" s="241"/>
      <c r="LB471" s="241"/>
      <c r="LC471" s="241"/>
      <c r="LD471" s="241"/>
      <c r="LE471" s="241"/>
      <c r="LF471" s="241"/>
      <c r="LG471" s="241"/>
      <c r="LH471" s="241"/>
      <c r="LI471" s="241"/>
      <c r="LJ471" s="241"/>
      <c r="LK471" s="241"/>
      <c r="LL471" s="241"/>
      <c r="LM471" s="241"/>
      <c r="LN471" s="241"/>
      <c r="LO471" s="241"/>
      <c r="LP471" s="241"/>
      <c r="LQ471" s="241"/>
      <c r="LR471" s="241"/>
      <c r="LS471" s="241"/>
      <c r="LT471" s="241"/>
      <c r="LU471" s="241"/>
      <c r="LV471" s="241"/>
      <c r="LW471" s="241"/>
      <c r="LX471" s="241"/>
      <c r="LY471" s="241"/>
      <c r="LZ471" s="241"/>
      <c r="MA471" s="241"/>
      <c r="MB471" s="241"/>
      <c r="MC471" s="241"/>
      <c r="MD471" s="241"/>
      <c r="ME471" s="241"/>
      <c r="MF471" s="241"/>
      <c r="MG471" s="241"/>
      <c r="MH471" s="241"/>
      <c r="MI471" s="241"/>
      <c r="MJ471" s="241"/>
      <c r="MK471" s="241"/>
      <c r="ML471" s="241"/>
      <c r="MM471" s="241"/>
      <c r="MN471" s="241"/>
      <c r="MO471" s="241"/>
      <c r="MP471" s="241"/>
      <c r="MQ471" s="241"/>
      <c r="MR471" s="241"/>
      <c r="MS471" s="241"/>
      <c r="MT471" s="241"/>
      <c r="MU471" s="241"/>
      <c r="MV471" s="241"/>
      <c r="MW471" s="241"/>
      <c r="MX471" s="241"/>
      <c r="MY471" s="241"/>
      <c r="MZ471" s="241"/>
      <c r="NA471" s="241"/>
      <c r="NB471" s="241"/>
      <c r="NC471" s="241"/>
      <c r="ND471" s="241"/>
      <c r="NE471" s="241"/>
      <c r="NF471" s="241"/>
      <c r="NG471" s="241"/>
      <c r="NH471" s="241"/>
      <c r="NI471" s="241"/>
      <c r="NJ471" s="241"/>
      <c r="NK471" s="241"/>
      <c r="NL471" s="241"/>
      <c r="NM471" s="241"/>
      <c r="NN471" s="241"/>
      <c r="NO471" s="241"/>
      <c r="NP471" s="241"/>
      <c r="NQ471" s="241"/>
      <c r="NR471" s="241"/>
      <c r="NS471" s="241"/>
      <c r="NT471" s="241"/>
      <c r="NU471" s="241"/>
      <c r="NV471" s="241"/>
      <c r="NW471" s="241"/>
      <c r="NX471" s="241"/>
      <c r="NY471" s="241"/>
      <c r="NZ471" s="241"/>
      <c r="OA471" s="241"/>
      <c r="OB471" s="241"/>
    </row>
    <row r="472" spans="1:392" s="162" customFormat="1">
      <c r="A472" s="234" t="s">
        <v>2049</v>
      </c>
      <c r="B472" s="386" t="s">
        <v>2052</v>
      </c>
      <c r="C472" s="190">
        <f>VLOOKUP(A472,'Running Inventory count'!$A:$C,3,)</f>
        <v>25</v>
      </c>
      <c r="D472" s="264"/>
      <c r="E472" s="266"/>
      <c r="F472" s="188" t="s">
        <v>2054</v>
      </c>
      <c r="G472" s="186" t="s">
        <v>868</v>
      </c>
      <c r="H472" s="185" t="s">
        <v>102</v>
      </c>
      <c r="I472" s="287"/>
      <c r="J472" s="187"/>
      <c r="K472" s="287"/>
      <c r="L472" s="241"/>
      <c r="M472" s="241"/>
      <c r="N472" s="241"/>
      <c r="O472" s="241"/>
      <c r="P472" s="241"/>
      <c r="Q472" s="241"/>
      <c r="R472" s="241"/>
      <c r="S472" s="241"/>
      <c r="T472" s="241"/>
      <c r="U472" s="241"/>
      <c r="V472" s="241"/>
      <c r="W472" s="241"/>
      <c r="X472" s="241"/>
      <c r="Y472" s="241"/>
      <c r="Z472" s="241"/>
      <c r="AA472" s="241"/>
      <c r="AB472" s="241"/>
      <c r="AC472" s="241"/>
      <c r="AD472" s="241"/>
      <c r="AE472" s="241"/>
      <c r="AF472" s="241"/>
      <c r="AG472" s="241"/>
      <c r="AH472" s="241"/>
      <c r="AI472" s="241"/>
      <c r="AJ472" s="241"/>
      <c r="AK472" s="241"/>
      <c r="AL472" s="241"/>
      <c r="AM472" s="241"/>
      <c r="AN472" s="241"/>
      <c r="AO472" s="241"/>
      <c r="AP472" s="241"/>
      <c r="AQ472" s="241"/>
      <c r="AR472" s="241"/>
      <c r="AS472" s="241"/>
      <c r="AT472" s="241"/>
      <c r="AU472" s="241"/>
      <c r="AV472" s="241"/>
      <c r="AW472" s="241"/>
      <c r="AX472" s="241"/>
      <c r="AY472" s="241"/>
      <c r="AZ472" s="241"/>
      <c r="BA472" s="241"/>
      <c r="BB472" s="241"/>
      <c r="BC472" s="241"/>
      <c r="BD472" s="241"/>
      <c r="BE472" s="241"/>
      <c r="BF472" s="241"/>
      <c r="BG472" s="241"/>
      <c r="BH472" s="241"/>
      <c r="BI472" s="241"/>
      <c r="BJ472" s="241"/>
      <c r="BK472" s="241"/>
      <c r="BL472" s="241"/>
      <c r="BM472" s="241"/>
      <c r="BN472" s="241"/>
      <c r="BO472" s="241"/>
      <c r="BP472" s="241"/>
      <c r="BQ472" s="241"/>
      <c r="BR472" s="241"/>
      <c r="BS472" s="241"/>
      <c r="BT472" s="241"/>
      <c r="BU472" s="241"/>
      <c r="BV472" s="241"/>
      <c r="BW472" s="241"/>
      <c r="BX472" s="241"/>
      <c r="BY472" s="241"/>
      <c r="BZ472" s="241"/>
      <c r="CA472" s="241"/>
      <c r="CB472" s="241"/>
      <c r="CC472" s="241"/>
      <c r="CD472" s="241"/>
      <c r="CE472" s="241"/>
      <c r="CF472" s="241"/>
      <c r="CG472" s="241"/>
      <c r="CH472" s="241"/>
      <c r="CI472" s="241"/>
      <c r="CJ472" s="241"/>
      <c r="CK472" s="241"/>
      <c r="CL472" s="241"/>
      <c r="CM472" s="241"/>
      <c r="CN472" s="241"/>
      <c r="CO472" s="241"/>
      <c r="CP472" s="241"/>
      <c r="CQ472" s="241"/>
      <c r="CR472" s="241"/>
      <c r="CS472" s="241"/>
      <c r="CT472" s="241"/>
      <c r="CU472" s="241"/>
      <c r="CV472" s="241"/>
      <c r="CW472" s="241"/>
      <c r="CX472" s="241"/>
      <c r="CY472" s="241"/>
      <c r="CZ472" s="241"/>
      <c r="DA472" s="241"/>
      <c r="DB472" s="241"/>
      <c r="DC472" s="241"/>
      <c r="DD472" s="241"/>
      <c r="DE472" s="241"/>
      <c r="DF472" s="241"/>
      <c r="DG472" s="241"/>
      <c r="DH472" s="241"/>
      <c r="DI472" s="241"/>
      <c r="DJ472" s="241"/>
      <c r="DK472" s="241"/>
      <c r="DL472" s="241"/>
      <c r="DM472" s="241"/>
      <c r="DN472" s="241"/>
      <c r="DO472" s="241"/>
      <c r="DP472" s="241"/>
      <c r="DQ472" s="241"/>
      <c r="DR472" s="241"/>
      <c r="DS472" s="241"/>
      <c r="DT472" s="241"/>
      <c r="DU472" s="241"/>
      <c r="DV472" s="241"/>
      <c r="DW472" s="241"/>
      <c r="DX472" s="241"/>
      <c r="DY472" s="241"/>
      <c r="DZ472" s="241"/>
      <c r="EA472" s="241"/>
      <c r="EB472" s="241"/>
      <c r="EC472" s="241"/>
      <c r="ED472" s="241"/>
      <c r="EE472" s="241"/>
      <c r="EF472" s="241"/>
      <c r="EG472" s="241"/>
      <c r="EH472" s="241"/>
      <c r="EI472" s="241"/>
      <c r="EJ472" s="241"/>
      <c r="EK472" s="241"/>
      <c r="EL472" s="241"/>
      <c r="EM472" s="241"/>
      <c r="EN472" s="241"/>
      <c r="EO472" s="241"/>
      <c r="EP472" s="241"/>
      <c r="EQ472" s="241"/>
      <c r="ER472" s="241"/>
      <c r="ES472" s="241"/>
      <c r="ET472" s="241"/>
      <c r="EU472" s="241"/>
      <c r="EV472" s="241"/>
      <c r="EW472" s="241"/>
      <c r="EX472" s="241"/>
      <c r="EY472" s="241"/>
      <c r="EZ472" s="241"/>
      <c r="FA472" s="241"/>
      <c r="FB472" s="241"/>
      <c r="FC472" s="241"/>
      <c r="FD472" s="241"/>
      <c r="FE472" s="241"/>
      <c r="FF472" s="241"/>
      <c r="FG472" s="241"/>
      <c r="FH472" s="241"/>
      <c r="FI472" s="241"/>
      <c r="FJ472" s="241"/>
      <c r="FK472" s="241"/>
      <c r="FL472" s="241"/>
      <c r="FM472" s="241"/>
      <c r="FN472" s="241"/>
      <c r="FO472" s="241"/>
      <c r="FP472" s="241"/>
      <c r="FQ472" s="241"/>
      <c r="FR472" s="241"/>
      <c r="FS472" s="241"/>
      <c r="FT472" s="241"/>
      <c r="FU472" s="241"/>
      <c r="FV472" s="241"/>
      <c r="FW472" s="241"/>
      <c r="FX472" s="241"/>
      <c r="FY472" s="241"/>
      <c r="FZ472" s="241"/>
      <c r="GA472" s="241"/>
      <c r="GB472" s="241"/>
      <c r="GC472" s="241"/>
      <c r="GD472" s="241"/>
      <c r="GE472" s="241"/>
      <c r="GF472" s="241"/>
      <c r="GG472" s="241"/>
      <c r="GH472" s="241"/>
      <c r="GI472" s="241"/>
      <c r="GJ472" s="241"/>
      <c r="GK472" s="241"/>
      <c r="GL472" s="241"/>
      <c r="GM472" s="241"/>
      <c r="GN472" s="241"/>
      <c r="GO472" s="241"/>
      <c r="GP472" s="241"/>
      <c r="GQ472" s="241"/>
      <c r="GR472" s="241"/>
      <c r="GS472" s="241"/>
      <c r="GT472" s="241"/>
      <c r="GU472" s="241"/>
      <c r="GV472" s="241"/>
      <c r="GW472" s="241"/>
      <c r="GX472" s="241"/>
      <c r="GY472" s="241"/>
      <c r="GZ472" s="241"/>
      <c r="HA472" s="241"/>
      <c r="HB472" s="241"/>
      <c r="HC472" s="241"/>
      <c r="HD472" s="241"/>
      <c r="HE472" s="241"/>
      <c r="HF472" s="241"/>
      <c r="HG472" s="241"/>
      <c r="HH472" s="241"/>
      <c r="HI472" s="241"/>
      <c r="HJ472" s="241"/>
      <c r="HK472" s="241"/>
      <c r="HL472" s="241"/>
      <c r="HM472" s="241"/>
      <c r="HN472" s="241"/>
      <c r="HO472" s="241"/>
      <c r="HP472" s="241"/>
      <c r="HQ472" s="241"/>
      <c r="HR472" s="241"/>
      <c r="HS472" s="241"/>
      <c r="HT472" s="241"/>
      <c r="HU472" s="241"/>
      <c r="HV472" s="241"/>
      <c r="HW472" s="241"/>
      <c r="HX472" s="241"/>
      <c r="HY472" s="241"/>
      <c r="HZ472" s="241"/>
      <c r="IA472" s="241"/>
      <c r="IB472" s="241"/>
      <c r="IC472" s="241"/>
      <c r="ID472" s="241"/>
      <c r="IE472" s="241"/>
      <c r="IF472" s="241"/>
      <c r="IG472" s="241"/>
      <c r="IH472" s="241"/>
      <c r="II472" s="241"/>
      <c r="IJ472" s="241"/>
      <c r="IK472" s="241"/>
      <c r="IL472" s="241"/>
      <c r="IM472" s="241"/>
      <c r="IN472" s="241"/>
      <c r="IO472" s="241"/>
      <c r="IP472" s="241"/>
      <c r="IQ472" s="241"/>
      <c r="IR472" s="241"/>
      <c r="IS472" s="241"/>
      <c r="IT472" s="241"/>
      <c r="IU472" s="241"/>
      <c r="IV472" s="241"/>
      <c r="IW472" s="241"/>
      <c r="IX472" s="241"/>
      <c r="IY472" s="241"/>
      <c r="IZ472" s="241"/>
      <c r="JA472" s="241"/>
      <c r="JB472" s="241"/>
      <c r="JC472" s="241"/>
      <c r="JD472" s="241"/>
      <c r="JE472" s="241"/>
      <c r="JF472" s="241"/>
      <c r="JG472" s="241"/>
      <c r="JH472" s="241"/>
      <c r="JI472" s="241"/>
      <c r="JJ472" s="241"/>
      <c r="JK472" s="241"/>
      <c r="JL472" s="241"/>
      <c r="JM472" s="241"/>
      <c r="JN472" s="241"/>
      <c r="JO472" s="241"/>
      <c r="JP472" s="241"/>
      <c r="JQ472" s="241"/>
      <c r="JR472" s="241"/>
      <c r="JS472" s="241"/>
      <c r="JT472" s="241"/>
      <c r="JU472" s="241"/>
      <c r="JV472" s="241"/>
      <c r="JW472" s="241"/>
      <c r="JX472" s="241"/>
      <c r="JY472" s="241"/>
      <c r="JZ472" s="241"/>
      <c r="KA472" s="241"/>
      <c r="KB472" s="241"/>
      <c r="KC472" s="241"/>
      <c r="KD472" s="241"/>
      <c r="KE472" s="241"/>
      <c r="KF472" s="241"/>
      <c r="KG472" s="241"/>
      <c r="KH472" s="241"/>
      <c r="KI472" s="241"/>
      <c r="KJ472" s="241"/>
      <c r="KK472" s="241"/>
      <c r="KL472" s="241"/>
      <c r="KM472" s="241"/>
      <c r="KN472" s="241"/>
      <c r="KO472" s="241"/>
      <c r="KP472" s="241"/>
      <c r="KQ472" s="241"/>
      <c r="KR472" s="241"/>
      <c r="KS472" s="241"/>
      <c r="KT472" s="241"/>
      <c r="KU472" s="241"/>
      <c r="KV472" s="241"/>
      <c r="KW472" s="241"/>
      <c r="KX472" s="241"/>
      <c r="KY472" s="241"/>
      <c r="KZ472" s="241"/>
      <c r="LA472" s="241"/>
      <c r="LB472" s="241"/>
      <c r="LC472" s="241"/>
      <c r="LD472" s="241"/>
      <c r="LE472" s="241"/>
      <c r="LF472" s="241"/>
      <c r="LG472" s="241"/>
      <c r="LH472" s="241"/>
      <c r="LI472" s="241"/>
      <c r="LJ472" s="241"/>
      <c r="LK472" s="241"/>
      <c r="LL472" s="241"/>
      <c r="LM472" s="241"/>
      <c r="LN472" s="241"/>
      <c r="LO472" s="241"/>
      <c r="LP472" s="241"/>
      <c r="LQ472" s="241"/>
      <c r="LR472" s="241"/>
      <c r="LS472" s="241"/>
      <c r="LT472" s="241"/>
      <c r="LU472" s="241"/>
      <c r="LV472" s="241"/>
      <c r="LW472" s="241"/>
      <c r="LX472" s="241"/>
      <c r="LY472" s="241"/>
      <c r="LZ472" s="241"/>
      <c r="MA472" s="241"/>
      <c r="MB472" s="241"/>
      <c r="MC472" s="241"/>
      <c r="MD472" s="241"/>
      <c r="ME472" s="241"/>
      <c r="MF472" s="241"/>
      <c r="MG472" s="241"/>
      <c r="MH472" s="241"/>
      <c r="MI472" s="241"/>
      <c r="MJ472" s="241"/>
      <c r="MK472" s="241"/>
      <c r="ML472" s="241"/>
      <c r="MM472" s="241"/>
      <c r="MN472" s="241"/>
      <c r="MO472" s="241"/>
      <c r="MP472" s="241"/>
      <c r="MQ472" s="241"/>
      <c r="MR472" s="241"/>
      <c r="MS472" s="241"/>
      <c r="MT472" s="241"/>
      <c r="MU472" s="241"/>
      <c r="MV472" s="241"/>
      <c r="MW472" s="241"/>
      <c r="MX472" s="241"/>
      <c r="MY472" s="241"/>
      <c r="MZ472" s="241"/>
      <c r="NA472" s="241"/>
      <c r="NB472" s="241"/>
      <c r="NC472" s="241"/>
      <c r="ND472" s="241"/>
      <c r="NE472" s="241"/>
      <c r="NF472" s="241"/>
      <c r="NG472" s="241"/>
      <c r="NH472" s="241"/>
      <c r="NI472" s="241"/>
      <c r="NJ472" s="241"/>
      <c r="NK472" s="241"/>
      <c r="NL472" s="241"/>
      <c r="NM472" s="241"/>
      <c r="NN472" s="241"/>
      <c r="NO472" s="241"/>
      <c r="NP472" s="241"/>
      <c r="NQ472" s="241"/>
      <c r="NR472" s="241"/>
      <c r="NS472" s="241"/>
      <c r="NT472" s="241"/>
      <c r="NU472" s="241"/>
      <c r="NV472" s="241"/>
      <c r="NW472" s="241"/>
      <c r="NX472" s="241"/>
      <c r="NY472" s="241"/>
      <c r="NZ472" s="241"/>
      <c r="OA472" s="241"/>
      <c r="OB472" s="241"/>
    </row>
    <row r="473" spans="1:392" s="4" customFormat="1">
      <c r="A473" s="378" t="s">
        <v>2241</v>
      </c>
      <c r="B473" s="410" t="s">
        <v>2240</v>
      </c>
      <c r="C473" s="290">
        <f>VLOOKUP(A473,'Running Inventory count'!$A:$C,3,)</f>
        <v>3</v>
      </c>
      <c r="D473" s="264"/>
      <c r="E473" s="266"/>
      <c r="F473" s="266" t="s">
        <v>2054</v>
      </c>
      <c r="G473" s="289" t="s">
        <v>868</v>
      </c>
      <c r="H473" s="288" t="s">
        <v>102</v>
      </c>
      <c r="I473" s="287"/>
      <c r="J473" s="285"/>
      <c r="K473" s="287"/>
      <c r="L473" s="241"/>
      <c r="M473" s="241"/>
      <c r="N473" s="241"/>
      <c r="O473" s="241"/>
      <c r="P473" s="241"/>
      <c r="Q473" s="241"/>
      <c r="R473" s="241"/>
      <c r="S473" s="241"/>
      <c r="T473" s="241"/>
      <c r="U473" s="241"/>
      <c r="V473" s="241"/>
      <c r="W473" s="241"/>
      <c r="X473" s="241"/>
      <c r="Y473" s="241"/>
      <c r="Z473" s="241"/>
      <c r="AA473" s="241"/>
      <c r="AB473" s="241"/>
      <c r="AC473" s="241"/>
      <c r="AD473" s="241"/>
      <c r="AE473" s="241"/>
      <c r="AF473" s="241"/>
      <c r="AG473" s="241"/>
      <c r="AH473" s="241"/>
      <c r="AI473" s="241"/>
      <c r="AJ473" s="241"/>
      <c r="AK473" s="241"/>
      <c r="AL473" s="241"/>
      <c r="AM473" s="241"/>
      <c r="AN473" s="241"/>
      <c r="AO473" s="241"/>
      <c r="AP473" s="241"/>
      <c r="AQ473" s="241"/>
      <c r="AR473" s="241"/>
      <c r="AS473" s="241"/>
      <c r="AT473" s="241"/>
      <c r="AU473" s="241"/>
      <c r="AV473" s="241"/>
      <c r="AW473" s="241"/>
      <c r="AX473" s="241"/>
      <c r="AY473" s="241"/>
      <c r="AZ473" s="241"/>
      <c r="BA473" s="241"/>
      <c r="BB473" s="241"/>
      <c r="BC473" s="241"/>
      <c r="BD473" s="241"/>
      <c r="BE473" s="241"/>
      <c r="BF473" s="241"/>
      <c r="BG473" s="241"/>
      <c r="BH473" s="241"/>
      <c r="BI473" s="241"/>
      <c r="BJ473" s="241"/>
      <c r="BK473" s="241"/>
      <c r="BL473" s="241"/>
      <c r="BM473" s="241"/>
      <c r="BN473" s="241"/>
      <c r="BO473" s="241"/>
      <c r="BP473" s="241"/>
      <c r="BQ473" s="241"/>
      <c r="BR473" s="241"/>
      <c r="BS473" s="241"/>
      <c r="BT473" s="241"/>
      <c r="BU473" s="241"/>
      <c r="BV473" s="241"/>
      <c r="BW473" s="241"/>
      <c r="BX473" s="241"/>
      <c r="BY473" s="241"/>
      <c r="BZ473" s="241"/>
      <c r="CA473" s="241"/>
      <c r="CB473" s="241"/>
      <c r="CC473" s="241"/>
      <c r="CD473" s="241"/>
      <c r="CE473" s="241"/>
      <c r="CF473" s="241"/>
      <c r="CG473" s="241"/>
      <c r="CH473" s="241"/>
      <c r="CI473" s="241"/>
      <c r="CJ473" s="241"/>
      <c r="CK473" s="241"/>
      <c r="CL473" s="241"/>
      <c r="CM473" s="241"/>
      <c r="CN473" s="241"/>
      <c r="CO473" s="241"/>
      <c r="CP473" s="241"/>
      <c r="CQ473" s="241"/>
      <c r="CR473" s="241"/>
      <c r="CS473" s="241"/>
      <c r="CT473" s="241"/>
      <c r="CU473" s="241"/>
      <c r="CV473" s="241"/>
      <c r="CW473" s="241"/>
      <c r="CX473" s="241"/>
      <c r="CY473" s="241"/>
      <c r="CZ473" s="241"/>
      <c r="DA473" s="241"/>
      <c r="DB473" s="241"/>
      <c r="DC473" s="241"/>
      <c r="DD473" s="241"/>
      <c r="DE473" s="241"/>
      <c r="DF473" s="241"/>
      <c r="DG473" s="241"/>
      <c r="DH473" s="241"/>
      <c r="DI473" s="241"/>
      <c r="DJ473" s="241"/>
      <c r="DK473" s="241"/>
      <c r="DL473" s="241"/>
      <c r="DM473" s="241"/>
      <c r="DN473" s="241"/>
      <c r="DO473" s="241"/>
      <c r="DP473" s="241"/>
      <c r="DQ473" s="241"/>
      <c r="DR473" s="241"/>
      <c r="DS473" s="241"/>
      <c r="DT473" s="241"/>
      <c r="DU473" s="241"/>
      <c r="DV473" s="241"/>
      <c r="DW473" s="241"/>
      <c r="DX473" s="241"/>
      <c r="DY473" s="241"/>
      <c r="DZ473" s="241"/>
      <c r="EA473" s="241"/>
      <c r="EB473" s="241"/>
      <c r="EC473" s="241"/>
      <c r="ED473" s="241"/>
      <c r="EE473" s="241"/>
      <c r="EF473" s="241"/>
      <c r="EG473" s="241"/>
      <c r="EH473" s="241"/>
      <c r="EI473" s="241"/>
      <c r="EJ473" s="241"/>
      <c r="EK473" s="241"/>
      <c r="EL473" s="241"/>
      <c r="EM473" s="241"/>
      <c r="EN473" s="241"/>
      <c r="EO473" s="241"/>
      <c r="EP473" s="241"/>
      <c r="EQ473" s="241"/>
      <c r="ER473" s="241"/>
      <c r="ES473" s="241"/>
      <c r="ET473" s="241"/>
      <c r="EU473" s="241"/>
      <c r="EV473" s="241"/>
      <c r="EW473" s="241"/>
      <c r="EX473" s="241"/>
      <c r="EY473" s="241"/>
      <c r="EZ473" s="241"/>
      <c r="FA473" s="241"/>
      <c r="FB473" s="241"/>
      <c r="FC473" s="241"/>
      <c r="FD473" s="241"/>
      <c r="FE473" s="241"/>
      <c r="FF473" s="241"/>
      <c r="FG473" s="241"/>
      <c r="FH473" s="241"/>
      <c r="FI473" s="241"/>
      <c r="FJ473" s="241"/>
      <c r="FK473" s="241"/>
      <c r="FL473" s="241"/>
      <c r="FM473" s="241"/>
      <c r="FN473" s="241"/>
      <c r="FO473" s="241"/>
      <c r="FP473" s="241"/>
      <c r="FQ473" s="241"/>
      <c r="FR473" s="241"/>
      <c r="FS473" s="241"/>
      <c r="FT473" s="241"/>
      <c r="FU473" s="241"/>
      <c r="FV473" s="241"/>
      <c r="FW473" s="241"/>
      <c r="FX473" s="241"/>
      <c r="FY473" s="241"/>
      <c r="FZ473" s="241"/>
      <c r="GA473" s="241"/>
      <c r="GB473" s="241"/>
      <c r="GC473" s="241"/>
      <c r="GD473" s="241"/>
      <c r="GE473" s="241"/>
      <c r="GF473" s="241"/>
      <c r="GG473" s="241"/>
      <c r="GH473" s="241"/>
      <c r="GI473" s="241"/>
      <c r="GJ473" s="241"/>
      <c r="GK473" s="241"/>
      <c r="GL473" s="241"/>
      <c r="GM473" s="241"/>
      <c r="GN473" s="241"/>
      <c r="GO473" s="241"/>
      <c r="GP473" s="241"/>
      <c r="GQ473" s="241"/>
      <c r="GR473" s="241"/>
      <c r="GS473" s="241"/>
      <c r="GT473" s="241"/>
      <c r="GU473" s="241"/>
      <c r="GV473" s="241"/>
      <c r="GW473" s="241"/>
      <c r="GX473" s="241"/>
      <c r="GY473" s="241"/>
      <c r="GZ473" s="241"/>
      <c r="HA473" s="241"/>
      <c r="HB473" s="241"/>
      <c r="HC473" s="241"/>
      <c r="HD473" s="241"/>
      <c r="HE473" s="241"/>
      <c r="HF473" s="241"/>
      <c r="HG473" s="241"/>
      <c r="HH473" s="241"/>
      <c r="HI473" s="241"/>
      <c r="HJ473" s="241"/>
      <c r="HK473" s="241"/>
      <c r="HL473" s="241"/>
      <c r="HM473" s="241"/>
      <c r="HN473" s="241"/>
      <c r="HO473" s="241"/>
      <c r="HP473" s="241"/>
      <c r="HQ473" s="241"/>
      <c r="HR473" s="241"/>
      <c r="HS473" s="241"/>
      <c r="HT473" s="241"/>
      <c r="HU473" s="241"/>
      <c r="HV473" s="241"/>
      <c r="HW473" s="241"/>
      <c r="HX473" s="241"/>
      <c r="HY473" s="241"/>
      <c r="HZ473" s="241"/>
      <c r="IA473" s="241"/>
      <c r="IB473" s="241"/>
      <c r="IC473" s="241"/>
      <c r="ID473" s="241"/>
      <c r="IE473" s="241"/>
      <c r="IF473" s="241"/>
      <c r="IG473" s="241"/>
      <c r="IH473" s="241"/>
      <c r="II473" s="241"/>
      <c r="IJ473" s="241"/>
      <c r="IK473" s="241"/>
      <c r="IL473" s="241"/>
      <c r="IM473" s="241"/>
      <c r="IN473" s="241"/>
      <c r="IO473" s="241"/>
      <c r="IP473" s="241"/>
      <c r="IQ473" s="241"/>
      <c r="IR473" s="241"/>
      <c r="IS473" s="241"/>
      <c r="IT473" s="241"/>
      <c r="IU473" s="241"/>
      <c r="IV473" s="241"/>
      <c r="IW473" s="241"/>
      <c r="IX473" s="241"/>
      <c r="IY473" s="241"/>
      <c r="IZ473" s="241"/>
      <c r="JA473" s="241"/>
      <c r="JB473" s="241"/>
      <c r="JC473" s="241"/>
      <c r="JD473" s="241"/>
      <c r="JE473" s="241"/>
      <c r="JF473" s="241"/>
      <c r="JG473" s="241"/>
      <c r="JH473" s="241"/>
      <c r="JI473" s="241"/>
      <c r="JJ473" s="241"/>
      <c r="JK473" s="241"/>
      <c r="JL473" s="241"/>
      <c r="JM473" s="241"/>
      <c r="JN473" s="241"/>
      <c r="JO473" s="241"/>
      <c r="JP473" s="241"/>
      <c r="JQ473" s="241"/>
      <c r="JR473" s="241"/>
      <c r="JS473" s="241"/>
      <c r="JT473" s="241"/>
      <c r="JU473" s="241"/>
      <c r="JV473" s="241"/>
      <c r="JW473" s="241"/>
      <c r="JX473" s="241"/>
      <c r="JY473" s="241"/>
      <c r="JZ473" s="241"/>
      <c r="KA473" s="241"/>
      <c r="KB473" s="241"/>
      <c r="KC473" s="241"/>
      <c r="KD473" s="241"/>
      <c r="KE473" s="241"/>
      <c r="KF473" s="241"/>
      <c r="KG473" s="241"/>
      <c r="KH473" s="241"/>
      <c r="KI473" s="241"/>
      <c r="KJ473" s="241"/>
      <c r="KK473" s="241"/>
      <c r="KL473" s="241"/>
      <c r="KM473" s="241"/>
      <c r="KN473" s="241"/>
      <c r="KO473" s="241"/>
      <c r="KP473" s="241"/>
      <c r="KQ473" s="241"/>
      <c r="KR473" s="241"/>
      <c r="KS473" s="241"/>
      <c r="KT473" s="241"/>
      <c r="KU473" s="241"/>
      <c r="KV473" s="241"/>
      <c r="KW473" s="241"/>
      <c r="KX473" s="241"/>
      <c r="KY473" s="241"/>
      <c r="KZ473" s="241"/>
      <c r="LA473" s="241"/>
      <c r="LB473" s="241"/>
      <c r="LC473" s="241"/>
      <c r="LD473" s="241"/>
      <c r="LE473" s="241"/>
      <c r="LF473" s="241"/>
      <c r="LG473" s="241"/>
      <c r="LH473" s="241"/>
      <c r="LI473" s="241"/>
      <c r="LJ473" s="241"/>
      <c r="LK473" s="241"/>
      <c r="LL473" s="241"/>
      <c r="LM473" s="241"/>
      <c r="LN473" s="241"/>
      <c r="LO473" s="241"/>
      <c r="LP473" s="241"/>
      <c r="LQ473" s="241"/>
      <c r="LR473" s="241"/>
      <c r="LS473" s="241"/>
      <c r="LT473" s="241"/>
      <c r="LU473" s="241"/>
      <c r="LV473" s="241"/>
      <c r="LW473" s="241"/>
      <c r="LX473" s="241"/>
      <c r="LY473" s="241"/>
      <c r="LZ473" s="241"/>
      <c r="MA473" s="241"/>
      <c r="MB473" s="241"/>
      <c r="MC473" s="241"/>
      <c r="MD473" s="241"/>
      <c r="ME473" s="241"/>
      <c r="MF473" s="241"/>
      <c r="MG473" s="241"/>
      <c r="MH473" s="241"/>
      <c r="MI473" s="241"/>
      <c r="MJ473" s="241"/>
      <c r="MK473" s="241"/>
      <c r="ML473" s="241"/>
      <c r="MM473" s="241"/>
      <c r="MN473" s="241"/>
      <c r="MO473" s="241"/>
      <c r="MP473" s="241"/>
      <c r="MQ473" s="241"/>
      <c r="MR473" s="241"/>
      <c r="MS473" s="241"/>
      <c r="MT473" s="241"/>
      <c r="MU473" s="241"/>
      <c r="MV473" s="241"/>
      <c r="MW473" s="241"/>
      <c r="MX473" s="241"/>
      <c r="MY473" s="241"/>
      <c r="MZ473" s="241"/>
      <c r="NA473" s="241"/>
      <c r="NB473" s="241"/>
      <c r="NC473" s="241"/>
      <c r="ND473" s="241"/>
      <c r="NE473" s="241"/>
      <c r="NF473" s="241"/>
      <c r="NG473" s="241"/>
      <c r="NH473" s="241"/>
      <c r="NI473" s="241"/>
      <c r="NJ473" s="241"/>
      <c r="NK473" s="241"/>
      <c r="NL473" s="241"/>
      <c r="NM473" s="241"/>
      <c r="NN473" s="241"/>
      <c r="NO473" s="241"/>
      <c r="NP473" s="241"/>
      <c r="NQ473" s="241"/>
      <c r="NR473" s="241"/>
      <c r="NS473" s="241"/>
      <c r="NT473" s="241"/>
      <c r="NU473" s="241"/>
      <c r="NV473" s="241"/>
      <c r="NW473" s="241"/>
      <c r="NX473" s="241"/>
      <c r="NY473" s="241"/>
      <c r="NZ473" s="241"/>
      <c r="OA473" s="241"/>
      <c r="OB473" s="241"/>
    </row>
    <row r="474" spans="1:392" s="4" customFormat="1">
      <c r="A474" s="234" t="s">
        <v>2043</v>
      </c>
      <c r="B474" s="386" t="s">
        <v>2046</v>
      </c>
      <c r="C474" s="290">
        <f>VLOOKUP(A474,'Running Inventory count'!$A:$C,3,)</f>
        <v>22</v>
      </c>
      <c r="D474" s="264"/>
      <c r="E474" s="266"/>
      <c r="F474" s="266" t="s">
        <v>2054</v>
      </c>
      <c r="G474" s="289" t="s">
        <v>868</v>
      </c>
      <c r="H474" s="288" t="s">
        <v>102</v>
      </c>
      <c r="I474" s="287"/>
      <c r="J474" s="285"/>
      <c r="K474" s="287"/>
      <c r="L474" s="241"/>
      <c r="M474" s="241"/>
      <c r="N474" s="241"/>
      <c r="O474" s="241"/>
      <c r="P474" s="241"/>
      <c r="Q474" s="241"/>
      <c r="R474" s="241"/>
      <c r="S474" s="241"/>
      <c r="T474" s="241"/>
      <c r="U474" s="241"/>
      <c r="V474" s="241"/>
      <c r="W474" s="241"/>
      <c r="X474" s="241"/>
      <c r="Y474" s="241"/>
      <c r="Z474" s="241"/>
      <c r="AA474" s="241"/>
      <c r="AB474" s="241"/>
      <c r="AC474" s="241"/>
      <c r="AD474" s="241"/>
      <c r="AE474" s="241"/>
      <c r="AF474" s="241"/>
      <c r="AG474" s="241"/>
      <c r="AH474" s="241"/>
      <c r="AI474" s="241"/>
      <c r="AJ474" s="241"/>
      <c r="AK474" s="241"/>
      <c r="AL474" s="241"/>
      <c r="AM474" s="241"/>
      <c r="AN474" s="241"/>
      <c r="AO474" s="241"/>
      <c r="AP474" s="241"/>
      <c r="AQ474" s="241"/>
      <c r="AR474" s="241"/>
      <c r="AS474" s="241"/>
      <c r="AT474" s="241"/>
      <c r="AU474" s="241"/>
      <c r="AV474" s="241"/>
      <c r="AW474" s="241"/>
      <c r="AX474" s="241"/>
      <c r="AY474" s="241"/>
      <c r="AZ474" s="241"/>
      <c r="BA474" s="241"/>
      <c r="BB474" s="241"/>
      <c r="BC474" s="241"/>
      <c r="BD474" s="241"/>
      <c r="BE474" s="241"/>
      <c r="BF474" s="241"/>
      <c r="BG474" s="241"/>
      <c r="BH474" s="241"/>
      <c r="BI474" s="241"/>
      <c r="BJ474" s="241"/>
      <c r="BK474" s="241"/>
      <c r="BL474" s="241"/>
      <c r="BM474" s="241"/>
      <c r="BN474" s="241"/>
      <c r="BO474" s="241"/>
      <c r="BP474" s="241"/>
      <c r="BQ474" s="241"/>
      <c r="BR474" s="241"/>
      <c r="BS474" s="241"/>
      <c r="BT474" s="241"/>
      <c r="BU474" s="241"/>
      <c r="BV474" s="241"/>
      <c r="BW474" s="241"/>
      <c r="BX474" s="241"/>
      <c r="BY474" s="241"/>
      <c r="BZ474" s="241"/>
      <c r="CA474" s="241"/>
      <c r="CB474" s="241"/>
      <c r="CC474" s="241"/>
      <c r="CD474" s="241"/>
      <c r="CE474" s="241"/>
      <c r="CF474" s="241"/>
      <c r="CG474" s="241"/>
      <c r="CH474" s="241"/>
      <c r="CI474" s="241"/>
      <c r="CJ474" s="241"/>
      <c r="CK474" s="241"/>
      <c r="CL474" s="241"/>
      <c r="CM474" s="241"/>
      <c r="CN474" s="241"/>
      <c r="CO474" s="241"/>
      <c r="CP474" s="241"/>
      <c r="CQ474" s="241"/>
      <c r="CR474" s="241"/>
      <c r="CS474" s="241"/>
      <c r="CT474" s="241"/>
      <c r="CU474" s="241"/>
      <c r="CV474" s="241"/>
      <c r="CW474" s="241"/>
      <c r="CX474" s="241"/>
      <c r="CY474" s="241"/>
      <c r="CZ474" s="241"/>
      <c r="DA474" s="241"/>
      <c r="DB474" s="241"/>
      <c r="DC474" s="241"/>
      <c r="DD474" s="241"/>
      <c r="DE474" s="241"/>
      <c r="DF474" s="241"/>
      <c r="DG474" s="241"/>
      <c r="DH474" s="241"/>
      <c r="DI474" s="241"/>
      <c r="DJ474" s="241"/>
      <c r="DK474" s="241"/>
      <c r="DL474" s="241"/>
      <c r="DM474" s="241"/>
      <c r="DN474" s="241"/>
      <c r="DO474" s="241"/>
      <c r="DP474" s="241"/>
      <c r="DQ474" s="241"/>
      <c r="DR474" s="241"/>
      <c r="DS474" s="241"/>
      <c r="DT474" s="241"/>
      <c r="DU474" s="241"/>
      <c r="DV474" s="241"/>
      <c r="DW474" s="241"/>
      <c r="DX474" s="241"/>
      <c r="DY474" s="241"/>
      <c r="DZ474" s="241"/>
      <c r="EA474" s="241"/>
      <c r="EB474" s="241"/>
      <c r="EC474" s="241"/>
      <c r="ED474" s="241"/>
      <c r="EE474" s="241"/>
      <c r="EF474" s="241"/>
      <c r="EG474" s="241"/>
      <c r="EH474" s="241"/>
      <c r="EI474" s="241"/>
      <c r="EJ474" s="241"/>
      <c r="EK474" s="241"/>
      <c r="EL474" s="241"/>
      <c r="EM474" s="241"/>
      <c r="EN474" s="241"/>
      <c r="EO474" s="241"/>
      <c r="EP474" s="241"/>
      <c r="EQ474" s="241"/>
      <c r="ER474" s="241"/>
      <c r="ES474" s="241"/>
      <c r="ET474" s="241"/>
      <c r="EU474" s="241"/>
      <c r="EV474" s="241"/>
      <c r="EW474" s="241"/>
      <c r="EX474" s="241"/>
      <c r="EY474" s="241"/>
      <c r="EZ474" s="241"/>
      <c r="FA474" s="241"/>
      <c r="FB474" s="241"/>
      <c r="FC474" s="241"/>
      <c r="FD474" s="241"/>
      <c r="FE474" s="241"/>
      <c r="FF474" s="241"/>
      <c r="FG474" s="241"/>
      <c r="FH474" s="241"/>
      <c r="FI474" s="241"/>
      <c r="FJ474" s="241"/>
      <c r="FK474" s="241"/>
      <c r="FL474" s="241"/>
      <c r="FM474" s="241"/>
      <c r="FN474" s="241"/>
      <c r="FO474" s="241"/>
      <c r="FP474" s="241"/>
      <c r="FQ474" s="241"/>
      <c r="FR474" s="241"/>
      <c r="FS474" s="241"/>
      <c r="FT474" s="241"/>
      <c r="FU474" s="241"/>
      <c r="FV474" s="241"/>
      <c r="FW474" s="241"/>
      <c r="FX474" s="241"/>
      <c r="FY474" s="241"/>
      <c r="FZ474" s="241"/>
      <c r="GA474" s="241"/>
      <c r="GB474" s="241"/>
      <c r="GC474" s="241"/>
      <c r="GD474" s="241"/>
      <c r="GE474" s="241"/>
      <c r="GF474" s="241"/>
      <c r="GG474" s="241"/>
      <c r="GH474" s="241"/>
      <c r="GI474" s="241"/>
      <c r="GJ474" s="241"/>
      <c r="GK474" s="241"/>
      <c r="GL474" s="241"/>
      <c r="GM474" s="241"/>
      <c r="GN474" s="241"/>
      <c r="GO474" s="241"/>
      <c r="GP474" s="241"/>
      <c r="GQ474" s="241"/>
      <c r="GR474" s="241"/>
      <c r="GS474" s="241"/>
      <c r="GT474" s="241"/>
      <c r="GU474" s="241"/>
      <c r="GV474" s="241"/>
      <c r="GW474" s="241"/>
      <c r="GX474" s="241"/>
      <c r="GY474" s="241"/>
      <c r="GZ474" s="241"/>
      <c r="HA474" s="241"/>
      <c r="HB474" s="241"/>
      <c r="HC474" s="241"/>
      <c r="HD474" s="241"/>
      <c r="HE474" s="241"/>
      <c r="HF474" s="241"/>
      <c r="HG474" s="241"/>
      <c r="HH474" s="241"/>
      <c r="HI474" s="241"/>
      <c r="HJ474" s="241"/>
      <c r="HK474" s="241"/>
      <c r="HL474" s="241"/>
      <c r="HM474" s="241"/>
      <c r="HN474" s="241"/>
      <c r="HO474" s="241"/>
      <c r="HP474" s="241"/>
      <c r="HQ474" s="241"/>
      <c r="HR474" s="241"/>
      <c r="HS474" s="241"/>
      <c r="HT474" s="241"/>
      <c r="HU474" s="241"/>
      <c r="HV474" s="241"/>
      <c r="HW474" s="241"/>
      <c r="HX474" s="241"/>
      <c r="HY474" s="241"/>
      <c r="HZ474" s="241"/>
      <c r="IA474" s="241"/>
      <c r="IB474" s="241"/>
      <c r="IC474" s="241"/>
      <c r="ID474" s="241"/>
      <c r="IE474" s="241"/>
      <c r="IF474" s="241"/>
      <c r="IG474" s="241"/>
      <c r="IH474" s="241"/>
      <c r="II474" s="241"/>
      <c r="IJ474" s="241"/>
      <c r="IK474" s="241"/>
      <c r="IL474" s="241"/>
      <c r="IM474" s="241"/>
      <c r="IN474" s="241"/>
      <c r="IO474" s="241"/>
      <c r="IP474" s="241"/>
      <c r="IQ474" s="241"/>
      <c r="IR474" s="241"/>
      <c r="IS474" s="241"/>
      <c r="IT474" s="241"/>
      <c r="IU474" s="241"/>
      <c r="IV474" s="241"/>
      <c r="IW474" s="241"/>
      <c r="IX474" s="241"/>
      <c r="IY474" s="241"/>
      <c r="IZ474" s="241"/>
      <c r="JA474" s="241"/>
      <c r="JB474" s="241"/>
      <c r="JC474" s="241"/>
      <c r="JD474" s="241"/>
      <c r="JE474" s="241"/>
      <c r="JF474" s="241"/>
      <c r="JG474" s="241"/>
      <c r="JH474" s="241"/>
      <c r="JI474" s="241"/>
      <c r="JJ474" s="241"/>
      <c r="JK474" s="241"/>
      <c r="JL474" s="241"/>
      <c r="JM474" s="241"/>
      <c r="JN474" s="241"/>
      <c r="JO474" s="241"/>
      <c r="JP474" s="241"/>
      <c r="JQ474" s="241"/>
      <c r="JR474" s="241"/>
      <c r="JS474" s="241"/>
      <c r="JT474" s="241"/>
      <c r="JU474" s="241"/>
      <c r="JV474" s="241"/>
      <c r="JW474" s="241"/>
      <c r="JX474" s="241"/>
      <c r="JY474" s="241"/>
      <c r="JZ474" s="241"/>
      <c r="KA474" s="241"/>
      <c r="KB474" s="241"/>
      <c r="KC474" s="241"/>
      <c r="KD474" s="241"/>
      <c r="KE474" s="241"/>
      <c r="KF474" s="241"/>
      <c r="KG474" s="241"/>
      <c r="KH474" s="241"/>
      <c r="KI474" s="241"/>
      <c r="KJ474" s="241"/>
      <c r="KK474" s="241"/>
      <c r="KL474" s="241"/>
      <c r="KM474" s="241"/>
      <c r="KN474" s="241"/>
      <c r="KO474" s="241"/>
      <c r="KP474" s="241"/>
      <c r="KQ474" s="241"/>
      <c r="KR474" s="241"/>
      <c r="KS474" s="241"/>
      <c r="KT474" s="241"/>
      <c r="KU474" s="241"/>
      <c r="KV474" s="241"/>
      <c r="KW474" s="241"/>
      <c r="KX474" s="241"/>
      <c r="KY474" s="241"/>
      <c r="KZ474" s="241"/>
      <c r="LA474" s="241"/>
      <c r="LB474" s="241"/>
      <c r="LC474" s="241"/>
      <c r="LD474" s="241"/>
      <c r="LE474" s="241"/>
      <c r="LF474" s="241"/>
      <c r="LG474" s="241"/>
      <c r="LH474" s="241"/>
      <c r="LI474" s="241"/>
      <c r="LJ474" s="241"/>
      <c r="LK474" s="241"/>
      <c r="LL474" s="241"/>
      <c r="LM474" s="241"/>
      <c r="LN474" s="241"/>
      <c r="LO474" s="241"/>
      <c r="LP474" s="241"/>
      <c r="LQ474" s="241"/>
      <c r="LR474" s="241"/>
      <c r="LS474" s="241"/>
      <c r="LT474" s="241"/>
      <c r="LU474" s="241"/>
      <c r="LV474" s="241"/>
      <c r="LW474" s="241"/>
      <c r="LX474" s="241"/>
      <c r="LY474" s="241"/>
      <c r="LZ474" s="241"/>
      <c r="MA474" s="241"/>
      <c r="MB474" s="241"/>
      <c r="MC474" s="241"/>
      <c r="MD474" s="241"/>
      <c r="ME474" s="241"/>
      <c r="MF474" s="241"/>
      <c r="MG474" s="241"/>
      <c r="MH474" s="241"/>
      <c r="MI474" s="241"/>
      <c r="MJ474" s="241"/>
      <c r="MK474" s="241"/>
      <c r="ML474" s="241"/>
      <c r="MM474" s="241"/>
      <c r="MN474" s="241"/>
      <c r="MO474" s="241"/>
      <c r="MP474" s="241"/>
      <c r="MQ474" s="241"/>
      <c r="MR474" s="241"/>
      <c r="MS474" s="241"/>
      <c r="MT474" s="241"/>
      <c r="MU474" s="241"/>
      <c r="MV474" s="241"/>
      <c r="MW474" s="241"/>
      <c r="MX474" s="241"/>
      <c r="MY474" s="241"/>
      <c r="MZ474" s="241"/>
      <c r="NA474" s="241"/>
      <c r="NB474" s="241"/>
      <c r="NC474" s="241"/>
      <c r="ND474" s="241"/>
      <c r="NE474" s="241"/>
      <c r="NF474" s="241"/>
      <c r="NG474" s="241"/>
      <c r="NH474" s="241"/>
      <c r="NI474" s="241"/>
      <c r="NJ474" s="241"/>
      <c r="NK474" s="241"/>
      <c r="NL474" s="241"/>
      <c r="NM474" s="241"/>
      <c r="NN474" s="241"/>
      <c r="NO474" s="241"/>
      <c r="NP474" s="241"/>
      <c r="NQ474" s="241"/>
      <c r="NR474" s="241"/>
      <c r="NS474" s="241"/>
      <c r="NT474" s="241"/>
      <c r="NU474" s="241"/>
      <c r="NV474" s="241"/>
      <c r="NW474" s="241"/>
      <c r="NX474" s="241"/>
      <c r="NY474" s="241"/>
      <c r="NZ474" s="241"/>
      <c r="OA474" s="241"/>
      <c r="OB474" s="241"/>
    </row>
    <row r="475" spans="1:392" s="4" customFormat="1">
      <c r="A475" s="234" t="s">
        <v>2038</v>
      </c>
      <c r="B475" s="386" t="s">
        <v>2040</v>
      </c>
      <c r="C475" s="290">
        <f>VLOOKUP(A475,'Running Inventory count'!$A:$C,3,)</f>
        <v>40</v>
      </c>
      <c r="D475" s="264"/>
      <c r="E475" s="266"/>
      <c r="F475" s="266" t="s">
        <v>2054</v>
      </c>
      <c r="G475" s="289" t="s">
        <v>868</v>
      </c>
      <c r="H475" s="288" t="s">
        <v>102</v>
      </c>
      <c r="I475" s="287"/>
      <c r="J475" s="285"/>
      <c r="K475" s="287"/>
      <c r="L475" s="241"/>
      <c r="M475" s="241"/>
      <c r="N475" s="241"/>
      <c r="O475" s="241"/>
      <c r="P475" s="241"/>
      <c r="Q475" s="241"/>
      <c r="R475" s="241"/>
      <c r="S475" s="241"/>
      <c r="T475" s="241"/>
      <c r="U475" s="241"/>
      <c r="V475" s="241"/>
      <c r="W475" s="241"/>
      <c r="X475" s="241"/>
      <c r="Y475" s="241"/>
      <c r="Z475" s="241"/>
      <c r="AA475" s="241"/>
      <c r="AB475" s="241"/>
      <c r="AC475" s="241"/>
      <c r="AD475" s="241"/>
      <c r="AE475" s="241"/>
      <c r="AF475" s="241"/>
      <c r="AG475" s="241"/>
      <c r="AH475" s="241"/>
      <c r="AI475" s="241"/>
      <c r="AJ475" s="241"/>
      <c r="AK475" s="241"/>
      <c r="AL475" s="241"/>
      <c r="AM475" s="241"/>
      <c r="AN475" s="241"/>
      <c r="AO475" s="241"/>
      <c r="AP475" s="241"/>
      <c r="AQ475" s="241"/>
      <c r="AR475" s="241"/>
      <c r="AS475" s="241"/>
      <c r="AT475" s="241"/>
      <c r="AU475" s="241"/>
      <c r="AV475" s="241"/>
      <c r="AW475" s="241"/>
      <c r="AX475" s="241"/>
      <c r="AY475" s="241"/>
      <c r="AZ475" s="241"/>
      <c r="BA475" s="241"/>
      <c r="BB475" s="241"/>
      <c r="BC475" s="241"/>
      <c r="BD475" s="241"/>
      <c r="BE475" s="241"/>
      <c r="BF475" s="241"/>
      <c r="BG475" s="241"/>
      <c r="BH475" s="241"/>
      <c r="BI475" s="241"/>
      <c r="BJ475" s="241"/>
      <c r="BK475" s="241"/>
      <c r="BL475" s="241"/>
      <c r="BM475" s="241"/>
      <c r="BN475" s="241"/>
      <c r="BO475" s="241"/>
      <c r="BP475" s="241"/>
      <c r="BQ475" s="241"/>
      <c r="BR475" s="241"/>
      <c r="BS475" s="241"/>
      <c r="BT475" s="241"/>
      <c r="BU475" s="241"/>
      <c r="BV475" s="241"/>
      <c r="BW475" s="241"/>
      <c r="BX475" s="241"/>
      <c r="BY475" s="241"/>
      <c r="BZ475" s="241"/>
      <c r="CA475" s="241"/>
      <c r="CB475" s="241"/>
      <c r="CC475" s="241"/>
      <c r="CD475" s="241"/>
      <c r="CE475" s="241"/>
      <c r="CF475" s="241"/>
      <c r="CG475" s="241"/>
      <c r="CH475" s="241"/>
      <c r="CI475" s="241"/>
      <c r="CJ475" s="241"/>
      <c r="CK475" s="241"/>
      <c r="CL475" s="241"/>
      <c r="CM475" s="241"/>
      <c r="CN475" s="241"/>
      <c r="CO475" s="241"/>
      <c r="CP475" s="241"/>
      <c r="CQ475" s="241"/>
      <c r="CR475" s="241"/>
      <c r="CS475" s="241"/>
      <c r="CT475" s="241"/>
      <c r="CU475" s="241"/>
      <c r="CV475" s="241"/>
      <c r="CW475" s="241"/>
      <c r="CX475" s="241"/>
      <c r="CY475" s="241"/>
      <c r="CZ475" s="241"/>
      <c r="DA475" s="241"/>
      <c r="DB475" s="241"/>
      <c r="DC475" s="241"/>
      <c r="DD475" s="241"/>
      <c r="DE475" s="241"/>
      <c r="DF475" s="241"/>
      <c r="DG475" s="241"/>
      <c r="DH475" s="241"/>
      <c r="DI475" s="241"/>
      <c r="DJ475" s="241"/>
      <c r="DK475" s="241"/>
      <c r="DL475" s="241"/>
      <c r="DM475" s="241"/>
      <c r="DN475" s="241"/>
      <c r="DO475" s="241"/>
      <c r="DP475" s="241"/>
      <c r="DQ475" s="241"/>
      <c r="DR475" s="241"/>
      <c r="DS475" s="241"/>
      <c r="DT475" s="241"/>
      <c r="DU475" s="241"/>
      <c r="DV475" s="241"/>
      <c r="DW475" s="241"/>
      <c r="DX475" s="241"/>
      <c r="DY475" s="241"/>
      <c r="DZ475" s="241"/>
      <c r="EA475" s="241"/>
      <c r="EB475" s="241"/>
      <c r="EC475" s="241"/>
      <c r="ED475" s="241"/>
      <c r="EE475" s="241"/>
      <c r="EF475" s="241"/>
      <c r="EG475" s="241"/>
      <c r="EH475" s="241"/>
      <c r="EI475" s="241"/>
      <c r="EJ475" s="241"/>
      <c r="EK475" s="241"/>
      <c r="EL475" s="241"/>
      <c r="EM475" s="241"/>
      <c r="EN475" s="241"/>
      <c r="EO475" s="241"/>
      <c r="EP475" s="241"/>
      <c r="EQ475" s="241"/>
      <c r="ER475" s="241"/>
      <c r="ES475" s="241"/>
      <c r="ET475" s="241"/>
      <c r="EU475" s="241"/>
      <c r="EV475" s="241"/>
      <c r="EW475" s="241"/>
      <c r="EX475" s="241"/>
      <c r="EY475" s="241"/>
      <c r="EZ475" s="241"/>
      <c r="FA475" s="241"/>
      <c r="FB475" s="241"/>
      <c r="FC475" s="241"/>
      <c r="FD475" s="241"/>
      <c r="FE475" s="241"/>
      <c r="FF475" s="241"/>
      <c r="FG475" s="241"/>
      <c r="FH475" s="241"/>
      <c r="FI475" s="241"/>
      <c r="FJ475" s="241"/>
      <c r="FK475" s="241"/>
      <c r="FL475" s="241"/>
      <c r="FM475" s="241"/>
      <c r="FN475" s="241"/>
      <c r="FO475" s="241"/>
      <c r="FP475" s="241"/>
      <c r="FQ475" s="241"/>
      <c r="FR475" s="241"/>
      <c r="FS475" s="241"/>
      <c r="FT475" s="241"/>
      <c r="FU475" s="241"/>
      <c r="FV475" s="241"/>
      <c r="FW475" s="241"/>
      <c r="FX475" s="241"/>
      <c r="FY475" s="241"/>
      <c r="FZ475" s="241"/>
      <c r="GA475" s="241"/>
      <c r="GB475" s="241"/>
      <c r="GC475" s="241"/>
      <c r="GD475" s="241"/>
      <c r="GE475" s="241"/>
      <c r="GF475" s="241"/>
      <c r="GG475" s="241"/>
      <c r="GH475" s="241"/>
      <c r="GI475" s="241"/>
      <c r="GJ475" s="241"/>
      <c r="GK475" s="241"/>
      <c r="GL475" s="241"/>
      <c r="GM475" s="241"/>
      <c r="GN475" s="241"/>
      <c r="GO475" s="241"/>
      <c r="GP475" s="241"/>
      <c r="GQ475" s="241"/>
      <c r="GR475" s="241"/>
      <c r="GS475" s="241"/>
      <c r="GT475" s="241"/>
      <c r="GU475" s="241"/>
      <c r="GV475" s="241"/>
      <c r="GW475" s="241"/>
      <c r="GX475" s="241"/>
      <c r="GY475" s="241"/>
      <c r="GZ475" s="241"/>
      <c r="HA475" s="241"/>
      <c r="HB475" s="241"/>
      <c r="HC475" s="241"/>
      <c r="HD475" s="241"/>
      <c r="HE475" s="241"/>
      <c r="HF475" s="241"/>
      <c r="HG475" s="241"/>
      <c r="HH475" s="241"/>
      <c r="HI475" s="241"/>
      <c r="HJ475" s="241"/>
      <c r="HK475" s="241"/>
      <c r="HL475" s="241"/>
      <c r="HM475" s="241"/>
      <c r="HN475" s="241"/>
      <c r="HO475" s="241"/>
      <c r="HP475" s="241"/>
      <c r="HQ475" s="241"/>
      <c r="HR475" s="241"/>
      <c r="HS475" s="241"/>
      <c r="HT475" s="241"/>
      <c r="HU475" s="241"/>
      <c r="HV475" s="241"/>
      <c r="HW475" s="241"/>
      <c r="HX475" s="241"/>
      <c r="HY475" s="241"/>
      <c r="HZ475" s="241"/>
      <c r="IA475" s="241"/>
      <c r="IB475" s="241"/>
      <c r="IC475" s="241"/>
      <c r="ID475" s="241"/>
      <c r="IE475" s="241"/>
      <c r="IF475" s="241"/>
      <c r="IG475" s="241"/>
      <c r="IH475" s="241"/>
      <c r="II475" s="241"/>
      <c r="IJ475" s="241"/>
      <c r="IK475" s="241"/>
      <c r="IL475" s="241"/>
      <c r="IM475" s="241"/>
      <c r="IN475" s="241"/>
      <c r="IO475" s="241"/>
      <c r="IP475" s="241"/>
      <c r="IQ475" s="241"/>
      <c r="IR475" s="241"/>
      <c r="IS475" s="241"/>
      <c r="IT475" s="241"/>
      <c r="IU475" s="241"/>
      <c r="IV475" s="241"/>
      <c r="IW475" s="241"/>
      <c r="IX475" s="241"/>
      <c r="IY475" s="241"/>
      <c r="IZ475" s="241"/>
      <c r="JA475" s="241"/>
      <c r="JB475" s="241"/>
      <c r="JC475" s="241"/>
      <c r="JD475" s="241"/>
      <c r="JE475" s="241"/>
      <c r="JF475" s="241"/>
      <c r="JG475" s="241"/>
      <c r="JH475" s="241"/>
      <c r="JI475" s="241"/>
      <c r="JJ475" s="241"/>
      <c r="JK475" s="241"/>
      <c r="JL475" s="241"/>
      <c r="JM475" s="241"/>
      <c r="JN475" s="241"/>
      <c r="JO475" s="241"/>
      <c r="JP475" s="241"/>
      <c r="JQ475" s="241"/>
      <c r="JR475" s="241"/>
      <c r="JS475" s="241"/>
      <c r="JT475" s="241"/>
      <c r="JU475" s="241"/>
      <c r="JV475" s="241"/>
      <c r="JW475" s="241"/>
      <c r="JX475" s="241"/>
      <c r="JY475" s="241"/>
      <c r="JZ475" s="241"/>
      <c r="KA475" s="241"/>
      <c r="KB475" s="241"/>
      <c r="KC475" s="241"/>
      <c r="KD475" s="241"/>
      <c r="KE475" s="241"/>
      <c r="KF475" s="241"/>
      <c r="KG475" s="241"/>
      <c r="KH475" s="241"/>
      <c r="KI475" s="241"/>
      <c r="KJ475" s="241"/>
      <c r="KK475" s="241"/>
      <c r="KL475" s="241"/>
      <c r="KM475" s="241"/>
      <c r="KN475" s="241"/>
      <c r="KO475" s="241"/>
      <c r="KP475" s="241"/>
      <c r="KQ475" s="241"/>
      <c r="KR475" s="241"/>
      <c r="KS475" s="241"/>
      <c r="KT475" s="241"/>
      <c r="KU475" s="241"/>
      <c r="KV475" s="241"/>
      <c r="KW475" s="241"/>
      <c r="KX475" s="241"/>
      <c r="KY475" s="241"/>
      <c r="KZ475" s="241"/>
      <c r="LA475" s="241"/>
      <c r="LB475" s="241"/>
      <c r="LC475" s="241"/>
      <c r="LD475" s="241"/>
      <c r="LE475" s="241"/>
      <c r="LF475" s="241"/>
      <c r="LG475" s="241"/>
      <c r="LH475" s="241"/>
      <c r="LI475" s="241"/>
      <c r="LJ475" s="241"/>
      <c r="LK475" s="241"/>
      <c r="LL475" s="241"/>
      <c r="LM475" s="241"/>
      <c r="LN475" s="241"/>
      <c r="LO475" s="241"/>
      <c r="LP475" s="241"/>
      <c r="LQ475" s="241"/>
      <c r="LR475" s="241"/>
      <c r="LS475" s="241"/>
      <c r="LT475" s="241"/>
      <c r="LU475" s="241"/>
      <c r="LV475" s="241"/>
      <c r="LW475" s="241"/>
      <c r="LX475" s="241"/>
      <c r="LY475" s="241"/>
      <c r="LZ475" s="241"/>
      <c r="MA475" s="241"/>
      <c r="MB475" s="241"/>
      <c r="MC475" s="241"/>
      <c r="MD475" s="241"/>
      <c r="ME475" s="241"/>
      <c r="MF475" s="241"/>
      <c r="MG475" s="241"/>
      <c r="MH475" s="241"/>
      <c r="MI475" s="241"/>
      <c r="MJ475" s="241"/>
      <c r="MK475" s="241"/>
      <c r="ML475" s="241"/>
      <c r="MM475" s="241"/>
      <c r="MN475" s="241"/>
      <c r="MO475" s="241"/>
      <c r="MP475" s="241"/>
      <c r="MQ475" s="241"/>
      <c r="MR475" s="241"/>
      <c r="MS475" s="241"/>
      <c r="MT475" s="241"/>
      <c r="MU475" s="241"/>
      <c r="MV475" s="241"/>
      <c r="MW475" s="241"/>
      <c r="MX475" s="241"/>
      <c r="MY475" s="241"/>
      <c r="MZ475" s="241"/>
      <c r="NA475" s="241"/>
      <c r="NB475" s="241"/>
      <c r="NC475" s="241"/>
      <c r="ND475" s="241"/>
      <c r="NE475" s="241"/>
      <c r="NF475" s="241"/>
      <c r="NG475" s="241"/>
      <c r="NH475" s="241"/>
      <c r="NI475" s="241"/>
      <c r="NJ475" s="241"/>
      <c r="NK475" s="241"/>
      <c r="NL475" s="241"/>
      <c r="NM475" s="241"/>
      <c r="NN475" s="241"/>
      <c r="NO475" s="241"/>
      <c r="NP475" s="241"/>
      <c r="NQ475" s="241"/>
      <c r="NR475" s="241"/>
      <c r="NS475" s="241"/>
      <c r="NT475" s="241"/>
      <c r="NU475" s="241"/>
      <c r="NV475" s="241"/>
      <c r="NW475" s="241"/>
      <c r="NX475" s="241"/>
      <c r="NY475" s="241"/>
      <c r="NZ475" s="241"/>
      <c r="OA475" s="241"/>
      <c r="OB475" s="241"/>
    </row>
    <row r="476" spans="1:392" s="4" customFormat="1">
      <c r="A476" s="293" t="s">
        <v>2213</v>
      </c>
      <c r="B476" s="387" t="s">
        <v>2040</v>
      </c>
      <c r="C476" s="290" t="e">
        <f>VLOOKUP(A476,'Running Inventory count'!$A:$C,3,)</f>
        <v>#N/A</v>
      </c>
      <c r="D476" s="264"/>
      <c r="E476" s="266"/>
      <c r="F476" s="266" t="s">
        <v>2054</v>
      </c>
      <c r="G476" s="289" t="s">
        <v>868</v>
      </c>
      <c r="H476" s="288" t="s">
        <v>102</v>
      </c>
      <c r="I476" s="287"/>
      <c r="J476" s="285"/>
      <c r="K476" s="287"/>
      <c r="L476" s="241"/>
      <c r="M476" s="241"/>
      <c r="N476" s="241"/>
      <c r="O476" s="241"/>
      <c r="P476" s="241"/>
      <c r="Q476" s="241"/>
      <c r="R476" s="241"/>
      <c r="S476" s="241"/>
      <c r="T476" s="241"/>
      <c r="U476" s="241"/>
      <c r="V476" s="241"/>
      <c r="W476" s="241"/>
      <c r="X476" s="241"/>
      <c r="Y476" s="241"/>
      <c r="Z476" s="241"/>
      <c r="AA476" s="241"/>
      <c r="AB476" s="241"/>
      <c r="AC476" s="241"/>
      <c r="AD476" s="241"/>
      <c r="AE476" s="241"/>
      <c r="AF476" s="241"/>
      <c r="AG476" s="241"/>
      <c r="AH476" s="241"/>
      <c r="AI476" s="241"/>
      <c r="AJ476" s="241"/>
      <c r="AK476" s="241"/>
      <c r="AL476" s="241"/>
      <c r="AM476" s="241"/>
      <c r="AN476" s="241"/>
      <c r="AO476" s="241"/>
      <c r="AP476" s="241"/>
      <c r="AQ476" s="241"/>
      <c r="AR476" s="241"/>
      <c r="AS476" s="241"/>
      <c r="AT476" s="241"/>
      <c r="AU476" s="241"/>
      <c r="AV476" s="241"/>
      <c r="AW476" s="241"/>
      <c r="AX476" s="241"/>
      <c r="AY476" s="241"/>
      <c r="AZ476" s="241"/>
      <c r="BA476" s="241"/>
      <c r="BB476" s="241"/>
      <c r="BC476" s="241"/>
      <c r="BD476" s="241"/>
      <c r="BE476" s="241"/>
      <c r="BF476" s="241"/>
      <c r="BG476" s="241"/>
      <c r="BH476" s="241"/>
      <c r="BI476" s="241"/>
      <c r="BJ476" s="241"/>
      <c r="BK476" s="241"/>
      <c r="BL476" s="241"/>
      <c r="BM476" s="241"/>
      <c r="BN476" s="241"/>
      <c r="BO476" s="241"/>
      <c r="BP476" s="241"/>
      <c r="BQ476" s="241"/>
      <c r="BR476" s="241"/>
      <c r="BS476" s="241"/>
      <c r="BT476" s="241"/>
      <c r="BU476" s="241"/>
      <c r="BV476" s="241"/>
      <c r="BW476" s="241"/>
      <c r="BX476" s="241"/>
      <c r="BY476" s="241"/>
      <c r="BZ476" s="241"/>
      <c r="CA476" s="241"/>
      <c r="CB476" s="241"/>
      <c r="CC476" s="241"/>
      <c r="CD476" s="241"/>
      <c r="CE476" s="241"/>
      <c r="CF476" s="241"/>
      <c r="CG476" s="241"/>
      <c r="CH476" s="241"/>
      <c r="CI476" s="241"/>
      <c r="CJ476" s="241"/>
      <c r="CK476" s="241"/>
      <c r="CL476" s="241"/>
      <c r="CM476" s="241"/>
      <c r="CN476" s="241"/>
      <c r="CO476" s="241"/>
      <c r="CP476" s="241"/>
      <c r="CQ476" s="241"/>
      <c r="CR476" s="241"/>
      <c r="CS476" s="241"/>
      <c r="CT476" s="241"/>
      <c r="CU476" s="241"/>
      <c r="CV476" s="241"/>
      <c r="CW476" s="241"/>
      <c r="CX476" s="241"/>
      <c r="CY476" s="241"/>
      <c r="CZ476" s="241"/>
      <c r="DA476" s="241"/>
      <c r="DB476" s="241"/>
      <c r="DC476" s="241"/>
      <c r="DD476" s="241"/>
      <c r="DE476" s="241"/>
      <c r="DF476" s="241"/>
      <c r="DG476" s="241"/>
      <c r="DH476" s="241"/>
      <c r="DI476" s="241"/>
      <c r="DJ476" s="241"/>
      <c r="DK476" s="241"/>
      <c r="DL476" s="241"/>
      <c r="DM476" s="241"/>
      <c r="DN476" s="241"/>
      <c r="DO476" s="241"/>
      <c r="DP476" s="241"/>
      <c r="DQ476" s="241"/>
      <c r="DR476" s="241"/>
      <c r="DS476" s="241"/>
      <c r="DT476" s="241"/>
      <c r="DU476" s="241"/>
      <c r="DV476" s="241"/>
      <c r="DW476" s="241"/>
      <c r="DX476" s="241"/>
      <c r="DY476" s="241"/>
      <c r="DZ476" s="241"/>
      <c r="EA476" s="241"/>
      <c r="EB476" s="241"/>
      <c r="EC476" s="241"/>
      <c r="ED476" s="241"/>
      <c r="EE476" s="241"/>
      <c r="EF476" s="241"/>
      <c r="EG476" s="241"/>
      <c r="EH476" s="241"/>
      <c r="EI476" s="241"/>
      <c r="EJ476" s="241"/>
      <c r="EK476" s="241"/>
      <c r="EL476" s="241"/>
      <c r="EM476" s="241"/>
      <c r="EN476" s="241"/>
      <c r="EO476" s="241"/>
      <c r="EP476" s="241"/>
      <c r="EQ476" s="241"/>
      <c r="ER476" s="241"/>
      <c r="ES476" s="241"/>
      <c r="ET476" s="241"/>
      <c r="EU476" s="241"/>
      <c r="EV476" s="241"/>
      <c r="EW476" s="241"/>
      <c r="EX476" s="241"/>
      <c r="EY476" s="241"/>
      <c r="EZ476" s="241"/>
      <c r="FA476" s="241"/>
      <c r="FB476" s="241"/>
      <c r="FC476" s="241"/>
      <c r="FD476" s="241"/>
      <c r="FE476" s="241"/>
      <c r="FF476" s="241"/>
      <c r="FG476" s="241"/>
      <c r="FH476" s="241"/>
      <c r="FI476" s="241"/>
      <c r="FJ476" s="241"/>
      <c r="FK476" s="241"/>
      <c r="FL476" s="241"/>
      <c r="FM476" s="241"/>
      <c r="FN476" s="241"/>
      <c r="FO476" s="241"/>
      <c r="FP476" s="241"/>
      <c r="FQ476" s="241"/>
      <c r="FR476" s="241"/>
      <c r="FS476" s="241"/>
      <c r="FT476" s="241"/>
      <c r="FU476" s="241"/>
      <c r="FV476" s="241"/>
      <c r="FW476" s="241"/>
      <c r="FX476" s="241"/>
      <c r="FY476" s="241"/>
      <c r="FZ476" s="241"/>
      <c r="GA476" s="241"/>
      <c r="GB476" s="241"/>
      <c r="GC476" s="241"/>
      <c r="GD476" s="241"/>
      <c r="GE476" s="241"/>
      <c r="GF476" s="241"/>
      <c r="GG476" s="241"/>
      <c r="GH476" s="241"/>
      <c r="GI476" s="241"/>
      <c r="GJ476" s="241"/>
      <c r="GK476" s="241"/>
      <c r="GL476" s="241"/>
      <c r="GM476" s="241"/>
      <c r="GN476" s="241"/>
      <c r="GO476" s="241"/>
      <c r="GP476" s="241"/>
      <c r="GQ476" s="241"/>
      <c r="GR476" s="241"/>
      <c r="GS476" s="241"/>
      <c r="GT476" s="241"/>
      <c r="GU476" s="241"/>
      <c r="GV476" s="241"/>
      <c r="GW476" s="241"/>
      <c r="GX476" s="241"/>
      <c r="GY476" s="241"/>
      <c r="GZ476" s="241"/>
      <c r="HA476" s="241"/>
      <c r="HB476" s="241"/>
      <c r="HC476" s="241"/>
      <c r="HD476" s="241"/>
      <c r="HE476" s="241"/>
      <c r="HF476" s="241"/>
      <c r="HG476" s="241"/>
      <c r="HH476" s="241"/>
      <c r="HI476" s="241"/>
      <c r="HJ476" s="241"/>
      <c r="HK476" s="241"/>
      <c r="HL476" s="241"/>
      <c r="HM476" s="241"/>
      <c r="HN476" s="241"/>
      <c r="HO476" s="241"/>
      <c r="HP476" s="241"/>
      <c r="HQ476" s="241"/>
      <c r="HR476" s="241"/>
      <c r="HS476" s="241"/>
      <c r="HT476" s="241"/>
      <c r="HU476" s="241"/>
      <c r="HV476" s="241"/>
      <c r="HW476" s="241"/>
      <c r="HX476" s="241"/>
      <c r="HY476" s="241"/>
      <c r="HZ476" s="241"/>
      <c r="IA476" s="241"/>
      <c r="IB476" s="241"/>
      <c r="IC476" s="241"/>
      <c r="ID476" s="241"/>
      <c r="IE476" s="241"/>
      <c r="IF476" s="241"/>
      <c r="IG476" s="241"/>
      <c r="IH476" s="241"/>
      <c r="II476" s="241"/>
      <c r="IJ476" s="241"/>
      <c r="IK476" s="241"/>
      <c r="IL476" s="241"/>
      <c r="IM476" s="241"/>
      <c r="IN476" s="241"/>
      <c r="IO476" s="241"/>
      <c r="IP476" s="241"/>
      <c r="IQ476" s="241"/>
      <c r="IR476" s="241"/>
      <c r="IS476" s="241"/>
      <c r="IT476" s="241"/>
      <c r="IU476" s="241"/>
      <c r="IV476" s="241"/>
      <c r="IW476" s="241"/>
      <c r="IX476" s="241"/>
      <c r="IY476" s="241"/>
      <c r="IZ476" s="241"/>
      <c r="JA476" s="241"/>
      <c r="JB476" s="241"/>
      <c r="JC476" s="241"/>
      <c r="JD476" s="241"/>
      <c r="JE476" s="241"/>
      <c r="JF476" s="241"/>
      <c r="JG476" s="241"/>
      <c r="JH476" s="241"/>
      <c r="JI476" s="241"/>
      <c r="JJ476" s="241"/>
      <c r="JK476" s="241"/>
      <c r="JL476" s="241"/>
      <c r="JM476" s="241"/>
      <c r="JN476" s="241"/>
      <c r="JO476" s="241"/>
      <c r="JP476" s="241"/>
      <c r="JQ476" s="241"/>
      <c r="JR476" s="241"/>
      <c r="JS476" s="241"/>
      <c r="JT476" s="241"/>
      <c r="JU476" s="241"/>
      <c r="JV476" s="241"/>
      <c r="JW476" s="241"/>
      <c r="JX476" s="241"/>
      <c r="JY476" s="241"/>
      <c r="JZ476" s="241"/>
      <c r="KA476" s="241"/>
      <c r="KB476" s="241"/>
      <c r="KC476" s="241"/>
      <c r="KD476" s="241"/>
      <c r="KE476" s="241"/>
      <c r="KF476" s="241"/>
      <c r="KG476" s="241"/>
      <c r="KH476" s="241"/>
      <c r="KI476" s="241"/>
      <c r="KJ476" s="241"/>
      <c r="KK476" s="241"/>
      <c r="KL476" s="241"/>
      <c r="KM476" s="241"/>
      <c r="KN476" s="241"/>
      <c r="KO476" s="241"/>
      <c r="KP476" s="241"/>
      <c r="KQ476" s="241"/>
      <c r="KR476" s="241"/>
      <c r="KS476" s="241"/>
      <c r="KT476" s="241"/>
      <c r="KU476" s="241"/>
      <c r="KV476" s="241"/>
      <c r="KW476" s="241"/>
      <c r="KX476" s="241"/>
      <c r="KY476" s="241"/>
      <c r="KZ476" s="241"/>
      <c r="LA476" s="241"/>
      <c r="LB476" s="241"/>
      <c r="LC476" s="241"/>
      <c r="LD476" s="241"/>
      <c r="LE476" s="241"/>
      <c r="LF476" s="241"/>
      <c r="LG476" s="241"/>
      <c r="LH476" s="241"/>
      <c r="LI476" s="241"/>
      <c r="LJ476" s="241"/>
      <c r="LK476" s="241"/>
      <c r="LL476" s="241"/>
      <c r="LM476" s="241"/>
      <c r="LN476" s="241"/>
      <c r="LO476" s="241"/>
      <c r="LP476" s="241"/>
      <c r="LQ476" s="241"/>
      <c r="LR476" s="241"/>
      <c r="LS476" s="241"/>
      <c r="LT476" s="241"/>
      <c r="LU476" s="241"/>
      <c r="LV476" s="241"/>
      <c r="LW476" s="241"/>
      <c r="LX476" s="241"/>
      <c r="LY476" s="241"/>
      <c r="LZ476" s="241"/>
      <c r="MA476" s="241"/>
      <c r="MB476" s="241"/>
      <c r="MC476" s="241"/>
      <c r="MD476" s="241"/>
      <c r="ME476" s="241"/>
      <c r="MF476" s="241"/>
      <c r="MG476" s="241"/>
      <c r="MH476" s="241"/>
      <c r="MI476" s="241"/>
      <c r="MJ476" s="241"/>
      <c r="MK476" s="241"/>
      <c r="ML476" s="241"/>
      <c r="MM476" s="241"/>
      <c r="MN476" s="241"/>
      <c r="MO476" s="241"/>
      <c r="MP476" s="241"/>
      <c r="MQ476" s="241"/>
      <c r="MR476" s="241"/>
      <c r="MS476" s="241"/>
      <c r="MT476" s="241"/>
      <c r="MU476" s="241"/>
      <c r="MV476" s="241"/>
      <c r="MW476" s="241"/>
      <c r="MX476" s="241"/>
      <c r="MY476" s="241"/>
      <c r="MZ476" s="241"/>
      <c r="NA476" s="241"/>
      <c r="NB476" s="241"/>
      <c r="NC476" s="241"/>
      <c r="ND476" s="241"/>
      <c r="NE476" s="241"/>
      <c r="NF476" s="241"/>
      <c r="NG476" s="241"/>
      <c r="NH476" s="241"/>
      <c r="NI476" s="241"/>
      <c r="NJ476" s="241"/>
      <c r="NK476" s="241"/>
      <c r="NL476" s="241"/>
      <c r="NM476" s="241"/>
      <c r="NN476" s="241"/>
      <c r="NO476" s="241"/>
      <c r="NP476" s="241"/>
      <c r="NQ476" s="241"/>
      <c r="NR476" s="241"/>
      <c r="NS476" s="241"/>
      <c r="NT476" s="241"/>
      <c r="NU476" s="241"/>
      <c r="NV476" s="241"/>
      <c r="NW476" s="241"/>
      <c r="NX476" s="241"/>
      <c r="NY476" s="241"/>
      <c r="NZ476" s="241"/>
      <c r="OA476" s="241"/>
      <c r="OB476" s="241"/>
    </row>
    <row r="477" spans="1:392" s="4" customFormat="1">
      <c r="A477" s="234" t="s">
        <v>2050</v>
      </c>
      <c r="B477" s="386" t="s">
        <v>2053</v>
      </c>
      <c r="C477" s="290">
        <f>VLOOKUP(A477,'Running Inventory count'!$A:$C,3,)</f>
        <v>20</v>
      </c>
      <c r="D477" s="264"/>
      <c r="E477" s="266"/>
      <c r="F477" s="266" t="s">
        <v>2054</v>
      </c>
      <c r="G477" s="289" t="s">
        <v>868</v>
      </c>
      <c r="H477" s="288" t="s">
        <v>102</v>
      </c>
      <c r="I477" s="287"/>
      <c r="J477" s="285"/>
      <c r="K477" s="287"/>
      <c r="L477" s="241"/>
      <c r="M477" s="241"/>
      <c r="N477" s="241"/>
      <c r="O477" s="241"/>
      <c r="P477" s="241"/>
      <c r="Q477" s="241"/>
      <c r="R477" s="241"/>
      <c r="S477" s="241"/>
      <c r="T477" s="241"/>
      <c r="U477" s="241"/>
      <c r="V477" s="241"/>
      <c r="W477" s="241"/>
      <c r="X477" s="241"/>
      <c r="Y477" s="241"/>
      <c r="Z477" s="241"/>
      <c r="AA477" s="241"/>
      <c r="AB477" s="241"/>
      <c r="AC477" s="241"/>
      <c r="AD477" s="241"/>
      <c r="AE477" s="241"/>
      <c r="AF477" s="241"/>
      <c r="AG477" s="241"/>
      <c r="AH477" s="241"/>
      <c r="AI477" s="241"/>
      <c r="AJ477" s="241"/>
      <c r="AK477" s="241"/>
      <c r="AL477" s="241"/>
      <c r="AM477" s="241"/>
      <c r="AN477" s="241"/>
      <c r="AO477" s="241"/>
      <c r="AP477" s="241"/>
      <c r="AQ477" s="241"/>
      <c r="AR477" s="241"/>
      <c r="AS477" s="241"/>
      <c r="AT477" s="241"/>
      <c r="AU477" s="241"/>
      <c r="AV477" s="241"/>
      <c r="AW477" s="241"/>
      <c r="AX477" s="241"/>
      <c r="AY477" s="241"/>
      <c r="AZ477" s="241"/>
      <c r="BA477" s="241"/>
      <c r="BB477" s="241"/>
      <c r="BC477" s="241"/>
      <c r="BD477" s="241"/>
      <c r="BE477" s="241"/>
      <c r="BF477" s="241"/>
      <c r="BG477" s="241"/>
      <c r="BH477" s="241"/>
      <c r="BI477" s="241"/>
      <c r="BJ477" s="241"/>
      <c r="BK477" s="241"/>
      <c r="BL477" s="241"/>
      <c r="BM477" s="241"/>
      <c r="BN477" s="241"/>
      <c r="BO477" s="241"/>
      <c r="BP477" s="241"/>
      <c r="BQ477" s="241"/>
      <c r="BR477" s="241"/>
      <c r="BS477" s="241"/>
      <c r="BT477" s="241"/>
      <c r="BU477" s="241"/>
      <c r="BV477" s="241"/>
      <c r="BW477" s="241"/>
      <c r="BX477" s="241"/>
      <c r="BY477" s="241"/>
      <c r="BZ477" s="241"/>
      <c r="CA477" s="241"/>
      <c r="CB477" s="241"/>
      <c r="CC477" s="241"/>
      <c r="CD477" s="241"/>
      <c r="CE477" s="241"/>
      <c r="CF477" s="241"/>
      <c r="CG477" s="241"/>
      <c r="CH477" s="241"/>
      <c r="CI477" s="241"/>
      <c r="CJ477" s="241"/>
      <c r="CK477" s="241"/>
      <c r="CL477" s="241"/>
      <c r="CM477" s="241"/>
      <c r="CN477" s="241"/>
      <c r="CO477" s="241"/>
      <c r="CP477" s="241"/>
      <c r="CQ477" s="241"/>
      <c r="CR477" s="241"/>
      <c r="CS477" s="241"/>
      <c r="CT477" s="241"/>
      <c r="CU477" s="241"/>
      <c r="CV477" s="241"/>
      <c r="CW477" s="241"/>
      <c r="CX477" s="241"/>
      <c r="CY477" s="241"/>
      <c r="CZ477" s="241"/>
      <c r="DA477" s="241"/>
      <c r="DB477" s="241"/>
      <c r="DC477" s="241"/>
      <c r="DD477" s="241"/>
      <c r="DE477" s="241"/>
      <c r="DF477" s="241"/>
      <c r="DG477" s="241"/>
      <c r="DH477" s="241"/>
      <c r="DI477" s="241"/>
      <c r="DJ477" s="241"/>
      <c r="DK477" s="241"/>
      <c r="DL477" s="241"/>
      <c r="DM477" s="241"/>
      <c r="DN477" s="241"/>
      <c r="DO477" s="241"/>
      <c r="DP477" s="241"/>
      <c r="DQ477" s="241"/>
      <c r="DR477" s="241"/>
      <c r="DS477" s="241"/>
      <c r="DT477" s="241"/>
      <c r="DU477" s="241"/>
      <c r="DV477" s="241"/>
      <c r="DW477" s="241"/>
      <c r="DX477" s="241"/>
      <c r="DY477" s="241"/>
      <c r="DZ477" s="241"/>
      <c r="EA477" s="241"/>
      <c r="EB477" s="241"/>
      <c r="EC477" s="241"/>
      <c r="ED477" s="241"/>
      <c r="EE477" s="241"/>
      <c r="EF477" s="241"/>
      <c r="EG477" s="241"/>
      <c r="EH477" s="241"/>
      <c r="EI477" s="241"/>
      <c r="EJ477" s="241"/>
      <c r="EK477" s="241"/>
      <c r="EL477" s="241"/>
      <c r="EM477" s="241"/>
      <c r="EN477" s="241"/>
      <c r="EO477" s="241"/>
      <c r="EP477" s="241"/>
      <c r="EQ477" s="241"/>
      <c r="ER477" s="241"/>
      <c r="ES477" s="241"/>
      <c r="ET477" s="241"/>
      <c r="EU477" s="241"/>
      <c r="EV477" s="241"/>
      <c r="EW477" s="241"/>
      <c r="EX477" s="241"/>
      <c r="EY477" s="241"/>
      <c r="EZ477" s="241"/>
      <c r="FA477" s="241"/>
      <c r="FB477" s="241"/>
      <c r="FC477" s="241"/>
      <c r="FD477" s="241"/>
      <c r="FE477" s="241"/>
      <c r="FF477" s="241"/>
      <c r="FG477" s="241"/>
      <c r="FH477" s="241"/>
      <c r="FI477" s="241"/>
      <c r="FJ477" s="241"/>
      <c r="FK477" s="241"/>
      <c r="FL477" s="241"/>
      <c r="FM477" s="241"/>
      <c r="FN477" s="241"/>
      <c r="FO477" s="241"/>
      <c r="FP477" s="241"/>
      <c r="FQ477" s="241"/>
      <c r="FR477" s="241"/>
      <c r="FS477" s="241"/>
      <c r="FT477" s="241"/>
      <c r="FU477" s="241"/>
      <c r="FV477" s="241"/>
      <c r="FW477" s="241"/>
      <c r="FX477" s="241"/>
      <c r="FY477" s="241"/>
      <c r="FZ477" s="241"/>
      <c r="GA477" s="241"/>
      <c r="GB477" s="241"/>
      <c r="GC477" s="241"/>
      <c r="GD477" s="241"/>
      <c r="GE477" s="241"/>
      <c r="GF477" s="241"/>
      <c r="GG477" s="241"/>
      <c r="GH477" s="241"/>
      <c r="GI477" s="241"/>
      <c r="GJ477" s="241"/>
      <c r="GK477" s="241"/>
      <c r="GL477" s="241"/>
      <c r="GM477" s="241"/>
      <c r="GN477" s="241"/>
      <c r="GO477" s="241"/>
      <c r="GP477" s="241"/>
      <c r="GQ477" s="241"/>
      <c r="GR477" s="241"/>
      <c r="GS477" s="241"/>
      <c r="GT477" s="241"/>
      <c r="GU477" s="241"/>
      <c r="GV477" s="241"/>
      <c r="GW477" s="241"/>
      <c r="GX477" s="241"/>
      <c r="GY477" s="241"/>
      <c r="GZ477" s="241"/>
      <c r="HA477" s="241"/>
      <c r="HB477" s="241"/>
      <c r="HC477" s="241"/>
      <c r="HD477" s="241"/>
      <c r="HE477" s="241"/>
      <c r="HF477" s="241"/>
      <c r="HG477" s="241"/>
      <c r="HH477" s="241"/>
      <c r="HI477" s="241"/>
      <c r="HJ477" s="241"/>
      <c r="HK477" s="241"/>
      <c r="HL477" s="241"/>
      <c r="HM477" s="241"/>
      <c r="HN477" s="241"/>
      <c r="HO477" s="241"/>
      <c r="HP477" s="241"/>
      <c r="HQ477" s="241"/>
      <c r="HR477" s="241"/>
      <c r="HS477" s="241"/>
      <c r="HT477" s="241"/>
      <c r="HU477" s="241"/>
      <c r="HV477" s="241"/>
      <c r="HW477" s="241"/>
      <c r="HX477" s="241"/>
      <c r="HY477" s="241"/>
      <c r="HZ477" s="241"/>
      <c r="IA477" s="241"/>
      <c r="IB477" s="241"/>
      <c r="IC477" s="241"/>
      <c r="ID477" s="241"/>
      <c r="IE477" s="241"/>
      <c r="IF477" s="241"/>
      <c r="IG477" s="241"/>
      <c r="IH477" s="241"/>
      <c r="II477" s="241"/>
      <c r="IJ477" s="241"/>
      <c r="IK477" s="241"/>
      <c r="IL477" s="241"/>
      <c r="IM477" s="241"/>
      <c r="IN477" s="241"/>
      <c r="IO477" s="241"/>
      <c r="IP477" s="241"/>
      <c r="IQ477" s="241"/>
      <c r="IR477" s="241"/>
      <c r="IS477" s="241"/>
      <c r="IT477" s="241"/>
      <c r="IU477" s="241"/>
      <c r="IV477" s="241"/>
      <c r="IW477" s="241"/>
      <c r="IX477" s="241"/>
      <c r="IY477" s="241"/>
      <c r="IZ477" s="241"/>
      <c r="JA477" s="241"/>
      <c r="JB477" s="241"/>
      <c r="JC477" s="241"/>
      <c r="JD477" s="241"/>
      <c r="JE477" s="241"/>
      <c r="JF477" s="241"/>
      <c r="JG477" s="241"/>
      <c r="JH477" s="241"/>
      <c r="JI477" s="241"/>
      <c r="JJ477" s="241"/>
      <c r="JK477" s="241"/>
      <c r="JL477" s="241"/>
      <c r="JM477" s="241"/>
      <c r="JN477" s="241"/>
      <c r="JO477" s="241"/>
      <c r="JP477" s="241"/>
      <c r="JQ477" s="241"/>
      <c r="JR477" s="241"/>
      <c r="JS477" s="241"/>
      <c r="JT477" s="241"/>
      <c r="JU477" s="241"/>
      <c r="JV477" s="241"/>
      <c r="JW477" s="241"/>
      <c r="JX477" s="241"/>
      <c r="JY477" s="241"/>
      <c r="JZ477" s="241"/>
      <c r="KA477" s="241"/>
      <c r="KB477" s="241"/>
      <c r="KC477" s="241"/>
      <c r="KD477" s="241"/>
      <c r="KE477" s="241"/>
      <c r="KF477" s="241"/>
      <c r="KG477" s="241"/>
      <c r="KH477" s="241"/>
      <c r="KI477" s="241"/>
      <c r="KJ477" s="241"/>
      <c r="KK477" s="241"/>
      <c r="KL477" s="241"/>
      <c r="KM477" s="241"/>
      <c r="KN477" s="241"/>
      <c r="KO477" s="241"/>
      <c r="KP477" s="241"/>
      <c r="KQ477" s="241"/>
      <c r="KR477" s="241"/>
      <c r="KS477" s="241"/>
      <c r="KT477" s="241"/>
      <c r="KU477" s="241"/>
      <c r="KV477" s="241"/>
      <c r="KW477" s="241"/>
      <c r="KX477" s="241"/>
      <c r="KY477" s="241"/>
      <c r="KZ477" s="241"/>
      <c r="LA477" s="241"/>
      <c r="LB477" s="241"/>
      <c r="LC477" s="241"/>
      <c r="LD477" s="241"/>
      <c r="LE477" s="241"/>
      <c r="LF477" s="241"/>
      <c r="LG477" s="241"/>
      <c r="LH477" s="241"/>
      <c r="LI477" s="241"/>
      <c r="LJ477" s="241"/>
      <c r="LK477" s="241"/>
      <c r="LL477" s="241"/>
      <c r="LM477" s="241"/>
      <c r="LN477" s="241"/>
      <c r="LO477" s="241"/>
      <c r="LP477" s="241"/>
      <c r="LQ477" s="241"/>
      <c r="LR477" s="241"/>
      <c r="LS477" s="241"/>
      <c r="LT477" s="241"/>
      <c r="LU477" s="241"/>
      <c r="LV477" s="241"/>
      <c r="LW477" s="241"/>
      <c r="LX477" s="241"/>
      <c r="LY477" s="241"/>
      <c r="LZ477" s="241"/>
      <c r="MA477" s="241"/>
      <c r="MB477" s="241"/>
      <c r="MC477" s="241"/>
      <c r="MD477" s="241"/>
      <c r="ME477" s="241"/>
      <c r="MF477" s="241"/>
      <c r="MG477" s="241"/>
      <c r="MH477" s="241"/>
      <c r="MI477" s="241"/>
      <c r="MJ477" s="241"/>
      <c r="MK477" s="241"/>
      <c r="ML477" s="241"/>
      <c r="MM477" s="241"/>
      <c r="MN477" s="241"/>
      <c r="MO477" s="241"/>
      <c r="MP477" s="241"/>
      <c r="MQ477" s="241"/>
      <c r="MR477" s="241"/>
      <c r="MS477" s="241"/>
      <c r="MT477" s="241"/>
      <c r="MU477" s="241"/>
      <c r="MV477" s="241"/>
      <c r="MW477" s="241"/>
      <c r="MX477" s="241"/>
      <c r="MY477" s="241"/>
      <c r="MZ477" s="241"/>
      <c r="NA477" s="241"/>
      <c r="NB477" s="241"/>
      <c r="NC477" s="241"/>
      <c r="ND477" s="241"/>
      <c r="NE477" s="241"/>
      <c r="NF477" s="241"/>
      <c r="NG477" s="241"/>
      <c r="NH477" s="241"/>
      <c r="NI477" s="241"/>
      <c r="NJ477" s="241"/>
      <c r="NK477" s="241"/>
      <c r="NL477" s="241"/>
      <c r="NM477" s="241"/>
      <c r="NN477" s="241"/>
      <c r="NO477" s="241"/>
      <c r="NP477" s="241"/>
      <c r="NQ477" s="241"/>
      <c r="NR477" s="241"/>
      <c r="NS477" s="241"/>
      <c r="NT477" s="241"/>
      <c r="NU477" s="241"/>
      <c r="NV477" s="241"/>
      <c r="NW477" s="241"/>
      <c r="NX477" s="241"/>
      <c r="NY477" s="241"/>
      <c r="NZ477" s="241"/>
      <c r="OA477" s="241"/>
      <c r="OB477" s="241"/>
    </row>
    <row r="478" spans="1:392" s="221" customFormat="1">
      <c r="A478" s="234" t="s">
        <v>2044</v>
      </c>
      <c r="B478" s="386" t="s">
        <v>2047</v>
      </c>
      <c r="C478" s="190">
        <f>VLOOKUP(A478,'Running Inventory count'!$A:$C,3,)</f>
        <v>22</v>
      </c>
      <c r="D478" s="264"/>
      <c r="E478" s="266"/>
      <c r="F478" s="188" t="s">
        <v>2054</v>
      </c>
      <c r="G478" s="186" t="s">
        <v>868</v>
      </c>
      <c r="H478" s="185" t="s">
        <v>102</v>
      </c>
      <c r="I478" s="287"/>
      <c r="J478" s="285"/>
      <c r="K478" s="287"/>
      <c r="L478" s="192"/>
      <c r="M478" s="192"/>
      <c r="N478" s="192"/>
      <c r="O478" s="192"/>
      <c r="P478" s="192"/>
      <c r="Q478" s="192"/>
      <c r="R478" s="192"/>
      <c r="S478" s="192"/>
      <c r="T478" s="192"/>
      <c r="U478" s="192"/>
      <c r="V478" s="192"/>
      <c r="W478" s="192"/>
      <c r="X478" s="192"/>
      <c r="Y478" s="192"/>
      <c r="Z478" s="192"/>
      <c r="AA478" s="192"/>
      <c r="AB478" s="192"/>
      <c r="AC478" s="192"/>
      <c r="AD478" s="192"/>
      <c r="AE478" s="192"/>
      <c r="AF478" s="192"/>
      <c r="AG478" s="192"/>
      <c r="AH478" s="192"/>
      <c r="AI478" s="192"/>
      <c r="AJ478" s="192"/>
      <c r="AK478" s="192"/>
      <c r="AL478" s="192"/>
      <c r="AM478" s="192"/>
      <c r="AN478" s="192"/>
      <c r="AO478" s="192"/>
      <c r="AP478" s="192"/>
      <c r="AQ478" s="192"/>
      <c r="AR478" s="192"/>
      <c r="AS478" s="192"/>
      <c r="AT478" s="192"/>
      <c r="AU478" s="192"/>
      <c r="AV478" s="192"/>
      <c r="AW478" s="192"/>
      <c r="AX478" s="192"/>
      <c r="AY478" s="192"/>
      <c r="AZ478" s="192"/>
      <c r="BA478" s="192"/>
      <c r="BB478" s="192"/>
      <c r="BC478" s="192"/>
      <c r="BD478" s="192"/>
      <c r="BE478" s="192"/>
      <c r="BF478" s="192"/>
      <c r="BG478" s="192"/>
      <c r="BH478" s="192"/>
      <c r="BI478" s="192"/>
      <c r="BJ478" s="192"/>
      <c r="BK478" s="192"/>
      <c r="BL478" s="192"/>
      <c r="BM478" s="192"/>
      <c r="BN478" s="192"/>
      <c r="BO478" s="192"/>
      <c r="BP478" s="192"/>
      <c r="BQ478" s="192"/>
      <c r="BR478" s="192"/>
      <c r="BS478" s="192"/>
      <c r="BT478" s="192"/>
      <c r="BU478" s="192"/>
      <c r="BV478" s="192"/>
      <c r="BW478" s="192"/>
      <c r="BX478" s="192"/>
      <c r="BY478" s="192"/>
      <c r="BZ478" s="192"/>
      <c r="CA478" s="192"/>
      <c r="CB478" s="192"/>
      <c r="CC478" s="192"/>
      <c r="CD478" s="192"/>
      <c r="CE478" s="192"/>
      <c r="CF478" s="192"/>
      <c r="CG478" s="192"/>
      <c r="CH478" s="192"/>
      <c r="CI478" s="192"/>
      <c r="CJ478" s="192"/>
      <c r="CK478" s="192"/>
      <c r="CL478" s="192"/>
      <c r="CM478" s="192"/>
      <c r="CN478" s="192"/>
      <c r="CO478" s="192"/>
      <c r="CP478" s="192"/>
      <c r="CQ478" s="192"/>
      <c r="CR478" s="192"/>
      <c r="CS478" s="192"/>
      <c r="CT478" s="192"/>
      <c r="CU478" s="192"/>
      <c r="CV478" s="192"/>
      <c r="CW478" s="192"/>
      <c r="CX478" s="192"/>
      <c r="CY478" s="192"/>
      <c r="CZ478" s="192"/>
      <c r="DA478" s="192"/>
      <c r="DB478" s="192"/>
      <c r="DC478" s="192"/>
      <c r="DD478" s="192"/>
      <c r="DE478" s="192"/>
      <c r="DF478" s="192"/>
      <c r="DG478" s="192"/>
      <c r="DH478" s="192"/>
      <c r="DI478" s="192"/>
      <c r="DJ478" s="192"/>
      <c r="DK478" s="192"/>
      <c r="DL478" s="192"/>
      <c r="DM478" s="192"/>
      <c r="DN478" s="192"/>
      <c r="DO478" s="192"/>
      <c r="DP478" s="192"/>
      <c r="DQ478" s="192"/>
      <c r="DR478" s="192"/>
      <c r="DS478" s="192"/>
      <c r="DT478" s="192"/>
      <c r="DU478" s="192"/>
      <c r="DV478" s="192"/>
      <c r="DW478" s="192"/>
      <c r="DX478" s="192"/>
      <c r="DY478" s="192"/>
      <c r="DZ478" s="192"/>
      <c r="EA478" s="192"/>
      <c r="EB478" s="192"/>
      <c r="EC478" s="192"/>
      <c r="ED478" s="192"/>
      <c r="EE478" s="192"/>
      <c r="EF478" s="192"/>
      <c r="EG478" s="192"/>
      <c r="EH478" s="192"/>
      <c r="EI478" s="192"/>
      <c r="EJ478" s="192"/>
      <c r="EK478" s="192"/>
      <c r="EL478" s="192"/>
      <c r="EM478" s="192"/>
      <c r="EN478" s="192"/>
      <c r="EO478" s="192"/>
      <c r="EP478" s="192"/>
      <c r="EQ478" s="192"/>
      <c r="ER478" s="192"/>
      <c r="ES478" s="192"/>
      <c r="ET478" s="192"/>
      <c r="EU478" s="192"/>
      <c r="EV478" s="192"/>
      <c r="EW478" s="192"/>
      <c r="EX478" s="192"/>
      <c r="EY478" s="192"/>
      <c r="EZ478" s="192"/>
      <c r="FA478" s="192"/>
      <c r="FB478" s="192"/>
      <c r="FC478" s="192"/>
      <c r="FD478" s="192"/>
      <c r="FE478" s="192"/>
      <c r="FF478" s="192"/>
      <c r="FG478" s="192"/>
      <c r="FH478" s="192"/>
      <c r="FI478" s="192"/>
      <c r="FJ478" s="192"/>
      <c r="FK478" s="192"/>
      <c r="FL478" s="192"/>
      <c r="FM478" s="192"/>
      <c r="FN478" s="192"/>
      <c r="FO478" s="192"/>
      <c r="FP478" s="192"/>
      <c r="FQ478" s="192"/>
      <c r="FR478" s="192"/>
      <c r="FS478" s="192"/>
      <c r="FT478" s="192"/>
      <c r="FU478" s="192"/>
      <c r="FV478" s="192"/>
      <c r="FW478" s="192"/>
      <c r="FX478" s="192"/>
      <c r="FY478" s="192"/>
      <c r="FZ478" s="192"/>
      <c r="GA478" s="192"/>
      <c r="GB478" s="192"/>
      <c r="GC478" s="192"/>
      <c r="GD478" s="192"/>
      <c r="GE478" s="192"/>
      <c r="GF478" s="192"/>
      <c r="GG478" s="192"/>
      <c r="GH478" s="192"/>
      <c r="GI478" s="192"/>
      <c r="GJ478" s="192"/>
      <c r="GK478" s="192"/>
      <c r="GL478" s="192"/>
      <c r="GM478" s="192"/>
      <c r="GN478" s="192"/>
      <c r="GO478" s="192"/>
      <c r="GP478" s="192"/>
      <c r="GQ478" s="192"/>
      <c r="GR478" s="192"/>
      <c r="GS478" s="192"/>
      <c r="GT478" s="192"/>
      <c r="GU478" s="192"/>
      <c r="GV478" s="192"/>
      <c r="GW478" s="192"/>
      <c r="GX478" s="192"/>
      <c r="GY478" s="192"/>
      <c r="GZ478" s="192"/>
      <c r="HA478" s="192"/>
      <c r="HB478" s="192"/>
      <c r="HC478" s="192"/>
      <c r="HD478" s="192"/>
      <c r="HE478" s="192"/>
      <c r="HF478" s="192"/>
      <c r="HG478" s="192"/>
      <c r="HH478" s="192"/>
      <c r="HI478" s="192"/>
      <c r="HJ478" s="192"/>
      <c r="HK478" s="192"/>
      <c r="HL478" s="192"/>
      <c r="HM478" s="192"/>
      <c r="HN478" s="192"/>
      <c r="HO478" s="192"/>
      <c r="HP478" s="192"/>
      <c r="HQ478" s="192"/>
      <c r="HR478" s="192"/>
      <c r="HS478" s="192"/>
      <c r="HT478" s="192"/>
      <c r="HU478" s="192"/>
      <c r="HV478" s="192"/>
      <c r="HW478" s="192"/>
      <c r="HX478" s="192"/>
      <c r="HY478" s="192"/>
      <c r="HZ478" s="192"/>
      <c r="IA478" s="192"/>
      <c r="IB478" s="192"/>
      <c r="IC478" s="192"/>
      <c r="ID478" s="192"/>
      <c r="IE478" s="192"/>
      <c r="IF478" s="192"/>
      <c r="IG478" s="192"/>
      <c r="IH478" s="192"/>
      <c r="II478" s="192"/>
      <c r="IJ478" s="192"/>
      <c r="IK478" s="192"/>
      <c r="IL478" s="192"/>
      <c r="IM478" s="192"/>
      <c r="IN478" s="192"/>
      <c r="IO478" s="192"/>
      <c r="IP478" s="192"/>
      <c r="IQ478" s="192"/>
      <c r="IR478" s="192"/>
      <c r="IS478" s="192"/>
      <c r="IT478" s="192"/>
      <c r="IU478" s="192"/>
      <c r="IV478" s="192"/>
      <c r="IW478" s="192"/>
      <c r="IX478" s="192"/>
      <c r="IY478" s="192"/>
      <c r="IZ478" s="192"/>
      <c r="JA478" s="192"/>
      <c r="JB478" s="192"/>
      <c r="JC478" s="192"/>
      <c r="JD478" s="192"/>
      <c r="JE478" s="192"/>
      <c r="JF478" s="192"/>
      <c r="JG478" s="192"/>
      <c r="JH478" s="192"/>
      <c r="JI478" s="192"/>
      <c r="JJ478" s="192"/>
      <c r="JK478" s="192"/>
      <c r="JL478" s="192"/>
      <c r="JM478" s="192"/>
      <c r="JN478" s="192"/>
      <c r="JO478" s="192"/>
      <c r="JP478" s="192"/>
      <c r="JQ478" s="192"/>
      <c r="JR478" s="192"/>
      <c r="JS478" s="192"/>
      <c r="JT478" s="192"/>
      <c r="JU478" s="192"/>
      <c r="JV478" s="192"/>
      <c r="JW478" s="192"/>
      <c r="JX478" s="192"/>
      <c r="JY478" s="192"/>
      <c r="JZ478" s="192"/>
      <c r="KA478" s="192"/>
      <c r="KB478" s="192"/>
      <c r="KC478" s="192"/>
      <c r="KD478" s="192"/>
      <c r="KE478" s="192"/>
      <c r="KF478" s="192"/>
      <c r="KG478" s="192"/>
      <c r="KH478" s="192"/>
      <c r="KI478" s="192"/>
      <c r="KJ478" s="192"/>
      <c r="KK478" s="192"/>
      <c r="KL478" s="192"/>
      <c r="KM478" s="192"/>
      <c r="KN478" s="192"/>
      <c r="KO478" s="192"/>
      <c r="KP478" s="192"/>
      <c r="KQ478" s="192"/>
      <c r="KR478" s="192"/>
      <c r="KS478" s="192"/>
      <c r="KT478" s="192"/>
      <c r="KU478" s="192"/>
      <c r="KV478" s="192"/>
      <c r="KW478" s="192"/>
      <c r="KX478" s="192"/>
      <c r="KY478" s="192"/>
      <c r="KZ478" s="192"/>
      <c r="LA478" s="192"/>
      <c r="LB478" s="192"/>
      <c r="LC478" s="192"/>
      <c r="LD478" s="192"/>
      <c r="LE478" s="192"/>
      <c r="LF478" s="192"/>
      <c r="LG478" s="192"/>
      <c r="LH478" s="192"/>
      <c r="LI478" s="192"/>
      <c r="LJ478" s="192"/>
      <c r="LK478" s="192"/>
      <c r="LL478" s="192"/>
      <c r="LM478" s="192"/>
      <c r="LN478" s="192"/>
      <c r="LO478" s="192"/>
      <c r="LP478" s="192"/>
      <c r="LQ478" s="192"/>
      <c r="LR478" s="192"/>
      <c r="LS478" s="192"/>
      <c r="LT478" s="192"/>
      <c r="LU478" s="192"/>
      <c r="LV478" s="192"/>
      <c r="LW478" s="192"/>
      <c r="LX478" s="192"/>
      <c r="LY478" s="192"/>
      <c r="LZ478" s="192"/>
      <c r="MA478" s="192"/>
      <c r="MB478" s="192"/>
      <c r="MC478" s="192"/>
      <c r="MD478" s="192"/>
      <c r="ME478" s="192"/>
      <c r="MF478" s="192"/>
      <c r="MG478" s="192"/>
      <c r="MH478" s="192"/>
      <c r="MI478" s="192"/>
      <c r="MJ478" s="192"/>
      <c r="MK478" s="192"/>
      <c r="ML478" s="192"/>
      <c r="MM478" s="192"/>
      <c r="MN478" s="192"/>
      <c r="MO478" s="192"/>
      <c r="MP478" s="192"/>
      <c r="MQ478" s="192"/>
      <c r="MR478" s="192"/>
      <c r="MS478" s="192"/>
      <c r="MT478" s="192"/>
      <c r="MU478" s="192"/>
      <c r="MV478" s="192"/>
      <c r="MW478" s="192"/>
      <c r="MX478" s="192"/>
      <c r="MY478" s="192"/>
      <c r="MZ478" s="192"/>
      <c r="NA478" s="192"/>
      <c r="NB478" s="192"/>
      <c r="NC478" s="192"/>
      <c r="ND478" s="192"/>
      <c r="NE478" s="192"/>
      <c r="NF478" s="192"/>
      <c r="NG478" s="192"/>
      <c r="NH478" s="192"/>
      <c r="NI478" s="192"/>
      <c r="NJ478" s="192"/>
      <c r="NK478" s="192"/>
      <c r="NL478" s="192"/>
      <c r="NM478" s="192"/>
      <c r="NN478" s="192"/>
      <c r="NO478" s="192"/>
      <c r="NP478" s="192"/>
      <c r="NQ478" s="192"/>
      <c r="NR478" s="192"/>
      <c r="NS478" s="192"/>
      <c r="NT478" s="192"/>
      <c r="NU478" s="192"/>
      <c r="NV478" s="192"/>
      <c r="NW478" s="192"/>
      <c r="NX478" s="192"/>
      <c r="NY478" s="192"/>
      <c r="NZ478" s="192"/>
      <c r="OA478" s="192"/>
      <c r="OB478" s="192"/>
    </row>
    <row r="479" spans="1:392" s="221" customFormat="1">
      <c r="A479" s="234" t="s">
        <v>2039</v>
      </c>
      <c r="B479" s="386" t="s">
        <v>2041</v>
      </c>
      <c r="C479" s="190">
        <f>VLOOKUP(A479,'Running Inventory count'!$A:$C,3,)</f>
        <v>32</v>
      </c>
      <c r="D479" s="264"/>
      <c r="E479" s="266"/>
      <c r="F479" s="188" t="s">
        <v>2054</v>
      </c>
      <c r="G479" s="186" t="s">
        <v>868</v>
      </c>
      <c r="H479" s="185" t="s">
        <v>102</v>
      </c>
      <c r="I479" s="287"/>
      <c r="J479" s="285"/>
      <c r="K479" s="287"/>
      <c r="L479" s="192"/>
      <c r="M479" s="192"/>
      <c r="N479" s="192"/>
      <c r="O479" s="192"/>
      <c r="P479" s="192"/>
      <c r="Q479" s="192"/>
      <c r="R479" s="192"/>
      <c r="S479" s="192"/>
      <c r="T479" s="192"/>
      <c r="U479" s="192"/>
      <c r="V479" s="192"/>
      <c r="W479" s="192"/>
      <c r="X479" s="192"/>
      <c r="Y479" s="192"/>
      <c r="Z479" s="192"/>
      <c r="AA479" s="192"/>
      <c r="AB479" s="192"/>
      <c r="AC479" s="192"/>
      <c r="AD479" s="192"/>
      <c r="AE479" s="192"/>
      <c r="AF479" s="192"/>
      <c r="AG479" s="192"/>
      <c r="AH479" s="192"/>
      <c r="AI479" s="192"/>
      <c r="AJ479" s="192"/>
      <c r="AK479" s="192"/>
      <c r="AL479" s="192"/>
      <c r="AM479" s="192"/>
      <c r="AN479" s="192"/>
      <c r="AO479" s="192"/>
      <c r="AP479" s="192"/>
      <c r="AQ479" s="192"/>
      <c r="AR479" s="192"/>
      <c r="AS479" s="192"/>
      <c r="AT479" s="192"/>
      <c r="AU479" s="192"/>
      <c r="AV479" s="192"/>
      <c r="AW479" s="192"/>
      <c r="AX479" s="192"/>
      <c r="AY479" s="192"/>
      <c r="AZ479" s="192"/>
      <c r="BA479" s="192"/>
      <c r="BB479" s="192"/>
      <c r="BC479" s="192"/>
      <c r="BD479" s="192"/>
      <c r="BE479" s="192"/>
      <c r="BF479" s="192"/>
      <c r="BG479" s="192"/>
      <c r="BH479" s="192"/>
      <c r="BI479" s="192"/>
      <c r="BJ479" s="192"/>
      <c r="BK479" s="192"/>
      <c r="BL479" s="192"/>
      <c r="BM479" s="192"/>
      <c r="BN479" s="192"/>
      <c r="BO479" s="192"/>
      <c r="BP479" s="192"/>
      <c r="BQ479" s="192"/>
      <c r="BR479" s="192"/>
      <c r="BS479" s="192"/>
      <c r="BT479" s="192"/>
      <c r="BU479" s="192"/>
      <c r="BV479" s="192"/>
      <c r="BW479" s="192"/>
      <c r="BX479" s="192"/>
      <c r="BY479" s="192"/>
      <c r="BZ479" s="192"/>
      <c r="CA479" s="192"/>
      <c r="CB479" s="192"/>
      <c r="CC479" s="192"/>
      <c r="CD479" s="192"/>
      <c r="CE479" s="192"/>
      <c r="CF479" s="192"/>
      <c r="CG479" s="192"/>
      <c r="CH479" s="192"/>
      <c r="CI479" s="192"/>
      <c r="CJ479" s="192"/>
      <c r="CK479" s="192"/>
      <c r="CL479" s="192"/>
      <c r="CM479" s="192"/>
      <c r="CN479" s="192"/>
      <c r="CO479" s="192"/>
      <c r="CP479" s="192"/>
      <c r="CQ479" s="192"/>
      <c r="CR479" s="192"/>
      <c r="CS479" s="192"/>
      <c r="CT479" s="192"/>
      <c r="CU479" s="192"/>
      <c r="CV479" s="192"/>
      <c r="CW479" s="192"/>
      <c r="CX479" s="192"/>
      <c r="CY479" s="192"/>
      <c r="CZ479" s="192"/>
      <c r="DA479" s="192"/>
      <c r="DB479" s="192"/>
      <c r="DC479" s="192"/>
      <c r="DD479" s="192"/>
      <c r="DE479" s="192"/>
      <c r="DF479" s="192"/>
      <c r="DG479" s="192"/>
      <c r="DH479" s="192"/>
      <c r="DI479" s="192"/>
      <c r="DJ479" s="192"/>
      <c r="DK479" s="192"/>
      <c r="DL479" s="192"/>
      <c r="DM479" s="192"/>
      <c r="DN479" s="192"/>
      <c r="DO479" s="192"/>
      <c r="DP479" s="192"/>
      <c r="DQ479" s="192"/>
      <c r="DR479" s="192"/>
      <c r="DS479" s="192"/>
      <c r="DT479" s="192"/>
      <c r="DU479" s="192"/>
      <c r="DV479" s="192"/>
      <c r="DW479" s="192"/>
      <c r="DX479" s="192"/>
      <c r="DY479" s="192"/>
      <c r="DZ479" s="192"/>
      <c r="EA479" s="192"/>
      <c r="EB479" s="192"/>
      <c r="EC479" s="192"/>
      <c r="ED479" s="192"/>
      <c r="EE479" s="192"/>
      <c r="EF479" s="192"/>
      <c r="EG479" s="192"/>
      <c r="EH479" s="192"/>
      <c r="EI479" s="192"/>
      <c r="EJ479" s="192"/>
      <c r="EK479" s="192"/>
      <c r="EL479" s="192"/>
      <c r="EM479" s="192"/>
      <c r="EN479" s="192"/>
      <c r="EO479" s="192"/>
      <c r="EP479" s="192"/>
      <c r="EQ479" s="192"/>
      <c r="ER479" s="192"/>
      <c r="ES479" s="192"/>
      <c r="ET479" s="192"/>
      <c r="EU479" s="192"/>
      <c r="EV479" s="192"/>
      <c r="EW479" s="192"/>
      <c r="EX479" s="192"/>
      <c r="EY479" s="192"/>
      <c r="EZ479" s="192"/>
      <c r="FA479" s="192"/>
      <c r="FB479" s="192"/>
      <c r="FC479" s="192"/>
      <c r="FD479" s="192"/>
      <c r="FE479" s="192"/>
      <c r="FF479" s="192"/>
      <c r="FG479" s="192"/>
      <c r="FH479" s="192"/>
      <c r="FI479" s="192"/>
      <c r="FJ479" s="192"/>
      <c r="FK479" s="192"/>
      <c r="FL479" s="192"/>
      <c r="FM479" s="192"/>
      <c r="FN479" s="192"/>
      <c r="FO479" s="192"/>
      <c r="FP479" s="192"/>
      <c r="FQ479" s="192"/>
      <c r="FR479" s="192"/>
      <c r="FS479" s="192"/>
      <c r="FT479" s="192"/>
      <c r="FU479" s="192"/>
      <c r="FV479" s="192"/>
      <c r="FW479" s="192"/>
      <c r="FX479" s="192"/>
      <c r="FY479" s="192"/>
      <c r="FZ479" s="192"/>
      <c r="GA479" s="192"/>
      <c r="GB479" s="192"/>
      <c r="GC479" s="192"/>
      <c r="GD479" s="192"/>
      <c r="GE479" s="192"/>
      <c r="GF479" s="192"/>
      <c r="GG479" s="192"/>
      <c r="GH479" s="192"/>
      <c r="GI479" s="192"/>
      <c r="GJ479" s="192"/>
      <c r="GK479" s="192"/>
      <c r="GL479" s="192"/>
      <c r="GM479" s="192"/>
      <c r="GN479" s="192"/>
      <c r="GO479" s="192"/>
      <c r="GP479" s="192"/>
      <c r="GQ479" s="192"/>
      <c r="GR479" s="192"/>
      <c r="GS479" s="192"/>
      <c r="GT479" s="192"/>
      <c r="GU479" s="192"/>
      <c r="GV479" s="192"/>
      <c r="GW479" s="192"/>
      <c r="GX479" s="192"/>
      <c r="GY479" s="192"/>
      <c r="GZ479" s="192"/>
      <c r="HA479" s="192"/>
      <c r="HB479" s="192"/>
      <c r="HC479" s="192"/>
      <c r="HD479" s="192"/>
      <c r="HE479" s="192"/>
      <c r="HF479" s="192"/>
      <c r="HG479" s="192"/>
      <c r="HH479" s="192"/>
      <c r="HI479" s="192"/>
      <c r="HJ479" s="192"/>
      <c r="HK479" s="192"/>
      <c r="HL479" s="192"/>
      <c r="HM479" s="192"/>
      <c r="HN479" s="192"/>
      <c r="HO479" s="192"/>
      <c r="HP479" s="192"/>
      <c r="HQ479" s="192"/>
      <c r="HR479" s="192"/>
      <c r="HS479" s="192"/>
      <c r="HT479" s="192"/>
      <c r="HU479" s="192"/>
      <c r="HV479" s="192"/>
      <c r="HW479" s="192"/>
      <c r="HX479" s="192"/>
      <c r="HY479" s="192"/>
      <c r="HZ479" s="192"/>
      <c r="IA479" s="192"/>
      <c r="IB479" s="192"/>
      <c r="IC479" s="192"/>
      <c r="ID479" s="192"/>
      <c r="IE479" s="192"/>
      <c r="IF479" s="192"/>
      <c r="IG479" s="192"/>
      <c r="IH479" s="192"/>
      <c r="II479" s="192"/>
      <c r="IJ479" s="192"/>
      <c r="IK479" s="192"/>
      <c r="IL479" s="192"/>
      <c r="IM479" s="192"/>
      <c r="IN479" s="192"/>
      <c r="IO479" s="192"/>
      <c r="IP479" s="192"/>
      <c r="IQ479" s="192"/>
      <c r="IR479" s="192"/>
      <c r="IS479" s="192"/>
      <c r="IT479" s="192"/>
      <c r="IU479" s="192"/>
      <c r="IV479" s="192"/>
      <c r="IW479" s="192"/>
      <c r="IX479" s="192"/>
      <c r="IY479" s="192"/>
      <c r="IZ479" s="192"/>
      <c r="JA479" s="192"/>
      <c r="JB479" s="192"/>
      <c r="JC479" s="192"/>
      <c r="JD479" s="192"/>
      <c r="JE479" s="192"/>
      <c r="JF479" s="192"/>
      <c r="JG479" s="192"/>
      <c r="JH479" s="192"/>
      <c r="JI479" s="192"/>
      <c r="JJ479" s="192"/>
      <c r="JK479" s="192"/>
      <c r="JL479" s="192"/>
      <c r="JM479" s="192"/>
      <c r="JN479" s="192"/>
      <c r="JO479" s="192"/>
      <c r="JP479" s="192"/>
      <c r="JQ479" s="192"/>
      <c r="JR479" s="192"/>
      <c r="JS479" s="192"/>
      <c r="JT479" s="192"/>
      <c r="JU479" s="192"/>
      <c r="JV479" s="192"/>
      <c r="JW479" s="192"/>
      <c r="JX479" s="192"/>
      <c r="JY479" s="192"/>
      <c r="JZ479" s="192"/>
      <c r="KA479" s="192"/>
      <c r="KB479" s="192"/>
      <c r="KC479" s="192"/>
      <c r="KD479" s="192"/>
      <c r="KE479" s="192"/>
      <c r="KF479" s="192"/>
      <c r="KG479" s="192"/>
      <c r="KH479" s="192"/>
      <c r="KI479" s="192"/>
      <c r="KJ479" s="192"/>
      <c r="KK479" s="192"/>
      <c r="KL479" s="192"/>
      <c r="KM479" s="192"/>
      <c r="KN479" s="192"/>
      <c r="KO479" s="192"/>
      <c r="KP479" s="192"/>
      <c r="KQ479" s="192"/>
      <c r="KR479" s="192"/>
      <c r="KS479" s="192"/>
      <c r="KT479" s="192"/>
      <c r="KU479" s="192"/>
      <c r="KV479" s="192"/>
      <c r="KW479" s="192"/>
      <c r="KX479" s="192"/>
      <c r="KY479" s="192"/>
      <c r="KZ479" s="192"/>
      <c r="LA479" s="192"/>
      <c r="LB479" s="192"/>
      <c r="LC479" s="192"/>
      <c r="LD479" s="192"/>
      <c r="LE479" s="192"/>
      <c r="LF479" s="192"/>
      <c r="LG479" s="192"/>
      <c r="LH479" s="192"/>
      <c r="LI479" s="192"/>
      <c r="LJ479" s="192"/>
      <c r="LK479" s="192"/>
      <c r="LL479" s="192"/>
      <c r="LM479" s="192"/>
      <c r="LN479" s="192"/>
      <c r="LO479" s="192"/>
      <c r="LP479" s="192"/>
      <c r="LQ479" s="192"/>
      <c r="LR479" s="192"/>
      <c r="LS479" s="192"/>
      <c r="LT479" s="192"/>
      <c r="LU479" s="192"/>
      <c r="LV479" s="192"/>
      <c r="LW479" s="192"/>
      <c r="LX479" s="192"/>
      <c r="LY479" s="192"/>
      <c r="LZ479" s="192"/>
      <c r="MA479" s="192"/>
      <c r="MB479" s="192"/>
      <c r="MC479" s="192"/>
      <c r="MD479" s="192"/>
      <c r="ME479" s="192"/>
      <c r="MF479" s="192"/>
      <c r="MG479" s="192"/>
      <c r="MH479" s="192"/>
      <c r="MI479" s="192"/>
      <c r="MJ479" s="192"/>
      <c r="MK479" s="192"/>
      <c r="ML479" s="192"/>
      <c r="MM479" s="192"/>
      <c r="MN479" s="192"/>
      <c r="MO479" s="192"/>
      <c r="MP479" s="192"/>
      <c r="MQ479" s="192"/>
      <c r="MR479" s="192"/>
      <c r="MS479" s="192"/>
      <c r="MT479" s="192"/>
      <c r="MU479" s="192"/>
      <c r="MV479" s="192"/>
      <c r="MW479" s="192"/>
      <c r="MX479" s="192"/>
      <c r="MY479" s="192"/>
      <c r="MZ479" s="192"/>
      <c r="NA479" s="192"/>
      <c r="NB479" s="192"/>
      <c r="NC479" s="192"/>
      <c r="ND479" s="192"/>
      <c r="NE479" s="192"/>
      <c r="NF479" s="192"/>
      <c r="NG479" s="192"/>
      <c r="NH479" s="192"/>
      <c r="NI479" s="192"/>
      <c r="NJ479" s="192"/>
      <c r="NK479" s="192"/>
      <c r="NL479" s="192"/>
      <c r="NM479" s="192"/>
      <c r="NN479" s="192"/>
      <c r="NO479" s="192"/>
      <c r="NP479" s="192"/>
      <c r="NQ479" s="192"/>
      <c r="NR479" s="192"/>
      <c r="NS479" s="192"/>
      <c r="NT479" s="192"/>
      <c r="NU479" s="192"/>
      <c r="NV479" s="192"/>
      <c r="NW479" s="192"/>
      <c r="NX479" s="192"/>
      <c r="NY479" s="192"/>
      <c r="NZ479" s="192"/>
      <c r="OA479" s="192"/>
      <c r="OB479" s="192"/>
    </row>
    <row r="480" spans="1:392" s="221" customFormat="1">
      <c r="A480" s="293" t="s">
        <v>2214</v>
      </c>
      <c r="B480" s="387" t="s">
        <v>2041</v>
      </c>
      <c r="C480" s="290" t="e">
        <f>VLOOKUP(A480,'Running Inventory count'!$A:$C,3,)</f>
        <v>#N/A</v>
      </c>
      <c r="D480" s="264"/>
      <c r="E480" s="266"/>
      <c r="F480" s="266" t="s">
        <v>2054</v>
      </c>
      <c r="G480" s="289" t="s">
        <v>868</v>
      </c>
      <c r="H480" s="288" t="s">
        <v>102</v>
      </c>
      <c r="I480" s="287"/>
      <c r="J480" s="285"/>
      <c r="K480" s="287"/>
      <c r="L480" s="192"/>
      <c r="M480" s="192"/>
      <c r="N480" s="192"/>
      <c r="O480" s="192"/>
      <c r="P480" s="192"/>
      <c r="Q480" s="192"/>
      <c r="R480" s="192"/>
      <c r="S480" s="192"/>
      <c r="T480" s="192"/>
      <c r="U480" s="192"/>
      <c r="V480" s="192"/>
      <c r="W480" s="192"/>
      <c r="X480" s="192"/>
      <c r="Y480" s="192"/>
      <c r="Z480" s="192"/>
      <c r="AA480" s="192"/>
      <c r="AB480" s="192"/>
      <c r="AC480" s="192"/>
      <c r="AD480" s="192"/>
      <c r="AE480" s="192"/>
      <c r="AF480" s="192"/>
      <c r="AG480" s="192"/>
      <c r="AH480" s="192"/>
      <c r="AI480" s="192"/>
      <c r="AJ480" s="192"/>
      <c r="AK480" s="192"/>
      <c r="AL480" s="192"/>
      <c r="AM480" s="192"/>
      <c r="AN480" s="192"/>
      <c r="AO480" s="192"/>
      <c r="AP480" s="192"/>
      <c r="AQ480" s="192"/>
      <c r="AR480" s="192"/>
      <c r="AS480" s="192"/>
      <c r="AT480" s="192"/>
      <c r="AU480" s="192"/>
      <c r="AV480" s="192"/>
      <c r="AW480" s="192"/>
      <c r="AX480" s="192"/>
      <c r="AY480" s="192"/>
      <c r="AZ480" s="192"/>
      <c r="BA480" s="192"/>
      <c r="BB480" s="192"/>
      <c r="BC480" s="192"/>
      <c r="BD480" s="192"/>
      <c r="BE480" s="192"/>
      <c r="BF480" s="192"/>
      <c r="BG480" s="192"/>
      <c r="BH480" s="192"/>
      <c r="BI480" s="192"/>
      <c r="BJ480" s="192"/>
      <c r="BK480" s="192"/>
      <c r="BL480" s="192"/>
      <c r="BM480" s="192"/>
      <c r="BN480" s="192"/>
      <c r="BO480" s="192"/>
      <c r="BP480" s="192"/>
      <c r="BQ480" s="192"/>
      <c r="BR480" s="192"/>
      <c r="BS480" s="192"/>
      <c r="BT480" s="192"/>
      <c r="BU480" s="192"/>
      <c r="BV480" s="192"/>
      <c r="BW480" s="192"/>
      <c r="BX480" s="192"/>
      <c r="BY480" s="192"/>
      <c r="BZ480" s="192"/>
      <c r="CA480" s="192"/>
      <c r="CB480" s="192"/>
      <c r="CC480" s="192"/>
      <c r="CD480" s="192"/>
      <c r="CE480" s="192"/>
      <c r="CF480" s="192"/>
      <c r="CG480" s="192"/>
      <c r="CH480" s="192"/>
      <c r="CI480" s="192"/>
      <c r="CJ480" s="192"/>
      <c r="CK480" s="192"/>
      <c r="CL480" s="192"/>
      <c r="CM480" s="192"/>
      <c r="CN480" s="192"/>
      <c r="CO480" s="192"/>
      <c r="CP480" s="192"/>
      <c r="CQ480" s="192"/>
      <c r="CR480" s="192"/>
      <c r="CS480" s="192"/>
      <c r="CT480" s="192"/>
      <c r="CU480" s="192"/>
      <c r="CV480" s="192"/>
      <c r="CW480" s="192"/>
      <c r="CX480" s="192"/>
      <c r="CY480" s="192"/>
      <c r="CZ480" s="192"/>
      <c r="DA480" s="192"/>
      <c r="DB480" s="192"/>
      <c r="DC480" s="192"/>
      <c r="DD480" s="192"/>
      <c r="DE480" s="192"/>
      <c r="DF480" s="192"/>
      <c r="DG480" s="192"/>
      <c r="DH480" s="192"/>
      <c r="DI480" s="192"/>
      <c r="DJ480" s="192"/>
      <c r="DK480" s="192"/>
      <c r="DL480" s="192"/>
      <c r="DM480" s="192"/>
      <c r="DN480" s="192"/>
      <c r="DO480" s="192"/>
      <c r="DP480" s="192"/>
      <c r="DQ480" s="192"/>
      <c r="DR480" s="192"/>
      <c r="DS480" s="192"/>
      <c r="DT480" s="192"/>
      <c r="DU480" s="192"/>
      <c r="DV480" s="192"/>
      <c r="DW480" s="192"/>
      <c r="DX480" s="192"/>
      <c r="DY480" s="192"/>
      <c r="DZ480" s="192"/>
      <c r="EA480" s="192"/>
      <c r="EB480" s="192"/>
      <c r="EC480" s="192"/>
      <c r="ED480" s="192"/>
      <c r="EE480" s="192"/>
      <c r="EF480" s="192"/>
      <c r="EG480" s="192"/>
      <c r="EH480" s="192"/>
      <c r="EI480" s="192"/>
      <c r="EJ480" s="192"/>
      <c r="EK480" s="192"/>
      <c r="EL480" s="192"/>
      <c r="EM480" s="192"/>
      <c r="EN480" s="192"/>
      <c r="EO480" s="192"/>
      <c r="EP480" s="192"/>
      <c r="EQ480" s="192"/>
      <c r="ER480" s="192"/>
      <c r="ES480" s="192"/>
      <c r="ET480" s="192"/>
      <c r="EU480" s="192"/>
      <c r="EV480" s="192"/>
      <c r="EW480" s="192"/>
      <c r="EX480" s="192"/>
      <c r="EY480" s="192"/>
      <c r="EZ480" s="192"/>
      <c r="FA480" s="192"/>
      <c r="FB480" s="192"/>
      <c r="FC480" s="192"/>
      <c r="FD480" s="192"/>
      <c r="FE480" s="192"/>
      <c r="FF480" s="192"/>
      <c r="FG480" s="192"/>
      <c r="FH480" s="192"/>
      <c r="FI480" s="192"/>
      <c r="FJ480" s="192"/>
      <c r="FK480" s="192"/>
      <c r="FL480" s="192"/>
      <c r="FM480" s="192"/>
      <c r="FN480" s="192"/>
      <c r="FO480" s="192"/>
      <c r="FP480" s="192"/>
      <c r="FQ480" s="192"/>
      <c r="FR480" s="192"/>
      <c r="FS480" s="192"/>
      <c r="FT480" s="192"/>
      <c r="FU480" s="192"/>
      <c r="FV480" s="192"/>
      <c r="FW480" s="192"/>
      <c r="FX480" s="192"/>
      <c r="FY480" s="192"/>
      <c r="FZ480" s="192"/>
      <c r="GA480" s="192"/>
      <c r="GB480" s="192"/>
      <c r="GC480" s="192"/>
      <c r="GD480" s="192"/>
      <c r="GE480" s="192"/>
      <c r="GF480" s="192"/>
      <c r="GG480" s="192"/>
      <c r="GH480" s="192"/>
      <c r="GI480" s="192"/>
      <c r="GJ480" s="192"/>
      <c r="GK480" s="192"/>
      <c r="GL480" s="192"/>
      <c r="GM480" s="192"/>
      <c r="GN480" s="192"/>
      <c r="GO480" s="192"/>
      <c r="GP480" s="192"/>
      <c r="GQ480" s="192"/>
      <c r="GR480" s="192"/>
      <c r="GS480" s="192"/>
      <c r="GT480" s="192"/>
      <c r="GU480" s="192"/>
      <c r="GV480" s="192"/>
      <c r="GW480" s="192"/>
      <c r="GX480" s="192"/>
      <c r="GY480" s="192"/>
      <c r="GZ480" s="192"/>
      <c r="HA480" s="192"/>
      <c r="HB480" s="192"/>
      <c r="HC480" s="192"/>
      <c r="HD480" s="192"/>
      <c r="HE480" s="192"/>
      <c r="HF480" s="192"/>
      <c r="HG480" s="192"/>
      <c r="HH480" s="192"/>
      <c r="HI480" s="192"/>
      <c r="HJ480" s="192"/>
      <c r="HK480" s="192"/>
      <c r="HL480" s="192"/>
      <c r="HM480" s="192"/>
      <c r="HN480" s="192"/>
      <c r="HO480" s="192"/>
      <c r="HP480" s="192"/>
      <c r="HQ480" s="192"/>
      <c r="HR480" s="192"/>
      <c r="HS480" s="192"/>
      <c r="HT480" s="192"/>
      <c r="HU480" s="192"/>
      <c r="HV480" s="192"/>
      <c r="HW480" s="192"/>
      <c r="HX480" s="192"/>
      <c r="HY480" s="192"/>
      <c r="HZ480" s="192"/>
      <c r="IA480" s="192"/>
      <c r="IB480" s="192"/>
      <c r="IC480" s="192"/>
      <c r="ID480" s="192"/>
      <c r="IE480" s="192"/>
      <c r="IF480" s="192"/>
      <c r="IG480" s="192"/>
      <c r="IH480" s="192"/>
      <c r="II480" s="192"/>
      <c r="IJ480" s="192"/>
      <c r="IK480" s="192"/>
      <c r="IL480" s="192"/>
      <c r="IM480" s="192"/>
      <c r="IN480" s="192"/>
      <c r="IO480" s="192"/>
      <c r="IP480" s="192"/>
      <c r="IQ480" s="192"/>
      <c r="IR480" s="192"/>
      <c r="IS480" s="192"/>
      <c r="IT480" s="192"/>
      <c r="IU480" s="192"/>
      <c r="IV480" s="192"/>
      <c r="IW480" s="192"/>
      <c r="IX480" s="192"/>
      <c r="IY480" s="192"/>
      <c r="IZ480" s="192"/>
      <c r="JA480" s="192"/>
      <c r="JB480" s="192"/>
      <c r="JC480" s="192"/>
      <c r="JD480" s="192"/>
      <c r="JE480" s="192"/>
      <c r="JF480" s="192"/>
      <c r="JG480" s="192"/>
      <c r="JH480" s="192"/>
      <c r="JI480" s="192"/>
      <c r="JJ480" s="192"/>
      <c r="JK480" s="192"/>
      <c r="JL480" s="192"/>
      <c r="JM480" s="192"/>
      <c r="JN480" s="192"/>
      <c r="JO480" s="192"/>
      <c r="JP480" s="192"/>
      <c r="JQ480" s="192"/>
      <c r="JR480" s="192"/>
      <c r="JS480" s="192"/>
      <c r="JT480" s="192"/>
      <c r="JU480" s="192"/>
      <c r="JV480" s="192"/>
      <c r="JW480" s="192"/>
      <c r="JX480" s="192"/>
      <c r="JY480" s="192"/>
      <c r="JZ480" s="192"/>
      <c r="KA480" s="192"/>
      <c r="KB480" s="192"/>
      <c r="KC480" s="192"/>
      <c r="KD480" s="192"/>
      <c r="KE480" s="192"/>
      <c r="KF480" s="192"/>
      <c r="KG480" s="192"/>
      <c r="KH480" s="192"/>
      <c r="KI480" s="192"/>
      <c r="KJ480" s="192"/>
      <c r="KK480" s="192"/>
      <c r="KL480" s="192"/>
      <c r="KM480" s="192"/>
      <c r="KN480" s="192"/>
      <c r="KO480" s="192"/>
      <c r="KP480" s="192"/>
      <c r="KQ480" s="192"/>
      <c r="KR480" s="192"/>
      <c r="KS480" s="192"/>
      <c r="KT480" s="192"/>
      <c r="KU480" s="192"/>
      <c r="KV480" s="192"/>
      <c r="KW480" s="192"/>
      <c r="KX480" s="192"/>
      <c r="KY480" s="192"/>
      <c r="KZ480" s="192"/>
      <c r="LA480" s="192"/>
      <c r="LB480" s="192"/>
      <c r="LC480" s="192"/>
      <c r="LD480" s="192"/>
      <c r="LE480" s="192"/>
      <c r="LF480" s="192"/>
      <c r="LG480" s="192"/>
      <c r="LH480" s="192"/>
      <c r="LI480" s="192"/>
      <c r="LJ480" s="192"/>
      <c r="LK480" s="192"/>
      <c r="LL480" s="192"/>
      <c r="LM480" s="192"/>
      <c r="LN480" s="192"/>
      <c r="LO480" s="192"/>
      <c r="LP480" s="192"/>
      <c r="LQ480" s="192"/>
      <c r="LR480" s="192"/>
      <c r="LS480" s="192"/>
      <c r="LT480" s="192"/>
      <c r="LU480" s="192"/>
      <c r="LV480" s="192"/>
      <c r="LW480" s="192"/>
      <c r="LX480" s="192"/>
      <c r="LY480" s="192"/>
      <c r="LZ480" s="192"/>
      <c r="MA480" s="192"/>
      <c r="MB480" s="192"/>
      <c r="MC480" s="192"/>
      <c r="MD480" s="192"/>
      <c r="ME480" s="192"/>
      <c r="MF480" s="192"/>
      <c r="MG480" s="192"/>
      <c r="MH480" s="192"/>
      <c r="MI480" s="192"/>
      <c r="MJ480" s="192"/>
      <c r="MK480" s="192"/>
      <c r="ML480" s="192"/>
      <c r="MM480" s="192"/>
      <c r="MN480" s="192"/>
      <c r="MO480" s="192"/>
      <c r="MP480" s="192"/>
      <c r="MQ480" s="192"/>
      <c r="MR480" s="192"/>
      <c r="MS480" s="192"/>
      <c r="MT480" s="192"/>
      <c r="MU480" s="192"/>
      <c r="MV480" s="192"/>
      <c r="MW480" s="192"/>
      <c r="MX480" s="192"/>
      <c r="MY480" s="192"/>
      <c r="MZ480" s="192"/>
      <c r="NA480" s="192"/>
      <c r="NB480" s="192"/>
      <c r="NC480" s="192"/>
      <c r="ND480" s="192"/>
      <c r="NE480" s="192"/>
      <c r="NF480" s="192"/>
      <c r="NG480" s="192"/>
      <c r="NH480" s="192"/>
      <c r="NI480" s="192"/>
      <c r="NJ480" s="192"/>
      <c r="NK480" s="192"/>
      <c r="NL480" s="192"/>
      <c r="NM480" s="192"/>
      <c r="NN480" s="192"/>
      <c r="NO480" s="192"/>
      <c r="NP480" s="192"/>
      <c r="NQ480" s="192"/>
      <c r="NR480" s="192"/>
      <c r="NS480" s="192"/>
      <c r="NT480" s="192"/>
      <c r="NU480" s="192"/>
      <c r="NV480" s="192"/>
      <c r="NW480" s="192"/>
      <c r="NX480" s="192"/>
      <c r="NY480" s="192"/>
      <c r="NZ480" s="192"/>
      <c r="OA480" s="192"/>
      <c r="OB480" s="192"/>
    </row>
    <row r="481" spans="1:392" s="221" customFormat="1">
      <c r="A481" s="294" t="s">
        <v>2247</v>
      </c>
      <c r="B481" s="295" t="s">
        <v>2246</v>
      </c>
      <c r="C481" s="290">
        <f>VLOOKUP(A481,'Running Inventory count'!$A:$C,3,)</f>
        <v>1</v>
      </c>
      <c r="D481" s="264"/>
      <c r="E481" s="266"/>
      <c r="F481" s="266" t="s">
        <v>2054</v>
      </c>
      <c r="G481" s="289" t="s">
        <v>868</v>
      </c>
      <c r="H481" s="288" t="s">
        <v>102</v>
      </c>
      <c r="I481" s="287"/>
      <c r="J481" s="285"/>
      <c r="K481" s="287"/>
      <c r="L481" s="192"/>
      <c r="M481" s="192"/>
      <c r="N481" s="192"/>
      <c r="O481" s="192"/>
      <c r="P481" s="192"/>
      <c r="Q481" s="192"/>
      <c r="R481" s="192"/>
      <c r="S481" s="192"/>
      <c r="T481" s="192"/>
      <c r="U481" s="192"/>
      <c r="V481" s="192"/>
      <c r="W481" s="192"/>
      <c r="X481" s="192"/>
      <c r="Y481" s="192"/>
      <c r="Z481" s="192"/>
      <c r="AA481" s="192"/>
      <c r="AB481" s="192"/>
      <c r="AC481" s="192"/>
      <c r="AD481" s="192"/>
      <c r="AE481" s="192"/>
      <c r="AF481" s="192"/>
      <c r="AG481" s="192"/>
      <c r="AH481" s="192"/>
      <c r="AI481" s="192"/>
      <c r="AJ481" s="192"/>
      <c r="AK481" s="192"/>
      <c r="AL481" s="192"/>
      <c r="AM481" s="192"/>
      <c r="AN481" s="192"/>
      <c r="AO481" s="192"/>
      <c r="AP481" s="192"/>
      <c r="AQ481" s="192"/>
      <c r="AR481" s="192"/>
      <c r="AS481" s="192"/>
      <c r="AT481" s="192"/>
      <c r="AU481" s="192"/>
      <c r="AV481" s="192"/>
      <c r="AW481" s="192"/>
      <c r="AX481" s="192"/>
      <c r="AY481" s="192"/>
      <c r="AZ481" s="192"/>
      <c r="BA481" s="192"/>
      <c r="BB481" s="192"/>
      <c r="BC481" s="192"/>
      <c r="BD481" s="192"/>
      <c r="BE481" s="192"/>
      <c r="BF481" s="192"/>
      <c r="BG481" s="192"/>
      <c r="BH481" s="192"/>
      <c r="BI481" s="192"/>
      <c r="BJ481" s="192"/>
      <c r="BK481" s="192"/>
      <c r="BL481" s="192"/>
      <c r="BM481" s="192"/>
      <c r="BN481" s="192"/>
      <c r="BO481" s="192"/>
      <c r="BP481" s="192"/>
      <c r="BQ481" s="192"/>
      <c r="BR481" s="192"/>
      <c r="BS481" s="192"/>
      <c r="BT481" s="192"/>
      <c r="BU481" s="192"/>
      <c r="BV481" s="192"/>
      <c r="BW481" s="192"/>
      <c r="BX481" s="192"/>
      <c r="BY481" s="192"/>
      <c r="BZ481" s="192"/>
      <c r="CA481" s="192"/>
      <c r="CB481" s="192"/>
      <c r="CC481" s="192"/>
      <c r="CD481" s="192"/>
      <c r="CE481" s="192"/>
      <c r="CF481" s="192"/>
      <c r="CG481" s="192"/>
      <c r="CH481" s="192"/>
      <c r="CI481" s="192"/>
      <c r="CJ481" s="192"/>
      <c r="CK481" s="192"/>
      <c r="CL481" s="192"/>
      <c r="CM481" s="192"/>
      <c r="CN481" s="192"/>
      <c r="CO481" s="192"/>
      <c r="CP481" s="192"/>
      <c r="CQ481" s="192"/>
      <c r="CR481" s="192"/>
      <c r="CS481" s="192"/>
      <c r="CT481" s="192"/>
      <c r="CU481" s="192"/>
      <c r="CV481" s="192"/>
      <c r="CW481" s="192"/>
      <c r="CX481" s="192"/>
      <c r="CY481" s="192"/>
      <c r="CZ481" s="192"/>
      <c r="DA481" s="192"/>
      <c r="DB481" s="192"/>
      <c r="DC481" s="192"/>
      <c r="DD481" s="192"/>
      <c r="DE481" s="192"/>
      <c r="DF481" s="192"/>
      <c r="DG481" s="192"/>
      <c r="DH481" s="192"/>
      <c r="DI481" s="192"/>
      <c r="DJ481" s="192"/>
      <c r="DK481" s="192"/>
      <c r="DL481" s="192"/>
      <c r="DM481" s="192"/>
      <c r="DN481" s="192"/>
      <c r="DO481" s="192"/>
      <c r="DP481" s="192"/>
      <c r="DQ481" s="192"/>
      <c r="DR481" s="192"/>
      <c r="DS481" s="192"/>
      <c r="DT481" s="192"/>
      <c r="DU481" s="192"/>
      <c r="DV481" s="192"/>
      <c r="DW481" s="192"/>
      <c r="DX481" s="192"/>
      <c r="DY481" s="192"/>
      <c r="DZ481" s="192"/>
      <c r="EA481" s="192"/>
      <c r="EB481" s="192"/>
      <c r="EC481" s="192"/>
      <c r="ED481" s="192"/>
      <c r="EE481" s="192"/>
      <c r="EF481" s="192"/>
      <c r="EG481" s="192"/>
      <c r="EH481" s="192"/>
      <c r="EI481" s="192"/>
      <c r="EJ481" s="192"/>
      <c r="EK481" s="192"/>
      <c r="EL481" s="192"/>
      <c r="EM481" s="192"/>
      <c r="EN481" s="192"/>
      <c r="EO481" s="192"/>
      <c r="EP481" s="192"/>
      <c r="EQ481" s="192"/>
      <c r="ER481" s="192"/>
      <c r="ES481" s="192"/>
      <c r="ET481" s="192"/>
      <c r="EU481" s="192"/>
      <c r="EV481" s="192"/>
      <c r="EW481" s="192"/>
      <c r="EX481" s="192"/>
      <c r="EY481" s="192"/>
      <c r="EZ481" s="192"/>
      <c r="FA481" s="192"/>
      <c r="FB481" s="192"/>
      <c r="FC481" s="192"/>
      <c r="FD481" s="192"/>
      <c r="FE481" s="192"/>
      <c r="FF481" s="192"/>
      <c r="FG481" s="192"/>
      <c r="FH481" s="192"/>
      <c r="FI481" s="192"/>
      <c r="FJ481" s="192"/>
      <c r="FK481" s="192"/>
      <c r="FL481" s="192"/>
      <c r="FM481" s="192"/>
      <c r="FN481" s="192"/>
      <c r="FO481" s="192"/>
      <c r="FP481" s="192"/>
      <c r="FQ481" s="192"/>
      <c r="FR481" s="192"/>
      <c r="FS481" s="192"/>
      <c r="FT481" s="192"/>
      <c r="FU481" s="192"/>
      <c r="FV481" s="192"/>
      <c r="FW481" s="192"/>
      <c r="FX481" s="192"/>
      <c r="FY481" s="192"/>
      <c r="FZ481" s="192"/>
      <c r="GA481" s="192"/>
      <c r="GB481" s="192"/>
      <c r="GC481" s="192"/>
      <c r="GD481" s="192"/>
      <c r="GE481" s="192"/>
      <c r="GF481" s="192"/>
      <c r="GG481" s="192"/>
      <c r="GH481" s="192"/>
      <c r="GI481" s="192"/>
      <c r="GJ481" s="192"/>
      <c r="GK481" s="192"/>
      <c r="GL481" s="192"/>
      <c r="GM481" s="192"/>
      <c r="GN481" s="192"/>
      <c r="GO481" s="192"/>
      <c r="GP481" s="192"/>
      <c r="GQ481" s="192"/>
      <c r="GR481" s="192"/>
      <c r="GS481" s="192"/>
      <c r="GT481" s="192"/>
      <c r="GU481" s="192"/>
      <c r="GV481" s="192"/>
      <c r="GW481" s="192"/>
      <c r="GX481" s="192"/>
      <c r="GY481" s="192"/>
      <c r="GZ481" s="192"/>
      <c r="HA481" s="192"/>
      <c r="HB481" s="192"/>
      <c r="HC481" s="192"/>
      <c r="HD481" s="192"/>
      <c r="HE481" s="192"/>
      <c r="HF481" s="192"/>
      <c r="HG481" s="192"/>
      <c r="HH481" s="192"/>
      <c r="HI481" s="192"/>
      <c r="HJ481" s="192"/>
      <c r="HK481" s="192"/>
      <c r="HL481" s="192"/>
      <c r="HM481" s="192"/>
      <c r="HN481" s="192"/>
      <c r="HO481" s="192"/>
      <c r="HP481" s="192"/>
      <c r="HQ481" s="192"/>
      <c r="HR481" s="192"/>
      <c r="HS481" s="192"/>
      <c r="HT481" s="192"/>
      <c r="HU481" s="192"/>
      <c r="HV481" s="192"/>
      <c r="HW481" s="192"/>
      <c r="HX481" s="192"/>
      <c r="HY481" s="192"/>
      <c r="HZ481" s="192"/>
      <c r="IA481" s="192"/>
      <c r="IB481" s="192"/>
      <c r="IC481" s="192"/>
      <c r="ID481" s="192"/>
      <c r="IE481" s="192"/>
      <c r="IF481" s="192"/>
      <c r="IG481" s="192"/>
      <c r="IH481" s="192"/>
      <c r="II481" s="192"/>
      <c r="IJ481" s="192"/>
      <c r="IK481" s="192"/>
      <c r="IL481" s="192"/>
      <c r="IM481" s="192"/>
      <c r="IN481" s="192"/>
      <c r="IO481" s="192"/>
      <c r="IP481" s="192"/>
      <c r="IQ481" s="192"/>
      <c r="IR481" s="192"/>
      <c r="IS481" s="192"/>
      <c r="IT481" s="192"/>
      <c r="IU481" s="192"/>
      <c r="IV481" s="192"/>
      <c r="IW481" s="192"/>
      <c r="IX481" s="192"/>
      <c r="IY481" s="192"/>
      <c r="IZ481" s="192"/>
      <c r="JA481" s="192"/>
      <c r="JB481" s="192"/>
      <c r="JC481" s="192"/>
      <c r="JD481" s="192"/>
      <c r="JE481" s="192"/>
      <c r="JF481" s="192"/>
      <c r="JG481" s="192"/>
      <c r="JH481" s="192"/>
      <c r="JI481" s="192"/>
      <c r="JJ481" s="192"/>
      <c r="JK481" s="192"/>
      <c r="JL481" s="192"/>
      <c r="JM481" s="192"/>
      <c r="JN481" s="192"/>
      <c r="JO481" s="192"/>
      <c r="JP481" s="192"/>
      <c r="JQ481" s="192"/>
      <c r="JR481" s="192"/>
      <c r="JS481" s="192"/>
      <c r="JT481" s="192"/>
      <c r="JU481" s="192"/>
      <c r="JV481" s="192"/>
      <c r="JW481" s="192"/>
      <c r="JX481" s="192"/>
      <c r="JY481" s="192"/>
      <c r="JZ481" s="192"/>
      <c r="KA481" s="192"/>
      <c r="KB481" s="192"/>
      <c r="KC481" s="192"/>
      <c r="KD481" s="192"/>
      <c r="KE481" s="192"/>
      <c r="KF481" s="192"/>
      <c r="KG481" s="192"/>
      <c r="KH481" s="192"/>
      <c r="KI481" s="192"/>
      <c r="KJ481" s="192"/>
      <c r="KK481" s="192"/>
      <c r="KL481" s="192"/>
      <c r="KM481" s="192"/>
      <c r="KN481" s="192"/>
      <c r="KO481" s="192"/>
      <c r="KP481" s="192"/>
      <c r="KQ481" s="192"/>
      <c r="KR481" s="192"/>
      <c r="KS481" s="192"/>
      <c r="KT481" s="192"/>
      <c r="KU481" s="192"/>
      <c r="KV481" s="192"/>
      <c r="KW481" s="192"/>
      <c r="KX481" s="192"/>
      <c r="KY481" s="192"/>
      <c r="KZ481" s="192"/>
      <c r="LA481" s="192"/>
      <c r="LB481" s="192"/>
      <c r="LC481" s="192"/>
      <c r="LD481" s="192"/>
      <c r="LE481" s="192"/>
      <c r="LF481" s="192"/>
      <c r="LG481" s="192"/>
      <c r="LH481" s="192"/>
      <c r="LI481" s="192"/>
      <c r="LJ481" s="192"/>
      <c r="LK481" s="192"/>
      <c r="LL481" s="192"/>
      <c r="LM481" s="192"/>
      <c r="LN481" s="192"/>
      <c r="LO481" s="192"/>
      <c r="LP481" s="192"/>
      <c r="LQ481" s="192"/>
      <c r="LR481" s="192"/>
      <c r="LS481" s="192"/>
      <c r="LT481" s="192"/>
      <c r="LU481" s="192"/>
      <c r="LV481" s="192"/>
      <c r="LW481" s="192"/>
      <c r="LX481" s="192"/>
      <c r="LY481" s="192"/>
      <c r="LZ481" s="192"/>
      <c r="MA481" s="192"/>
      <c r="MB481" s="192"/>
      <c r="MC481" s="192"/>
      <c r="MD481" s="192"/>
      <c r="ME481" s="192"/>
      <c r="MF481" s="192"/>
      <c r="MG481" s="192"/>
      <c r="MH481" s="192"/>
      <c r="MI481" s="192"/>
      <c r="MJ481" s="192"/>
      <c r="MK481" s="192"/>
      <c r="ML481" s="192"/>
      <c r="MM481" s="192"/>
      <c r="MN481" s="192"/>
      <c r="MO481" s="192"/>
      <c r="MP481" s="192"/>
      <c r="MQ481" s="192"/>
      <c r="MR481" s="192"/>
      <c r="MS481" s="192"/>
      <c r="MT481" s="192"/>
      <c r="MU481" s="192"/>
      <c r="MV481" s="192"/>
      <c r="MW481" s="192"/>
      <c r="MX481" s="192"/>
      <c r="MY481" s="192"/>
      <c r="MZ481" s="192"/>
      <c r="NA481" s="192"/>
      <c r="NB481" s="192"/>
      <c r="NC481" s="192"/>
      <c r="ND481" s="192"/>
      <c r="NE481" s="192"/>
      <c r="NF481" s="192"/>
      <c r="NG481" s="192"/>
      <c r="NH481" s="192"/>
      <c r="NI481" s="192"/>
      <c r="NJ481" s="192"/>
      <c r="NK481" s="192"/>
      <c r="NL481" s="192"/>
      <c r="NM481" s="192"/>
      <c r="NN481" s="192"/>
      <c r="NO481" s="192"/>
      <c r="NP481" s="192"/>
      <c r="NQ481" s="192"/>
      <c r="NR481" s="192"/>
      <c r="NS481" s="192"/>
      <c r="NT481" s="192"/>
      <c r="NU481" s="192"/>
      <c r="NV481" s="192"/>
      <c r="NW481" s="192"/>
      <c r="NX481" s="192"/>
      <c r="NY481" s="192"/>
      <c r="NZ481" s="192"/>
      <c r="OA481" s="192"/>
      <c r="OB481" s="192"/>
    </row>
    <row r="482" spans="1:392" s="221" customFormat="1">
      <c r="A482" s="234" t="s">
        <v>1883</v>
      </c>
      <c r="B482" s="386" t="s">
        <v>1887</v>
      </c>
      <c r="C482" s="290">
        <f>VLOOKUP(A482,'Running Inventory count'!$A:$C,3,)</f>
        <v>86</v>
      </c>
      <c r="D482" s="264"/>
      <c r="E482" s="266"/>
      <c r="F482" s="266" t="s">
        <v>1890</v>
      </c>
      <c r="G482" s="289" t="s">
        <v>868</v>
      </c>
      <c r="H482" s="288" t="s">
        <v>102</v>
      </c>
      <c r="I482" s="287"/>
      <c r="J482" s="285"/>
      <c r="K482" s="287"/>
      <c r="L482" s="192"/>
      <c r="M482" s="192"/>
      <c r="N482" s="192"/>
      <c r="O482" s="192"/>
      <c r="P482" s="192"/>
      <c r="Q482" s="192"/>
      <c r="R482" s="192"/>
      <c r="S482" s="192"/>
      <c r="T482" s="192"/>
      <c r="U482" s="192"/>
      <c r="V482" s="192"/>
      <c r="W482" s="192"/>
      <c r="X482" s="192"/>
      <c r="Y482" s="192"/>
      <c r="Z482" s="192"/>
      <c r="AA482" s="192"/>
      <c r="AB482" s="192"/>
      <c r="AC482" s="192"/>
      <c r="AD482" s="192"/>
      <c r="AE482" s="192"/>
      <c r="AF482" s="192"/>
      <c r="AG482" s="192"/>
      <c r="AH482" s="192"/>
      <c r="AI482" s="192"/>
      <c r="AJ482" s="192"/>
      <c r="AK482" s="192"/>
      <c r="AL482" s="192"/>
      <c r="AM482" s="192"/>
      <c r="AN482" s="192"/>
      <c r="AO482" s="192"/>
      <c r="AP482" s="192"/>
      <c r="AQ482" s="192"/>
      <c r="AR482" s="192"/>
      <c r="AS482" s="192"/>
      <c r="AT482" s="192"/>
      <c r="AU482" s="192"/>
      <c r="AV482" s="192"/>
      <c r="AW482" s="192"/>
      <c r="AX482" s="192"/>
      <c r="AY482" s="192"/>
      <c r="AZ482" s="192"/>
      <c r="BA482" s="192"/>
      <c r="BB482" s="192"/>
      <c r="BC482" s="192"/>
      <c r="BD482" s="192"/>
      <c r="BE482" s="192"/>
      <c r="BF482" s="192"/>
      <c r="BG482" s="192"/>
      <c r="BH482" s="192"/>
      <c r="BI482" s="192"/>
      <c r="BJ482" s="192"/>
      <c r="BK482" s="192"/>
      <c r="BL482" s="192"/>
      <c r="BM482" s="192"/>
      <c r="BN482" s="192"/>
      <c r="BO482" s="192"/>
      <c r="BP482" s="192"/>
      <c r="BQ482" s="192"/>
      <c r="BR482" s="192"/>
      <c r="BS482" s="192"/>
      <c r="BT482" s="192"/>
      <c r="BU482" s="192"/>
      <c r="BV482" s="192"/>
      <c r="BW482" s="192"/>
      <c r="BX482" s="192"/>
      <c r="BY482" s="192"/>
      <c r="BZ482" s="192"/>
      <c r="CA482" s="192"/>
      <c r="CB482" s="192"/>
      <c r="CC482" s="192"/>
      <c r="CD482" s="192"/>
      <c r="CE482" s="192"/>
      <c r="CF482" s="192"/>
      <c r="CG482" s="192"/>
      <c r="CH482" s="192"/>
      <c r="CI482" s="192"/>
      <c r="CJ482" s="192"/>
      <c r="CK482" s="192"/>
      <c r="CL482" s="192"/>
      <c r="CM482" s="192"/>
      <c r="CN482" s="192"/>
      <c r="CO482" s="192"/>
      <c r="CP482" s="192"/>
      <c r="CQ482" s="192"/>
      <c r="CR482" s="192"/>
      <c r="CS482" s="192"/>
      <c r="CT482" s="192"/>
      <c r="CU482" s="192"/>
      <c r="CV482" s="192"/>
      <c r="CW482" s="192"/>
      <c r="CX482" s="192"/>
      <c r="CY482" s="192"/>
      <c r="CZ482" s="192"/>
      <c r="DA482" s="192"/>
      <c r="DB482" s="192"/>
      <c r="DC482" s="192"/>
      <c r="DD482" s="192"/>
      <c r="DE482" s="192"/>
      <c r="DF482" s="192"/>
      <c r="DG482" s="192"/>
      <c r="DH482" s="192"/>
      <c r="DI482" s="192"/>
      <c r="DJ482" s="192"/>
      <c r="DK482" s="192"/>
      <c r="DL482" s="192"/>
      <c r="DM482" s="192"/>
      <c r="DN482" s="192"/>
      <c r="DO482" s="192"/>
      <c r="DP482" s="192"/>
      <c r="DQ482" s="192"/>
      <c r="DR482" s="192"/>
      <c r="DS482" s="192"/>
      <c r="DT482" s="192"/>
      <c r="DU482" s="192"/>
      <c r="DV482" s="192"/>
      <c r="DW482" s="192"/>
      <c r="DX482" s="192"/>
      <c r="DY482" s="192"/>
      <c r="DZ482" s="192"/>
      <c r="EA482" s="192"/>
      <c r="EB482" s="192"/>
      <c r="EC482" s="192"/>
      <c r="ED482" s="192"/>
      <c r="EE482" s="192"/>
      <c r="EF482" s="192"/>
      <c r="EG482" s="192"/>
      <c r="EH482" s="192"/>
      <c r="EI482" s="192"/>
      <c r="EJ482" s="192"/>
      <c r="EK482" s="192"/>
      <c r="EL482" s="192"/>
      <c r="EM482" s="192"/>
      <c r="EN482" s="192"/>
      <c r="EO482" s="192"/>
      <c r="EP482" s="192"/>
      <c r="EQ482" s="192"/>
      <c r="ER482" s="192"/>
      <c r="ES482" s="192"/>
      <c r="ET482" s="192"/>
      <c r="EU482" s="192"/>
      <c r="EV482" s="192"/>
      <c r="EW482" s="192"/>
      <c r="EX482" s="192"/>
      <c r="EY482" s="192"/>
      <c r="EZ482" s="192"/>
      <c r="FA482" s="192"/>
      <c r="FB482" s="192"/>
      <c r="FC482" s="192"/>
      <c r="FD482" s="192"/>
      <c r="FE482" s="192"/>
      <c r="FF482" s="192"/>
      <c r="FG482" s="192"/>
      <c r="FH482" s="192"/>
      <c r="FI482" s="192"/>
      <c r="FJ482" s="192"/>
      <c r="FK482" s="192"/>
      <c r="FL482" s="192"/>
      <c r="FM482" s="192"/>
      <c r="FN482" s="192"/>
      <c r="FO482" s="192"/>
      <c r="FP482" s="192"/>
      <c r="FQ482" s="192"/>
      <c r="FR482" s="192"/>
      <c r="FS482" s="192"/>
      <c r="FT482" s="192"/>
      <c r="FU482" s="192"/>
      <c r="FV482" s="192"/>
      <c r="FW482" s="192"/>
      <c r="FX482" s="192"/>
      <c r="FY482" s="192"/>
      <c r="FZ482" s="192"/>
      <c r="GA482" s="192"/>
      <c r="GB482" s="192"/>
      <c r="GC482" s="192"/>
      <c r="GD482" s="192"/>
      <c r="GE482" s="192"/>
      <c r="GF482" s="192"/>
      <c r="GG482" s="192"/>
      <c r="GH482" s="192"/>
      <c r="GI482" s="192"/>
      <c r="GJ482" s="192"/>
      <c r="GK482" s="192"/>
      <c r="GL482" s="192"/>
      <c r="GM482" s="192"/>
      <c r="GN482" s="192"/>
      <c r="GO482" s="192"/>
      <c r="GP482" s="192"/>
      <c r="GQ482" s="192"/>
      <c r="GR482" s="192"/>
      <c r="GS482" s="192"/>
      <c r="GT482" s="192"/>
      <c r="GU482" s="192"/>
      <c r="GV482" s="192"/>
      <c r="GW482" s="192"/>
      <c r="GX482" s="192"/>
      <c r="GY482" s="192"/>
      <c r="GZ482" s="192"/>
      <c r="HA482" s="192"/>
      <c r="HB482" s="192"/>
      <c r="HC482" s="192"/>
      <c r="HD482" s="192"/>
      <c r="HE482" s="192"/>
      <c r="HF482" s="192"/>
      <c r="HG482" s="192"/>
      <c r="HH482" s="192"/>
      <c r="HI482" s="192"/>
      <c r="HJ482" s="192"/>
      <c r="HK482" s="192"/>
      <c r="HL482" s="192"/>
      <c r="HM482" s="192"/>
      <c r="HN482" s="192"/>
      <c r="HO482" s="192"/>
      <c r="HP482" s="192"/>
      <c r="HQ482" s="192"/>
      <c r="HR482" s="192"/>
      <c r="HS482" s="192"/>
      <c r="HT482" s="192"/>
      <c r="HU482" s="192"/>
      <c r="HV482" s="192"/>
      <c r="HW482" s="192"/>
      <c r="HX482" s="192"/>
      <c r="HY482" s="192"/>
      <c r="HZ482" s="192"/>
      <c r="IA482" s="192"/>
      <c r="IB482" s="192"/>
      <c r="IC482" s="192"/>
      <c r="ID482" s="192"/>
      <c r="IE482" s="192"/>
      <c r="IF482" s="192"/>
      <c r="IG482" s="192"/>
      <c r="IH482" s="192"/>
      <c r="II482" s="192"/>
      <c r="IJ482" s="192"/>
      <c r="IK482" s="192"/>
      <c r="IL482" s="192"/>
      <c r="IM482" s="192"/>
      <c r="IN482" s="192"/>
      <c r="IO482" s="192"/>
      <c r="IP482" s="192"/>
      <c r="IQ482" s="192"/>
      <c r="IR482" s="192"/>
      <c r="IS482" s="192"/>
      <c r="IT482" s="192"/>
      <c r="IU482" s="192"/>
      <c r="IV482" s="192"/>
      <c r="IW482" s="192"/>
      <c r="IX482" s="192"/>
      <c r="IY482" s="192"/>
      <c r="IZ482" s="192"/>
      <c r="JA482" s="192"/>
      <c r="JB482" s="192"/>
      <c r="JC482" s="192"/>
      <c r="JD482" s="192"/>
      <c r="JE482" s="192"/>
      <c r="JF482" s="192"/>
      <c r="JG482" s="192"/>
      <c r="JH482" s="192"/>
      <c r="JI482" s="192"/>
      <c r="JJ482" s="192"/>
      <c r="JK482" s="192"/>
      <c r="JL482" s="192"/>
      <c r="JM482" s="192"/>
      <c r="JN482" s="192"/>
      <c r="JO482" s="192"/>
      <c r="JP482" s="192"/>
      <c r="JQ482" s="192"/>
      <c r="JR482" s="192"/>
      <c r="JS482" s="192"/>
      <c r="JT482" s="192"/>
      <c r="JU482" s="192"/>
      <c r="JV482" s="192"/>
      <c r="JW482" s="192"/>
      <c r="JX482" s="192"/>
      <c r="JY482" s="192"/>
      <c r="JZ482" s="192"/>
      <c r="KA482" s="192"/>
      <c r="KB482" s="192"/>
      <c r="KC482" s="192"/>
      <c r="KD482" s="192"/>
      <c r="KE482" s="192"/>
      <c r="KF482" s="192"/>
      <c r="KG482" s="192"/>
      <c r="KH482" s="192"/>
      <c r="KI482" s="192"/>
      <c r="KJ482" s="192"/>
      <c r="KK482" s="192"/>
      <c r="KL482" s="192"/>
      <c r="KM482" s="192"/>
      <c r="KN482" s="192"/>
      <c r="KO482" s="192"/>
      <c r="KP482" s="192"/>
      <c r="KQ482" s="192"/>
      <c r="KR482" s="192"/>
      <c r="KS482" s="192"/>
      <c r="KT482" s="192"/>
      <c r="KU482" s="192"/>
      <c r="KV482" s="192"/>
      <c r="KW482" s="192"/>
      <c r="KX482" s="192"/>
      <c r="KY482" s="192"/>
      <c r="KZ482" s="192"/>
      <c r="LA482" s="192"/>
      <c r="LB482" s="192"/>
      <c r="LC482" s="192"/>
      <c r="LD482" s="192"/>
      <c r="LE482" s="192"/>
      <c r="LF482" s="192"/>
      <c r="LG482" s="192"/>
      <c r="LH482" s="192"/>
      <c r="LI482" s="192"/>
      <c r="LJ482" s="192"/>
      <c r="LK482" s="192"/>
      <c r="LL482" s="192"/>
      <c r="LM482" s="192"/>
      <c r="LN482" s="192"/>
      <c r="LO482" s="192"/>
      <c r="LP482" s="192"/>
      <c r="LQ482" s="192"/>
      <c r="LR482" s="192"/>
      <c r="LS482" s="192"/>
      <c r="LT482" s="192"/>
      <c r="LU482" s="192"/>
      <c r="LV482" s="192"/>
      <c r="LW482" s="192"/>
      <c r="LX482" s="192"/>
      <c r="LY482" s="192"/>
      <c r="LZ482" s="192"/>
      <c r="MA482" s="192"/>
      <c r="MB482" s="192"/>
      <c r="MC482" s="192"/>
      <c r="MD482" s="192"/>
      <c r="ME482" s="192"/>
      <c r="MF482" s="192"/>
      <c r="MG482" s="192"/>
      <c r="MH482" s="192"/>
      <c r="MI482" s="192"/>
      <c r="MJ482" s="192"/>
      <c r="MK482" s="192"/>
      <c r="ML482" s="192"/>
      <c r="MM482" s="192"/>
      <c r="MN482" s="192"/>
      <c r="MO482" s="192"/>
      <c r="MP482" s="192"/>
      <c r="MQ482" s="192"/>
      <c r="MR482" s="192"/>
      <c r="MS482" s="192"/>
      <c r="MT482" s="192"/>
      <c r="MU482" s="192"/>
      <c r="MV482" s="192"/>
      <c r="MW482" s="192"/>
      <c r="MX482" s="192"/>
      <c r="MY482" s="192"/>
      <c r="MZ482" s="192"/>
      <c r="NA482" s="192"/>
      <c r="NB482" s="192"/>
      <c r="NC482" s="192"/>
      <c r="ND482" s="192"/>
      <c r="NE482" s="192"/>
      <c r="NF482" s="192"/>
      <c r="NG482" s="192"/>
      <c r="NH482" s="192"/>
      <c r="NI482" s="192"/>
      <c r="NJ482" s="192"/>
      <c r="NK482" s="192"/>
      <c r="NL482" s="192"/>
      <c r="NM482" s="192"/>
      <c r="NN482" s="192"/>
      <c r="NO482" s="192"/>
      <c r="NP482" s="192"/>
      <c r="NQ482" s="192"/>
      <c r="NR482" s="192"/>
      <c r="NS482" s="192"/>
      <c r="NT482" s="192"/>
      <c r="NU482" s="192"/>
      <c r="NV482" s="192"/>
      <c r="NW482" s="192"/>
      <c r="NX482" s="192"/>
      <c r="NY482" s="192"/>
      <c r="NZ482" s="192"/>
      <c r="OA482" s="192"/>
      <c r="OB482" s="192"/>
    </row>
    <row r="483" spans="1:392" s="192" customFormat="1">
      <c r="A483" s="269" t="s">
        <v>1778</v>
      </c>
      <c r="B483" s="189" t="s">
        <v>1777</v>
      </c>
      <c r="C483" s="190">
        <f>VLOOKUP(A483,'Running Inventory count'!$A:$C,3,)</f>
        <v>15</v>
      </c>
      <c r="D483" s="264"/>
      <c r="E483" s="266"/>
      <c r="F483" s="188" t="s">
        <v>1762</v>
      </c>
      <c r="G483" s="186" t="s">
        <v>868</v>
      </c>
      <c r="H483" s="185" t="s">
        <v>102</v>
      </c>
      <c r="I483" s="287"/>
      <c r="J483" s="285"/>
      <c r="K483" s="287"/>
    </row>
    <row r="484" spans="1:392" s="223" customFormat="1">
      <c r="A484" s="234" t="s">
        <v>1884</v>
      </c>
      <c r="B484" s="386" t="s">
        <v>1888</v>
      </c>
      <c r="C484" s="290">
        <f>VLOOKUP(A484,'Running Inventory count'!$A:$C,3,)</f>
        <v>98</v>
      </c>
      <c r="D484" s="264"/>
      <c r="E484" s="266"/>
      <c r="F484" s="266" t="s">
        <v>1890</v>
      </c>
      <c r="G484" s="289" t="s">
        <v>868</v>
      </c>
      <c r="H484" s="288" t="s">
        <v>102</v>
      </c>
      <c r="I484" s="287"/>
      <c r="J484" s="285"/>
      <c r="K484" s="287"/>
      <c r="L484" s="192"/>
      <c r="M484" s="254"/>
      <c r="N484" s="254"/>
      <c r="O484" s="254"/>
      <c r="P484" s="254"/>
      <c r="Q484" s="254"/>
      <c r="R484" s="254"/>
      <c r="S484" s="254"/>
      <c r="T484" s="254"/>
      <c r="U484" s="254"/>
      <c r="V484" s="254"/>
      <c r="W484" s="254"/>
      <c r="X484" s="254"/>
      <c r="Y484" s="254"/>
      <c r="Z484" s="254"/>
      <c r="AA484" s="254"/>
      <c r="AB484" s="254"/>
      <c r="AC484" s="254"/>
      <c r="AD484" s="254"/>
      <c r="AE484" s="254"/>
      <c r="AF484" s="254"/>
      <c r="AG484" s="254"/>
      <c r="AH484" s="254"/>
      <c r="AI484" s="254"/>
      <c r="AJ484" s="254"/>
      <c r="AK484" s="254"/>
      <c r="AL484" s="254"/>
      <c r="AM484" s="254"/>
      <c r="AN484" s="254"/>
      <c r="AO484" s="254"/>
      <c r="AP484" s="254"/>
      <c r="AQ484" s="254"/>
      <c r="AR484" s="254"/>
      <c r="AS484" s="254"/>
      <c r="AT484" s="254"/>
      <c r="AU484" s="254"/>
      <c r="AV484" s="254"/>
      <c r="AW484" s="254"/>
      <c r="AX484" s="254"/>
      <c r="AY484" s="254"/>
      <c r="AZ484" s="254"/>
      <c r="BA484" s="254"/>
      <c r="BB484" s="254"/>
      <c r="BC484" s="254"/>
      <c r="BD484" s="254"/>
      <c r="BE484" s="254"/>
      <c r="BF484" s="254"/>
      <c r="BG484" s="254"/>
      <c r="BH484" s="254"/>
      <c r="BI484" s="254"/>
      <c r="BJ484" s="254"/>
      <c r="BK484" s="254"/>
      <c r="BL484" s="254"/>
      <c r="BM484" s="254"/>
      <c r="BN484" s="254"/>
      <c r="BO484" s="254"/>
      <c r="BP484" s="254"/>
      <c r="BQ484" s="254"/>
      <c r="BR484" s="254"/>
      <c r="BS484" s="254"/>
      <c r="BT484" s="254"/>
      <c r="BU484" s="254"/>
      <c r="BV484" s="254"/>
      <c r="BW484" s="254"/>
      <c r="BX484" s="254"/>
      <c r="BY484" s="254"/>
      <c r="BZ484" s="254"/>
      <c r="CA484" s="254"/>
      <c r="CB484" s="254"/>
      <c r="CC484" s="254"/>
      <c r="CD484" s="254"/>
      <c r="CE484" s="254"/>
      <c r="CF484" s="254"/>
      <c r="CG484" s="254"/>
      <c r="CH484" s="254"/>
      <c r="CI484" s="254"/>
      <c r="CJ484" s="254"/>
      <c r="CK484" s="254"/>
      <c r="CL484" s="254"/>
      <c r="CM484" s="254"/>
      <c r="CN484" s="254"/>
      <c r="CO484" s="254"/>
      <c r="CP484" s="254"/>
      <c r="CQ484" s="254"/>
      <c r="CR484" s="254"/>
      <c r="CS484" s="254"/>
      <c r="CT484" s="254"/>
      <c r="CU484" s="254"/>
      <c r="CV484" s="254"/>
      <c r="CW484" s="254"/>
      <c r="CX484" s="254"/>
      <c r="CY484" s="254"/>
      <c r="CZ484" s="254"/>
      <c r="DA484" s="254"/>
      <c r="DB484" s="254"/>
      <c r="DC484" s="254"/>
      <c r="DD484" s="254"/>
      <c r="DE484" s="254"/>
      <c r="DF484" s="254"/>
      <c r="DG484" s="254"/>
      <c r="DH484" s="254"/>
      <c r="DI484" s="254"/>
      <c r="DJ484" s="254"/>
      <c r="DK484" s="254"/>
      <c r="DL484" s="254"/>
      <c r="DM484" s="254"/>
      <c r="DN484" s="254"/>
      <c r="DO484" s="254"/>
      <c r="DP484" s="254"/>
      <c r="DQ484" s="254"/>
      <c r="DR484" s="254"/>
      <c r="DS484" s="254"/>
      <c r="DT484" s="254"/>
      <c r="DU484" s="254"/>
      <c r="DV484" s="254"/>
      <c r="DW484" s="254"/>
      <c r="DX484" s="254"/>
      <c r="DY484" s="254"/>
      <c r="DZ484" s="254"/>
      <c r="EA484" s="254"/>
      <c r="EB484" s="254"/>
      <c r="EC484" s="254"/>
      <c r="ED484" s="254"/>
      <c r="EE484" s="254"/>
      <c r="EF484" s="254"/>
      <c r="EG484" s="254"/>
      <c r="EH484" s="254"/>
      <c r="EI484" s="254"/>
      <c r="EJ484" s="254"/>
      <c r="EK484" s="254"/>
      <c r="EL484" s="254"/>
      <c r="EM484" s="254"/>
      <c r="EN484" s="254"/>
      <c r="EO484" s="254"/>
      <c r="EP484" s="254"/>
      <c r="EQ484" s="254"/>
      <c r="ER484" s="254"/>
      <c r="ES484" s="254"/>
      <c r="ET484" s="254"/>
      <c r="EU484" s="254"/>
      <c r="EV484" s="254"/>
      <c r="EW484" s="254"/>
      <c r="EX484" s="254"/>
      <c r="EY484" s="254"/>
      <c r="EZ484" s="254"/>
      <c r="FA484" s="254"/>
      <c r="FB484" s="254"/>
      <c r="FC484" s="254"/>
      <c r="FD484" s="254"/>
      <c r="FE484" s="254"/>
      <c r="FF484" s="254"/>
      <c r="FG484" s="254"/>
      <c r="FH484" s="254"/>
      <c r="FI484" s="254"/>
      <c r="FJ484" s="254"/>
      <c r="FK484" s="254"/>
      <c r="FL484" s="254"/>
      <c r="FM484" s="254"/>
      <c r="FN484" s="254"/>
      <c r="FO484" s="254"/>
      <c r="FP484" s="254"/>
      <c r="FQ484" s="254"/>
      <c r="FR484" s="254"/>
      <c r="FS484" s="254"/>
      <c r="FT484" s="254"/>
      <c r="FU484" s="254"/>
      <c r="FV484" s="254"/>
      <c r="FW484" s="254"/>
      <c r="FX484" s="254"/>
      <c r="FY484" s="254"/>
      <c r="FZ484" s="254"/>
      <c r="GA484" s="254"/>
      <c r="GB484" s="254"/>
      <c r="GC484" s="254"/>
      <c r="GD484" s="254"/>
      <c r="GE484" s="254"/>
      <c r="GF484" s="254"/>
      <c r="GG484" s="254"/>
      <c r="GH484" s="254"/>
      <c r="GI484" s="254"/>
      <c r="GJ484" s="254"/>
      <c r="GK484" s="254"/>
      <c r="GL484" s="254"/>
      <c r="GM484" s="254"/>
      <c r="GN484" s="254"/>
      <c r="GO484" s="254"/>
      <c r="GP484" s="254"/>
      <c r="GQ484" s="254"/>
      <c r="GR484" s="254"/>
      <c r="GS484" s="254"/>
      <c r="GT484" s="254"/>
      <c r="GU484" s="254"/>
      <c r="GV484" s="254"/>
      <c r="GW484" s="254"/>
      <c r="GX484" s="254"/>
      <c r="GY484" s="254"/>
      <c r="GZ484" s="254"/>
      <c r="HA484" s="254"/>
      <c r="HB484" s="254"/>
      <c r="HC484" s="254"/>
      <c r="HD484" s="254"/>
      <c r="HE484" s="254"/>
      <c r="HF484" s="254"/>
      <c r="HG484" s="254"/>
      <c r="HH484" s="254"/>
      <c r="HI484" s="254"/>
      <c r="HJ484" s="254"/>
      <c r="HK484" s="254"/>
      <c r="HL484" s="254"/>
      <c r="HM484" s="254"/>
      <c r="HN484" s="254"/>
      <c r="HO484" s="254"/>
      <c r="HP484" s="254"/>
      <c r="HQ484" s="254"/>
      <c r="HR484" s="254"/>
      <c r="HS484" s="254"/>
      <c r="HT484" s="254"/>
      <c r="HU484" s="254"/>
      <c r="HV484" s="254"/>
      <c r="HW484" s="254"/>
      <c r="HX484" s="254"/>
      <c r="HY484" s="254"/>
      <c r="HZ484" s="254"/>
      <c r="IA484" s="254"/>
      <c r="IB484" s="254"/>
      <c r="IC484" s="254"/>
      <c r="ID484" s="254"/>
      <c r="IE484" s="254"/>
      <c r="IF484" s="254"/>
      <c r="IG484" s="254"/>
      <c r="IH484" s="254"/>
      <c r="II484" s="254"/>
      <c r="IJ484" s="254"/>
      <c r="IK484" s="254"/>
      <c r="IL484" s="254"/>
      <c r="IM484" s="254"/>
      <c r="IN484" s="254"/>
      <c r="IO484" s="254"/>
      <c r="IP484" s="254"/>
      <c r="IQ484" s="254"/>
      <c r="IR484" s="254"/>
      <c r="IS484" s="254"/>
      <c r="IT484" s="254"/>
      <c r="IU484" s="254"/>
      <c r="IV484" s="254"/>
      <c r="IW484" s="254"/>
      <c r="IX484" s="254"/>
      <c r="IY484" s="254"/>
      <c r="IZ484" s="254"/>
      <c r="JA484" s="254"/>
      <c r="JB484" s="254"/>
      <c r="JC484" s="254"/>
      <c r="JD484" s="254"/>
      <c r="JE484" s="254"/>
      <c r="JF484" s="254"/>
      <c r="JG484" s="254"/>
      <c r="JH484" s="254"/>
      <c r="JI484" s="254"/>
      <c r="JJ484" s="254"/>
      <c r="JK484" s="254"/>
      <c r="JL484" s="254"/>
      <c r="JM484" s="254"/>
      <c r="JN484" s="254"/>
      <c r="JO484" s="254"/>
      <c r="JP484" s="254"/>
      <c r="JQ484" s="254"/>
      <c r="JR484" s="254"/>
      <c r="JS484" s="254"/>
      <c r="JT484" s="254"/>
      <c r="JU484" s="254"/>
      <c r="JV484" s="254"/>
      <c r="JW484" s="254"/>
      <c r="JX484" s="254"/>
      <c r="JY484" s="254"/>
      <c r="JZ484" s="254"/>
      <c r="KA484" s="254"/>
      <c r="KB484" s="254"/>
      <c r="KC484" s="254"/>
      <c r="KD484" s="254"/>
      <c r="KE484" s="254"/>
      <c r="KF484" s="254"/>
      <c r="KG484" s="254"/>
      <c r="KH484" s="254"/>
      <c r="KI484" s="254"/>
      <c r="KJ484" s="254"/>
      <c r="KK484" s="254"/>
      <c r="KL484" s="254"/>
      <c r="KM484" s="254"/>
      <c r="KN484" s="254"/>
      <c r="KO484" s="254"/>
      <c r="KP484" s="254"/>
      <c r="KQ484" s="254"/>
      <c r="KR484" s="254"/>
      <c r="KS484" s="254"/>
      <c r="KT484" s="254"/>
      <c r="KU484" s="254"/>
      <c r="KV484" s="254"/>
      <c r="KW484" s="254"/>
      <c r="KX484" s="254"/>
      <c r="KY484" s="254"/>
      <c r="KZ484" s="254"/>
      <c r="LA484" s="254"/>
      <c r="LB484" s="254"/>
      <c r="LC484" s="254"/>
      <c r="LD484" s="254"/>
      <c r="LE484" s="254"/>
      <c r="LF484" s="254"/>
      <c r="LG484" s="254"/>
      <c r="LH484" s="254"/>
      <c r="LI484" s="254"/>
      <c r="LJ484" s="254"/>
      <c r="LK484" s="254"/>
      <c r="LL484" s="254"/>
      <c r="LM484" s="254"/>
      <c r="LN484" s="254"/>
      <c r="LO484" s="254"/>
      <c r="LP484" s="254"/>
      <c r="LQ484" s="254"/>
      <c r="LR484" s="254"/>
      <c r="LS484" s="254"/>
      <c r="LT484" s="254"/>
      <c r="LU484" s="254"/>
      <c r="LV484" s="254"/>
      <c r="LW484" s="254"/>
      <c r="LX484" s="254"/>
      <c r="LY484" s="254"/>
      <c r="LZ484" s="254"/>
      <c r="MA484" s="254"/>
      <c r="MB484" s="254"/>
      <c r="MC484" s="254"/>
      <c r="MD484" s="254"/>
      <c r="ME484" s="254"/>
      <c r="MF484" s="254"/>
      <c r="MG484" s="254"/>
      <c r="MH484" s="254"/>
      <c r="MI484" s="254"/>
      <c r="MJ484" s="254"/>
      <c r="MK484" s="254"/>
      <c r="ML484" s="254"/>
      <c r="MM484" s="254"/>
      <c r="MN484" s="254"/>
      <c r="MO484" s="254"/>
      <c r="MP484" s="254"/>
      <c r="MQ484" s="254"/>
      <c r="MR484" s="254"/>
      <c r="MS484" s="254"/>
      <c r="MT484" s="254"/>
      <c r="MU484" s="254"/>
      <c r="MV484" s="254"/>
      <c r="MW484" s="254"/>
      <c r="MX484" s="254"/>
      <c r="MY484" s="254"/>
      <c r="MZ484" s="254"/>
      <c r="NA484" s="254"/>
      <c r="NB484" s="254"/>
      <c r="NC484" s="254"/>
      <c r="ND484" s="254"/>
      <c r="NE484" s="254"/>
      <c r="NF484" s="254"/>
      <c r="NG484" s="254"/>
      <c r="NH484" s="254"/>
      <c r="NI484" s="254"/>
      <c r="NJ484" s="254"/>
      <c r="NK484" s="254"/>
      <c r="NL484" s="254"/>
      <c r="NM484" s="254"/>
      <c r="NN484" s="254"/>
      <c r="NO484" s="254"/>
      <c r="NP484" s="254"/>
      <c r="NQ484" s="254"/>
      <c r="NR484" s="254"/>
      <c r="NS484" s="254"/>
      <c r="NT484" s="254"/>
      <c r="NU484" s="254"/>
      <c r="NV484" s="254"/>
      <c r="NW484" s="254"/>
      <c r="NX484" s="254"/>
      <c r="NY484" s="254"/>
      <c r="NZ484" s="254"/>
      <c r="OA484" s="254"/>
      <c r="OB484" s="254"/>
    </row>
    <row r="485" spans="1:392" s="223" customFormat="1">
      <c r="A485" s="234" t="s">
        <v>1881</v>
      </c>
      <c r="B485" s="386" t="s">
        <v>1880</v>
      </c>
      <c r="C485" s="290">
        <f>VLOOKUP(A485,'Running Inventory count'!$A:$C,3,)</f>
        <v>34</v>
      </c>
      <c r="D485" s="264"/>
      <c r="E485" s="266"/>
      <c r="F485" s="266" t="s">
        <v>1890</v>
      </c>
      <c r="G485" s="289" t="s">
        <v>868</v>
      </c>
      <c r="H485" s="288" t="s">
        <v>102</v>
      </c>
      <c r="I485" s="287"/>
      <c r="J485" s="285"/>
      <c r="K485" s="287"/>
      <c r="L485" s="192"/>
      <c r="M485" s="254"/>
      <c r="N485" s="254"/>
      <c r="O485" s="254"/>
      <c r="P485" s="254"/>
      <c r="Q485" s="254"/>
      <c r="R485" s="254"/>
      <c r="S485" s="254"/>
      <c r="T485" s="254"/>
      <c r="U485" s="254"/>
      <c r="V485" s="254"/>
      <c r="W485" s="254"/>
      <c r="X485" s="254"/>
      <c r="Y485" s="254"/>
      <c r="Z485" s="254"/>
      <c r="AA485" s="254"/>
      <c r="AB485" s="254"/>
      <c r="AC485" s="254"/>
      <c r="AD485" s="254"/>
      <c r="AE485" s="254"/>
      <c r="AF485" s="254"/>
      <c r="AG485" s="254"/>
      <c r="AH485" s="254"/>
      <c r="AI485" s="254"/>
      <c r="AJ485" s="254"/>
      <c r="AK485" s="254"/>
      <c r="AL485" s="254"/>
      <c r="AM485" s="254"/>
      <c r="AN485" s="254"/>
      <c r="AO485" s="254"/>
      <c r="AP485" s="254"/>
      <c r="AQ485" s="254"/>
      <c r="AR485" s="254"/>
      <c r="AS485" s="254"/>
      <c r="AT485" s="254"/>
      <c r="AU485" s="254"/>
      <c r="AV485" s="254"/>
      <c r="AW485" s="254"/>
      <c r="AX485" s="254"/>
      <c r="AY485" s="254"/>
      <c r="AZ485" s="254"/>
      <c r="BA485" s="254"/>
      <c r="BB485" s="254"/>
      <c r="BC485" s="254"/>
      <c r="BD485" s="254"/>
      <c r="BE485" s="254"/>
      <c r="BF485" s="254"/>
      <c r="BG485" s="254"/>
      <c r="BH485" s="254"/>
      <c r="BI485" s="254"/>
      <c r="BJ485" s="254"/>
      <c r="BK485" s="254"/>
      <c r="BL485" s="254"/>
      <c r="BM485" s="254"/>
      <c r="BN485" s="254"/>
      <c r="BO485" s="254"/>
      <c r="BP485" s="254"/>
      <c r="BQ485" s="254"/>
      <c r="BR485" s="254"/>
      <c r="BS485" s="254"/>
      <c r="BT485" s="254"/>
      <c r="BU485" s="254"/>
      <c r="BV485" s="254"/>
      <c r="BW485" s="254"/>
      <c r="BX485" s="254"/>
      <c r="BY485" s="254"/>
      <c r="BZ485" s="254"/>
      <c r="CA485" s="254"/>
      <c r="CB485" s="254"/>
      <c r="CC485" s="254"/>
      <c r="CD485" s="254"/>
      <c r="CE485" s="254"/>
      <c r="CF485" s="254"/>
      <c r="CG485" s="254"/>
      <c r="CH485" s="254"/>
      <c r="CI485" s="254"/>
      <c r="CJ485" s="254"/>
      <c r="CK485" s="254"/>
      <c r="CL485" s="254"/>
      <c r="CM485" s="254"/>
      <c r="CN485" s="254"/>
      <c r="CO485" s="254"/>
      <c r="CP485" s="254"/>
      <c r="CQ485" s="254"/>
      <c r="CR485" s="254"/>
      <c r="CS485" s="254"/>
      <c r="CT485" s="254"/>
      <c r="CU485" s="254"/>
      <c r="CV485" s="254"/>
      <c r="CW485" s="254"/>
      <c r="CX485" s="254"/>
      <c r="CY485" s="254"/>
      <c r="CZ485" s="254"/>
      <c r="DA485" s="254"/>
      <c r="DB485" s="254"/>
      <c r="DC485" s="254"/>
      <c r="DD485" s="254"/>
      <c r="DE485" s="254"/>
      <c r="DF485" s="254"/>
      <c r="DG485" s="254"/>
      <c r="DH485" s="254"/>
      <c r="DI485" s="254"/>
      <c r="DJ485" s="254"/>
      <c r="DK485" s="254"/>
      <c r="DL485" s="254"/>
      <c r="DM485" s="254"/>
      <c r="DN485" s="254"/>
      <c r="DO485" s="254"/>
      <c r="DP485" s="254"/>
      <c r="DQ485" s="254"/>
      <c r="DR485" s="254"/>
      <c r="DS485" s="254"/>
      <c r="DT485" s="254"/>
      <c r="DU485" s="254"/>
      <c r="DV485" s="254"/>
      <c r="DW485" s="254"/>
      <c r="DX485" s="254"/>
      <c r="DY485" s="254"/>
      <c r="DZ485" s="254"/>
      <c r="EA485" s="254"/>
      <c r="EB485" s="254"/>
      <c r="EC485" s="254"/>
      <c r="ED485" s="254"/>
      <c r="EE485" s="254"/>
      <c r="EF485" s="254"/>
      <c r="EG485" s="254"/>
      <c r="EH485" s="254"/>
      <c r="EI485" s="254"/>
      <c r="EJ485" s="254"/>
      <c r="EK485" s="254"/>
      <c r="EL485" s="254"/>
      <c r="EM485" s="254"/>
      <c r="EN485" s="254"/>
      <c r="EO485" s="254"/>
      <c r="EP485" s="254"/>
      <c r="EQ485" s="254"/>
      <c r="ER485" s="254"/>
      <c r="ES485" s="254"/>
      <c r="ET485" s="254"/>
      <c r="EU485" s="254"/>
      <c r="EV485" s="254"/>
      <c r="EW485" s="254"/>
      <c r="EX485" s="254"/>
      <c r="EY485" s="254"/>
      <c r="EZ485" s="254"/>
      <c r="FA485" s="254"/>
      <c r="FB485" s="254"/>
      <c r="FC485" s="254"/>
      <c r="FD485" s="254"/>
      <c r="FE485" s="254"/>
      <c r="FF485" s="254"/>
      <c r="FG485" s="254"/>
      <c r="FH485" s="254"/>
      <c r="FI485" s="254"/>
      <c r="FJ485" s="254"/>
      <c r="FK485" s="254"/>
      <c r="FL485" s="254"/>
      <c r="FM485" s="254"/>
      <c r="FN485" s="254"/>
      <c r="FO485" s="254"/>
      <c r="FP485" s="254"/>
      <c r="FQ485" s="254"/>
      <c r="FR485" s="254"/>
      <c r="FS485" s="254"/>
      <c r="FT485" s="254"/>
      <c r="FU485" s="254"/>
      <c r="FV485" s="254"/>
      <c r="FW485" s="254"/>
      <c r="FX485" s="254"/>
      <c r="FY485" s="254"/>
      <c r="FZ485" s="254"/>
      <c r="GA485" s="254"/>
      <c r="GB485" s="254"/>
      <c r="GC485" s="254"/>
      <c r="GD485" s="254"/>
      <c r="GE485" s="254"/>
      <c r="GF485" s="254"/>
      <c r="GG485" s="254"/>
      <c r="GH485" s="254"/>
      <c r="GI485" s="254"/>
      <c r="GJ485" s="254"/>
      <c r="GK485" s="254"/>
      <c r="GL485" s="254"/>
      <c r="GM485" s="254"/>
      <c r="GN485" s="254"/>
      <c r="GO485" s="254"/>
      <c r="GP485" s="254"/>
      <c r="GQ485" s="254"/>
      <c r="GR485" s="254"/>
      <c r="GS485" s="254"/>
      <c r="GT485" s="254"/>
      <c r="GU485" s="254"/>
      <c r="GV485" s="254"/>
      <c r="GW485" s="254"/>
      <c r="GX485" s="254"/>
      <c r="GY485" s="254"/>
      <c r="GZ485" s="254"/>
      <c r="HA485" s="254"/>
      <c r="HB485" s="254"/>
      <c r="HC485" s="254"/>
      <c r="HD485" s="254"/>
      <c r="HE485" s="254"/>
      <c r="HF485" s="254"/>
      <c r="HG485" s="254"/>
      <c r="HH485" s="254"/>
      <c r="HI485" s="254"/>
      <c r="HJ485" s="254"/>
      <c r="HK485" s="254"/>
      <c r="HL485" s="254"/>
      <c r="HM485" s="254"/>
      <c r="HN485" s="254"/>
      <c r="HO485" s="254"/>
      <c r="HP485" s="254"/>
      <c r="HQ485" s="254"/>
      <c r="HR485" s="254"/>
      <c r="HS485" s="254"/>
      <c r="HT485" s="254"/>
      <c r="HU485" s="254"/>
      <c r="HV485" s="254"/>
      <c r="HW485" s="254"/>
      <c r="HX485" s="254"/>
      <c r="HY485" s="254"/>
      <c r="HZ485" s="254"/>
      <c r="IA485" s="254"/>
      <c r="IB485" s="254"/>
      <c r="IC485" s="254"/>
      <c r="ID485" s="254"/>
      <c r="IE485" s="254"/>
      <c r="IF485" s="254"/>
      <c r="IG485" s="254"/>
      <c r="IH485" s="254"/>
      <c r="II485" s="254"/>
      <c r="IJ485" s="254"/>
      <c r="IK485" s="254"/>
      <c r="IL485" s="254"/>
      <c r="IM485" s="254"/>
      <c r="IN485" s="254"/>
      <c r="IO485" s="254"/>
      <c r="IP485" s="254"/>
      <c r="IQ485" s="254"/>
      <c r="IR485" s="254"/>
      <c r="IS485" s="254"/>
      <c r="IT485" s="254"/>
      <c r="IU485" s="254"/>
      <c r="IV485" s="254"/>
      <c r="IW485" s="254"/>
      <c r="IX485" s="254"/>
      <c r="IY485" s="254"/>
      <c r="IZ485" s="254"/>
      <c r="JA485" s="254"/>
      <c r="JB485" s="254"/>
      <c r="JC485" s="254"/>
      <c r="JD485" s="254"/>
      <c r="JE485" s="254"/>
      <c r="JF485" s="254"/>
      <c r="JG485" s="254"/>
      <c r="JH485" s="254"/>
      <c r="JI485" s="254"/>
      <c r="JJ485" s="254"/>
      <c r="JK485" s="254"/>
      <c r="JL485" s="254"/>
      <c r="JM485" s="254"/>
      <c r="JN485" s="254"/>
      <c r="JO485" s="254"/>
      <c r="JP485" s="254"/>
      <c r="JQ485" s="254"/>
      <c r="JR485" s="254"/>
      <c r="JS485" s="254"/>
      <c r="JT485" s="254"/>
      <c r="JU485" s="254"/>
      <c r="JV485" s="254"/>
      <c r="JW485" s="254"/>
      <c r="JX485" s="254"/>
      <c r="JY485" s="254"/>
      <c r="JZ485" s="254"/>
      <c r="KA485" s="254"/>
      <c r="KB485" s="254"/>
      <c r="KC485" s="254"/>
      <c r="KD485" s="254"/>
      <c r="KE485" s="254"/>
      <c r="KF485" s="254"/>
      <c r="KG485" s="254"/>
      <c r="KH485" s="254"/>
      <c r="KI485" s="254"/>
      <c r="KJ485" s="254"/>
      <c r="KK485" s="254"/>
      <c r="KL485" s="254"/>
      <c r="KM485" s="254"/>
      <c r="KN485" s="254"/>
      <c r="KO485" s="254"/>
      <c r="KP485" s="254"/>
      <c r="KQ485" s="254"/>
      <c r="KR485" s="254"/>
      <c r="KS485" s="254"/>
      <c r="KT485" s="254"/>
      <c r="KU485" s="254"/>
      <c r="KV485" s="254"/>
      <c r="KW485" s="254"/>
      <c r="KX485" s="254"/>
      <c r="KY485" s="254"/>
      <c r="KZ485" s="254"/>
      <c r="LA485" s="254"/>
      <c r="LB485" s="254"/>
      <c r="LC485" s="254"/>
      <c r="LD485" s="254"/>
      <c r="LE485" s="254"/>
      <c r="LF485" s="254"/>
      <c r="LG485" s="254"/>
      <c r="LH485" s="254"/>
      <c r="LI485" s="254"/>
      <c r="LJ485" s="254"/>
      <c r="LK485" s="254"/>
      <c r="LL485" s="254"/>
      <c r="LM485" s="254"/>
      <c r="LN485" s="254"/>
      <c r="LO485" s="254"/>
      <c r="LP485" s="254"/>
      <c r="LQ485" s="254"/>
      <c r="LR485" s="254"/>
      <c r="LS485" s="254"/>
      <c r="LT485" s="254"/>
      <c r="LU485" s="254"/>
      <c r="LV485" s="254"/>
      <c r="LW485" s="254"/>
      <c r="LX485" s="254"/>
      <c r="LY485" s="254"/>
      <c r="LZ485" s="254"/>
      <c r="MA485" s="254"/>
      <c r="MB485" s="254"/>
      <c r="MC485" s="254"/>
      <c r="MD485" s="254"/>
      <c r="ME485" s="254"/>
      <c r="MF485" s="254"/>
      <c r="MG485" s="254"/>
      <c r="MH485" s="254"/>
      <c r="MI485" s="254"/>
      <c r="MJ485" s="254"/>
      <c r="MK485" s="254"/>
      <c r="ML485" s="254"/>
      <c r="MM485" s="254"/>
      <c r="MN485" s="254"/>
      <c r="MO485" s="254"/>
      <c r="MP485" s="254"/>
      <c r="MQ485" s="254"/>
      <c r="MR485" s="254"/>
      <c r="MS485" s="254"/>
      <c r="MT485" s="254"/>
      <c r="MU485" s="254"/>
      <c r="MV485" s="254"/>
      <c r="MW485" s="254"/>
      <c r="MX485" s="254"/>
      <c r="MY485" s="254"/>
      <c r="MZ485" s="254"/>
      <c r="NA485" s="254"/>
      <c r="NB485" s="254"/>
      <c r="NC485" s="254"/>
      <c r="ND485" s="254"/>
      <c r="NE485" s="254"/>
      <c r="NF485" s="254"/>
      <c r="NG485" s="254"/>
      <c r="NH485" s="254"/>
      <c r="NI485" s="254"/>
      <c r="NJ485" s="254"/>
      <c r="NK485" s="254"/>
      <c r="NL485" s="254"/>
      <c r="NM485" s="254"/>
      <c r="NN485" s="254"/>
      <c r="NO485" s="254"/>
      <c r="NP485" s="254"/>
      <c r="NQ485" s="254"/>
      <c r="NR485" s="254"/>
      <c r="NS485" s="254"/>
      <c r="NT485" s="254"/>
      <c r="NU485" s="254"/>
      <c r="NV485" s="254"/>
      <c r="NW485" s="254"/>
      <c r="NX485" s="254"/>
      <c r="NY485" s="254"/>
      <c r="NZ485" s="254"/>
      <c r="OA485" s="254"/>
      <c r="OB485" s="254"/>
    </row>
    <row r="486" spans="1:392" s="223" customFormat="1">
      <c r="A486" s="234" t="s">
        <v>1885</v>
      </c>
      <c r="B486" s="386" t="s">
        <v>1889</v>
      </c>
      <c r="C486" s="290">
        <f>VLOOKUP(A486,'Running Inventory count'!$A:$C,3,)</f>
        <v>12</v>
      </c>
      <c r="D486" s="264"/>
      <c r="E486" s="266"/>
      <c r="F486" s="266" t="s">
        <v>1890</v>
      </c>
      <c r="G486" s="289" t="s">
        <v>868</v>
      </c>
      <c r="H486" s="288" t="s">
        <v>102</v>
      </c>
      <c r="I486" s="287"/>
      <c r="J486" s="285"/>
      <c r="K486" s="287"/>
      <c r="L486" s="192"/>
      <c r="M486" s="254"/>
      <c r="N486" s="254"/>
      <c r="O486" s="254"/>
      <c r="P486" s="254"/>
      <c r="Q486" s="254"/>
      <c r="R486" s="254"/>
      <c r="S486" s="254"/>
      <c r="T486" s="254"/>
      <c r="U486" s="254"/>
      <c r="V486" s="254"/>
      <c r="W486" s="254"/>
      <c r="X486" s="254"/>
      <c r="Y486" s="254"/>
      <c r="Z486" s="254"/>
      <c r="AA486" s="254"/>
      <c r="AB486" s="254"/>
      <c r="AC486" s="254"/>
      <c r="AD486" s="254"/>
      <c r="AE486" s="254"/>
      <c r="AF486" s="254"/>
      <c r="AG486" s="254"/>
      <c r="AH486" s="254"/>
      <c r="AI486" s="254"/>
      <c r="AJ486" s="254"/>
      <c r="AK486" s="254"/>
      <c r="AL486" s="254"/>
      <c r="AM486" s="254"/>
      <c r="AN486" s="254"/>
      <c r="AO486" s="254"/>
      <c r="AP486" s="254"/>
      <c r="AQ486" s="254"/>
      <c r="AR486" s="254"/>
      <c r="AS486" s="254"/>
      <c r="AT486" s="254"/>
      <c r="AU486" s="254"/>
      <c r="AV486" s="254"/>
      <c r="AW486" s="254"/>
      <c r="AX486" s="254"/>
      <c r="AY486" s="254"/>
      <c r="AZ486" s="254"/>
      <c r="BA486" s="254"/>
      <c r="BB486" s="254"/>
      <c r="BC486" s="254"/>
      <c r="BD486" s="254"/>
      <c r="BE486" s="254"/>
      <c r="BF486" s="254"/>
      <c r="BG486" s="254"/>
      <c r="BH486" s="254"/>
      <c r="BI486" s="254"/>
      <c r="BJ486" s="254"/>
      <c r="BK486" s="254"/>
      <c r="BL486" s="254"/>
      <c r="BM486" s="254"/>
      <c r="BN486" s="254"/>
      <c r="BO486" s="254"/>
      <c r="BP486" s="254"/>
      <c r="BQ486" s="254"/>
      <c r="BR486" s="254"/>
      <c r="BS486" s="254"/>
      <c r="BT486" s="254"/>
      <c r="BU486" s="254"/>
      <c r="BV486" s="254"/>
      <c r="BW486" s="254"/>
      <c r="BX486" s="254"/>
      <c r="BY486" s="254"/>
      <c r="BZ486" s="254"/>
      <c r="CA486" s="254"/>
      <c r="CB486" s="254"/>
      <c r="CC486" s="254"/>
      <c r="CD486" s="254"/>
      <c r="CE486" s="254"/>
      <c r="CF486" s="254"/>
      <c r="CG486" s="254"/>
      <c r="CH486" s="254"/>
      <c r="CI486" s="254"/>
      <c r="CJ486" s="254"/>
      <c r="CK486" s="254"/>
      <c r="CL486" s="254"/>
      <c r="CM486" s="254"/>
      <c r="CN486" s="254"/>
      <c r="CO486" s="254"/>
      <c r="CP486" s="254"/>
      <c r="CQ486" s="254"/>
      <c r="CR486" s="254"/>
      <c r="CS486" s="254"/>
      <c r="CT486" s="254"/>
      <c r="CU486" s="254"/>
      <c r="CV486" s="254"/>
      <c r="CW486" s="254"/>
      <c r="CX486" s="254"/>
      <c r="CY486" s="254"/>
      <c r="CZ486" s="254"/>
      <c r="DA486" s="254"/>
      <c r="DB486" s="254"/>
      <c r="DC486" s="254"/>
      <c r="DD486" s="254"/>
      <c r="DE486" s="254"/>
      <c r="DF486" s="254"/>
      <c r="DG486" s="254"/>
      <c r="DH486" s="254"/>
      <c r="DI486" s="254"/>
      <c r="DJ486" s="254"/>
      <c r="DK486" s="254"/>
      <c r="DL486" s="254"/>
      <c r="DM486" s="254"/>
      <c r="DN486" s="254"/>
      <c r="DO486" s="254"/>
      <c r="DP486" s="254"/>
      <c r="DQ486" s="254"/>
      <c r="DR486" s="254"/>
      <c r="DS486" s="254"/>
      <c r="DT486" s="254"/>
      <c r="DU486" s="254"/>
      <c r="DV486" s="254"/>
      <c r="DW486" s="254"/>
      <c r="DX486" s="254"/>
      <c r="DY486" s="254"/>
      <c r="DZ486" s="254"/>
      <c r="EA486" s="254"/>
      <c r="EB486" s="254"/>
      <c r="EC486" s="254"/>
      <c r="ED486" s="254"/>
      <c r="EE486" s="254"/>
      <c r="EF486" s="254"/>
      <c r="EG486" s="254"/>
      <c r="EH486" s="254"/>
      <c r="EI486" s="254"/>
      <c r="EJ486" s="254"/>
      <c r="EK486" s="254"/>
      <c r="EL486" s="254"/>
      <c r="EM486" s="254"/>
      <c r="EN486" s="254"/>
      <c r="EO486" s="254"/>
      <c r="EP486" s="254"/>
      <c r="EQ486" s="254"/>
      <c r="ER486" s="254"/>
      <c r="ES486" s="254"/>
      <c r="ET486" s="254"/>
      <c r="EU486" s="254"/>
      <c r="EV486" s="254"/>
      <c r="EW486" s="254"/>
      <c r="EX486" s="254"/>
      <c r="EY486" s="254"/>
      <c r="EZ486" s="254"/>
      <c r="FA486" s="254"/>
      <c r="FB486" s="254"/>
      <c r="FC486" s="254"/>
      <c r="FD486" s="254"/>
      <c r="FE486" s="254"/>
      <c r="FF486" s="254"/>
      <c r="FG486" s="254"/>
      <c r="FH486" s="254"/>
      <c r="FI486" s="254"/>
      <c r="FJ486" s="254"/>
      <c r="FK486" s="254"/>
      <c r="FL486" s="254"/>
      <c r="FM486" s="254"/>
      <c r="FN486" s="254"/>
      <c r="FO486" s="254"/>
      <c r="FP486" s="254"/>
      <c r="FQ486" s="254"/>
      <c r="FR486" s="254"/>
      <c r="FS486" s="254"/>
      <c r="FT486" s="254"/>
      <c r="FU486" s="254"/>
      <c r="FV486" s="254"/>
      <c r="FW486" s="254"/>
      <c r="FX486" s="254"/>
      <c r="FY486" s="254"/>
      <c r="FZ486" s="254"/>
      <c r="GA486" s="254"/>
      <c r="GB486" s="254"/>
      <c r="GC486" s="254"/>
      <c r="GD486" s="254"/>
      <c r="GE486" s="254"/>
      <c r="GF486" s="254"/>
      <c r="GG486" s="254"/>
      <c r="GH486" s="254"/>
      <c r="GI486" s="254"/>
      <c r="GJ486" s="254"/>
      <c r="GK486" s="254"/>
      <c r="GL486" s="254"/>
      <c r="GM486" s="254"/>
      <c r="GN486" s="254"/>
      <c r="GO486" s="254"/>
      <c r="GP486" s="254"/>
      <c r="GQ486" s="254"/>
      <c r="GR486" s="254"/>
      <c r="GS486" s="254"/>
      <c r="GT486" s="254"/>
      <c r="GU486" s="254"/>
      <c r="GV486" s="254"/>
      <c r="GW486" s="254"/>
      <c r="GX486" s="254"/>
      <c r="GY486" s="254"/>
      <c r="GZ486" s="254"/>
      <c r="HA486" s="254"/>
      <c r="HB486" s="254"/>
      <c r="HC486" s="254"/>
      <c r="HD486" s="254"/>
      <c r="HE486" s="254"/>
      <c r="HF486" s="254"/>
      <c r="HG486" s="254"/>
      <c r="HH486" s="254"/>
      <c r="HI486" s="254"/>
      <c r="HJ486" s="254"/>
      <c r="HK486" s="254"/>
      <c r="HL486" s="254"/>
      <c r="HM486" s="254"/>
      <c r="HN486" s="254"/>
      <c r="HO486" s="254"/>
      <c r="HP486" s="254"/>
      <c r="HQ486" s="254"/>
      <c r="HR486" s="254"/>
      <c r="HS486" s="254"/>
      <c r="HT486" s="254"/>
      <c r="HU486" s="254"/>
      <c r="HV486" s="254"/>
      <c r="HW486" s="254"/>
      <c r="HX486" s="254"/>
      <c r="HY486" s="254"/>
      <c r="HZ486" s="254"/>
      <c r="IA486" s="254"/>
      <c r="IB486" s="254"/>
      <c r="IC486" s="254"/>
      <c r="ID486" s="254"/>
      <c r="IE486" s="254"/>
      <c r="IF486" s="254"/>
      <c r="IG486" s="254"/>
      <c r="IH486" s="254"/>
      <c r="II486" s="254"/>
      <c r="IJ486" s="254"/>
      <c r="IK486" s="254"/>
      <c r="IL486" s="254"/>
      <c r="IM486" s="254"/>
      <c r="IN486" s="254"/>
      <c r="IO486" s="254"/>
      <c r="IP486" s="254"/>
      <c r="IQ486" s="254"/>
      <c r="IR486" s="254"/>
      <c r="IS486" s="254"/>
      <c r="IT486" s="254"/>
      <c r="IU486" s="254"/>
      <c r="IV486" s="254"/>
      <c r="IW486" s="254"/>
      <c r="IX486" s="254"/>
      <c r="IY486" s="254"/>
      <c r="IZ486" s="254"/>
      <c r="JA486" s="254"/>
      <c r="JB486" s="254"/>
      <c r="JC486" s="254"/>
      <c r="JD486" s="254"/>
      <c r="JE486" s="254"/>
      <c r="JF486" s="254"/>
      <c r="JG486" s="254"/>
      <c r="JH486" s="254"/>
      <c r="JI486" s="254"/>
      <c r="JJ486" s="254"/>
      <c r="JK486" s="254"/>
      <c r="JL486" s="254"/>
      <c r="JM486" s="254"/>
      <c r="JN486" s="254"/>
      <c r="JO486" s="254"/>
      <c r="JP486" s="254"/>
      <c r="JQ486" s="254"/>
      <c r="JR486" s="254"/>
      <c r="JS486" s="254"/>
      <c r="JT486" s="254"/>
      <c r="JU486" s="254"/>
      <c r="JV486" s="254"/>
      <c r="JW486" s="254"/>
      <c r="JX486" s="254"/>
      <c r="JY486" s="254"/>
      <c r="JZ486" s="254"/>
      <c r="KA486" s="254"/>
      <c r="KB486" s="254"/>
      <c r="KC486" s="254"/>
      <c r="KD486" s="254"/>
      <c r="KE486" s="254"/>
      <c r="KF486" s="254"/>
      <c r="KG486" s="254"/>
      <c r="KH486" s="254"/>
      <c r="KI486" s="254"/>
      <c r="KJ486" s="254"/>
      <c r="KK486" s="254"/>
      <c r="KL486" s="254"/>
      <c r="KM486" s="254"/>
      <c r="KN486" s="254"/>
      <c r="KO486" s="254"/>
      <c r="KP486" s="254"/>
      <c r="KQ486" s="254"/>
      <c r="KR486" s="254"/>
      <c r="KS486" s="254"/>
      <c r="KT486" s="254"/>
      <c r="KU486" s="254"/>
      <c r="KV486" s="254"/>
      <c r="KW486" s="254"/>
      <c r="KX486" s="254"/>
      <c r="KY486" s="254"/>
      <c r="KZ486" s="254"/>
      <c r="LA486" s="254"/>
      <c r="LB486" s="254"/>
      <c r="LC486" s="254"/>
      <c r="LD486" s="254"/>
      <c r="LE486" s="254"/>
      <c r="LF486" s="254"/>
      <c r="LG486" s="254"/>
      <c r="LH486" s="254"/>
      <c r="LI486" s="254"/>
      <c r="LJ486" s="254"/>
      <c r="LK486" s="254"/>
      <c r="LL486" s="254"/>
      <c r="LM486" s="254"/>
      <c r="LN486" s="254"/>
      <c r="LO486" s="254"/>
      <c r="LP486" s="254"/>
      <c r="LQ486" s="254"/>
      <c r="LR486" s="254"/>
      <c r="LS486" s="254"/>
      <c r="LT486" s="254"/>
      <c r="LU486" s="254"/>
      <c r="LV486" s="254"/>
      <c r="LW486" s="254"/>
      <c r="LX486" s="254"/>
      <c r="LY486" s="254"/>
      <c r="LZ486" s="254"/>
      <c r="MA486" s="254"/>
      <c r="MB486" s="254"/>
      <c r="MC486" s="254"/>
      <c r="MD486" s="254"/>
      <c r="ME486" s="254"/>
      <c r="MF486" s="254"/>
      <c r="MG486" s="254"/>
      <c r="MH486" s="254"/>
      <c r="MI486" s="254"/>
      <c r="MJ486" s="254"/>
      <c r="MK486" s="254"/>
      <c r="ML486" s="254"/>
      <c r="MM486" s="254"/>
      <c r="MN486" s="254"/>
      <c r="MO486" s="254"/>
      <c r="MP486" s="254"/>
      <c r="MQ486" s="254"/>
      <c r="MR486" s="254"/>
      <c r="MS486" s="254"/>
      <c r="MT486" s="254"/>
      <c r="MU486" s="254"/>
      <c r="MV486" s="254"/>
      <c r="MW486" s="254"/>
      <c r="MX486" s="254"/>
      <c r="MY486" s="254"/>
      <c r="MZ486" s="254"/>
      <c r="NA486" s="254"/>
      <c r="NB486" s="254"/>
      <c r="NC486" s="254"/>
      <c r="ND486" s="254"/>
      <c r="NE486" s="254"/>
      <c r="NF486" s="254"/>
      <c r="NG486" s="254"/>
      <c r="NH486" s="254"/>
      <c r="NI486" s="254"/>
      <c r="NJ486" s="254"/>
      <c r="NK486" s="254"/>
      <c r="NL486" s="254"/>
      <c r="NM486" s="254"/>
      <c r="NN486" s="254"/>
      <c r="NO486" s="254"/>
      <c r="NP486" s="254"/>
      <c r="NQ486" s="254"/>
      <c r="NR486" s="254"/>
      <c r="NS486" s="254"/>
      <c r="NT486" s="254"/>
      <c r="NU486" s="254"/>
      <c r="NV486" s="254"/>
      <c r="NW486" s="254"/>
      <c r="NX486" s="254"/>
      <c r="NY486" s="254"/>
      <c r="NZ486" s="254"/>
      <c r="OA486" s="254"/>
      <c r="OB486" s="254"/>
    </row>
    <row r="487" spans="1:392" s="223" customFormat="1">
      <c r="A487" s="234" t="s">
        <v>1882</v>
      </c>
      <c r="B487" s="386" t="s">
        <v>1886</v>
      </c>
      <c r="C487" s="290">
        <f>VLOOKUP(A487,'Running Inventory count'!$A:$C,3,)</f>
        <v>25</v>
      </c>
      <c r="D487" s="264"/>
      <c r="E487" s="266"/>
      <c r="F487" s="266" t="s">
        <v>1890</v>
      </c>
      <c r="G487" s="289" t="s">
        <v>868</v>
      </c>
      <c r="H487" s="288" t="s">
        <v>102</v>
      </c>
      <c r="I487" s="287"/>
      <c r="J487" s="285"/>
      <c r="K487" s="287"/>
      <c r="L487" s="192"/>
      <c r="M487" s="254"/>
      <c r="N487" s="254"/>
      <c r="O487" s="254"/>
      <c r="P487" s="254"/>
      <c r="Q487" s="254"/>
      <c r="R487" s="254"/>
      <c r="S487" s="254"/>
      <c r="T487" s="254"/>
      <c r="U487" s="254"/>
      <c r="V487" s="254"/>
      <c r="W487" s="254"/>
      <c r="X487" s="254"/>
      <c r="Y487" s="254"/>
      <c r="Z487" s="254"/>
      <c r="AA487" s="254"/>
      <c r="AB487" s="254"/>
      <c r="AC487" s="254"/>
      <c r="AD487" s="254"/>
      <c r="AE487" s="254"/>
      <c r="AF487" s="254"/>
      <c r="AG487" s="254"/>
      <c r="AH487" s="254"/>
      <c r="AI487" s="254"/>
      <c r="AJ487" s="254"/>
      <c r="AK487" s="254"/>
      <c r="AL487" s="254"/>
      <c r="AM487" s="254"/>
      <c r="AN487" s="254"/>
      <c r="AO487" s="254"/>
      <c r="AP487" s="254"/>
      <c r="AQ487" s="254"/>
      <c r="AR487" s="254"/>
      <c r="AS487" s="254"/>
      <c r="AT487" s="254"/>
      <c r="AU487" s="254"/>
      <c r="AV487" s="254"/>
      <c r="AW487" s="254"/>
      <c r="AX487" s="254"/>
      <c r="AY487" s="254"/>
      <c r="AZ487" s="254"/>
      <c r="BA487" s="254"/>
      <c r="BB487" s="254"/>
      <c r="BC487" s="254"/>
      <c r="BD487" s="254"/>
      <c r="BE487" s="254"/>
      <c r="BF487" s="254"/>
      <c r="BG487" s="254"/>
      <c r="BH487" s="254"/>
      <c r="BI487" s="254"/>
      <c r="BJ487" s="254"/>
      <c r="BK487" s="254"/>
      <c r="BL487" s="254"/>
      <c r="BM487" s="254"/>
      <c r="BN487" s="254"/>
      <c r="BO487" s="254"/>
      <c r="BP487" s="254"/>
      <c r="BQ487" s="254"/>
      <c r="BR487" s="254"/>
      <c r="BS487" s="254"/>
      <c r="BT487" s="254"/>
      <c r="BU487" s="254"/>
      <c r="BV487" s="254"/>
      <c r="BW487" s="254"/>
      <c r="BX487" s="254"/>
      <c r="BY487" s="254"/>
      <c r="BZ487" s="254"/>
      <c r="CA487" s="254"/>
      <c r="CB487" s="254"/>
      <c r="CC487" s="254"/>
      <c r="CD487" s="254"/>
      <c r="CE487" s="254"/>
      <c r="CF487" s="254"/>
      <c r="CG487" s="254"/>
      <c r="CH487" s="254"/>
      <c r="CI487" s="254"/>
      <c r="CJ487" s="254"/>
      <c r="CK487" s="254"/>
      <c r="CL487" s="254"/>
      <c r="CM487" s="254"/>
      <c r="CN487" s="254"/>
      <c r="CO487" s="254"/>
      <c r="CP487" s="254"/>
      <c r="CQ487" s="254"/>
      <c r="CR487" s="254"/>
      <c r="CS487" s="254"/>
      <c r="CT487" s="254"/>
      <c r="CU487" s="254"/>
      <c r="CV487" s="254"/>
      <c r="CW487" s="254"/>
      <c r="CX487" s="254"/>
      <c r="CY487" s="254"/>
      <c r="CZ487" s="254"/>
      <c r="DA487" s="254"/>
      <c r="DB487" s="254"/>
      <c r="DC487" s="254"/>
      <c r="DD487" s="254"/>
      <c r="DE487" s="254"/>
      <c r="DF487" s="254"/>
      <c r="DG487" s="254"/>
      <c r="DH487" s="254"/>
      <c r="DI487" s="254"/>
      <c r="DJ487" s="254"/>
      <c r="DK487" s="254"/>
      <c r="DL487" s="254"/>
      <c r="DM487" s="254"/>
      <c r="DN487" s="254"/>
      <c r="DO487" s="254"/>
      <c r="DP487" s="254"/>
      <c r="DQ487" s="254"/>
      <c r="DR487" s="254"/>
      <c r="DS487" s="254"/>
      <c r="DT487" s="254"/>
      <c r="DU487" s="254"/>
      <c r="DV487" s="254"/>
      <c r="DW487" s="254"/>
      <c r="DX487" s="254"/>
      <c r="DY487" s="254"/>
      <c r="DZ487" s="254"/>
      <c r="EA487" s="254"/>
      <c r="EB487" s="254"/>
      <c r="EC487" s="254"/>
      <c r="ED487" s="254"/>
      <c r="EE487" s="254"/>
      <c r="EF487" s="254"/>
      <c r="EG487" s="254"/>
      <c r="EH487" s="254"/>
      <c r="EI487" s="254"/>
      <c r="EJ487" s="254"/>
      <c r="EK487" s="254"/>
      <c r="EL487" s="254"/>
      <c r="EM487" s="254"/>
      <c r="EN487" s="254"/>
      <c r="EO487" s="254"/>
      <c r="EP487" s="254"/>
      <c r="EQ487" s="254"/>
      <c r="ER487" s="254"/>
      <c r="ES487" s="254"/>
      <c r="ET487" s="254"/>
      <c r="EU487" s="254"/>
      <c r="EV487" s="254"/>
      <c r="EW487" s="254"/>
      <c r="EX487" s="254"/>
      <c r="EY487" s="254"/>
      <c r="EZ487" s="254"/>
      <c r="FA487" s="254"/>
      <c r="FB487" s="254"/>
      <c r="FC487" s="254"/>
      <c r="FD487" s="254"/>
      <c r="FE487" s="254"/>
      <c r="FF487" s="254"/>
      <c r="FG487" s="254"/>
      <c r="FH487" s="254"/>
      <c r="FI487" s="254"/>
      <c r="FJ487" s="254"/>
      <c r="FK487" s="254"/>
      <c r="FL487" s="254"/>
      <c r="FM487" s="254"/>
      <c r="FN487" s="254"/>
      <c r="FO487" s="254"/>
      <c r="FP487" s="254"/>
      <c r="FQ487" s="254"/>
      <c r="FR487" s="254"/>
      <c r="FS487" s="254"/>
      <c r="FT487" s="254"/>
      <c r="FU487" s="254"/>
      <c r="FV487" s="254"/>
      <c r="FW487" s="254"/>
      <c r="FX487" s="254"/>
      <c r="FY487" s="254"/>
      <c r="FZ487" s="254"/>
      <c r="GA487" s="254"/>
      <c r="GB487" s="254"/>
      <c r="GC487" s="254"/>
      <c r="GD487" s="254"/>
      <c r="GE487" s="254"/>
      <c r="GF487" s="254"/>
      <c r="GG487" s="254"/>
      <c r="GH487" s="254"/>
      <c r="GI487" s="254"/>
      <c r="GJ487" s="254"/>
      <c r="GK487" s="254"/>
      <c r="GL487" s="254"/>
      <c r="GM487" s="254"/>
      <c r="GN487" s="254"/>
      <c r="GO487" s="254"/>
      <c r="GP487" s="254"/>
      <c r="GQ487" s="254"/>
      <c r="GR487" s="254"/>
      <c r="GS487" s="254"/>
      <c r="GT487" s="254"/>
      <c r="GU487" s="254"/>
      <c r="GV487" s="254"/>
      <c r="GW487" s="254"/>
      <c r="GX487" s="254"/>
      <c r="GY487" s="254"/>
      <c r="GZ487" s="254"/>
      <c r="HA487" s="254"/>
      <c r="HB487" s="254"/>
      <c r="HC487" s="254"/>
      <c r="HD487" s="254"/>
      <c r="HE487" s="254"/>
      <c r="HF487" s="254"/>
      <c r="HG487" s="254"/>
      <c r="HH487" s="254"/>
      <c r="HI487" s="254"/>
      <c r="HJ487" s="254"/>
      <c r="HK487" s="254"/>
      <c r="HL487" s="254"/>
      <c r="HM487" s="254"/>
      <c r="HN487" s="254"/>
      <c r="HO487" s="254"/>
      <c r="HP487" s="254"/>
      <c r="HQ487" s="254"/>
      <c r="HR487" s="254"/>
      <c r="HS487" s="254"/>
      <c r="HT487" s="254"/>
      <c r="HU487" s="254"/>
      <c r="HV487" s="254"/>
      <c r="HW487" s="254"/>
      <c r="HX487" s="254"/>
      <c r="HY487" s="254"/>
      <c r="HZ487" s="254"/>
      <c r="IA487" s="254"/>
      <c r="IB487" s="254"/>
      <c r="IC487" s="254"/>
      <c r="ID487" s="254"/>
      <c r="IE487" s="254"/>
      <c r="IF487" s="254"/>
      <c r="IG487" s="254"/>
      <c r="IH487" s="254"/>
      <c r="II487" s="254"/>
      <c r="IJ487" s="254"/>
      <c r="IK487" s="254"/>
      <c r="IL487" s="254"/>
      <c r="IM487" s="254"/>
      <c r="IN487" s="254"/>
      <c r="IO487" s="254"/>
      <c r="IP487" s="254"/>
      <c r="IQ487" s="254"/>
      <c r="IR487" s="254"/>
      <c r="IS487" s="254"/>
      <c r="IT487" s="254"/>
      <c r="IU487" s="254"/>
      <c r="IV487" s="254"/>
      <c r="IW487" s="254"/>
      <c r="IX487" s="254"/>
      <c r="IY487" s="254"/>
      <c r="IZ487" s="254"/>
      <c r="JA487" s="254"/>
      <c r="JB487" s="254"/>
      <c r="JC487" s="254"/>
      <c r="JD487" s="254"/>
      <c r="JE487" s="254"/>
      <c r="JF487" s="254"/>
      <c r="JG487" s="254"/>
      <c r="JH487" s="254"/>
      <c r="JI487" s="254"/>
      <c r="JJ487" s="254"/>
      <c r="JK487" s="254"/>
      <c r="JL487" s="254"/>
      <c r="JM487" s="254"/>
      <c r="JN487" s="254"/>
      <c r="JO487" s="254"/>
      <c r="JP487" s="254"/>
      <c r="JQ487" s="254"/>
      <c r="JR487" s="254"/>
      <c r="JS487" s="254"/>
      <c r="JT487" s="254"/>
      <c r="JU487" s="254"/>
      <c r="JV487" s="254"/>
      <c r="JW487" s="254"/>
      <c r="JX487" s="254"/>
      <c r="JY487" s="254"/>
      <c r="JZ487" s="254"/>
      <c r="KA487" s="254"/>
      <c r="KB487" s="254"/>
      <c r="KC487" s="254"/>
      <c r="KD487" s="254"/>
      <c r="KE487" s="254"/>
      <c r="KF487" s="254"/>
      <c r="KG487" s="254"/>
      <c r="KH487" s="254"/>
      <c r="KI487" s="254"/>
      <c r="KJ487" s="254"/>
      <c r="KK487" s="254"/>
      <c r="KL487" s="254"/>
      <c r="KM487" s="254"/>
      <c r="KN487" s="254"/>
      <c r="KO487" s="254"/>
      <c r="KP487" s="254"/>
      <c r="KQ487" s="254"/>
      <c r="KR487" s="254"/>
      <c r="KS487" s="254"/>
      <c r="KT487" s="254"/>
      <c r="KU487" s="254"/>
      <c r="KV487" s="254"/>
      <c r="KW487" s="254"/>
      <c r="KX487" s="254"/>
      <c r="KY487" s="254"/>
      <c r="KZ487" s="254"/>
      <c r="LA487" s="254"/>
      <c r="LB487" s="254"/>
      <c r="LC487" s="254"/>
      <c r="LD487" s="254"/>
      <c r="LE487" s="254"/>
      <c r="LF487" s="254"/>
      <c r="LG487" s="254"/>
      <c r="LH487" s="254"/>
      <c r="LI487" s="254"/>
      <c r="LJ487" s="254"/>
      <c r="LK487" s="254"/>
      <c r="LL487" s="254"/>
      <c r="LM487" s="254"/>
      <c r="LN487" s="254"/>
      <c r="LO487" s="254"/>
      <c r="LP487" s="254"/>
      <c r="LQ487" s="254"/>
      <c r="LR487" s="254"/>
      <c r="LS487" s="254"/>
      <c r="LT487" s="254"/>
      <c r="LU487" s="254"/>
      <c r="LV487" s="254"/>
      <c r="LW487" s="254"/>
      <c r="LX487" s="254"/>
      <c r="LY487" s="254"/>
      <c r="LZ487" s="254"/>
      <c r="MA487" s="254"/>
      <c r="MB487" s="254"/>
      <c r="MC487" s="254"/>
      <c r="MD487" s="254"/>
      <c r="ME487" s="254"/>
      <c r="MF487" s="254"/>
      <c r="MG487" s="254"/>
      <c r="MH487" s="254"/>
      <c r="MI487" s="254"/>
      <c r="MJ487" s="254"/>
      <c r="MK487" s="254"/>
      <c r="ML487" s="254"/>
      <c r="MM487" s="254"/>
      <c r="MN487" s="254"/>
      <c r="MO487" s="254"/>
      <c r="MP487" s="254"/>
      <c r="MQ487" s="254"/>
      <c r="MR487" s="254"/>
      <c r="MS487" s="254"/>
      <c r="MT487" s="254"/>
      <c r="MU487" s="254"/>
      <c r="MV487" s="254"/>
      <c r="MW487" s="254"/>
      <c r="MX487" s="254"/>
      <c r="MY487" s="254"/>
      <c r="MZ487" s="254"/>
      <c r="NA487" s="254"/>
      <c r="NB487" s="254"/>
      <c r="NC487" s="254"/>
      <c r="ND487" s="254"/>
      <c r="NE487" s="254"/>
      <c r="NF487" s="254"/>
      <c r="NG487" s="254"/>
      <c r="NH487" s="254"/>
      <c r="NI487" s="254"/>
      <c r="NJ487" s="254"/>
      <c r="NK487" s="254"/>
      <c r="NL487" s="254"/>
      <c r="NM487" s="254"/>
      <c r="NN487" s="254"/>
      <c r="NO487" s="254"/>
      <c r="NP487" s="254"/>
      <c r="NQ487" s="254"/>
      <c r="NR487" s="254"/>
      <c r="NS487" s="254"/>
      <c r="NT487" s="254"/>
      <c r="NU487" s="254"/>
      <c r="NV487" s="254"/>
      <c r="NW487" s="254"/>
      <c r="NX487" s="254"/>
      <c r="NY487" s="254"/>
      <c r="NZ487" s="254"/>
      <c r="OA487" s="254"/>
      <c r="OB487" s="254"/>
    </row>
    <row r="488" spans="1:392" s="192" customFormat="1">
      <c r="A488" s="124" t="s">
        <v>95</v>
      </c>
      <c r="B488" s="156" t="s">
        <v>98</v>
      </c>
      <c r="C488" s="170">
        <f>VLOOKUP(A488,'Running Inventory count'!$A:$C,3,)</f>
        <v>20</v>
      </c>
      <c r="D488" s="169"/>
      <c r="E488" s="169"/>
      <c r="F488" s="169" t="s">
        <v>1058</v>
      </c>
      <c r="G488" s="169" t="s">
        <v>869</v>
      </c>
      <c r="H488" s="167" t="s">
        <v>105</v>
      </c>
      <c r="I488" s="207"/>
      <c r="J488" s="163"/>
      <c r="K488" s="151"/>
    </row>
    <row r="489" spans="1:392" s="192" customFormat="1">
      <c r="A489" s="124" t="s">
        <v>1060</v>
      </c>
      <c r="B489" s="156" t="s">
        <v>1061</v>
      </c>
      <c r="C489" s="170">
        <f>VLOOKUP(A489,'Running Inventory count'!$A:$C,3,)</f>
        <v>1</v>
      </c>
      <c r="D489" s="169"/>
      <c r="E489" s="169"/>
      <c r="F489" s="169" t="s">
        <v>1058</v>
      </c>
      <c r="G489" s="169" t="s">
        <v>869</v>
      </c>
      <c r="H489" s="167" t="s">
        <v>105</v>
      </c>
      <c r="I489" s="207"/>
      <c r="J489" s="163"/>
      <c r="K489" s="151"/>
    </row>
    <row r="490" spans="1:392" s="192" customFormat="1">
      <c r="A490" s="124" t="s">
        <v>96</v>
      </c>
      <c r="B490" s="156" t="s">
        <v>97</v>
      </c>
      <c r="C490" s="170">
        <f>VLOOKUP(A490,'Running Inventory count'!$A:$C,3,)</f>
        <v>46</v>
      </c>
      <c r="D490" s="169"/>
      <c r="E490" s="169"/>
      <c r="F490" s="169" t="s">
        <v>1058</v>
      </c>
      <c r="G490" s="169" t="s">
        <v>869</v>
      </c>
      <c r="H490" s="167" t="s">
        <v>105</v>
      </c>
      <c r="I490" s="207"/>
      <c r="J490" s="163"/>
      <c r="K490" s="151"/>
    </row>
    <row r="491" spans="1:392">
      <c r="A491" s="269" t="s">
        <v>52</v>
      </c>
      <c r="B491" s="189" t="s">
        <v>13</v>
      </c>
      <c r="C491" s="290">
        <f>VLOOKUP(A491,'Running Inventory count'!$A:$C,3,)</f>
        <v>303</v>
      </c>
      <c r="D491" s="264"/>
      <c r="E491" s="289"/>
      <c r="F491" s="266" t="s">
        <v>970</v>
      </c>
      <c r="G491" s="289" t="s">
        <v>868</v>
      </c>
      <c r="H491" s="288" t="s">
        <v>102</v>
      </c>
      <c r="I491" s="287"/>
      <c r="J491" s="285"/>
      <c r="K491" s="287"/>
    </row>
    <row r="492" spans="1:392">
      <c r="A492" s="121" t="s">
        <v>288</v>
      </c>
      <c r="B492" s="157" t="s">
        <v>359</v>
      </c>
      <c r="C492" s="170">
        <f>VLOOKUP(A492,'Running Inventory count'!$A:$C,3,)</f>
        <v>5</v>
      </c>
      <c r="D492" s="169"/>
      <c r="E492" s="169"/>
      <c r="F492" s="115" t="s">
        <v>783</v>
      </c>
      <c r="G492" s="169" t="s">
        <v>820</v>
      </c>
      <c r="H492" s="167" t="s">
        <v>737</v>
      </c>
      <c r="I492" s="207"/>
      <c r="J492" s="163"/>
      <c r="K492" s="151"/>
    </row>
    <row r="493" spans="1:392" s="164" customFormat="1">
      <c r="A493" s="293" t="s">
        <v>2206</v>
      </c>
      <c r="B493" s="387" t="s">
        <v>2218</v>
      </c>
      <c r="C493" s="290">
        <f>VLOOKUP(A493,'Running Inventory count'!$A:$C,3,)</f>
        <v>5</v>
      </c>
      <c r="D493" s="264"/>
      <c r="E493" s="266"/>
      <c r="F493" s="266" t="s">
        <v>2054</v>
      </c>
      <c r="G493" s="289" t="s">
        <v>868</v>
      </c>
      <c r="H493" s="288" t="s">
        <v>102</v>
      </c>
      <c r="I493" s="287"/>
      <c r="J493" s="285"/>
      <c r="K493" s="287"/>
      <c r="L493" s="241"/>
      <c r="M493" s="241"/>
      <c r="N493" s="241"/>
      <c r="O493" s="241"/>
      <c r="P493" s="241"/>
      <c r="Q493" s="241"/>
      <c r="R493" s="241"/>
      <c r="S493" s="241"/>
      <c r="T493" s="241"/>
      <c r="U493" s="241"/>
      <c r="V493" s="241"/>
      <c r="W493" s="241"/>
      <c r="X493" s="241"/>
      <c r="Y493" s="241"/>
      <c r="Z493" s="241"/>
      <c r="AA493" s="241"/>
      <c r="AB493" s="241"/>
      <c r="AC493" s="241"/>
      <c r="AD493" s="241"/>
      <c r="AE493" s="241"/>
      <c r="AF493" s="241"/>
      <c r="AG493" s="241"/>
      <c r="AH493" s="241"/>
      <c r="AI493" s="241"/>
      <c r="AJ493" s="241"/>
      <c r="AK493" s="241"/>
      <c r="AL493" s="241"/>
      <c r="AM493" s="241"/>
      <c r="AN493" s="241"/>
      <c r="AO493" s="241"/>
      <c r="AP493" s="241"/>
      <c r="AQ493" s="241"/>
      <c r="AR493" s="241"/>
      <c r="AS493" s="241"/>
      <c r="AT493" s="241"/>
      <c r="AU493" s="241"/>
      <c r="AV493" s="241"/>
      <c r="AW493" s="241"/>
      <c r="AX493" s="241"/>
      <c r="AY493" s="241"/>
      <c r="AZ493" s="241"/>
      <c r="BA493" s="241"/>
      <c r="BB493" s="241"/>
      <c r="BC493" s="241"/>
      <c r="BD493" s="241"/>
      <c r="BE493" s="241"/>
      <c r="BF493" s="241"/>
      <c r="BG493" s="241"/>
      <c r="BH493" s="241"/>
      <c r="BI493" s="241"/>
      <c r="BJ493" s="241"/>
      <c r="BK493" s="241"/>
      <c r="BL493" s="241"/>
      <c r="BM493" s="241"/>
      <c r="BN493" s="241"/>
      <c r="BO493" s="241"/>
      <c r="BP493" s="241"/>
      <c r="BQ493" s="241"/>
      <c r="BR493" s="241"/>
      <c r="BS493" s="241"/>
      <c r="BT493" s="241"/>
      <c r="BU493" s="241"/>
      <c r="BV493" s="241"/>
      <c r="BW493" s="241"/>
      <c r="BX493" s="241"/>
      <c r="BY493" s="241"/>
      <c r="BZ493" s="241"/>
      <c r="CA493" s="241"/>
      <c r="CB493" s="241"/>
      <c r="CC493" s="241"/>
      <c r="CD493" s="241"/>
      <c r="CE493" s="241"/>
      <c r="CF493" s="241"/>
      <c r="CG493" s="241"/>
      <c r="CH493" s="241"/>
      <c r="CI493" s="241"/>
      <c r="CJ493" s="241"/>
      <c r="CK493" s="241"/>
      <c r="CL493" s="241"/>
      <c r="CM493" s="241"/>
      <c r="CN493" s="241"/>
      <c r="CO493" s="241"/>
      <c r="CP493" s="241"/>
      <c r="CQ493" s="241"/>
      <c r="CR493" s="241"/>
      <c r="CS493" s="241"/>
      <c r="CT493" s="241"/>
      <c r="CU493" s="241"/>
      <c r="CV493" s="241"/>
      <c r="CW493" s="241"/>
      <c r="CX493" s="241"/>
      <c r="CY493" s="241"/>
      <c r="CZ493" s="241"/>
      <c r="DA493" s="241"/>
      <c r="DB493" s="241"/>
      <c r="DC493" s="241"/>
      <c r="DD493" s="241"/>
      <c r="DE493" s="241"/>
      <c r="DF493" s="241"/>
      <c r="DG493" s="241"/>
      <c r="DH493" s="241"/>
      <c r="DI493" s="241"/>
      <c r="DJ493" s="241"/>
      <c r="DK493" s="241"/>
      <c r="DL493" s="241"/>
      <c r="DM493" s="241"/>
      <c r="DN493" s="241"/>
      <c r="DO493" s="241"/>
      <c r="DP493" s="241"/>
      <c r="DQ493" s="241"/>
      <c r="DR493" s="241"/>
      <c r="DS493" s="241"/>
      <c r="DT493" s="241"/>
      <c r="DU493" s="241"/>
      <c r="DV493" s="241"/>
      <c r="DW493" s="241"/>
      <c r="DX493" s="241"/>
      <c r="DY493" s="241"/>
      <c r="DZ493" s="241"/>
      <c r="EA493" s="241"/>
      <c r="EB493" s="241"/>
      <c r="EC493" s="241"/>
      <c r="ED493" s="241"/>
      <c r="EE493" s="241"/>
      <c r="EF493" s="241"/>
      <c r="EG493" s="241"/>
      <c r="EH493" s="241"/>
      <c r="EI493" s="241"/>
      <c r="EJ493" s="241"/>
      <c r="EK493" s="241"/>
      <c r="EL493" s="241"/>
      <c r="EM493" s="241"/>
      <c r="EN493" s="241"/>
      <c r="EO493" s="241"/>
      <c r="EP493" s="241"/>
      <c r="EQ493" s="241"/>
      <c r="ER493" s="241"/>
      <c r="ES493" s="241"/>
      <c r="ET493" s="241"/>
      <c r="EU493" s="241"/>
      <c r="EV493" s="241"/>
      <c r="EW493" s="241"/>
      <c r="EX493" s="241"/>
      <c r="EY493" s="241"/>
      <c r="EZ493" s="241"/>
      <c r="FA493" s="241"/>
      <c r="FB493" s="241"/>
      <c r="FC493" s="241"/>
      <c r="FD493" s="241"/>
      <c r="FE493" s="241"/>
      <c r="FF493" s="241"/>
      <c r="FG493" s="241"/>
      <c r="FH493" s="241"/>
      <c r="FI493" s="241"/>
      <c r="FJ493" s="241"/>
      <c r="FK493" s="241"/>
      <c r="FL493" s="241"/>
      <c r="FM493" s="241"/>
      <c r="FN493" s="241"/>
      <c r="FO493" s="241"/>
      <c r="FP493" s="241"/>
      <c r="FQ493" s="241"/>
      <c r="FR493" s="241"/>
      <c r="FS493" s="241"/>
      <c r="FT493" s="241"/>
      <c r="FU493" s="241"/>
      <c r="FV493" s="241"/>
      <c r="FW493" s="241"/>
      <c r="FX493" s="241"/>
      <c r="FY493" s="241"/>
      <c r="FZ493" s="241"/>
      <c r="GA493" s="241"/>
      <c r="GB493" s="241"/>
      <c r="GC493" s="241"/>
      <c r="GD493" s="241"/>
      <c r="GE493" s="241"/>
      <c r="GF493" s="241"/>
      <c r="GG493" s="241"/>
      <c r="GH493" s="241"/>
      <c r="GI493" s="241"/>
      <c r="GJ493" s="241"/>
      <c r="GK493" s="241"/>
      <c r="GL493" s="241"/>
      <c r="GM493" s="241"/>
      <c r="GN493" s="241"/>
      <c r="GO493" s="241"/>
      <c r="GP493" s="241"/>
      <c r="GQ493" s="241"/>
      <c r="GR493" s="241"/>
      <c r="GS493" s="241"/>
      <c r="GT493" s="241"/>
      <c r="GU493" s="241"/>
      <c r="GV493" s="241"/>
      <c r="GW493" s="241"/>
      <c r="GX493" s="241"/>
      <c r="GY493" s="241"/>
      <c r="GZ493" s="241"/>
      <c r="HA493" s="241"/>
      <c r="HB493" s="241"/>
      <c r="HC493" s="241"/>
      <c r="HD493" s="241"/>
      <c r="HE493" s="241"/>
      <c r="HF493" s="241"/>
      <c r="HG493" s="241"/>
      <c r="HH493" s="241"/>
      <c r="HI493" s="241"/>
      <c r="HJ493" s="241"/>
      <c r="HK493" s="241"/>
      <c r="HL493" s="241"/>
      <c r="HM493" s="241"/>
      <c r="HN493" s="241"/>
      <c r="HO493" s="241"/>
      <c r="HP493" s="241"/>
      <c r="HQ493" s="241"/>
      <c r="HR493" s="241"/>
      <c r="HS493" s="241"/>
      <c r="HT493" s="241"/>
      <c r="HU493" s="241"/>
      <c r="HV493" s="241"/>
      <c r="HW493" s="241"/>
      <c r="HX493" s="241"/>
      <c r="HY493" s="241"/>
      <c r="HZ493" s="241"/>
      <c r="IA493" s="241"/>
      <c r="IB493" s="241"/>
      <c r="IC493" s="241"/>
      <c r="ID493" s="241"/>
      <c r="IE493" s="241"/>
      <c r="IF493" s="241"/>
      <c r="IG493" s="241"/>
      <c r="IH493" s="241"/>
      <c r="II493" s="241"/>
      <c r="IJ493" s="241"/>
      <c r="IK493" s="241"/>
      <c r="IL493" s="241"/>
      <c r="IM493" s="241"/>
      <c r="IN493" s="241"/>
      <c r="IO493" s="241"/>
      <c r="IP493" s="241"/>
      <c r="IQ493" s="241"/>
      <c r="IR493" s="241"/>
      <c r="IS493" s="241"/>
      <c r="IT493" s="241"/>
      <c r="IU493" s="241"/>
      <c r="IV493" s="241"/>
      <c r="IW493" s="241"/>
      <c r="IX493" s="241"/>
      <c r="IY493" s="241"/>
      <c r="IZ493" s="241"/>
      <c r="JA493" s="241"/>
      <c r="JB493" s="241"/>
      <c r="JC493" s="241"/>
      <c r="JD493" s="241"/>
      <c r="JE493" s="241"/>
      <c r="JF493" s="241"/>
      <c r="JG493" s="241"/>
      <c r="JH493" s="241"/>
      <c r="JI493" s="241"/>
      <c r="JJ493" s="241"/>
      <c r="JK493" s="241"/>
      <c r="JL493" s="241"/>
      <c r="JM493" s="241"/>
      <c r="JN493" s="241"/>
      <c r="JO493" s="241"/>
      <c r="JP493" s="241"/>
      <c r="JQ493" s="241"/>
      <c r="JR493" s="241"/>
      <c r="JS493" s="241"/>
      <c r="JT493" s="241"/>
      <c r="JU493" s="241"/>
      <c r="JV493" s="241"/>
      <c r="JW493" s="241"/>
      <c r="JX493" s="241"/>
      <c r="JY493" s="241"/>
      <c r="JZ493" s="241"/>
      <c r="KA493" s="241"/>
      <c r="KB493" s="241"/>
      <c r="KC493" s="241"/>
      <c r="KD493" s="241"/>
      <c r="KE493" s="241"/>
      <c r="KF493" s="241"/>
      <c r="KG493" s="241"/>
      <c r="KH493" s="241"/>
      <c r="KI493" s="241"/>
      <c r="KJ493" s="241"/>
      <c r="KK493" s="241"/>
      <c r="KL493" s="241"/>
      <c r="KM493" s="241"/>
      <c r="KN493" s="241"/>
      <c r="KO493" s="241"/>
      <c r="KP493" s="241"/>
      <c r="KQ493" s="241"/>
      <c r="KR493" s="241"/>
      <c r="KS493" s="241"/>
      <c r="KT493" s="241"/>
      <c r="KU493" s="241"/>
      <c r="KV493" s="241"/>
      <c r="KW493" s="241"/>
      <c r="KX493" s="241"/>
      <c r="KY493" s="241"/>
      <c r="KZ493" s="241"/>
      <c r="LA493" s="241"/>
      <c r="LB493" s="241"/>
      <c r="LC493" s="241"/>
      <c r="LD493" s="241"/>
      <c r="LE493" s="241"/>
      <c r="LF493" s="241"/>
      <c r="LG493" s="241"/>
      <c r="LH493" s="241"/>
      <c r="LI493" s="241"/>
      <c r="LJ493" s="241"/>
      <c r="LK493" s="241"/>
      <c r="LL493" s="241"/>
      <c r="LM493" s="241"/>
      <c r="LN493" s="241"/>
      <c r="LO493" s="241"/>
      <c r="LP493" s="241"/>
      <c r="LQ493" s="241"/>
      <c r="LR493" s="241"/>
      <c r="LS493" s="241"/>
      <c r="LT493" s="241"/>
      <c r="LU493" s="241"/>
      <c r="LV493" s="241"/>
      <c r="LW493" s="241"/>
      <c r="LX493" s="241"/>
      <c r="LY493" s="241"/>
      <c r="LZ493" s="241"/>
      <c r="MA493" s="241"/>
      <c r="MB493" s="241"/>
      <c r="MC493" s="241"/>
      <c r="MD493" s="241"/>
      <c r="ME493" s="241"/>
      <c r="MF493" s="241"/>
      <c r="MG493" s="241"/>
      <c r="MH493" s="241"/>
      <c r="MI493" s="241"/>
      <c r="MJ493" s="241"/>
      <c r="MK493" s="241"/>
      <c r="ML493" s="241"/>
      <c r="MM493" s="241"/>
      <c r="MN493" s="241"/>
      <c r="MO493" s="241"/>
      <c r="MP493" s="241"/>
      <c r="MQ493" s="241"/>
      <c r="MR493" s="241"/>
      <c r="MS493" s="241"/>
      <c r="MT493" s="241"/>
      <c r="MU493" s="241"/>
      <c r="MV493" s="241"/>
      <c r="MW493" s="241"/>
      <c r="MX493" s="241"/>
      <c r="MY493" s="241"/>
      <c r="MZ493" s="241"/>
      <c r="NA493" s="241"/>
      <c r="NB493" s="241"/>
      <c r="NC493" s="241"/>
      <c r="ND493" s="241"/>
      <c r="NE493" s="241"/>
      <c r="NF493" s="241"/>
      <c r="NG493" s="241"/>
      <c r="NH493" s="241"/>
      <c r="NI493" s="241"/>
      <c r="NJ493" s="241"/>
      <c r="NK493" s="241"/>
      <c r="NL493" s="241"/>
      <c r="NM493" s="241"/>
      <c r="NN493" s="241"/>
      <c r="NO493" s="241"/>
      <c r="NP493" s="241"/>
      <c r="NQ493" s="241"/>
      <c r="NR493" s="241"/>
      <c r="NS493" s="241"/>
      <c r="NT493" s="241"/>
      <c r="NU493" s="241"/>
      <c r="NV493" s="241"/>
      <c r="NW493" s="241"/>
      <c r="NX493" s="241"/>
      <c r="NY493" s="241"/>
      <c r="NZ493" s="241"/>
      <c r="OA493" s="241"/>
      <c r="OB493" s="241"/>
    </row>
    <row r="494" spans="1:392">
      <c r="A494" s="293" t="s">
        <v>2207</v>
      </c>
      <c r="B494" s="387" t="s">
        <v>2205</v>
      </c>
      <c r="C494" s="290">
        <f>VLOOKUP(A494,'Running Inventory count'!$A:$C,3,)</f>
        <v>3</v>
      </c>
      <c r="D494" s="264"/>
      <c r="E494" s="266"/>
      <c r="F494" s="266" t="s">
        <v>2054</v>
      </c>
      <c r="G494" s="289" t="s">
        <v>868</v>
      </c>
      <c r="H494" s="288" t="s">
        <v>102</v>
      </c>
      <c r="I494" s="287"/>
      <c r="J494" s="285"/>
      <c r="K494" s="287"/>
    </row>
    <row r="495" spans="1:392" s="164" customFormat="1">
      <c r="A495" s="269" t="s">
        <v>2248</v>
      </c>
      <c r="B495" s="189" t="s">
        <v>2238</v>
      </c>
      <c r="C495" s="290">
        <f>VLOOKUP(A495,'Running Inventory count'!$A:$C,3,)</f>
        <v>2</v>
      </c>
      <c r="D495" s="264"/>
      <c r="E495" s="266"/>
      <c r="F495" s="266" t="s">
        <v>2054</v>
      </c>
      <c r="G495" s="289" t="s">
        <v>868</v>
      </c>
      <c r="H495" s="288" t="s">
        <v>102</v>
      </c>
      <c r="I495" s="287"/>
      <c r="J495" s="285"/>
      <c r="K495" s="287"/>
      <c r="L495" s="241"/>
      <c r="M495" s="241"/>
      <c r="N495" s="241"/>
      <c r="O495" s="241"/>
      <c r="P495" s="241"/>
      <c r="Q495" s="241"/>
      <c r="R495" s="241"/>
      <c r="S495" s="241"/>
      <c r="T495" s="241"/>
      <c r="U495" s="241"/>
      <c r="V495" s="241"/>
      <c r="W495" s="241"/>
      <c r="X495" s="241"/>
      <c r="Y495" s="241"/>
      <c r="Z495" s="241"/>
      <c r="AA495" s="241"/>
      <c r="AB495" s="241"/>
      <c r="AC495" s="241"/>
      <c r="AD495" s="241"/>
      <c r="AE495" s="241"/>
      <c r="AF495" s="241"/>
      <c r="AG495" s="241"/>
      <c r="AH495" s="241"/>
      <c r="AI495" s="241"/>
      <c r="AJ495" s="241"/>
      <c r="AK495" s="241"/>
      <c r="AL495" s="241"/>
      <c r="AM495" s="241"/>
      <c r="AN495" s="241"/>
      <c r="AO495" s="241"/>
      <c r="AP495" s="241"/>
      <c r="AQ495" s="241"/>
      <c r="AR495" s="241"/>
      <c r="AS495" s="241"/>
      <c r="AT495" s="241"/>
      <c r="AU495" s="241"/>
      <c r="AV495" s="241"/>
      <c r="AW495" s="241"/>
      <c r="AX495" s="241"/>
      <c r="AY495" s="241"/>
      <c r="AZ495" s="241"/>
      <c r="BA495" s="241"/>
      <c r="BB495" s="241"/>
      <c r="BC495" s="241"/>
      <c r="BD495" s="241"/>
      <c r="BE495" s="241"/>
      <c r="BF495" s="241"/>
      <c r="BG495" s="241"/>
      <c r="BH495" s="241"/>
      <c r="BI495" s="241"/>
      <c r="BJ495" s="241"/>
      <c r="BK495" s="241"/>
      <c r="BL495" s="241"/>
      <c r="BM495" s="241"/>
      <c r="BN495" s="241"/>
      <c r="BO495" s="241"/>
      <c r="BP495" s="241"/>
      <c r="BQ495" s="241"/>
      <c r="BR495" s="241"/>
      <c r="BS495" s="241"/>
      <c r="BT495" s="241"/>
      <c r="BU495" s="241"/>
      <c r="BV495" s="241"/>
      <c r="BW495" s="241"/>
      <c r="BX495" s="241"/>
      <c r="BY495" s="241"/>
      <c r="BZ495" s="241"/>
      <c r="CA495" s="241"/>
      <c r="CB495" s="241"/>
      <c r="CC495" s="241"/>
      <c r="CD495" s="241"/>
      <c r="CE495" s="241"/>
      <c r="CF495" s="241"/>
      <c r="CG495" s="241"/>
      <c r="CH495" s="241"/>
      <c r="CI495" s="241"/>
      <c r="CJ495" s="241"/>
      <c r="CK495" s="241"/>
      <c r="CL495" s="241"/>
      <c r="CM495" s="241"/>
      <c r="CN495" s="241"/>
      <c r="CO495" s="241"/>
      <c r="CP495" s="241"/>
      <c r="CQ495" s="241"/>
      <c r="CR495" s="241"/>
      <c r="CS495" s="241"/>
      <c r="CT495" s="241"/>
      <c r="CU495" s="241"/>
      <c r="CV495" s="241"/>
      <c r="CW495" s="241"/>
      <c r="CX495" s="241"/>
      <c r="CY495" s="241"/>
      <c r="CZ495" s="241"/>
      <c r="DA495" s="241"/>
      <c r="DB495" s="241"/>
      <c r="DC495" s="241"/>
      <c r="DD495" s="241"/>
      <c r="DE495" s="241"/>
      <c r="DF495" s="241"/>
      <c r="DG495" s="241"/>
      <c r="DH495" s="241"/>
      <c r="DI495" s="241"/>
      <c r="DJ495" s="241"/>
      <c r="DK495" s="241"/>
      <c r="DL495" s="241"/>
      <c r="DM495" s="241"/>
      <c r="DN495" s="241"/>
      <c r="DO495" s="241"/>
      <c r="DP495" s="241"/>
      <c r="DQ495" s="241"/>
      <c r="DR495" s="241"/>
      <c r="DS495" s="241"/>
      <c r="DT495" s="241"/>
      <c r="DU495" s="241"/>
      <c r="DV495" s="241"/>
      <c r="DW495" s="241"/>
      <c r="DX495" s="241"/>
      <c r="DY495" s="241"/>
      <c r="DZ495" s="241"/>
      <c r="EA495" s="241"/>
      <c r="EB495" s="241"/>
      <c r="EC495" s="241"/>
      <c r="ED495" s="241"/>
      <c r="EE495" s="241"/>
      <c r="EF495" s="241"/>
      <c r="EG495" s="241"/>
      <c r="EH495" s="241"/>
      <c r="EI495" s="241"/>
      <c r="EJ495" s="241"/>
      <c r="EK495" s="241"/>
      <c r="EL495" s="241"/>
      <c r="EM495" s="241"/>
      <c r="EN495" s="241"/>
      <c r="EO495" s="241"/>
      <c r="EP495" s="241"/>
      <c r="EQ495" s="241"/>
      <c r="ER495" s="241"/>
      <c r="ES495" s="241"/>
      <c r="ET495" s="241"/>
      <c r="EU495" s="241"/>
      <c r="EV495" s="241"/>
      <c r="EW495" s="241"/>
      <c r="EX495" s="241"/>
      <c r="EY495" s="241"/>
      <c r="EZ495" s="241"/>
      <c r="FA495" s="241"/>
      <c r="FB495" s="241"/>
      <c r="FC495" s="241"/>
      <c r="FD495" s="241"/>
      <c r="FE495" s="241"/>
      <c r="FF495" s="241"/>
      <c r="FG495" s="241"/>
      <c r="FH495" s="241"/>
      <c r="FI495" s="241"/>
      <c r="FJ495" s="241"/>
      <c r="FK495" s="241"/>
      <c r="FL495" s="241"/>
      <c r="FM495" s="241"/>
      <c r="FN495" s="241"/>
      <c r="FO495" s="241"/>
      <c r="FP495" s="241"/>
      <c r="FQ495" s="241"/>
      <c r="FR495" s="241"/>
      <c r="FS495" s="241"/>
      <c r="FT495" s="241"/>
      <c r="FU495" s="241"/>
      <c r="FV495" s="241"/>
      <c r="FW495" s="241"/>
      <c r="FX495" s="241"/>
      <c r="FY495" s="241"/>
      <c r="FZ495" s="241"/>
      <c r="GA495" s="241"/>
      <c r="GB495" s="241"/>
      <c r="GC495" s="241"/>
      <c r="GD495" s="241"/>
      <c r="GE495" s="241"/>
      <c r="GF495" s="241"/>
      <c r="GG495" s="241"/>
      <c r="GH495" s="241"/>
      <c r="GI495" s="241"/>
      <c r="GJ495" s="241"/>
      <c r="GK495" s="241"/>
      <c r="GL495" s="241"/>
      <c r="GM495" s="241"/>
      <c r="GN495" s="241"/>
      <c r="GO495" s="241"/>
      <c r="GP495" s="241"/>
      <c r="GQ495" s="241"/>
      <c r="GR495" s="241"/>
      <c r="GS495" s="241"/>
      <c r="GT495" s="241"/>
      <c r="GU495" s="241"/>
      <c r="GV495" s="241"/>
      <c r="GW495" s="241"/>
      <c r="GX495" s="241"/>
      <c r="GY495" s="241"/>
      <c r="GZ495" s="241"/>
      <c r="HA495" s="241"/>
      <c r="HB495" s="241"/>
      <c r="HC495" s="241"/>
      <c r="HD495" s="241"/>
      <c r="HE495" s="241"/>
      <c r="HF495" s="241"/>
      <c r="HG495" s="241"/>
      <c r="HH495" s="241"/>
      <c r="HI495" s="241"/>
      <c r="HJ495" s="241"/>
      <c r="HK495" s="241"/>
      <c r="HL495" s="241"/>
      <c r="HM495" s="241"/>
      <c r="HN495" s="241"/>
      <c r="HO495" s="241"/>
      <c r="HP495" s="241"/>
      <c r="HQ495" s="241"/>
      <c r="HR495" s="241"/>
      <c r="HS495" s="241"/>
      <c r="HT495" s="241"/>
      <c r="HU495" s="241"/>
      <c r="HV495" s="241"/>
      <c r="HW495" s="241"/>
      <c r="HX495" s="241"/>
      <c r="HY495" s="241"/>
      <c r="HZ495" s="241"/>
      <c r="IA495" s="241"/>
      <c r="IB495" s="241"/>
      <c r="IC495" s="241"/>
      <c r="ID495" s="241"/>
      <c r="IE495" s="241"/>
      <c r="IF495" s="241"/>
      <c r="IG495" s="241"/>
      <c r="IH495" s="241"/>
      <c r="II495" s="241"/>
      <c r="IJ495" s="241"/>
      <c r="IK495" s="241"/>
      <c r="IL495" s="241"/>
      <c r="IM495" s="241"/>
      <c r="IN495" s="241"/>
      <c r="IO495" s="241"/>
      <c r="IP495" s="241"/>
      <c r="IQ495" s="241"/>
      <c r="IR495" s="241"/>
      <c r="IS495" s="241"/>
      <c r="IT495" s="241"/>
      <c r="IU495" s="241"/>
      <c r="IV495" s="241"/>
      <c r="IW495" s="241"/>
      <c r="IX495" s="241"/>
      <c r="IY495" s="241"/>
      <c r="IZ495" s="241"/>
      <c r="JA495" s="241"/>
      <c r="JB495" s="241"/>
      <c r="JC495" s="241"/>
      <c r="JD495" s="241"/>
      <c r="JE495" s="241"/>
      <c r="JF495" s="241"/>
      <c r="JG495" s="241"/>
      <c r="JH495" s="241"/>
      <c r="JI495" s="241"/>
      <c r="JJ495" s="241"/>
      <c r="JK495" s="241"/>
      <c r="JL495" s="241"/>
      <c r="JM495" s="241"/>
      <c r="JN495" s="241"/>
      <c r="JO495" s="241"/>
      <c r="JP495" s="241"/>
      <c r="JQ495" s="241"/>
      <c r="JR495" s="241"/>
      <c r="JS495" s="241"/>
      <c r="JT495" s="241"/>
      <c r="JU495" s="241"/>
      <c r="JV495" s="241"/>
      <c r="JW495" s="241"/>
      <c r="JX495" s="241"/>
      <c r="JY495" s="241"/>
      <c r="JZ495" s="241"/>
      <c r="KA495" s="241"/>
      <c r="KB495" s="241"/>
      <c r="KC495" s="241"/>
      <c r="KD495" s="241"/>
      <c r="KE495" s="241"/>
      <c r="KF495" s="241"/>
      <c r="KG495" s="241"/>
      <c r="KH495" s="241"/>
      <c r="KI495" s="241"/>
      <c r="KJ495" s="241"/>
      <c r="KK495" s="241"/>
      <c r="KL495" s="241"/>
      <c r="KM495" s="241"/>
      <c r="KN495" s="241"/>
      <c r="KO495" s="241"/>
      <c r="KP495" s="241"/>
      <c r="KQ495" s="241"/>
      <c r="KR495" s="241"/>
      <c r="KS495" s="241"/>
      <c r="KT495" s="241"/>
      <c r="KU495" s="241"/>
      <c r="KV495" s="241"/>
      <c r="KW495" s="241"/>
      <c r="KX495" s="241"/>
      <c r="KY495" s="241"/>
      <c r="KZ495" s="241"/>
      <c r="LA495" s="241"/>
      <c r="LB495" s="241"/>
      <c r="LC495" s="241"/>
      <c r="LD495" s="241"/>
      <c r="LE495" s="241"/>
      <c r="LF495" s="241"/>
      <c r="LG495" s="241"/>
      <c r="LH495" s="241"/>
      <c r="LI495" s="241"/>
      <c r="LJ495" s="241"/>
      <c r="LK495" s="241"/>
      <c r="LL495" s="241"/>
      <c r="LM495" s="241"/>
      <c r="LN495" s="241"/>
      <c r="LO495" s="241"/>
      <c r="LP495" s="241"/>
      <c r="LQ495" s="241"/>
      <c r="LR495" s="241"/>
      <c r="LS495" s="241"/>
      <c r="LT495" s="241"/>
      <c r="LU495" s="241"/>
      <c r="LV495" s="241"/>
      <c r="LW495" s="241"/>
      <c r="LX495" s="241"/>
      <c r="LY495" s="241"/>
      <c r="LZ495" s="241"/>
      <c r="MA495" s="241"/>
      <c r="MB495" s="241"/>
      <c r="MC495" s="241"/>
      <c r="MD495" s="241"/>
      <c r="ME495" s="241"/>
      <c r="MF495" s="241"/>
      <c r="MG495" s="241"/>
      <c r="MH495" s="241"/>
      <c r="MI495" s="241"/>
      <c r="MJ495" s="241"/>
      <c r="MK495" s="241"/>
      <c r="ML495" s="241"/>
      <c r="MM495" s="241"/>
      <c r="MN495" s="241"/>
      <c r="MO495" s="241"/>
      <c r="MP495" s="241"/>
      <c r="MQ495" s="241"/>
      <c r="MR495" s="241"/>
      <c r="MS495" s="241"/>
      <c r="MT495" s="241"/>
      <c r="MU495" s="241"/>
      <c r="MV495" s="241"/>
      <c r="MW495" s="241"/>
      <c r="MX495" s="241"/>
      <c r="MY495" s="241"/>
      <c r="MZ495" s="241"/>
      <c r="NA495" s="241"/>
      <c r="NB495" s="241"/>
      <c r="NC495" s="241"/>
      <c r="ND495" s="241"/>
      <c r="NE495" s="241"/>
      <c r="NF495" s="241"/>
      <c r="NG495" s="241"/>
      <c r="NH495" s="241"/>
      <c r="NI495" s="241"/>
      <c r="NJ495" s="241"/>
      <c r="NK495" s="241"/>
      <c r="NL495" s="241"/>
      <c r="NM495" s="241"/>
      <c r="NN495" s="241"/>
      <c r="NO495" s="241"/>
      <c r="NP495" s="241"/>
      <c r="NQ495" s="241"/>
      <c r="NR495" s="241"/>
      <c r="NS495" s="241"/>
      <c r="NT495" s="241"/>
      <c r="NU495" s="241"/>
      <c r="NV495" s="241"/>
      <c r="NW495" s="241"/>
      <c r="NX495" s="241"/>
      <c r="NY495" s="241"/>
      <c r="NZ495" s="241"/>
      <c r="OA495" s="241"/>
      <c r="OB495" s="241"/>
    </row>
    <row r="496" spans="1:392" s="164" customFormat="1">
      <c r="A496" s="121" t="s">
        <v>53</v>
      </c>
      <c r="B496" s="157" t="s">
        <v>356</v>
      </c>
      <c r="C496" s="170">
        <f>VLOOKUP(A496,'Running Inventory count'!$A:$C,3,)</f>
        <v>308</v>
      </c>
      <c r="D496" s="169"/>
      <c r="E496" s="169"/>
      <c r="F496" s="115" t="s">
        <v>870</v>
      </c>
      <c r="G496" s="169" t="s">
        <v>946</v>
      </c>
      <c r="H496" s="167" t="s">
        <v>102</v>
      </c>
      <c r="I496" s="207"/>
      <c r="J496" s="163"/>
      <c r="K496" s="151"/>
      <c r="L496" s="241"/>
      <c r="M496" s="241"/>
      <c r="N496" s="241"/>
      <c r="O496" s="241"/>
      <c r="P496" s="241"/>
      <c r="Q496" s="241"/>
      <c r="R496" s="241"/>
      <c r="S496" s="241"/>
      <c r="T496" s="241"/>
      <c r="U496" s="241"/>
      <c r="V496" s="241"/>
      <c r="W496" s="241"/>
      <c r="X496" s="241"/>
      <c r="Y496" s="241"/>
      <c r="Z496" s="241"/>
      <c r="AA496" s="241"/>
      <c r="AB496" s="241"/>
      <c r="AC496" s="241"/>
      <c r="AD496" s="241"/>
      <c r="AE496" s="241"/>
      <c r="AF496" s="241"/>
      <c r="AG496" s="241"/>
      <c r="AH496" s="241"/>
      <c r="AI496" s="241"/>
      <c r="AJ496" s="241"/>
      <c r="AK496" s="241"/>
      <c r="AL496" s="241"/>
      <c r="AM496" s="241"/>
      <c r="AN496" s="241"/>
      <c r="AO496" s="241"/>
      <c r="AP496" s="241"/>
      <c r="AQ496" s="241"/>
      <c r="AR496" s="241"/>
      <c r="AS496" s="241"/>
      <c r="AT496" s="241"/>
      <c r="AU496" s="241"/>
      <c r="AV496" s="241"/>
      <c r="AW496" s="241"/>
      <c r="AX496" s="241"/>
      <c r="AY496" s="241"/>
      <c r="AZ496" s="241"/>
      <c r="BA496" s="241"/>
      <c r="BB496" s="241"/>
      <c r="BC496" s="241"/>
      <c r="BD496" s="241"/>
      <c r="BE496" s="241"/>
      <c r="BF496" s="241"/>
      <c r="BG496" s="241"/>
      <c r="BH496" s="241"/>
      <c r="BI496" s="241"/>
      <c r="BJ496" s="241"/>
      <c r="BK496" s="241"/>
      <c r="BL496" s="241"/>
      <c r="BM496" s="241"/>
      <c r="BN496" s="241"/>
      <c r="BO496" s="241"/>
      <c r="BP496" s="241"/>
      <c r="BQ496" s="241"/>
      <c r="BR496" s="241"/>
      <c r="BS496" s="241"/>
      <c r="BT496" s="241"/>
      <c r="BU496" s="241"/>
      <c r="BV496" s="241"/>
      <c r="BW496" s="241"/>
      <c r="BX496" s="241"/>
      <c r="BY496" s="241"/>
      <c r="BZ496" s="241"/>
      <c r="CA496" s="241"/>
      <c r="CB496" s="241"/>
      <c r="CC496" s="241"/>
      <c r="CD496" s="241"/>
      <c r="CE496" s="241"/>
      <c r="CF496" s="241"/>
      <c r="CG496" s="241"/>
      <c r="CH496" s="241"/>
      <c r="CI496" s="241"/>
      <c r="CJ496" s="241"/>
      <c r="CK496" s="241"/>
      <c r="CL496" s="241"/>
      <c r="CM496" s="241"/>
      <c r="CN496" s="241"/>
      <c r="CO496" s="241"/>
      <c r="CP496" s="241"/>
      <c r="CQ496" s="241"/>
      <c r="CR496" s="241"/>
      <c r="CS496" s="241"/>
      <c r="CT496" s="241"/>
      <c r="CU496" s="241"/>
      <c r="CV496" s="241"/>
      <c r="CW496" s="241"/>
      <c r="CX496" s="241"/>
      <c r="CY496" s="241"/>
      <c r="CZ496" s="241"/>
      <c r="DA496" s="241"/>
      <c r="DB496" s="241"/>
      <c r="DC496" s="241"/>
      <c r="DD496" s="241"/>
      <c r="DE496" s="241"/>
      <c r="DF496" s="241"/>
      <c r="DG496" s="241"/>
      <c r="DH496" s="241"/>
      <c r="DI496" s="241"/>
      <c r="DJ496" s="241"/>
      <c r="DK496" s="241"/>
      <c r="DL496" s="241"/>
      <c r="DM496" s="241"/>
      <c r="DN496" s="241"/>
      <c r="DO496" s="241"/>
      <c r="DP496" s="241"/>
      <c r="DQ496" s="241"/>
      <c r="DR496" s="241"/>
      <c r="DS496" s="241"/>
      <c r="DT496" s="241"/>
      <c r="DU496" s="241"/>
      <c r="DV496" s="241"/>
      <c r="DW496" s="241"/>
      <c r="DX496" s="241"/>
      <c r="DY496" s="241"/>
      <c r="DZ496" s="241"/>
      <c r="EA496" s="241"/>
      <c r="EB496" s="241"/>
      <c r="EC496" s="241"/>
      <c r="ED496" s="241"/>
      <c r="EE496" s="241"/>
      <c r="EF496" s="241"/>
      <c r="EG496" s="241"/>
      <c r="EH496" s="241"/>
      <c r="EI496" s="241"/>
      <c r="EJ496" s="241"/>
      <c r="EK496" s="241"/>
      <c r="EL496" s="241"/>
      <c r="EM496" s="241"/>
      <c r="EN496" s="241"/>
      <c r="EO496" s="241"/>
      <c r="EP496" s="241"/>
      <c r="EQ496" s="241"/>
      <c r="ER496" s="241"/>
      <c r="ES496" s="241"/>
      <c r="ET496" s="241"/>
      <c r="EU496" s="241"/>
      <c r="EV496" s="241"/>
      <c r="EW496" s="241"/>
      <c r="EX496" s="241"/>
      <c r="EY496" s="241"/>
      <c r="EZ496" s="241"/>
      <c r="FA496" s="241"/>
      <c r="FB496" s="241"/>
      <c r="FC496" s="241"/>
      <c r="FD496" s="241"/>
      <c r="FE496" s="241"/>
      <c r="FF496" s="241"/>
      <c r="FG496" s="241"/>
      <c r="FH496" s="241"/>
      <c r="FI496" s="241"/>
      <c r="FJ496" s="241"/>
      <c r="FK496" s="241"/>
      <c r="FL496" s="241"/>
      <c r="FM496" s="241"/>
      <c r="FN496" s="241"/>
      <c r="FO496" s="241"/>
      <c r="FP496" s="241"/>
      <c r="FQ496" s="241"/>
      <c r="FR496" s="241"/>
      <c r="FS496" s="241"/>
      <c r="FT496" s="241"/>
      <c r="FU496" s="241"/>
      <c r="FV496" s="241"/>
      <c r="FW496" s="241"/>
      <c r="FX496" s="241"/>
      <c r="FY496" s="241"/>
      <c r="FZ496" s="241"/>
      <c r="GA496" s="241"/>
      <c r="GB496" s="241"/>
      <c r="GC496" s="241"/>
      <c r="GD496" s="241"/>
      <c r="GE496" s="241"/>
      <c r="GF496" s="241"/>
      <c r="GG496" s="241"/>
      <c r="GH496" s="241"/>
      <c r="GI496" s="241"/>
      <c r="GJ496" s="241"/>
      <c r="GK496" s="241"/>
      <c r="GL496" s="241"/>
      <c r="GM496" s="241"/>
      <c r="GN496" s="241"/>
      <c r="GO496" s="241"/>
      <c r="GP496" s="241"/>
      <c r="GQ496" s="241"/>
      <c r="GR496" s="241"/>
      <c r="GS496" s="241"/>
      <c r="GT496" s="241"/>
      <c r="GU496" s="241"/>
      <c r="GV496" s="241"/>
      <c r="GW496" s="241"/>
      <c r="GX496" s="241"/>
      <c r="GY496" s="241"/>
      <c r="GZ496" s="241"/>
      <c r="HA496" s="241"/>
      <c r="HB496" s="241"/>
      <c r="HC496" s="241"/>
      <c r="HD496" s="241"/>
      <c r="HE496" s="241"/>
      <c r="HF496" s="241"/>
      <c r="HG496" s="241"/>
      <c r="HH496" s="241"/>
      <c r="HI496" s="241"/>
      <c r="HJ496" s="241"/>
      <c r="HK496" s="241"/>
      <c r="HL496" s="241"/>
      <c r="HM496" s="241"/>
      <c r="HN496" s="241"/>
      <c r="HO496" s="241"/>
      <c r="HP496" s="241"/>
      <c r="HQ496" s="241"/>
      <c r="HR496" s="241"/>
      <c r="HS496" s="241"/>
      <c r="HT496" s="241"/>
      <c r="HU496" s="241"/>
      <c r="HV496" s="241"/>
      <c r="HW496" s="241"/>
      <c r="HX496" s="241"/>
      <c r="HY496" s="241"/>
      <c r="HZ496" s="241"/>
      <c r="IA496" s="241"/>
      <c r="IB496" s="241"/>
      <c r="IC496" s="241"/>
      <c r="ID496" s="241"/>
      <c r="IE496" s="241"/>
      <c r="IF496" s="241"/>
      <c r="IG496" s="241"/>
      <c r="IH496" s="241"/>
      <c r="II496" s="241"/>
      <c r="IJ496" s="241"/>
      <c r="IK496" s="241"/>
      <c r="IL496" s="241"/>
      <c r="IM496" s="241"/>
      <c r="IN496" s="241"/>
      <c r="IO496" s="241"/>
      <c r="IP496" s="241"/>
      <c r="IQ496" s="241"/>
      <c r="IR496" s="241"/>
      <c r="IS496" s="241"/>
      <c r="IT496" s="241"/>
      <c r="IU496" s="241"/>
      <c r="IV496" s="241"/>
      <c r="IW496" s="241"/>
      <c r="IX496" s="241"/>
      <c r="IY496" s="241"/>
      <c r="IZ496" s="241"/>
      <c r="JA496" s="241"/>
      <c r="JB496" s="241"/>
      <c r="JC496" s="241"/>
      <c r="JD496" s="241"/>
      <c r="JE496" s="241"/>
      <c r="JF496" s="241"/>
      <c r="JG496" s="241"/>
      <c r="JH496" s="241"/>
      <c r="JI496" s="241"/>
      <c r="JJ496" s="241"/>
      <c r="JK496" s="241"/>
      <c r="JL496" s="241"/>
      <c r="JM496" s="241"/>
      <c r="JN496" s="241"/>
      <c r="JO496" s="241"/>
      <c r="JP496" s="241"/>
      <c r="JQ496" s="241"/>
      <c r="JR496" s="241"/>
      <c r="JS496" s="241"/>
      <c r="JT496" s="241"/>
      <c r="JU496" s="241"/>
      <c r="JV496" s="241"/>
      <c r="JW496" s="241"/>
      <c r="JX496" s="241"/>
      <c r="JY496" s="241"/>
      <c r="JZ496" s="241"/>
      <c r="KA496" s="241"/>
      <c r="KB496" s="241"/>
      <c r="KC496" s="241"/>
      <c r="KD496" s="241"/>
      <c r="KE496" s="241"/>
      <c r="KF496" s="241"/>
      <c r="KG496" s="241"/>
      <c r="KH496" s="241"/>
      <c r="KI496" s="241"/>
      <c r="KJ496" s="241"/>
      <c r="KK496" s="241"/>
      <c r="KL496" s="241"/>
      <c r="KM496" s="241"/>
      <c r="KN496" s="241"/>
      <c r="KO496" s="241"/>
      <c r="KP496" s="241"/>
      <c r="KQ496" s="241"/>
      <c r="KR496" s="241"/>
      <c r="KS496" s="241"/>
      <c r="KT496" s="241"/>
      <c r="KU496" s="241"/>
      <c r="KV496" s="241"/>
      <c r="KW496" s="241"/>
      <c r="KX496" s="241"/>
      <c r="KY496" s="241"/>
      <c r="KZ496" s="241"/>
      <c r="LA496" s="241"/>
      <c r="LB496" s="241"/>
      <c r="LC496" s="241"/>
      <c r="LD496" s="241"/>
      <c r="LE496" s="241"/>
      <c r="LF496" s="241"/>
      <c r="LG496" s="241"/>
      <c r="LH496" s="241"/>
      <c r="LI496" s="241"/>
      <c r="LJ496" s="241"/>
      <c r="LK496" s="241"/>
      <c r="LL496" s="241"/>
      <c r="LM496" s="241"/>
      <c r="LN496" s="241"/>
      <c r="LO496" s="241"/>
      <c r="LP496" s="241"/>
      <c r="LQ496" s="241"/>
      <c r="LR496" s="241"/>
      <c r="LS496" s="241"/>
      <c r="LT496" s="241"/>
      <c r="LU496" s="241"/>
      <c r="LV496" s="241"/>
      <c r="LW496" s="241"/>
      <c r="LX496" s="241"/>
      <c r="LY496" s="241"/>
      <c r="LZ496" s="241"/>
      <c r="MA496" s="241"/>
      <c r="MB496" s="241"/>
      <c r="MC496" s="241"/>
      <c r="MD496" s="241"/>
      <c r="ME496" s="241"/>
      <c r="MF496" s="241"/>
      <c r="MG496" s="241"/>
      <c r="MH496" s="241"/>
      <c r="MI496" s="241"/>
      <c r="MJ496" s="241"/>
      <c r="MK496" s="241"/>
      <c r="ML496" s="241"/>
      <c r="MM496" s="241"/>
      <c r="MN496" s="241"/>
      <c r="MO496" s="241"/>
      <c r="MP496" s="241"/>
      <c r="MQ496" s="241"/>
      <c r="MR496" s="241"/>
      <c r="MS496" s="241"/>
      <c r="MT496" s="241"/>
      <c r="MU496" s="241"/>
      <c r="MV496" s="241"/>
      <c r="MW496" s="241"/>
      <c r="MX496" s="241"/>
      <c r="MY496" s="241"/>
      <c r="MZ496" s="241"/>
      <c r="NA496" s="241"/>
      <c r="NB496" s="241"/>
      <c r="NC496" s="241"/>
      <c r="ND496" s="241"/>
      <c r="NE496" s="241"/>
      <c r="NF496" s="241"/>
      <c r="NG496" s="241"/>
      <c r="NH496" s="241"/>
      <c r="NI496" s="241"/>
      <c r="NJ496" s="241"/>
      <c r="NK496" s="241"/>
      <c r="NL496" s="241"/>
      <c r="NM496" s="241"/>
      <c r="NN496" s="241"/>
      <c r="NO496" s="241"/>
      <c r="NP496" s="241"/>
      <c r="NQ496" s="241"/>
      <c r="NR496" s="241"/>
      <c r="NS496" s="241"/>
      <c r="NT496" s="241"/>
      <c r="NU496" s="241"/>
      <c r="NV496" s="241"/>
      <c r="NW496" s="241"/>
      <c r="NX496" s="241"/>
      <c r="NY496" s="241"/>
      <c r="NZ496" s="241"/>
      <c r="OA496" s="241"/>
      <c r="OB496" s="241"/>
    </row>
    <row r="497" spans="1:392">
      <c r="A497" s="293" t="s">
        <v>2221</v>
      </c>
      <c r="B497" s="387" t="s">
        <v>2215</v>
      </c>
      <c r="C497" s="290">
        <f>VLOOKUP(A497,'Running Inventory count'!$A:$C,3,)</f>
        <v>6</v>
      </c>
      <c r="D497" s="264"/>
      <c r="E497" s="266"/>
      <c r="F497" s="266" t="s">
        <v>2054</v>
      </c>
      <c r="G497" s="289" t="s">
        <v>868</v>
      </c>
      <c r="H497" s="288" t="s">
        <v>102</v>
      </c>
      <c r="I497" s="287"/>
      <c r="J497" s="285"/>
      <c r="K497" s="287"/>
    </row>
    <row r="498" spans="1:392" s="4" customFormat="1">
      <c r="A498" s="123" t="s">
        <v>137</v>
      </c>
      <c r="B498" s="29" t="s">
        <v>565</v>
      </c>
      <c r="C498" s="290">
        <f>VLOOKUP(A498,'Running Inventory count'!$A:$C,3,)</f>
        <v>478</v>
      </c>
      <c r="D498" s="288"/>
      <c r="E498" s="18"/>
      <c r="F498" s="266" t="s">
        <v>970</v>
      </c>
      <c r="G498" s="289" t="s">
        <v>868</v>
      </c>
      <c r="H498" s="288" t="s">
        <v>102</v>
      </c>
      <c r="I498" s="287"/>
      <c r="J498" s="285"/>
      <c r="K498" s="287"/>
      <c r="L498" s="241"/>
      <c r="M498" s="241"/>
      <c r="N498" s="241"/>
      <c r="O498" s="241"/>
      <c r="P498" s="241"/>
      <c r="Q498" s="241"/>
      <c r="R498" s="241"/>
      <c r="S498" s="241"/>
      <c r="T498" s="241"/>
      <c r="U498" s="241"/>
      <c r="V498" s="241"/>
      <c r="W498" s="241"/>
      <c r="X498" s="241"/>
      <c r="Y498" s="241"/>
      <c r="Z498" s="241"/>
      <c r="AA498" s="241"/>
      <c r="AB498" s="241"/>
      <c r="AC498" s="241"/>
      <c r="AD498" s="241"/>
      <c r="AE498" s="241"/>
      <c r="AF498" s="241"/>
      <c r="AG498" s="241"/>
      <c r="AH498" s="241"/>
      <c r="AI498" s="241"/>
      <c r="AJ498" s="241"/>
      <c r="AK498" s="241"/>
      <c r="AL498" s="241"/>
      <c r="AM498" s="241"/>
      <c r="AN498" s="241"/>
      <c r="AO498" s="241"/>
      <c r="AP498" s="241"/>
      <c r="AQ498" s="241"/>
      <c r="AR498" s="241"/>
      <c r="AS498" s="241"/>
      <c r="AT498" s="241"/>
      <c r="AU498" s="241"/>
      <c r="AV498" s="241"/>
      <c r="AW498" s="241"/>
      <c r="AX498" s="241"/>
      <c r="AY498" s="241"/>
      <c r="AZ498" s="241"/>
      <c r="BA498" s="241"/>
      <c r="BB498" s="241"/>
      <c r="BC498" s="241"/>
      <c r="BD498" s="241"/>
      <c r="BE498" s="241"/>
      <c r="BF498" s="241"/>
      <c r="BG498" s="241"/>
      <c r="BH498" s="241"/>
      <c r="BI498" s="241"/>
      <c r="BJ498" s="241"/>
      <c r="BK498" s="241"/>
      <c r="BL498" s="241"/>
      <c r="BM498" s="241"/>
      <c r="BN498" s="241"/>
      <c r="BO498" s="241"/>
      <c r="BP498" s="241"/>
      <c r="BQ498" s="241"/>
      <c r="BR498" s="241"/>
      <c r="BS498" s="241"/>
      <c r="BT498" s="241"/>
      <c r="BU498" s="241"/>
      <c r="BV498" s="241"/>
      <c r="BW498" s="241"/>
      <c r="BX498" s="241"/>
      <c r="BY498" s="241"/>
      <c r="BZ498" s="241"/>
      <c r="CA498" s="241"/>
      <c r="CB498" s="241"/>
      <c r="CC498" s="241"/>
      <c r="CD498" s="241"/>
      <c r="CE498" s="241"/>
      <c r="CF498" s="241"/>
      <c r="CG498" s="241"/>
      <c r="CH498" s="241"/>
      <c r="CI498" s="241"/>
      <c r="CJ498" s="241"/>
      <c r="CK498" s="241"/>
      <c r="CL498" s="241"/>
      <c r="CM498" s="241"/>
      <c r="CN498" s="241"/>
      <c r="CO498" s="241"/>
      <c r="CP498" s="241"/>
      <c r="CQ498" s="241"/>
      <c r="CR498" s="241"/>
      <c r="CS498" s="241"/>
      <c r="CT498" s="241"/>
      <c r="CU498" s="241"/>
      <c r="CV498" s="241"/>
      <c r="CW498" s="241"/>
      <c r="CX498" s="241"/>
      <c r="CY498" s="241"/>
      <c r="CZ498" s="241"/>
      <c r="DA498" s="241"/>
      <c r="DB498" s="241"/>
      <c r="DC498" s="241"/>
      <c r="DD498" s="241"/>
      <c r="DE498" s="241"/>
      <c r="DF498" s="241"/>
      <c r="DG498" s="241"/>
      <c r="DH498" s="241"/>
      <c r="DI498" s="241"/>
      <c r="DJ498" s="241"/>
      <c r="DK498" s="241"/>
      <c r="DL498" s="241"/>
      <c r="DM498" s="241"/>
      <c r="DN498" s="241"/>
      <c r="DO498" s="241"/>
      <c r="DP498" s="241"/>
      <c r="DQ498" s="241"/>
      <c r="DR498" s="241"/>
      <c r="DS498" s="241"/>
      <c r="DT498" s="241"/>
      <c r="DU498" s="241"/>
      <c r="DV498" s="241"/>
      <c r="DW498" s="241"/>
      <c r="DX498" s="241"/>
      <c r="DY498" s="241"/>
      <c r="DZ498" s="241"/>
      <c r="EA498" s="241"/>
      <c r="EB498" s="241"/>
      <c r="EC498" s="241"/>
      <c r="ED498" s="241"/>
      <c r="EE498" s="241"/>
      <c r="EF498" s="241"/>
      <c r="EG498" s="241"/>
      <c r="EH498" s="241"/>
      <c r="EI498" s="241"/>
      <c r="EJ498" s="241"/>
      <c r="EK498" s="241"/>
      <c r="EL498" s="241"/>
      <c r="EM498" s="241"/>
      <c r="EN498" s="241"/>
      <c r="EO498" s="241"/>
      <c r="EP498" s="241"/>
      <c r="EQ498" s="241"/>
      <c r="ER498" s="241"/>
      <c r="ES498" s="241"/>
      <c r="ET498" s="241"/>
      <c r="EU498" s="241"/>
      <c r="EV498" s="241"/>
      <c r="EW498" s="241"/>
      <c r="EX498" s="241"/>
      <c r="EY498" s="241"/>
      <c r="EZ498" s="241"/>
      <c r="FA498" s="241"/>
      <c r="FB498" s="241"/>
      <c r="FC498" s="241"/>
      <c r="FD498" s="241"/>
      <c r="FE498" s="241"/>
      <c r="FF498" s="241"/>
      <c r="FG498" s="241"/>
      <c r="FH498" s="241"/>
      <c r="FI498" s="241"/>
      <c r="FJ498" s="241"/>
      <c r="FK498" s="241"/>
      <c r="FL498" s="241"/>
      <c r="FM498" s="241"/>
      <c r="FN498" s="241"/>
      <c r="FO498" s="241"/>
      <c r="FP498" s="241"/>
      <c r="FQ498" s="241"/>
      <c r="FR498" s="241"/>
      <c r="FS498" s="241"/>
      <c r="FT498" s="241"/>
      <c r="FU498" s="241"/>
      <c r="FV498" s="241"/>
      <c r="FW498" s="241"/>
      <c r="FX498" s="241"/>
      <c r="FY498" s="241"/>
      <c r="FZ498" s="241"/>
      <c r="GA498" s="241"/>
      <c r="GB498" s="241"/>
      <c r="GC498" s="241"/>
      <c r="GD498" s="241"/>
      <c r="GE498" s="241"/>
      <c r="GF498" s="241"/>
      <c r="GG498" s="241"/>
      <c r="GH498" s="241"/>
      <c r="GI498" s="241"/>
      <c r="GJ498" s="241"/>
      <c r="GK498" s="241"/>
      <c r="GL498" s="241"/>
      <c r="GM498" s="241"/>
      <c r="GN498" s="241"/>
      <c r="GO498" s="241"/>
      <c r="GP498" s="241"/>
      <c r="GQ498" s="241"/>
      <c r="GR498" s="241"/>
      <c r="GS498" s="241"/>
      <c r="GT498" s="241"/>
      <c r="GU498" s="241"/>
      <c r="GV498" s="241"/>
      <c r="GW498" s="241"/>
      <c r="GX498" s="241"/>
      <c r="GY498" s="241"/>
      <c r="GZ498" s="241"/>
      <c r="HA498" s="241"/>
      <c r="HB498" s="241"/>
      <c r="HC498" s="241"/>
      <c r="HD498" s="241"/>
      <c r="HE498" s="241"/>
      <c r="HF498" s="241"/>
      <c r="HG498" s="241"/>
      <c r="HH498" s="241"/>
      <c r="HI498" s="241"/>
      <c r="HJ498" s="241"/>
      <c r="HK498" s="241"/>
      <c r="HL498" s="241"/>
      <c r="HM498" s="241"/>
      <c r="HN498" s="241"/>
      <c r="HO498" s="241"/>
      <c r="HP498" s="241"/>
      <c r="HQ498" s="241"/>
      <c r="HR498" s="241"/>
      <c r="HS498" s="241"/>
      <c r="HT498" s="241"/>
      <c r="HU498" s="241"/>
      <c r="HV498" s="241"/>
      <c r="HW498" s="241"/>
      <c r="HX498" s="241"/>
      <c r="HY498" s="241"/>
      <c r="HZ498" s="241"/>
      <c r="IA498" s="241"/>
      <c r="IB498" s="241"/>
      <c r="IC498" s="241"/>
      <c r="ID498" s="241"/>
      <c r="IE498" s="241"/>
      <c r="IF498" s="241"/>
      <c r="IG498" s="241"/>
      <c r="IH498" s="241"/>
      <c r="II498" s="241"/>
      <c r="IJ498" s="241"/>
      <c r="IK498" s="241"/>
      <c r="IL498" s="241"/>
      <c r="IM498" s="241"/>
      <c r="IN498" s="241"/>
      <c r="IO498" s="241"/>
      <c r="IP498" s="241"/>
      <c r="IQ498" s="241"/>
      <c r="IR498" s="241"/>
      <c r="IS498" s="241"/>
      <c r="IT498" s="241"/>
      <c r="IU498" s="241"/>
      <c r="IV498" s="241"/>
      <c r="IW498" s="241"/>
      <c r="IX498" s="241"/>
      <c r="IY498" s="241"/>
      <c r="IZ498" s="241"/>
      <c r="JA498" s="241"/>
      <c r="JB498" s="241"/>
      <c r="JC498" s="241"/>
      <c r="JD498" s="241"/>
      <c r="JE498" s="241"/>
      <c r="JF498" s="241"/>
      <c r="JG498" s="241"/>
      <c r="JH498" s="241"/>
      <c r="JI498" s="241"/>
      <c r="JJ498" s="241"/>
      <c r="JK498" s="241"/>
      <c r="JL498" s="241"/>
      <c r="JM498" s="241"/>
      <c r="JN498" s="241"/>
      <c r="JO498" s="241"/>
      <c r="JP498" s="241"/>
      <c r="JQ498" s="241"/>
      <c r="JR498" s="241"/>
      <c r="JS498" s="241"/>
      <c r="JT498" s="241"/>
      <c r="JU498" s="241"/>
      <c r="JV498" s="241"/>
      <c r="JW498" s="241"/>
      <c r="JX498" s="241"/>
      <c r="JY498" s="241"/>
      <c r="JZ498" s="241"/>
      <c r="KA498" s="241"/>
      <c r="KB498" s="241"/>
      <c r="KC498" s="241"/>
      <c r="KD498" s="241"/>
      <c r="KE498" s="241"/>
      <c r="KF498" s="241"/>
      <c r="KG498" s="241"/>
      <c r="KH498" s="241"/>
      <c r="KI498" s="241"/>
      <c r="KJ498" s="241"/>
      <c r="KK498" s="241"/>
      <c r="KL498" s="241"/>
      <c r="KM498" s="241"/>
      <c r="KN498" s="241"/>
      <c r="KO498" s="241"/>
      <c r="KP498" s="241"/>
      <c r="KQ498" s="241"/>
      <c r="KR498" s="241"/>
      <c r="KS498" s="241"/>
      <c r="KT498" s="241"/>
      <c r="KU498" s="241"/>
      <c r="KV498" s="241"/>
      <c r="KW498" s="241"/>
      <c r="KX498" s="241"/>
      <c r="KY498" s="241"/>
      <c r="KZ498" s="241"/>
      <c r="LA498" s="241"/>
      <c r="LB498" s="241"/>
      <c r="LC498" s="241"/>
      <c r="LD498" s="241"/>
      <c r="LE498" s="241"/>
      <c r="LF498" s="241"/>
      <c r="LG498" s="241"/>
      <c r="LH498" s="241"/>
      <c r="LI498" s="241"/>
      <c r="LJ498" s="241"/>
      <c r="LK498" s="241"/>
      <c r="LL498" s="241"/>
      <c r="LM498" s="241"/>
      <c r="LN498" s="241"/>
      <c r="LO498" s="241"/>
      <c r="LP498" s="241"/>
      <c r="LQ498" s="241"/>
      <c r="LR498" s="241"/>
      <c r="LS498" s="241"/>
      <c r="LT498" s="241"/>
      <c r="LU498" s="241"/>
      <c r="LV498" s="241"/>
      <c r="LW498" s="241"/>
      <c r="LX498" s="241"/>
      <c r="LY498" s="241"/>
      <c r="LZ498" s="241"/>
      <c r="MA498" s="241"/>
      <c r="MB498" s="241"/>
      <c r="MC498" s="241"/>
      <c r="MD498" s="241"/>
      <c r="ME498" s="241"/>
      <c r="MF498" s="241"/>
      <c r="MG498" s="241"/>
      <c r="MH498" s="241"/>
      <c r="MI498" s="241"/>
      <c r="MJ498" s="241"/>
      <c r="MK498" s="241"/>
      <c r="ML498" s="241"/>
      <c r="MM498" s="241"/>
      <c r="MN498" s="241"/>
      <c r="MO498" s="241"/>
      <c r="MP498" s="241"/>
      <c r="MQ498" s="241"/>
      <c r="MR498" s="241"/>
      <c r="MS498" s="241"/>
      <c r="MT498" s="241"/>
      <c r="MU498" s="241"/>
      <c r="MV498" s="241"/>
      <c r="MW498" s="241"/>
      <c r="MX498" s="241"/>
      <c r="MY498" s="241"/>
      <c r="MZ498" s="241"/>
      <c r="NA498" s="241"/>
      <c r="NB498" s="241"/>
      <c r="NC498" s="241"/>
      <c r="ND498" s="241"/>
      <c r="NE498" s="241"/>
      <c r="NF498" s="241"/>
      <c r="NG498" s="241"/>
      <c r="NH498" s="241"/>
      <c r="NI498" s="241"/>
      <c r="NJ498" s="241"/>
      <c r="NK498" s="241"/>
      <c r="NL498" s="241"/>
      <c r="NM498" s="241"/>
      <c r="NN498" s="241"/>
      <c r="NO498" s="241"/>
      <c r="NP498" s="241"/>
      <c r="NQ498" s="241"/>
      <c r="NR498" s="241"/>
      <c r="NS498" s="241"/>
      <c r="NT498" s="241"/>
      <c r="NU498" s="241"/>
      <c r="NV498" s="241"/>
      <c r="NW498" s="241"/>
      <c r="NX498" s="241"/>
      <c r="NY498" s="241"/>
      <c r="NZ498" s="241"/>
      <c r="OA498" s="241"/>
      <c r="OB498" s="241"/>
    </row>
    <row r="499" spans="1:392" s="162" customFormat="1">
      <c r="A499" s="269" t="s">
        <v>985</v>
      </c>
      <c r="B499" s="29" t="s">
        <v>139</v>
      </c>
      <c r="C499" s="290">
        <f>VLOOKUP(A499,'Running Inventory count'!$A:$C,3,)</f>
        <v>2</v>
      </c>
      <c r="D499" s="264"/>
      <c r="E499" s="266"/>
      <c r="F499" s="266" t="s">
        <v>970</v>
      </c>
      <c r="G499" s="289" t="s">
        <v>868</v>
      </c>
      <c r="H499" s="288" t="s">
        <v>102</v>
      </c>
      <c r="I499" s="287"/>
      <c r="J499" s="285"/>
      <c r="K499" s="287"/>
      <c r="L499" s="241"/>
      <c r="M499" s="241"/>
      <c r="N499" s="241"/>
      <c r="O499" s="241"/>
      <c r="P499" s="241"/>
      <c r="Q499" s="241"/>
      <c r="R499" s="241"/>
      <c r="S499" s="241"/>
      <c r="T499" s="241"/>
      <c r="U499" s="241"/>
      <c r="V499" s="241"/>
      <c r="W499" s="241"/>
      <c r="X499" s="241"/>
      <c r="Y499" s="241"/>
      <c r="Z499" s="241"/>
      <c r="AA499" s="241"/>
      <c r="AB499" s="241"/>
      <c r="AC499" s="241"/>
      <c r="AD499" s="241"/>
      <c r="AE499" s="241"/>
      <c r="AF499" s="241"/>
      <c r="AG499" s="241"/>
      <c r="AH499" s="241"/>
      <c r="AI499" s="241"/>
      <c r="AJ499" s="241"/>
      <c r="AK499" s="241"/>
      <c r="AL499" s="241"/>
      <c r="AM499" s="241"/>
      <c r="AN499" s="241"/>
      <c r="AO499" s="241"/>
      <c r="AP499" s="241"/>
      <c r="AQ499" s="241"/>
      <c r="AR499" s="241"/>
      <c r="AS499" s="241"/>
      <c r="AT499" s="241"/>
      <c r="AU499" s="241"/>
      <c r="AV499" s="241"/>
      <c r="AW499" s="241"/>
      <c r="AX499" s="241"/>
      <c r="AY499" s="241"/>
      <c r="AZ499" s="241"/>
      <c r="BA499" s="241"/>
      <c r="BB499" s="241"/>
      <c r="BC499" s="241"/>
      <c r="BD499" s="241"/>
      <c r="BE499" s="241"/>
      <c r="BF499" s="241"/>
      <c r="BG499" s="241"/>
      <c r="BH499" s="241"/>
      <c r="BI499" s="241"/>
      <c r="BJ499" s="241"/>
      <c r="BK499" s="241"/>
      <c r="BL499" s="241"/>
      <c r="BM499" s="241"/>
      <c r="BN499" s="241"/>
      <c r="BO499" s="241"/>
      <c r="BP499" s="241"/>
      <c r="BQ499" s="241"/>
      <c r="BR499" s="241"/>
      <c r="BS499" s="241"/>
      <c r="BT499" s="241"/>
      <c r="BU499" s="241"/>
      <c r="BV499" s="241"/>
      <c r="BW499" s="241"/>
      <c r="BX499" s="241"/>
      <c r="BY499" s="241"/>
      <c r="BZ499" s="241"/>
      <c r="CA499" s="241"/>
      <c r="CB499" s="241"/>
      <c r="CC499" s="241"/>
      <c r="CD499" s="241"/>
      <c r="CE499" s="241"/>
      <c r="CF499" s="241"/>
      <c r="CG499" s="241"/>
      <c r="CH499" s="241"/>
      <c r="CI499" s="241"/>
      <c r="CJ499" s="241"/>
      <c r="CK499" s="241"/>
      <c r="CL499" s="241"/>
      <c r="CM499" s="241"/>
      <c r="CN499" s="241"/>
      <c r="CO499" s="241"/>
      <c r="CP499" s="241"/>
      <c r="CQ499" s="241"/>
      <c r="CR499" s="241"/>
      <c r="CS499" s="241"/>
      <c r="CT499" s="241"/>
      <c r="CU499" s="241"/>
      <c r="CV499" s="241"/>
      <c r="CW499" s="241"/>
      <c r="CX499" s="241"/>
      <c r="CY499" s="241"/>
      <c r="CZ499" s="241"/>
      <c r="DA499" s="241"/>
      <c r="DB499" s="241"/>
      <c r="DC499" s="241"/>
      <c r="DD499" s="241"/>
      <c r="DE499" s="241"/>
      <c r="DF499" s="241"/>
      <c r="DG499" s="241"/>
      <c r="DH499" s="241"/>
      <c r="DI499" s="241"/>
      <c r="DJ499" s="241"/>
      <c r="DK499" s="241"/>
      <c r="DL499" s="241"/>
      <c r="DM499" s="241"/>
      <c r="DN499" s="241"/>
      <c r="DO499" s="241"/>
      <c r="DP499" s="241"/>
      <c r="DQ499" s="241"/>
      <c r="DR499" s="241"/>
      <c r="DS499" s="241"/>
      <c r="DT499" s="241"/>
      <c r="DU499" s="241"/>
      <c r="DV499" s="241"/>
      <c r="DW499" s="241"/>
      <c r="DX499" s="241"/>
      <c r="DY499" s="241"/>
      <c r="DZ499" s="241"/>
      <c r="EA499" s="241"/>
      <c r="EB499" s="241"/>
      <c r="EC499" s="241"/>
      <c r="ED499" s="241"/>
      <c r="EE499" s="241"/>
      <c r="EF499" s="241"/>
      <c r="EG499" s="241"/>
      <c r="EH499" s="241"/>
      <c r="EI499" s="241"/>
      <c r="EJ499" s="241"/>
      <c r="EK499" s="241"/>
      <c r="EL499" s="241"/>
      <c r="EM499" s="241"/>
      <c r="EN499" s="241"/>
      <c r="EO499" s="241"/>
      <c r="EP499" s="241"/>
      <c r="EQ499" s="241"/>
      <c r="ER499" s="241"/>
      <c r="ES499" s="241"/>
      <c r="ET499" s="241"/>
      <c r="EU499" s="241"/>
      <c r="EV499" s="241"/>
      <c r="EW499" s="241"/>
      <c r="EX499" s="241"/>
      <c r="EY499" s="241"/>
      <c r="EZ499" s="241"/>
      <c r="FA499" s="241"/>
      <c r="FB499" s="241"/>
      <c r="FC499" s="241"/>
      <c r="FD499" s="241"/>
      <c r="FE499" s="241"/>
      <c r="FF499" s="241"/>
      <c r="FG499" s="241"/>
      <c r="FH499" s="241"/>
      <c r="FI499" s="241"/>
      <c r="FJ499" s="241"/>
      <c r="FK499" s="241"/>
      <c r="FL499" s="241"/>
      <c r="FM499" s="241"/>
      <c r="FN499" s="241"/>
      <c r="FO499" s="241"/>
      <c r="FP499" s="241"/>
      <c r="FQ499" s="241"/>
      <c r="FR499" s="241"/>
      <c r="FS499" s="241"/>
      <c r="FT499" s="241"/>
      <c r="FU499" s="241"/>
      <c r="FV499" s="241"/>
      <c r="FW499" s="241"/>
      <c r="FX499" s="241"/>
      <c r="FY499" s="241"/>
      <c r="FZ499" s="241"/>
      <c r="GA499" s="241"/>
      <c r="GB499" s="241"/>
      <c r="GC499" s="241"/>
      <c r="GD499" s="241"/>
      <c r="GE499" s="241"/>
      <c r="GF499" s="241"/>
      <c r="GG499" s="241"/>
      <c r="GH499" s="241"/>
      <c r="GI499" s="241"/>
      <c r="GJ499" s="241"/>
      <c r="GK499" s="241"/>
      <c r="GL499" s="241"/>
      <c r="GM499" s="241"/>
      <c r="GN499" s="241"/>
      <c r="GO499" s="241"/>
      <c r="GP499" s="241"/>
      <c r="GQ499" s="241"/>
      <c r="GR499" s="241"/>
      <c r="GS499" s="241"/>
      <c r="GT499" s="241"/>
      <c r="GU499" s="241"/>
      <c r="GV499" s="241"/>
      <c r="GW499" s="241"/>
      <c r="GX499" s="241"/>
      <c r="GY499" s="241"/>
      <c r="GZ499" s="241"/>
      <c r="HA499" s="241"/>
      <c r="HB499" s="241"/>
      <c r="HC499" s="241"/>
      <c r="HD499" s="241"/>
      <c r="HE499" s="241"/>
      <c r="HF499" s="241"/>
      <c r="HG499" s="241"/>
      <c r="HH499" s="241"/>
      <c r="HI499" s="241"/>
      <c r="HJ499" s="241"/>
      <c r="HK499" s="241"/>
      <c r="HL499" s="241"/>
      <c r="HM499" s="241"/>
      <c r="HN499" s="241"/>
      <c r="HO499" s="241"/>
      <c r="HP499" s="241"/>
      <c r="HQ499" s="241"/>
      <c r="HR499" s="241"/>
      <c r="HS499" s="241"/>
      <c r="HT499" s="241"/>
      <c r="HU499" s="241"/>
      <c r="HV499" s="241"/>
      <c r="HW499" s="241"/>
      <c r="HX499" s="241"/>
      <c r="HY499" s="241"/>
      <c r="HZ499" s="241"/>
      <c r="IA499" s="241"/>
      <c r="IB499" s="241"/>
      <c r="IC499" s="241"/>
      <c r="ID499" s="241"/>
      <c r="IE499" s="241"/>
      <c r="IF499" s="241"/>
      <c r="IG499" s="241"/>
      <c r="IH499" s="241"/>
      <c r="II499" s="241"/>
      <c r="IJ499" s="241"/>
      <c r="IK499" s="241"/>
      <c r="IL499" s="241"/>
      <c r="IM499" s="241"/>
      <c r="IN499" s="241"/>
      <c r="IO499" s="241"/>
      <c r="IP499" s="241"/>
      <c r="IQ499" s="241"/>
      <c r="IR499" s="241"/>
      <c r="IS499" s="241"/>
      <c r="IT499" s="241"/>
      <c r="IU499" s="241"/>
      <c r="IV499" s="241"/>
      <c r="IW499" s="241"/>
      <c r="IX499" s="241"/>
      <c r="IY499" s="241"/>
      <c r="IZ499" s="241"/>
      <c r="JA499" s="241"/>
      <c r="JB499" s="241"/>
      <c r="JC499" s="241"/>
      <c r="JD499" s="241"/>
      <c r="JE499" s="241"/>
      <c r="JF499" s="241"/>
      <c r="JG499" s="241"/>
      <c r="JH499" s="241"/>
      <c r="JI499" s="241"/>
      <c r="JJ499" s="241"/>
      <c r="JK499" s="241"/>
      <c r="JL499" s="241"/>
      <c r="JM499" s="241"/>
      <c r="JN499" s="241"/>
      <c r="JO499" s="241"/>
      <c r="JP499" s="241"/>
      <c r="JQ499" s="241"/>
      <c r="JR499" s="241"/>
      <c r="JS499" s="241"/>
      <c r="JT499" s="241"/>
      <c r="JU499" s="241"/>
      <c r="JV499" s="241"/>
      <c r="JW499" s="241"/>
      <c r="JX499" s="241"/>
      <c r="JY499" s="241"/>
      <c r="JZ499" s="241"/>
      <c r="KA499" s="241"/>
      <c r="KB499" s="241"/>
      <c r="KC499" s="241"/>
      <c r="KD499" s="241"/>
      <c r="KE499" s="241"/>
      <c r="KF499" s="241"/>
      <c r="KG499" s="241"/>
      <c r="KH499" s="241"/>
      <c r="KI499" s="241"/>
      <c r="KJ499" s="241"/>
      <c r="KK499" s="241"/>
      <c r="KL499" s="241"/>
      <c r="KM499" s="241"/>
      <c r="KN499" s="241"/>
      <c r="KO499" s="241"/>
      <c r="KP499" s="241"/>
      <c r="KQ499" s="241"/>
      <c r="KR499" s="241"/>
      <c r="KS499" s="241"/>
      <c r="KT499" s="241"/>
      <c r="KU499" s="241"/>
      <c r="KV499" s="241"/>
      <c r="KW499" s="241"/>
      <c r="KX499" s="241"/>
      <c r="KY499" s="241"/>
      <c r="KZ499" s="241"/>
      <c r="LA499" s="241"/>
      <c r="LB499" s="241"/>
      <c r="LC499" s="241"/>
      <c r="LD499" s="241"/>
      <c r="LE499" s="241"/>
      <c r="LF499" s="241"/>
      <c r="LG499" s="241"/>
      <c r="LH499" s="241"/>
      <c r="LI499" s="241"/>
      <c r="LJ499" s="241"/>
      <c r="LK499" s="241"/>
      <c r="LL499" s="241"/>
      <c r="LM499" s="241"/>
      <c r="LN499" s="241"/>
      <c r="LO499" s="241"/>
      <c r="LP499" s="241"/>
      <c r="LQ499" s="241"/>
      <c r="LR499" s="241"/>
      <c r="LS499" s="241"/>
      <c r="LT499" s="241"/>
      <c r="LU499" s="241"/>
      <c r="LV499" s="241"/>
      <c r="LW499" s="241"/>
      <c r="LX499" s="241"/>
      <c r="LY499" s="241"/>
      <c r="LZ499" s="241"/>
      <c r="MA499" s="241"/>
      <c r="MB499" s="241"/>
      <c r="MC499" s="241"/>
      <c r="MD499" s="241"/>
      <c r="ME499" s="241"/>
      <c r="MF499" s="241"/>
      <c r="MG499" s="241"/>
      <c r="MH499" s="241"/>
      <c r="MI499" s="241"/>
      <c r="MJ499" s="241"/>
      <c r="MK499" s="241"/>
      <c r="ML499" s="241"/>
      <c r="MM499" s="241"/>
      <c r="MN499" s="241"/>
      <c r="MO499" s="241"/>
      <c r="MP499" s="241"/>
      <c r="MQ499" s="241"/>
      <c r="MR499" s="241"/>
      <c r="MS499" s="241"/>
      <c r="MT499" s="241"/>
      <c r="MU499" s="241"/>
      <c r="MV499" s="241"/>
      <c r="MW499" s="241"/>
      <c r="MX499" s="241"/>
      <c r="MY499" s="241"/>
      <c r="MZ499" s="241"/>
      <c r="NA499" s="241"/>
      <c r="NB499" s="241"/>
      <c r="NC499" s="241"/>
      <c r="ND499" s="241"/>
      <c r="NE499" s="241"/>
      <c r="NF499" s="241"/>
      <c r="NG499" s="241"/>
      <c r="NH499" s="241"/>
      <c r="NI499" s="241"/>
      <c r="NJ499" s="241"/>
      <c r="NK499" s="241"/>
      <c r="NL499" s="241"/>
      <c r="NM499" s="241"/>
      <c r="NN499" s="241"/>
      <c r="NO499" s="241"/>
      <c r="NP499" s="241"/>
      <c r="NQ499" s="241"/>
      <c r="NR499" s="241"/>
      <c r="NS499" s="241"/>
      <c r="NT499" s="241"/>
      <c r="NU499" s="241"/>
      <c r="NV499" s="241"/>
      <c r="NW499" s="241"/>
      <c r="NX499" s="241"/>
      <c r="NY499" s="241"/>
      <c r="NZ499" s="241"/>
      <c r="OA499" s="241"/>
      <c r="OB499" s="241"/>
    </row>
    <row r="500" spans="1:392" s="4" customFormat="1">
      <c r="A500" s="121" t="s">
        <v>880</v>
      </c>
      <c r="B500" s="157" t="s">
        <v>879</v>
      </c>
      <c r="C500" s="170">
        <f>VLOOKUP(A500,'Running Inventory count'!$A:$C,3,)</f>
        <v>0</v>
      </c>
      <c r="D500" s="152"/>
      <c r="E500" s="156"/>
      <c r="F500" s="156" t="s">
        <v>1129</v>
      </c>
      <c r="G500" s="169" t="s">
        <v>868</v>
      </c>
      <c r="H500" s="167" t="s">
        <v>737</v>
      </c>
      <c r="I500" s="133"/>
      <c r="J500" s="166"/>
      <c r="K500" s="133"/>
      <c r="L500" s="241"/>
      <c r="M500" s="241"/>
      <c r="N500" s="241"/>
      <c r="O500" s="241"/>
      <c r="P500" s="241"/>
      <c r="Q500" s="241"/>
      <c r="R500" s="241"/>
      <c r="S500" s="241"/>
      <c r="T500" s="241"/>
      <c r="U500" s="241"/>
      <c r="V500" s="241"/>
      <c r="W500" s="241"/>
      <c r="X500" s="241"/>
      <c r="Y500" s="241"/>
      <c r="Z500" s="241"/>
      <c r="AA500" s="241"/>
      <c r="AB500" s="241"/>
      <c r="AC500" s="241"/>
      <c r="AD500" s="241"/>
      <c r="AE500" s="241"/>
      <c r="AF500" s="241"/>
      <c r="AG500" s="241"/>
      <c r="AH500" s="241"/>
      <c r="AI500" s="241"/>
      <c r="AJ500" s="241"/>
      <c r="AK500" s="241"/>
      <c r="AL500" s="241"/>
      <c r="AM500" s="241"/>
      <c r="AN500" s="241"/>
      <c r="AO500" s="241"/>
      <c r="AP500" s="241"/>
      <c r="AQ500" s="241"/>
      <c r="AR500" s="241"/>
      <c r="AS500" s="241"/>
      <c r="AT500" s="241"/>
      <c r="AU500" s="241"/>
      <c r="AV500" s="241"/>
      <c r="AW500" s="241"/>
      <c r="AX500" s="241"/>
      <c r="AY500" s="241"/>
      <c r="AZ500" s="241"/>
      <c r="BA500" s="241"/>
      <c r="BB500" s="241"/>
      <c r="BC500" s="241"/>
      <c r="BD500" s="241"/>
      <c r="BE500" s="241"/>
      <c r="BF500" s="241"/>
      <c r="BG500" s="241"/>
      <c r="BH500" s="241"/>
      <c r="BI500" s="241"/>
      <c r="BJ500" s="241"/>
      <c r="BK500" s="241"/>
      <c r="BL500" s="241"/>
      <c r="BM500" s="241"/>
      <c r="BN500" s="241"/>
      <c r="BO500" s="241"/>
      <c r="BP500" s="241"/>
      <c r="BQ500" s="241"/>
      <c r="BR500" s="241"/>
      <c r="BS500" s="241"/>
      <c r="BT500" s="241"/>
      <c r="BU500" s="241"/>
      <c r="BV500" s="241"/>
      <c r="BW500" s="241"/>
      <c r="BX500" s="241"/>
      <c r="BY500" s="241"/>
      <c r="BZ500" s="241"/>
      <c r="CA500" s="241"/>
      <c r="CB500" s="241"/>
      <c r="CC500" s="241"/>
      <c r="CD500" s="241"/>
      <c r="CE500" s="241"/>
      <c r="CF500" s="241"/>
      <c r="CG500" s="241"/>
      <c r="CH500" s="241"/>
      <c r="CI500" s="241"/>
      <c r="CJ500" s="241"/>
      <c r="CK500" s="241"/>
      <c r="CL500" s="241"/>
      <c r="CM500" s="241"/>
      <c r="CN500" s="241"/>
      <c r="CO500" s="241"/>
      <c r="CP500" s="241"/>
      <c r="CQ500" s="241"/>
      <c r="CR500" s="241"/>
      <c r="CS500" s="241"/>
      <c r="CT500" s="241"/>
      <c r="CU500" s="241"/>
      <c r="CV500" s="241"/>
      <c r="CW500" s="241"/>
      <c r="CX500" s="241"/>
      <c r="CY500" s="241"/>
      <c r="CZ500" s="241"/>
      <c r="DA500" s="241"/>
      <c r="DB500" s="241"/>
      <c r="DC500" s="241"/>
      <c r="DD500" s="241"/>
      <c r="DE500" s="241"/>
      <c r="DF500" s="241"/>
      <c r="DG500" s="241"/>
      <c r="DH500" s="241"/>
      <c r="DI500" s="241"/>
      <c r="DJ500" s="241"/>
      <c r="DK500" s="241"/>
      <c r="DL500" s="241"/>
      <c r="DM500" s="241"/>
      <c r="DN500" s="241"/>
      <c r="DO500" s="241"/>
      <c r="DP500" s="241"/>
      <c r="DQ500" s="241"/>
      <c r="DR500" s="241"/>
      <c r="DS500" s="241"/>
      <c r="DT500" s="241"/>
      <c r="DU500" s="241"/>
      <c r="DV500" s="241"/>
      <c r="DW500" s="241"/>
      <c r="DX500" s="241"/>
      <c r="DY500" s="241"/>
      <c r="DZ500" s="241"/>
      <c r="EA500" s="241"/>
      <c r="EB500" s="241"/>
      <c r="EC500" s="241"/>
      <c r="ED500" s="241"/>
      <c r="EE500" s="241"/>
      <c r="EF500" s="241"/>
      <c r="EG500" s="241"/>
      <c r="EH500" s="241"/>
      <c r="EI500" s="241"/>
      <c r="EJ500" s="241"/>
      <c r="EK500" s="241"/>
      <c r="EL500" s="241"/>
      <c r="EM500" s="241"/>
      <c r="EN500" s="241"/>
      <c r="EO500" s="241"/>
      <c r="EP500" s="241"/>
      <c r="EQ500" s="241"/>
      <c r="ER500" s="241"/>
      <c r="ES500" s="241"/>
      <c r="ET500" s="241"/>
      <c r="EU500" s="241"/>
      <c r="EV500" s="241"/>
      <c r="EW500" s="241"/>
      <c r="EX500" s="241"/>
      <c r="EY500" s="241"/>
      <c r="EZ500" s="241"/>
      <c r="FA500" s="241"/>
      <c r="FB500" s="241"/>
      <c r="FC500" s="241"/>
      <c r="FD500" s="241"/>
      <c r="FE500" s="241"/>
      <c r="FF500" s="241"/>
      <c r="FG500" s="241"/>
      <c r="FH500" s="241"/>
      <c r="FI500" s="241"/>
      <c r="FJ500" s="241"/>
      <c r="FK500" s="241"/>
      <c r="FL500" s="241"/>
      <c r="FM500" s="241"/>
      <c r="FN500" s="241"/>
      <c r="FO500" s="241"/>
      <c r="FP500" s="241"/>
      <c r="FQ500" s="241"/>
      <c r="FR500" s="241"/>
      <c r="FS500" s="241"/>
      <c r="FT500" s="241"/>
      <c r="FU500" s="241"/>
      <c r="FV500" s="241"/>
      <c r="FW500" s="241"/>
      <c r="FX500" s="241"/>
      <c r="FY500" s="241"/>
      <c r="FZ500" s="241"/>
      <c r="GA500" s="241"/>
      <c r="GB500" s="241"/>
      <c r="GC500" s="241"/>
      <c r="GD500" s="241"/>
      <c r="GE500" s="241"/>
      <c r="GF500" s="241"/>
      <c r="GG500" s="241"/>
      <c r="GH500" s="241"/>
      <c r="GI500" s="241"/>
      <c r="GJ500" s="241"/>
      <c r="GK500" s="241"/>
      <c r="GL500" s="241"/>
      <c r="GM500" s="241"/>
      <c r="GN500" s="241"/>
      <c r="GO500" s="241"/>
      <c r="GP500" s="241"/>
      <c r="GQ500" s="241"/>
      <c r="GR500" s="241"/>
      <c r="GS500" s="241"/>
      <c r="GT500" s="241"/>
      <c r="GU500" s="241"/>
      <c r="GV500" s="241"/>
      <c r="GW500" s="241"/>
      <c r="GX500" s="241"/>
      <c r="GY500" s="241"/>
      <c r="GZ500" s="241"/>
      <c r="HA500" s="241"/>
      <c r="HB500" s="241"/>
      <c r="HC500" s="241"/>
      <c r="HD500" s="241"/>
      <c r="HE500" s="241"/>
      <c r="HF500" s="241"/>
      <c r="HG500" s="241"/>
      <c r="HH500" s="241"/>
      <c r="HI500" s="241"/>
      <c r="HJ500" s="241"/>
      <c r="HK500" s="241"/>
      <c r="HL500" s="241"/>
      <c r="HM500" s="241"/>
      <c r="HN500" s="241"/>
      <c r="HO500" s="241"/>
      <c r="HP500" s="241"/>
      <c r="HQ500" s="241"/>
      <c r="HR500" s="241"/>
      <c r="HS500" s="241"/>
      <c r="HT500" s="241"/>
      <c r="HU500" s="241"/>
      <c r="HV500" s="241"/>
      <c r="HW500" s="241"/>
      <c r="HX500" s="241"/>
      <c r="HY500" s="241"/>
      <c r="HZ500" s="241"/>
      <c r="IA500" s="241"/>
      <c r="IB500" s="241"/>
      <c r="IC500" s="241"/>
      <c r="ID500" s="241"/>
      <c r="IE500" s="241"/>
      <c r="IF500" s="241"/>
      <c r="IG500" s="241"/>
      <c r="IH500" s="241"/>
      <c r="II500" s="241"/>
      <c r="IJ500" s="241"/>
      <c r="IK500" s="241"/>
      <c r="IL500" s="241"/>
      <c r="IM500" s="241"/>
      <c r="IN500" s="241"/>
      <c r="IO500" s="241"/>
      <c r="IP500" s="241"/>
      <c r="IQ500" s="241"/>
      <c r="IR500" s="241"/>
      <c r="IS500" s="241"/>
      <c r="IT500" s="241"/>
      <c r="IU500" s="241"/>
      <c r="IV500" s="241"/>
      <c r="IW500" s="241"/>
      <c r="IX500" s="241"/>
      <c r="IY500" s="241"/>
      <c r="IZ500" s="241"/>
      <c r="JA500" s="241"/>
      <c r="JB500" s="241"/>
      <c r="JC500" s="241"/>
      <c r="JD500" s="241"/>
      <c r="JE500" s="241"/>
      <c r="JF500" s="241"/>
      <c r="JG500" s="241"/>
      <c r="JH500" s="241"/>
      <c r="JI500" s="241"/>
      <c r="JJ500" s="241"/>
      <c r="JK500" s="241"/>
      <c r="JL500" s="241"/>
      <c r="JM500" s="241"/>
      <c r="JN500" s="241"/>
      <c r="JO500" s="241"/>
      <c r="JP500" s="241"/>
      <c r="JQ500" s="241"/>
      <c r="JR500" s="241"/>
      <c r="JS500" s="241"/>
      <c r="JT500" s="241"/>
      <c r="JU500" s="241"/>
      <c r="JV500" s="241"/>
      <c r="JW500" s="241"/>
      <c r="JX500" s="241"/>
      <c r="JY500" s="241"/>
      <c r="JZ500" s="241"/>
      <c r="KA500" s="241"/>
      <c r="KB500" s="241"/>
      <c r="KC500" s="241"/>
      <c r="KD500" s="241"/>
      <c r="KE500" s="241"/>
      <c r="KF500" s="241"/>
      <c r="KG500" s="241"/>
      <c r="KH500" s="241"/>
      <c r="KI500" s="241"/>
      <c r="KJ500" s="241"/>
      <c r="KK500" s="241"/>
      <c r="KL500" s="241"/>
      <c r="KM500" s="241"/>
      <c r="KN500" s="241"/>
      <c r="KO500" s="241"/>
      <c r="KP500" s="241"/>
      <c r="KQ500" s="241"/>
      <c r="KR500" s="241"/>
      <c r="KS500" s="241"/>
      <c r="KT500" s="241"/>
      <c r="KU500" s="241"/>
      <c r="KV500" s="241"/>
      <c r="KW500" s="241"/>
      <c r="KX500" s="241"/>
      <c r="KY500" s="241"/>
      <c r="KZ500" s="241"/>
      <c r="LA500" s="241"/>
      <c r="LB500" s="241"/>
      <c r="LC500" s="241"/>
      <c r="LD500" s="241"/>
      <c r="LE500" s="241"/>
      <c r="LF500" s="241"/>
      <c r="LG500" s="241"/>
      <c r="LH500" s="241"/>
      <c r="LI500" s="241"/>
      <c r="LJ500" s="241"/>
      <c r="LK500" s="241"/>
      <c r="LL500" s="241"/>
      <c r="LM500" s="241"/>
      <c r="LN500" s="241"/>
      <c r="LO500" s="241"/>
      <c r="LP500" s="241"/>
      <c r="LQ500" s="241"/>
      <c r="LR500" s="241"/>
      <c r="LS500" s="241"/>
      <c r="LT500" s="241"/>
      <c r="LU500" s="241"/>
      <c r="LV500" s="241"/>
      <c r="LW500" s="241"/>
      <c r="LX500" s="241"/>
      <c r="LY500" s="241"/>
      <c r="LZ500" s="241"/>
      <c r="MA500" s="241"/>
      <c r="MB500" s="241"/>
      <c r="MC500" s="241"/>
      <c r="MD500" s="241"/>
      <c r="ME500" s="241"/>
      <c r="MF500" s="241"/>
      <c r="MG500" s="241"/>
      <c r="MH500" s="241"/>
      <c r="MI500" s="241"/>
      <c r="MJ500" s="241"/>
      <c r="MK500" s="241"/>
      <c r="ML500" s="241"/>
      <c r="MM500" s="241"/>
      <c r="MN500" s="241"/>
      <c r="MO500" s="241"/>
      <c r="MP500" s="241"/>
      <c r="MQ500" s="241"/>
      <c r="MR500" s="241"/>
      <c r="MS500" s="241"/>
      <c r="MT500" s="241"/>
      <c r="MU500" s="241"/>
      <c r="MV500" s="241"/>
      <c r="MW500" s="241"/>
      <c r="MX500" s="241"/>
      <c r="MY500" s="241"/>
      <c r="MZ500" s="241"/>
      <c r="NA500" s="241"/>
      <c r="NB500" s="241"/>
      <c r="NC500" s="241"/>
      <c r="ND500" s="241"/>
      <c r="NE500" s="241"/>
      <c r="NF500" s="241"/>
      <c r="NG500" s="241"/>
      <c r="NH500" s="241"/>
      <c r="NI500" s="241"/>
      <c r="NJ500" s="241"/>
      <c r="NK500" s="241"/>
      <c r="NL500" s="241"/>
      <c r="NM500" s="241"/>
      <c r="NN500" s="241"/>
      <c r="NO500" s="241"/>
      <c r="NP500" s="241"/>
      <c r="NQ500" s="241"/>
      <c r="NR500" s="241"/>
      <c r="NS500" s="241"/>
      <c r="NT500" s="241"/>
      <c r="NU500" s="241"/>
      <c r="NV500" s="241"/>
      <c r="NW500" s="241"/>
      <c r="NX500" s="241"/>
      <c r="NY500" s="241"/>
      <c r="NZ500" s="241"/>
      <c r="OA500" s="241"/>
      <c r="OB500" s="241"/>
    </row>
    <row r="501" spans="1:392" s="162" customFormat="1">
      <c r="A501" s="269" t="s">
        <v>1155</v>
      </c>
      <c r="B501" s="189" t="s">
        <v>1152</v>
      </c>
      <c r="C501" s="290">
        <f>VLOOKUP(A501,'Running Inventory count'!$A:$C,3,)</f>
        <v>1</v>
      </c>
      <c r="D501" s="264"/>
      <c r="E501" s="266"/>
      <c r="F501" s="266" t="s">
        <v>1314</v>
      </c>
      <c r="G501" s="289" t="s">
        <v>868</v>
      </c>
      <c r="H501" s="288" t="s">
        <v>102</v>
      </c>
      <c r="I501" s="287"/>
      <c r="J501" s="285"/>
      <c r="K501" s="287"/>
      <c r="L501" s="241"/>
      <c r="M501" s="241"/>
      <c r="N501" s="241"/>
      <c r="O501" s="241"/>
      <c r="P501" s="241"/>
      <c r="Q501" s="241"/>
      <c r="R501" s="241"/>
      <c r="S501" s="241"/>
      <c r="T501" s="241"/>
      <c r="U501" s="241"/>
      <c r="V501" s="241"/>
      <c r="W501" s="241"/>
      <c r="X501" s="241"/>
      <c r="Y501" s="241"/>
      <c r="Z501" s="241"/>
      <c r="AA501" s="241"/>
      <c r="AB501" s="241"/>
      <c r="AC501" s="241"/>
      <c r="AD501" s="241"/>
      <c r="AE501" s="241"/>
      <c r="AF501" s="241"/>
      <c r="AG501" s="241"/>
      <c r="AH501" s="241"/>
      <c r="AI501" s="241"/>
      <c r="AJ501" s="241"/>
      <c r="AK501" s="241"/>
      <c r="AL501" s="241"/>
      <c r="AM501" s="241"/>
      <c r="AN501" s="241"/>
      <c r="AO501" s="241"/>
      <c r="AP501" s="241"/>
      <c r="AQ501" s="241"/>
      <c r="AR501" s="241"/>
      <c r="AS501" s="241"/>
      <c r="AT501" s="241"/>
      <c r="AU501" s="241"/>
      <c r="AV501" s="241"/>
      <c r="AW501" s="241"/>
      <c r="AX501" s="241"/>
      <c r="AY501" s="241"/>
      <c r="AZ501" s="241"/>
      <c r="BA501" s="241"/>
      <c r="BB501" s="241"/>
      <c r="BC501" s="241"/>
      <c r="BD501" s="241"/>
      <c r="BE501" s="241"/>
      <c r="BF501" s="241"/>
      <c r="BG501" s="241"/>
      <c r="BH501" s="241"/>
      <c r="BI501" s="241"/>
      <c r="BJ501" s="241"/>
      <c r="BK501" s="241"/>
      <c r="BL501" s="241"/>
      <c r="BM501" s="241"/>
      <c r="BN501" s="241"/>
      <c r="BO501" s="241"/>
      <c r="BP501" s="241"/>
      <c r="BQ501" s="241"/>
      <c r="BR501" s="241"/>
      <c r="BS501" s="241"/>
      <c r="BT501" s="241"/>
      <c r="BU501" s="241"/>
      <c r="BV501" s="241"/>
      <c r="BW501" s="241"/>
      <c r="BX501" s="241"/>
      <c r="BY501" s="241"/>
      <c r="BZ501" s="241"/>
      <c r="CA501" s="241"/>
      <c r="CB501" s="241"/>
      <c r="CC501" s="241"/>
      <c r="CD501" s="241"/>
      <c r="CE501" s="241"/>
      <c r="CF501" s="241"/>
      <c r="CG501" s="241"/>
      <c r="CH501" s="241"/>
      <c r="CI501" s="241"/>
      <c r="CJ501" s="241"/>
      <c r="CK501" s="241"/>
      <c r="CL501" s="241"/>
      <c r="CM501" s="241"/>
      <c r="CN501" s="241"/>
      <c r="CO501" s="241"/>
      <c r="CP501" s="241"/>
      <c r="CQ501" s="241"/>
      <c r="CR501" s="241"/>
      <c r="CS501" s="241"/>
      <c r="CT501" s="241"/>
      <c r="CU501" s="241"/>
      <c r="CV501" s="241"/>
      <c r="CW501" s="241"/>
      <c r="CX501" s="241"/>
      <c r="CY501" s="241"/>
      <c r="CZ501" s="241"/>
      <c r="DA501" s="241"/>
      <c r="DB501" s="241"/>
      <c r="DC501" s="241"/>
      <c r="DD501" s="241"/>
      <c r="DE501" s="241"/>
      <c r="DF501" s="241"/>
      <c r="DG501" s="241"/>
      <c r="DH501" s="241"/>
      <c r="DI501" s="241"/>
      <c r="DJ501" s="241"/>
      <c r="DK501" s="241"/>
      <c r="DL501" s="241"/>
      <c r="DM501" s="241"/>
      <c r="DN501" s="241"/>
      <c r="DO501" s="241"/>
      <c r="DP501" s="241"/>
      <c r="DQ501" s="241"/>
      <c r="DR501" s="241"/>
      <c r="DS501" s="241"/>
      <c r="DT501" s="241"/>
      <c r="DU501" s="241"/>
      <c r="DV501" s="241"/>
      <c r="DW501" s="241"/>
      <c r="DX501" s="241"/>
      <c r="DY501" s="241"/>
      <c r="DZ501" s="241"/>
      <c r="EA501" s="241"/>
      <c r="EB501" s="241"/>
      <c r="EC501" s="241"/>
      <c r="ED501" s="241"/>
      <c r="EE501" s="241"/>
      <c r="EF501" s="241"/>
      <c r="EG501" s="241"/>
      <c r="EH501" s="241"/>
      <c r="EI501" s="241"/>
      <c r="EJ501" s="241"/>
      <c r="EK501" s="241"/>
      <c r="EL501" s="241"/>
      <c r="EM501" s="241"/>
      <c r="EN501" s="241"/>
      <c r="EO501" s="241"/>
      <c r="EP501" s="241"/>
      <c r="EQ501" s="241"/>
      <c r="ER501" s="241"/>
      <c r="ES501" s="241"/>
      <c r="ET501" s="241"/>
      <c r="EU501" s="241"/>
      <c r="EV501" s="241"/>
      <c r="EW501" s="241"/>
      <c r="EX501" s="241"/>
      <c r="EY501" s="241"/>
      <c r="EZ501" s="241"/>
      <c r="FA501" s="241"/>
      <c r="FB501" s="241"/>
      <c r="FC501" s="241"/>
      <c r="FD501" s="241"/>
      <c r="FE501" s="241"/>
      <c r="FF501" s="241"/>
      <c r="FG501" s="241"/>
      <c r="FH501" s="241"/>
      <c r="FI501" s="241"/>
      <c r="FJ501" s="241"/>
      <c r="FK501" s="241"/>
      <c r="FL501" s="241"/>
      <c r="FM501" s="241"/>
      <c r="FN501" s="241"/>
      <c r="FO501" s="241"/>
      <c r="FP501" s="241"/>
      <c r="FQ501" s="241"/>
      <c r="FR501" s="241"/>
      <c r="FS501" s="241"/>
      <c r="FT501" s="241"/>
      <c r="FU501" s="241"/>
      <c r="FV501" s="241"/>
      <c r="FW501" s="241"/>
      <c r="FX501" s="241"/>
      <c r="FY501" s="241"/>
      <c r="FZ501" s="241"/>
      <c r="GA501" s="241"/>
      <c r="GB501" s="241"/>
      <c r="GC501" s="241"/>
      <c r="GD501" s="241"/>
      <c r="GE501" s="241"/>
      <c r="GF501" s="241"/>
      <c r="GG501" s="241"/>
      <c r="GH501" s="241"/>
      <c r="GI501" s="241"/>
      <c r="GJ501" s="241"/>
      <c r="GK501" s="241"/>
      <c r="GL501" s="241"/>
      <c r="GM501" s="241"/>
      <c r="GN501" s="241"/>
      <c r="GO501" s="241"/>
      <c r="GP501" s="241"/>
      <c r="GQ501" s="241"/>
      <c r="GR501" s="241"/>
      <c r="GS501" s="241"/>
      <c r="GT501" s="241"/>
      <c r="GU501" s="241"/>
      <c r="GV501" s="241"/>
      <c r="GW501" s="241"/>
      <c r="GX501" s="241"/>
      <c r="GY501" s="241"/>
      <c r="GZ501" s="241"/>
      <c r="HA501" s="241"/>
      <c r="HB501" s="241"/>
      <c r="HC501" s="241"/>
      <c r="HD501" s="241"/>
      <c r="HE501" s="241"/>
      <c r="HF501" s="241"/>
      <c r="HG501" s="241"/>
      <c r="HH501" s="241"/>
      <c r="HI501" s="241"/>
      <c r="HJ501" s="241"/>
      <c r="HK501" s="241"/>
      <c r="HL501" s="241"/>
      <c r="HM501" s="241"/>
      <c r="HN501" s="241"/>
      <c r="HO501" s="241"/>
      <c r="HP501" s="241"/>
      <c r="HQ501" s="241"/>
      <c r="HR501" s="241"/>
      <c r="HS501" s="241"/>
      <c r="HT501" s="241"/>
      <c r="HU501" s="241"/>
      <c r="HV501" s="241"/>
      <c r="HW501" s="241"/>
      <c r="HX501" s="241"/>
      <c r="HY501" s="241"/>
      <c r="HZ501" s="241"/>
      <c r="IA501" s="241"/>
      <c r="IB501" s="241"/>
      <c r="IC501" s="241"/>
      <c r="ID501" s="241"/>
      <c r="IE501" s="241"/>
      <c r="IF501" s="241"/>
      <c r="IG501" s="241"/>
      <c r="IH501" s="241"/>
      <c r="II501" s="241"/>
      <c r="IJ501" s="241"/>
      <c r="IK501" s="241"/>
      <c r="IL501" s="241"/>
      <c r="IM501" s="241"/>
      <c r="IN501" s="241"/>
      <c r="IO501" s="241"/>
      <c r="IP501" s="241"/>
      <c r="IQ501" s="241"/>
      <c r="IR501" s="241"/>
      <c r="IS501" s="241"/>
      <c r="IT501" s="241"/>
      <c r="IU501" s="241"/>
      <c r="IV501" s="241"/>
      <c r="IW501" s="241"/>
      <c r="IX501" s="241"/>
      <c r="IY501" s="241"/>
      <c r="IZ501" s="241"/>
      <c r="JA501" s="241"/>
      <c r="JB501" s="241"/>
      <c r="JC501" s="241"/>
      <c r="JD501" s="241"/>
      <c r="JE501" s="241"/>
      <c r="JF501" s="241"/>
      <c r="JG501" s="241"/>
      <c r="JH501" s="241"/>
      <c r="JI501" s="241"/>
      <c r="JJ501" s="241"/>
      <c r="JK501" s="241"/>
      <c r="JL501" s="241"/>
      <c r="JM501" s="241"/>
      <c r="JN501" s="241"/>
      <c r="JO501" s="241"/>
      <c r="JP501" s="241"/>
      <c r="JQ501" s="241"/>
      <c r="JR501" s="241"/>
      <c r="JS501" s="241"/>
      <c r="JT501" s="241"/>
      <c r="JU501" s="241"/>
      <c r="JV501" s="241"/>
      <c r="JW501" s="241"/>
      <c r="JX501" s="241"/>
      <c r="JY501" s="241"/>
      <c r="JZ501" s="241"/>
      <c r="KA501" s="241"/>
      <c r="KB501" s="241"/>
      <c r="KC501" s="241"/>
      <c r="KD501" s="241"/>
      <c r="KE501" s="241"/>
      <c r="KF501" s="241"/>
      <c r="KG501" s="241"/>
      <c r="KH501" s="241"/>
      <c r="KI501" s="241"/>
      <c r="KJ501" s="241"/>
      <c r="KK501" s="241"/>
      <c r="KL501" s="241"/>
      <c r="KM501" s="241"/>
      <c r="KN501" s="241"/>
      <c r="KO501" s="241"/>
      <c r="KP501" s="241"/>
      <c r="KQ501" s="241"/>
      <c r="KR501" s="241"/>
      <c r="KS501" s="241"/>
      <c r="KT501" s="241"/>
      <c r="KU501" s="241"/>
      <c r="KV501" s="241"/>
      <c r="KW501" s="241"/>
      <c r="KX501" s="241"/>
      <c r="KY501" s="241"/>
      <c r="KZ501" s="241"/>
      <c r="LA501" s="241"/>
      <c r="LB501" s="241"/>
      <c r="LC501" s="241"/>
      <c r="LD501" s="241"/>
      <c r="LE501" s="241"/>
      <c r="LF501" s="241"/>
      <c r="LG501" s="241"/>
      <c r="LH501" s="241"/>
      <c r="LI501" s="241"/>
      <c r="LJ501" s="241"/>
      <c r="LK501" s="241"/>
      <c r="LL501" s="241"/>
      <c r="LM501" s="241"/>
      <c r="LN501" s="241"/>
      <c r="LO501" s="241"/>
      <c r="LP501" s="241"/>
      <c r="LQ501" s="241"/>
      <c r="LR501" s="241"/>
      <c r="LS501" s="241"/>
      <c r="LT501" s="241"/>
      <c r="LU501" s="241"/>
      <c r="LV501" s="241"/>
      <c r="LW501" s="241"/>
      <c r="LX501" s="241"/>
      <c r="LY501" s="241"/>
      <c r="LZ501" s="241"/>
      <c r="MA501" s="241"/>
      <c r="MB501" s="241"/>
      <c r="MC501" s="241"/>
      <c r="MD501" s="241"/>
      <c r="ME501" s="241"/>
      <c r="MF501" s="241"/>
      <c r="MG501" s="241"/>
      <c r="MH501" s="241"/>
      <c r="MI501" s="241"/>
      <c r="MJ501" s="241"/>
      <c r="MK501" s="241"/>
      <c r="ML501" s="241"/>
      <c r="MM501" s="241"/>
      <c r="MN501" s="241"/>
      <c r="MO501" s="241"/>
      <c r="MP501" s="241"/>
      <c r="MQ501" s="241"/>
      <c r="MR501" s="241"/>
      <c r="MS501" s="241"/>
      <c r="MT501" s="241"/>
      <c r="MU501" s="241"/>
      <c r="MV501" s="241"/>
      <c r="MW501" s="241"/>
      <c r="MX501" s="241"/>
      <c r="MY501" s="241"/>
      <c r="MZ501" s="241"/>
      <c r="NA501" s="241"/>
      <c r="NB501" s="241"/>
      <c r="NC501" s="241"/>
      <c r="ND501" s="241"/>
      <c r="NE501" s="241"/>
      <c r="NF501" s="241"/>
      <c r="NG501" s="241"/>
      <c r="NH501" s="241"/>
      <c r="NI501" s="241"/>
      <c r="NJ501" s="241"/>
      <c r="NK501" s="241"/>
      <c r="NL501" s="241"/>
      <c r="NM501" s="241"/>
      <c r="NN501" s="241"/>
      <c r="NO501" s="241"/>
      <c r="NP501" s="241"/>
      <c r="NQ501" s="241"/>
      <c r="NR501" s="241"/>
      <c r="NS501" s="241"/>
      <c r="NT501" s="241"/>
      <c r="NU501" s="241"/>
      <c r="NV501" s="241"/>
      <c r="NW501" s="241"/>
      <c r="NX501" s="241"/>
      <c r="NY501" s="241"/>
      <c r="NZ501" s="241"/>
      <c r="OA501" s="241"/>
      <c r="OB501" s="241"/>
    </row>
    <row r="502" spans="1:392" s="162" customFormat="1">
      <c r="A502" s="269" t="s">
        <v>54</v>
      </c>
      <c r="B502" s="189" t="s">
        <v>14</v>
      </c>
      <c r="C502" s="290">
        <f>VLOOKUP(A502,'Running Inventory count'!$A:$C,3,)</f>
        <v>231</v>
      </c>
      <c r="D502" s="264"/>
      <c r="E502" s="289"/>
      <c r="F502" s="266" t="s">
        <v>970</v>
      </c>
      <c r="G502" s="289" t="s">
        <v>983</v>
      </c>
      <c r="H502" s="288" t="s">
        <v>102</v>
      </c>
      <c r="I502" s="287"/>
      <c r="J502" s="285"/>
      <c r="K502" s="287"/>
      <c r="L502" s="241"/>
      <c r="M502" s="241"/>
      <c r="N502" s="241"/>
      <c r="O502" s="241"/>
      <c r="P502" s="241"/>
      <c r="Q502" s="241"/>
      <c r="R502" s="241"/>
      <c r="S502" s="241"/>
      <c r="T502" s="241"/>
      <c r="U502" s="241"/>
      <c r="V502" s="241"/>
      <c r="W502" s="241"/>
      <c r="X502" s="241"/>
      <c r="Y502" s="241"/>
      <c r="Z502" s="241"/>
      <c r="AA502" s="241"/>
      <c r="AB502" s="241"/>
      <c r="AC502" s="241"/>
      <c r="AD502" s="241"/>
      <c r="AE502" s="241"/>
      <c r="AF502" s="241"/>
      <c r="AG502" s="241"/>
      <c r="AH502" s="241"/>
      <c r="AI502" s="241"/>
      <c r="AJ502" s="241"/>
      <c r="AK502" s="241"/>
      <c r="AL502" s="241"/>
      <c r="AM502" s="241"/>
      <c r="AN502" s="241"/>
      <c r="AO502" s="241"/>
      <c r="AP502" s="241"/>
      <c r="AQ502" s="241"/>
      <c r="AR502" s="241"/>
      <c r="AS502" s="241"/>
      <c r="AT502" s="241"/>
      <c r="AU502" s="241"/>
      <c r="AV502" s="241"/>
      <c r="AW502" s="241"/>
      <c r="AX502" s="241"/>
      <c r="AY502" s="241"/>
      <c r="AZ502" s="241"/>
      <c r="BA502" s="241"/>
      <c r="BB502" s="241"/>
      <c r="BC502" s="241"/>
      <c r="BD502" s="241"/>
      <c r="BE502" s="241"/>
      <c r="BF502" s="241"/>
      <c r="BG502" s="241"/>
      <c r="BH502" s="241"/>
      <c r="BI502" s="241"/>
      <c r="BJ502" s="241"/>
      <c r="BK502" s="241"/>
      <c r="BL502" s="241"/>
      <c r="BM502" s="241"/>
      <c r="BN502" s="241"/>
      <c r="BO502" s="241"/>
      <c r="BP502" s="241"/>
      <c r="BQ502" s="241"/>
      <c r="BR502" s="241"/>
      <c r="BS502" s="241"/>
      <c r="BT502" s="241"/>
      <c r="BU502" s="241"/>
      <c r="BV502" s="241"/>
      <c r="BW502" s="241"/>
      <c r="BX502" s="241"/>
      <c r="BY502" s="241"/>
      <c r="BZ502" s="241"/>
      <c r="CA502" s="241"/>
      <c r="CB502" s="241"/>
      <c r="CC502" s="241"/>
      <c r="CD502" s="241"/>
      <c r="CE502" s="241"/>
      <c r="CF502" s="241"/>
      <c r="CG502" s="241"/>
      <c r="CH502" s="241"/>
      <c r="CI502" s="241"/>
      <c r="CJ502" s="241"/>
      <c r="CK502" s="241"/>
      <c r="CL502" s="241"/>
      <c r="CM502" s="241"/>
      <c r="CN502" s="241"/>
      <c r="CO502" s="241"/>
      <c r="CP502" s="241"/>
      <c r="CQ502" s="241"/>
      <c r="CR502" s="241"/>
      <c r="CS502" s="241"/>
      <c r="CT502" s="241"/>
      <c r="CU502" s="241"/>
      <c r="CV502" s="241"/>
      <c r="CW502" s="241"/>
      <c r="CX502" s="241"/>
      <c r="CY502" s="241"/>
      <c r="CZ502" s="241"/>
      <c r="DA502" s="241"/>
      <c r="DB502" s="241"/>
      <c r="DC502" s="241"/>
      <c r="DD502" s="241"/>
      <c r="DE502" s="241"/>
      <c r="DF502" s="241"/>
      <c r="DG502" s="241"/>
      <c r="DH502" s="241"/>
      <c r="DI502" s="241"/>
      <c r="DJ502" s="241"/>
      <c r="DK502" s="241"/>
      <c r="DL502" s="241"/>
      <c r="DM502" s="241"/>
      <c r="DN502" s="241"/>
      <c r="DO502" s="241"/>
      <c r="DP502" s="241"/>
      <c r="DQ502" s="241"/>
      <c r="DR502" s="241"/>
      <c r="DS502" s="241"/>
      <c r="DT502" s="241"/>
      <c r="DU502" s="241"/>
      <c r="DV502" s="241"/>
      <c r="DW502" s="241"/>
      <c r="DX502" s="241"/>
      <c r="DY502" s="241"/>
      <c r="DZ502" s="241"/>
      <c r="EA502" s="241"/>
      <c r="EB502" s="241"/>
      <c r="EC502" s="241"/>
      <c r="ED502" s="241"/>
      <c r="EE502" s="241"/>
      <c r="EF502" s="241"/>
      <c r="EG502" s="241"/>
      <c r="EH502" s="241"/>
      <c r="EI502" s="241"/>
      <c r="EJ502" s="241"/>
      <c r="EK502" s="241"/>
      <c r="EL502" s="241"/>
      <c r="EM502" s="241"/>
      <c r="EN502" s="241"/>
      <c r="EO502" s="241"/>
      <c r="EP502" s="241"/>
      <c r="EQ502" s="241"/>
      <c r="ER502" s="241"/>
      <c r="ES502" s="241"/>
      <c r="ET502" s="241"/>
      <c r="EU502" s="241"/>
      <c r="EV502" s="241"/>
      <c r="EW502" s="241"/>
      <c r="EX502" s="241"/>
      <c r="EY502" s="241"/>
      <c r="EZ502" s="241"/>
      <c r="FA502" s="241"/>
      <c r="FB502" s="241"/>
      <c r="FC502" s="241"/>
      <c r="FD502" s="241"/>
      <c r="FE502" s="241"/>
      <c r="FF502" s="241"/>
      <c r="FG502" s="241"/>
      <c r="FH502" s="241"/>
      <c r="FI502" s="241"/>
      <c r="FJ502" s="241"/>
      <c r="FK502" s="241"/>
      <c r="FL502" s="241"/>
      <c r="FM502" s="241"/>
      <c r="FN502" s="241"/>
      <c r="FO502" s="241"/>
      <c r="FP502" s="241"/>
      <c r="FQ502" s="241"/>
      <c r="FR502" s="241"/>
      <c r="FS502" s="241"/>
      <c r="FT502" s="241"/>
      <c r="FU502" s="241"/>
      <c r="FV502" s="241"/>
      <c r="FW502" s="241"/>
      <c r="FX502" s="241"/>
      <c r="FY502" s="241"/>
      <c r="FZ502" s="241"/>
      <c r="GA502" s="241"/>
      <c r="GB502" s="241"/>
      <c r="GC502" s="241"/>
      <c r="GD502" s="241"/>
      <c r="GE502" s="241"/>
      <c r="GF502" s="241"/>
      <c r="GG502" s="241"/>
      <c r="GH502" s="241"/>
      <c r="GI502" s="241"/>
      <c r="GJ502" s="241"/>
      <c r="GK502" s="241"/>
      <c r="GL502" s="241"/>
      <c r="GM502" s="241"/>
      <c r="GN502" s="241"/>
      <c r="GO502" s="241"/>
      <c r="GP502" s="241"/>
      <c r="GQ502" s="241"/>
      <c r="GR502" s="241"/>
      <c r="GS502" s="241"/>
      <c r="GT502" s="241"/>
      <c r="GU502" s="241"/>
      <c r="GV502" s="241"/>
      <c r="GW502" s="241"/>
      <c r="GX502" s="241"/>
      <c r="GY502" s="241"/>
      <c r="GZ502" s="241"/>
      <c r="HA502" s="241"/>
      <c r="HB502" s="241"/>
      <c r="HC502" s="241"/>
      <c r="HD502" s="241"/>
      <c r="HE502" s="241"/>
      <c r="HF502" s="241"/>
      <c r="HG502" s="241"/>
      <c r="HH502" s="241"/>
      <c r="HI502" s="241"/>
      <c r="HJ502" s="241"/>
      <c r="HK502" s="241"/>
      <c r="HL502" s="241"/>
      <c r="HM502" s="241"/>
      <c r="HN502" s="241"/>
      <c r="HO502" s="241"/>
      <c r="HP502" s="241"/>
      <c r="HQ502" s="241"/>
      <c r="HR502" s="241"/>
      <c r="HS502" s="241"/>
      <c r="HT502" s="241"/>
      <c r="HU502" s="241"/>
      <c r="HV502" s="241"/>
      <c r="HW502" s="241"/>
      <c r="HX502" s="241"/>
      <c r="HY502" s="241"/>
      <c r="HZ502" s="241"/>
      <c r="IA502" s="241"/>
      <c r="IB502" s="241"/>
      <c r="IC502" s="241"/>
      <c r="ID502" s="241"/>
      <c r="IE502" s="241"/>
      <c r="IF502" s="241"/>
      <c r="IG502" s="241"/>
      <c r="IH502" s="241"/>
      <c r="II502" s="241"/>
      <c r="IJ502" s="241"/>
      <c r="IK502" s="241"/>
      <c r="IL502" s="241"/>
      <c r="IM502" s="241"/>
      <c r="IN502" s="241"/>
      <c r="IO502" s="241"/>
      <c r="IP502" s="241"/>
      <c r="IQ502" s="241"/>
      <c r="IR502" s="241"/>
      <c r="IS502" s="241"/>
      <c r="IT502" s="241"/>
      <c r="IU502" s="241"/>
      <c r="IV502" s="241"/>
      <c r="IW502" s="241"/>
      <c r="IX502" s="241"/>
      <c r="IY502" s="241"/>
      <c r="IZ502" s="241"/>
      <c r="JA502" s="241"/>
      <c r="JB502" s="241"/>
      <c r="JC502" s="241"/>
      <c r="JD502" s="241"/>
      <c r="JE502" s="241"/>
      <c r="JF502" s="241"/>
      <c r="JG502" s="241"/>
      <c r="JH502" s="241"/>
      <c r="JI502" s="241"/>
      <c r="JJ502" s="241"/>
      <c r="JK502" s="241"/>
      <c r="JL502" s="241"/>
      <c r="JM502" s="241"/>
      <c r="JN502" s="241"/>
      <c r="JO502" s="241"/>
      <c r="JP502" s="241"/>
      <c r="JQ502" s="241"/>
      <c r="JR502" s="241"/>
      <c r="JS502" s="241"/>
      <c r="JT502" s="241"/>
      <c r="JU502" s="241"/>
      <c r="JV502" s="241"/>
      <c r="JW502" s="241"/>
      <c r="JX502" s="241"/>
      <c r="JY502" s="241"/>
      <c r="JZ502" s="241"/>
      <c r="KA502" s="241"/>
      <c r="KB502" s="241"/>
      <c r="KC502" s="241"/>
      <c r="KD502" s="241"/>
      <c r="KE502" s="241"/>
      <c r="KF502" s="241"/>
      <c r="KG502" s="241"/>
      <c r="KH502" s="241"/>
      <c r="KI502" s="241"/>
      <c r="KJ502" s="241"/>
      <c r="KK502" s="241"/>
      <c r="KL502" s="241"/>
      <c r="KM502" s="241"/>
      <c r="KN502" s="241"/>
      <c r="KO502" s="241"/>
      <c r="KP502" s="241"/>
      <c r="KQ502" s="241"/>
      <c r="KR502" s="241"/>
      <c r="KS502" s="241"/>
      <c r="KT502" s="241"/>
      <c r="KU502" s="241"/>
      <c r="KV502" s="241"/>
      <c r="KW502" s="241"/>
      <c r="KX502" s="241"/>
      <c r="KY502" s="241"/>
      <c r="KZ502" s="241"/>
      <c r="LA502" s="241"/>
      <c r="LB502" s="241"/>
      <c r="LC502" s="241"/>
      <c r="LD502" s="241"/>
      <c r="LE502" s="241"/>
      <c r="LF502" s="241"/>
      <c r="LG502" s="241"/>
      <c r="LH502" s="241"/>
      <c r="LI502" s="241"/>
      <c r="LJ502" s="241"/>
      <c r="LK502" s="241"/>
      <c r="LL502" s="241"/>
      <c r="LM502" s="241"/>
      <c r="LN502" s="241"/>
      <c r="LO502" s="241"/>
      <c r="LP502" s="241"/>
      <c r="LQ502" s="241"/>
      <c r="LR502" s="241"/>
      <c r="LS502" s="241"/>
      <c r="LT502" s="241"/>
      <c r="LU502" s="241"/>
      <c r="LV502" s="241"/>
      <c r="LW502" s="241"/>
      <c r="LX502" s="241"/>
      <c r="LY502" s="241"/>
      <c r="LZ502" s="241"/>
      <c r="MA502" s="241"/>
      <c r="MB502" s="241"/>
      <c r="MC502" s="241"/>
      <c r="MD502" s="241"/>
      <c r="ME502" s="241"/>
      <c r="MF502" s="241"/>
      <c r="MG502" s="241"/>
      <c r="MH502" s="241"/>
      <c r="MI502" s="241"/>
      <c r="MJ502" s="241"/>
      <c r="MK502" s="241"/>
      <c r="ML502" s="241"/>
      <c r="MM502" s="241"/>
      <c r="MN502" s="241"/>
      <c r="MO502" s="241"/>
      <c r="MP502" s="241"/>
      <c r="MQ502" s="241"/>
      <c r="MR502" s="241"/>
      <c r="MS502" s="241"/>
      <c r="MT502" s="241"/>
      <c r="MU502" s="241"/>
      <c r="MV502" s="241"/>
      <c r="MW502" s="241"/>
      <c r="MX502" s="241"/>
      <c r="MY502" s="241"/>
      <c r="MZ502" s="241"/>
      <c r="NA502" s="241"/>
      <c r="NB502" s="241"/>
      <c r="NC502" s="241"/>
      <c r="ND502" s="241"/>
      <c r="NE502" s="241"/>
      <c r="NF502" s="241"/>
      <c r="NG502" s="241"/>
      <c r="NH502" s="241"/>
      <c r="NI502" s="241"/>
      <c r="NJ502" s="241"/>
      <c r="NK502" s="241"/>
      <c r="NL502" s="241"/>
      <c r="NM502" s="241"/>
      <c r="NN502" s="241"/>
      <c r="NO502" s="241"/>
      <c r="NP502" s="241"/>
      <c r="NQ502" s="241"/>
      <c r="NR502" s="241"/>
      <c r="NS502" s="241"/>
      <c r="NT502" s="241"/>
      <c r="NU502" s="241"/>
      <c r="NV502" s="241"/>
      <c r="NW502" s="241"/>
      <c r="NX502" s="241"/>
      <c r="NY502" s="241"/>
      <c r="NZ502" s="241"/>
      <c r="OA502" s="241"/>
      <c r="OB502" s="241"/>
    </row>
    <row r="503" spans="1:392" s="162" customFormat="1">
      <c r="A503" s="122" t="s">
        <v>289</v>
      </c>
      <c r="B503" s="31" t="s">
        <v>360</v>
      </c>
      <c r="C503" s="170">
        <f>VLOOKUP(A503,'Running Inventory count'!$A:$C,3,)</f>
        <v>5</v>
      </c>
      <c r="D503" s="152"/>
      <c r="E503" s="23"/>
      <c r="F503" s="115" t="s">
        <v>783</v>
      </c>
      <c r="G503" s="169" t="s">
        <v>821</v>
      </c>
      <c r="H503" s="167" t="s">
        <v>737</v>
      </c>
      <c r="I503" s="207"/>
      <c r="J503" s="163"/>
      <c r="K503" s="151"/>
      <c r="L503" s="241"/>
      <c r="M503" s="241"/>
      <c r="N503" s="241"/>
      <c r="O503" s="241"/>
      <c r="P503" s="241"/>
      <c r="Q503" s="241"/>
      <c r="R503" s="241"/>
      <c r="S503" s="241"/>
      <c r="T503" s="241"/>
      <c r="U503" s="241"/>
      <c r="V503" s="241"/>
      <c r="W503" s="241"/>
      <c r="X503" s="241"/>
      <c r="Y503" s="241"/>
      <c r="Z503" s="241"/>
      <c r="AA503" s="241"/>
      <c r="AB503" s="241"/>
      <c r="AC503" s="241"/>
      <c r="AD503" s="241"/>
      <c r="AE503" s="241"/>
      <c r="AF503" s="241"/>
      <c r="AG503" s="241"/>
      <c r="AH503" s="241"/>
      <c r="AI503" s="241"/>
      <c r="AJ503" s="241"/>
      <c r="AK503" s="241"/>
      <c r="AL503" s="241"/>
      <c r="AM503" s="241"/>
      <c r="AN503" s="241"/>
      <c r="AO503" s="241"/>
      <c r="AP503" s="241"/>
      <c r="AQ503" s="241"/>
      <c r="AR503" s="241"/>
      <c r="AS503" s="241"/>
      <c r="AT503" s="241"/>
      <c r="AU503" s="241"/>
      <c r="AV503" s="241"/>
      <c r="AW503" s="241"/>
      <c r="AX503" s="241"/>
      <c r="AY503" s="241"/>
      <c r="AZ503" s="241"/>
      <c r="BA503" s="241"/>
      <c r="BB503" s="241"/>
      <c r="BC503" s="241"/>
      <c r="BD503" s="241"/>
      <c r="BE503" s="241"/>
      <c r="BF503" s="241"/>
      <c r="BG503" s="241"/>
      <c r="BH503" s="241"/>
      <c r="BI503" s="241"/>
      <c r="BJ503" s="241"/>
      <c r="BK503" s="241"/>
      <c r="BL503" s="241"/>
      <c r="BM503" s="241"/>
      <c r="BN503" s="241"/>
      <c r="BO503" s="241"/>
      <c r="BP503" s="241"/>
      <c r="BQ503" s="241"/>
      <c r="BR503" s="241"/>
      <c r="BS503" s="241"/>
      <c r="BT503" s="241"/>
      <c r="BU503" s="241"/>
      <c r="BV503" s="241"/>
      <c r="BW503" s="241"/>
      <c r="BX503" s="241"/>
      <c r="BY503" s="241"/>
      <c r="BZ503" s="241"/>
      <c r="CA503" s="241"/>
      <c r="CB503" s="241"/>
      <c r="CC503" s="241"/>
      <c r="CD503" s="241"/>
      <c r="CE503" s="241"/>
      <c r="CF503" s="241"/>
      <c r="CG503" s="241"/>
      <c r="CH503" s="241"/>
      <c r="CI503" s="241"/>
      <c r="CJ503" s="241"/>
      <c r="CK503" s="241"/>
      <c r="CL503" s="241"/>
      <c r="CM503" s="241"/>
      <c r="CN503" s="241"/>
      <c r="CO503" s="241"/>
      <c r="CP503" s="241"/>
      <c r="CQ503" s="241"/>
      <c r="CR503" s="241"/>
      <c r="CS503" s="241"/>
      <c r="CT503" s="241"/>
      <c r="CU503" s="241"/>
      <c r="CV503" s="241"/>
      <c r="CW503" s="241"/>
      <c r="CX503" s="241"/>
      <c r="CY503" s="241"/>
      <c r="CZ503" s="241"/>
      <c r="DA503" s="241"/>
      <c r="DB503" s="241"/>
      <c r="DC503" s="241"/>
      <c r="DD503" s="241"/>
      <c r="DE503" s="241"/>
      <c r="DF503" s="241"/>
      <c r="DG503" s="241"/>
      <c r="DH503" s="241"/>
      <c r="DI503" s="241"/>
      <c r="DJ503" s="241"/>
      <c r="DK503" s="241"/>
      <c r="DL503" s="241"/>
      <c r="DM503" s="241"/>
      <c r="DN503" s="241"/>
      <c r="DO503" s="241"/>
      <c r="DP503" s="241"/>
      <c r="DQ503" s="241"/>
      <c r="DR503" s="241"/>
      <c r="DS503" s="241"/>
      <c r="DT503" s="241"/>
      <c r="DU503" s="241"/>
      <c r="DV503" s="241"/>
      <c r="DW503" s="241"/>
      <c r="DX503" s="241"/>
      <c r="DY503" s="241"/>
      <c r="DZ503" s="241"/>
      <c r="EA503" s="241"/>
      <c r="EB503" s="241"/>
      <c r="EC503" s="241"/>
      <c r="ED503" s="241"/>
      <c r="EE503" s="241"/>
      <c r="EF503" s="241"/>
      <c r="EG503" s="241"/>
      <c r="EH503" s="241"/>
      <c r="EI503" s="241"/>
      <c r="EJ503" s="241"/>
      <c r="EK503" s="241"/>
      <c r="EL503" s="241"/>
      <c r="EM503" s="241"/>
      <c r="EN503" s="241"/>
      <c r="EO503" s="241"/>
      <c r="EP503" s="241"/>
      <c r="EQ503" s="241"/>
      <c r="ER503" s="241"/>
      <c r="ES503" s="241"/>
      <c r="ET503" s="241"/>
      <c r="EU503" s="241"/>
      <c r="EV503" s="241"/>
      <c r="EW503" s="241"/>
      <c r="EX503" s="241"/>
      <c r="EY503" s="241"/>
      <c r="EZ503" s="241"/>
      <c r="FA503" s="241"/>
      <c r="FB503" s="241"/>
      <c r="FC503" s="241"/>
      <c r="FD503" s="241"/>
      <c r="FE503" s="241"/>
      <c r="FF503" s="241"/>
      <c r="FG503" s="241"/>
      <c r="FH503" s="241"/>
      <c r="FI503" s="241"/>
      <c r="FJ503" s="241"/>
      <c r="FK503" s="241"/>
      <c r="FL503" s="241"/>
      <c r="FM503" s="241"/>
      <c r="FN503" s="241"/>
      <c r="FO503" s="241"/>
      <c r="FP503" s="241"/>
      <c r="FQ503" s="241"/>
      <c r="FR503" s="241"/>
      <c r="FS503" s="241"/>
      <c r="FT503" s="241"/>
      <c r="FU503" s="241"/>
      <c r="FV503" s="241"/>
      <c r="FW503" s="241"/>
      <c r="FX503" s="241"/>
      <c r="FY503" s="241"/>
      <c r="FZ503" s="241"/>
      <c r="GA503" s="241"/>
      <c r="GB503" s="241"/>
      <c r="GC503" s="241"/>
      <c r="GD503" s="241"/>
      <c r="GE503" s="241"/>
      <c r="GF503" s="241"/>
      <c r="GG503" s="241"/>
      <c r="GH503" s="241"/>
      <c r="GI503" s="241"/>
      <c r="GJ503" s="241"/>
      <c r="GK503" s="241"/>
      <c r="GL503" s="241"/>
      <c r="GM503" s="241"/>
      <c r="GN503" s="241"/>
      <c r="GO503" s="241"/>
      <c r="GP503" s="241"/>
      <c r="GQ503" s="241"/>
      <c r="GR503" s="241"/>
      <c r="GS503" s="241"/>
      <c r="GT503" s="241"/>
      <c r="GU503" s="241"/>
      <c r="GV503" s="241"/>
      <c r="GW503" s="241"/>
      <c r="GX503" s="241"/>
      <c r="GY503" s="241"/>
      <c r="GZ503" s="241"/>
      <c r="HA503" s="241"/>
      <c r="HB503" s="241"/>
      <c r="HC503" s="241"/>
      <c r="HD503" s="241"/>
      <c r="HE503" s="241"/>
      <c r="HF503" s="241"/>
      <c r="HG503" s="241"/>
      <c r="HH503" s="241"/>
      <c r="HI503" s="241"/>
      <c r="HJ503" s="241"/>
      <c r="HK503" s="241"/>
      <c r="HL503" s="241"/>
      <c r="HM503" s="241"/>
      <c r="HN503" s="241"/>
      <c r="HO503" s="241"/>
      <c r="HP503" s="241"/>
      <c r="HQ503" s="241"/>
      <c r="HR503" s="241"/>
      <c r="HS503" s="241"/>
      <c r="HT503" s="241"/>
      <c r="HU503" s="241"/>
      <c r="HV503" s="241"/>
      <c r="HW503" s="241"/>
      <c r="HX503" s="241"/>
      <c r="HY503" s="241"/>
      <c r="HZ503" s="241"/>
      <c r="IA503" s="241"/>
      <c r="IB503" s="241"/>
      <c r="IC503" s="241"/>
      <c r="ID503" s="241"/>
      <c r="IE503" s="241"/>
      <c r="IF503" s="241"/>
      <c r="IG503" s="241"/>
      <c r="IH503" s="241"/>
      <c r="II503" s="241"/>
      <c r="IJ503" s="241"/>
      <c r="IK503" s="241"/>
      <c r="IL503" s="241"/>
      <c r="IM503" s="241"/>
      <c r="IN503" s="241"/>
      <c r="IO503" s="241"/>
      <c r="IP503" s="241"/>
      <c r="IQ503" s="241"/>
      <c r="IR503" s="241"/>
      <c r="IS503" s="241"/>
      <c r="IT503" s="241"/>
      <c r="IU503" s="241"/>
      <c r="IV503" s="241"/>
      <c r="IW503" s="241"/>
      <c r="IX503" s="241"/>
      <c r="IY503" s="241"/>
      <c r="IZ503" s="241"/>
      <c r="JA503" s="241"/>
      <c r="JB503" s="241"/>
      <c r="JC503" s="241"/>
      <c r="JD503" s="241"/>
      <c r="JE503" s="241"/>
      <c r="JF503" s="241"/>
      <c r="JG503" s="241"/>
      <c r="JH503" s="241"/>
      <c r="JI503" s="241"/>
      <c r="JJ503" s="241"/>
      <c r="JK503" s="241"/>
      <c r="JL503" s="241"/>
      <c r="JM503" s="241"/>
      <c r="JN503" s="241"/>
      <c r="JO503" s="241"/>
      <c r="JP503" s="241"/>
      <c r="JQ503" s="241"/>
      <c r="JR503" s="241"/>
      <c r="JS503" s="241"/>
      <c r="JT503" s="241"/>
      <c r="JU503" s="241"/>
      <c r="JV503" s="241"/>
      <c r="JW503" s="241"/>
      <c r="JX503" s="241"/>
      <c r="JY503" s="241"/>
      <c r="JZ503" s="241"/>
      <c r="KA503" s="241"/>
      <c r="KB503" s="241"/>
      <c r="KC503" s="241"/>
      <c r="KD503" s="241"/>
      <c r="KE503" s="241"/>
      <c r="KF503" s="241"/>
      <c r="KG503" s="241"/>
      <c r="KH503" s="241"/>
      <c r="KI503" s="241"/>
      <c r="KJ503" s="241"/>
      <c r="KK503" s="241"/>
      <c r="KL503" s="241"/>
      <c r="KM503" s="241"/>
      <c r="KN503" s="241"/>
      <c r="KO503" s="241"/>
      <c r="KP503" s="241"/>
      <c r="KQ503" s="241"/>
      <c r="KR503" s="241"/>
      <c r="KS503" s="241"/>
      <c r="KT503" s="241"/>
      <c r="KU503" s="241"/>
      <c r="KV503" s="241"/>
      <c r="KW503" s="241"/>
      <c r="KX503" s="241"/>
      <c r="KY503" s="241"/>
      <c r="KZ503" s="241"/>
      <c r="LA503" s="241"/>
      <c r="LB503" s="241"/>
      <c r="LC503" s="241"/>
      <c r="LD503" s="241"/>
      <c r="LE503" s="241"/>
      <c r="LF503" s="241"/>
      <c r="LG503" s="241"/>
      <c r="LH503" s="241"/>
      <c r="LI503" s="241"/>
      <c r="LJ503" s="241"/>
      <c r="LK503" s="241"/>
      <c r="LL503" s="241"/>
      <c r="LM503" s="241"/>
      <c r="LN503" s="241"/>
      <c r="LO503" s="241"/>
      <c r="LP503" s="241"/>
      <c r="LQ503" s="241"/>
      <c r="LR503" s="241"/>
      <c r="LS503" s="241"/>
      <c r="LT503" s="241"/>
      <c r="LU503" s="241"/>
      <c r="LV503" s="241"/>
      <c r="LW503" s="241"/>
      <c r="LX503" s="241"/>
      <c r="LY503" s="241"/>
      <c r="LZ503" s="241"/>
      <c r="MA503" s="241"/>
      <c r="MB503" s="241"/>
      <c r="MC503" s="241"/>
      <c r="MD503" s="241"/>
      <c r="ME503" s="241"/>
      <c r="MF503" s="241"/>
      <c r="MG503" s="241"/>
      <c r="MH503" s="241"/>
      <c r="MI503" s="241"/>
      <c r="MJ503" s="241"/>
      <c r="MK503" s="241"/>
      <c r="ML503" s="241"/>
      <c r="MM503" s="241"/>
      <c r="MN503" s="241"/>
      <c r="MO503" s="241"/>
      <c r="MP503" s="241"/>
      <c r="MQ503" s="241"/>
      <c r="MR503" s="241"/>
      <c r="MS503" s="241"/>
      <c r="MT503" s="241"/>
      <c r="MU503" s="241"/>
      <c r="MV503" s="241"/>
      <c r="MW503" s="241"/>
      <c r="MX503" s="241"/>
      <c r="MY503" s="241"/>
      <c r="MZ503" s="241"/>
      <c r="NA503" s="241"/>
      <c r="NB503" s="241"/>
      <c r="NC503" s="241"/>
      <c r="ND503" s="241"/>
      <c r="NE503" s="241"/>
      <c r="NF503" s="241"/>
      <c r="NG503" s="241"/>
      <c r="NH503" s="241"/>
      <c r="NI503" s="241"/>
      <c r="NJ503" s="241"/>
      <c r="NK503" s="241"/>
      <c r="NL503" s="241"/>
      <c r="NM503" s="241"/>
      <c r="NN503" s="241"/>
      <c r="NO503" s="241"/>
      <c r="NP503" s="241"/>
      <c r="NQ503" s="241"/>
      <c r="NR503" s="241"/>
      <c r="NS503" s="241"/>
      <c r="NT503" s="241"/>
      <c r="NU503" s="241"/>
      <c r="NV503" s="241"/>
      <c r="NW503" s="241"/>
      <c r="NX503" s="241"/>
      <c r="NY503" s="241"/>
      <c r="NZ503" s="241"/>
      <c r="OA503" s="241"/>
      <c r="OB503" s="241"/>
    </row>
    <row r="504" spans="1:392" s="162" customFormat="1">
      <c r="A504" s="293" t="s">
        <v>2210</v>
      </c>
      <c r="B504" s="387" t="s">
        <v>2219</v>
      </c>
      <c r="C504" s="290">
        <f>VLOOKUP(A504,'Running Inventory count'!$A:$C,3,)</f>
        <v>7</v>
      </c>
      <c r="D504" s="264"/>
      <c r="E504" s="266"/>
      <c r="F504" s="266" t="s">
        <v>2054</v>
      </c>
      <c r="G504" s="289" t="s">
        <v>868</v>
      </c>
      <c r="H504" s="288" t="s">
        <v>102</v>
      </c>
      <c r="I504" s="287"/>
      <c r="J504" s="285"/>
      <c r="K504" s="287"/>
      <c r="L504" s="241"/>
      <c r="M504" s="241"/>
      <c r="N504" s="241"/>
      <c r="O504" s="241"/>
      <c r="P504" s="241"/>
      <c r="Q504" s="241"/>
      <c r="R504" s="241"/>
      <c r="S504" s="241"/>
      <c r="T504" s="241"/>
      <c r="U504" s="241"/>
      <c r="V504" s="241"/>
      <c r="W504" s="241"/>
      <c r="X504" s="241"/>
      <c r="Y504" s="241"/>
      <c r="Z504" s="241"/>
      <c r="AA504" s="241"/>
      <c r="AB504" s="241"/>
      <c r="AC504" s="241"/>
      <c r="AD504" s="241"/>
      <c r="AE504" s="241"/>
      <c r="AF504" s="241"/>
      <c r="AG504" s="241"/>
      <c r="AH504" s="241"/>
      <c r="AI504" s="241"/>
      <c r="AJ504" s="241"/>
      <c r="AK504" s="241"/>
      <c r="AL504" s="241"/>
      <c r="AM504" s="241"/>
      <c r="AN504" s="241"/>
      <c r="AO504" s="241"/>
      <c r="AP504" s="241"/>
      <c r="AQ504" s="241"/>
      <c r="AR504" s="241"/>
      <c r="AS504" s="241"/>
      <c r="AT504" s="241"/>
      <c r="AU504" s="241"/>
      <c r="AV504" s="241"/>
      <c r="AW504" s="241"/>
      <c r="AX504" s="241"/>
      <c r="AY504" s="241"/>
      <c r="AZ504" s="241"/>
      <c r="BA504" s="241"/>
      <c r="BB504" s="241"/>
      <c r="BC504" s="241"/>
      <c r="BD504" s="241"/>
      <c r="BE504" s="241"/>
      <c r="BF504" s="241"/>
      <c r="BG504" s="241"/>
      <c r="BH504" s="241"/>
      <c r="BI504" s="241"/>
      <c r="BJ504" s="241"/>
      <c r="BK504" s="241"/>
      <c r="BL504" s="241"/>
      <c r="BM504" s="241"/>
      <c r="BN504" s="241"/>
      <c r="BO504" s="241"/>
      <c r="BP504" s="241"/>
      <c r="BQ504" s="241"/>
      <c r="BR504" s="241"/>
      <c r="BS504" s="241"/>
      <c r="BT504" s="241"/>
      <c r="BU504" s="241"/>
      <c r="BV504" s="241"/>
      <c r="BW504" s="241"/>
      <c r="BX504" s="241"/>
      <c r="BY504" s="241"/>
      <c r="BZ504" s="241"/>
      <c r="CA504" s="241"/>
      <c r="CB504" s="241"/>
      <c r="CC504" s="241"/>
      <c r="CD504" s="241"/>
      <c r="CE504" s="241"/>
      <c r="CF504" s="241"/>
      <c r="CG504" s="241"/>
      <c r="CH504" s="241"/>
      <c r="CI504" s="241"/>
      <c r="CJ504" s="241"/>
      <c r="CK504" s="241"/>
      <c r="CL504" s="241"/>
      <c r="CM504" s="241"/>
      <c r="CN504" s="241"/>
      <c r="CO504" s="241"/>
      <c r="CP504" s="241"/>
      <c r="CQ504" s="241"/>
      <c r="CR504" s="241"/>
      <c r="CS504" s="241"/>
      <c r="CT504" s="241"/>
      <c r="CU504" s="241"/>
      <c r="CV504" s="241"/>
      <c r="CW504" s="241"/>
      <c r="CX504" s="241"/>
      <c r="CY504" s="241"/>
      <c r="CZ504" s="241"/>
      <c r="DA504" s="241"/>
      <c r="DB504" s="241"/>
      <c r="DC504" s="241"/>
      <c r="DD504" s="241"/>
      <c r="DE504" s="241"/>
      <c r="DF504" s="241"/>
      <c r="DG504" s="241"/>
      <c r="DH504" s="241"/>
      <c r="DI504" s="241"/>
      <c r="DJ504" s="241"/>
      <c r="DK504" s="241"/>
      <c r="DL504" s="241"/>
      <c r="DM504" s="241"/>
      <c r="DN504" s="241"/>
      <c r="DO504" s="241"/>
      <c r="DP504" s="241"/>
      <c r="DQ504" s="241"/>
      <c r="DR504" s="241"/>
      <c r="DS504" s="241"/>
      <c r="DT504" s="241"/>
      <c r="DU504" s="241"/>
      <c r="DV504" s="241"/>
      <c r="DW504" s="241"/>
      <c r="DX504" s="241"/>
      <c r="DY504" s="241"/>
      <c r="DZ504" s="241"/>
      <c r="EA504" s="241"/>
      <c r="EB504" s="241"/>
      <c r="EC504" s="241"/>
      <c r="ED504" s="241"/>
      <c r="EE504" s="241"/>
      <c r="EF504" s="241"/>
      <c r="EG504" s="241"/>
      <c r="EH504" s="241"/>
      <c r="EI504" s="241"/>
      <c r="EJ504" s="241"/>
      <c r="EK504" s="241"/>
      <c r="EL504" s="241"/>
      <c r="EM504" s="241"/>
      <c r="EN504" s="241"/>
      <c r="EO504" s="241"/>
      <c r="EP504" s="241"/>
      <c r="EQ504" s="241"/>
      <c r="ER504" s="241"/>
      <c r="ES504" s="241"/>
      <c r="ET504" s="241"/>
      <c r="EU504" s="241"/>
      <c r="EV504" s="241"/>
      <c r="EW504" s="241"/>
      <c r="EX504" s="241"/>
      <c r="EY504" s="241"/>
      <c r="EZ504" s="241"/>
      <c r="FA504" s="241"/>
      <c r="FB504" s="241"/>
      <c r="FC504" s="241"/>
      <c r="FD504" s="241"/>
      <c r="FE504" s="241"/>
      <c r="FF504" s="241"/>
      <c r="FG504" s="241"/>
      <c r="FH504" s="241"/>
      <c r="FI504" s="241"/>
      <c r="FJ504" s="241"/>
      <c r="FK504" s="241"/>
      <c r="FL504" s="241"/>
      <c r="FM504" s="241"/>
      <c r="FN504" s="241"/>
      <c r="FO504" s="241"/>
      <c r="FP504" s="241"/>
      <c r="FQ504" s="241"/>
      <c r="FR504" s="241"/>
      <c r="FS504" s="241"/>
      <c r="FT504" s="241"/>
      <c r="FU504" s="241"/>
      <c r="FV504" s="241"/>
      <c r="FW504" s="241"/>
      <c r="FX504" s="241"/>
      <c r="FY504" s="241"/>
      <c r="FZ504" s="241"/>
      <c r="GA504" s="241"/>
      <c r="GB504" s="241"/>
      <c r="GC504" s="241"/>
      <c r="GD504" s="241"/>
      <c r="GE504" s="241"/>
      <c r="GF504" s="241"/>
      <c r="GG504" s="241"/>
      <c r="GH504" s="241"/>
      <c r="GI504" s="241"/>
      <c r="GJ504" s="241"/>
      <c r="GK504" s="241"/>
      <c r="GL504" s="241"/>
      <c r="GM504" s="241"/>
      <c r="GN504" s="241"/>
      <c r="GO504" s="241"/>
      <c r="GP504" s="241"/>
      <c r="GQ504" s="241"/>
      <c r="GR504" s="241"/>
      <c r="GS504" s="241"/>
      <c r="GT504" s="241"/>
      <c r="GU504" s="241"/>
      <c r="GV504" s="241"/>
      <c r="GW504" s="241"/>
      <c r="GX504" s="241"/>
      <c r="GY504" s="241"/>
      <c r="GZ504" s="241"/>
      <c r="HA504" s="241"/>
      <c r="HB504" s="241"/>
      <c r="HC504" s="241"/>
      <c r="HD504" s="241"/>
      <c r="HE504" s="241"/>
      <c r="HF504" s="241"/>
      <c r="HG504" s="241"/>
      <c r="HH504" s="241"/>
      <c r="HI504" s="241"/>
      <c r="HJ504" s="241"/>
      <c r="HK504" s="241"/>
      <c r="HL504" s="241"/>
      <c r="HM504" s="241"/>
      <c r="HN504" s="241"/>
      <c r="HO504" s="241"/>
      <c r="HP504" s="241"/>
      <c r="HQ504" s="241"/>
      <c r="HR504" s="241"/>
      <c r="HS504" s="241"/>
      <c r="HT504" s="241"/>
      <c r="HU504" s="241"/>
      <c r="HV504" s="241"/>
      <c r="HW504" s="241"/>
      <c r="HX504" s="241"/>
      <c r="HY504" s="241"/>
      <c r="HZ504" s="241"/>
      <c r="IA504" s="241"/>
      <c r="IB504" s="241"/>
      <c r="IC504" s="241"/>
      <c r="ID504" s="241"/>
      <c r="IE504" s="241"/>
      <c r="IF504" s="241"/>
      <c r="IG504" s="241"/>
      <c r="IH504" s="241"/>
      <c r="II504" s="241"/>
      <c r="IJ504" s="241"/>
      <c r="IK504" s="241"/>
      <c r="IL504" s="241"/>
      <c r="IM504" s="241"/>
      <c r="IN504" s="241"/>
      <c r="IO504" s="241"/>
      <c r="IP504" s="241"/>
      <c r="IQ504" s="241"/>
      <c r="IR504" s="241"/>
      <c r="IS504" s="241"/>
      <c r="IT504" s="241"/>
      <c r="IU504" s="241"/>
      <c r="IV504" s="241"/>
      <c r="IW504" s="241"/>
      <c r="IX504" s="241"/>
      <c r="IY504" s="241"/>
      <c r="IZ504" s="241"/>
      <c r="JA504" s="241"/>
      <c r="JB504" s="241"/>
      <c r="JC504" s="241"/>
      <c r="JD504" s="241"/>
      <c r="JE504" s="241"/>
      <c r="JF504" s="241"/>
      <c r="JG504" s="241"/>
      <c r="JH504" s="241"/>
      <c r="JI504" s="241"/>
      <c r="JJ504" s="241"/>
      <c r="JK504" s="241"/>
      <c r="JL504" s="241"/>
      <c r="JM504" s="241"/>
      <c r="JN504" s="241"/>
      <c r="JO504" s="241"/>
      <c r="JP504" s="241"/>
      <c r="JQ504" s="241"/>
      <c r="JR504" s="241"/>
      <c r="JS504" s="241"/>
      <c r="JT504" s="241"/>
      <c r="JU504" s="241"/>
      <c r="JV504" s="241"/>
      <c r="JW504" s="241"/>
      <c r="JX504" s="241"/>
      <c r="JY504" s="241"/>
      <c r="JZ504" s="241"/>
      <c r="KA504" s="241"/>
      <c r="KB504" s="241"/>
      <c r="KC504" s="241"/>
      <c r="KD504" s="241"/>
      <c r="KE504" s="241"/>
      <c r="KF504" s="241"/>
      <c r="KG504" s="241"/>
      <c r="KH504" s="241"/>
      <c r="KI504" s="241"/>
      <c r="KJ504" s="241"/>
      <c r="KK504" s="241"/>
      <c r="KL504" s="241"/>
      <c r="KM504" s="241"/>
      <c r="KN504" s="241"/>
      <c r="KO504" s="241"/>
      <c r="KP504" s="241"/>
      <c r="KQ504" s="241"/>
      <c r="KR504" s="241"/>
      <c r="KS504" s="241"/>
      <c r="KT504" s="241"/>
      <c r="KU504" s="241"/>
      <c r="KV504" s="241"/>
      <c r="KW504" s="241"/>
      <c r="KX504" s="241"/>
      <c r="KY504" s="241"/>
      <c r="KZ504" s="241"/>
      <c r="LA504" s="241"/>
      <c r="LB504" s="241"/>
      <c r="LC504" s="241"/>
      <c r="LD504" s="241"/>
      <c r="LE504" s="241"/>
      <c r="LF504" s="241"/>
      <c r="LG504" s="241"/>
      <c r="LH504" s="241"/>
      <c r="LI504" s="241"/>
      <c r="LJ504" s="241"/>
      <c r="LK504" s="241"/>
      <c r="LL504" s="241"/>
      <c r="LM504" s="241"/>
      <c r="LN504" s="241"/>
      <c r="LO504" s="241"/>
      <c r="LP504" s="241"/>
      <c r="LQ504" s="241"/>
      <c r="LR504" s="241"/>
      <c r="LS504" s="241"/>
      <c r="LT504" s="241"/>
      <c r="LU504" s="241"/>
      <c r="LV504" s="241"/>
      <c r="LW504" s="241"/>
      <c r="LX504" s="241"/>
      <c r="LY504" s="241"/>
      <c r="LZ504" s="241"/>
      <c r="MA504" s="241"/>
      <c r="MB504" s="241"/>
      <c r="MC504" s="241"/>
      <c r="MD504" s="241"/>
      <c r="ME504" s="241"/>
      <c r="MF504" s="241"/>
      <c r="MG504" s="241"/>
      <c r="MH504" s="241"/>
      <c r="MI504" s="241"/>
      <c r="MJ504" s="241"/>
      <c r="MK504" s="241"/>
      <c r="ML504" s="241"/>
      <c r="MM504" s="241"/>
      <c r="MN504" s="241"/>
      <c r="MO504" s="241"/>
      <c r="MP504" s="241"/>
      <c r="MQ504" s="241"/>
      <c r="MR504" s="241"/>
      <c r="MS504" s="241"/>
      <c r="MT504" s="241"/>
      <c r="MU504" s="241"/>
      <c r="MV504" s="241"/>
      <c r="MW504" s="241"/>
      <c r="MX504" s="241"/>
      <c r="MY504" s="241"/>
      <c r="MZ504" s="241"/>
      <c r="NA504" s="241"/>
      <c r="NB504" s="241"/>
      <c r="NC504" s="241"/>
      <c r="ND504" s="241"/>
      <c r="NE504" s="241"/>
      <c r="NF504" s="241"/>
      <c r="NG504" s="241"/>
      <c r="NH504" s="241"/>
      <c r="NI504" s="241"/>
      <c r="NJ504" s="241"/>
      <c r="NK504" s="241"/>
      <c r="NL504" s="241"/>
      <c r="NM504" s="241"/>
      <c r="NN504" s="241"/>
      <c r="NO504" s="241"/>
      <c r="NP504" s="241"/>
      <c r="NQ504" s="241"/>
      <c r="NR504" s="241"/>
      <c r="NS504" s="241"/>
      <c r="NT504" s="241"/>
      <c r="NU504" s="241"/>
      <c r="NV504" s="241"/>
      <c r="NW504" s="241"/>
      <c r="NX504" s="241"/>
      <c r="NY504" s="241"/>
      <c r="NZ504" s="241"/>
      <c r="OA504" s="241"/>
      <c r="OB504" s="241"/>
    </row>
    <row r="505" spans="1:392" s="162" customFormat="1">
      <c r="A505" s="293" t="s">
        <v>2208</v>
      </c>
      <c r="B505" s="387" t="s">
        <v>2216</v>
      </c>
      <c r="C505" s="290">
        <f>VLOOKUP(A505,'Running Inventory count'!$A:$C,3,)</f>
        <v>6</v>
      </c>
      <c r="D505" s="264"/>
      <c r="E505" s="266"/>
      <c r="F505" s="266" t="s">
        <v>2054</v>
      </c>
      <c r="G505" s="289" t="s">
        <v>868</v>
      </c>
      <c r="H505" s="288" t="s">
        <v>102</v>
      </c>
      <c r="I505" s="287"/>
      <c r="J505" s="285"/>
      <c r="K505" s="287"/>
      <c r="L505" s="241"/>
      <c r="M505" s="241"/>
      <c r="N505" s="241"/>
      <c r="O505" s="241"/>
      <c r="P505" s="241"/>
      <c r="Q505" s="241"/>
      <c r="R505" s="241"/>
      <c r="S505" s="241"/>
      <c r="T505" s="241"/>
      <c r="U505" s="241"/>
      <c r="V505" s="241"/>
      <c r="W505" s="241"/>
      <c r="X505" s="241"/>
      <c r="Y505" s="241"/>
      <c r="Z505" s="241"/>
      <c r="AA505" s="241"/>
      <c r="AB505" s="241"/>
      <c r="AC505" s="241"/>
      <c r="AD505" s="241"/>
      <c r="AE505" s="241"/>
      <c r="AF505" s="241"/>
      <c r="AG505" s="241"/>
      <c r="AH505" s="241"/>
      <c r="AI505" s="241"/>
      <c r="AJ505" s="241"/>
      <c r="AK505" s="241"/>
      <c r="AL505" s="241"/>
      <c r="AM505" s="241"/>
      <c r="AN505" s="241"/>
      <c r="AO505" s="241"/>
      <c r="AP505" s="241"/>
      <c r="AQ505" s="241"/>
      <c r="AR505" s="241"/>
      <c r="AS505" s="241"/>
      <c r="AT505" s="241"/>
      <c r="AU505" s="241"/>
      <c r="AV505" s="241"/>
      <c r="AW505" s="241"/>
      <c r="AX505" s="241"/>
      <c r="AY505" s="241"/>
      <c r="AZ505" s="241"/>
      <c r="BA505" s="241"/>
      <c r="BB505" s="241"/>
      <c r="BC505" s="241"/>
      <c r="BD505" s="241"/>
      <c r="BE505" s="241"/>
      <c r="BF505" s="241"/>
      <c r="BG505" s="241"/>
      <c r="BH505" s="241"/>
      <c r="BI505" s="241"/>
      <c r="BJ505" s="241"/>
      <c r="BK505" s="241"/>
      <c r="BL505" s="241"/>
      <c r="BM505" s="241"/>
      <c r="BN505" s="241"/>
      <c r="BO505" s="241"/>
      <c r="BP505" s="241"/>
      <c r="BQ505" s="241"/>
      <c r="BR505" s="241"/>
      <c r="BS505" s="241"/>
      <c r="BT505" s="241"/>
      <c r="BU505" s="241"/>
      <c r="BV505" s="241"/>
      <c r="BW505" s="241"/>
      <c r="BX505" s="241"/>
      <c r="BY505" s="241"/>
      <c r="BZ505" s="241"/>
      <c r="CA505" s="241"/>
      <c r="CB505" s="241"/>
      <c r="CC505" s="241"/>
      <c r="CD505" s="241"/>
      <c r="CE505" s="241"/>
      <c r="CF505" s="241"/>
      <c r="CG505" s="241"/>
      <c r="CH505" s="241"/>
      <c r="CI505" s="241"/>
      <c r="CJ505" s="241"/>
      <c r="CK505" s="241"/>
      <c r="CL505" s="241"/>
      <c r="CM505" s="241"/>
      <c r="CN505" s="241"/>
      <c r="CO505" s="241"/>
      <c r="CP505" s="241"/>
      <c r="CQ505" s="241"/>
      <c r="CR505" s="241"/>
      <c r="CS505" s="241"/>
      <c r="CT505" s="241"/>
      <c r="CU505" s="241"/>
      <c r="CV505" s="241"/>
      <c r="CW505" s="241"/>
      <c r="CX505" s="241"/>
      <c r="CY505" s="241"/>
      <c r="CZ505" s="241"/>
      <c r="DA505" s="241"/>
      <c r="DB505" s="241"/>
      <c r="DC505" s="241"/>
      <c r="DD505" s="241"/>
      <c r="DE505" s="241"/>
      <c r="DF505" s="241"/>
      <c r="DG505" s="241"/>
      <c r="DH505" s="241"/>
      <c r="DI505" s="241"/>
      <c r="DJ505" s="241"/>
      <c r="DK505" s="241"/>
      <c r="DL505" s="241"/>
      <c r="DM505" s="241"/>
      <c r="DN505" s="241"/>
      <c r="DO505" s="241"/>
      <c r="DP505" s="241"/>
      <c r="DQ505" s="241"/>
      <c r="DR505" s="241"/>
      <c r="DS505" s="241"/>
      <c r="DT505" s="241"/>
      <c r="DU505" s="241"/>
      <c r="DV505" s="241"/>
      <c r="DW505" s="241"/>
      <c r="DX505" s="241"/>
      <c r="DY505" s="241"/>
      <c r="DZ505" s="241"/>
      <c r="EA505" s="241"/>
      <c r="EB505" s="241"/>
      <c r="EC505" s="241"/>
      <c r="ED505" s="241"/>
      <c r="EE505" s="241"/>
      <c r="EF505" s="241"/>
      <c r="EG505" s="241"/>
      <c r="EH505" s="241"/>
      <c r="EI505" s="241"/>
      <c r="EJ505" s="241"/>
      <c r="EK505" s="241"/>
      <c r="EL505" s="241"/>
      <c r="EM505" s="241"/>
      <c r="EN505" s="241"/>
      <c r="EO505" s="241"/>
      <c r="EP505" s="241"/>
      <c r="EQ505" s="241"/>
      <c r="ER505" s="241"/>
      <c r="ES505" s="241"/>
      <c r="ET505" s="241"/>
      <c r="EU505" s="241"/>
      <c r="EV505" s="241"/>
      <c r="EW505" s="241"/>
      <c r="EX505" s="241"/>
      <c r="EY505" s="241"/>
      <c r="EZ505" s="241"/>
      <c r="FA505" s="241"/>
      <c r="FB505" s="241"/>
      <c r="FC505" s="241"/>
      <c r="FD505" s="241"/>
      <c r="FE505" s="241"/>
      <c r="FF505" s="241"/>
      <c r="FG505" s="241"/>
      <c r="FH505" s="241"/>
      <c r="FI505" s="241"/>
      <c r="FJ505" s="241"/>
      <c r="FK505" s="241"/>
      <c r="FL505" s="241"/>
      <c r="FM505" s="241"/>
      <c r="FN505" s="241"/>
      <c r="FO505" s="241"/>
      <c r="FP505" s="241"/>
      <c r="FQ505" s="241"/>
      <c r="FR505" s="241"/>
      <c r="FS505" s="241"/>
      <c r="FT505" s="241"/>
      <c r="FU505" s="241"/>
      <c r="FV505" s="241"/>
      <c r="FW505" s="241"/>
      <c r="FX505" s="241"/>
      <c r="FY505" s="241"/>
      <c r="FZ505" s="241"/>
      <c r="GA505" s="241"/>
      <c r="GB505" s="241"/>
      <c r="GC505" s="241"/>
      <c r="GD505" s="241"/>
      <c r="GE505" s="241"/>
      <c r="GF505" s="241"/>
      <c r="GG505" s="241"/>
      <c r="GH505" s="241"/>
      <c r="GI505" s="241"/>
      <c r="GJ505" s="241"/>
      <c r="GK505" s="241"/>
      <c r="GL505" s="241"/>
      <c r="GM505" s="241"/>
      <c r="GN505" s="241"/>
      <c r="GO505" s="241"/>
      <c r="GP505" s="241"/>
      <c r="GQ505" s="241"/>
      <c r="GR505" s="241"/>
      <c r="GS505" s="241"/>
      <c r="GT505" s="241"/>
      <c r="GU505" s="241"/>
      <c r="GV505" s="241"/>
      <c r="GW505" s="241"/>
      <c r="GX505" s="241"/>
      <c r="GY505" s="241"/>
      <c r="GZ505" s="241"/>
      <c r="HA505" s="241"/>
      <c r="HB505" s="241"/>
      <c r="HC505" s="241"/>
      <c r="HD505" s="241"/>
      <c r="HE505" s="241"/>
      <c r="HF505" s="241"/>
      <c r="HG505" s="241"/>
      <c r="HH505" s="241"/>
      <c r="HI505" s="241"/>
      <c r="HJ505" s="241"/>
      <c r="HK505" s="241"/>
      <c r="HL505" s="241"/>
      <c r="HM505" s="241"/>
      <c r="HN505" s="241"/>
      <c r="HO505" s="241"/>
      <c r="HP505" s="241"/>
      <c r="HQ505" s="241"/>
      <c r="HR505" s="241"/>
      <c r="HS505" s="241"/>
      <c r="HT505" s="241"/>
      <c r="HU505" s="241"/>
      <c r="HV505" s="241"/>
      <c r="HW505" s="241"/>
      <c r="HX505" s="241"/>
      <c r="HY505" s="241"/>
      <c r="HZ505" s="241"/>
      <c r="IA505" s="241"/>
      <c r="IB505" s="241"/>
      <c r="IC505" s="241"/>
      <c r="ID505" s="241"/>
      <c r="IE505" s="241"/>
      <c r="IF505" s="241"/>
      <c r="IG505" s="241"/>
      <c r="IH505" s="241"/>
      <c r="II505" s="241"/>
      <c r="IJ505" s="241"/>
      <c r="IK505" s="241"/>
      <c r="IL505" s="241"/>
      <c r="IM505" s="241"/>
      <c r="IN505" s="241"/>
      <c r="IO505" s="241"/>
      <c r="IP505" s="241"/>
      <c r="IQ505" s="241"/>
      <c r="IR505" s="241"/>
      <c r="IS505" s="241"/>
      <c r="IT505" s="241"/>
      <c r="IU505" s="241"/>
      <c r="IV505" s="241"/>
      <c r="IW505" s="241"/>
      <c r="IX505" s="241"/>
      <c r="IY505" s="241"/>
      <c r="IZ505" s="241"/>
      <c r="JA505" s="241"/>
      <c r="JB505" s="241"/>
      <c r="JC505" s="241"/>
      <c r="JD505" s="241"/>
      <c r="JE505" s="241"/>
      <c r="JF505" s="241"/>
      <c r="JG505" s="241"/>
      <c r="JH505" s="241"/>
      <c r="JI505" s="241"/>
      <c r="JJ505" s="241"/>
      <c r="JK505" s="241"/>
      <c r="JL505" s="241"/>
      <c r="JM505" s="241"/>
      <c r="JN505" s="241"/>
      <c r="JO505" s="241"/>
      <c r="JP505" s="241"/>
      <c r="JQ505" s="241"/>
      <c r="JR505" s="241"/>
      <c r="JS505" s="241"/>
      <c r="JT505" s="241"/>
      <c r="JU505" s="241"/>
      <c r="JV505" s="241"/>
      <c r="JW505" s="241"/>
      <c r="JX505" s="241"/>
      <c r="JY505" s="241"/>
      <c r="JZ505" s="241"/>
      <c r="KA505" s="241"/>
      <c r="KB505" s="241"/>
      <c r="KC505" s="241"/>
      <c r="KD505" s="241"/>
      <c r="KE505" s="241"/>
      <c r="KF505" s="241"/>
      <c r="KG505" s="241"/>
      <c r="KH505" s="241"/>
      <c r="KI505" s="241"/>
      <c r="KJ505" s="241"/>
      <c r="KK505" s="241"/>
      <c r="KL505" s="241"/>
      <c r="KM505" s="241"/>
      <c r="KN505" s="241"/>
      <c r="KO505" s="241"/>
      <c r="KP505" s="241"/>
      <c r="KQ505" s="241"/>
      <c r="KR505" s="241"/>
      <c r="KS505" s="241"/>
      <c r="KT505" s="241"/>
      <c r="KU505" s="241"/>
      <c r="KV505" s="241"/>
      <c r="KW505" s="241"/>
      <c r="KX505" s="241"/>
      <c r="KY505" s="241"/>
      <c r="KZ505" s="241"/>
      <c r="LA505" s="241"/>
      <c r="LB505" s="241"/>
      <c r="LC505" s="241"/>
      <c r="LD505" s="241"/>
      <c r="LE505" s="241"/>
      <c r="LF505" s="241"/>
      <c r="LG505" s="241"/>
      <c r="LH505" s="241"/>
      <c r="LI505" s="241"/>
      <c r="LJ505" s="241"/>
      <c r="LK505" s="241"/>
      <c r="LL505" s="241"/>
      <c r="LM505" s="241"/>
      <c r="LN505" s="241"/>
      <c r="LO505" s="241"/>
      <c r="LP505" s="241"/>
      <c r="LQ505" s="241"/>
      <c r="LR505" s="241"/>
      <c r="LS505" s="241"/>
      <c r="LT505" s="241"/>
      <c r="LU505" s="241"/>
      <c r="LV505" s="241"/>
      <c r="LW505" s="241"/>
      <c r="LX505" s="241"/>
      <c r="LY505" s="241"/>
      <c r="LZ505" s="241"/>
      <c r="MA505" s="241"/>
      <c r="MB505" s="241"/>
      <c r="MC505" s="241"/>
      <c r="MD505" s="241"/>
      <c r="ME505" s="241"/>
      <c r="MF505" s="241"/>
      <c r="MG505" s="241"/>
      <c r="MH505" s="241"/>
      <c r="MI505" s="241"/>
      <c r="MJ505" s="241"/>
      <c r="MK505" s="241"/>
      <c r="ML505" s="241"/>
      <c r="MM505" s="241"/>
      <c r="MN505" s="241"/>
      <c r="MO505" s="241"/>
      <c r="MP505" s="241"/>
      <c r="MQ505" s="241"/>
      <c r="MR505" s="241"/>
      <c r="MS505" s="241"/>
      <c r="MT505" s="241"/>
      <c r="MU505" s="241"/>
      <c r="MV505" s="241"/>
      <c r="MW505" s="241"/>
      <c r="MX505" s="241"/>
      <c r="MY505" s="241"/>
      <c r="MZ505" s="241"/>
      <c r="NA505" s="241"/>
      <c r="NB505" s="241"/>
      <c r="NC505" s="241"/>
      <c r="ND505" s="241"/>
      <c r="NE505" s="241"/>
      <c r="NF505" s="241"/>
      <c r="NG505" s="241"/>
      <c r="NH505" s="241"/>
      <c r="NI505" s="241"/>
      <c r="NJ505" s="241"/>
      <c r="NK505" s="241"/>
      <c r="NL505" s="241"/>
      <c r="NM505" s="241"/>
      <c r="NN505" s="241"/>
      <c r="NO505" s="241"/>
      <c r="NP505" s="241"/>
      <c r="NQ505" s="241"/>
      <c r="NR505" s="241"/>
      <c r="NS505" s="241"/>
      <c r="NT505" s="241"/>
      <c r="NU505" s="241"/>
      <c r="NV505" s="241"/>
      <c r="NW505" s="241"/>
      <c r="NX505" s="241"/>
      <c r="NY505" s="241"/>
      <c r="NZ505" s="241"/>
      <c r="OA505" s="241"/>
      <c r="OB505" s="241"/>
    </row>
    <row r="506" spans="1:392" s="162" customFormat="1">
      <c r="A506" s="269" t="s">
        <v>2077</v>
      </c>
      <c r="B506" s="189" t="s">
        <v>2079</v>
      </c>
      <c r="C506" s="290">
        <f>VLOOKUP(A506,'Running Inventory count'!$A:$C,3,)</f>
        <v>5</v>
      </c>
      <c r="D506" s="264"/>
      <c r="E506" s="266"/>
      <c r="F506" s="266" t="s">
        <v>2054</v>
      </c>
      <c r="G506" s="289" t="s">
        <v>868</v>
      </c>
      <c r="H506" s="288" t="s">
        <v>102</v>
      </c>
      <c r="I506" s="287"/>
      <c r="J506" s="285"/>
      <c r="K506" s="287"/>
      <c r="L506" s="241"/>
      <c r="M506" s="241"/>
      <c r="N506" s="241"/>
      <c r="O506" s="241"/>
      <c r="P506" s="241"/>
      <c r="Q506" s="241"/>
      <c r="R506" s="241"/>
      <c r="S506" s="241"/>
      <c r="T506" s="241"/>
      <c r="U506" s="241"/>
      <c r="V506" s="241"/>
      <c r="W506" s="241"/>
      <c r="X506" s="241"/>
      <c r="Y506" s="241"/>
      <c r="Z506" s="241"/>
      <c r="AA506" s="241"/>
      <c r="AB506" s="241"/>
      <c r="AC506" s="241"/>
      <c r="AD506" s="241"/>
      <c r="AE506" s="241"/>
      <c r="AF506" s="241"/>
      <c r="AG506" s="241"/>
      <c r="AH506" s="241"/>
      <c r="AI506" s="241"/>
      <c r="AJ506" s="241"/>
      <c r="AK506" s="241"/>
      <c r="AL506" s="241"/>
      <c r="AM506" s="241"/>
      <c r="AN506" s="241"/>
      <c r="AO506" s="241"/>
      <c r="AP506" s="241"/>
      <c r="AQ506" s="241"/>
      <c r="AR506" s="241"/>
      <c r="AS506" s="241"/>
      <c r="AT506" s="241"/>
      <c r="AU506" s="241"/>
      <c r="AV506" s="241"/>
      <c r="AW506" s="241"/>
      <c r="AX506" s="241"/>
      <c r="AY506" s="241"/>
      <c r="AZ506" s="241"/>
      <c r="BA506" s="241"/>
      <c r="BB506" s="241"/>
      <c r="BC506" s="241"/>
      <c r="BD506" s="241"/>
      <c r="BE506" s="241"/>
      <c r="BF506" s="241"/>
      <c r="BG506" s="241"/>
      <c r="BH506" s="241"/>
      <c r="BI506" s="241"/>
      <c r="BJ506" s="241"/>
      <c r="BK506" s="241"/>
      <c r="BL506" s="241"/>
      <c r="BM506" s="241"/>
      <c r="BN506" s="241"/>
      <c r="BO506" s="241"/>
      <c r="BP506" s="241"/>
      <c r="BQ506" s="241"/>
      <c r="BR506" s="241"/>
      <c r="BS506" s="241"/>
      <c r="BT506" s="241"/>
      <c r="BU506" s="241"/>
      <c r="BV506" s="241"/>
      <c r="BW506" s="241"/>
      <c r="BX506" s="241"/>
      <c r="BY506" s="241"/>
      <c r="BZ506" s="241"/>
      <c r="CA506" s="241"/>
      <c r="CB506" s="241"/>
      <c r="CC506" s="241"/>
      <c r="CD506" s="241"/>
      <c r="CE506" s="241"/>
      <c r="CF506" s="241"/>
      <c r="CG506" s="241"/>
      <c r="CH506" s="241"/>
      <c r="CI506" s="241"/>
      <c r="CJ506" s="241"/>
      <c r="CK506" s="241"/>
      <c r="CL506" s="241"/>
      <c r="CM506" s="241"/>
      <c r="CN506" s="241"/>
      <c r="CO506" s="241"/>
      <c r="CP506" s="241"/>
      <c r="CQ506" s="241"/>
      <c r="CR506" s="241"/>
      <c r="CS506" s="241"/>
      <c r="CT506" s="241"/>
      <c r="CU506" s="241"/>
      <c r="CV506" s="241"/>
      <c r="CW506" s="241"/>
      <c r="CX506" s="241"/>
      <c r="CY506" s="241"/>
      <c r="CZ506" s="241"/>
      <c r="DA506" s="241"/>
      <c r="DB506" s="241"/>
      <c r="DC506" s="241"/>
      <c r="DD506" s="241"/>
      <c r="DE506" s="241"/>
      <c r="DF506" s="241"/>
      <c r="DG506" s="241"/>
      <c r="DH506" s="241"/>
      <c r="DI506" s="241"/>
      <c r="DJ506" s="241"/>
      <c r="DK506" s="241"/>
      <c r="DL506" s="241"/>
      <c r="DM506" s="241"/>
      <c r="DN506" s="241"/>
      <c r="DO506" s="241"/>
      <c r="DP506" s="241"/>
      <c r="DQ506" s="241"/>
      <c r="DR506" s="241"/>
      <c r="DS506" s="241"/>
      <c r="DT506" s="241"/>
      <c r="DU506" s="241"/>
      <c r="DV506" s="241"/>
      <c r="DW506" s="241"/>
      <c r="DX506" s="241"/>
      <c r="DY506" s="241"/>
      <c r="DZ506" s="241"/>
      <c r="EA506" s="241"/>
      <c r="EB506" s="241"/>
      <c r="EC506" s="241"/>
      <c r="ED506" s="241"/>
      <c r="EE506" s="241"/>
      <c r="EF506" s="241"/>
      <c r="EG506" s="241"/>
      <c r="EH506" s="241"/>
      <c r="EI506" s="241"/>
      <c r="EJ506" s="241"/>
      <c r="EK506" s="241"/>
      <c r="EL506" s="241"/>
      <c r="EM506" s="241"/>
      <c r="EN506" s="241"/>
      <c r="EO506" s="241"/>
      <c r="EP506" s="241"/>
      <c r="EQ506" s="241"/>
      <c r="ER506" s="241"/>
      <c r="ES506" s="241"/>
      <c r="ET506" s="241"/>
      <c r="EU506" s="241"/>
      <c r="EV506" s="241"/>
      <c r="EW506" s="241"/>
      <c r="EX506" s="241"/>
      <c r="EY506" s="241"/>
      <c r="EZ506" s="241"/>
      <c r="FA506" s="241"/>
      <c r="FB506" s="241"/>
      <c r="FC506" s="241"/>
      <c r="FD506" s="241"/>
      <c r="FE506" s="241"/>
      <c r="FF506" s="241"/>
      <c r="FG506" s="241"/>
      <c r="FH506" s="241"/>
      <c r="FI506" s="241"/>
      <c r="FJ506" s="241"/>
      <c r="FK506" s="241"/>
      <c r="FL506" s="241"/>
      <c r="FM506" s="241"/>
      <c r="FN506" s="241"/>
      <c r="FO506" s="241"/>
      <c r="FP506" s="241"/>
      <c r="FQ506" s="241"/>
      <c r="FR506" s="241"/>
      <c r="FS506" s="241"/>
      <c r="FT506" s="241"/>
      <c r="FU506" s="241"/>
      <c r="FV506" s="241"/>
      <c r="FW506" s="241"/>
      <c r="FX506" s="241"/>
      <c r="FY506" s="241"/>
      <c r="FZ506" s="241"/>
      <c r="GA506" s="241"/>
      <c r="GB506" s="241"/>
      <c r="GC506" s="241"/>
      <c r="GD506" s="241"/>
      <c r="GE506" s="241"/>
      <c r="GF506" s="241"/>
      <c r="GG506" s="241"/>
      <c r="GH506" s="241"/>
      <c r="GI506" s="241"/>
      <c r="GJ506" s="241"/>
      <c r="GK506" s="241"/>
      <c r="GL506" s="241"/>
      <c r="GM506" s="241"/>
      <c r="GN506" s="241"/>
      <c r="GO506" s="241"/>
      <c r="GP506" s="241"/>
      <c r="GQ506" s="241"/>
      <c r="GR506" s="241"/>
      <c r="GS506" s="241"/>
      <c r="GT506" s="241"/>
      <c r="GU506" s="241"/>
      <c r="GV506" s="241"/>
      <c r="GW506" s="241"/>
      <c r="GX506" s="241"/>
      <c r="GY506" s="241"/>
      <c r="GZ506" s="241"/>
      <c r="HA506" s="241"/>
      <c r="HB506" s="241"/>
      <c r="HC506" s="241"/>
      <c r="HD506" s="241"/>
      <c r="HE506" s="241"/>
      <c r="HF506" s="241"/>
      <c r="HG506" s="241"/>
      <c r="HH506" s="241"/>
      <c r="HI506" s="241"/>
      <c r="HJ506" s="241"/>
      <c r="HK506" s="241"/>
      <c r="HL506" s="241"/>
      <c r="HM506" s="241"/>
      <c r="HN506" s="241"/>
      <c r="HO506" s="241"/>
      <c r="HP506" s="241"/>
      <c r="HQ506" s="241"/>
      <c r="HR506" s="241"/>
      <c r="HS506" s="241"/>
      <c r="HT506" s="241"/>
      <c r="HU506" s="241"/>
      <c r="HV506" s="241"/>
      <c r="HW506" s="241"/>
      <c r="HX506" s="241"/>
      <c r="HY506" s="241"/>
      <c r="HZ506" s="241"/>
      <c r="IA506" s="241"/>
      <c r="IB506" s="241"/>
      <c r="IC506" s="241"/>
      <c r="ID506" s="241"/>
      <c r="IE506" s="241"/>
      <c r="IF506" s="241"/>
      <c r="IG506" s="241"/>
      <c r="IH506" s="241"/>
      <c r="II506" s="241"/>
      <c r="IJ506" s="241"/>
      <c r="IK506" s="241"/>
      <c r="IL506" s="241"/>
      <c r="IM506" s="241"/>
      <c r="IN506" s="241"/>
      <c r="IO506" s="241"/>
      <c r="IP506" s="241"/>
      <c r="IQ506" s="241"/>
      <c r="IR506" s="241"/>
      <c r="IS506" s="241"/>
      <c r="IT506" s="241"/>
      <c r="IU506" s="241"/>
      <c r="IV506" s="241"/>
      <c r="IW506" s="241"/>
      <c r="IX506" s="241"/>
      <c r="IY506" s="241"/>
      <c r="IZ506" s="241"/>
      <c r="JA506" s="241"/>
      <c r="JB506" s="241"/>
      <c r="JC506" s="241"/>
      <c r="JD506" s="241"/>
      <c r="JE506" s="241"/>
      <c r="JF506" s="241"/>
      <c r="JG506" s="241"/>
      <c r="JH506" s="241"/>
      <c r="JI506" s="241"/>
      <c r="JJ506" s="241"/>
      <c r="JK506" s="241"/>
      <c r="JL506" s="241"/>
      <c r="JM506" s="241"/>
      <c r="JN506" s="241"/>
      <c r="JO506" s="241"/>
      <c r="JP506" s="241"/>
      <c r="JQ506" s="241"/>
      <c r="JR506" s="241"/>
      <c r="JS506" s="241"/>
      <c r="JT506" s="241"/>
      <c r="JU506" s="241"/>
      <c r="JV506" s="241"/>
      <c r="JW506" s="241"/>
      <c r="JX506" s="241"/>
      <c r="JY506" s="241"/>
      <c r="JZ506" s="241"/>
      <c r="KA506" s="241"/>
      <c r="KB506" s="241"/>
      <c r="KC506" s="241"/>
      <c r="KD506" s="241"/>
      <c r="KE506" s="241"/>
      <c r="KF506" s="241"/>
      <c r="KG506" s="241"/>
      <c r="KH506" s="241"/>
      <c r="KI506" s="241"/>
      <c r="KJ506" s="241"/>
      <c r="KK506" s="241"/>
      <c r="KL506" s="241"/>
      <c r="KM506" s="241"/>
      <c r="KN506" s="241"/>
      <c r="KO506" s="241"/>
      <c r="KP506" s="241"/>
      <c r="KQ506" s="241"/>
      <c r="KR506" s="241"/>
      <c r="KS506" s="241"/>
      <c r="KT506" s="241"/>
      <c r="KU506" s="241"/>
      <c r="KV506" s="241"/>
      <c r="KW506" s="241"/>
      <c r="KX506" s="241"/>
      <c r="KY506" s="241"/>
      <c r="KZ506" s="241"/>
      <c r="LA506" s="241"/>
      <c r="LB506" s="241"/>
      <c r="LC506" s="241"/>
      <c r="LD506" s="241"/>
      <c r="LE506" s="241"/>
      <c r="LF506" s="241"/>
      <c r="LG506" s="241"/>
      <c r="LH506" s="241"/>
      <c r="LI506" s="241"/>
      <c r="LJ506" s="241"/>
      <c r="LK506" s="241"/>
      <c r="LL506" s="241"/>
      <c r="LM506" s="241"/>
      <c r="LN506" s="241"/>
      <c r="LO506" s="241"/>
      <c r="LP506" s="241"/>
      <c r="LQ506" s="241"/>
      <c r="LR506" s="241"/>
      <c r="LS506" s="241"/>
      <c r="LT506" s="241"/>
      <c r="LU506" s="241"/>
      <c r="LV506" s="241"/>
      <c r="LW506" s="241"/>
      <c r="LX506" s="241"/>
      <c r="LY506" s="241"/>
      <c r="LZ506" s="241"/>
      <c r="MA506" s="241"/>
      <c r="MB506" s="241"/>
      <c r="MC506" s="241"/>
      <c r="MD506" s="241"/>
      <c r="ME506" s="241"/>
      <c r="MF506" s="241"/>
      <c r="MG506" s="241"/>
      <c r="MH506" s="241"/>
      <c r="MI506" s="241"/>
      <c r="MJ506" s="241"/>
      <c r="MK506" s="241"/>
      <c r="ML506" s="241"/>
      <c r="MM506" s="241"/>
      <c r="MN506" s="241"/>
      <c r="MO506" s="241"/>
      <c r="MP506" s="241"/>
      <c r="MQ506" s="241"/>
      <c r="MR506" s="241"/>
      <c r="MS506" s="241"/>
      <c r="MT506" s="241"/>
      <c r="MU506" s="241"/>
      <c r="MV506" s="241"/>
      <c r="MW506" s="241"/>
      <c r="MX506" s="241"/>
      <c r="MY506" s="241"/>
      <c r="MZ506" s="241"/>
      <c r="NA506" s="241"/>
      <c r="NB506" s="241"/>
      <c r="NC506" s="241"/>
      <c r="ND506" s="241"/>
      <c r="NE506" s="241"/>
      <c r="NF506" s="241"/>
      <c r="NG506" s="241"/>
      <c r="NH506" s="241"/>
      <c r="NI506" s="241"/>
      <c r="NJ506" s="241"/>
      <c r="NK506" s="241"/>
      <c r="NL506" s="241"/>
      <c r="NM506" s="241"/>
      <c r="NN506" s="241"/>
      <c r="NO506" s="241"/>
      <c r="NP506" s="241"/>
      <c r="NQ506" s="241"/>
      <c r="NR506" s="241"/>
      <c r="NS506" s="241"/>
      <c r="NT506" s="241"/>
      <c r="NU506" s="241"/>
      <c r="NV506" s="241"/>
      <c r="NW506" s="241"/>
      <c r="NX506" s="241"/>
      <c r="NY506" s="241"/>
      <c r="NZ506" s="241"/>
      <c r="OA506" s="241"/>
      <c r="OB506" s="241"/>
    </row>
    <row r="507" spans="1:392" s="162" customFormat="1">
      <c r="A507" s="121" t="s">
        <v>55</v>
      </c>
      <c r="B507" s="157" t="s">
        <v>357</v>
      </c>
      <c r="C507" s="170">
        <f>VLOOKUP(A507,'Running Inventory count'!$A:$C,3,)</f>
        <v>186</v>
      </c>
      <c r="D507" s="169"/>
      <c r="E507" s="169"/>
      <c r="F507" s="115" t="s">
        <v>870</v>
      </c>
      <c r="G507" s="169" t="s">
        <v>947</v>
      </c>
      <c r="H507" s="167" t="s">
        <v>102</v>
      </c>
      <c r="I507" s="207"/>
      <c r="J507" s="166"/>
      <c r="K507" s="133"/>
      <c r="L507" s="241"/>
      <c r="M507" s="241"/>
      <c r="N507" s="241"/>
      <c r="O507" s="241"/>
      <c r="P507" s="241"/>
      <c r="Q507" s="241"/>
      <c r="R507" s="241"/>
      <c r="S507" s="241"/>
      <c r="T507" s="241"/>
      <c r="U507" s="241"/>
      <c r="V507" s="241"/>
      <c r="W507" s="241"/>
      <c r="X507" s="241"/>
      <c r="Y507" s="241"/>
      <c r="Z507" s="241"/>
      <c r="AA507" s="241"/>
      <c r="AB507" s="241"/>
      <c r="AC507" s="241"/>
      <c r="AD507" s="241"/>
      <c r="AE507" s="241"/>
      <c r="AF507" s="241"/>
      <c r="AG507" s="241"/>
      <c r="AH507" s="241"/>
      <c r="AI507" s="241"/>
      <c r="AJ507" s="241"/>
      <c r="AK507" s="241"/>
      <c r="AL507" s="241"/>
      <c r="AM507" s="241"/>
      <c r="AN507" s="241"/>
      <c r="AO507" s="241"/>
      <c r="AP507" s="241"/>
      <c r="AQ507" s="241"/>
      <c r="AR507" s="241"/>
      <c r="AS507" s="241"/>
      <c r="AT507" s="241"/>
      <c r="AU507" s="241"/>
      <c r="AV507" s="241"/>
      <c r="AW507" s="241"/>
      <c r="AX507" s="241"/>
      <c r="AY507" s="241"/>
      <c r="AZ507" s="241"/>
      <c r="BA507" s="241"/>
      <c r="BB507" s="241"/>
      <c r="BC507" s="241"/>
      <c r="BD507" s="241"/>
      <c r="BE507" s="241"/>
      <c r="BF507" s="241"/>
      <c r="BG507" s="241"/>
      <c r="BH507" s="241"/>
      <c r="BI507" s="241"/>
      <c r="BJ507" s="241"/>
      <c r="BK507" s="241"/>
      <c r="BL507" s="241"/>
      <c r="BM507" s="241"/>
      <c r="BN507" s="241"/>
      <c r="BO507" s="241"/>
      <c r="BP507" s="241"/>
      <c r="BQ507" s="241"/>
      <c r="BR507" s="241"/>
      <c r="BS507" s="241"/>
      <c r="BT507" s="241"/>
      <c r="BU507" s="241"/>
      <c r="BV507" s="241"/>
      <c r="BW507" s="241"/>
      <c r="BX507" s="241"/>
      <c r="BY507" s="241"/>
      <c r="BZ507" s="241"/>
      <c r="CA507" s="241"/>
      <c r="CB507" s="241"/>
      <c r="CC507" s="241"/>
      <c r="CD507" s="241"/>
      <c r="CE507" s="241"/>
      <c r="CF507" s="241"/>
      <c r="CG507" s="241"/>
      <c r="CH507" s="241"/>
      <c r="CI507" s="241"/>
      <c r="CJ507" s="241"/>
      <c r="CK507" s="241"/>
      <c r="CL507" s="241"/>
      <c r="CM507" s="241"/>
      <c r="CN507" s="241"/>
      <c r="CO507" s="241"/>
      <c r="CP507" s="241"/>
      <c r="CQ507" s="241"/>
      <c r="CR507" s="241"/>
      <c r="CS507" s="241"/>
      <c r="CT507" s="241"/>
      <c r="CU507" s="241"/>
      <c r="CV507" s="241"/>
      <c r="CW507" s="241"/>
      <c r="CX507" s="241"/>
      <c r="CY507" s="241"/>
      <c r="CZ507" s="241"/>
      <c r="DA507" s="241"/>
      <c r="DB507" s="241"/>
      <c r="DC507" s="241"/>
      <c r="DD507" s="241"/>
      <c r="DE507" s="241"/>
      <c r="DF507" s="241"/>
      <c r="DG507" s="241"/>
      <c r="DH507" s="241"/>
      <c r="DI507" s="241"/>
      <c r="DJ507" s="241"/>
      <c r="DK507" s="241"/>
      <c r="DL507" s="241"/>
      <c r="DM507" s="241"/>
      <c r="DN507" s="241"/>
      <c r="DO507" s="241"/>
      <c r="DP507" s="241"/>
      <c r="DQ507" s="241"/>
      <c r="DR507" s="241"/>
      <c r="DS507" s="241"/>
      <c r="DT507" s="241"/>
      <c r="DU507" s="241"/>
      <c r="DV507" s="241"/>
      <c r="DW507" s="241"/>
      <c r="DX507" s="241"/>
      <c r="DY507" s="241"/>
      <c r="DZ507" s="241"/>
      <c r="EA507" s="241"/>
      <c r="EB507" s="241"/>
      <c r="EC507" s="241"/>
      <c r="ED507" s="241"/>
      <c r="EE507" s="241"/>
      <c r="EF507" s="241"/>
      <c r="EG507" s="241"/>
      <c r="EH507" s="241"/>
      <c r="EI507" s="241"/>
      <c r="EJ507" s="241"/>
      <c r="EK507" s="241"/>
      <c r="EL507" s="241"/>
      <c r="EM507" s="241"/>
      <c r="EN507" s="241"/>
      <c r="EO507" s="241"/>
      <c r="EP507" s="241"/>
      <c r="EQ507" s="241"/>
      <c r="ER507" s="241"/>
      <c r="ES507" s="241"/>
      <c r="ET507" s="241"/>
      <c r="EU507" s="241"/>
      <c r="EV507" s="241"/>
      <c r="EW507" s="241"/>
      <c r="EX507" s="241"/>
      <c r="EY507" s="241"/>
      <c r="EZ507" s="241"/>
      <c r="FA507" s="241"/>
      <c r="FB507" s="241"/>
      <c r="FC507" s="241"/>
      <c r="FD507" s="241"/>
      <c r="FE507" s="241"/>
      <c r="FF507" s="241"/>
      <c r="FG507" s="241"/>
      <c r="FH507" s="241"/>
      <c r="FI507" s="241"/>
      <c r="FJ507" s="241"/>
      <c r="FK507" s="241"/>
      <c r="FL507" s="241"/>
      <c r="FM507" s="241"/>
      <c r="FN507" s="241"/>
      <c r="FO507" s="241"/>
      <c r="FP507" s="241"/>
      <c r="FQ507" s="241"/>
      <c r="FR507" s="241"/>
      <c r="FS507" s="241"/>
      <c r="FT507" s="241"/>
      <c r="FU507" s="241"/>
      <c r="FV507" s="241"/>
      <c r="FW507" s="241"/>
      <c r="FX507" s="241"/>
      <c r="FY507" s="241"/>
      <c r="FZ507" s="241"/>
      <c r="GA507" s="241"/>
      <c r="GB507" s="241"/>
      <c r="GC507" s="241"/>
      <c r="GD507" s="241"/>
      <c r="GE507" s="241"/>
      <c r="GF507" s="241"/>
      <c r="GG507" s="241"/>
      <c r="GH507" s="241"/>
      <c r="GI507" s="241"/>
      <c r="GJ507" s="241"/>
      <c r="GK507" s="241"/>
      <c r="GL507" s="241"/>
      <c r="GM507" s="241"/>
      <c r="GN507" s="241"/>
      <c r="GO507" s="241"/>
      <c r="GP507" s="241"/>
      <c r="GQ507" s="241"/>
      <c r="GR507" s="241"/>
      <c r="GS507" s="241"/>
      <c r="GT507" s="241"/>
      <c r="GU507" s="241"/>
      <c r="GV507" s="241"/>
      <c r="GW507" s="241"/>
      <c r="GX507" s="241"/>
      <c r="GY507" s="241"/>
      <c r="GZ507" s="241"/>
      <c r="HA507" s="241"/>
      <c r="HB507" s="241"/>
      <c r="HC507" s="241"/>
      <c r="HD507" s="241"/>
      <c r="HE507" s="241"/>
      <c r="HF507" s="241"/>
      <c r="HG507" s="241"/>
      <c r="HH507" s="241"/>
      <c r="HI507" s="241"/>
      <c r="HJ507" s="241"/>
      <c r="HK507" s="241"/>
      <c r="HL507" s="241"/>
      <c r="HM507" s="241"/>
      <c r="HN507" s="241"/>
      <c r="HO507" s="241"/>
      <c r="HP507" s="241"/>
      <c r="HQ507" s="241"/>
      <c r="HR507" s="241"/>
      <c r="HS507" s="241"/>
      <c r="HT507" s="241"/>
      <c r="HU507" s="241"/>
      <c r="HV507" s="241"/>
      <c r="HW507" s="241"/>
      <c r="HX507" s="241"/>
      <c r="HY507" s="241"/>
      <c r="HZ507" s="241"/>
      <c r="IA507" s="241"/>
      <c r="IB507" s="241"/>
      <c r="IC507" s="241"/>
      <c r="ID507" s="241"/>
      <c r="IE507" s="241"/>
      <c r="IF507" s="241"/>
      <c r="IG507" s="241"/>
      <c r="IH507" s="241"/>
      <c r="II507" s="241"/>
      <c r="IJ507" s="241"/>
      <c r="IK507" s="241"/>
      <c r="IL507" s="241"/>
      <c r="IM507" s="241"/>
      <c r="IN507" s="241"/>
      <c r="IO507" s="241"/>
      <c r="IP507" s="241"/>
      <c r="IQ507" s="241"/>
      <c r="IR507" s="241"/>
      <c r="IS507" s="241"/>
      <c r="IT507" s="241"/>
      <c r="IU507" s="241"/>
      <c r="IV507" s="241"/>
      <c r="IW507" s="241"/>
      <c r="IX507" s="241"/>
      <c r="IY507" s="241"/>
      <c r="IZ507" s="241"/>
      <c r="JA507" s="241"/>
      <c r="JB507" s="241"/>
      <c r="JC507" s="241"/>
      <c r="JD507" s="241"/>
      <c r="JE507" s="241"/>
      <c r="JF507" s="241"/>
      <c r="JG507" s="241"/>
      <c r="JH507" s="241"/>
      <c r="JI507" s="241"/>
      <c r="JJ507" s="241"/>
      <c r="JK507" s="241"/>
      <c r="JL507" s="241"/>
      <c r="JM507" s="241"/>
      <c r="JN507" s="241"/>
      <c r="JO507" s="241"/>
      <c r="JP507" s="241"/>
      <c r="JQ507" s="241"/>
      <c r="JR507" s="241"/>
      <c r="JS507" s="241"/>
      <c r="JT507" s="241"/>
      <c r="JU507" s="241"/>
      <c r="JV507" s="241"/>
      <c r="JW507" s="241"/>
      <c r="JX507" s="241"/>
      <c r="JY507" s="241"/>
      <c r="JZ507" s="241"/>
      <c r="KA507" s="241"/>
      <c r="KB507" s="241"/>
      <c r="KC507" s="241"/>
      <c r="KD507" s="241"/>
      <c r="KE507" s="241"/>
      <c r="KF507" s="241"/>
      <c r="KG507" s="241"/>
      <c r="KH507" s="241"/>
      <c r="KI507" s="241"/>
      <c r="KJ507" s="241"/>
      <c r="KK507" s="241"/>
      <c r="KL507" s="241"/>
      <c r="KM507" s="241"/>
      <c r="KN507" s="241"/>
      <c r="KO507" s="241"/>
      <c r="KP507" s="241"/>
      <c r="KQ507" s="241"/>
      <c r="KR507" s="241"/>
      <c r="KS507" s="241"/>
      <c r="KT507" s="241"/>
      <c r="KU507" s="241"/>
      <c r="KV507" s="241"/>
      <c r="KW507" s="241"/>
      <c r="KX507" s="241"/>
      <c r="KY507" s="241"/>
      <c r="KZ507" s="241"/>
      <c r="LA507" s="241"/>
      <c r="LB507" s="241"/>
      <c r="LC507" s="241"/>
      <c r="LD507" s="241"/>
      <c r="LE507" s="241"/>
      <c r="LF507" s="241"/>
      <c r="LG507" s="241"/>
      <c r="LH507" s="241"/>
      <c r="LI507" s="241"/>
      <c r="LJ507" s="241"/>
      <c r="LK507" s="241"/>
      <c r="LL507" s="241"/>
      <c r="LM507" s="241"/>
      <c r="LN507" s="241"/>
      <c r="LO507" s="241"/>
      <c r="LP507" s="241"/>
      <c r="LQ507" s="241"/>
      <c r="LR507" s="241"/>
      <c r="LS507" s="241"/>
      <c r="LT507" s="241"/>
      <c r="LU507" s="241"/>
      <c r="LV507" s="241"/>
      <c r="LW507" s="241"/>
      <c r="LX507" s="241"/>
      <c r="LY507" s="241"/>
      <c r="LZ507" s="241"/>
      <c r="MA507" s="241"/>
      <c r="MB507" s="241"/>
      <c r="MC507" s="241"/>
      <c r="MD507" s="241"/>
      <c r="ME507" s="241"/>
      <c r="MF507" s="241"/>
      <c r="MG507" s="241"/>
      <c r="MH507" s="241"/>
      <c r="MI507" s="241"/>
      <c r="MJ507" s="241"/>
      <c r="MK507" s="241"/>
      <c r="ML507" s="241"/>
      <c r="MM507" s="241"/>
      <c r="MN507" s="241"/>
      <c r="MO507" s="241"/>
      <c r="MP507" s="241"/>
      <c r="MQ507" s="241"/>
      <c r="MR507" s="241"/>
      <c r="MS507" s="241"/>
      <c r="MT507" s="241"/>
      <c r="MU507" s="241"/>
      <c r="MV507" s="241"/>
      <c r="MW507" s="241"/>
      <c r="MX507" s="241"/>
      <c r="MY507" s="241"/>
      <c r="MZ507" s="241"/>
      <c r="NA507" s="241"/>
      <c r="NB507" s="241"/>
      <c r="NC507" s="241"/>
      <c r="ND507" s="241"/>
      <c r="NE507" s="241"/>
      <c r="NF507" s="241"/>
      <c r="NG507" s="241"/>
      <c r="NH507" s="241"/>
      <c r="NI507" s="241"/>
      <c r="NJ507" s="241"/>
      <c r="NK507" s="241"/>
      <c r="NL507" s="241"/>
      <c r="NM507" s="241"/>
      <c r="NN507" s="241"/>
      <c r="NO507" s="241"/>
      <c r="NP507" s="241"/>
      <c r="NQ507" s="241"/>
      <c r="NR507" s="241"/>
      <c r="NS507" s="241"/>
      <c r="NT507" s="241"/>
      <c r="NU507" s="241"/>
      <c r="NV507" s="241"/>
      <c r="NW507" s="241"/>
      <c r="NX507" s="241"/>
      <c r="NY507" s="241"/>
      <c r="NZ507" s="241"/>
      <c r="OA507" s="241"/>
      <c r="OB507" s="241"/>
    </row>
    <row r="508" spans="1:392" s="162" customFormat="1">
      <c r="A508" s="293" t="s">
        <v>2222</v>
      </c>
      <c r="B508" s="387" t="s">
        <v>2224</v>
      </c>
      <c r="C508" s="290">
        <f>VLOOKUP(A508,'Running Inventory count'!$A:$C,3,)</f>
        <v>5</v>
      </c>
      <c r="D508" s="264"/>
      <c r="E508" s="266"/>
      <c r="F508" s="266" t="s">
        <v>2054</v>
      </c>
      <c r="G508" s="289" t="s">
        <v>868</v>
      </c>
      <c r="H508" s="288" t="s">
        <v>102</v>
      </c>
      <c r="I508" s="287"/>
      <c r="J508" s="285"/>
      <c r="K508" s="287"/>
      <c r="L508" s="241"/>
      <c r="M508" s="241"/>
      <c r="N508" s="241"/>
      <c r="O508" s="241"/>
      <c r="P508" s="241"/>
      <c r="Q508" s="241"/>
      <c r="R508" s="241"/>
      <c r="S508" s="241"/>
      <c r="T508" s="241"/>
      <c r="U508" s="241"/>
      <c r="V508" s="241"/>
      <c r="W508" s="241"/>
      <c r="X508" s="241"/>
      <c r="Y508" s="241"/>
      <c r="Z508" s="241"/>
      <c r="AA508" s="241"/>
      <c r="AB508" s="241"/>
      <c r="AC508" s="241"/>
      <c r="AD508" s="241"/>
      <c r="AE508" s="241"/>
      <c r="AF508" s="241"/>
      <c r="AG508" s="241"/>
      <c r="AH508" s="241"/>
      <c r="AI508" s="241"/>
      <c r="AJ508" s="241"/>
      <c r="AK508" s="241"/>
      <c r="AL508" s="241"/>
      <c r="AM508" s="241"/>
      <c r="AN508" s="241"/>
      <c r="AO508" s="241"/>
      <c r="AP508" s="241"/>
      <c r="AQ508" s="241"/>
      <c r="AR508" s="241"/>
      <c r="AS508" s="241"/>
      <c r="AT508" s="241"/>
      <c r="AU508" s="241"/>
      <c r="AV508" s="241"/>
      <c r="AW508" s="241"/>
      <c r="AX508" s="241"/>
      <c r="AY508" s="241"/>
      <c r="AZ508" s="241"/>
      <c r="BA508" s="241"/>
      <c r="BB508" s="241"/>
      <c r="BC508" s="241"/>
      <c r="BD508" s="241"/>
      <c r="BE508" s="241"/>
      <c r="BF508" s="241"/>
      <c r="BG508" s="241"/>
      <c r="BH508" s="241"/>
      <c r="BI508" s="241"/>
      <c r="BJ508" s="241"/>
      <c r="BK508" s="241"/>
      <c r="BL508" s="241"/>
      <c r="BM508" s="241"/>
      <c r="BN508" s="241"/>
      <c r="BO508" s="241"/>
      <c r="BP508" s="241"/>
      <c r="BQ508" s="241"/>
      <c r="BR508" s="241"/>
      <c r="BS508" s="241"/>
      <c r="BT508" s="241"/>
      <c r="BU508" s="241"/>
      <c r="BV508" s="241"/>
      <c r="BW508" s="241"/>
      <c r="BX508" s="241"/>
      <c r="BY508" s="241"/>
      <c r="BZ508" s="241"/>
      <c r="CA508" s="241"/>
      <c r="CB508" s="241"/>
      <c r="CC508" s="241"/>
      <c r="CD508" s="241"/>
      <c r="CE508" s="241"/>
      <c r="CF508" s="241"/>
      <c r="CG508" s="241"/>
      <c r="CH508" s="241"/>
      <c r="CI508" s="241"/>
      <c r="CJ508" s="241"/>
      <c r="CK508" s="241"/>
      <c r="CL508" s="241"/>
      <c r="CM508" s="241"/>
      <c r="CN508" s="241"/>
      <c r="CO508" s="241"/>
      <c r="CP508" s="241"/>
      <c r="CQ508" s="241"/>
      <c r="CR508" s="241"/>
      <c r="CS508" s="241"/>
      <c r="CT508" s="241"/>
      <c r="CU508" s="241"/>
      <c r="CV508" s="241"/>
      <c r="CW508" s="241"/>
      <c r="CX508" s="241"/>
      <c r="CY508" s="241"/>
      <c r="CZ508" s="241"/>
      <c r="DA508" s="241"/>
      <c r="DB508" s="241"/>
      <c r="DC508" s="241"/>
      <c r="DD508" s="241"/>
      <c r="DE508" s="241"/>
      <c r="DF508" s="241"/>
      <c r="DG508" s="241"/>
      <c r="DH508" s="241"/>
      <c r="DI508" s="241"/>
      <c r="DJ508" s="241"/>
      <c r="DK508" s="241"/>
      <c r="DL508" s="241"/>
      <c r="DM508" s="241"/>
      <c r="DN508" s="241"/>
      <c r="DO508" s="241"/>
      <c r="DP508" s="241"/>
      <c r="DQ508" s="241"/>
      <c r="DR508" s="241"/>
      <c r="DS508" s="241"/>
      <c r="DT508" s="241"/>
      <c r="DU508" s="241"/>
      <c r="DV508" s="241"/>
      <c r="DW508" s="241"/>
      <c r="DX508" s="241"/>
      <c r="DY508" s="241"/>
      <c r="DZ508" s="241"/>
      <c r="EA508" s="241"/>
      <c r="EB508" s="241"/>
      <c r="EC508" s="241"/>
      <c r="ED508" s="241"/>
      <c r="EE508" s="241"/>
      <c r="EF508" s="241"/>
      <c r="EG508" s="241"/>
      <c r="EH508" s="241"/>
      <c r="EI508" s="241"/>
      <c r="EJ508" s="241"/>
      <c r="EK508" s="241"/>
      <c r="EL508" s="241"/>
      <c r="EM508" s="241"/>
      <c r="EN508" s="241"/>
      <c r="EO508" s="241"/>
      <c r="EP508" s="241"/>
      <c r="EQ508" s="241"/>
      <c r="ER508" s="241"/>
      <c r="ES508" s="241"/>
      <c r="ET508" s="241"/>
      <c r="EU508" s="241"/>
      <c r="EV508" s="241"/>
      <c r="EW508" s="241"/>
      <c r="EX508" s="241"/>
      <c r="EY508" s="241"/>
      <c r="EZ508" s="241"/>
      <c r="FA508" s="241"/>
      <c r="FB508" s="241"/>
      <c r="FC508" s="241"/>
      <c r="FD508" s="241"/>
      <c r="FE508" s="241"/>
      <c r="FF508" s="241"/>
      <c r="FG508" s="241"/>
      <c r="FH508" s="241"/>
      <c r="FI508" s="241"/>
      <c r="FJ508" s="241"/>
      <c r="FK508" s="241"/>
      <c r="FL508" s="241"/>
      <c r="FM508" s="241"/>
      <c r="FN508" s="241"/>
      <c r="FO508" s="241"/>
      <c r="FP508" s="241"/>
      <c r="FQ508" s="241"/>
      <c r="FR508" s="241"/>
      <c r="FS508" s="241"/>
      <c r="FT508" s="241"/>
      <c r="FU508" s="241"/>
      <c r="FV508" s="241"/>
      <c r="FW508" s="241"/>
      <c r="FX508" s="241"/>
      <c r="FY508" s="241"/>
      <c r="FZ508" s="241"/>
      <c r="GA508" s="241"/>
      <c r="GB508" s="241"/>
      <c r="GC508" s="241"/>
      <c r="GD508" s="241"/>
      <c r="GE508" s="241"/>
      <c r="GF508" s="241"/>
      <c r="GG508" s="241"/>
      <c r="GH508" s="241"/>
      <c r="GI508" s="241"/>
      <c r="GJ508" s="241"/>
      <c r="GK508" s="241"/>
      <c r="GL508" s="241"/>
      <c r="GM508" s="241"/>
      <c r="GN508" s="241"/>
      <c r="GO508" s="241"/>
      <c r="GP508" s="241"/>
      <c r="GQ508" s="241"/>
      <c r="GR508" s="241"/>
      <c r="GS508" s="241"/>
      <c r="GT508" s="241"/>
      <c r="GU508" s="241"/>
      <c r="GV508" s="241"/>
      <c r="GW508" s="241"/>
      <c r="GX508" s="241"/>
      <c r="GY508" s="241"/>
      <c r="GZ508" s="241"/>
      <c r="HA508" s="241"/>
      <c r="HB508" s="241"/>
      <c r="HC508" s="241"/>
      <c r="HD508" s="241"/>
      <c r="HE508" s="241"/>
      <c r="HF508" s="241"/>
      <c r="HG508" s="241"/>
      <c r="HH508" s="241"/>
      <c r="HI508" s="241"/>
      <c r="HJ508" s="241"/>
      <c r="HK508" s="241"/>
      <c r="HL508" s="241"/>
      <c r="HM508" s="241"/>
      <c r="HN508" s="241"/>
      <c r="HO508" s="241"/>
      <c r="HP508" s="241"/>
      <c r="HQ508" s="241"/>
      <c r="HR508" s="241"/>
      <c r="HS508" s="241"/>
      <c r="HT508" s="241"/>
      <c r="HU508" s="241"/>
      <c r="HV508" s="241"/>
      <c r="HW508" s="241"/>
      <c r="HX508" s="241"/>
      <c r="HY508" s="241"/>
      <c r="HZ508" s="241"/>
      <c r="IA508" s="241"/>
      <c r="IB508" s="241"/>
      <c r="IC508" s="241"/>
      <c r="ID508" s="241"/>
      <c r="IE508" s="241"/>
      <c r="IF508" s="241"/>
      <c r="IG508" s="241"/>
      <c r="IH508" s="241"/>
      <c r="II508" s="241"/>
      <c r="IJ508" s="241"/>
      <c r="IK508" s="241"/>
      <c r="IL508" s="241"/>
      <c r="IM508" s="241"/>
      <c r="IN508" s="241"/>
      <c r="IO508" s="241"/>
      <c r="IP508" s="241"/>
      <c r="IQ508" s="241"/>
      <c r="IR508" s="241"/>
      <c r="IS508" s="241"/>
      <c r="IT508" s="241"/>
      <c r="IU508" s="241"/>
      <c r="IV508" s="241"/>
      <c r="IW508" s="241"/>
      <c r="IX508" s="241"/>
      <c r="IY508" s="241"/>
      <c r="IZ508" s="241"/>
      <c r="JA508" s="241"/>
      <c r="JB508" s="241"/>
      <c r="JC508" s="241"/>
      <c r="JD508" s="241"/>
      <c r="JE508" s="241"/>
      <c r="JF508" s="241"/>
      <c r="JG508" s="241"/>
      <c r="JH508" s="241"/>
      <c r="JI508" s="241"/>
      <c r="JJ508" s="241"/>
      <c r="JK508" s="241"/>
      <c r="JL508" s="241"/>
      <c r="JM508" s="241"/>
      <c r="JN508" s="241"/>
      <c r="JO508" s="241"/>
      <c r="JP508" s="241"/>
      <c r="JQ508" s="241"/>
      <c r="JR508" s="241"/>
      <c r="JS508" s="241"/>
      <c r="JT508" s="241"/>
      <c r="JU508" s="241"/>
      <c r="JV508" s="241"/>
      <c r="JW508" s="241"/>
      <c r="JX508" s="241"/>
      <c r="JY508" s="241"/>
      <c r="JZ508" s="241"/>
      <c r="KA508" s="241"/>
      <c r="KB508" s="241"/>
      <c r="KC508" s="241"/>
      <c r="KD508" s="241"/>
      <c r="KE508" s="241"/>
      <c r="KF508" s="241"/>
      <c r="KG508" s="241"/>
      <c r="KH508" s="241"/>
      <c r="KI508" s="241"/>
      <c r="KJ508" s="241"/>
      <c r="KK508" s="241"/>
      <c r="KL508" s="241"/>
      <c r="KM508" s="241"/>
      <c r="KN508" s="241"/>
      <c r="KO508" s="241"/>
      <c r="KP508" s="241"/>
      <c r="KQ508" s="241"/>
      <c r="KR508" s="241"/>
      <c r="KS508" s="241"/>
      <c r="KT508" s="241"/>
      <c r="KU508" s="241"/>
      <c r="KV508" s="241"/>
      <c r="KW508" s="241"/>
      <c r="KX508" s="241"/>
      <c r="KY508" s="241"/>
      <c r="KZ508" s="241"/>
      <c r="LA508" s="241"/>
      <c r="LB508" s="241"/>
      <c r="LC508" s="241"/>
      <c r="LD508" s="241"/>
      <c r="LE508" s="241"/>
      <c r="LF508" s="241"/>
      <c r="LG508" s="241"/>
      <c r="LH508" s="241"/>
      <c r="LI508" s="241"/>
      <c r="LJ508" s="241"/>
      <c r="LK508" s="241"/>
      <c r="LL508" s="241"/>
      <c r="LM508" s="241"/>
      <c r="LN508" s="241"/>
      <c r="LO508" s="241"/>
      <c r="LP508" s="241"/>
      <c r="LQ508" s="241"/>
      <c r="LR508" s="241"/>
      <c r="LS508" s="241"/>
      <c r="LT508" s="241"/>
      <c r="LU508" s="241"/>
      <c r="LV508" s="241"/>
      <c r="LW508" s="241"/>
      <c r="LX508" s="241"/>
      <c r="LY508" s="241"/>
      <c r="LZ508" s="241"/>
      <c r="MA508" s="241"/>
      <c r="MB508" s="241"/>
      <c r="MC508" s="241"/>
      <c r="MD508" s="241"/>
      <c r="ME508" s="241"/>
      <c r="MF508" s="241"/>
      <c r="MG508" s="241"/>
      <c r="MH508" s="241"/>
      <c r="MI508" s="241"/>
      <c r="MJ508" s="241"/>
      <c r="MK508" s="241"/>
      <c r="ML508" s="241"/>
      <c r="MM508" s="241"/>
      <c r="MN508" s="241"/>
      <c r="MO508" s="241"/>
      <c r="MP508" s="241"/>
      <c r="MQ508" s="241"/>
      <c r="MR508" s="241"/>
      <c r="MS508" s="241"/>
      <c r="MT508" s="241"/>
      <c r="MU508" s="241"/>
      <c r="MV508" s="241"/>
      <c r="MW508" s="241"/>
      <c r="MX508" s="241"/>
      <c r="MY508" s="241"/>
      <c r="MZ508" s="241"/>
      <c r="NA508" s="241"/>
      <c r="NB508" s="241"/>
      <c r="NC508" s="241"/>
      <c r="ND508" s="241"/>
      <c r="NE508" s="241"/>
      <c r="NF508" s="241"/>
      <c r="NG508" s="241"/>
      <c r="NH508" s="241"/>
      <c r="NI508" s="241"/>
      <c r="NJ508" s="241"/>
      <c r="NK508" s="241"/>
      <c r="NL508" s="241"/>
      <c r="NM508" s="241"/>
      <c r="NN508" s="241"/>
      <c r="NO508" s="241"/>
      <c r="NP508" s="241"/>
      <c r="NQ508" s="241"/>
      <c r="NR508" s="241"/>
      <c r="NS508" s="241"/>
      <c r="NT508" s="241"/>
      <c r="NU508" s="241"/>
      <c r="NV508" s="241"/>
      <c r="NW508" s="241"/>
      <c r="NX508" s="241"/>
      <c r="NY508" s="241"/>
      <c r="NZ508" s="241"/>
      <c r="OA508" s="241"/>
      <c r="OB508" s="241"/>
    </row>
    <row r="509" spans="1:392" s="162" customFormat="1">
      <c r="A509" s="269" t="s">
        <v>138</v>
      </c>
      <c r="B509" s="189" t="s">
        <v>567</v>
      </c>
      <c r="C509" s="290">
        <f>VLOOKUP(A509,'Running Inventory count'!$A:$C,3,)</f>
        <v>633</v>
      </c>
      <c r="D509" s="264"/>
      <c r="E509" s="266"/>
      <c r="F509" s="266" t="s">
        <v>970</v>
      </c>
      <c r="G509" s="289" t="s">
        <v>868</v>
      </c>
      <c r="H509" s="288" t="s">
        <v>102</v>
      </c>
      <c r="I509" s="287"/>
      <c r="J509" s="285"/>
      <c r="K509" s="287"/>
      <c r="L509" s="241"/>
      <c r="M509" s="241"/>
      <c r="N509" s="241"/>
      <c r="O509" s="241"/>
      <c r="P509" s="241"/>
      <c r="Q509" s="241"/>
      <c r="R509" s="241"/>
      <c r="S509" s="241"/>
      <c r="T509" s="241"/>
      <c r="U509" s="241"/>
      <c r="V509" s="241"/>
      <c r="W509" s="241"/>
      <c r="X509" s="241"/>
      <c r="Y509" s="241"/>
      <c r="Z509" s="241"/>
      <c r="AA509" s="241"/>
      <c r="AB509" s="241"/>
      <c r="AC509" s="241"/>
      <c r="AD509" s="241"/>
      <c r="AE509" s="241"/>
      <c r="AF509" s="241"/>
      <c r="AG509" s="241"/>
      <c r="AH509" s="241"/>
      <c r="AI509" s="241"/>
      <c r="AJ509" s="241"/>
      <c r="AK509" s="241"/>
      <c r="AL509" s="241"/>
      <c r="AM509" s="241"/>
      <c r="AN509" s="241"/>
      <c r="AO509" s="241"/>
      <c r="AP509" s="241"/>
      <c r="AQ509" s="241"/>
      <c r="AR509" s="241"/>
      <c r="AS509" s="241"/>
      <c r="AT509" s="241"/>
      <c r="AU509" s="241"/>
      <c r="AV509" s="241"/>
      <c r="AW509" s="241"/>
      <c r="AX509" s="241"/>
      <c r="AY509" s="241"/>
      <c r="AZ509" s="241"/>
      <c r="BA509" s="241"/>
      <c r="BB509" s="241"/>
      <c r="BC509" s="241"/>
      <c r="BD509" s="241"/>
      <c r="BE509" s="241"/>
      <c r="BF509" s="241"/>
      <c r="BG509" s="241"/>
      <c r="BH509" s="241"/>
      <c r="BI509" s="241"/>
      <c r="BJ509" s="241"/>
      <c r="BK509" s="241"/>
      <c r="BL509" s="241"/>
      <c r="BM509" s="241"/>
      <c r="BN509" s="241"/>
      <c r="BO509" s="241"/>
      <c r="BP509" s="241"/>
      <c r="BQ509" s="241"/>
      <c r="BR509" s="241"/>
      <c r="BS509" s="241"/>
      <c r="BT509" s="241"/>
      <c r="BU509" s="241"/>
      <c r="BV509" s="241"/>
      <c r="BW509" s="241"/>
      <c r="BX509" s="241"/>
      <c r="BY509" s="241"/>
      <c r="BZ509" s="241"/>
      <c r="CA509" s="241"/>
      <c r="CB509" s="241"/>
      <c r="CC509" s="241"/>
      <c r="CD509" s="241"/>
      <c r="CE509" s="241"/>
      <c r="CF509" s="241"/>
      <c r="CG509" s="241"/>
      <c r="CH509" s="241"/>
      <c r="CI509" s="241"/>
      <c r="CJ509" s="241"/>
      <c r="CK509" s="241"/>
      <c r="CL509" s="241"/>
      <c r="CM509" s="241"/>
      <c r="CN509" s="241"/>
      <c r="CO509" s="241"/>
      <c r="CP509" s="241"/>
      <c r="CQ509" s="241"/>
      <c r="CR509" s="241"/>
      <c r="CS509" s="241"/>
      <c r="CT509" s="241"/>
      <c r="CU509" s="241"/>
      <c r="CV509" s="241"/>
      <c r="CW509" s="241"/>
      <c r="CX509" s="241"/>
      <c r="CY509" s="241"/>
      <c r="CZ509" s="241"/>
      <c r="DA509" s="241"/>
      <c r="DB509" s="241"/>
      <c r="DC509" s="241"/>
      <c r="DD509" s="241"/>
      <c r="DE509" s="241"/>
      <c r="DF509" s="241"/>
      <c r="DG509" s="241"/>
      <c r="DH509" s="241"/>
      <c r="DI509" s="241"/>
      <c r="DJ509" s="241"/>
      <c r="DK509" s="241"/>
      <c r="DL509" s="241"/>
      <c r="DM509" s="241"/>
      <c r="DN509" s="241"/>
      <c r="DO509" s="241"/>
      <c r="DP509" s="241"/>
      <c r="DQ509" s="241"/>
      <c r="DR509" s="241"/>
      <c r="DS509" s="241"/>
      <c r="DT509" s="241"/>
      <c r="DU509" s="241"/>
      <c r="DV509" s="241"/>
      <c r="DW509" s="241"/>
      <c r="DX509" s="241"/>
      <c r="DY509" s="241"/>
      <c r="DZ509" s="241"/>
      <c r="EA509" s="241"/>
      <c r="EB509" s="241"/>
      <c r="EC509" s="241"/>
      <c r="ED509" s="241"/>
      <c r="EE509" s="241"/>
      <c r="EF509" s="241"/>
      <c r="EG509" s="241"/>
      <c r="EH509" s="241"/>
      <c r="EI509" s="241"/>
      <c r="EJ509" s="241"/>
      <c r="EK509" s="241"/>
      <c r="EL509" s="241"/>
      <c r="EM509" s="241"/>
      <c r="EN509" s="241"/>
      <c r="EO509" s="241"/>
      <c r="EP509" s="241"/>
      <c r="EQ509" s="241"/>
      <c r="ER509" s="241"/>
      <c r="ES509" s="241"/>
      <c r="ET509" s="241"/>
      <c r="EU509" s="241"/>
      <c r="EV509" s="241"/>
      <c r="EW509" s="241"/>
      <c r="EX509" s="241"/>
      <c r="EY509" s="241"/>
      <c r="EZ509" s="241"/>
      <c r="FA509" s="241"/>
      <c r="FB509" s="241"/>
      <c r="FC509" s="241"/>
      <c r="FD509" s="241"/>
      <c r="FE509" s="241"/>
      <c r="FF509" s="241"/>
      <c r="FG509" s="241"/>
      <c r="FH509" s="241"/>
      <c r="FI509" s="241"/>
      <c r="FJ509" s="241"/>
      <c r="FK509" s="241"/>
      <c r="FL509" s="241"/>
      <c r="FM509" s="241"/>
      <c r="FN509" s="241"/>
      <c r="FO509" s="241"/>
      <c r="FP509" s="241"/>
      <c r="FQ509" s="241"/>
      <c r="FR509" s="241"/>
      <c r="FS509" s="241"/>
      <c r="FT509" s="241"/>
      <c r="FU509" s="241"/>
      <c r="FV509" s="241"/>
      <c r="FW509" s="241"/>
      <c r="FX509" s="241"/>
      <c r="FY509" s="241"/>
      <c r="FZ509" s="241"/>
      <c r="GA509" s="241"/>
      <c r="GB509" s="241"/>
      <c r="GC509" s="241"/>
      <c r="GD509" s="241"/>
      <c r="GE509" s="241"/>
      <c r="GF509" s="241"/>
      <c r="GG509" s="241"/>
      <c r="GH509" s="241"/>
      <c r="GI509" s="241"/>
      <c r="GJ509" s="241"/>
      <c r="GK509" s="241"/>
      <c r="GL509" s="241"/>
      <c r="GM509" s="241"/>
      <c r="GN509" s="241"/>
      <c r="GO509" s="241"/>
      <c r="GP509" s="241"/>
      <c r="GQ509" s="241"/>
      <c r="GR509" s="241"/>
      <c r="GS509" s="241"/>
      <c r="GT509" s="241"/>
      <c r="GU509" s="241"/>
      <c r="GV509" s="241"/>
      <c r="GW509" s="241"/>
      <c r="GX509" s="241"/>
      <c r="GY509" s="241"/>
      <c r="GZ509" s="241"/>
      <c r="HA509" s="241"/>
      <c r="HB509" s="241"/>
      <c r="HC509" s="241"/>
      <c r="HD509" s="241"/>
      <c r="HE509" s="241"/>
      <c r="HF509" s="241"/>
      <c r="HG509" s="241"/>
      <c r="HH509" s="241"/>
      <c r="HI509" s="241"/>
      <c r="HJ509" s="241"/>
      <c r="HK509" s="241"/>
      <c r="HL509" s="241"/>
      <c r="HM509" s="241"/>
      <c r="HN509" s="241"/>
      <c r="HO509" s="241"/>
      <c r="HP509" s="241"/>
      <c r="HQ509" s="241"/>
      <c r="HR509" s="241"/>
      <c r="HS509" s="241"/>
      <c r="HT509" s="241"/>
      <c r="HU509" s="241"/>
      <c r="HV509" s="241"/>
      <c r="HW509" s="241"/>
      <c r="HX509" s="241"/>
      <c r="HY509" s="241"/>
      <c r="HZ509" s="241"/>
      <c r="IA509" s="241"/>
      <c r="IB509" s="241"/>
      <c r="IC509" s="241"/>
      <c r="ID509" s="241"/>
      <c r="IE509" s="241"/>
      <c r="IF509" s="241"/>
      <c r="IG509" s="241"/>
      <c r="IH509" s="241"/>
      <c r="II509" s="241"/>
      <c r="IJ509" s="241"/>
      <c r="IK509" s="241"/>
      <c r="IL509" s="241"/>
      <c r="IM509" s="241"/>
      <c r="IN509" s="241"/>
      <c r="IO509" s="241"/>
      <c r="IP509" s="241"/>
      <c r="IQ509" s="241"/>
      <c r="IR509" s="241"/>
      <c r="IS509" s="241"/>
      <c r="IT509" s="241"/>
      <c r="IU509" s="241"/>
      <c r="IV509" s="241"/>
      <c r="IW509" s="241"/>
      <c r="IX509" s="241"/>
      <c r="IY509" s="241"/>
      <c r="IZ509" s="241"/>
      <c r="JA509" s="241"/>
      <c r="JB509" s="241"/>
      <c r="JC509" s="241"/>
      <c r="JD509" s="241"/>
      <c r="JE509" s="241"/>
      <c r="JF509" s="241"/>
      <c r="JG509" s="241"/>
      <c r="JH509" s="241"/>
      <c r="JI509" s="241"/>
      <c r="JJ509" s="241"/>
      <c r="JK509" s="241"/>
      <c r="JL509" s="241"/>
      <c r="JM509" s="241"/>
      <c r="JN509" s="241"/>
      <c r="JO509" s="241"/>
      <c r="JP509" s="241"/>
      <c r="JQ509" s="241"/>
      <c r="JR509" s="241"/>
      <c r="JS509" s="241"/>
      <c r="JT509" s="241"/>
      <c r="JU509" s="241"/>
      <c r="JV509" s="241"/>
      <c r="JW509" s="241"/>
      <c r="JX509" s="241"/>
      <c r="JY509" s="241"/>
      <c r="JZ509" s="241"/>
      <c r="KA509" s="241"/>
      <c r="KB509" s="241"/>
      <c r="KC509" s="241"/>
      <c r="KD509" s="241"/>
      <c r="KE509" s="241"/>
      <c r="KF509" s="241"/>
      <c r="KG509" s="241"/>
      <c r="KH509" s="241"/>
      <c r="KI509" s="241"/>
      <c r="KJ509" s="241"/>
      <c r="KK509" s="241"/>
      <c r="KL509" s="241"/>
      <c r="KM509" s="241"/>
      <c r="KN509" s="241"/>
      <c r="KO509" s="241"/>
      <c r="KP509" s="241"/>
      <c r="KQ509" s="241"/>
      <c r="KR509" s="241"/>
      <c r="KS509" s="241"/>
      <c r="KT509" s="241"/>
      <c r="KU509" s="241"/>
      <c r="KV509" s="241"/>
      <c r="KW509" s="241"/>
      <c r="KX509" s="241"/>
      <c r="KY509" s="241"/>
      <c r="KZ509" s="241"/>
      <c r="LA509" s="241"/>
      <c r="LB509" s="241"/>
      <c r="LC509" s="241"/>
      <c r="LD509" s="241"/>
      <c r="LE509" s="241"/>
      <c r="LF509" s="241"/>
      <c r="LG509" s="241"/>
      <c r="LH509" s="241"/>
      <c r="LI509" s="241"/>
      <c r="LJ509" s="241"/>
      <c r="LK509" s="241"/>
      <c r="LL509" s="241"/>
      <c r="LM509" s="241"/>
      <c r="LN509" s="241"/>
      <c r="LO509" s="241"/>
      <c r="LP509" s="241"/>
      <c r="LQ509" s="241"/>
      <c r="LR509" s="241"/>
      <c r="LS509" s="241"/>
      <c r="LT509" s="241"/>
      <c r="LU509" s="241"/>
      <c r="LV509" s="241"/>
      <c r="LW509" s="241"/>
      <c r="LX509" s="241"/>
      <c r="LY509" s="241"/>
      <c r="LZ509" s="241"/>
      <c r="MA509" s="241"/>
      <c r="MB509" s="241"/>
      <c r="MC509" s="241"/>
      <c r="MD509" s="241"/>
      <c r="ME509" s="241"/>
      <c r="MF509" s="241"/>
      <c r="MG509" s="241"/>
      <c r="MH509" s="241"/>
      <c r="MI509" s="241"/>
      <c r="MJ509" s="241"/>
      <c r="MK509" s="241"/>
      <c r="ML509" s="241"/>
      <c r="MM509" s="241"/>
      <c r="MN509" s="241"/>
      <c r="MO509" s="241"/>
      <c r="MP509" s="241"/>
      <c r="MQ509" s="241"/>
      <c r="MR509" s="241"/>
      <c r="MS509" s="241"/>
      <c r="MT509" s="241"/>
      <c r="MU509" s="241"/>
      <c r="MV509" s="241"/>
      <c r="MW509" s="241"/>
      <c r="MX509" s="241"/>
      <c r="MY509" s="241"/>
      <c r="MZ509" s="241"/>
      <c r="NA509" s="241"/>
      <c r="NB509" s="241"/>
      <c r="NC509" s="241"/>
      <c r="ND509" s="241"/>
      <c r="NE509" s="241"/>
      <c r="NF509" s="241"/>
      <c r="NG509" s="241"/>
      <c r="NH509" s="241"/>
      <c r="NI509" s="241"/>
      <c r="NJ509" s="241"/>
      <c r="NK509" s="241"/>
      <c r="NL509" s="241"/>
      <c r="NM509" s="241"/>
      <c r="NN509" s="241"/>
      <c r="NO509" s="241"/>
      <c r="NP509" s="241"/>
      <c r="NQ509" s="241"/>
      <c r="NR509" s="241"/>
      <c r="NS509" s="241"/>
      <c r="NT509" s="241"/>
      <c r="NU509" s="241"/>
      <c r="NV509" s="241"/>
      <c r="NW509" s="241"/>
      <c r="NX509" s="241"/>
      <c r="NY509" s="241"/>
      <c r="NZ509" s="241"/>
      <c r="OA509" s="241"/>
      <c r="OB509" s="241"/>
    </row>
    <row r="510" spans="1:392" s="162" customFormat="1">
      <c r="A510" s="269" t="s">
        <v>984</v>
      </c>
      <c r="B510" s="189" t="s">
        <v>140</v>
      </c>
      <c r="C510" s="290">
        <f>VLOOKUP(A510,'Running Inventory count'!$A:$C,3,)</f>
        <v>0</v>
      </c>
      <c r="D510" s="264"/>
      <c r="E510" s="266"/>
      <c r="F510" s="266" t="s">
        <v>970</v>
      </c>
      <c r="G510" s="289" t="s">
        <v>868</v>
      </c>
      <c r="H510" s="288" t="s">
        <v>102</v>
      </c>
      <c r="I510" s="287"/>
      <c r="J510" s="285"/>
      <c r="K510" s="287"/>
      <c r="L510" s="241"/>
      <c r="M510" s="241"/>
      <c r="N510" s="241"/>
      <c r="O510" s="241"/>
      <c r="P510" s="241"/>
      <c r="Q510" s="241"/>
      <c r="R510" s="241"/>
      <c r="S510" s="241"/>
      <c r="T510" s="241"/>
      <c r="U510" s="241"/>
      <c r="V510" s="241"/>
      <c r="W510" s="241"/>
      <c r="X510" s="241"/>
      <c r="Y510" s="241"/>
      <c r="Z510" s="241"/>
      <c r="AA510" s="241"/>
      <c r="AB510" s="241"/>
      <c r="AC510" s="241"/>
      <c r="AD510" s="241"/>
      <c r="AE510" s="241"/>
      <c r="AF510" s="241"/>
      <c r="AG510" s="241"/>
      <c r="AH510" s="241"/>
      <c r="AI510" s="241"/>
      <c r="AJ510" s="241"/>
      <c r="AK510" s="241"/>
      <c r="AL510" s="241"/>
      <c r="AM510" s="241"/>
      <c r="AN510" s="241"/>
      <c r="AO510" s="241"/>
      <c r="AP510" s="241"/>
      <c r="AQ510" s="241"/>
      <c r="AR510" s="241"/>
      <c r="AS510" s="241"/>
      <c r="AT510" s="241"/>
      <c r="AU510" s="241"/>
      <c r="AV510" s="241"/>
      <c r="AW510" s="241"/>
      <c r="AX510" s="241"/>
      <c r="AY510" s="241"/>
      <c r="AZ510" s="241"/>
      <c r="BA510" s="241"/>
      <c r="BB510" s="241"/>
      <c r="BC510" s="241"/>
      <c r="BD510" s="241"/>
      <c r="BE510" s="241"/>
      <c r="BF510" s="241"/>
      <c r="BG510" s="241"/>
      <c r="BH510" s="241"/>
      <c r="BI510" s="241"/>
      <c r="BJ510" s="241"/>
      <c r="BK510" s="241"/>
      <c r="BL510" s="241"/>
      <c r="BM510" s="241"/>
      <c r="BN510" s="241"/>
      <c r="BO510" s="241"/>
      <c r="BP510" s="241"/>
      <c r="BQ510" s="241"/>
      <c r="BR510" s="241"/>
      <c r="BS510" s="241"/>
      <c r="BT510" s="241"/>
      <c r="BU510" s="241"/>
      <c r="BV510" s="241"/>
      <c r="BW510" s="241"/>
      <c r="BX510" s="241"/>
      <c r="BY510" s="241"/>
      <c r="BZ510" s="241"/>
      <c r="CA510" s="241"/>
      <c r="CB510" s="241"/>
      <c r="CC510" s="241"/>
      <c r="CD510" s="241"/>
      <c r="CE510" s="241"/>
      <c r="CF510" s="241"/>
      <c r="CG510" s="241"/>
      <c r="CH510" s="241"/>
      <c r="CI510" s="241"/>
      <c r="CJ510" s="241"/>
      <c r="CK510" s="241"/>
      <c r="CL510" s="241"/>
      <c r="CM510" s="241"/>
      <c r="CN510" s="241"/>
      <c r="CO510" s="241"/>
      <c r="CP510" s="241"/>
      <c r="CQ510" s="241"/>
      <c r="CR510" s="241"/>
      <c r="CS510" s="241"/>
      <c r="CT510" s="241"/>
      <c r="CU510" s="241"/>
      <c r="CV510" s="241"/>
      <c r="CW510" s="241"/>
      <c r="CX510" s="241"/>
      <c r="CY510" s="241"/>
      <c r="CZ510" s="241"/>
      <c r="DA510" s="241"/>
      <c r="DB510" s="241"/>
      <c r="DC510" s="241"/>
      <c r="DD510" s="241"/>
      <c r="DE510" s="241"/>
      <c r="DF510" s="241"/>
      <c r="DG510" s="241"/>
      <c r="DH510" s="241"/>
      <c r="DI510" s="241"/>
      <c r="DJ510" s="241"/>
      <c r="DK510" s="241"/>
      <c r="DL510" s="241"/>
      <c r="DM510" s="241"/>
      <c r="DN510" s="241"/>
      <c r="DO510" s="241"/>
      <c r="DP510" s="241"/>
      <c r="DQ510" s="241"/>
      <c r="DR510" s="241"/>
      <c r="DS510" s="241"/>
      <c r="DT510" s="241"/>
      <c r="DU510" s="241"/>
      <c r="DV510" s="241"/>
      <c r="DW510" s="241"/>
      <c r="DX510" s="241"/>
      <c r="DY510" s="241"/>
      <c r="DZ510" s="241"/>
      <c r="EA510" s="241"/>
      <c r="EB510" s="241"/>
      <c r="EC510" s="241"/>
      <c r="ED510" s="241"/>
      <c r="EE510" s="241"/>
      <c r="EF510" s="241"/>
      <c r="EG510" s="241"/>
      <c r="EH510" s="241"/>
      <c r="EI510" s="241"/>
      <c r="EJ510" s="241"/>
      <c r="EK510" s="241"/>
      <c r="EL510" s="241"/>
      <c r="EM510" s="241"/>
      <c r="EN510" s="241"/>
      <c r="EO510" s="241"/>
      <c r="EP510" s="241"/>
      <c r="EQ510" s="241"/>
      <c r="ER510" s="241"/>
      <c r="ES510" s="241"/>
      <c r="ET510" s="241"/>
      <c r="EU510" s="241"/>
      <c r="EV510" s="241"/>
      <c r="EW510" s="241"/>
      <c r="EX510" s="241"/>
      <c r="EY510" s="241"/>
      <c r="EZ510" s="241"/>
      <c r="FA510" s="241"/>
      <c r="FB510" s="241"/>
      <c r="FC510" s="241"/>
      <c r="FD510" s="241"/>
      <c r="FE510" s="241"/>
      <c r="FF510" s="241"/>
      <c r="FG510" s="241"/>
      <c r="FH510" s="241"/>
      <c r="FI510" s="241"/>
      <c r="FJ510" s="241"/>
      <c r="FK510" s="241"/>
      <c r="FL510" s="241"/>
      <c r="FM510" s="241"/>
      <c r="FN510" s="241"/>
      <c r="FO510" s="241"/>
      <c r="FP510" s="241"/>
      <c r="FQ510" s="241"/>
      <c r="FR510" s="241"/>
      <c r="FS510" s="241"/>
      <c r="FT510" s="241"/>
      <c r="FU510" s="241"/>
      <c r="FV510" s="241"/>
      <c r="FW510" s="241"/>
      <c r="FX510" s="241"/>
      <c r="FY510" s="241"/>
      <c r="FZ510" s="241"/>
      <c r="GA510" s="241"/>
      <c r="GB510" s="241"/>
      <c r="GC510" s="241"/>
      <c r="GD510" s="241"/>
      <c r="GE510" s="241"/>
      <c r="GF510" s="241"/>
      <c r="GG510" s="241"/>
      <c r="GH510" s="241"/>
      <c r="GI510" s="241"/>
      <c r="GJ510" s="241"/>
      <c r="GK510" s="241"/>
      <c r="GL510" s="241"/>
      <c r="GM510" s="241"/>
      <c r="GN510" s="241"/>
      <c r="GO510" s="241"/>
      <c r="GP510" s="241"/>
      <c r="GQ510" s="241"/>
      <c r="GR510" s="241"/>
      <c r="GS510" s="241"/>
      <c r="GT510" s="241"/>
      <c r="GU510" s="241"/>
      <c r="GV510" s="241"/>
      <c r="GW510" s="241"/>
      <c r="GX510" s="241"/>
      <c r="GY510" s="241"/>
      <c r="GZ510" s="241"/>
      <c r="HA510" s="241"/>
      <c r="HB510" s="241"/>
      <c r="HC510" s="241"/>
      <c r="HD510" s="241"/>
      <c r="HE510" s="241"/>
      <c r="HF510" s="241"/>
      <c r="HG510" s="241"/>
      <c r="HH510" s="241"/>
      <c r="HI510" s="241"/>
      <c r="HJ510" s="241"/>
      <c r="HK510" s="241"/>
      <c r="HL510" s="241"/>
      <c r="HM510" s="241"/>
      <c r="HN510" s="241"/>
      <c r="HO510" s="241"/>
      <c r="HP510" s="241"/>
      <c r="HQ510" s="241"/>
      <c r="HR510" s="241"/>
      <c r="HS510" s="241"/>
      <c r="HT510" s="241"/>
      <c r="HU510" s="241"/>
      <c r="HV510" s="241"/>
      <c r="HW510" s="241"/>
      <c r="HX510" s="241"/>
      <c r="HY510" s="241"/>
      <c r="HZ510" s="241"/>
      <c r="IA510" s="241"/>
      <c r="IB510" s="241"/>
      <c r="IC510" s="241"/>
      <c r="ID510" s="241"/>
      <c r="IE510" s="241"/>
      <c r="IF510" s="241"/>
      <c r="IG510" s="241"/>
      <c r="IH510" s="241"/>
      <c r="II510" s="241"/>
      <c r="IJ510" s="241"/>
      <c r="IK510" s="241"/>
      <c r="IL510" s="241"/>
      <c r="IM510" s="241"/>
      <c r="IN510" s="241"/>
      <c r="IO510" s="241"/>
      <c r="IP510" s="241"/>
      <c r="IQ510" s="241"/>
      <c r="IR510" s="241"/>
      <c r="IS510" s="241"/>
      <c r="IT510" s="241"/>
      <c r="IU510" s="241"/>
      <c r="IV510" s="241"/>
      <c r="IW510" s="241"/>
      <c r="IX510" s="241"/>
      <c r="IY510" s="241"/>
      <c r="IZ510" s="241"/>
      <c r="JA510" s="241"/>
      <c r="JB510" s="241"/>
      <c r="JC510" s="241"/>
      <c r="JD510" s="241"/>
      <c r="JE510" s="241"/>
      <c r="JF510" s="241"/>
      <c r="JG510" s="241"/>
      <c r="JH510" s="241"/>
      <c r="JI510" s="241"/>
      <c r="JJ510" s="241"/>
      <c r="JK510" s="241"/>
      <c r="JL510" s="241"/>
      <c r="JM510" s="241"/>
      <c r="JN510" s="241"/>
      <c r="JO510" s="241"/>
      <c r="JP510" s="241"/>
      <c r="JQ510" s="241"/>
      <c r="JR510" s="241"/>
      <c r="JS510" s="241"/>
      <c r="JT510" s="241"/>
      <c r="JU510" s="241"/>
      <c r="JV510" s="241"/>
      <c r="JW510" s="241"/>
      <c r="JX510" s="241"/>
      <c r="JY510" s="241"/>
      <c r="JZ510" s="241"/>
      <c r="KA510" s="241"/>
      <c r="KB510" s="241"/>
      <c r="KC510" s="241"/>
      <c r="KD510" s="241"/>
      <c r="KE510" s="241"/>
      <c r="KF510" s="241"/>
      <c r="KG510" s="241"/>
      <c r="KH510" s="241"/>
      <c r="KI510" s="241"/>
      <c r="KJ510" s="241"/>
      <c r="KK510" s="241"/>
      <c r="KL510" s="241"/>
      <c r="KM510" s="241"/>
      <c r="KN510" s="241"/>
      <c r="KO510" s="241"/>
      <c r="KP510" s="241"/>
      <c r="KQ510" s="241"/>
      <c r="KR510" s="241"/>
      <c r="KS510" s="241"/>
      <c r="KT510" s="241"/>
      <c r="KU510" s="241"/>
      <c r="KV510" s="241"/>
      <c r="KW510" s="241"/>
      <c r="KX510" s="241"/>
      <c r="KY510" s="241"/>
      <c r="KZ510" s="241"/>
      <c r="LA510" s="241"/>
      <c r="LB510" s="241"/>
      <c r="LC510" s="241"/>
      <c r="LD510" s="241"/>
      <c r="LE510" s="241"/>
      <c r="LF510" s="241"/>
      <c r="LG510" s="241"/>
      <c r="LH510" s="241"/>
      <c r="LI510" s="241"/>
      <c r="LJ510" s="241"/>
      <c r="LK510" s="241"/>
      <c r="LL510" s="241"/>
      <c r="LM510" s="241"/>
      <c r="LN510" s="241"/>
      <c r="LO510" s="241"/>
      <c r="LP510" s="241"/>
      <c r="LQ510" s="241"/>
      <c r="LR510" s="241"/>
      <c r="LS510" s="241"/>
      <c r="LT510" s="241"/>
      <c r="LU510" s="241"/>
      <c r="LV510" s="241"/>
      <c r="LW510" s="241"/>
      <c r="LX510" s="241"/>
      <c r="LY510" s="241"/>
      <c r="LZ510" s="241"/>
      <c r="MA510" s="241"/>
      <c r="MB510" s="241"/>
      <c r="MC510" s="241"/>
      <c r="MD510" s="241"/>
      <c r="ME510" s="241"/>
      <c r="MF510" s="241"/>
      <c r="MG510" s="241"/>
      <c r="MH510" s="241"/>
      <c r="MI510" s="241"/>
      <c r="MJ510" s="241"/>
      <c r="MK510" s="241"/>
      <c r="ML510" s="241"/>
      <c r="MM510" s="241"/>
      <c r="MN510" s="241"/>
      <c r="MO510" s="241"/>
      <c r="MP510" s="241"/>
      <c r="MQ510" s="241"/>
      <c r="MR510" s="241"/>
      <c r="MS510" s="241"/>
      <c r="MT510" s="241"/>
      <c r="MU510" s="241"/>
      <c r="MV510" s="241"/>
      <c r="MW510" s="241"/>
      <c r="MX510" s="241"/>
      <c r="MY510" s="241"/>
      <c r="MZ510" s="241"/>
      <c r="NA510" s="241"/>
      <c r="NB510" s="241"/>
      <c r="NC510" s="241"/>
      <c r="ND510" s="241"/>
      <c r="NE510" s="241"/>
      <c r="NF510" s="241"/>
      <c r="NG510" s="241"/>
      <c r="NH510" s="241"/>
      <c r="NI510" s="241"/>
      <c r="NJ510" s="241"/>
      <c r="NK510" s="241"/>
      <c r="NL510" s="241"/>
      <c r="NM510" s="241"/>
      <c r="NN510" s="241"/>
      <c r="NO510" s="241"/>
      <c r="NP510" s="241"/>
      <c r="NQ510" s="241"/>
      <c r="NR510" s="241"/>
      <c r="NS510" s="241"/>
      <c r="NT510" s="241"/>
      <c r="NU510" s="241"/>
      <c r="NV510" s="241"/>
      <c r="NW510" s="241"/>
      <c r="NX510" s="241"/>
      <c r="NY510" s="241"/>
      <c r="NZ510" s="241"/>
      <c r="OA510" s="241"/>
      <c r="OB510" s="241"/>
    </row>
    <row r="511" spans="1:392" s="162" customFormat="1">
      <c r="A511" s="121" t="s">
        <v>56</v>
      </c>
      <c r="B511" s="157" t="s">
        <v>362</v>
      </c>
      <c r="C511" s="170">
        <f>VLOOKUP(A511,'Running Inventory count'!$A:$C,3,)</f>
        <v>40</v>
      </c>
      <c r="D511" s="169"/>
      <c r="E511" s="169"/>
      <c r="F511" s="115" t="s">
        <v>870</v>
      </c>
      <c r="G511" s="169" t="s">
        <v>948</v>
      </c>
      <c r="H511" s="167" t="s">
        <v>737</v>
      </c>
      <c r="I511" s="207"/>
      <c r="J511" s="163"/>
      <c r="K511" s="151"/>
      <c r="L511" s="241"/>
      <c r="M511" s="241"/>
      <c r="N511" s="241"/>
      <c r="O511" s="241"/>
      <c r="P511" s="241"/>
      <c r="Q511" s="241"/>
      <c r="R511" s="241"/>
      <c r="S511" s="241"/>
      <c r="T511" s="241"/>
      <c r="U511" s="241"/>
      <c r="V511" s="241"/>
      <c r="W511" s="241"/>
      <c r="X511" s="241"/>
      <c r="Y511" s="241"/>
      <c r="Z511" s="241"/>
      <c r="AA511" s="241"/>
      <c r="AB511" s="241"/>
      <c r="AC511" s="241"/>
      <c r="AD511" s="241"/>
      <c r="AE511" s="241"/>
      <c r="AF511" s="241"/>
      <c r="AG511" s="241"/>
      <c r="AH511" s="241"/>
      <c r="AI511" s="241"/>
      <c r="AJ511" s="241"/>
      <c r="AK511" s="241"/>
      <c r="AL511" s="241"/>
      <c r="AM511" s="241"/>
      <c r="AN511" s="241"/>
      <c r="AO511" s="241"/>
      <c r="AP511" s="241"/>
      <c r="AQ511" s="241"/>
      <c r="AR511" s="241"/>
      <c r="AS511" s="241"/>
      <c r="AT511" s="241"/>
      <c r="AU511" s="241"/>
      <c r="AV511" s="241"/>
      <c r="AW511" s="241"/>
      <c r="AX511" s="241"/>
      <c r="AY511" s="241"/>
      <c r="AZ511" s="241"/>
      <c r="BA511" s="241"/>
      <c r="BB511" s="241"/>
      <c r="BC511" s="241"/>
      <c r="BD511" s="241"/>
      <c r="BE511" s="241"/>
      <c r="BF511" s="241"/>
      <c r="BG511" s="241"/>
      <c r="BH511" s="241"/>
      <c r="BI511" s="241"/>
      <c r="BJ511" s="241"/>
      <c r="BK511" s="241"/>
      <c r="BL511" s="241"/>
      <c r="BM511" s="241"/>
      <c r="BN511" s="241"/>
      <c r="BO511" s="241"/>
      <c r="BP511" s="241"/>
      <c r="BQ511" s="241"/>
      <c r="BR511" s="241"/>
      <c r="BS511" s="241"/>
      <c r="BT511" s="241"/>
      <c r="BU511" s="241"/>
      <c r="BV511" s="241"/>
      <c r="BW511" s="241"/>
      <c r="BX511" s="241"/>
      <c r="BY511" s="241"/>
      <c r="BZ511" s="241"/>
      <c r="CA511" s="241"/>
      <c r="CB511" s="241"/>
      <c r="CC511" s="241"/>
      <c r="CD511" s="241"/>
      <c r="CE511" s="241"/>
      <c r="CF511" s="241"/>
      <c r="CG511" s="241"/>
      <c r="CH511" s="241"/>
      <c r="CI511" s="241"/>
      <c r="CJ511" s="241"/>
      <c r="CK511" s="241"/>
      <c r="CL511" s="241"/>
      <c r="CM511" s="241"/>
      <c r="CN511" s="241"/>
      <c r="CO511" s="241"/>
      <c r="CP511" s="241"/>
      <c r="CQ511" s="241"/>
      <c r="CR511" s="241"/>
      <c r="CS511" s="241"/>
      <c r="CT511" s="241"/>
      <c r="CU511" s="241"/>
      <c r="CV511" s="241"/>
      <c r="CW511" s="241"/>
      <c r="CX511" s="241"/>
      <c r="CY511" s="241"/>
      <c r="CZ511" s="241"/>
      <c r="DA511" s="241"/>
      <c r="DB511" s="241"/>
      <c r="DC511" s="241"/>
      <c r="DD511" s="241"/>
      <c r="DE511" s="241"/>
      <c r="DF511" s="241"/>
      <c r="DG511" s="241"/>
      <c r="DH511" s="241"/>
      <c r="DI511" s="241"/>
      <c r="DJ511" s="241"/>
      <c r="DK511" s="241"/>
      <c r="DL511" s="241"/>
      <c r="DM511" s="241"/>
      <c r="DN511" s="241"/>
      <c r="DO511" s="241"/>
      <c r="DP511" s="241"/>
      <c r="DQ511" s="241"/>
      <c r="DR511" s="241"/>
      <c r="DS511" s="241"/>
      <c r="DT511" s="241"/>
      <c r="DU511" s="241"/>
      <c r="DV511" s="241"/>
      <c r="DW511" s="241"/>
      <c r="DX511" s="241"/>
      <c r="DY511" s="241"/>
      <c r="DZ511" s="241"/>
      <c r="EA511" s="241"/>
      <c r="EB511" s="241"/>
      <c r="EC511" s="241"/>
      <c r="ED511" s="241"/>
      <c r="EE511" s="241"/>
      <c r="EF511" s="241"/>
      <c r="EG511" s="241"/>
      <c r="EH511" s="241"/>
      <c r="EI511" s="241"/>
      <c r="EJ511" s="241"/>
      <c r="EK511" s="241"/>
      <c r="EL511" s="241"/>
      <c r="EM511" s="241"/>
      <c r="EN511" s="241"/>
      <c r="EO511" s="241"/>
      <c r="EP511" s="241"/>
      <c r="EQ511" s="241"/>
      <c r="ER511" s="241"/>
      <c r="ES511" s="241"/>
      <c r="ET511" s="241"/>
      <c r="EU511" s="241"/>
      <c r="EV511" s="241"/>
      <c r="EW511" s="241"/>
      <c r="EX511" s="241"/>
      <c r="EY511" s="241"/>
      <c r="EZ511" s="241"/>
      <c r="FA511" s="241"/>
      <c r="FB511" s="241"/>
      <c r="FC511" s="241"/>
      <c r="FD511" s="241"/>
      <c r="FE511" s="241"/>
      <c r="FF511" s="241"/>
      <c r="FG511" s="241"/>
      <c r="FH511" s="241"/>
      <c r="FI511" s="241"/>
      <c r="FJ511" s="241"/>
      <c r="FK511" s="241"/>
      <c r="FL511" s="241"/>
      <c r="FM511" s="241"/>
      <c r="FN511" s="241"/>
      <c r="FO511" s="241"/>
      <c r="FP511" s="241"/>
      <c r="FQ511" s="241"/>
      <c r="FR511" s="241"/>
      <c r="FS511" s="241"/>
      <c r="FT511" s="241"/>
      <c r="FU511" s="241"/>
      <c r="FV511" s="241"/>
      <c r="FW511" s="241"/>
      <c r="FX511" s="241"/>
      <c r="FY511" s="241"/>
      <c r="FZ511" s="241"/>
      <c r="GA511" s="241"/>
      <c r="GB511" s="241"/>
      <c r="GC511" s="241"/>
      <c r="GD511" s="241"/>
      <c r="GE511" s="241"/>
      <c r="GF511" s="241"/>
      <c r="GG511" s="241"/>
      <c r="GH511" s="241"/>
      <c r="GI511" s="241"/>
      <c r="GJ511" s="241"/>
      <c r="GK511" s="241"/>
      <c r="GL511" s="241"/>
      <c r="GM511" s="241"/>
      <c r="GN511" s="241"/>
      <c r="GO511" s="241"/>
      <c r="GP511" s="241"/>
      <c r="GQ511" s="241"/>
      <c r="GR511" s="241"/>
      <c r="GS511" s="241"/>
      <c r="GT511" s="241"/>
      <c r="GU511" s="241"/>
      <c r="GV511" s="241"/>
      <c r="GW511" s="241"/>
      <c r="GX511" s="241"/>
      <c r="GY511" s="241"/>
      <c r="GZ511" s="241"/>
      <c r="HA511" s="241"/>
      <c r="HB511" s="241"/>
      <c r="HC511" s="241"/>
      <c r="HD511" s="241"/>
      <c r="HE511" s="241"/>
      <c r="HF511" s="241"/>
      <c r="HG511" s="241"/>
      <c r="HH511" s="241"/>
      <c r="HI511" s="241"/>
      <c r="HJ511" s="241"/>
      <c r="HK511" s="241"/>
      <c r="HL511" s="241"/>
      <c r="HM511" s="241"/>
      <c r="HN511" s="241"/>
      <c r="HO511" s="241"/>
      <c r="HP511" s="241"/>
      <c r="HQ511" s="241"/>
      <c r="HR511" s="241"/>
      <c r="HS511" s="241"/>
      <c r="HT511" s="241"/>
      <c r="HU511" s="241"/>
      <c r="HV511" s="241"/>
      <c r="HW511" s="241"/>
      <c r="HX511" s="241"/>
      <c r="HY511" s="241"/>
      <c r="HZ511" s="241"/>
      <c r="IA511" s="241"/>
      <c r="IB511" s="241"/>
      <c r="IC511" s="241"/>
      <c r="ID511" s="241"/>
      <c r="IE511" s="241"/>
      <c r="IF511" s="241"/>
      <c r="IG511" s="241"/>
      <c r="IH511" s="241"/>
      <c r="II511" s="241"/>
      <c r="IJ511" s="241"/>
      <c r="IK511" s="241"/>
      <c r="IL511" s="241"/>
      <c r="IM511" s="241"/>
      <c r="IN511" s="241"/>
      <c r="IO511" s="241"/>
      <c r="IP511" s="241"/>
      <c r="IQ511" s="241"/>
      <c r="IR511" s="241"/>
      <c r="IS511" s="241"/>
      <c r="IT511" s="241"/>
      <c r="IU511" s="241"/>
      <c r="IV511" s="241"/>
      <c r="IW511" s="241"/>
      <c r="IX511" s="241"/>
      <c r="IY511" s="241"/>
      <c r="IZ511" s="241"/>
      <c r="JA511" s="241"/>
      <c r="JB511" s="241"/>
      <c r="JC511" s="241"/>
      <c r="JD511" s="241"/>
      <c r="JE511" s="241"/>
      <c r="JF511" s="241"/>
      <c r="JG511" s="241"/>
      <c r="JH511" s="241"/>
      <c r="JI511" s="241"/>
      <c r="JJ511" s="241"/>
      <c r="JK511" s="241"/>
      <c r="JL511" s="241"/>
      <c r="JM511" s="241"/>
      <c r="JN511" s="241"/>
      <c r="JO511" s="241"/>
      <c r="JP511" s="241"/>
      <c r="JQ511" s="241"/>
      <c r="JR511" s="241"/>
      <c r="JS511" s="241"/>
      <c r="JT511" s="241"/>
      <c r="JU511" s="241"/>
      <c r="JV511" s="241"/>
      <c r="JW511" s="241"/>
      <c r="JX511" s="241"/>
      <c r="JY511" s="241"/>
      <c r="JZ511" s="241"/>
      <c r="KA511" s="241"/>
      <c r="KB511" s="241"/>
      <c r="KC511" s="241"/>
      <c r="KD511" s="241"/>
      <c r="KE511" s="241"/>
      <c r="KF511" s="241"/>
      <c r="KG511" s="241"/>
      <c r="KH511" s="241"/>
      <c r="KI511" s="241"/>
      <c r="KJ511" s="241"/>
      <c r="KK511" s="241"/>
      <c r="KL511" s="241"/>
      <c r="KM511" s="241"/>
      <c r="KN511" s="241"/>
      <c r="KO511" s="241"/>
      <c r="KP511" s="241"/>
      <c r="KQ511" s="241"/>
      <c r="KR511" s="241"/>
      <c r="KS511" s="241"/>
      <c r="KT511" s="241"/>
      <c r="KU511" s="241"/>
      <c r="KV511" s="241"/>
      <c r="KW511" s="241"/>
      <c r="KX511" s="241"/>
      <c r="KY511" s="241"/>
      <c r="KZ511" s="241"/>
      <c r="LA511" s="241"/>
      <c r="LB511" s="241"/>
      <c r="LC511" s="241"/>
      <c r="LD511" s="241"/>
      <c r="LE511" s="241"/>
      <c r="LF511" s="241"/>
      <c r="LG511" s="241"/>
      <c r="LH511" s="241"/>
      <c r="LI511" s="241"/>
      <c r="LJ511" s="241"/>
      <c r="LK511" s="241"/>
      <c r="LL511" s="241"/>
      <c r="LM511" s="241"/>
      <c r="LN511" s="241"/>
      <c r="LO511" s="241"/>
      <c r="LP511" s="241"/>
      <c r="LQ511" s="241"/>
      <c r="LR511" s="241"/>
      <c r="LS511" s="241"/>
      <c r="LT511" s="241"/>
      <c r="LU511" s="241"/>
      <c r="LV511" s="241"/>
      <c r="LW511" s="241"/>
      <c r="LX511" s="241"/>
      <c r="LY511" s="241"/>
      <c r="LZ511" s="241"/>
      <c r="MA511" s="241"/>
      <c r="MB511" s="241"/>
      <c r="MC511" s="241"/>
      <c r="MD511" s="241"/>
      <c r="ME511" s="241"/>
      <c r="MF511" s="241"/>
      <c r="MG511" s="241"/>
      <c r="MH511" s="241"/>
      <c r="MI511" s="241"/>
      <c r="MJ511" s="241"/>
      <c r="MK511" s="241"/>
      <c r="ML511" s="241"/>
      <c r="MM511" s="241"/>
      <c r="MN511" s="241"/>
      <c r="MO511" s="241"/>
      <c r="MP511" s="241"/>
      <c r="MQ511" s="241"/>
      <c r="MR511" s="241"/>
      <c r="MS511" s="241"/>
      <c r="MT511" s="241"/>
      <c r="MU511" s="241"/>
      <c r="MV511" s="241"/>
      <c r="MW511" s="241"/>
      <c r="MX511" s="241"/>
      <c r="MY511" s="241"/>
      <c r="MZ511" s="241"/>
      <c r="NA511" s="241"/>
      <c r="NB511" s="241"/>
      <c r="NC511" s="241"/>
      <c r="ND511" s="241"/>
      <c r="NE511" s="241"/>
      <c r="NF511" s="241"/>
      <c r="NG511" s="241"/>
      <c r="NH511" s="241"/>
      <c r="NI511" s="241"/>
      <c r="NJ511" s="241"/>
      <c r="NK511" s="241"/>
      <c r="NL511" s="241"/>
      <c r="NM511" s="241"/>
      <c r="NN511" s="241"/>
      <c r="NO511" s="241"/>
      <c r="NP511" s="241"/>
      <c r="NQ511" s="241"/>
      <c r="NR511" s="241"/>
      <c r="NS511" s="241"/>
      <c r="NT511" s="241"/>
      <c r="NU511" s="241"/>
      <c r="NV511" s="241"/>
      <c r="NW511" s="241"/>
      <c r="NX511" s="241"/>
      <c r="NY511" s="241"/>
      <c r="NZ511" s="241"/>
      <c r="OA511" s="241"/>
      <c r="OB511" s="241"/>
    </row>
    <row r="512" spans="1:392" s="162" customFormat="1">
      <c r="A512" s="121" t="s">
        <v>883</v>
      </c>
      <c r="B512" s="157" t="s">
        <v>881</v>
      </c>
      <c r="C512" s="170">
        <f>VLOOKUP(A512,'Running Inventory count'!$A:$C,3,)</f>
        <v>0</v>
      </c>
      <c r="D512" s="152"/>
      <c r="E512" s="156"/>
      <c r="F512" s="156" t="s">
        <v>1129</v>
      </c>
      <c r="G512" s="169" t="s">
        <v>868</v>
      </c>
      <c r="H512" s="167" t="s">
        <v>737</v>
      </c>
      <c r="I512" s="133"/>
      <c r="J512" s="166"/>
      <c r="K512" s="133"/>
      <c r="L512" s="241"/>
      <c r="M512" s="241"/>
      <c r="N512" s="241"/>
      <c r="O512" s="241"/>
      <c r="P512" s="241"/>
      <c r="Q512" s="241"/>
      <c r="R512" s="241"/>
      <c r="S512" s="241"/>
      <c r="T512" s="241"/>
      <c r="U512" s="241"/>
      <c r="V512" s="241"/>
      <c r="W512" s="241"/>
      <c r="X512" s="241"/>
      <c r="Y512" s="241"/>
      <c r="Z512" s="241"/>
      <c r="AA512" s="241"/>
      <c r="AB512" s="241"/>
      <c r="AC512" s="241"/>
      <c r="AD512" s="241"/>
      <c r="AE512" s="241"/>
      <c r="AF512" s="241"/>
      <c r="AG512" s="241"/>
      <c r="AH512" s="241"/>
      <c r="AI512" s="241"/>
      <c r="AJ512" s="241"/>
      <c r="AK512" s="241"/>
      <c r="AL512" s="241"/>
      <c r="AM512" s="241"/>
      <c r="AN512" s="241"/>
      <c r="AO512" s="241"/>
      <c r="AP512" s="241"/>
      <c r="AQ512" s="241"/>
      <c r="AR512" s="241"/>
      <c r="AS512" s="241"/>
      <c r="AT512" s="241"/>
      <c r="AU512" s="241"/>
      <c r="AV512" s="241"/>
      <c r="AW512" s="241"/>
      <c r="AX512" s="241"/>
      <c r="AY512" s="241"/>
      <c r="AZ512" s="241"/>
      <c r="BA512" s="241"/>
      <c r="BB512" s="241"/>
      <c r="BC512" s="241"/>
      <c r="BD512" s="241"/>
      <c r="BE512" s="241"/>
      <c r="BF512" s="241"/>
      <c r="BG512" s="241"/>
      <c r="BH512" s="241"/>
      <c r="BI512" s="241"/>
      <c r="BJ512" s="241"/>
      <c r="BK512" s="241"/>
      <c r="BL512" s="241"/>
      <c r="BM512" s="241"/>
      <c r="BN512" s="241"/>
      <c r="BO512" s="241"/>
      <c r="BP512" s="241"/>
      <c r="BQ512" s="241"/>
      <c r="BR512" s="241"/>
      <c r="BS512" s="241"/>
      <c r="BT512" s="241"/>
      <c r="BU512" s="241"/>
      <c r="BV512" s="241"/>
      <c r="BW512" s="241"/>
      <c r="BX512" s="241"/>
      <c r="BY512" s="241"/>
      <c r="BZ512" s="241"/>
      <c r="CA512" s="241"/>
      <c r="CB512" s="241"/>
      <c r="CC512" s="241"/>
      <c r="CD512" s="241"/>
      <c r="CE512" s="241"/>
      <c r="CF512" s="241"/>
      <c r="CG512" s="241"/>
      <c r="CH512" s="241"/>
      <c r="CI512" s="241"/>
      <c r="CJ512" s="241"/>
      <c r="CK512" s="241"/>
      <c r="CL512" s="241"/>
      <c r="CM512" s="241"/>
      <c r="CN512" s="241"/>
      <c r="CO512" s="241"/>
      <c r="CP512" s="241"/>
      <c r="CQ512" s="241"/>
      <c r="CR512" s="241"/>
      <c r="CS512" s="241"/>
      <c r="CT512" s="241"/>
      <c r="CU512" s="241"/>
      <c r="CV512" s="241"/>
      <c r="CW512" s="241"/>
      <c r="CX512" s="241"/>
      <c r="CY512" s="241"/>
      <c r="CZ512" s="241"/>
      <c r="DA512" s="241"/>
      <c r="DB512" s="241"/>
      <c r="DC512" s="241"/>
      <c r="DD512" s="241"/>
      <c r="DE512" s="241"/>
      <c r="DF512" s="241"/>
      <c r="DG512" s="241"/>
      <c r="DH512" s="241"/>
      <c r="DI512" s="241"/>
      <c r="DJ512" s="241"/>
      <c r="DK512" s="241"/>
      <c r="DL512" s="241"/>
      <c r="DM512" s="241"/>
      <c r="DN512" s="241"/>
      <c r="DO512" s="241"/>
      <c r="DP512" s="241"/>
      <c r="DQ512" s="241"/>
      <c r="DR512" s="241"/>
      <c r="DS512" s="241"/>
      <c r="DT512" s="241"/>
      <c r="DU512" s="241"/>
      <c r="DV512" s="241"/>
      <c r="DW512" s="241"/>
      <c r="DX512" s="241"/>
      <c r="DY512" s="241"/>
      <c r="DZ512" s="241"/>
      <c r="EA512" s="241"/>
      <c r="EB512" s="241"/>
      <c r="EC512" s="241"/>
      <c r="ED512" s="241"/>
      <c r="EE512" s="241"/>
      <c r="EF512" s="241"/>
      <c r="EG512" s="241"/>
      <c r="EH512" s="241"/>
      <c r="EI512" s="241"/>
      <c r="EJ512" s="241"/>
      <c r="EK512" s="241"/>
      <c r="EL512" s="241"/>
      <c r="EM512" s="241"/>
      <c r="EN512" s="241"/>
      <c r="EO512" s="241"/>
      <c r="EP512" s="241"/>
      <c r="EQ512" s="241"/>
      <c r="ER512" s="241"/>
      <c r="ES512" s="241"/>
      <c r="ET512" s="241"/>
      <c r="EU512" s="241"/>
      <c r="EV512" s="241"/>
      <c r="EW512" s="241"/>
      <c r="EX512" s="241"/>
      <c r="EY512" s="241"/>
      <c r="EZ512" s="241"/>
      <c r="FA512" s="241"/>
      <c r="FB512" s="241"/>
      <c r="FC512" s="241"/>
      <c r="FD512" s="241"/>
      <c r="FE512" s="241"/>
      <c r="FF512" s="241"/>
      <c r="FG512" s="241"/>
      <c r="FH512" s="241"/>
      <c r="FI512" s="241"/>
      <c r="FJ512" s="241"/>
      <c r="FK512" s="241"/>
      <c r="FL512" s="241"/>
      <c r="FM512" s="241"/>
      <c r="FN512" s="241"/>
      <c r="FO512" s="241"/>
      <c r="FP512" s="241"/>
      <c r="FQ512" s="241"/>
      <c r="FR512" s="241"/>
      <c r="FS512" s="241"/>
      <c r="FT512" s="241"/>
      <c r="FU512" s="241"/>
      <c r="FV512" s="241"/>
      <c r="FW512" s="241"/>
      <c r="FX512" s="241"/>
      <c r="FY512" s="241"/>
      <c r="FZ512" s="241"/>
      <c r="GA512" s="241"/>
      <c r="GB512" s="241"/>
      <c r="GC512" s="241"/>
      <c r="GD512" s="241"/>
      <c r="GE512" s="241"/>
      <c r="GF512" s="241"/>
      <c r="GG512" s="241"/>
      <c r="GH512" s="241"/>
      <c r="GI512" s="241"/>
      <c r="GJ512" s="241"/>
      <c r="GK512" s="241"/>
      <c r="GL512" s="241"/>
      <c r="GM512" s="241"/>
      <c r="GN512" s="241"/>
      <c r="GO512" s="241"/>
      <c r="GP512" s="241"/>
      <c r="GQ512" s="241"/>
      <c r="GR512" s="241"/>
      <c r="GS512" s="241"/>
      <c r="GT512" s="241"/>
      <c r="GU512" s="241"/>
      <c r="GV512" s="241"/>
      <c r="GW512" s="241"/>
      <c r="GX512" s="241"/>
      <c r="GY512" s="241"/>
      <c r="GZ512" s="241"/>
      <c r="HA512" s="241"/>
      <c r="HB512" s="241"/>
      <c r="HC512" s="241"/>
      <c r="HD512" s="241"/>
      <c r="HE512" s="241"/>
      <c r="HF512" s="241"/>
      <c r="HG512" s="241"/>
      <c r="HH512" s="241"/>
      <c r="HI512" s="241"/>
      <c r="HJ512" s="241"/>
      <c r="HK512" s="241"/>
      <c r="HL512" s="241"/>
      <c r="HM512" s="241"/>
      <c r="HN512" s="241"/>
      <c r="HO512" s="241"/>
      <c r="HP512" s="241"/>
      <c r="HQ512" s="241"/>
      <c r="HR512" s="241"/>
      <c r="HS512" s="241"/>
      <c r="HT512" s="241"/>
      <c r="HU512" s="241"/>
      <c r="HV512" s="241"/>
      <c r="HW512" s="241"/>
      <c r="HX512" s="241"/>
      <c r="HY512" s="241"/>
      <c r="HZ512" s="241"/>
      <c r="IA512" s="241"/>
      <c r="IB512" s="241"/>
      <c r="IC512" s="241"/>
      <c r="ID512" s="241"/>
      <c r="IE512" s="241"/>
      <c r="IF512" s="241"/>
      <c r="IG512" s="241"/>
      <c r="IH512" s="241"/>
      <c r="II512" s="241"/>
      <c r="IJ512" s="241"/>
      <c r="IK512" s="241"/>
      <c r="IL512" s="241"/>
      <c r="IM512" s="241"/>
      <c r="IN512" s="241"/>
      <c r="IO512" s="241"/>
      <c r="IP512" s="241"/>
      <c r="IQ512" s="241"/>
      <c r="IR512" s="241"/>
      <c r="IS512" s="241"/>
      <c r="IT512" s="241"/>
      <c r="IU512" s="241"/>
      <c r="IV512" s="241"/>
      <c r="IW512" s="241"/>
      <c r="IX512" s="241"/>
      <c r="IY512" s="241"/>
      <c r="IZ512" s="241"/>
      <c r="JA512" s="241"/>
      <c r="JB512" s="241"/>
      <c r="JC512" s="241"/>
      <c r="JD512" s="241"/>
      <c r="JE512" s="241"/>
      <c r="JF512" s="241"/>
      <c r="JG512" s="241"/>
      <c r="JH512" s="241"/>
      <c r="JI512" s="241"/>
      <c r="JJ512" s="241"/>
      <c r="JK512" s="241"/>
      <c r="JL512" s="241"/>
      <c r="JM512" s="241"/>
      <c r="JN512" s="241"/>
      <c r="JO512" s="241"/>
      <c r="JP512" s="241"/>
      <c r="JQ512" s="241"/>
      <c r="JR512" s="241"/>
      <c r="JS512" s="241"/>
      <c r="JT512" s="241"/>
      <c r="JU512" s="241"/>
      <c r="JV512" s="241"/>
      <c r="JW512" s="241"/>
      <c r="JX512" s="241"/>
      <c r="JY512" s="241"/>
      <c r="JZ512" s="241"/>
      <c r="KA512" s="241"/>
      <c r="KB512" s="241"/>
      <c r="KC512" s="241"/>
      <c r="KD512" s="241"/>
      <c r="KE512" s="241"/>
      <c r="KF512" s="241"/>
      <c r="KG512" s="241"/>
      <c r="KH512" s="241"/>
      <c r="KI512" s="241"/>
      <c r="KJ512" s="241"/>
      <c r="KK512" s="241"/>
      <c r="KL512" s="241"/>
      <c r="KM512" s="241"/>
      <c r="KN512" s="241"/>
      <c r="KO512" s="241"/>
      <c r="KP512" s="241"/>
      <c r="KQ512" s="241"/>
      <c r="KR512" s="241"/>
      <c r="KS512" s="241"/>
      <c r="KT512" s="241"/>
      <c r="KU512" s="241"/>
      <c r="KV512" s="241"/>
      <c r="KW512" s="241"/>
      <c r="KX512" s="241"/>
      <c r="KY512" s="241"/>
      <c r="KZ512" s="241"/>
      <c r="LA512" s="241"/>
      <c r="LB512" s="241"/>
      <c r="LC512" s="241"/>
      <c r="LD512" s="241"/>
      <c r="LE512" s="241"/>
      <c r="LF512" s="241"/>
      <c r="LG512" s="241"/>
      <c r="LH512" s="241"/>
      <c r="LI512" s="241"/>
      <c r="LJ512" s="241"/>
      <c r="LK512" s="241"/>
      <c r="LL512" s="241"/>
      <c r="LM512" s="241"/>
      <c r="LN512" s="241"/>
      <c r="LO512" s="241"/>
      <c r="LP512" s="241"/>
      <c r="LQ512" s="241"/>
      <c r="LR512" s="241"/>
      <c r="LS512" s="241"/>
      <c r="LT512" s="241"/>
      <c r="LU512" s="241"/>
      <c r="LV512" s="241"/>
      <c r="LW512" s="241"/>
      <c r="LX512" s="241"/>
      <c r="LY512" s="241"/>
      <c r="LZ512" s="241"/>
      <c r="MA512" s="241"/>
      <c r="MB512" s="241"/>
      <c r="MC512" s="241"/>
      <c r="MD512" s="241"/>
      <c r="ME512" s="241"/>
      <c r="MF512" s="241"/>
      <c r="MG512" s="241"/>
      <c r="MH512" s="241"/>
      <c r="MI512" s="241"/>
      <c r="MJ512" s="241"/>
      <c r="MK512" s="241"/>
      <c r="ML512" s="241"/>
      <c r="MM512" s="241"/>
      <c r="MN512" s="241"/>
      <c r="MO512" s="241"/>
      <c r="MP512" s="241"/>
      <c r="MQ512" s="241"/>
      <c r="MR512" s="241"/>
      <c r="MS512" s="241"/>
      <c r="MT512" s="241"/>
      <c r="MU512" s="241"/>
      <c r="MV512" s="241"/>
      <c r="MW512" s="241"/>
      <c r="MX512" s="241"/>
      <c r="MY512" s="241"/>
      <c r="MZ512" s="241"/>
      <c r="NA512" s="241"/>
      <c r="NB512" s="241"/>
      <c r="NC512" s="241"/>
      <c r="ND512" s="241"/>
      <c r="NE512" s="241"/>
      <c r="NF512" s="241"/>
      <c r="NG512" s="241"/>
      <c r="NH512" s="241"/>
      <c r="NI512" s="241"/>
      <c r="NJ512" s="241"/>
      <c r="NK512" s="241"/>
      <c r="NL512" s="241"/>
      <c r="NM512" s="241"/>
      <c r="NN512" s="241"/>
      <c r="NO512" s="241"/>
      <c r="NP512" s="241"/>
      <c r="NQ512" s="241"/>
      <c r="NR512" s="241"/>
      <c r="NS512" s="241"/>
      <c r="NT512" s="241"/>
      <c r="NU512" s="241"/>
      <c r="NV512" s="241"/>
      <c r="NW512" s="241"/>
      <c r="NX512" s="241"/>
      <c r="NY512" s="241"/>
      <c r="NZ512" s="241"/>
      <c r="OA512" s="241"/>
      <c r="OB512" s="241"/>
    </row>
    <row r="513" spans="1:392" s="162" customFormat="1">
      <c r="A513" s="269" t="s">
        <v>1139</v>
      </c>
      <c r="B513" s="189" t="s">
        <v>1153</v>
      </c>
      <c r="C513" s="290">
        <f>VLOOKUP(A513,'Running Inventory count'!$A:$C,3,)</f>
        <v>344</v>
      </c>
      <c r="D513" s="264"/>
      <c r="E513" s="266"/>
      <c r="F513" s="266" t="s">
        <v>1314</v>
      </c>
      <c r="G513" s="289" t="s">
        <v>868</v>
      </c>
      <c r="H513" s="288" t="s">
        <v>102</v>
      </c>
      <c r="I513" s="287"/>
      <c r="J513" s="285"/>
      <c r="K513" s="287"/>
      <c r="L513" s="241"/>
      <c r="M513" s="241"/>
      <c r="N513" s="241"/>
      <c r="O513" s="241"/>
      <c r="P513" s="241"/>
      <c r="Q513" s="241"/>
      <c r="R513" s="241"/>
      <c r="S513" s="241"/>
      <c r="T513" s="241"/>
      <c r="U513" s="241"/>
      <c r="V513" s="241"/>
      <c r="W513" s="241"/>
      <c r="X513" s="241"/>
      <c r="Y513" s="241"/>
      <c r="Z513" s="241"/>
      <c r="AA513" s="241"/>
      <c r="AB513" s="241"/>
      <c r="AC513" s="241"/>
      <c r="AD513" s="241"/>
      <c r="AE513" s="241"/>
      <c r="AF513" s="241"/>
      <c r="AG513" s="241"/>
      <c r="AH513" s="241"/>
      <c r="AI513" s="241"/>
      <c r="AJ513" s="241"/>
      <c r="AK513" s="241"/>
      <c r="AL513" s="241"/>
      <c r="AM513" s="241"/>
      <c r="AN513" s="241"/>
      <c r="AO513" s="241"/>
      <c r="AP513" s="241"/>
      <c r="AQ513" s="241"/>
      <c r="AR513" s="241"/>
      <c r="AS513" s="241"/>
      <c r="AT513" s="241"/>
      <c r="AU513" s="241"/>
      <c r="AV513" s="241"/>
      <c r="AW513" s="241"/>
      <c r="AX513" s="241"/>
      <c r="AY513" s="241"/>
      <c r="AZ513" s="241"/>
      <c r="BA513" s="241"/>
      <c r="BB513" s="241"/>
      <c r="BC513" s="241"/>
      <c r="BD513" s="241"/>
      <c r="BE513" s="241"/>
      <c r="BF513" s="241"/>
      <c r="BG513" s="241"/>
      <c r="BH513" s="241"/>
      <c r="BI513" s="241"/>
      <c r="BJ513" s="241"/>
      <c r="BK513" s="241"/>
      <c r="BL513" s="241"/>
      <c r="BM513" s="241"/>
      <c r="BN513" s="241"/>
      <c r="BO513" s="241"/>
      <c r="BP513" s="241"/>
      <c r="BQ513" s="241"/>
      <c r="BR513" s="241"/>
      <c r="BS513" s="241"/>
      <c r="BT513" s="241"/>
      <c r="BU513" s="241"/>
      <c r="BV513" s="241"/>
      <c r="BW513" s="241"/>
      <c r="BX513" s="241"/>
      <c r="BY513" s="241"/>
      <c r="BZ513" s="241"/>
      <c r="CA513" s="241"/>
      <c r="CB513" s="241"/>
      <c r="CC513" s="241"/>
      <c r="CD513" s="241"/>
      <c r="CE513" s="241"/>
      <c r="CF513" s="241"/>
      <c r="CG513" s="241"/>
      <c r="CH513" s="241"/>
      <c r="CI513" s="241"/>
      <c r="CJ513" s="241"/>
      <c r="CK513" s="241"/>
      <c r="CL513" s="241"/>
      <c r="CM513" s="241"/>
      <c r="CN513" s="241"/>
      <c r="CO513" s="241"/>
      <c r="CP513" s="241"/>
      <c r="CQ513" s="241"/>
      <c r="CR513" s="241"/>
      <c r="CS513" s="241"/>
      <c r="CT513" s="241"/>
      <c r="CU513" s="241"/>
      <c r="CV513" s="241"/>
      <c r="CW513" s="241"/>
      <c r="CX513" s="241"/>
      <c r="CY513" s="241"/>
      <c r="CZ513" s="241"/>
      <c r="DA513" s="241"/>
      <c r="DB513" s="241"/>
      <c r="DC513" s="241"/>
      <c r="DD513" s="241"/>
      <c r="DE513" s="241"/>
      <c r="DF513" s="241"/>
      <c r="DG513" s="241"/>
      <c r="DH513" s="241"/>
      <c r="DI513" s="241"/>
      <c r="DJ513" s="241"/>
      <c r="DK513" s="241"/>
      <c r="DL513" s="241"/>
      <c r="DM513" s="241"/>
      <c r="DN513" s="241"/>
      <c r="DO513" s="241"/>
      <c r="DP513" s="241"/>
      <c r="DQ513" s="241"/>
      <c r="DR513" s="241"/>
      <c r="DS513" s="241"/>
      <c r="DT513" s="241"/>
      <c r="DU513" s="241"/>
      <c r="DV513" s="241"/>
      <c r="DW513" s="241"/>
      <c r="DX513" s="241"/>
      <c r="DY513" s="241"/>
      <c r="DZ513" s="241"/>
      <c r="EA513" s="241"/>
      <c r="EB513" s="241"/>
      <c r="EC513" s="241"/>
      <c r="ED513" s="241"/>
      <c r="EE513" s="241"/>
      <c r="EF513" s="241"/>
      <c r="EG513" s="241"/>
      <c r="EH513" s="241"/>
      <c r="EI513" s="241"/>
      <c r="EJ513" s="241"/>
      <c r="EK513" s="241"/>
      <c r="EL513" s="241"/>
      <c r="EM513" s="241"/>
      <c r="EN513" s="241"/>
      <c r="EO513" s="241"/>
      <c r="EP513" s="241"/>
      <c r="EQ513" s="241"/>
      <c r="ER513" s="241"/>
      <c r="ES513" s="241"/>
      <c r="ET513" s="241"/>
      <c r="EU513" s="241"/>
      <c r="EV513" s="241"/>
      <c r="EW513" s="241"/>
      <c r="EX513" s="241"/>
      <c r="EY513" s="241"/>
      <c r="EZ513" s="241"/>
      <c r="FA513" s="241"/>
      <c r="FB513" s="241"/>
      <c r="FC513" s="241"/>
      <c r="FD513" s="241"/>
      <c r="FE513" s="241"/>
      <c r="FF513" s="241"/>
      <c r="FG513" s="241"/>
      <c r="FH513" s="241"/>
      <c r="FI513" s="241"/>
      <c r="FJ513" s="241"/>
      <c r="FK513" s="241"/>
      <c r="FL513" s="241"/>
      <c r="FM513" s="241"/>
      <c r="FN513" s="241"/>
      <c r="FO513" s="241"/>
      <c r="FP513" s="241"/>
      <c r="FQ513" s="241"/>
      <c r="FR513" s="241"/>
      <c r="FS513" s="241"/>
      <c r="FT513" s="241"/>
      <c r="FU513" s="241"/>
      <c r="FV513" s="241"/>
      <c r="FW513" s="241"/>
      <c r="FX513" s="241"/>
      <c r="FY513" s="241"/>
      <c r="FZ513" s="241"/>
      <c r="GA513" s="241"/>
      <c r="GB513" s="241"/>
      <c r="GC513" s="241"/>
      <c r="GD513" s="241"/>
      <c r="GE513" s="241"/>
      <c r="GF513" s="241"/>
      <c r="GG513" s="241"/>
      <c r="GH513" s="241"/>
      <c r="GI513" s="241"/>
      <c r="GJ513" s="241"/>
      <c r="GK513" s="241"/>
      <c r="GL513" s="241"/>
      <c r="GM513" s="241"/>
      <c r="GN513" s="241"/>
      <c r="GO513" s="241"/>
      <c r="GP513" s="241"/>
      <c r="GQ513" s="241"/>
      <c r="GR513" s="241"/>
      <c r="GS513" s="241"/>
      <c r="GT513" s="241"/>
      <c r="GU513" s="241"/>
      <c r="GV513" s="241"/>
      <c r="GW513" s="241"/>
      <c r="GX513" s="241"/>
      <c r="GY513" s="241"/>
      <c r="GZ513" s="241"/>
      <c r="HA513" s="241"/>
      <c r="HB513" s="241"/>
      <c r="HC513" s="241"/>
      <c r="HD513" s="241"/>
      <c r="HE513" s="241"/>
      <c r="HF513" s="241"/>
      <c r="HG513" s="241"/>
      <c r="HH513" s="241"/>
      <c r="HI513" s="241"/>
      <c r="HJ513" s="241"/>
      <c r="HK513" s="241"/>
      <c r="HL513" s="241"/>
      <c r="HM513" s="241"/>
      <c r="HN513" s="241"/>
      <c r="HO513" s="241"/>
      <c r="HP513" s="241"/>
      <c r="HQ513" s="241"/>
      <c r="HR513" s="241"/>
      <c r="HS513" s="241"/>
      <c r="HT513" s="241"/>
      <c r="HU513" s="241"/>
      <c r="HV513" s="241"/>
      <c r="HW513" s="241"/>
      <c r="HX513" s="241"/>
      <c r="HY513" s="241"/>
      <c r="HZ513" s="241"/>
      <c r="IA513" s="241"/>
      <c r="IB513" s="241"/>
      <c r="IC513" s="241"/>
      <c r="ID513" s="241"/>
      <c r="IE513" s="241"/>
      <c r="IF513" s="241"/>
      <c r="IG513" s="241"/>
      <c r="IH513" s="241"/>
      <c r="II513" s="241"/>
      <c r="IJ513" s="241"/>
      <c r="IK513" s="241"/>
      <c r="IL513" s="241"/>
      <c r="IM513" s="241"/>
      <c r="IN513" s="241"/>
      <c r="IO513" s="241"/>
      <c r="IP513" s="241"/>
      <c r="IQ513" s="241"/>
      <c r="IR513" s="241"/>
      <c r="IS513" s="241"/>
      <c r="IT513" s="241"/>
      <c r="IU513" s="241"/>
      <c r="IV513" s="241"/>
      <c r="IW513" s="241"/>
      <c r="IX513" s="241"/>
      <c r="IY513" s="241"/>
      <c r="IZ513" s="241"/>
      <c r="JA513" s="241"/>
      <c r="JB513" s="241"/>
      <c r="JC513" s="241"/>
      <c r="JD513" s="241"/>
      <c r="JE513" s="241"/>
      <c r="JF513" s="241"/>
      <c r="JG513" s="241"/>
      <c r="JH513" s="241"/>
      <c r="JI513" s="241"/>
      <c r="JJ513" s="241"/>
      <c r="JK513" s="241"/>
      <c r="JL513" s="241"/>
      <c r="JM513" s="241"/>
      <c r="JN513" s="241"/>
      <c r="JO513" s="241"/>
      <c r="JP513" s="241"/>
      <c r="JQ513" s="241"/>
      <c r="JR513" s="241"/>
      <c r="JS513" s="241"/>
      <c r="JT513" s="241"/>
      <c r="JU513" s="241"/>
      <c r="JV513" s="241"/>
      <c r="JW513" s="241"/>
      <c r="JX513" s="241"/>
      <c r="JY513" s="241"/>
      <c r="JZ513" s="241"/>
      <c r="KA513" s="241"/>
      <c r="KB513" s="241"/>
      <c r="KC513" s="241"/>
      <c r="KD513" s="241"/>
      <c r="KE513" s="241"/>
      <c r="KF513" s="241"/>
      <c r="KG513" s="241"/>
      <c r="KH513" s="241"/>
      <c r="KI513" s="241"/>
      <c r="KJ513" s="241"/>
      <c r="KK513" s="241"/>
      <c r="KL513" s="241"/>
      <c r="KM513" s="241"/>
      <c r="KN513" s="241"/>
      <c r="KO513" s="241"/>
      <c r="KP513" s="241"/>
      <c r="KQ513" s="241"/>
      <c r="KR513" s="241"/>
      <c r="KS513" s="241"/>
      <c r="KT513" s="241"/>
      <c r="KU513" s="241"/>
      <c r="KV513" s="241"/>
      <c r="KW513" s="241"/>
      <c r="KX513" s="241"/>
      <c r="KY513" s="241"/>
      <c r="KZ513" s="241"/>
      <c r="LA513" s="241"/>
      <c r="LB513" s="241"/>
      <c r="LC513" s="241"/>
      <c r="LD513" s="241"/>
      <c r="LE513" s="241"/>
      <c r="LF513" s="241"/>
      <c r="LG513" s="241"/>
      <c r="LH513" s="241"/>
      <c r="LI513" s="241"/>
      <c r="LJ513" s="241"/>
      <c r="LK513" s="241"/>
      <c r="LL513" s="241"/>
      <c r="LM513" s="241"/>
      <c r="LN513" s="241"/>
      <c r="LO513" s="241"/>
      <c r="LP513" s="241"/>
      <c r="LQ513" s="241"/>
      <c r="LR513" s="241"/>
      <c r="LS513" s="241"/>
      <c r="LT513" s="241"/>
      <c r="LU513" s="241"/>
      <c r="LV513" s="241"/>
      <c r="LW513" s="241"/>
      <c r="LX513" s="241"/>
      <c r="LY513" s="241"/>
      <c r="LZ513" s="241"/>
      <c r="MA513" s="241"/>
      <c r="MB513" s="241"/>
      <c r="MC513" s="241"/>
      <c r="MD513" s="241"/>
      <c r="ME513" s="241"/>
      <c r="MF513" s="241"/>
      <c r="MG513" s="241"/>
      <c r="MH513" s="241"/>
      <c r="MI513" s="241"/>
      <c r="MJ513" s="241"/>
      <c r="MK513" s="241"/>
      <c r="ML513" s="241"/>
      <c r="MM513" s="241"/>
      <c r="MN513" s="241"/>
      <c r="MO513" s="241"/>
      <c r="MP513" s="241"/>
      <c r="MQ513" s="241"/>
      <c r="MR513" s="241"/>
      <c r="MS513" s="241"/>
      <c r="MT513" s="241"/>
      <c r="MU513" s="241"/>
      <c r="MV513" s="241"/>
      <c r="MW513" s="241"/>
      <c r="MX513" s="241"/>
      <c r="MY513" s="241"/>
      <c r="MZ513" s="241"/>
      <c r="NA513" s="241"/>
      <c r="NB513" s="241"/>
      <c r="NC513" s="241"/>
      <c r="ND513" s="241"/>
      <c r="NE513" s="241"/>
      <c r="NF513" s="241"/>
      <c r="NG513" s="241"/>
      <c r="NH513" s="241"/>
      <c r="NI513" s="241"/>
      <c r="NJ513" s="241"/>
      <c r="NK513" s="241"/>
      <c r="NL513" s="241"/>
      <c r="NM513" s="241"/>
      <c r="NN513" s="241"/>
      <c r="NO513" s="241"/>
      <c r="NP513" s="241"/>
      <c r="NQ513" s="241"/>
      <c r="NR513" s="241"/>
      <c r="NS513" s="241"/>
      <c r="NT513" s="241"/>
      <c r="NU513" s="241"/>
      <c r="NV513" s="241"/>
      <c r="NW513" s="241"/>
      <c r="NX513" s="241"/>
      <c r="NY513" s="241"/>
      <c r="NZ513" s="241"/>
      <c r="OA513" s="241"/>
      <c r="OB513" s="241"/>
    </row>
    <row r="514" spans="1:392" s="162" customFormat="1">
      <c r="A514" s="269" t="s">
        <v>57</v>
      </c>
      <c r="B514" s="189" t="s">
        <v>15</v>
      </c>
      <c r="C514" s="290">
        <f>VLOOKUP(A514,'Running Inventory count'!$A:$C,3,)</f>
        <v>93</v>
      </c>
      <c r="D514" s="264"/>
      <c r="E514" s="266"/>
      <c r="F514" s="266" t="s">
        <v>970</v>
      </c>
      <c r="G514" s="289" t="s">
        <v>868</v>
      </c>
      <c r="H514" s="288" t="s">
        <v>102</v>
      </c>
      <c r="I514" s="287"/>
      <c r="J514" s="285"/>
      <c r="K514" s="287"/>
      <c r="L514" s="241"/>
      <c r="M514" s="241"/>
      <c r="N514" s="241"/>
      <c r="O514" s="241"/>
      <c r="P514" s="241"/>
      <c r="Q514" s="241"/>
      <c r="R514" s="241"/>
      <c r="S514" s="241"/>
      <c r="T514" s="241"/>
      <c r="U514" s="241"/>
      <c r="V514" s="241"/>
      <c r="W514" s="241"/>
      <c r="X514" s="241"/>
      <c r="Y514" s="241"/>
      <c r="Z514" s="241"/>
      <c r="AA514" s="241"/>
      <c r="AB514" s="241"/>
      <c r="AC514" s="241"/>
      <c r="AD514" s="241"/>
      <c r="AE514" s="241"/>
      <c r="AF514" s="241"/>
      <c r="AG514" s="241"/>
      <c r="AH514" s="241"/>
      <c r="AI514" s="241"/>
      <c r="AJ514" s="241"/>
      <c r="AK514" s="241"/>
      <c r="AL514" s="241"/>
      <c r="AM514" s="241"/>
      <c r="AN514" s="241"/>
      <c r="AO514" s="241"/>
      <c r="AP514" s="241"/>
      <c r="AQ514" s="241"/>
      <c r="AR514" s="241"/>
      <c r="AS514" s="241"/>
      <c r="AT514" s="241"/>
      <c r="AU514" s="241"/>
      <c r="AV514" s="241"/>
      <c r="AW514" s="241"/>
      <c r="AX514" s="241"/>
      <c r="AY514" s="241"/>
      <c r="AZ514" s="241"/>
      <c r="BA514" s="241"/>
      <c r="BB514" s="241"/>
      <c r="BC514" s="241"/>
      <c r="BD514" s="241"/>
      <c r="BE514" s="241"/>
      <c r="BF514" s="241"/>
      <c r="BG514" s="241"/>
      <c r="BH514" s="241"/>
      <c r="BI514" s="241"/>
      <c r="BJ514" s="241"/>
      <c r="BK514" s="241"/>
      <c r="BL514" s="241"/>
      <c r="BM514" s="241"/>
      <c r="BN514" s="241"/>
      <c r="BO514" s="241"/>
      <c r="BP514" s="241"/>
      <c r="BQ514" s="241"/>
      <c r="BR514" s="241"/>
      <c r="BS514" s="241"/>
      <c r="BT514" s="241"/>
      <c r="BU514" s="241"/>
      <c r="BV514" s="241"/>
      <c r="BW514" s="241"/>
      <c r="BX514" s="241"/>
      <c r="BY514" s="241"/>
      <c r="BZ514" s="241"/>
      <c r="CA514" s="241"/>
      <c r="CB514" s="241"/>
      <c r="CC514" s="241"/>
      <c r="CD514" s="241"/>
      <c r="CE514" s="241"/>
      <c r="CF514" s="241"/>
      <c r="CG514" s="241"/>
      <c r="CH514" s="241"/>
      <c r="CI514" s="241"/>
      <c r="CJ514" s="241"/>
      <c r="CK514" s="241"/>
      <c r="CL514" s="241"/>
      <c r="CM514" s="241"/>
      <c r="CN514" s="241"/>
      <c r="CO514" s="241"/>
      <c r="CP514" s="241"/>
      <c r="CQ514" s="241"/>
      <c r="CR514" s="241"/>
      <c r="CS514" s="241"/>
      <c r="CT514" s="241"/>
      <c r="CU514" s="241"/>
      <c r="CV514" s="241"/>
      <c r="CW514" s="241"/>
      <c r="CX514" s="241"/>
      <c r="CY514" s="241"/>
      <c r="CZ514" s="241"/>
      <c r="DA514" s="241"/>
      <c r="DB514" s="241"/>
      <c r="DC514" s="241"/>
      <c r="DD514" s="241"/>
      <c r="DE514" s="241"/>
      <c r="DF514" s="241"/>
      <c r="DG514" s="241"/>
      <c r="DH514" s="241"/>
      <c r="DI514" s="241"/>
      <c r="DJ514" s="241"/>
      <c r="DK514" s="241"/>
      <c r="DL514" s="241"/>
      <c r="DM514" s="241"/>
      <c r="DN514" s="241"/>
      <c r="DO514" s="241"/>
      <c r="DP514" s="241"/>
      <c r="DQ514" s="241"/>
      <c r="DR514" s="241"/>
      <c r="DS514" s="241"/>
      <c r="DT514" s="241"/>
      <c r="DU514" s="241"/>
      <c r="DV514" s="241"/>
      <c r="DW514" s="241"/>
      <c r="DX514" s="241"/>
      <c r="DY514" s="241"/>
      <c r="DZ514" s="241"/>
      <c r="EA514" s="241"/>
      <c r="EB514" s="241"/>
      <c r="EC514" s="241"/>
      <c r="ED514" s="241"/>
      <c r="EE514" s="241"/>
      <c r="EF514" s="241"/>
      <c r="EG514" s="241"/>
      <c r="EH514" s="241"/>
      <c r="EI514" s="241"/>
      <c r="EJ514" s="241"/>
      <c r="EK514" s="241"/>
      <c r="EL514" s="241"/>
      <c r="EM514" s="241"/>
      <c r="EN514" s="241"/>
      <c r="EO514" s="241"/>
      <c r="EP514" s="241"/>
      <c r="EQ514" s="241"/>
      <c r="ER514" s="241"/>
      <c r="ES514" s="241"/>
      <c r="ET514" s="241"/>
      <c r="EU514" s="241"/>
      <c r="EV514" s="241"/>
      <c r="EW514" s="241"/>
      <c r="EX514" s="241"/>
      <c r="EY514" s="241"/>
      <c r="EZ514" s="241"/>
      <c r="FA514" s="241"/>
      <c r="FB514" s="241"/>
      <c r="FC514" s="241"/>
      <c r="FD514" s="241"/>
      <c r="FE514" s="241"/>
      <c r="FF514" s="241"/>
      <c r="FG514" s="241"/>
      <c r="FH514" s="241"/>
      <c r="FI514" s="241"/>
      <c r="FJ514" s="241"/>
      <c r="FK514" s="241"/>
      <c r="FL514" s="241"/>
      <c r="FM514" s="241"/>
      <c r="FN514" s="241"/>
      <c r="FO514" s="241"/>
      <c r="FP514" s="241"/>
      <c r="FQ514" s="241"/>
      <c r="FR514" s="241"/>
      <c r="FS514" s="241"/>
      <c r="FT514" s="241"/>
      <c r="FU514" s="241"/>
      <c r="FV514" s="241"/>
      <c r="FW514" s="241"/>
      <c r="FX514" s="241"/>
      <c r="FY514" s="241"/>
      <c r="FZ514" s="241"/>
      <c r="GA514" s="241"/>
      <c r="GB514" s="241"/>
      <c r="GC514" s="241"/>
      <c r="GD514" s="241"/>
      <c r="GE514" s="241"/>
      <c r="GF514" s="241"/>
      <c r="GG514" s="241"/>
      <c r="GH514" s="241"/>
      <c r="GI514" s="241"/>
      <c r="GJ514" s="241"/>
      <c r="GK514" s="241"/>
      <c r="GL514" s="241"/>
      <c r="GM514" s="241"/>
      <c r="GN514" s="241"/>
      <c r="GO514" s="241"/>
      <c r="GP514" s="241"/>
      <c r="GQ514" s="241"/>
      <c r="GR514" s="241"/>
      <c r="GS514" s="241"/>
      <c r="GT514" s="241"/>
      <c r="GU514" s="241"/>
      <c r="GV514" s="241"/>
      <c r="GW514" s="241"/>
      <c r="GX514" s="241"/>
      <c r="GY514" s="241"/>
      <c r="GZ514" s="241"/>
      <c r="HA514" s="241"/>
      <c r="HB514" s="241"/>
      <c r="HC514" s="241"/>
      <c r="HD514" s="241"/>
      <c r="HE514" s="241"/>
      <c r="HF514" s="241"/>
      <c r="HG514" s="241"/>
      <c r="HH514" s="241"/>
      <c r="HI514" s="241"/>
      <c r="HJ514" s="241"/>
      <c r="HK514" s="241"/>
      <c r="HL514" s="241"/>
      <c r="HM514" s="241"/>
      <c r="HN514" s="241"/>
      <c r="HO514" s="241"/>
      <c r="HP514" s="241"/>
      <c r="HQ514" s="241"/>
      <c r="HR514" s="241"/>
      <c r="HS514" s="241"/>
      <c r="HT514" s="241"/>
      <c r="HU514" s="241"/>
      <c r="HV514" s="241"/>
      <c r="HW514" s="241"/>
      <c r="HX514" s="241"/>
      <c r="HY514" s="241"/>
      <c r="HZ514" s="241"/>
      <c r="IA514" s="241"/>
      <c r="IB514" s="241"/>
      <c r="IC514" s="241"/>
      <c r="ID514" s="241"/>
      <c r="IE514" s="241"/>
      <c r="IF514" s="241"/>
      <c r="IG514" s="241"/>
      <c r="IH514" s="241"/>
      <c r="II514" s="241"/>
      <c r="IJ514" s="241"/>
      <c r="IK514" s="241"/>
      <c r="IL514" s="241"/>
      <c r="IM514" s="241"/>
      <c r="IN514" s="241"/>
      <c r="IO514" s="241"/>
      <c r="IP514" s="241"/>
      <c r="IQ514" s="241"/>
      <c r="IR514" s="241"/>
      <c r="IS514" s="241"/>
      <c r="IT514" s="241"/>
      <c r="IU514" s="241"/>
      <c r="IV514" s="241"/>
      <c r="IW514" s="241"/>
      <c r="IX514" s="241"/>
      <c r="IY514" s="241"/>
      <c r="IZ514" s="241"/>
      <c r="JA514" s="241"/>
      <c r="JB514" s="241"/>
      <c r="JC514" s="241"/>
      <c r="JD514" s="241"/>
      <c r="JE514" s="241"/>
      <c r="JF514" s="241"/>
      <c r="JG514" s="241"/>
      <c r="JH514" s="241"/>
      <c r="JI514" s="241"/>
      <c r="JJ514" s="241"/>
      <c r="JK514" s="241"/>
      <c r="JL514" s="241"/>
      <c r="JM514" s="241"/>
      <c r="JN514" s="241"/>
      <c r="JO514" s="241"/>
      <c r="JP514" s="241"/>
      <c r="JQ514" s="241"/>
      <c r="JR514" s="241"/>
      <c r="JS514" s="241"/>
      <c r="JT514" s="241"/>
      <c r="JU514" s="241"/>
      <c r="JV514" s="241"/>
      <c r="JW514" s="241"/>
      <c r="JX514" s="241"/>
      <c r="JY514" s="241"/>
      <c r="JZ514" s="241"/>
      <c r="KA514" s="241"/>
      <c r="KB514" s="241"/>
      <c r="KC514" s="241"/>
      <c r="KD514" s="241"/>
      <c r="KE514" s="241"/>
      <c r="KF514" s="241"/>
      <c r="KG514" s="241"/>
      <c r="KH514" s="241"/>
      <c r="KI514" s="241"/>
      <c r="KJ514" s="241"/>
      <c r="KK514" s="241"/>
      <c r="KL514" s="241"/>
      <c r="KM514" s="241"/>
      <c r="KN514" s="241"/>
      <c r="KO514" s="241"/>
      <c r="KP514" s="241"/>
      <c r="KQ514" s="241"/>
      <c r="KR514" s="241"/>
      <c r="KS514" s="241"/>
      <c r="KT514" s="241"/>
      <c r="KU514" s="241"/>
      <c r="KV514" s="241"/>
      <c r="KW514" s="241"/>
      <c r="KX514" s="241"/>
      <c r="KY514" s="241"/>
      <c r="KZ514" s="241"/>
      <c r="LA514" s="241"/>
      <c r="LB514" s="241"/>
      <c r="LC514" s="241"/>
      <c r="LD514" s="241"/>
      <c r="LE514" s="241"/>
      <c r="LF514" s="241"/>
      <c r="LG514" s="241"/>
      <c r="LH514" s="241"/>
      <c r="LI514" s="241"/>
      <c r="LJ514" s="241"/>
      <c r="LK514" s="241"/>
      <c r="LL514" s="241"/>
      <c r="LM514" s="241"/>
      <c r="LN514" s="241"/>
      <c r="LO514" s="241"/>
      <c r="LP514" s="241"/>
      <c r="LQ514" s="241"/>
      <c r="LR514" s="241"/>
      <c r="LS514" s="241"/>
      <c r="LT514" s="241"/>
      <c r="LU514" s="241"/>
      <c r="LV514" s="241"/>
      <c r="LW514" s="241"/>
      <c r="LX514" s="241"/>
      <c r="LY514" s="241"/>
      <c r="LZ514" s="241"/>
      <c r="MA514" s="241"/>
      <c r="MB514" s="241"/>
      <c r="MC514" s="241"/>
      <c r="MD514" s="241"/>
      <c r="ME514" s="241"/>
      <c r="MF514" s="241"/>
      <c r="MG514" s="241"/>
      <c r="MH514" s="241"/>
      <c r="MI514" s="241"/>
      <c r="MJ514" s="241"/>
      <c r="MK514" s="241"/>
      <c r="ML514" s="241"/>
      <c r="MM514" s="241"/>
      <c r="MN514" s="241"/>
      <c r="MO514" s="241"/>
      <c r="MP514" s="241"/>
      <c r="MQ514" s="241"/>
      <c r="MR514" s="241"/>
      <c r="MS514" s="241"/>
      <c r="MT514" s="241"/>
      <c r="MU514" s="241"/>
      <c r="MV514" s="241"/>
      <c r="MW514" s="241"/>
      <c r="MX514" s="241"/>
      <c r="MY514" s="241"/>
      <c r="MZ514" s="241"/>
      <c r="NA514" s="241"/>
      <c r="NB514" s="241"/>
      <c r="NC514" s="241"/>
      <c r="ND514" s="241"/>
      <c r="NE514" s="241"/>
      <c r="NF514" s="241"/>
      <c r="NG514" s="241"/>
      <c r="NH514" s="241"/>
      <c r="NI514" s="241"/>
      <c r="NJ514" s="241"/>
      <c r="NK514" s="241"/>
      <c r="NL514" s="241"/>
      <c r="NM514" s="241"/>
      <c r="NN514" s="241"/>
      <c r="NO514" s="241"/>
      <c r="NP514" s="241"/>
      <c r="NQ514" s="241"/>
      <c r="NR514" s="241"/>
      <c r="NS514" s="241"/>
      <c r="NT514" s="241"/>
      <c r="NU514" s="241"/>
      <c r="NV514" s="241"/>
      <c r="NW514" s="241"/>
      <c r="NX514" s="241"/>
      <c r="NY514" s="241"/>
      <c r="NZ514" s="241"/>
      <c r="OA514" s="241"/>
      <c r="OB514" s="241"/>
    </row>
    <row r="515" spans="1:392">
      <c r="A515" s="121" t="s">
        <v>290</v>
      </c>
      <c r="B515" s="157" t="s">
        <v>361</v>
      </c>
      <c r="C515" s="170">
        <f>VLOOKUP(A515,'Running Inventory count'!$A:$C,3,)</f>
        <v>5</v>
      </c>
      <c r="D515" s="169"/>
      <c r="E515" s="169"/>
      <c r="F515" s="115" t="s">
        <v>783</v>
      </c>
      <c r="G515" s="169" t="s">
        <v>821</v>
      </c>
      <c r="H515" s="167" t="s">
        <v>737</v>
      </c>
      <c r="I515" s="207"/>
      <c r="J515" s="163"/>
      <c r="K515" s="151"/>
    </row>
    <row r="516" spans="1:392">
      <c r="A516" s="293" t="s">
        <v>2211</v>
      </c>
      <c r="B516" s="387" t="s">
        <v>2220</v>
      </c>
      <c r="C516" s="290">
        <f>VLOOKUP(A516,'Running Inventory count'!$A:$C,3,)</f>
        <v>7</v>
      </c>
      <c r="D516" s="264"/>
      <c r="E516" s="266"/>
      <c r="F516" s="266" t="s">
        <v>2054</v>
      </c>
      <c r="G516" s="289" t="s">
        <v>868</v>
      </c>
      <c r="H516" s="288" t="s">
        <v>102</v>
      </c>
      <c r="I516" s="287"/>
      <c r="J516" s="285"/>
      <c r="K516" s="287"/>
    </row>
    <row r="517" spans="1:392" s="164" customFormat="1">
      <c r="A517" s="293" t="s">
        <v>2209</v>
      </c>
      <c r="B517" s="387" t="s">
        <v>2217</v>
      </c>
      <c r="C517" s="290">
        <f>VLOOKUP(A517,'Running Inventory count'!$A:$C,3,)</f>
        <v>4</v>
      </c>
      <c r="D517" s="264"/>
      <c r="E517" s="266"/>
      <c r="F517" s="266" t="s">
        <v>2054</v>
      </c>
      <c r="G517" s="289" t="s">
        <v>868</v>
      </c>
      <c r="H517" s="288" t="s">
        <v>102</v>
      </c>
      <c r="I517" s="287"/>
      <c r="J517" s="285"/>
      <c r="K517" s="287"/>
      <c r="L517" s="241"/>
      <c r="M517" s="241"/>
      <c r="N517" s="241"/>
      <c r="O517" s="241"/>
      <c r="P517" s="241"/>
      <c r="Q517" s="241"/>
      <c r="R517" s="241"/>
      <c r="S517" s="241"/>
      <c r="T517" s="241"/>
      <c r="U517" s="241"/>
      <c r="V517" s="241"/>
      <c r="W517" s="241"/>
      <c r="X517" s="241"/>
      <c r="Y517" s="241"/>
      <c r="Z517" s="241"/>
      <c r="AA517" s="241"/>
      <c r="AB517" s="241"/>
      <c r="AC517" s="241"/>
      <c r="AD517" s="241"/>
      <c r="AE517" s="241"/>
      <c r="AF517" s="241"/>
      <c r="AG517" s="241"/>
      <c r="AH517" s="241"/>
      <c r="AI517" s="241"/>
      <c r="AJ517" s="241"/>
      <c r="AK517" s="241"/>
      <c r="AL517" s="241"/>
      <c r="AM517" s="241"/>
      <c r="AN517" s="241"/>
      <c r="AO517" s="241"/>
      <c r="AP517" s="241"/>
      <c r="AQ517" s="241"/>
      <c r="AR517" s="241"/>
      <c r="AS517" s="241"/>
      <c r="AT517" s="241"/>
      <c r="AU517" s="241"/>
      <c r="AV517" s="241"/>
      <c r="AW517" s="241"/>
      <c r="AX517" s="241"/>
      <c r="AY517" s="241"/>
      <c r="AZ517" s="241"/>
      <c r="BA517" s="241"/>
      <c r="BB517" s="241"/>
      <c r="BC517" s="241"/>
      <c r="BD517" s="241"/>
      <c r="BE517" s="241"/>
      <c r="BF517" s="241"/>
      <c r="BG517" s="241"/>
      <c r="BH517" s="241"/>
      <c r="BI517" s="241"/>
      <c r="BJ517" s="241"/>
      <c r="BK517" s="241"/>
      <c r="BL517" s="241"/>
      <c r="BM517" s="241"/>
      <c r="BN517" s="241"/>
      <c r="BO517" s="241"/>
      <c r="BP517" s="241"/>
      <c r="BQ517" s="241"/>
      <c r="BR517" s="241"/>
      <c r="BS517" s="241"/>
      <c r="BT517" s="241"/>
      <c r="BU517" s="241"/>
      <c r="BV517" s="241"/>
      <c r="BW517" s="241"/>
      <c r="BX517" s="241"/>
      <c r="BY517" s="241"/>
      <c r="BZ517" s="241"/>
      <c r="CA517" s="241"/>
      <c r="CB517" s="241"/>
      <c r="CC517" s="241"/>
      <c r="CD517" s="241"/>
      <c r="CE517" s="241"/>
      <c r="CF517" s="241"/>
      <c r="CG517" s="241"/>
      <c r="CH517" s="241"/>
      <c r="CI517" s="241"/>
      <c r="CJ517" s="241"/>
      <c r="CK517" s="241"/>
      <c r="CL517" s="241"/>
      <c r="CM517" s="241"/>
      <c r="CN517" s="241"/>
      <c r="CO517" s="241"/>
      <c r="CP517" s="241"/>
      <c r="CQ517" s="241"/>
      <c r="CR517" s="241"/>
      <c r="CS517" s="241"/>
      <c r="CT517" s="241"/>
      <c r="CU517" s="241"/>
      <c r="CV517" s="241"/>
      <c r="CW517" s="241"/>
      <c r="CX517" s="241"/>
      <c r="CY517" s="241"/>
      <c r="CZ517" s="241"/>
      <c r="DA517" s="241"/>
      <c r="DB517" s="241"/>
      <c r="DC517" s="241"/>
      <c r="DD517" s="241"/>
      <c r="DE517" s="241"/>
      <c r="DF517" s="241"/>
      <c r="DG517" s="241"/>
      <c r="DH517" s="241"/>
      <c r="DI517" s="241"/>
      <c r="DJ517" s="241"/>
      <c r="DK517" s="241"/>
      <c r="DL517" s="241"/>
      <c r="DM517" s="241"/>
      <c r="DN517" s="241"/>
      <c r="DO517" s="241"/>
      <c r="DP517" s="241"/>
      <c r="DQ517" s="241"/>
      <c r="DR517" s="241"/>
      <c r="DS517" s="241"/>
      <c r="DT517" s="241"/>
      <c r="DU517" s="241"/>
      <c r="DV517" s="241"/>
      <c r="DW517" s="241"/>
      <c r="DX517" s="241"/>
      <c r="DY517" s="241"/>
      <c r="DZ517" s="241"/>
      <c r="EA517" s="241"/>
      <c r="EB517" s="241"/>
      <c r="EC517" s="241"/>
      <c r="ED517" s="241"/>
      <c r="EE517" s="241"/>
      <c r="EF517" s="241"/>
      <c r="EG517" s="241"/>
      <c r="EH517" s="241"/>
      <c r="EI517" s="241"/>
      <c r="EJ517" s="241"/>
      <c r="EK517" s="241"/>
      <c r="EL517" s="241"/>
      <c r="EM517" s="241"/>
      <c r="EN517" s="241"/>
      <c r="EO517" s="241"/>
      <c r="EP517" s="241"/>
      <c r="EQ517" s="241"/>
      <c r="ER517" s="241"/>
      <c r="ES517" s="241"/>
      <c r="ET517" s="241"/>
      <c r="EU517" s="241"/>
      <c r="EV517" s="241"/>
      <c r="EW517" s="241"/>
      <c r="EX517" s="241"/>
      <c r="EY517" s="241"/>
      <c r="EZ517" s="241"/>
      <c r="FA517" s="241"/>
      <c r="FB517" s="241"/>
      <c r="FC517" s="241"/>
      <c r="FD517" s="241"/>
      <c r="FE517" s="241"/>
      <c r="FF517" s="241"/>
      <c r="FG517" s="241"/>
      <c r="FH517" s="241"/>
      <c r="FI517" s="241"/>
      <c r="FJ517" s="241"/>
      <c r="FK517" s="241"/>
      <c r="FL517" s="241"/>
      <c r="FM517" s="241"/>
      <c r="FN517" s="241"/>
      <c r="FO517" s="241"/>
      <c r="FP517" s="241"/>
      <c r="FQ517" s="241"/>
      <c r="FR517" s="241"/>
      <c r="FS517" s="241"/>
      <c r="FT517" s="241"/>
      <c r="FU517" s="241"/>
      <c r="FV517" s="241"/>
      <c r="FW517" s="241"/>
      <c r="FX517" s="241"/>
      <c r="FY517" s="241"/>
      <c r="FZ517" s="241"/>
      <c r="GA517" s="241"/>
      <c r="GB517" s="241"/>
      <c r="GC517" s="241"/>
      <c r="GD517" s="241"/>
      <c r="GE517" s="241"/>
      <c r="GF517" s="241"/>
      <c r="GG517" s="241"/>
      <c r="GH517" s="241"/>
      <c r="GI517" s="241"/>
      <c r="GJ517" s="241"/>
      <c r="GK517" s="241"/>
      <c r="GL517" s="241"/>
      <c r="GM517" s="241"/>
      <c r="GN517" s="241"/>
      <c r="GO517" s="241"/>
      <c r="GP517" s="241"/>
      <c r="GQ517" s="241"/>
      <c r="GR517" s="241"/>
      <c r="GS517" s="241"/>
      <c r="GT517" s="241"/>
      <c r="GU517" s="241"/>
      <c r="GV517" s="241"/>
      <c r="GW517" s="241"/>
      <c r="GX517" s="241"/>
      <c r="GY517" s="241"/>
      <c r="GZ517" s="241"/>
      <c r="HA517" s="241"/>
      <c r="HB517" s="241"/>
      <c r="HC517" s="241"/>
      <c r="HD517" s="241"/>
      <c r="HE517" s="241"/>
      <c r="HF517" s="241"/>
      <c r="HG517" s="241"/>
      <c r="HH517" s="241"/>
      <c r="HI517" s="241"/>
      <c r="HJ517" s="241"/>
      <c r="HK517" s="241"/>
      <c r="HL517" s="241"/>
      <c r="HM517" s="241"/>
      <c r="HN517" s="241"/>
      <c r="HO517" s="241"/>
      <c r="HP517" s="241"/>
      <c r="HQ517" s="241"/>
      <c r="HR517" s="241"/>
      <c r="HS517" s="241"/>
      <c r="HT517" s="241"/>
      <c r="HU517" s="241"/>
      <c r="HV517" s="241"/>
      <c r="HW517" s="241"/>
      <c r="HX517" s="241"/>
      <c r="HY517" s="241"/>
      <c r="HZ517" s="241"/>
      <c r="IA517" s="241"/>
      <c r="IB517" s="241"/>
      <c r="IC517" s="241"/>
      <c r="ID517" s="241"/>
      <c r="IE517" s="241"/>
      <c r="IF517" s="241"/>
      <c r="IG517" s="241"/>
      <c r="IH517" s="241"/>
      <c r="II517" s="241"/>
      <c r="IJ517" s="241"/>
      <c r="IK517" s="241"/>
      <c r="IL517" s="241"/>
      <c r="IM517" s="241"/>
      <c r="IN517" s="241"/>
      <c r="IO517" s="241"/>
      <c r="IP517" s="241"/>
      <c r="IQ517" s="241"/>
      <c r="IR517" s="241"/>
      <c r="IS517" s="241"/>
      <c r="IT517" s="241"/>
      <c r="IU517" s="241"/>
      <c r="IV517" s="241"/>
      <c r="IW517" s="241"/>
      <c r="IX517" s="241"/>
      <c r="IY517" s="241"/>
      <c r="IZ517" s="241"/>
      <c r="JA517" s="241"/>
      <c r="JB517" s="241"/>
      <c r="JC517" s="241"/>
      <c r="JD517" s="241"/>
      <c r="JE517" s="241"/>
      <c r="JF517" s="241"/>
      <c r="JG517" s="241"/>
      <c r="JH517" s="241"/>
      <c r="JI517" s="241"/>
      <c r="JJ517" s="241"/>
      <c r="JK517" s="241"/>
      <c r="JL517" s="241"/>
      <c r="JM517" s="241"/>
      <c r="JN517" s="241"/>
      <c r="JO517" s="241"/>
      <c r="JP517" s="241"/>
      <c r="JQ517" s="241"/>
      <c r="JR517" s="241"/>
      <c r="JS517" s="241"/>
      <c r="JT517" s="241"/>
      <c r="JU517" s="241"/>
      <c r="JV517" s="241"/>
      <c r="JW517" s="241"/>
      <c r="JX517" s="241"/>
      <c r="JY517" s="241"/>
      <c r="JZ517" s="241"/>
      <c r="KA517" s="241"/>
      <c r="KB517" s="241"/>
      <c r="KC517" s="241"/>
      <c r="KD517" s="241"/>
      <c r="KE517" s="241"/>
      <c r="KF517" s="241"/>
      <c r="KG517" s="241"/>
      <c r="KH517" s="241"/>
      <c r="KI517" s="241"/>
      <c r="KJ517" s="241"/>
      <c r="KK517" s="241"/>
      <c r="KL517" s="241"/>
      <c r="KM517" s="241"/>
      <c r="KN517" s="241"/>
      <c r="KO517" s="241"/>
      <c r="KP517" s="241"/>
      <c r="KQ517" s="241"/>
      <c r="KR517" s="241"/>
      <c r="KS517" s="241"/>
      <c r="KT517" s="241"/>
      <c r="KU517" s="241"/>
      <c r="KV517" s="241"/>
      <c r="KW517" s="241"/>
      <c r="KX517" s="241"/>
      <c r="KY517" s="241"/>
      <c r="KZ517" s="241"/>
      <c r="LA517" s="241"/>
      <c r="LB517" s="241"/>
      <c r="LC517" s="241"/>
      <c r="LD517" s="241"/>
      <c r="LE517" s="241"/>
      <c r="LF517" s="241"/>
      <c r="LG517" s="241"/>
      <c r="LH517" s="241"/>
      <c r="LI517" s="241"/>
      <c r="LJ517" s="241"/>
      <c r="LK517" s="241"/>
      <c r="LL517" s="241"/>
      <c r="LM517" s="241"/>
      <c r="LN517" s="241"/>
      <c r="LO517" s="241"/>
      <c r="LP517" s="241"/>
      <c r="LQ517" s="241"/>
      <c r="LR517" s="241"/>
      <c r="LS517" s="241"/>
      <c r="LT517" s="241"/>
      <c r="LU517" s="241"/>
      <c r="LV517" s="241"/>
      <c r="LW517" s="241"/>
      <c r="LX517" s="241"/>
      <c r="LY517" s="241"/>
      <c r="LZ517" s="241"/>
      <c r="MA517" s="241"/>
      <c r="MB517" s="241"/>
      <c r="MC517" s="241"/>
      <c r="MD517" s="241"/>
      <c r="ME517" s="241"/>
      <c r="MF517" s="241"/>
      <c r="MG517" s="241"/>
      <c r="MH517" s="241"/>
      <c r="MI517" s="241"/>
      <c r="MJ517" s="241"/>
      <c r="MK517" s="241"/>
      <c r="ML517" s="241"/>
      <c r="MM517" s="241"/>
      <c r="MN517" s="241"/>
      <c r="MO517" s="241"/>
      <c r="MP517" s="241"/>
      <c r="MQ517" s="241"/>
      <c r="MR517" s="241"/>
      <c r="MS517" s="241"/>
      <c r="MT517" s="241"/>
      <c r="MU517" s="241"/>
      <c r="MV517" s="241"/>
      <c r="MW517" s="241"/>
      <c r="MX517" s="241"/>
      <c r="MY517" s="241"/>
      <c r="MZ517" s="241"/>
      <c r="NA517" s="241"/>
      <c r="NB517" s="241"/>
      <c r="NC517" s="241"/>
      <c r="ND517" s="241"/>
      <c r="NE517" s="241"/>
      <c r="NF517" s="241"/>
      <c r="NG517" s="241"/>
      <c r="NH517" s="241"/>
      <c r="NI517" s="241"/>
      <c r="NJ517" s="241"/>
      <c r="NK517" s="241"/>
      <c r="NL517" s="241"/>
      <c r="NM517" s="241"/>
      <c r="NN517" s="241"/>
      <c r="NO517" s="241"/>
      <c r="NP517" s="241"/>
      <c r="NQ517" s="241"/>
      <c r="NR517" s="241"/>
      <c r="NS517" s="241"/>
      <c r="NT517" s="241"/>
      <c r="NU517" s="241"/>
      <c r="NV517" s="241"/>
      <c r="NW517" s="241"/>
      <c r="NX517" s="241"/>
      <c r="NY517" s="241"/>
      <c r="NZ517" s="241"/>
      <c r="OA517" s="241"/>
      <c r="OB517" s="241"/>
    </row>
    <row r="518" spans="1:392">
      <c r="A518" s="269" t="s">
        <v>2249</v>
      </c>
      <c r="B518" s="189" t="s">
        <v>2239</v>
      </c>
      <c r="C518" s="290">
        <f>VLOOKUP(A518,'Running Inventory count'!$A:$C,3,)</f>
        <v>4</v>
      </c>
      <c r="D518" s="264"/>
      <c r="E518" s="266"/>
      <c r="F518" s="266" t="s">
        <v>2054</v>
      </c>
      <c r="G518" s="289" t="s">
        <v>868</v>
      </c>
      <c r="H518" s="288" t="s">
        <v>102</v>
      </c>
      <c r="I518" s="287"/>
      <c r="J518" s="285"/>
      <c r="K518" s="287"/>
      <c r="L518" s="242"/>
    </row>
    <row r="519" spans="1:392">
      <c r="A519" s="122" t="s">
        <v>58</v>
      </c>
      <c r="B519" s="31" t="s">
        <v>358</v>
      </c>
      <c r="C519" s="170">
        <f>VLOOKUP(A519,'Running Inventory count'!$A:$C,3,)</f>
        <v>188</v>
      </c>
      <c r="D519" s="152"/>
      <c r="E519" s="23"/>
      <c r="F519" s="115" t="s">
        <v>783</v>
      </c>
      <c r="G519" s="145" t="s">
        <v>819</v>
      </c>
      <c r="H519" s="167" t="s">
        <v>102</v>
      </c>
      <c r="I519" s="8"/>
      <c r="J519" s="135"/>
      <c r="K519" s="8"/>
      <c r="L519" s="242"/>
    </row>
    <row r="520" spans="1:392" s="164" customFormat="1">
      <c r="A520" s="293" t="s">
        <v>2223</v>
      </c>
      <c r="B520" s="387" t="s">
        <v>2225</v>
      </c>
      <c r="C520" s="290">
        <f>VLOOKUP(A520,'Running Inventory count'!$A:$C,3,)</f>
        <v>6</v>
      </c>
      <c r="D520" s="264"/>
      <c r="E520" s="266"/>
      <c r="F520" s="266" t="s">
        <v>2054</v>
      </c>
      <c r="G520" s="289" t="s">
        <v>868</v>
      </c>
      <c r="H520" s="288" t="s">
        <v>102</v>
      </c>
      <c r="I520" s="287"/>
      <c r="J520" s="285"/>
      <c r="K520" s="287"/>
      <c r="L520" s="242"/>
      <c r="M520" s="241"/>
      <c r="N520" s="241"/>
      <c r="O520" s="241"/>
      <c r="P520" s="241"/>
      <c r="Q520" s="241"/>
      <c r="R520" s="241"/>
      <c r="S520" s="241"/>
      <c r="T520" s="241"/>
      <c r="U520" s="241"/>
      <c r="V520" s="241"/>
      <c r="W520" s="241"/>
      <c r="X520" s="241"/>
      <c r="Y520" s="241"/>
      <c r="Z520" s="241"/>
      <c r="AA520" s="241"/>
      <c r="AB520" s="241"/>
      <c r="AC520" s="241"/>
      <c r="AD520" s="241"/>
      <c r="AE520" s="241"/>
      <c r="AF520" s="241"/>
      <c r="AG520" s="241"/>
      <c r="AH520" s="241"/>
      <c r="AI520" s="241"/>
      <c r="AJ520" s="241"/>
      <c r="AK520" s="241"/>
      <c r="AL520" s="241"/>
      <c r="AM520" s="241"/>
      <c r="AN520" s="241"/>
      <c r="AO520" s="241"/>
      <c r="AP520" s="241"/>
      <c r="AQ520" s="241"/>
      <c r="AR520" s="241"/>
      <c r="AS520" s="241"/>
      <c r="AT520" s="241"/>
      <c r="AU520" s="241"/>
      <c r="AV520" s="241"/>
      <c r="AW520" s="241"/>
      <c r="AX520" s="241"/>
      <c r="AY520" s="241"/>
      <c r="AZ520" s="241"/>
      <c r="BA520" s="241"/>
      <c r="BB520" s="241"/>
      <c r="BC520" s="241"/>
      <c r="BD520" s="241"/>
      <c r="BE520" s="241"/>
      <c r="BF520" s="241"/>
      <c r="BG520" s="241"/>
      <c r="BH520" s="241"/>
      <c r="BI520" s="241"/>
      <c r="BJ520" s="241"/>
      <c r="BK520" s="241"/>
      <c r="BL520" s="241"/>
      <c r="BM520" s="241"/>
      <c r="BN520" s="241"/>
      <c r="BO520" s="241"/>
      <c r="BP520" s="241"/>
      <c r="BQ520" s="241"/>
      <c r="BR520" s="241"/>
      <c r="BS520" s="241"/>
      <c r="BT520" s="241"/>
      <c r="BU520" s="241"/>
      <c r="BV520" s="241"/>
      <c r="BW520" s="241"/>
      <c r="BX520" s="241"/>
      <c r="BY520" s="241"/>
      <c r="BZ520" s="241"/>
      <c r="CA520" s="241"/>
      <c r="CB520" s="241"/>
      <c r="CC520" s="241"/>
      <c r="CD520" s="241"/>
      <c r="CE520" s="241"/>
      <c r="CF520" s="241"/>
      <c r="CG520" s="241"/>
      <c r="CH520" s="241"/>
      <c r="CI520" s="241"/>
      <c r="CJ520" s="241"/>
      <c r="CK520" s="241"/>
      <c r="CL520" s="241"/>
      <c r="CM520" s="241"/>
      <c r="CN520" s="241"/>
      <c r="CO520" s="241"/>
      <c r="CP520" s="241"/>
      <c r="CQ520" s="241"/>
      <c r="CR520" s="241"/>
      <c r="CS520" s="241"/>
      <c r="CT520" s="241"/>
      <c r="CU520" s="241"/>
      <c r="CV520" s="241"/>
      <c r="CW520" s="241"/>
      <c r="CX520" s="241"/>
      <c r="CY520" s="241"/>
      <c r="CZ520" s="241"/>
      <c r="DA520" s="241"/>
      <c r="DB520" s="241"/>
      <c r="DC520" s="241"/>
      <c r="DD520" s="241"/>
      <c r="DE520" s="241"/>
      <c r="DF520" s="241"/>
      <c r="DG520" s="241"/>
      <c r="DH520" s="241"/>
      <c r="DI520" s="241"/>
      <c r="DJ520" s="241"/>
      <c r="DK520" s="241"/>
      <c r="DL520" s="241"/>
      <c r="DM520" s="241"/>
      <c r="DN520" s="241"/>
      <c r="DO520" s="241"/>
      <c r="DP520" s="241"/>
      <c r="DQ520" s="241"/>
      <c r="DR520" s="241"/>
      <c r="DS520" s="241"/>
      <c r="DT520" s="241"/>
      <c r="DU520" s="241"/>
      <c r="DV520" s="241"/>
      <c r="DW520" s="241"/>
      <c r="DX520" s="241"/>
      <c r="DY520" s="241"/>
      <c r="DZ520" s="241"/>
      <c r="EA520" s="241"/>
      <c r="EB520" s="241"/>
      <c r="EC520" s="241"/>
      <c r="ED520" s="241"/>
      <c r="EE520" s="241"/>
      <c r="EF520" s="241"/>
      <c r="EG520" s="241"/>
      <c r="EH520" s="241"/>
      <c r="EI520" s="241"/>
      <c r="EJ520" s="241"/>
      <c r="EK520" s="241"/>
      <c r="EL520" s="241"/>
      <c r="EM520" s="241"/>
      <c r="EN520" s="241"/>
      <c r="EO520" s="241"/>
      <c r="EP520" s="241"/>
      <c r="EQ520" s="241"/>
      <c r="ER520" s="241"/>
      <c r="ES520" s="241"/>
      <c r="ET520" s="241"/>
      <c r="EU520" s="241"/>
      <c r="EV520" s="241"/>
      <c r="EW520" s="241"/>
      <c r="EX520" s="241"/>
      <c r="EY520" s="241"/>
      <c r="EZ520" s="241"/>
      <c r="FA520" s="241"/>
      <c r="FB520" s="241"/>
      <c r="FC520" s="241"/>
      <c r="FD520" s="241"/>
      <c r="FE520" s="241"/>
      <c r="FF520" s="241"/>
      <c r="FG520" s="241"/>
      <c r="FH520" s="241"/>
      <c r="FI520" s="241"/>
      <c r="FJ520" s="241"/>
      <c r="FK520" s="241"/>
      <c r="FL520" s="241"/>
      <c r="FM520" s="241"/>
      <c r="FN520" s="241"/>
      <c r="FO520" s="241"/>
      <c r="FP520" s="241"/>
      <c r="FQ520" s="241"/>
      <c r="FR520" s="241"/>
      <c r="FS520" s="241"/>
      <c r="FT520" s="241"/>
      <c r="FU520" s="241"/>
      <c r="FV520" s="241"/>
      <c r="FW520" s="241"/>
      <c r="FX520" s="241"/>
      <c r="FY520" s="241"/>
      <c r="FZ520" s="241"/>
      <c r="GA520" s="241"/>
      <c r="GB520" s="241"/>
      <c r="GC520" s="241"/>
      <c r="GD520" s="241"/>
      <c r="GE520" s="241"/>
      <c r="GF520" s="241"/>
      <c r="GG520" s="241"/>
      <c r="GH520" s="241"/>
      <c r="GI520" s="241"/>
      <c r="GJ520" s="241"/>
      <c r="GK520" s="241"/>
      <c r="GL520" s="241"/>
      <c r="GM520" s="241"/>
      <c r="GN520" s="241"/>
      <c r="GO520" s="241"/>
      <c r="GP520" s="241"/>
      <c r="GQ520" s="241"/>
      <c r="GR520" s="241"/>
      <c r="GS520" s="241"/>
      <c r="GT520" s="241"/>
      <c r="GU520" s="241"/>
      <c r="GV520" s="241"/>
      <c r="GW520" s="241"/>
      <c r="GX520" s="241"/>
      <c r="GY520" s="241"/>
      <c r="GZ520" s="241"/>
      <c r="HA520" s="241"/>
      <c r="HB520" s="241"/>
      <c r="HC520" s="241"/>
      <c r="HD520" s="241"/>
      <c r="HE520" s="241"/>
      <c r="HF520" s="241"/>
      <c r="HG520" s="241"/>
      <c r="HH520" s="241"/>
      <c r="HI520" s="241"/>
      <c r="HJ520" s="241"/>
      <c r="HK520" s="241"/>
      <c r="HL520" s="241"/>
      <c r="HM520" s="241"/>
      <c r="HN520" s="241"/>
      <c r="HO520" s="241"/>
      <c r="HP520" s="241"/>
      <c r="HQ520" s="241"/>
      <c r="HR520" s="241"/>
      <c r="HS520" s="241"/>
      <c r="HT520" s="241"/>
      <c r="HU520" s="241"/>
      <c r="HV520" s="241"/>
      <c r="HW520" s="241"/>
      <c r="HX520" s="241"/>
      <c r="HY520" s="241"/>
      <c r="HZ520" s="241"/>
      <c r="IA520" s="241"/>
      <c r="IB520" s="241"/>
      <c r="IC520" s="241"/>
      <c r="ID520" s="241"/>
      <c r="IE520" s="241"/>
      <c r="IF520" s="241"/>
      <c r="IG520" s="241"/>
      <c r="IH520" s="241"/>
      <c r="II520" s="241"/>
      <c r="IJ520" s="241"/>
      <c r="IK520" s="241"/>
      <c r="IL520" s="241"/>
      <c r="IM520" s="241"/>
      <c r="IN520" s="241"/>
      <c r="IO520" s="241"/>
      <c r="IP520" s="241"/>
      <c r="IQ520" s="241"/>
      <c r="IR520" s="241"/>
      <c r="IS520" s="241"/>
      <c r="IT520" s="241"/>
      <c r="IU520" s="241"/>
      <c r="IV520" s="241"/>
      <c r="IW520" s="241"/>
      <c r="IX520" s="241"/>
      <c r="IY520" s="241"/>
      <c r="IZ520" s="241"/>
      <c r="JA520" s="241"/>
      <c r="JB520" s="241"/>
      <c r="JC520" s="241"/>
      <c r="JD520" s="241"/>
      <c r="JE520" s="241"/>
      <c r="JF520" s="241"/>
      <c r="JG520" s="241"/>
      <c r="JH520" s="241"/>
      <c r="JI520" s="241"/>
      <c r="JJ520" s="241"/>
      <c r="JK520" s="241"/>
      <c r="JL520" s="241"/>
      <c r="JM520" s="241"/>
      <c r="JN520" s="241"/>
      <c r="JO520" s="241"/>
      <c r="JP520" s="241"/>
      <c r="JQ520" s="241"/>
      <c r="JR520" s="241"/>
      <c r="JS520" s="241"/>
      <c r="JT520" s="241"/>
      <c r="JU520" s="241"/>
      <c r="JV520" s="241"/>
      <c r="JW520" s="241"/>
      <c r="JX520" s="241"/>
      <c r="JY520" s="241"/>
      <c r="JZ520" s="241"/>
      <c r="KA520" s="241"/>
      <c r="KB520" s="241"/>
      <c r="KC520" s="241"/>
      <c r="KD520" s="241"/>
      <c r="KE520" s="241"/>
      <c r="KF520" s="241"/>
      <c r="KG520" s="241"/>
      <c r="KH520" s="241"/>
      <c r="KI520" s="241"/>
      <c r="KJ520" s="241"/>
      <c r="KK520" s="241"/>
      <c r="KL520" s="241"/>
      <c r="KM520" s="241"/>
      <c r="KN520" s="241"/>
      <c r="KO520" s="241"/>
      <c r="KP520" s="241"/>
      <c r="KQ520" s="241"/>
      <c r="KR520" s="241"/>
      <c r="KS520" s="241"/>
      <c r="KT520" s="241"/>
      <c r="KU520" s="241"/>
      <c r="KV520" s="241"/>
      <c r="KW520" s="241"/>
      <c r="KX520" s="241"/>
      <c r="KY520" s="241"/>
      <c r="KZ520" s="241"/>
      <c r="LA520" s="241"/>
      <c r="LB520" s="241"/>
      <c r="LC520" s="241"/>
      <c r="LD520" s="241"/>
      <c r="LE520" s="241"/>
      <c r="LF520" s="241"/>
      <c r="LG520" s="241"/>
      <c r="LH520" s="241"/>
      <c r="LI520" s="241"/>
      <c r="LJ520" s="241"/>
      <c r="LK520" s="241"/>
      <c r="LL520" s="241"/>
      <c r="LM520" s="241"/>
      <c r="LN520" s="241"/>
      <c r="LO520" s="241"/>
      <c r="LP520" s="241"/>
      <c r="LQ520" s="241"/>
      <c r="LR520" s="241"/>
      <c r="LS520" s="241"/>
      <c r="LT520" s="241"/>
      <c r="LU520" s="241"/>
      <c r="LV520" s="241"/>
      <c r="LW520" s="241"/>
      <c r="LX520" s="241"/>
      <c r="LY520" s="241"/>
      <c r="LZ520" s="241"/>
      <c r="MA520" s="241"/>
      <c r="MB520" s="241"/>
      <c r="MC520" s="241"/>
      <c r="MD520" s="241"/>
      <c r="ME520" s="241"/>
      <c r="MF520" s="241"/>
      <c r="MG520" s="241"/>
      <c r="MH520" s="241"/>
      <c r="MI520" s="241"/>
      <c r="MJ520" s="241"/>
      <c r="MK520" s="241"/>
      <c r="ML520" s="241"/>
      <c r="MM520" s="241"/>
      <c r="MN520" s="241"/>
      <c r="MO520" s="241"/>
      <c r="MP520" s="241"/>
      <c r="MQ520" s="241"/>
      <c r="MR520" s="241"/>
      <c r="MS520" s="241"/>
      <c r="MT520" s="241"/>
      <c r="MU520" s="241"/>
      <c r="MV520" s="241"/>
      <c r="MW520" s="241"/>
      <c r="MX520" s="241"/>
      <c r="MY520" s="241"/>
      <c r="MZ520" s="241"/>
      <c r="NA520" s="241"/>
      <c r="NB520" s="241"/>
      <c r="NC520" s="241"/>
      <c r="ND520" s="241"/>
      <c r="NE520" s="241"/>
      <c r="NF520" s="241"/>
      <c r="NG520" s="241"/>
      <c r="NH520" s="241"/>
      <c r="NI520" s="241"/>
      <c r="NJ520" s="241"/>
      <c r="NK520" s="241"/>
      <c r="NL520" s="241"/>
      <c r="NM520" s="241"/>
      <c r="NN520" s="241"/>
      <c r="NO520" s="241"/>
      <c r="NP520" s="241"/>
      <c r="NQ520" s="241"/>
      <c r="NR520" s="241"/>
      <c r="NS520" s="241"/>
      <c r="NT520" s="241"/>
      <c r="NU520" s="241"/>
      <c r="NV520" s="241"/>
      <c r="NW520" s="241"/>
      <c r="NX520" s="241"/>
      <c r="NY520" s="241"/>
      <c r="NZ520" s="241"/>
      <c r="OA520" s="241"/>
      <c r="OB520" s="241"/>
    </row>
    <row r="521" spans="1:392" s="164" customFormat="1">
      <c r="A521" s="123" t="s">
        <v>59</v>
      </c>
      <c r="B521" s="29" t="s">
        <v>566</v>
      </c>
      <c r="C521" s="290">
        <f>VLOOKUP(A521,'Running Inventory count'!$A:$C,3,)</f>
        <v>157</v>
      </c>
      <c r="D521" s="264"/>
      <c r="E521" s="18"/>
      <c r="F521" s="266" t="s">
        <v>970</v>
      </c>
      <c r="G521" s="289" t="s">
        <v>868</v>
      </c>
      <c r="H521" s="288" t="s">
        <v>102</v>
      </c>
      <c r="I521" s="287"/>
      <c r="J521" s="285"/>
      <c r="K521" s="287"/>
      <c r="L521" s="242"/>
      <c r="M521" s="241"/>
      <c r="N521" s="241"/>
      <c r="O521" s="241"/>
      <c r="P521" s="241"/>
      <c r="Q521" s="241"/>
      <c r="R521" s="241"/>
      <c r="S521" s="241"/>
      <c r="T521" s="241"/>
      <c r="U521" s="241"/>
      <c r="V521" s="241"/>
      <c r="W521" s="241"/>
      <c r="X521" s="241"/>
      <c r="Y521" s="241"/>
      <c r="Z521" s="241"/>
      <c r="AA521" s="241"/>
      <c r="AB521" s="241"/>
      <c r="AC521" s="241"/>
      <c r="AD521" s="241"/>
      <c r="AE521" s="241"/>
      <c r="AF521" s="241"/>
      <c r="AG521" s="241"/>
      <c r="AH521" s="241"/>
      <c r="AI521" s="241"/>
      <c r="AJ521" s="241"/>
      <c r="AK521" s="241"/>
      <c r="AL521" s="241"/>
      <c r="AM521" s="241"/>
      <c r="AN521" s="241"/>
      <c r="AO521" s="241"/>
      <c r="AP521" s="241"/>
      <c r="AQ521" s="241"/>
      <c r="AR521" s="241"/>
      <c r="AS521" s="241"/>
      <c r="AT521" s="241"/>
      <c r="AU521" s="241"/>
      <c r="AV521" s="241"/>
      <c r="AW521" s="241"/>
      <c r="AX521" s="241"/>
      <c r="AY521" s="241"/>
      <c r="AZ521" s="241"/>
      <c r="BA521" s="241"/>
      <c r="BB521" s="241"/>
      <c r="BC521" s="241"/>
      <c r="BD521" s="241"/>
      <c r="BE521" s="241"/>
      <c r="BF521" s="241"/>
      <c r="BG521" s="241"/>
      <c r="BH521" s="241"/>
      <c r="BI521" s="241"/>
      <c r="BJ521" s="241"/>
      <c r="BK521" s="241"/>
      <c r="BL521" s="241"/>
      <c r="BM521" s="241"/>
      <c r="BN521" s="241"/>
      <c r="BO521" s="241"/>
      <c r="BP521" s="241"/>
      <c r="BQ521" s="241"/>
      <c r="BR521" s="241"/>
      <c r="BS521" s="241"/>
      <c r="BT521" s="241"/>
      <c r="BU521" s="241"/>
      <c r="BV521" s="241"/>
      <c r="BW521" s="241"/>
      <c r="BX521" s="241"/>
      <c r="BY521" s="241"/>
      <c r="BZ521" s="241"/>
      <c r="CA521" s="241"/>
      <c r="CB521" s="241"/>
      <c r="CC521" s="241"/>
      <c r="CD521" s="241"/>
      <c r="CE521" s="241"/>
      <c r="CF521" s="241"/>
      <c r="CG521" s="241"/>
      <c r="CH521" s="241"/>
      <c r="CI521" s="241"/>
      <c r="CJ521" s="241"/>
      <c r="CK521" s="241"/>
      <c r="CL521" s="241"/>
      <c r="CM521" s="241"/>
      <c r="CN521" s="241"/>
      <c r="CO521" s="241"/>
      <c r="CP521" s="241"/>
      <c r="CQ521" s="241"/>
      <c r="CR521" s="241"/>
      <c r="CS521" s="241"/>
      <c r="CT521" s="241"/>
      <c r="CU521" s="241"/>
      <c r="CV521" s="241"/>
      <c r="CW521" s="241"/>
      <c r="CX521" s="241"/>
      <c r="CY521" s="241"/>
      <c r="CZ521" s="241"/>
      <c r="DA521" s="241"/>
      <c r="DB521" s="241"/>
      <c r="DC521" s="241"/>
      <c r="DD521" s="241"/>
      <c r="DE521" s="241"/>
      <c r="DF521" s="241"/>
      <c r="DG521" s="241"/>
      <c r="DH521" s="241"/>
      <c r="DI521" s="241"/>
      <c r="DJ521" s="241"/>
      <c r="DK521" s="241"/>
      <c r="DL521" s="241"/>
      <c r="DM521" s="241"/>
      <c r="DN521" s="241"/>
      <c r="DO521" s="241"/>
      <c r="DP521" s="241"/>
      <c r="DQ521" s="241"/>
      <c r="DR521" s="241"/>
      <c r="DS521" s="241"/>
      <c r="DT521" s="241"/>
      <c r="DU521" s="241"/>
      <c r="DV521" s="241"/>
      <c r="DW521" s="241"/>
      <c r="DX521" s="241"/>
      <c r="DY521" s="241"/>
      <c r="DZ521" s="241"/>
      <c r="EA521" s="241"/>
      <c r="EB521" s="241"/>
      <c r="EC521" s="241"/>
      <c r="ED521" s="241"/>
      <c r="EE521" s="241"/>
      <c r="EF521" s="241"/>
      <c r="EG521" s="241"/>
      <c r="EH521" s="241"/>
      <c r="EI521" s="241"/>
      <c r="EJ521" s="241"/>
      <c r="EK521" s="241"/>
      <c r="EL521" s="241"/>
      <c r="EM521" s="241"/>
      <c r="EN521" s="241"/>
      <c r="EO521" s="241"/>
      <c r="EP521" s="241"/>
      <c r="EQ521" s="241"/>
      <c r="ER521" s="241"/>
      <c r="ES521" s="241"/>
      <c r="ET521" s="241"/>
      <c r="EU521" s="241"/>
      <c r="EV521" s="241"/>
      <c r="EW521" s="241"/>
      <c r="EX521" s="241"/>
      <c r="EY521" s="241"/>
      <c r="EZ521" s="241"/>
      <c r="FA521" s="241"/>
      <c r="FB521" s="241"/>
      <c r="FC521" s="241"/>
      <c r="FD521" s="241"/>
      <c r="FE521" s="241"/>
      <c r="FF521" s="241"/>
      <c r="FG521" s="241"/>
      <c r="FH521" s="241"/>
      <c r="FI521" s="241"/>
      <c r="FJ521" s="241"/>
      <c r="FK521" s="241"/>
      <c r="FL521" s="241"/>
      <c r="FM521" s="241"/>
      <c r="FN521" s="241"/>
      <c r="FO521" s="241"/>
      <c r="FP521" s="241"/>
      <c r="FQ521" s="241"/>
      <c r="FR521" s="241"/>
      <c r="FS521" s="241"/>
      <c r="FT521" s="241"/>
      <c r="FU521" s="241"/>
      <c r="FV521" s="241"/>
      <c r="FW521" s="241"/>
      <c r="FX521" s="241"/>
      <c r="FY521" s="241"/>
      <c r="FZ521" s="241"/>
      <c r="GA521" s="241"/>
      <c r="GB521" s="241"/>
      <c r="GC521" s="241"/>
      <c r="GD521" s="241"/>
      <c r="GE521" s="241"/>
      <c r="GF521" s="241"/>
      <c r="GG521" s="241"/>
      <c r="GH521" s="241"/>
      <c r="GI521" s="241"/>
      <c r="GJ521" s="241"/>
      <c r="GK521" s="241"/>
      <c r="GL521" s="241"/>
      <c r="GM521" s="241"/>
      <c r="GN521" s="241"/>
      <c r="GO521" s="241"/>
      <c r="GP521" s="241"/>
      <c r="GQ521" s="241"/>
      <c r="GR521" s="241"/>
      <c r="GS521" s="241"/>
      <c r="GT521" s="241"/>
      <c r="GU521" s="241"/>
      <c r="GV521" s="241"/>
      <c r="GW521" s="241"/>
      <c r="GX521" s="241"/>
      <c r="GY521" s="241"/>
      <c r="GZ521" s="241"/>
      <c r="HA521" s="241"/>
      <c r="HB521" s="241"/>
      <c r="HC521" s="241"/>
      <c r="HD521" s="241"/>
      <c r="HE521" s="241"/>
      <c r="HF521" s="241"/>
      <c r="HG521" s="241"/>
      <c r="HH521" s="241"/>
      <c r="HI521" s="241"/>
      <c r="HJ521" s="241"/>
      <c r="HK521" s="241"/>
      <c r="HL521" s="241"/>
      <c r="HM521" s="241"/>
      <c r="HN521" s="241"/>
      <c r="HO521" s="241"/>
      <c r="HP521" s="241"/>
      <c r="HQ521" s="241"/>
      <c r="HR521" s="241"/>
      <c r="HS521" s="241"/>
      <c r="HT521" s="241"/>
      <c r="HU521" s="241"/>
      <c r="HV521" s="241"/>
      <c r="HW521" s="241"/>
      <c r="HX521" s="241"/>
      <c r="HY521" s="241"/>
      <c r="HZ521" s="241"/>
      <c r="IA521" s="241"/>
      <c r="IB521" s="241"/>
      <c r="IC521" s="241"/>
      <c r="ID521" s="241"/>
      <c r="IE521" s="241"/>
      <c r="IF521" s="241"/>
      <c r="IG521" s="241"/>
      <c r="IH521" s="241"/>
      <c r="II521" s="241"/>
      <c r="IJ521" s="241"/>
      <c r="IK521" s="241"/>
      <c r="IL521" s="241"/>
      <c r="IM521" s="241"/>
      <c r="IN521" s="241"/>
      <c r="IO521" s="241"/>
      <c r="IP521" s="241"/>
      <c r="IQ521" s="241"/>
      <c r="IR521" s="241"/>
      <c r="IS521" s="241"/>
      <c r="IT521" s="241"/>
      <c r="IU521" s="241"/>
      <c r="IV521" s="241"/>
      <c r="IW521" s="241"/>
      <c r="IX521" s="241"/>
      <c r="IY521" s="241"/>
      <c r="IZ521" s="241"/>
      <c r="JA521" s="241"/>
      <c r="JB521" s="241"/>
      <c r="JC521" s="241"/>
      <c r="JD521" s="241"/>
      <c r="JE521" s="241"/>
      <c r="JF521" s="241"/>
      <c r="JG521" s="241"/>
      <c r="JH521" s="241"/>
      <c r="JI521" s="241"/>
      <c r="JJ521" s="241"/>
      <c r="JK521" s="241"/>
      <c r="JL521" s="241"/>
      <c r="JM521" s="241"/>
      <c r="JN521" s="241"/>
      <c r="JO521" s="241"/>
      <c r="JP521" s="241"/>
      <c r="JQ521" s="241"/>
      <c r="JR521" s="241"/>
      <c r="JS521" s="241"/>
      <c r="JT521" s="241"/>
      <c r="JU521" s="241"/>
      <c r="JV521" s="241"/>
      <c r="JW521" s="241"/>
      <c r="JX521" s="241"/>
      <c r="JY521" s="241"/>
      <c r="JZ521" s="241"/>
      <c r="KA521" s="241"/>
      <c r="KB521" s="241"/>
      <c r="KC521" s="241"/>
      <c r="KD521" s="241"/>
      <c r="KE521" s="241"/>
      <c r="KF521" s="241"/>
      <c r="KG521" s="241"/>
      <c r="KH521" s="241"/>
      <c r="KI521" s="241"/>
      <c r="KJ521" s="241"/>
      <c r="KK521" s="241"/>
      <c r="KL521" s="241"/>
      <c r="KM521" s="241"/>
      <c r="KN521" s="241"/>
      <c r="KO521" s="241"/>
      <c r="KP521" s="241"/>
      <c r="KQ521" s="241"/>
      <c r="KR521" s="241"/>
      <c r="KS521" s="241"/>
      <c r="KT521" s="241"/>
      <c r="KU521" s="241"/>
      <c r="KV521" s="241"/>
      <c r="KW521" s="241"/>
      <c r="KX521" s="241"/>
      <c r="KY521" s="241"/>
      <c r="KZ521" s="241"/>
      <c r="LA521" s="241"/>
      <c r="LB521" s="241"/>
      <c r="LC521" s="241"/>
      <c r="LD521" s="241"/>
      <c r="LE521" s="241"/>
      <c r="LF521" s="241"/>
      <c r="LG521" s="241"/>
      <c r="LH521" s="241"/>
      <c r="LI521" s="241"/>
      <c r="LJ521" s="241"/>
      <c r="LK521" s="241"/>
      <c r="LL521" s="241"/>
      <c r="LM521" s="241"/>
      <c r="LN521" s="241"/>
      <c r="LO521" s="241"/>
      <c r="LP521" s="241"/>
      <c r="LQ521" s="241"/>
      <c r="LR521" s="241"/>
      <c r="LS521" s="241"/>
      <c r="LT521" s="241"/>
      <c r="LU521" s="241"/>
      <c r="LV521" s="241"/>
      <c r="LW521" s="241"/>
      <c r="LX521" s="241"/>
      <c r="LY521" s="241"/>
      <c r="LZ521" s="241"/>
      <c r="MA521" s="241"/>
      <c r="MB521" s="241"/>
      <c r="MC521" s="241"/>
      <c r="MD521" s="241"/>
      <c r="ME521" s="241"/>
      <c r="MF521" s="241"/>
      <c r="MG521" s="241"/>
      <c r="MH521" s="241"/>
      <c r="MI521" s="241"/>
      <c r="MJ521" s="241"/>
      <c r="MK521" s="241"/>
      <c r="ML521" s="241"/>
      <c r="MM521" s="241"/>
      <c r="MN521" s="241"/>
      <c r="MO521" s="241"/>
      <c r="MP521" s="241"/>
      <c r="MQ521" s="241"/>
      <c r="MR521" s="241"/>
      <c r="MS521" s="241"/>
      <c r="MT521" s="241"/>
      <c r="MU521" s="241"/>
      <c r="MV521" s="241"/>
      <c r="MW521" s="241"/>
      <c r="MX521" s="241"/>
      <c r="MY521" s="241"/>
      <c r="MZ521" s="241"/>
      <c r="NA521" s="241"/>
      <c r="NB521" s="241"/>
      <c r="NC521" s="241"/>
      <c r="ND521" s="241"/>
      <c r="NE521" s="241"/>
      <c r="NF521" s="241"/>
      <c r="NG521" s="241"/>
      <c r="NH521" s="241"/>
      <c r="NI521" s="241"/>
      <c r="NJ521" s="241"/>
      <c r="NK521" s="241"/>
      <c r="NL521" s="241"/>
      <c r="NM521" s="241"/>
      <c r="NN521" s="241"/>
      <c r="NO521" s="241"/>
      <c r="NP521" s="241"/>
      <c r="NQ521" s="241"/>
      <c r="NR521" s="241"/>
      <c r="NS521" s="241"/>
      <c r="NT521" s="241"/>
      <c r="NU521" s="241"/>
      <c r="NV521" s="241"/>
      <c r="NW521" s="241"/>
      <c r="NX521" s="241"/>
      <c r="NY521" s="241"/>
      <c r="NZ521" s="241"/>
      <c r="OA521" s="241"/>
      <c r="OB521" s="241"/>
    </row>
    <row r="522" spans="1:392">
      <c r="A522" s="121" t="s">
        <v>60</v>
      </c>
      <c r="B522" s="157" t="s">
        <v>363</v>
      </c>
      <c r="C522" s="170">
        <f>VLOOKUP(A522,'Running Inventory count'!$A:$C,3,)</f>
        <v>19</v>
      </c>
      <c r="D522" s="167"/>
      <c r="E522" s="167"/>
      <c r="F522" s="115" t="s">
        <v>870</v>
      </c>
      <c r="G522" s="169" t="s">
        <v>949</v>
      </c>
      <c r="H522" s="167" t="s">
        <v>737</v>
      </c>
      <c r="I522" s="8"/>
      <c r="J522" s="163"/>
      <c r="K522" s="151"/>
    </row>
    <row r="523" spans="1:392">
      <c r="A523" s="121" t="s">
        <v>884</v>
      </c>
      <c r="B523" s="157" t="s">
        <v>882</v>
      </c>
      <c r="C523" s="170">
        <f>VLOOKUP(A523,'Running Inventory count'!$A:$C,3,)</f>
        <v>0</v>
      </c>
      <c r="D523" s="152"/>
      <c r="E523" s="156"/>
      <c r="F523" s="156" t="s">
        <v>1129</v>
      </c>
      <c r="G523" s="169" t="s">
        <v>868</v>
      </c>
      <c r="H523" s="167" t="s">
        <v>737</v>
      </c>
      <c r="I523" s="133"/>
      <c r="J523" s="166"/>
      <c r="K523" s="133"/>
    </row>
    <row r="524" spans="1:392" s="5" customFormat="1">
      <c r="A524" s="269" t="s">
        <v>1154</v>
      </c>
      <c r="B524" s="189" t="s">
        <v>1156</v>
      </c>
      <c r="C524" s="290">
        <f>VLOOKUP(A524,'Running Inventory count'!$A:$C,3,)</f>
        <v>276</v>
      </c>
      <c r="D524" s="264"/>
      <c r="E524" s="266"/>
      <c r="F524" s="266" t="s">
        <v>1314</v>
      </c>
      <c r="G524" s="289" t="s">
        <v>868</v>
      </c>
      <c r="H524" s="288" t="s">
        <v>102</v>
      </c>
      <c r="I524" s="287"/>
      <c r="J524" s="285"/>
      <c r="K524" s="287"/>
      <c r="L524" s="241"/>
      <c r="M524" s="241"/>
      <c r="N524" s="241"/>
      <c r="O524" s="241"/>
      <c r="P524" s="241"/>
      <c r="Q524" s="241"/>
      <c r="R524" s="241"/>
      <c r="S524" s="241"/>
      <c r="T524" s="241"/>
      <c r="U524" s="241"/>
      <c r="V524" s="241"/>
      <c r="W524" s="241"/>
      <c r="X524" s="241"/>
      <c r="Y524" s="241"/>
      <c r="Z524" s="241"/>
      <c r="AA524" s="241"/>
      <c r="AB524" s="241"/>
      <c r="AC524" s="241"/>
      <c r="AD524" s="241"/>
      <c r="AE524" s="241"/>
      <c r="AF524" s="241"/>
      <c r="AG524" s="241"/>
      <c r="AH524" s="241"/>
      <c r="AI524" s="241"/>
      <c r="AJ524" s="241"/>
      <c r="AK524" s="241"/>
      <c r="AL524" s="241"/>
      <c r="AM524" s="241"/>
      <c r="AN524" s="241"/>
      <c r="AO524" s="241"/>
      <c r="AP524" s="241"/>
      <c r="AQ524" s="241"/>
      <c r="AR524" s="241"/>
      <c r="AS524" s="241"/>
      <c r="AT524" s="241"/>
      <c r="AU524" s="241"/>
      <c r="AV524" s="241"/>
      <c r="AW524" s="241"/>
      <c r="AX524" s="241"/>
      <c r="AY524" s="241"/>
      <c r="AZ524" s="241"/>
      <c r="BA524" s="241"/>
      <c r="BB524" s="241"/>
      <c r="BC524" s="241"/>
      <c r="BD524" s="241"/>
      <c r="BE524" s="241"/>
      <c r="BF524" s="241"/>
      <c r="BG524" s="241"/>
      <c r="BH524" s="241"/>
      <c r="BI524" s="241"/>
      <c r="BJ524" s="241"/>
      <c r="BK524" s="241"/>
      <c r="BL524" s="241"/>
      <c r="BM524" s="241"/>
      <c r="BN524" s="241"/>
      <c r="BO524" s="241"/>
      <c r="BP524" s="241"/>
      <c r="BQ524" s="241"/>
      <c r="BR524" s="241"/>
      <c r="BS524" s="241"/>
      <c r="BT524" s="241"/>
      <c r="BU524" s="241"/>
      <c r="BV524" s="241"/>
      <c r="BW524" s="241"/>
      <c r="BX524" s="241"/>
      <c r="BY524" s="241"/>
      <c r="BZ524" s="241"/>
      <c r="CA524" s="241"/>
      <c r="CB524" s="241"/>
      <c r="CC524" s="241"/>
      <c r="CD524" s="241"/>
      <c r="CE524" s="241"/>
      <c r="CF524" s="241"/>
      <c r="CG524" s="241"/>
      <c r="CH524" s="241"/>
      <c r="CI524" s="241"/>
      <c r="CJ524" s="241"/>
      <c r="CK524" s="241"/>
      <c r="CL524" s="241"/>
      <c r="CM524" s="241"/>
      <c r="CN524" s="241"/>
      <c r="CO524" s="241"/>
      <c r="CP524" s="241"/>
      <c r="CQ524" s="241"/>
      <c r="CR524" s="241"/>
      <c r="CS524" s="241"/>
      <c r="CT524" s="241"/>
      <c r="CU524" s="241"/>
      <c r="CV524" s="241"/>
      <c r="CW524" s="241"/>
      <c r="CX524" s="241"/>
      <c r="CY524" s="241"/>
      <c r="CZ524" s="241"/>
      <c r="DA524" s="241"/>
      <c r="DB524" s="241"/>
      <c r="DC524" s="241"/>
      <c r="DD524" s="241"/>
      <c r="DE524" s="241"/>
      <c r="DF524" s="241"/>
      <c r="DG524" s="241"/>
      <c r="DH524" s="241"/>
      <c r="DI524" s="241"/>
      <c r="DJ524" s="241"/>
      <c r="DK524" s="241"/>
      <c r="DL524" s="241"/>
      <c r="DM524" s="241"/>
      <c r="DN524" s="241"/>
      <c r="DO524" s="241"/>
      <c r="DP524" s="241"/>
      <c r="DQ524" s="241"/>
      <c r="DR524" s="241"/>
      <c r="DS524" s="241"/>
      <c r="DT524" s="241"/>
      <c r="DU524" s="241"/>
      <c r="DV524" s="241"/>
      <c r="DW524" s="241"/>
      <c r="DX524" s="241"/>
      <c r="DY524" s="241"/>
      <c r="DZ524" s="241"/>
      <c r="EA524" s="241"/>
      <c r="EB524" s="241"/>
      <c r="EC524" s="241"/>
      <c r="ED524" s="241"/>
      <c r="EE524" s="241"/>
      <c r="EF524" s="241"/>
      <c r="EG524" s="241"/>
      <c r="EH524" s="241"/>
      <c r="EI524" s="241"/>
      <c r="EJ524" s="241"/>
      <c r="EK524" s="241"/>
      <c r="EL524" s="241"/>
      <c r="EM524" s="241"/>
      <c r="EN524" s="241"/>
      <c r="EO524" s="241"/>
      <c r="EP524" s="241"/>
      <c r="EQ524" s="241"/>
      <c r="ER524" s="241"/>
      <c r="ES524" s="241"/>
      <c r="ET524" s="241"/>
      <c r="EU524" s="241"/>
      <c r="EV524" s="241"/>
      <c r="EW524" s="241"/>
      <c r="EX524" s="241"/>
      <c r="EY524" s="241"/>
      <c r="EZ524" s="241"/>
      <c r="FA524" s="241"/>
      <c r="FB524" s="241"/>
      <c r="FC524" s="241"/>
      <c r="FD524" s="241"/>
      <c r="FE524" s="241"/>
      <c r="FF524" s="241"/>
      <c r="FG524" s="241"/>
      <c r="FH524" s="241"/>
      <c r="FI524" s="241"/>
      <c r="FJ524" s="241"/>
      <c r="FK524" s="241"/>
      <c r="FL524" s="241"/>
      <c r="FM524" s="241"/>
      <c r="FN524" s="241"/>
      <c r="FO524" s="241"/>
      <c r="FP524" s="241"/>
      <c r="FQ524" s="241"/>
      <c r="FR524" s="241"/>
      <c r="FS524" s="241"/>
      <c r="FT524" s="241"/>
      <c r="FU524" s="241"/>
      <c r="FV524" s="241"/>
      <c r="FW524" s="241"/>
      <c r="FX524" s="241"/>
      <c r="FY524" s="241"/>
      <c r="FZ524" s="241"/>
      <c r="GA524" s="241"/>
      <c r="GB524" s="241"/>
      <c r="GC524" s="241"/>
      <c r="GD524" s="241"/>
      <c r="GE524" s="241"/>
      <c r="GF524" s="241"/>
      <c r="GG524" s="241"/>
      <c r="GH524" s="241"/>
      <c r="GI524" s="241"/>
      <c r="GJ524" s="241"/>
      <c r="GK524" s="241"/>
      <c r="GL524" s="241"/>
      <c r="GM524" s="241"/>
      <c r="GN524" s="241"/>
      <c r="GO524" s="241"/>
      <c r="GP524" s="241"/>
      <c r="GQ524" s="241"/>
      <c r="GR524" s="241"/>
      <c r="GS524" s="241"/>
      <c r="GT524" s="241"/>
      <c r="GU524" s="241"/>
      <c r="GV524" s="241"/>
      <c r="GW524" s="241"/>
      <c r="GX524" s="241"/>
      <c r="GY524" s="241"/>
      <c r="GZ524" s="241"/>
      <c r="HA524" s="241"/>
      <c r="HB524" s="241"/>
      <c r="HC524" s="241"/>
      <c r="HD524" s="241"/>
      <c r="HE524" s="241"/>
      <c r="HF524" s="241"/>
      <c r="HG524" s="241"/>
      <c r="HH524" s="241"/>
      <c r="HI524" s="241"/>
      <c r="HJ524" s="241"/>
      <c r="HK524" s="241"/>
      <c r="HL524" s="241"/>
      <c r="HM524" s="241"/>
      <c r="HN524" s="241"/>
      <c r="HO524" s="241"/>
      <c r="HP524" s="241"/>
      <c r="HQ524" s="241"/>
      <c r="HR524" s="241"/>
      <c r="HS524" s="241"/>
      <c r="HT524" s="241"/>
      <c r="HU524" s="241"/>
      <c r="HV524" s="241"/>
      <c r="HW524" s="241"/>
      <c r="HX524" s="241"/>
      <c r="HY524" s="241"/>
      <c r="HZ524" s="241"/>
      <c r="IA524" s="241"/>
      <c r="IB524" s="241"/>
      <c r="IC524" s="241"/>
      <c r="ID524" s="241"/>
      <c r="IE524" s="241"/>
      <c r="IF524" s="241"/>
      <c r="IG524" s="241"/>
      <c r="IH524" s="241"/>
      <c r="II524" s="241"/>
      <c r="IJ524" s="241"/>
      <c r="IK524" s="241"/>
      <c r="IL524" s="241"/>
      <c r="IM524" s="241"/>
      <c r="IN524" s="241"/>
      <c r="IO524" s="241"/>
      <c r="IP524" s="241"/>
      <c r="IQ524" s="241"/>
      <c r="IR524" s="241"/>
      <c r="IS524" s="241"/>
      <c r="IT524" s="241"/>
      <c r="IU524" s="241"/>
      <c r="IV524" s="241"/>
      <c r="IW524" s="241"/>
      <c r="IX524" s="241"/>
      <c r="IY524" s="241"/>
      <c r="IZ524" s="241"/>
      <c r="JA524" s="241"/>
      <c r="JB524" s="241"/>
      <c r="JC524" s="241"/>
      <c r="JD524" s="241"/>
      <c r="JE524" s="241"/>
      <c r="JF524" s="241"/>
      <c r="JG524" s="241"/>
      <c r="JH524" s="241"/>
      <c r="JI524" s="241"/>
      <c r="JJ524" s="241"/>
      <c r="JK524" s="241"/>
      <c r="JL524" s="241"/>
      <c r="JM524" s="241"/>
      <c r="JN524" s="241"/>
      <c r="JO524" s="241"/>
      <c r="JP524" s="241"/>
      <c r="JQ524" s="241"/>
      <c r="JR524" s="241"/>
      <c r="JS524" s="241"/>
      <c r="JT524" s="241"/>
      <c r="JU524" s="241"/>
      <c r="JV524" s="241"/>
      <c r="JW524" s="241"/>
      <c r="JX524" s="241"/>
      <c r="JY524" s="241"/>
      <c r="JZ524" s="241"/>
      <c r="KA524" s="241"/>
      <c r="KB524" s="241"/>
      <c r="KC524" s="241"/>
      <c r="KD524" s="241"/>
      <c r="KE524" s="241"/>
      <c r="KF524" s="241"/>
      <c r="KG524" s="241"/>
      <c r="KH524" s="241"/>
      <c r="KI524" s="241"/>
      <c r="KJ524" s="241"/>
      <c r="KK524" s="241"/>
      <c r="KL524" s="241"/>
      <c r="KM524" s="241"/>
      <c r="KN524" s="241"/>
      <c r="KO524" s="241"/>
      <c r="KP524" s="241"/>
      <c r="KQ524" s="241"/>
      <c r="KR524" s="241"/>
      <c r="KS524" s="241"/>
      <c r="KT524" s="241"/>
      <c r="KU524" s="241"/>
      <c r="KV524" s="241"/>
      <c r="KW524" s="241"/>
      <c r="KX524" s="241"/>
      <c r="KY524" s="241"/>
      <c r="KZ524" s="241"/>
      <c r="LA524" s="241"/>
      <c r="LB524" s="241"/>
      <c r="LC524" s="241"/>
      <c r="LD524" s="241"/>
      <c r="LE524" s="241"/>
      <c r="LF524" s="241"/>
      <c r="LG524" s="241"/>
      <c r="LH524" s="241"/>
      <c r="LI524" s="241"/>
      <c r="LJ524" s="241"/>
      <c r="LK524" s="241"/>
      <c r="LL524" s="241"/>
      <c r="LM524" s="241"/>
      <c r="LN524" s="241"/>
      <c r="LO524" s="241"/>
      <c r="LP524" s="241"/>
      <c r="LQ524" s="241"/>
      <c r="LR524" s="241"/>
      <c r="LS524" s="241"/>
      <c r="LT524" s="241"/>
      <c r="LU524" s="241"/>
      <c r="LV524" s="241"/>
      <c r="LW524" s="241"/>
      <c r="LX524" s="241"/>
      <c r="LY524" s="241"/>
      <c r="LZ524" s="241"/>
      <c r="MA524" s="241"/>
      <c r="MB524" s="241"/>
      <c r="MC524" s="241"/>
      <c r="MD524" s="241"/>
      <c r="ME524" s="241"/>
      <c r="MF524" s="241"/>
      <c r="MG524" s="241"/>
      <c r="MH524" s="241"/>
      <c r="MI524" s="241"/>
      <c r="MJ524" s="241"/>
      <c r="MK524" s="241"/>
      <c r="ML524" s="241"/>
      <c r="MM524" s="241"/>
      <c r="MN524" s="241"/>
      <c r="MO524" s="241"/>
      <c r="MP524" s="241"/>
      <c r="MQ524" s="241"/>
      <c r="MR524" s="241"/>
      <c r="MS524" s="241"/>
      <c r="MT524" s="241"/>
      <c r="MU524" s="241"/>
      <c r="MV524" s="241"/>
      <c r="MW524" s="241"/>
      <c r="MX524" s="241"/>
      <c r="MY524" s="241"/>
      <c r="MZ524" s="241"/>
      <c r="NA524" s="241"/>
      <c r="NB524" s="241"/>
      <c r="NC524" s="241"/>
      <c r="ND524" s="241"/>
      <c r="NE524" s="241"/>
      <c r="NF524" s="241"/>
      <c r="NG524" s="241"/>
      <c r="NH524" s="241"/>
      <c r="NI524" s="241"/>
      <c r="NJ524" s="241"/>
      <c r="NK524" s="241"/>
      <c r="NL524" s="241"/>
      <c r="NM524" s="241"/>
      <c r="NN524" s="241"/>
      <c r="NO524" s="241"/>
      <c r="NP524" s="241"/>
      <c r="NQ524" s="241"/>
      <c r="NR524" s="241"/>
      <c r="NS524" s="241"/>
      <c r="NT524" s="241"/>
      <c r="NU524" s="241"/>
      <c r="NV524" s="241"/>
      <c r="NW524" s="241"/>
      <c r="NX524" s="241"/>
      <c r="NY524" s="241"/>
      <c r="NZ524" s="241"/>
      <c r="OA524" s="241"/>
      <c r="OB524" s="241"/>
    </row>
    <row r="525" spans="1:392">
      <c r="A525" s="121" t="s">
        <v>444</v>
      </c>
      <c r="B525" s="157" t="s">
        <v>445</v>
      </c>
      <c r="C525" s="170">
        <f>VLOOKUP(A525,'Running Inventory count'!$A:$C,3,)</f>
        <v>0</v>
      </c>
      <c r="D525" s="169"/>
      <c r="E525" s="169"/>
      <c r="F525" s="169" t="s">
        <v>867</v>
      </c>
      <c r="G525" s="169" t="s">
        <v>868</v>
      </c>
      <c r="H525" s="167" t="s">
        <v>738</v>
      </c>
      <c r="I525" s="207"/>
      <c r="J525" s="163"/>
      <c r="K525" s="151"/>
    </row>
    <row r="526" spans="1:392">
      <c r="A526" s="121" t="s">
        <v>446</v>
      </c>
      <c r="B526" s="157" t="s">
        <v>447</v>
      </c>
      <c r="C526" s="170">
        <f>VLOOKUP(A526,'Running Inventory count'!$A:$C,3,)</f>
        <v>0</v>
      </c>
      <c r="F526" s="169" t="s">
        <v>867</v>
      </c>
      <c r="G526" s="169" t="s">
        <v>868</v>
      </c>
      <c r="H526" s="167" t="s">
        <v>738</v>
      </c>
      <c r="I526" s="207"/>
      <c r="J526" s="163"/>
      <c r="K526" s="151"/>
    </row>
    <row r="527" spans="1:392">
      <c r="A527" s="121" t="s">
        <v>448</v>
      </c>
      <c r="B527" s="157" t="s">
        <v>449</v>
      </c>
      <c r="C527" s="170">
        <f>VLOOKUP(A527,'Running Inventory count'!$A:$C,3,)</f>
        <v>0</v>
      </c>
      <c r="F527" s="169" t="s">
        <v>867</v>
      </c>
      <c r="G527" s="169" t="s">
        <v>868</v>
      </c>
      <c r="H527" s="167" t="s">
        <v>738</v>
      </c>
      <c r="I527" s="207"/>
      <c r="J527" s="163"/>
      <c r="K527" s="151"/>
    </row>
    <row r="528" spans="1:392">
      <c r="A528" s="124" t="s">
        <v>461</v>
      </c>
      <c r="B528" s="156" t="s">
        <v>462</v>
      </c>
      <c r="C528" s="158">
        <f>VLOOKUP(A528,'Running Inventory count'!$A:$C,3,)</f>
        <v>0</v>
      </c>
      <c r="D528" s="169"/>
      <c r="E528" s="169"/>
      <c r="F528" s="169" t="s">
        <v>867</v>
      </c>
      <c r="G528" s="155" t="s">
        <v>868</v>
      </c>
      <c r="H528" s="153" t="s">
        <v>740</v>
      </c>
      <c r="J528" s="166"/>
    </row>
    <row r="529" spans="1:392">
      <c r="A529" s="121" t="s">
        <v>416</v>
      </c>
      <c r="B529" s="157" t="s">
        <v>417</v>
      </c>
      <c r="C529" s="158">
        <f>VLOOKUP(A529,'Running Inventory count'!$A:$C,3,)</f>
        <v>0</v>
      </c>
      <c r="D529" s="155"/>
      <c r="E529" s="155"/>
      <c r="F529" s="169" t="s">
        <v>867</v>
      </c>
      <c r="G529" s="155" t="s">
        <v>868</v>
      </c>
      <c r="H529" s="153" t="s">
        <v>502</v>
      </c>
      <c r="I529" s="207"/>
      <c r="J529" s="163"/>
      <c r="K529" s="151"/>
    </row>
    <row r="530" spans="1:392">
      <c r="A530" s="124" t="s">
        <v>473</v>
      </c>
      <c r="B530" s="156" t="s">
        <v>474</v>
      </c>
      <c r="C530" s="170">
        <f>VLOOKUP(A530,'Running Inventory count'!$A:$C,3,)</f>
        <v>0</v>
      </c>
      <c r="D530" s="169"/>
      <c r="E530" s="169"/>
      <c r="F530" s="169" t="s">
        <v>867</v>
      </c>
      <c r="G530" s="169" t="s">
        <v>868</v>
      </c>
      <c r="H530" s="167" t="s">
        <v>740</v>
      </c>
      <c r="J530" s="166"/>
    </row>
    <row r="531" spans="1:392">
      <c r="A531" s="121" t="s">
        <v>450</v>
      </c>
      <c r="B531" s="157" t="s">
        <v>451</v>
      </c>
      <c r="C531" s="170">
        <f>VLOOKUP(A531,'Running Inventory count'!$A:$C,3,)</f>
        <v>0</v>
      </c>
      <c r="F531" s="169" t="s">
        <v>867</v>
      </c>
      <c r="G531" s="169" t="s">
        <v>868</v>
      </c>
      <c r="H531" s="167" t="s">
        <v>738</v>
      </c>
      <c r="I531" s="207"/>
      <c r="J531" s="163"/>
      <c r="K531" s="151"/>
    </row>
    <row r="532" spans="1:392">
      <c r="A532" s="124" t="s">
        <v>459</v>
      </c>
      <c r="B532" s="156" t="s">
        <v>460</v>
      </c>
      <c r="C532" s="170">
        <f>VLOOKUP(A532,'Running Inventory count'!$A:$C,3,)</f>
        <v>0</v>
      </c>
      <c r="D532" s="169"/>
      <c r="E532" s="169"/>
      <c r="F532" s="169" t="s">
        <v>867</v>
      </c>
      <c r="G532" s="169" t="s">
        <v>868</v>
      </c>
      <c r="H532" s="167" t="s">
        <v>740</v>
      </c>
      <c r="J532" s="166"/>
    </row>
    <row r="533" spans="1:392" s="284" customFormat="1">
      <c r="A533" s="34" t="s">
        <v>979</v>
      </c>
      <c r="B533" s="171" t="s">
        <v>979</v>
      </c>
      <c r="C533" s="170">
        <f>VLOOKUP(A533,'Running Inventory count'!$A:$C,3,)</f>
        <v>5</v>
      </c>
      <c r="D533" s="169"/>
      <c r="E533" s="169"/>
      <c r="F533" s="169" t="s">
        <v>1158</v>
      </c>
      <c r="G533" s="169" t="s">
        <v>868</v>
      </c>
      <c r="H533" s="167" t="s">
        <v>981</v>
      </c>
      <c r="I533" s="207"/>
      <c r="J533" s="163"/>
      <c r="K533" s="151"/>
    </row>
    <row r="534" spans="1:392" s="284" customFormat="1">
      <c r="A534" s="294" t="s">
        <v>3106</v>
      </c>
      <c r="B534" s="295" t="s">
        <v>3105</v>
      </c>
      <c r="C534" s="290">
        <f>VLOOKUP(A534,'Running Inventory count'!$A:$C,3,)</f>
        <v>0</v>
      </c>
      <c r="D534" s="289"/>
      <c r="E534" s="289"/>
      <c r="F534" s="266" t="s">
        <v>3046</v>
      </c>
      <c r="G534" s="289" t="s">
        <v>868</v>
      </c>
      <c r="H534" s="288" t="s">
        <v>3119</v>
      </c>
      <c r="I534" s="275"/>
      <c r="J534" s="285"/>
      <c r="K534" s="261"/>
    </row>
    <row r="535" spans="1:392" s="132" customFormat="1">
      <c r="A535" s="269" t="s">
        <v>3201</v>
      </c>
      <c r="B535" s="189" t="s">
        <v>3202</v>
      </c>
      <c r="C535" s="290">
        <f>VLOOKUP(A535,'Running Inventory count'!$A:$C,3,)</f>
        <v>1</v>
      </c>
      <c r="D535" s="289"/>
      <c r="E535" s="289"/>
      <c r="F535" s="289" t="s">
        <v>3177</v>
      </c>
      <c r="G535" s="289" t="s">
        <v>1117</v>
      </c>
      <c r="H535" s="288" t="s">
        <v>1627</v>
      </c>
      <c r="I535" s="207"/>
      <c r="J535" s="163"/>
      <c r="K535" s="151"/>
      <c r="L535" s="241"/>
      <c r="M535" s="241"/>
      <c r="N535" s="241"/>
      <c r="O535" s="241"/>
      <c r="P535" s="241"/>
      <c r="Q535" s="241"/>
      <c r="R535" s="241"/>
      <c r="S535" s="241"/>
      <c r="T535" s="241"/>
      <c r="U535" s="241"/>
      <c r="V535" s="241"/>
      <c r="W535" s="241"/>
      <c r="X535" s="241"/>
      <c r="Y535" s="241"/>
      <c r="Z535" s="241"/>
      <c r="AA535" s="241"/>
      <c r="AB535" s="241"/>
      <c r="AC535" s="241"/>
      <c r="AD535" s="241"/>
      <c r="AE535" s="241"/>
      <c r="AF535" s="241"/>
      <c r="AG535" s="241"/>
      <c r="AH535" s="241"/>
      <c r="AI535" s="241"/>
      <c r="AJ535" s="241"/>
      <c r="AK535" s="241"/>
      <c r="AL535" s="241"/>
      <c r="AM535" s="241"/>
      <c r="AN535" s="241"/>
      <c r="AO535" s="241"/>
      <c r="AP535" s="241"/>
      <c r="AQ535" s="241"/>
      <c r="AR535" s="241"/>
      <c r="AS535" s="241"/>
      <c r="AT535" s="241"/>
      <c r="AU535" s="241"/>
      <c r="AV535" s="241"/>
      <c r="AW535" s="241"/>
      <c r="AX535" s="241"/>
      <c r="AY535" s="241"/>
      <c r="AZ535" s="241"/>
      <c r="BA535" s="241"/>
      <c r="BB535" s="241"/>
      <c r="BC535" s="241"/>
      <c r="BD535" s="241"/>
      <c r="BE535" s="241"/>
      <c r="BF535" s="241"/>
      <c r="BG535" s="241"/>
      <c r="BH535" s="241"/>
      <c r="BI535" s="241"/>
      <c r="BJ535" s="241"/>
      <c r="BK535" s="241"/>
      <c r="BL535" s="241"/>
      <c r="BM535" s="241"/>
      <c r="BN535" s="241"/>
      <c r="BO535" s="241"/>
      <c r="BP535" s="241"/>
      <c r="BQ535" s="241"/>
      <c r="BR535" s="241"/>
      <c r="BS535" s="241"/>
      <c r="BT535" s="241"/>
      <c r="BU535" s="241"/>
      <c r="BV535" s="241"/>
      <c r="BW535" s="241"/>
      <c r="BX535" s="241"/>
      <c r="BY535" s="241"/>
      <c r="BZ535" s="241"/>
      <c r="CA535" s="241"/>
      <c r="CB535" s="241"/>
      <c r="CC535" s="241"/>
      <c r="CD535" s="241"/>
      <c r="CE535" s="241"/>
      <c r="CF535" s="241"/>
      <c r="CG535" s="241"/>
      <c r="CH535" s="241"/>
      <c r="CI535" s="241"/>
      <c r="CJ535" s="241"/>
      <c r="CK535" s="241"/>
      <c r="CL535" s="241"/>
      <c r="CM535" s="241"/>
      <c r="CN535" s="241"/>
      <c r="CO535" s="241"/>
      <c r="CP535" s="241"/>
      <c r="CQ535" s="241"/>
      <c r="CR535" s="241"/>
      <c r="CS535" s="241"/>
      <c r="CT535" s="241"/>
      <c r="CU535" s="241"/>
      <c r="CV535" s="241"/>
      <c r="CW535" s="241"/>
      <c r="CX535" s="241"/>
      <c r="CY535" s="241"/>
      <c r="CZ535" s="241"/>
      <c r="DA535" s="241"/>
      <c r="DB535" s="241"/>
      <c r="DC535" s="241"/>
      <c r="DD535" s="241"/>
      <c r="DE535" s="241"/>
      <c r="DF535" s="241"/>
      <c r="DG535" s="241"/>
      <c r="DH535" s="241"/>
      <c r="DI535" s="241"/>
      <c r="DJ535" s="241"/>
      <c r="DK535" s="241"/>
      <c r="DL535" s="241"/>
      <c r="DM535" s="241"/>
      <c r="DN535" s="241"/>
      <c r="DO535" s="241"/>
      <c r="DP535" s="241"/>
      <c r="DQ535" s="241"/>
      <c r="DR535" s="241"/>
      <c r="DS535" s="241"/>
      <c r="DT535" s="241"/>
      <c r="DU535" s="241"/>
      <c r="DV535" s="241"/>
      <c r="DW535" s="241"/>
      <c r="DX535" s="241"/>
      <c r="DY535" s="241"/>
      <c r="DZ535" s="241"/>
      <c r="EA535" s="241"/>
      <c r="EB535" s="241"/>
      <c r="EC535" s="241"/>
      <c r="ED535" s="241"/>
      <c r="EE535" s="241"/>
      <c r="EF535" s="241"/>
      <c r="EG535" s="241"/>
      <c r="EH535" s="241"/>
      <c r="EI535" s="241"/>
      <c r="EJ535" s="241"/>
      <c r="EK535" s="241"/>
      <c r="EL535" s="241"/>
      <c r="EM535" s="241"/>
      <c r="EN535" s="241"/>
      <c r="EO535" s="241"/>
      <c r="EP535" s="241"/>
      <c r="EQ535" s="241"/>
      <c r="ER535" s="241"/>
      <c r="ES535" s="241"/>
      <c r="ET535" s="241"/>
      <c r="EU535" s="241"/>
      <c r="EV535" s="241"/>
      <c r="EW535" s="241"/>
      <c r="EX535" s="241"/>
      <c r="EY535" s="241"/>
      <c r="EZ535" s="241"/>
      <c r="FA535" s="241"/>
      <c r="FB535" s="241"/>
      <c r="FC535" s="241"/>
      <c r="FD535" s="241"/>
      <c r="FE535" s="241"/>
      <c r="FF535" s="241"/>
      <c r="FG535" s="241"/>
      <c r="FH535" s="241"/>
      <c r="FI535" s="241"/>
      <c r="FJ535" s="241"/>
      <c r="FK535" s="241"/>
      <c r="FL535" s="241"/>
      <c r="FM535" s="241"/>
      <c r="FN535" s="241"/>
      <c r="FO535" s="241"/>
      <c r="FP535" s="241"/>
      <c r="FQ535" s="241"/>
      <c r="FR535" s="241"/>
      <c r="FS535" s="241"/>
      <c r="FT535" s="241"/>
      <c r="FU535" s="241"/>
      <c r="FV535" s="241"/>
      <c r="FW535" s="241"/>
      <c r="FX535" s="241"/>
      <c r="FY535" s="241"/>
      <c r="FZ535" s="241"/>
      <c r="GA535" s="241"/>
      <c r="GB535" s="241"/>
      <c r="GC535" s="241"/>
      <c r="GD535" s="241"/>
      <c r="GE535" s="241"/>
      <c r="GF535" s="241"/>
      <c r="GG535" s="241"/>
      <c r="GH535" s="241"/>
      <c r="GI535" s="241"/>
      <c r="GJ535" s="241"/>
      <c r="GK535" s="241"/>
      <c r="GL535" s="241"/>
      <c r="GM535" s="241"/>
      <c r="GN535" s="241"/>
      <c r="GO535" s="241"/>
      <c r="GP535" s="241"/>
      <c r="GQ535" s="241"/>
      <c r="GR535" s="241"/>
      <c r="GS535" s="241"/>
      <c r="GT535" s="241"/>
      <c r="GU535" s="241"/>
      <c r="GV535" s="241"/>
      <c r="GW535" s="241"/>
      <c r="GX535" s="241"/>
      <c r="GY535" s="241"/>
      <c r="GZ535" s="241"/>
      <c r="HA535" s="241"/>
      <c r="HB535" s="241"/>
      <c r="HC535" s="241"/>
      <c r="HD535" s="241"/>
      <c r="HE535" s="241"/>
      <c r="HF535" s="241"/>
      <c r="HG535" s="241"/>
      <c r="HH535" s="241"/>
      <c r="HI535" s="241"/>
      <c r="HJ535" s="241"/>
      <c r="HK535" s="241"/>
      <c r="HL535" s="241"/>
      <c r="HM535" s="241"/>
      <c r="HN535" s="241"/>
      <c r="HO535" s="241"/>
      <c r="HP535" s="241"/>
      <c r="HQ535" s="241"/>
      <c r="HR535" s="241"/>
      <c r="HS535" s="241"/>
      <c r="HT535" s="241"/>
      <c r="HU535" s="241"/>
      <c r="HV535" s="241"/>
      <c r="HW535" s="241"/>
      <c r="HX535" s="241"/>
      <c r="HY535" s="241"/>
      <c r="HZ535" s="241"/>
      <c r="IA535" s="241"/>
      <c r="IB535" s="241"/>
      <c r="IC535" s="241"/>
      <c r="ID535" s="241"/>
      <c r="IE535" s="241"/>
      <c r="IF535" s="241"/>
      <c r="IG535" s="241"/>
      <c r="IH535" s="241"/>
      <c r="II535" s="241"/>
      <c r="IJ535" s="241"/>
      <c r="IK535" s="241"/>
      <c r="IL535" s="241"/>
      <c r="IM535" s="241"/>
      <c r="IN535" s="241"/>
      <c r="IO535" s="241"/>
      <c r="IP535" s="241"/>
      <c r="IQ535" s="241"/>
      <c r="IR535" s="241"/>
      <c r="IS535" s="241"/>
      <c r="IT535" s="241"/>
      <c r="IU535" s="241"/>
      <c r="IV535" s="241"/>
      <c r="IW535" s="241"/>
      <c r="IX535" s="241"/>
      <c r="IY535" s="241"/>
      <c r="IZ535" s="241"/>
      <c r="JA535" s="241"/>
      <c r="JB535" s="241"/>
      <c r="JC535" s="241"/>
      <c r="JD535" s="241"/>
      <c r="JE535" s="241"/>
      <c r="JF535" s="241"/>
      <c r="JG535" s="241"/>
      <c r="JH535" s="241"/>
      <c r="JI535" s="241"/>
      <c r="JJ535" s="241"/>
      <c r="JK535" s="241"/>
      <c r="JL535" s="241"/>
      <c r="JM535" s="241"/>
      <c r="JN535" s="241"/>
      <c r="JO535" s="241"/>
      <c r="JP535" s="241"/>
      <c r="JQ535" s="241"/>
      <c r="JR535" s="241"/>
      <c r="JS535" s="241"/>
      <c r="JT535" s="241"/>
      <c r="JU535" s="241"/>
      <c r="JV535" s="241"/>
      <c r="JW535" s="241"/>
      <c r="JX535" s="241"/>
      <c r="JY535" s="241"/>
      <c r="JZ535" s="241"/>
      <c r="KA535" s="241"/>
      <c r="KB535" s="241"/>
      <c r="KC535" s="241"/>
      <c r="KD535" s="241"/>
      <c r="KE535" s="241"/>
      <c r="KF535" s="241"/>
      <c r="KG535" s="241"/>
      <c r="KH535" s="241"/>
      <c r="KI535" s="241"/>
      <c r="KJ535" s="241"/>
      <c r="KK535" s="241"/>
      <c r="KL535" s="241"/>
      <c r="KM535" s="241"/>
      <c r="KN535" s="241"/>
      <c r="KO535" s="241"/>
      <c r="KP535" s="241"/>
      <c r="KQ535" s="241"/>
      <c r="KR535" s="241"/>
      <c r="KS535" s="241"/>
      <c r="KT535" s="241"/>
      <c r="KU535" s="241"/>
      <c r="KV535" s="241"/>
      <c r="KW535" s="241"/>
      <c r="KX535" s="241"/>
      <c r="KY535" s="241"/>
      <c r="KZ535" s="241"/>
      <c r="LA535" s="241"/>
      <c r="LB535" s="241"/>
      <c r="LC535" s="241"/>
      <c r="LD535" s="241"/>
      <c r="LE535" s="241"/>
      <c r="LF535" s="241"/>
      <c r="LG535" s="241"/>
      <c r="LH535" s="241"/>
      <c r="LI535" s="241"/>
      <c r="LJ535" s="241"/>
      <c r="LK535" s="241"/>
      <c r="LL535" s="241"/>
      <c r="LM535" s="241"/>
      <c r="LN535" s="241"/>
      <c r="LO535" s="241"/>
      <c r="LP535" s="241"/>
      <c r="LQ535" s="241"/>
      <c r="LR535" s="241"/>
      <c r="LS535" s="241"/>
      <c r="LT535" s="241"/>
      <c r="LU535" s="241"/>
      <c r="LV535" s="241"/>
      <c r="LW535" s="241"/>
      <c r="LX535" s="241"/>
      <c r="LY535" s="241"/>
      <c r="LZ535" s="241"/>
      <c r="MA535" s="241"/>
      <c r="MB535" s="241"/>
      <c r="MC535" s="241"/>
      <c r="MD535" s="241"/>
      <c r="ME535" s="241"/>
      <c r="MF535" s="241"/>
      <c r="MG535" s="241"/>
      <c r="MH535" s="241"/>
      <c r="MI535" s="241"/>
      <c r="MJ535" s="241"/>
      <c r="MK535" s="241"/>
      <c r="ML535" s="241"/>
      <c r="MM535" s="241"/>
      <c r="MN535" s="241"/>
      <c r="MO535" s="241"/>
      <c r="MP535" s="241"/>
      <c r="MQ535" s="241"/>
      <c r="MR535" s="241"/>
      <c r="MS535" s="241"/>
      <c r="MT535" s="241"/>
      <c r="MU535" s="241"/>
      <c r="MV535" s="241"/>
      <c r="MW535" s="241"/>
      <c r="MX535" s="241"/>
      <c r="MY535" s="241"/>
      <c r="MZ535" s="241"/>
      <c r="NA535" s="241"/>
      <c r="NB535" s="241"/>
      <c r="NC535" s="241"/>
      <c r="ND535" s="241"/>
      <c r="NE535" s="241"/>
      <c r="NF535" s="241"/>
      <c r="NG535" s="241"/>
      <c r="NH535" s="241"/>
      <c r="NI535" s="241"/>
      <c r="NJ535" s="241"/>
      <c r="NK535" s="241"/>
      <c r="NL535" s="241"/>
      <c r="NM535" s="241"/>
      <c r="NN535" s="241"/>
      <c r="NO535" s="241"/>
      <c r="NP535" s="241"/>
      <c r="NQ535" s="241"/>
      <c r="NR535" s="241"/>
      <c r="NS535" s="241"/>
      <c r="NT535" s="241"/>
      <c r="NU535" s="241"/>
      <c r="NV535" s="241"/>
      <c r="NW535" s="241"/>
      <c r="NX535" s="241"/>
      <c r="NY535" s="241"/>
      <c r="NZ535" s="241"/>
      <c r="OA535" s="241"/>
      <c r="OB535" s="241"/>
    </row>
    <row r="536" spans="1:392" s="284" customFormat="1">
      <c r="A536" s="251" t="s">
        <v>3231</v>
      </c>
      <c r="B536" s="289" t="s">
        <v>3232</v>
      </c>
      <c r="C536" s="290">
        <f>VLOOKUP(A536,'Running Inventory count'!$A:$C,3,)</f>
        <v>0</v>
      </c>
      <c r="D536" s="169"/>
      <c r="E536" s="169"/>
      <c r="F536" s="289" t="s">
        <v>3177</v>
      </c>
      <c r="G536" s="289" t="s">
        <v>1117</v>
      </c>
      <c r="H536" s="288" t="s">
        <v>1627</v>
      </c>
      <c r="I536" s="275"/>
      <c r="J536" s="285"/>
      <c r="K536" s="261"/>
    </row>
    <row r="537" spans="1:392" s="132" customFormat="1">
      <c r="A537" s="251" t="s">
        <v>3006</v>
      </c>
      <c r="B537" s="289" t="s">
        <v>3005</v>
      </c>
      <c r="C537" s="290">
        <f>VLOOKUP(A537,'Running Inventory count'!$A:$C,3,)</f>
        <v>2</v>
      </c>
      <c r="D537" s="169"/>
      <c r="E537" s="169"/>
      <c r="F537" s="180" t="s">
        <v>2880</v>
      </c>
      <c r="G537" s="289" t="s">
        <v>3009</v>
      </c>
      <c r="H537" s="288" t="s">
        <v>3010</v>
      </c>
      <c r="I537" s="275"/>
      <c r="J537" s="285"/>
      <c r="K537" s="261"/>
      <c r="L537" s="241"/>
      <c r="M537" s="241"/>
      <c r="N537" s="241"/>
      <c r="O537" s="241"/>
      <c r="P537" s="241"/>
      <c r="Q537" s="241"/>
      <c r="R537" s="241"/>
      <c r="S537" s="241"/>
      <c r="T537" s="241"/>
      <c r="U537" s="241"/>
      <c r="V537" s="241"/>
      <c r="W537" s="241"/>
      <c r="X537" s="241"/>
      <c r="Y537" s="241"/>
      <c r="Z537" s="241"/>
      <c r="AA537" s="241"/>
      <c r="AB537" s="241"/>
      <c r="AC537" s="241"/>
      <c r="AD537" s="241"/>
      <c r="AE537" s="241"/>
      <c r="AF537" s="241"/>
      <c r="AG537" s="241"/>
      <c r="AH537" s="241"/>
      <c r="AI537" s="241"/>
      <c r="AJ537" s="241"/>
      <c r="AK537" s="241"/>
      <c r="AL537" s="241"/>
      <c r="AM537" s="241"/>
      <c r="AN537" s="241"/>
      <c r="AO537" s="241"/>
      <c r="AP537" s="241"/>
      <c r="AQ537" s="241"/>
      <c r="AR537" s="241"/>
      <c r="AS537" s="241"/>
      <c r="AT537" s="241"/>
      <c r="AU537" s="241"/>
      <c r="AV537" s="241"/>
      <c r="AW537" s="241"/>
      <c r="AX537" s="241"/>
      <c r="AY537" s="241"/>
      <c r="AZ537" s="241"/>
      <c r="BA537" s="241"/>
      <c r="BB537" s="241"/>
      <c r="BC537" s="241"/>
      <c r="BD537" s="241"/>
      <c r="BE537" s="241"/>
      <c r="BF537" s="241"/>
      <c r="BG537" s="241"/>
      <c r="BH537" s="241"/>
      <c r="BI537" s="241"/>
      <c r="BJ537" s="241"/>
      <c r="BK537" s="241"/>
      <c r="BL537" s="241"/>
      <c r="BM537" s="241"/>
      <c r="BN537" s="241"/>
      <c r="BO537" s="241"/>
      <c r="BP537" s="241"/>
      <c r="BQ537" s="241"/>
      <c r="BR537" s="241"/>
      <c r="BS537" s="241"/>
      <c r="BT537" s="241"/>
      <c r="BU537" s="241"/>
      <c r="BV537" s="241"/>
      <c r="BW537" s="241"/>
      <c r="BX537" s="241"/>
      <c r="BY537" s="241"/>
      <c r="BZ537" s="241"/>
      <c r="CA537" s="241"/>
      <c r="CB537" s="241"/>
      <c r="CC537" s="241"/>
      <c r="CD537" s="241"/>
      <c r="CE537" s="241"/>
      <c r="CF537" s="241"/>
      <c r="CG537" s="241"/>
      <c r="CH537" s="241"/>
      <c r="CI537" s="241"/>
      <c r="CJ537" s="241"/>
      <c r="CK537" s="241"/>
      <c r="CL537" s="241"/>
      <c r="CM537" s="241"/>
      <c r="CN537" s="241"/>
      <c r="CO537" s="241"/>
      <c r="CP537" s="241"/>
      <c r="CQ537" s="241"/>
      <c r="CR537" s="241"/>
      <c r="CS537" s="241"/>
      <c r="CT537" s="241"/>
      <c r="CU537" s="241"/>
      <c r="CV537" s="241"/>
      <c r="CW537" s="241"/>
      <c r="CX537" s="241"/>
      <c r="CY537" s="241"/>
      <c r="CZ537" s="241"/>
      <c r="DA537" s="241"/>
      <c r="DB537" s="241"/>
      <c r="DC537" s="241"/>
      <c r="DD537" s="241"/>
      <c r="DE537" s="241"/>
      <c r="DF537" s="241"/>
      <c r="DG537" s="241"/>
      <c r="DH537" s="241"/>
      <c r="DI537" s="241"/>
      <c r="DJ537" s="241"/>
      <c r="DK537" s="241"/>
      <c r="DL537" s="241"/>
      <c r="DM537" s="241"/>
      <c r="DN537" s="241"/>
      <c r="DO537" s="241"/>
      <c r="DP537" s="241"/>
      <c r="DQ537" s="241"/>
      <c r="DR537" s="241"/>
      <c r="DS537" s="241"/>
      <c r="DT537" s="241"/>
      <c r="DU537" s="241"/>
      <c r="DV537" s="241"/>
      <c r="DW537" s="241"/>
      <c r="DX537" s="241"/>
      <c r="DY537" s="241"/>
      <c r="DZ537" s="241"/>
      <c r="EA537" s="241"/>
      <c r="EB537" s="241"/>
      <c r="EC537" s="241"/>
      <c r="ED537" s="241"/>
      <c r="EE537" s="241"/>
      <c r="EF537" s="241"/>
      <c r="EG537" s="241"/>
      <c r="EH537" s="241"/>
      <c r="EI537" s="241"/>
      <c r="EJ537" s="241"/>
      <c r="EK537" s="241"/>
      <c r="EL537" s="241"/>
      <c r="EM537" s="241"/>
      <c r="EN537" s="241"/>
      <c r="EO537" s="241"/>
      <c r="EP537" s="241"/>
      <c r="EQ537" s="241"/>
      <c r="ER537" s="241"/>
      <c r="ES537" s="241"/>
      <c r="ET537" s="241"/>
      <c r="EU537" s="241"/>
      <c r="EV537" s="241"/>
      <c r="EW537" s="241"/>
      <c r="EX537" s="241"/>
      <c r="EY537" s="241"/>
      <c r="EZ537" s="241"/>
      <c r="FA537" s="241"/>
      <c r="FB537" s="241"/>
      <c r="FC537" s="241"/>
      <c r="FD537" s="241"/>
      <c r="FE537" s="241"/>
      <c r="FF537" s="241"/>
      <c r="FG537" s="241"/>
      <c r="FH537" s="241"/>
      <c r="FI537" s="241"/>
      <c r="FJ537" s="241"/>
      <c r="FK537" s="241"/>
      <c r="FL537" s="241"/>
      <c r="FM537" s="241"/>
      <c r="FN537" s="241"/>
      <c r="FO537" s="241"/>
      <c r="FP537" s="241"/>
      <c r="FQ537" s="241"/>
      <c r="FR537" s="241"/>
      <c r="FS537" s="241"/>
      <c r="FT537" s="241"/>
      <c r="FU537" s="241"/>
      <c r="FV537" s="241"/>
      <c r="FW537" s="241"/>
      <c r="FX537" s="241"/>
      <c r="FY537" s="241"/>
      <c r="FZ537" s="241"/>
      <c r="GA537" s="241"/>
      <c r="GB537" s="241"/>
      <c r="GC537" s="241"/>
      <c r="GD537" s="241"/>
      <c r="GE537" s="241"/>
      <c r="GF537" s="241"/>
      <c r="GG537" s="241"/>
      <c r="GH537" s="241"/>
      <c r="GI537" s="241"/>
      <c r="GJ537" s="241"/>
      <c r="GK537" s="241"/>
      <c r="GL537" s="241"/>
      <c r="GM537" s="241"/>
      <c r="GN537" s="241"/>
      <c r="GO537" s="241"/>
      <c r="GP537" s="241"/>
      <c r="GQ537" s="241"/>
      <c r="GR537" s="241"/>
      <c r="GS537" s="241"/>
      <c r="GT537" s="241"/>
      <c r="GU537" s="241"/>
      <c r="GV537" s="241"/>
      <c r="GW537" s="241"/>
      <c r="GX537" s="241"/>
      <c r="GY537" s="241"/>
      <c r="GZ537" s="241"/>
      <c r="HA537" s="241"/>
      <c r="HB537" s="241"/>
      <c r="HC537" s="241"/>
      <c r="HD537" s="241"/>
      <c r="HE537" s="241"/>
      <c r="HF537" s="241"/>
      <c r="HG537" s="241"/>
      <c r="HH537" s="241"/>
      <c r="HI537" s="241"/>
      <c r="HJ537" s="241"/>
      <c r="HK537" s="241"/>
      <c r="HL537" s="241"/>
      <c r="HM537" s="241"/>
      <c r="HN537" s="241"/>
      <c r="HO537" s="241"/>
      <c r="HP537" s="241"/>
      <c r="HQ537" s="241"/>
      <c r="HR537" s="241"/>
      <c r="HS537" s="241"/>
      <c r="HT537" s="241"/>
      <c r="HU537" s="241"/>
      <c r="HV537" s="241"/>
      <c r="HW537" s="241"/>
      <c r="HX537" s="241"/>
      <c r="HY537" s="241"/>
      <c r="HZ537" s="241"/>
      <c r="IA537" s="241"/>
      <c r="IB537" s="241"/>
      <c r="IC537" s="241"/>
      <c r="ID537" s="241"/>
      <c r="IE537" s="241"/>
      <c r="IF537" s="241"/>
      <c r="IG537" s="241"/>
      <c r="IH537" s="241"/>
      <c r="II537" s="241"/>
      <c r="IJ537" s="241"/>
      <c r="IK537" s="241"/>
      <c r="IL537" s="241"/>
      <c r="IM537" s="241"/>
      <c r="IN537" s="241"/>
      <c r="IO537" s="241"/>
      <c r="IP537" s="241"/>
      <c r="IQ537" s="241"/>
      <c r="IR537" s="241"/>
      <c r="IS537" s="241"/>
      <c r="IT537" s="241"/>
      <c r="IU537" s="241"/>
      <c r="IV537" s="241"/>
      <c r="IW537" s="241"/>
      <c r="IX537" s="241"/>
      <c r="IY537" s="241"/>
      <c r="IZ537" s="241"/>
      <c r="JA537" s="241"/>
      <c r="JB537" s="241"/>
      <c r="JC537" s="241"/>
      <c r="JD537" s="241"/>
      <c r="JE537" s="241"/>
      <c r="JF537" s="241"/>
      <c r="JG537" s="241"/>
      <c r="JH537" s="241"/>
      <c r="JI537" s="241"/>
      <c r="JJ537" s="241"/>
      <c r="JK537" s="241"/>
      <c r="JL537" s="241"/>
      <c r="JM537" s="241"/>
      <c r="JN537" s="241"/>
      <c r="JO537" s="241"/>
      <c r="JP537" s="241"/>
      <c r="JQ537" s="241"/>
      <c r="JR537" s="241"/>
      <c r="JS537" s="241"/>
      <c r="JT537" s="241"/>
      <c r="JU537" s="241"/>
      <c r="JV537" s="241"/>
      <c r="JW537" s="241"/>
      <c r="JX537" s="241"/>
      <c r="JY537" s="241"/>
      <c r="JZ537" s="241"/>
      <c r="KA537" s="241"/>
      <c r="KB537" s="241"/>
      <c r="KC537" s="241"/>
      <c r="KD537" s="241"/>
      <c r="KE537" s="241"/>
      <c r="KF537" s="241"/>
      <c r="KG537" s="241"/>
      <c r="KH537" s="241"/>
      <c r="KI537" s="241"/>
      <c r="KJ537" s="241"/>
      <c r="KK537" s="241"/>
      <c r="KL537" s="241"/>
      <c r="KM537" s="241"/>
      <c r="KN537" s="241"/>
      <c r="KO537" s="241"/>
      <c r="KP537" s="241"/>
      <c r="KQ537" s="241"/>
      <c r="KR537" s="241"/>
      <c r="KS537" s="241"/>
      <c r="KT537" s="241"/>
      <c r="KU537" s="241"/>
      <c r="KV537" s="241"/>
      <c r="KW537" s="241"/>
      <c r="KX537" s="241"/>
      <c r="KY537" s="241"/>
      <c r="KZ537" s="241"/>
      <c r="LA537" s="241"/>
      <c r="LB537" s="241"/>
      <c r="LC537" s="241"/>
      <c r="LD537" s="241"/>
      <c r="LE537" s="241"/>
      <c r="LF537" s="241"/>
      <c r="LG537" s="241"/>
      <c r="LH537" s="241"/>
      <c r="LI537" s="241"/>
      <c r="LJ537" s="241"/>
      <c r="LK537" s="241"/>
      <c r="LL537" s="241"/>
      <c r="LM537" s="241"/>
      <c r="LN537" s="241"/>
      <c r="LO537" s="241"/>
      <c r="LP537" s="241"/>
      <c r="LQ537" s="241"/>
      <c r="LR537" s="241"/>
      <c r="LS537" s="241"/>
      <c r="LT537" s="241"/>
      <c r="LU537" s="241"/>
      <c r="LV537" s="241"/>
      <c r="LW537" s="241"/>
      <c r="LX537" s="241"/>
      <c r="LY537" s="241"/>
      <c r="LZ537" s="241"/>
      <c r="MA537" s="241"/>
      <c r="MB537" s="241"/>
      <c r="MC537" s="241"/>
      <c r="MD537" s="241"/>
      <c r="ME537" s="241"/>
      <c r="MF537" s="241"/>
      <c r="MG537" s="241"/>
      <c r="MH537" s="241"/>
      <c r="MI537" s="241"/>
      <c r="MJ537" s="241"/>
      <c r="MK537" s="241"/>
      <c r="ML537" s="241"/>
      <c r="MM537" s="241"/>
      <c r="MN537" s="241"/>
      <c r="MO537" s="241"/>
      <c r="MP537" s="241"/>
      <c r="MQ537" s="241"/>
      <c r="MR537" s="241"/>
      <c r="MS537" s="241"/>
      <c r="MT537" s="241"/>
      <c r="MU537" s="241"/>
      <c r="MV537" s="241"/>
      <c r="MW537" s="241"/>
      <c r="MX537" s="241"/>
      <c r="MY537" s="241"/>
      <c r="MZ537" s="241"/>
      <c r="NA537" s="241"/>
      <c r="NB537" s="241"/>
      <c r="NC537" s="241"/>
      <c r="ND537" s="241"/>
      <c r="NE537" s="241"/>
      <c r="NF537" s="241"/>
      <c r="NG537" s="241"/>
      <c r="NH537" s="241"/>
      <c r="NI537" s="241"/>
      <c r="NJ537" s="241"/>
      <c r="NK537" s="241"/>
      <c r="NL537" s="241"/>
      <c r="NM537" s="241"/>
      <c r="NN537" s="241"/>
      <c r="NO537" s="241"/>
      <c r="NP537" s="241"/>
      <c r="NQ537" s="241"/>
      <c r="NR537" s="241"/>
      <c r="NS537" s="241"/>
      <c r="NT537" s="241"/>
      <c r="NU537" s="241"/>
      <c r="NV537" s="241"/>
      <c r="NW537" s="241"/>
      <c r="NX537" s="241"/>
      <c r="NY537" s="241"/>
      <c r="NZ537" s="241"/>
      <c r="OA537" s="241"/>
      <c r="OB537" s="241"/>
    </row>
    <row r="538" spans="1:392" s="241" customFormat="1">
      <c r="A538" s="415" t="s">
        <v>3220</v>
      </c>
      <c r="B538" s="416" t="s">
        <v>3221</v>
      </c>
      <c r="C538" s="290">
        <f>VLOOKUP(A538,'Running Inventory count'!$A:$C,3,)</f>
        <v>5</v>
      </c>
      <c r="D538" s="169"/>
      <c r="E538" s="169"/>
      <c r="F538" s="266" t="s">
        <v>3177</v>
      </c>
      <c r="G538" s="289" t="s">
        <v>1117</v>
      </c>
      <c r="H538" s="288" t="s">
        <v>1627</v>
      </c>
      <c r="I538" s="275"/>
      <c r="J538" s="285"/>
      <c r="K538" s="261"/>
    </row>
    <row r="539" spans="1:392" s="241" customFormat="1">
      <c r="A539" s="415" t="s">
        <v>3104</v>
      </c>
      <c r="B539" s="417" t="s">
        <v>3103</v>
      </c>
      <c r="C539" s="290">
        <f>VLOOKUP(A539,'Running Inventory count'!$A:$C,3,)</f>
        <v>9</v>
      </c>
      <c r="D539" s="289"/>
      <c r="E539" s="289"/>
      <c r="F539" s="289" t="s">
        <v>3046</v>
      </c>
      <c r="G539" s="289" t="s">
        <v>1117</v>
      </c>
      <c r="H539" s="288" t="s">
        <v>3119</v>
      </c>
      <c r="I539" s="275"/>
      <c r="J539" s="285"/>
      <c r="K539" s="261"/>
    </row>
    <row r="540" spans="1:392" s="132" customFormat="1">
      <c r="A540" s="625" t="s">
        <v>3234</v>
      </c>
      <c r="B540" s="626" t="s">
        <v>3233</v>
      </c>
      <c r="C540" s="170">
        <f>VLOOKUP(A540,'Running Inventory count'!$A:$C,3,)</f>
        <v>0</v>
      </c>
      <c r="D540" s="169"/>
      <c r="E540" s="169"/>
      <c r="F540" s="169"/>
      <c r="G540" s="169"/>
      <c r="H540" s="167"/>
      <c r="I540" s="207"/>
      <c r="J540" s="163"/>
      <c r="K540" s="151"/>
      <c r="L540" s="241"/>
      <c r="M540" s="241"/>
      <c r="N540" s="241"/>
      <c r="O540" s="241"/>
      <c r="P540" s="241"/>
      <c r="Q540" s="241"/>
      <c r="R540" s="241"/>
      <c r="S540" s="241"/>
      <c r="T540" s="241"/>
      <c r="U540" s="241"/>
      <c r="V540" s="241"/>
      <c r="W540" s="241"/>
      <c r="X540" s="241"/>
      <c r="Y540" s="241"/>
      <c r="Z540" s="241"/>
      <c r="AA540" s="241"/>
      <c r="AB540" s="241"/>
      <c r="AC540" s="241"/>
      <c r="AD540" s="241"/>
      <c r="AE540" s="241"/>
      <c r="AF540" s="241"/>
      <c r="AG540" s="241"/>
      <c r="AH540" s="241"/>
      <c r="AI540" s="241"/>
      <c r="AJ540" s="241"/>
      <c r="AK540" s="241"/>
      <c r="AL540" s="241"/>
      <c r="AM540" s="241"/>
      <c r="AN540" s="241"/>
      <c r="AO540" s="241"/>
      <c r="AP540" s="241"/>
      <c r="AQ540" s="241"/>
      <c r="AR540" s="241"/>
      <c r="AS540" s="241"/>
      <c r="AT540" s="241"/>
      <c r="AU540" s="241"/>
      <c r="AV540" s="241"/>
      <c r="AW540" s="241"/>
      <c r="AX540" s="241"/>
      <c r="AY540" s="241"/>
      <c r="AZ540" s="241"/>
      <c r="BA540" s="241"/>
      <c r="BB540" s="241"/>
      <c r="BC540" s="241"/>
      <c r="BD540" s="241"/>
      <c r="BE540" s="241"/>
      <c r="BF540" s="241"/>
      <c r="BG540" s="241"/>
      <c r="BH540" s="241"/>
      <c r="BI540" s="241"/>
      <c r="BJ540" s="241"/>
      <c r="BK540" s="241"/>
      <c r="BL540" s="241"/>
      <c r="BM540" s="241"/>
      <c r="BN540" s="241"/>
      <c r="BO540" s="241"/>
      <c r="BP540" s="241"/>
      <c r="BQ540" s="241"/>
      <c r="BR540" s="241"/>
      <c r="BS540" s="241"/>
      <c r="BT540" s="241"/>
      <c r="BU540" s="241"/>
      <c r="BV540" s="241"/>
      <c r="BW540" s="241"/>
      <c r="BX540" s="241"/>
      <c r="BY540" s="241"/>
      <c r="BZ540" s="241"/>
      <c r="CA540" s="241"/>
      <c r="CB540" s="241"/>
      <c r="CC540" s="241"/>
      <c r="CD540" s="241"/>
      <c r="CE540" s="241"/>
      <c r="CF540" s="241"/>
      <c r="CG540" s="241"/>
      <c r="CH540" s="241"/>
      <c r="CI540" s="241"/>
      <c r="CJ540" s="241"/>
      <c r="CK540" s="241"/>
      <c r="CL540" s="241"/>
      <c r="CM540" s="241"/>
      <c r="CN540" s="241"/>
      <c r="CO540" s="241"/>
      <c r="CP540" s="241"/>
      <c r="CQ540" s="241"/>
      <c r="CR540" s="241"/>
      <c r="CS540" s="241"/>
      <c r="CT540" s="241"/>
      <c r="CU540" s="241"/>
      <c r="CV540" s="241"/>
      <c r="CW540" s="241"/>
      <c r="CX540" s="241"/>
      <c r="CY540" s="241"/>
      <c r="CZ540" s="241"/>
      <c r="DA540" s="241"/>
      <c r="DB540" s="241"/>
      <c r="DC540" s="241"/>
      <c r="DD540" s="241"/>
      <c r="DE540" s="241"/>
      <c r="DF540" s="241"/>
      <c r="DG540" s="241"/>
      <c r="DH540" s="241"/>
      <c r="DI540" s="241"/>
      <c r="DJ540" s="241"/>
      <c r="DK540" s="241"/>
      <c r="DL540" s="241"/>
      <c r="DM540" s="241"/>
      <c r="DN540" s="241"/>
      <c r="DO540" s="241"/>
      <c r="DP540" s="241"/>
      <c r="DQ540" s="241"/>
      <c r="DR540" s="241"/>
      <c r="DS540" s="241"/>
      <c r="DT540" s="241"/>
      <c r="DU540" s="241"/>
      <c r="DV540" s="241"/>
      <c r="DW540" s="241"/>
      <c r="DX540" s="241"/>
      <c r="DY540" s="241"/>
      <c r="DZ540" s="241"/>
      <c r="EA540" s="241"/>
      <c r="EB540" s="241"/>
      <c r="EC540" s="241"/>
      <c r="ED540" s="241"/>
      <c r="EE540" s="241"/>
      <c r="EF540" s="241"/>
      <c r="EG540" s="241"/>
      <c r="EH540" s="241"/>
      <c r="EI540" s="241"/>
      <c r="EJ540" s="241"/>
      <c r="EK540" s="241"/>
      <c r="EL540" s="241"/>
      <c r="EM540" s="241"/>
      <c r="EN540" s="241"/>
      <c r="EO540" s="241"/>
      <c r="EP540" s="241"/>
      <c r="EQ540" s="241"/>
      <c r="ER540" s="241"/>
      <c r="ES540" s="241"/>
      <c r="ET540" s="241"/>
      <c r="EU540" s="241"/>
      <c r="EV540" s="241"/>
      <c r="EW540" s="241"/>
      <c r="EX540" s="241"/>
      <c r="EY540" s="241"/>
      <c r="EZ540" s="241"/>
      <c r="FA540" s="241"/>
      <c r="FB540" s="241"/>
      <c r="FC540" s="241"/>
      <c r="FD540" s="241"/>
      <c r="FE540" s="241"/>
      <c r="FF540" s="241"/>
      <c r="FG540" s="241"/>
      <c r="FH540" s="241"/>
      <c r="FI540" s="241"/>
      <c r="FJ540" s="241"/>
      <c r="FK540" s="241"/>
      <c r="FL540" s="241"/>
      <c r="FM540" s="241"/>
      <c r="FN540" s="241"/>
      <c r="FO540" s="241"/>
      <c r="FP540" s="241"/>
      <c r="FQ540" s="241"/>
      <c r="FR540" s="241"/>
      <c r="FS540" s="241"/>
      <c r="FT540" s="241"/>
      <c r="FU540" s="241"/>
      <c r="FV540" s="241"/>
      <c r="FW540" s="241"/>
      <c r="FX540" s="241"/>
      <c r="FY540" s="241"/>
      <c r="FZ540" s="241"/>
      <c r="GA540" s="241"/>
      <c r="GB540" s="241"/>
      <c r="GC540" s="241"/>
      <c r="GD540" s="241"/>
      <c r="GE540" s="241"/>
      <c r="GF540" s="241"/>
      <c r="GG540" s="241"/>
      <c r="GH540" s="241"/>
      <c r="GI540" s="241"/>
      <c r="GJ540" s="241"/>
      <c r="GK540" s="241"/>
      <c r="GL540" s="241"/>
      <c r="GM540" s="241"/>
      <c r="GN540" s="241"/>
      <c r="GO540" s="241"/>
      <c r="GP540" s="241"/>
      <c r="GQ540" s="241"/>
      <c r="GR540" s="241"/>
      <c r="GS540" s="241"/>
      <c r="GT540" s="241"/>
      <c r="GU540" s="241"/>
      <c r="GV540" s="241"/>
      <c r="GW540" s="241"/>
      <c r="GX540" s="241"/>
      <c r="GY540" s="241"/>
      <c r="GZ540" s="241"/>
      <c r="HA540" s="241"/>
      <c r="HB540" s="241"/>
      <c r="HC540" s="241"/>
      <c r="HD540" s="241"/>
      <c r="HE540" s="241"/>
      <c r="HF540" s="241"/>
      <c r="HG540" s="241"/>
      <c r="HH540" s="241"/>
      <c r="HI540" s="241"/>
      <c r="HJ540" s="241"/>
      <c r="HK540" s="241"/>
      <c r="HL540" s="241"/>
      <c r="HM540" s="241"/>
      <c r="HN540" s="241"/>
      <c r="HO540" s="241"/>
      <c r="HP540" s="241"/>
      <c r="HQ540" s="241"/>
      <c r="HR540" s="241"/>
      <c r="HS540" s="241"/>
      <c r="HT540" s="241"/>
      <c r="HU540" s="241"/>
      <c r="HV540" s="241"/>
      <c r="HW540" s="241"/>
      <c r="HX540" s="241"/>
      <c r="HY540" s="241"/>
      <c r="HZ540" s="241"/>
      <c r="IA540" s="241"/>
      <c r="IB540" s="241"/>
      <c r="IC540" s="241"/>
      <c r="ID540" s="241"/>
      <c r="IE540" s="241"/>
      <c r="IF540" s="241"/>
      <c r="IG540" s="241"/>
      <c r="IH540" s="241"/>
      <c r="II540" s="241"/>
      <c r="IJ540" s="241"/>
      <c r="IK540" s="241"/>
      <c r="IL540" s="241"/>
      <c r="IM540" s="241"/>
      <c r="IN540" s="241"/>
      <c r="IO540" s="241"/>
      <c r="IP540" s="241"/>
      <c r="IQ540" s="241"/>
      <c r="IR540" s="241"/>
      <c r="IS540" s="241"/>
      <c r="IT540" s="241"/>
      <c r="IU540" s="241"/>
      <c r="IV540" s="241"/>
      <c r="IW540" s="241"/>
      <c r="IX540" s="241"/>
      <c r="IY540" s="241"/>
      <c r="IZ540" s="241"/>
      <c r="JA540" s="241"/>
      <c r="JB540" s="241"/>
      <c r="JC540" s="241"/>
      <c r="JD540" s="241"/>
      <c r="JE540" s="241"/>
      <c r="JF540" s="241"/>
      <c r="JG540" s="241"/>
      <c r="JH540" s="241"/>
      <c r="JI540" s="241"/>
      <c r="JJ540" s="241"/>
      <c r="JK540" s="241"/>
      <c r="JL540" s="241"/>
      <c r="JM540" s="241"/>
      <c r="JN540" s="241"/>
      <c r="JO540" s="241"/>
      <c r="JP540" s="241"/>
      <c r="JQ540" s="241"/>
      <c r="JR540" s="241"/>
      <c r="JS540" s="241"/>
      <c r="JT540" s="241"/>
      <c r="JU540" s="241"/>
      <c r="JV540" s="241"/>
      <c r="JW540" s="241"/>
      <c r="JX540" s="241"/>
      <c r="JY540" s="241"/>
      <c r="JZ540" s="241"/>
      <c r="KA540" s="241"/>
      <c r="KB540" s="241"/>
      <c r="KC540" s="241"/>
      <c r="KD540" s="241"/>
      <c r="KE540" s="241"/>
      <c r="KF540" s="241"/>
      <c r="KG540" s="241"/>
      <c r="KH540" s="241"/>
      <c r="KI540" s="241"/>
      <c r="KJ540" s="241"/>
      <c r="KK540" s="241"/>
      <c r="KL540" s="241"/>
      <c r="KM540" s="241"/>
      <c r="KN540" s="241"/>
      <c r="KO540" s="241"/>
      <c r="KP540" s="241"/>
      <c r="KQ540" s="241"/>
      <c r="KR540" s="241"/>
      <c r="KS540" s="241"/>
      <c r="KT540" s="241"/>
      <c r="KU540" s="241"/>
      <c r="KV540" s="241"/>
      <c r="KW540" s="241"/>
      <c r="KX540" s="241"/>
      <c r="KY540" s="241"/>
      <c r="KZ540" s="241"/>
      <c r="LA540" s="241"/>
      <c r="LB540" s="241"/>
      <c r="LC540" s="241"/>
      <c r="LD540" s="241"/>
      <c r="LE540" s="241"/>
      <c r="LF540" s="241"/>
      <c r="LG540" s="241"/>
      <c r="LH540" s="241"/>
      <c r="LI540" s="241"/>
      <c r="LJ540" s="241"/>
      <c r="LK540" s="241"/>
      <c r="LL540" s="241"/>
      <c r="LM540" s="241"/>
      <c r="LN540" s="241"/>
      <c r="LO540" s="241"/>
      <c r="LP540" s="241"/>
      <c r="LQ540" s="241"/>
      <c r="LR540" s="241"/>
      <c r="LS540" s="241"/>
      <c r="LT540" s="241"/>
      <c r="LU540" s="241"/>
      <c r="LV540" s="241"/>
      <c r="LW540" s="241"/>
      <c r="LX540" s="241"/>
      <c r="LY540" s="241"/>
      <c r="LZ540" s="241"/>
      <c r="MA540" s="241"/>
      <c r="MB540" s="241"/>
      <c r="MC540" s="241"/>
      <c r="MD540" s="241"/>
      <c r="ME540" s="241"/>
      <c r="MF540" s="241"/>
      <c r="MG540" s="241"/>
      <c r="MH540" s="241"/>
      <c r="MI540" s="241"/>
      <c r="MJ540" s="241"/>
      <c r="MK540" s="241"/>
      <c r="ML540" s="241"/>
      <c r="MM540" s="241"/>
      <c r="MN540" s="241"/>
      <c r="MO540" s="241"/>
      <c r="MP540" s="241"/>
      <c r="MQ540" s="241"/>
      <c r="MR540" s="241"/>
      <c r="MS540" s="241"/>
      <c r="MT540" s="241"/>
      <c r="MU540" s="241"/>
      <c r="MV540" s="241"/>
      <c r="MW540" s="241"/>
      <c r="MX540" s="241"/>
      <c r="MY540" s="241"/>
      <c r="MZ540" s="241"/>
      <c r="NA540" s="241"/>
      <c r="NB540" s="241"/>
      <c r="NC540" s="241"/>
      <c r="ND540" s="241"/>
      <c r="NE540" s="241"/>
      <c r="NF540" s="241"/>
      <c r="NG540" s="241"/>
      <c r="NH540" s="241"/>
      <c r="NI540" s="241"/>
      <c r="NJ540" s="241"/>
      <c r="NK540" s="241"/>
      <c r="NL540" s="241"/>
      <c r="NM540" s="241"/>
      <c r="NN540" s="241"/>
      <c r="NO540" s="241"/>
      <c r="NP540" s="241"/>
      <c r="NQ540" s="241"/>
      <c r="NR540" s="241"/>
      <c r="NS540" s="241"/>
      <c r="NT540" s="241"/>
      <c r="NU540" s="241"/>
      <c r="NV540" s="241"/>
      <c r="NW540" s="241"/>
      <c r="NX540" s="241"/>
      <c r="NY540" s="241"/>
      <c r="NZ540" s="241"/>
      <c r="OA540" s="241"/>
      <c r="OB540" s="241"/>
    </row>
    <row r="541" spans="1:392" s="132" customFormat="1">
      <c r="A541" s="302" t="s">
        <v>3198</v>
      </c>
      <c r="B541" s="289" t="s">
        <v>3199</v>
      </c>
      <c r="C541" s="290">
        <f>VLOOKUP(A541,'Running Inventory count'!$A:$C,3,)</f>
        <v>0</v>
      </c>
      <c r="D541" s="289"/>
      <c r="E541" s="289"/>
      <c r="F541" s="266" t="s">
        <v>3177</v>
      </c>
      <c r="G541" s="289" t="s">
        <v>1117</v>
      </c>
      <c r="H541" s="288"/>
      <c r="I541" s="275"/>
      <c r="J541" s="285"/>
      <c r="K541" s="261"/>
      <c r="L541" s="241"/>
      <c r="M541" s="241"/>
      <c r="N541" s="241"/>
      <c r="O541" s="241"/>
      <c r="P541" s="241"/>
      <c r="Q541" s="241"/>
      <c r="R541" s="241"/>
      <c r="S541" s="241"/>
      <c r="T541" s="241"/>
      <c r="U541" s="241"/>
      <c r="V541" s="241"/>
      <c r="W541" s="241"/>
      <c r="X541" s="241"/>
      <c r="Y541" s="241"/>
      <c r="Z541" s="241"/>
      <c r="AA541" s="241"/>
      <c r="AB541" s="241"/>
      <c r="AC541" s="241"/>
      <c r="AD541" s="241"/>
      <c r="AE541" s="241"/>
      <c r="AF541" s="241"/>
      <c r="AG541" s="241"/>
      <c r="AH541" s="241"/>
      <c r="AI541" s="241"/>
      <c r="AJ541" s="241"/>
      <c r="AK541" s="241"/>
      <c r="AL541" s="241"/>
      <c r="AM541" s="241"/>
      <c r="AN541" s="241"/>
      <c r="AO541" s="241"/>
      <c r="AP541" s="241"/>
      <c r="AQ541" s="241"/>
      <c r="AR541" s="241"/>
      <c r="AS541" s="241"/>
      <c r="AT541" s="241"/>
      <c r="AU541" s="241"/>
      <c r="AV541" s="241"/>
      <c r="AW541" s="241"/>
      <c r="AX541" s="241"/>
      <c r="AY541" s="241"/>
      <c r="AZ541" s="241"/>
      <c r="BA541" s="241"/>
      <c r="BB541" s="241"/>
      <c r="BC541" s="241"/>
      <c r="BD541" s="241"/>
      <c r="BE541" s="241"/>
      <c r="BF541" s="241"/>
      <c r="BG541" s="241"/>
      <c r="BH541" s="241"/>
      <c r="BI541" s="241"/>
      <c r="BJ541" s="241"/>
      <c r="BK541" s="241"/>
      <c r="BL541" s="241"/>
      <c r="BM541" s="241"/>
      <c r="BN541" s="241"/>
      <c r="BO541" s="241"/>
      <c r="BP541" s="241"/>
      <c r="BQ541" s="241"/>
      <c r="BR541" s="241"/>
      <c r="BS541" s="241"/>
      <c r="BT541" s="241"/>
      <c r="BU541" s="241"/>
      <c r="BV541" s="241"/>
      <c r="BW541" s="241"/>
      <c r="BX541" s="241"/>
      <c r="BY541" s="241"/>
      <c r="BZ541" s="241"/>
      <c r="CA541" s="241"/>
      <c r="CB541" s="241"/>
      <c r="CC541" s="241"/>
      <c r="CD541" s="241"/>
      <c r="CE541" s="241"/>
      <c r="CF541" s="241"/>
      <c r="CG541" s="241"/>
      <c r="CH541" s="241"/>
      <c r="CI541" s="241"/>
      <c r="CJ541" s="241"/>
      <c r="CK541" s="241"/>
      <c r="CL541" s="241"/>
      <c r="CM541" s="241"/>
      <c r="CN541" s="241"/>
      <c r="CO541" s="241"/>
      <c r="CP541" s="241"/>
      <c r="CQ541" s="241"/>
      <c r="CR541" s="241"/>
      <c r="CS541" s="241"/>
      <c r="CT541" s="241"/>
      <c r="CU541" s="241"/>
      <c r="CV541" s="241"/>
      <c r="CW541" s="241"/>
      <c r="CX541" s="241"/>
      <c r="CY541" s="241"/>
      <c r="CZ541" s="241"/>
      <c r="DA541" s="241"/>
      <c r="DB541" s="241"/>
      <c r="DC541" s="241"/>
      <c r="DD541" s="241"/>
      <c r="DE541" s="241"/>
      <c r="DF541" s="241"/>
      <c r="DG541" s="241"/>
      <c r="DH541" s="241"/>
      <c r="DI541" s="241"/>
      <c r="DJ541" s="241"/>
      <c r="DK541" s="241"/>
      <c r="DL541" s="241"/>
      <c r="DM541" s="241"/>
      <c r="DN541" s="241"/>
      <c r="DO541" s="241"/>
      <c r="DP541" s="241"/>
      <c r="DQ541" s="241"/>
      <c r="DR541" s="241"/>
      <c r="DS541" s="241"/>
      <c r="DT541" s="241"/>
      <c r="DU541" s="241"/>
      <c r="DV541" s="241"/>
      <c r="DW541" s="241"/>
      <c r="DX541" s="241"/>
      <c r="DY541" s="241"/>
      <c r="DZ541" s="241"/>
      <c r="EA541" s="241"/>
      <c r="EB541" s="241"/>
      <c r="EC541" s="241"/>
      <c r="ED541" s="241"/>
      <c r="EE541" s="241"/>
      <c r="EF541" s="241"/>
      <c r="EG541" s="241"/>
      <c r="EH541" s="241"/>
      <c r="EI541" s="241"/>
      <c r="EJ541" s="241"/>
      <c r="EK541" s="241"/>
      <c r="EL541" s="241"/>
      <c r="EM541" s="241"/>
      <c r="EN541" s="241"/>
      <c r="EO541" s="241"/>
      <c r="EP541" s="241"/>
      <c r="EQ541" s="241"/>
      <c r="ER541" s="241"/>
      <c r="ES541" s="241"/>
      <c r="ET541" s="241"/>
      <c r="EU541" s="241"/>
      <c r="EV541" s="241"/>
      <c r="EW541" s="241"/>
      <c r="EX541" s="241"/>
      <c r="EY541" s="241"/>
      <c r="EZ541" s="241"/>
      <c r="FA541" s="241"/>
      <c r="FB541" s="241"/>
      <c r="FC541" s="241"/>
      <c r="FD541" s="241"/>
      <c r="FE541" s="241"/>
      <c r="FF541" s="241"/>
      <c r="FG541" s="241"/>
      <c r="FH541" s="241"/>
      <c r="FI541" s="241"/>
      <c r="FJ541" s="241"/>
      <c r="FK541" s="241"/>
      <c r="FL541" s="241"/>
      <c r="FM541" s="241"/>
      <c r="FN541" s="241"/>
      <c r="FO541" s="241"/>
      <c r="FP541" s="241"/>
      <c r="FQ541" s="241"/>
      <c r="FR541" s="241"/>
      <c r="FS541" s="241"/>
      <c r="FT541" s="241"/>
      <c r="FU541" s="241"/>
      <c r="FV541" s="241"/>
      <c r="FW541" s="241"/>
      <c r="FX541" s="241"/>
      <c r="FY541" s="241"/>
      <c r="FZ541" s="241"/>
      <c r="GA541" s="241"/>
      <c r="GB541" s="241"/>
      <c r="GC541" s="241"/>
      <c r="GD541" s="241"/>
      <c r="GE541" s="241"/>
      <c r="GF541" s="241"/>
      <c r="GG541" s="241"/>
      <c r="GH541" s="241"/>
      <c r="GI541" s="241"/>
      <c r="GJ541" s="241"/>
      <c r="GK541" s="241"/>
      <c r="GL541" s="241"/>
      <c r="GM541" s="241"/>
      <c r="GN541" s="241"/>
      <c r="GO541" s="241"/>
      <c r="GP541" s="241"/>
      <c r="GQ541" s="241"/>
      <c r="GR541" s="241"/>
      <c r="GS541" s="241"/>
      <c r="GT541" s="241"/>
      <c r="GU541" s="241"/>
      <c r="GV541" s="241"/>
      <c r="GW541" s="241"/>
      <c r="GX541" s="241"/>
      <c r="GY541" s="241"/>
      <c r="GZ541" s="241"/>
      <c r="HA541" s="241"/>
      <c r="HB541" s="241"/>
      <c r="HC541" s="241"/>
      <c r="HD541" s="241"/>
      <c r="HE541" s="241"/>
      <c r="HF541" s="241"/>
      <c r="HG541" s="241"/>
      <c r="HH541" s="241"/>
      <c r="HI541" s="241"/>
      <c r="HJ541" s="241"/>
      <c r="HK541" s="241"/>
      <c r="HL541" s="241"/>
      <c r="HM541" s="241"/>
      <c r="HN541" s="241"/>
      <c r="HO541" s="241"/>
      <c r="HP541" s="241"/>
      <c r="HQ541" s="241"/>
      <c r="HR541" s="241"/>
      <c r="HS541" s="241"/>
      <c r="HT541" s="241"/>
      <c r="HU541" s="241"/>
      <c r="HV541" s="241"/>
      <c r="HW541" s="241"/>
      <c r="HX541" s="241"/>
      <c r="HY541" s="241"/>
      <c r="HZ541" s="241"/>
      <c r="IA541" s="241"/>
      <c r="IB541" s="241"/>
      <c r="IC541" s="241"/>
      <c r="ID541" s="241"/>
      <c r="IE541" s="241"/>
      <c r="IF541" s="241"/>
      <c r="IG541" s="241"/>
      <c r="IH541" s="241"/>
      <c r="II541" s="241"/>
      <c r="IJ541" s="241"/>
      <c r="IK541" s="241"/>
      <c r="IL541" s="241"/>
      <c r="IM541" s="241"/>
      <c r="IN541" s="241"/>
      <c r="IO541" s="241"/>
      <c r="IP541" s="241"/>
      <c r="IQ541" s="241"/>
      <c r="IR541" s="241"/>
      <c r="IS541" s="241"/>
      <c r="IT541" s="241"/>
      <c r="IU541" s="241"/>
      <c r="IV541" s="241"/>
      <c r="IW541" s="241"/>
      <c r="IX541" s="241"/>
      <c r="IY541" s="241"/>
      <c r="IZ541" s="241"/>
      <c r="JA541" s="241"/>
      <c r="JB541" s="241"/>
      <c r="JC541" s="241"/>
      <c r="JD541" s="241"/>
      <c r="JE541" s="241"/>
      <c r="JF541" s="241"/>
      <c r="JG541" s="241"/>
      <c r="JH541" s="241"/>
      <c r="JI541" s="241"/>
      <c r="JJ541" s="241"/>
      <c r="JK541" s="241"/>
      <c r="JL541" s="241"/>
      <c r="JM541" s="241"/>
      <c r="JN541" s="241"/>
      <c r="JO541" s="241"/>
      <c r="JP541" s="241"/>
      <c r="JQ541" s="241"/>
      <c r="JR541" s="241"/>
      <c r="JS541" s="241"/>
      <c r="JT541" s="241"/>
      <c r="JU541" s="241"/>
      <c r="JV541" s="241"/>
      <c r="JW541" s="241"/>
      <c r="JX541" s="241"/>
      <c r="JY541" s="241"/>
      <c r="JZ541" s="241"/>
      <c r="KA541" s="241"/>
      <c r="KB541" s="241"/>
      <c r="KC541" s="241"/>
      <c r="KD541" s="241"/>
      <c r="KE541" s="241"/>
      <c r="KF541" s="241"/>
      <c r="KG541" s="241"/>
      <c r="KH541" s="241"/>
      <c r="KI541" s="241"/>
      <c r="KJ541" s="241"/>
      <c r="KK541" s="241"/>
      <c r="KL541" s="241"/>
      <c r="KM541" s="241"/>
      <c r="KN541" s="241"/>
      <c r="KO541" s="241"/>
      <c r="KP541" s="241"/>
      <c r="KQ541" s="241"/>
      <c r="KR541" s="241"/>
      <c r="KS541" s="241"/>
      <c r="KT541" s="241"/>
      <c r="KU541" s="241"/>
      <c r="KV541" s="241"/>
      <c r="KW541" s="241"/>
      <c r="KX541" s="241"/>
      <c r="KY541" s="241"/>
      <c r="KZ541" s="241"/>
      <c r="LA541" s="241"/>
      <c r="LB541" s="241"/>
      <c r="LC541" s="241"/>
      <c r="LD541" s="241"/>
      <c r="LE541" s="241"/>
      <c r="LF541" s="241"/>
      <c r="LG541" s="241"/>
      <c r="LH541" s="241"/>
      <c r="LI541" s="241"/>
      <c r="LJ541" s="241"/>
      <c r="LK541" s="241"/>
      <c r="LL541" s="241"/>
      <c r="LM541" s="241"/>
      <c r="LN541" s="241"/>
      <c r="LO541" s="241"/>
      <c r="LP541" s="241"/>
      <c r="LQ541" s="241"/>
      <c r="LR541" s="241"/>
      <c r="LS541" s="241"/>
      <c r="LT541" s="241"/>
      <c r="LU541" s="241"/>
      <c r="LV541" s="241"/>
      <c r="LW541" s="241"/>
      <c r="LX541" s="241"/>
      <c r="LY541" s="241"/>
      <c r="LZ541" s="241"/>
      <c r="MA541" s="241"/>
      <c r="MB541" s="241"/>
      <c r="MC541" s="241"/>
      <c r="MD541" s="241"/>
      <c r="ME541" s="241"/>
      <c r="MF541" s="241"/>
      <c r="MG541" s="241"/>
      <c r="MH541" s="241"/>
      <c r="MI541" s="241"/>
      <c r="MJ541" s="241"/>
      <c r="MK541" s="241"/>
      <c r="ML541" s="241"/>
      <c r="MM541" s="241"/>
      <c r="MN541" s="241"/>
      <c r="MO541" s="241"/>
      <c r="MP541" s="241"/>
      <c r="MQ541" s="241"/>
      <c r="MR541" s="241"/>
      <c r="MS541" s="241"/>
      <c r="MT541" s="241"/>
      <c r="MU541" s="241"/>
      <c r="MV541" s="241"/>
      <c r="MW541" s="241"/>
      <c r="MX541" s="241"/>
      <c r="MY541" s="241"/>
      <c r="MZ541" s="241"/>
      <c r="NA541" s="241"/>
      <c r="NB541" s="241"/>
      <c r="NC541" s="241"/>
      <c r="ND541" s="241"/>
      <c r="NE541" s="241"/>
      <c r="NF541" s="241"/>
      <c r="NG541" s="241"/>
      <c r="NH541" s="241"/>
      <c r="NI541" s="241"/>
      <c r="NJ541" s="241"/>
      <c r="NK541" s="241"/>
      <c r="NL541" s="241"/>
      <c r="NM541" s="241"/>
      <c r="NN541" s="241"/>
      <c r="NO541" s="241"/>
      <c r="NP541" s="241"/>
      <c r="NQ541" s="241"/>
      <c r="NR541" s="241"/>
      <c r="NS541" s="241"/>
      <c r="NT541" s="241"/>
      <c r="NU541" s="241"/>
      <c r="NV541" s="241"/>
      <c r="NW541" s="241"/>
      <c r="NX541" s="241"/>
      <c r="NY541" s="241"/>
      <c r="NZ541" s="241"/>
      <c r="OA541" s="241"/>
      <c r="OB541" s="241"/>
    </row>
    <row r="542" spans="1:392" s="132" customFormat="1">
      <c r="A542" s="251" t="s">
        <v>3008</v>
      </c>
      <c r="B542" s="289" t="s">
        <v>3007</v>
      </c>
      <c r="C542" s="290">
        <f>VLOOKUP(A542,'Running Inventory count'!$A:$C,3,)</f>
        <v>2</v>
      </c>
      <c r="D542" s="169"/>
      <c r="E542" s="169"/>
      <c r="F542" s="180" t="s">
        <v>2880</v>
      </c>
      <c r="G542" s="289" t="s">
        <v>3009</v>
      </c>
      <c r="H542" s="288" t="s">
        <v>3010</v>
      </c>
      <c r="I542" s="275"/>
      <c r="J542" s="285"/>
      <c r="K542" s="261"/>
      <c r="L542" s="241"/>
      <c r="M542" s="241"/>
      <c r="N542" s="241"/>
      <c r="O542" s="241"/>
      <c r="P542" s="241"/>
      <c r="Q542" s="241"/>
      <c r="R542" s="241"/>
      <c r="S542" s="241"/>
      <c r="T542" s="241"/>
      <c r="U542" s="241"/>
      <c r="V542" s="241"/>
      <c r="W542" s="241"/>
      <c r="X542" s="241"/>
      <c r="Y542" s="241"/>
      <c r="Z542" s="241"/>
      <c r="AA542" s="241"/>
      <c r="AB542" s="241"/>
      <c r="AC542" s="241"/>
      <c r="AD542" s="241"/>
      <c r="AE542" s="241"/>
      <c r="AF542" s="241"/>
      <c r="AG542" s="241"/>
      <c r="AH542" s="241"/>
      <c r="AI542" s="241"/>
      <c r="AJ542" s="241"/>
      <c r="AK542" s="241"/>
      <c r="AL542" s="241"/>
      <c r="AM542" s="241"/>
      <c r="AN542" s="241"/>
      <c r="AO542" s="241"/>
      <c r="AP542" s="241"/>
      <c r="AQ542" s="241"/>
      <c r="AR542" s="241"/>
      <c r="AS542" s="241"/>
      <c r="AT542" s="241"/>
      <c r="AU542" s="241"/>
      <c r="AV542" s="241"/>
      <c r="AW542" s="241"/>
      <c r="AX542" s="241"/>
      <c r="AY542" s="241"/>
      <c r="AZ542" s="241"/>
      <c r="BA542" s="241"/>
      <c r="BB542" s="241"/>
      <c r="BC542" s="241"/>
      <c r="BD542" s="241"/>
      <c r="BE542" s="241"/>
      <c r="BF542" s="241"/>
      <c r="BG542" s="241"/>
      <c r="BH542" s="241"/>
      <c r="BI542" s="241"/>
      <c r="BJ542" s="241"/>
      <c r="BK542" s="241"/>
      <c r="BL542" s="241"/>
      <c r="BM542" s="241"/>
      <c r="BN542" s="241"/>
      <c r="BO542" s="241"/>
      <c r="BP542" s="241"/>
      <c r="BQ542" s="241"/>
      <c r="BR542" s="241"/>
      <c r="BS542" s="241"/>
      <c r="BT542" s="241"/>
      <c r="BU542" s="241"/>
      <c r="BV542" s="241"/>
      <c r="BW542" s="241"/>
      <c r="BX542" s="241"/>
      <c r="BY542" s="241"/>
      <c r="BZ542" s="241"/>
      <c r="CA542" s="241"/>
      <c r="CB542" s="241"/>
      <c r="CC542" s="241"/>
      <c r="CD542" s="241"/>
      <c r="CE542" s="241"/>
      <c r="CF542" s="241"/>
      <c r="CG542" s="241"/>
      <c r="CH542" s="241"/>
      <c r="CI542" s="241"/>
      <c r="CJ542" s="241"/>
      <c r="CK542" s="241"/>
      <c r="CL542" s="241"/>
      <c r="CM542" s="241"/>
      <c r="CN542" s="241"/>
      <c r="CO542" s="241"/>
      <c r="CP542" s="241"/>
      <c r="CQ542" s="241"/>
      <c r="CR542" s="241"/>
      <c r="CS542" s="241"/>
      <c r="CT542" s="241"/>
      <c r="CU542" s="241"/>
      <c r="CV542" s="241"/>
      <c r="CW542" s="241"/>
      <c r="CX542" s="241"/>
      <c r="CY542" s="241"/>
      <c r="CZ542" s="241"/>
      <c r="DA542" s="241"/>
      <c r="DB542" s="241"/>
      <c r="DC542" s="241"/>
      <c r="DD542" s="241"/>
      <c r="DE542" s="241"/>
      <c r="DF542" s="241"/>
      <c r="DG542" s="241"/>
      <c r="DH542" s="241"/>
      <c r="DI542" s="241"/>
      <c r="DJ542" s="241"/>
      <c r="DK542" s="241"/>
      <c r="DL542" s="241"/>
      <c r="DM542" s="241"/>
      <c r="DN542" s="241"/>
      <c r="DO542" s="241"/>
      <c r="DP542" s="241"/>
      <c r="DQ542" s="241"/>
      <c r="DR542" s="241"/>
      <c r="DS542" s="241"/>
      <c r="DT542" s="241"/>
      <c r="DU542" s="241"/>
      <c r="DV542" s="241"/>
      <c r="DW542" s="241"/>
      <c r="DX542" s="241"/>
      <c r="DY542" s="241"/>
      <c r="DZ542" s="241"/>
      <c r="EA542" s="241"/>
      <c r="EB542" s="241"/>
      <c r="EC542" s="241"/>
      <c r="ED542" s="241"/>
      <c r="EE542" s="241"/>
      <c r="EF542" s="241"/>
      <c r="EG542" s="241"/>
      <c r="EH542" s="241"/>
      <c r="EI542" s="241"/>
      <c r="EJ542" s="241"/>
      <c r="EK542" s="241"/>
      <c r="EL542" s="241"/>
      <c r="EM542" s="241"/>
      <c r="EN542" s="241"/>
      <c r="EO542" s="241"/>
      <c r="EP542" s="241"/>
      <c r="EQ542" s="241"/>
      <c r="ER542" s="241"/>
      <c r="ES542" s="241"/>
      <c r="ET542" s="241"/>
      <c r="EU542" s="241"/>
      <c r="EV542" s="241"/>
      <c r="EW542" s="241"/>
      <c r="EX542" s="241"/>
      <c r="EY542" s="241"/>
      <c r="EZ542" s="241"/>
      <c r="FA542" s="241"/>
      <c r="FB542" s="241"/>
      <c r="FC542" s="241"/>
      <c r="FD542" s="241"/>
      <c r="FE542" s="241"/>
      <c r="FF542" s="241"/>
      <c r="FG542" s="241"/>
      <c r="FH542" s="241"/>
      <c r="FI542" s="241"/>
      <c r="FJ542" s="241"/>
      <c r="FK542" s="241"/>
      <c r="FL542" s="241"/>
      <c r="FM542" s="241"/>
      <c r="FN542" s="241"/>
      <c r="FO542" s="241"/>
      <c r="FP542" s="241"/>
      <c r="FQ542" s="241"/>
      <c r="FR542" s="241"/>
      <c r="FS542" s="241"/>
      <c r="FT542" s="241"/>
      <c r="FU542" s="241"/>
      <c r="FV542" s="241"/>
      <c r="FW542" s="241"/>
      <c r="FX542" s="241"/>
      <c r="FY542" s="241"/>
      <c r="FZ542" s="241"/>
      <c r="GA542" s="241"/>
      <c r="GB542" s="241"/>
      <c r="GC542" s="241"/>
      <c r="GD542" s="241"/>
      <c r="GE542" s="241"/>
      <c r="GF542" s="241"/>
      <c r="GG542" s="241"/>
      <c r="GH542" s="241"/>
      <c r="GI542" s="241"/>
      <c r="GJ542" s="241"/>
      <c r="GK542" s="241"/>
      <c r="GL542" s="241"/>
      <c r="GM542" s="241"/>
      <c r="GN542" s="241"/>
      <c r="GO542" s="241"/>
      <c r="GP542" s="241"/>
      <c r="GQ542" s="241"/>
      <c r="GR542" s="241"/>
      <c r="GS542" s="241"/>
      <c r="GT542" s="241"/>
      <c r="GU542" s="241"/>
      <c r="GV542" s="241"/>
      <c r="GW542" s="241"/>
      <c r="GX542" s="241"/>
      <c r="GY542" s="241"/>
      <c r="GZ542" s="241"/>
      <c r="HA542" s="241"/>
      <c r="HB542" s="241"/>
      <c r="HC542" s="241"/>
      <c r="HD542" s="241"/>
      <c r="HE542" s="241"/>
      <c r="HF542" s="241"/>
      <c r="HG542" s="241"/>
      <c r="HH542" s="241"/>
      <c r="HI542" s="241"/>
      <c r="HJ542" s="241"/>
      <c r="HK542" s="241"/>
      <c r="HL542" s="241"/>
      <c r="HM542" s="241"/>
      <c r="HN542" s="241"/>
      <c r="HO542" s="241"/>
      <c r="HP542" s="241"/>
      <c r="HQ542" s="241"/>
      <c r="HR542" s="241"/>
      <c r="HS542" s="241"/>
      <c r="HT542" s="241"/>
      <c r="HU542" s="241"/>
      <c r="HV542" s="241"/>
      <c r="HW542" s="241"/>
      <c r="HX542" s="241"/>
      <c r="HY542" s="241"/>
      <c r="HZ542" s="241"/>
      <c r="IA542" s="241"/>
      <c r="IB542" s="241"/>
      <c r="IC542" s="241"/>
      <c r="ID542" s="241"/>
      <c r="IE542" s="241"/>
      <c r="IF542" s="241"/>
      <c r="IG542" s="241"/>
      <c r="IH542" s="241"/>
      <c r="II542" s="241"/>
      <c r="IJ542" s="241"/>
      <c r="IK542" s="241"/>
      <c r="IL542" s="241"/>
      <c r="IM542" s="241"/>
      <c r="IN542" s="241"/>
      <c r="IO542" s="241"/>
      <c r="IP542" s="241"/>
      <c r="IQ542" s="241"/>
      <c r="IR542" s="241"/>
      <c r="IS542" s="241"/>
      <c r="IT542" s="241"/>
      <c r="IU542" s="241"/>
      <c r="IV542" s="241"/>
      <c r="IW542" s="241"/>
      <c r="IX542" s="241"/>
      <c r="IY542" s="241"/>
      <c r="IZ542" s="241"/>
      <c r="JA542" s="241"/>
      <c r="JB542" s="241"/>
      <c r="JC542" s="241"/>
      <c r="JD542" s="241"/>
      <c r="JE542" s="241"/>
      <c r="JF542" s="241"/>
      <c r="JG542" s="241"/>
      <c r="JH542" s="241"/>
      <c r="JI542" s="241"/>
      <c r="JJ542" s="241"/>
      <c r="JK542" s="241"/>
      <c r="JL542" s="241"/>
      <c r="JM542" s="241"/>
      <c r="JN542" s="241"/>
      <c r="JO542" s="241"/>
      <c r="JP542" s="241"/>
      <c r="JQ542" s="241"/>
      <c r="JR542" s="241"/>
      <c r="JS542" s="241"/>
      <c r="JT542" s="241"/>
      <c r="JU542" s="241"/>
      <c r="JV542" s="241"/>
      <c r="JW542" s="241"/>
      <c r="JX542" s="241"/>
      <c r="JY542" s="241"/>
      <c r="JZ542" s="241"/>
      <c r="KA542" s="241"/>
      <c r="KB542" s="241"/>
      <c r="KC542" s="241"/>
      <c r="KD542" s="241"/>
      <c r="KE542" s="241"/>
      <c r="KF542" s="241"/>
      <c r="KG542" s="241"/>
      <c r="KH542" s="241"/>
      <c r="KI542" s="241"/>
      <c r="KJ542" s="241"/>
      <c r="KK542" s="241"/>
      <c r="KL542" s="241"/>
      <c r="KM542" s="241"/>
      <c r="KN542" s="241"/>
      <c r="KO542" s="241"/>
      <c r="KP542" s="241"/>
      <c r="KQ542" s="241"/>
      <c r="KR542" s="241"/>
      <c r="KS542" s="241"/>
      <c r="KT542" s="241"/>
      <c r="KU542" s="241"/>
      <c r="KV542" s="241"/>
      <c r="KW542" s="241"/>
      <c r="KX542" s="241"/>
      <c r="KY542" s="241"/>
      <c r="KZ542" s="241"/>
      <c r="LA542" s="241"/>
      <c r="LB542" s="241"/>
      <c r="LC542" s="241"/>
      <c r="LD542" s="241"/>
      <c r="LE542" s="241"/>
      <c r="LF542" s="241"/>
      <c r="LG542" s="241"/>
      <c r="LH542" s="241"/>
      <c r="LI542" s="241"/>
      <c r="LJ542" s="241"/>
      <c r="LK542" s="241"/>
      <c r="LL542" s="241"/>
      <c r="LM542" s="241"/>
      <c r="LN542" s="241"/>
      <c r="LO542" s="241"/>
      <c r="LP542" s="241"/>
      <c r="LQ542" s="241"/>
      <c r="LR542" s="241"/>
      <c r="LS542" s="241"/>
      <c r="LT542" s="241"/>
      <c r="LU542" s="241"/>
      <c r="LV542" s="241"/>
      <c r="LW542" s="241"/>
      <c r="LX542" s="241"/>
      <c r="LY542" s="241"/>
      <c r="LZ542" s="241"/>
      <c r="MA542" s="241"/>
      <c r="MB542" s="241"/>
      <c r="MC542" s="241"/>
      <c r="MD542" s="241"/>
      <c r="ME542" s="241"/>
      <c r="MF542" s="241"/>
      <c r="MG542" s="241"/>
      <c r="MH542" s="241"/>
      <c r="MI542" s="241"/>
      <c r="MJ542" s="241"/>
      <c r="MK542" s="241"/>
      <c r="ML542" s="241"/>
      <c r="MM542" s="241"/>
      <c r="MN542" s="241"/>
      <c r="MO542" s="241"/>
      <c r="MP542" s="241"/>
      <c r="MQ542" s="241"/>
      <c r="MR542" s="241"/>
      <c r="MS542" s="241"/>
      <c r="MT542" s="241"/>
      <c r="MU542" s="241"/>
      <c r="MV542" s="241"/>
      <c r="MW542" s="241"/>
      <c r="MX542" s="241"/>
      <c r="MY542" s="241"/>
      <c r="MZ542" s="241"/>
      <c r="NA542" s="241"/>
      <c r="NB542" s="241"/>
      <c r="NC542" s="241"/>
      <c r="ND542" s="241"/>
      <c r="NE542" s="241"/>
      <c r="NF542" s="241"/>
      <c r="NG542" s="241"/>
      <c r="NH542" s="241"/>
      <c r="NI542" s="241"/>
      <c r="NJ542" s="241"/>
      <c r="NK542" s="241"/>
      <c r="NL542" s="241"/>
      <c r="NM542" s="241"/>
      <c r="NN542" s="241"/>
      <c r="NO542" s="241"/>
      <c r="NP542" s="241"/>
      <c r="NQ542" s="241"/>
      <c r="NR542" s="241"/>
      <c r="NS542" s="241"/>
      <c r="NT542" s="241"/>
      <c r="NU542" s="241"/>
      <c r="NV542" s="241"/>
      <c r="NW542" s="241"/>
      <c r="NX542" s="241"/>
      <c r="NY542" s="241"/>
      <c r="NZ542" s="241"/>
      <c r="OA542" s="241"/>
      <c r="OB542" s="241"/>
    </row>
    <row r="543" spans="1:392" s="132" customFormat="1">
      <c r="A543" s="121" t="s">
        <v>344</v>
      </c>
      <c r="B543" s="157" t="s">
        <v>345</v>
      </c>
      <c r="C543" s="170">
        <f>VLOOKUP(A543,'Running Inventory count'!$A:$C,3,)</f>
        <v>0</v>
      </c>
      <c r="D543" s="169"/>
      <c r="E543" s="169"/>
      <c r="F543" s="169" t="s">
        <v>867</v>
      </c>
      <c r="G543" s="169" t="s">
        <v>868</v>
      </c>
      <c r="H543" s="167" t="s">
        <v>104</v>
      </c>
      <c r="I543" s="207"/>
      <c r="J543" s="163"/>
      <c r="K543" s="151"/>
      <c r="L543" s="241"/>
      <c r="M543" s="241"/>
      <c r="N543" s="241"/>
      <c r="O543" s="241"/>
      <c r="P543" s="241"/>
      <c r="Q543" s="241"/>
      <c r="R543" s="241"/>
      <c r="S543" s="241"/>
      <c r="T543" s="241"/>
      <c r="U543" s="241"/>
      <c r="V543" s="241"/>
      <c r="W543" s="241"/>
      <c r="X543" s="241"/>
      <c r="Y543" s="241"/>
      <c r="Z543" s="241"/>
      <c r="AA543" s="241"/>
      <c r="AB543" s="241"/>
      <c r="AC543" s="241"/>
      <c r="AD543" s="241"/>
      <c r="AE543" s="241"/>
      <c r="AF543" s="241"/>
      <c r="AG543" s="241"/>
      <c r="AH543" s="241"/>
      <c r="AI543" s="241"/>
      <c r="AJ543" s="241"/>
      <c r="AK543" s="241"/>
      <c r="AL543" s="241"/>
      <c r="AM543" s="241"/>
      <c r="AN543" s="241"/>
      <c r="AO543" s="241"/>
      <c r="AP543" s="241"/>
      <c r="AQ543" s="241"/>
      <c r="AR543" s="241"/>
      <c r="AS543" s="241"/>
      <c r="AT543" s="241"/>
      <c r="AU543" s="241"/>
      <c r="AV543" s="241"/>
      <c r="AW543" s="241"/>
      <c r="AX543" s="241"/>
      <c r="AY543" s="241"/>
      <c r="AZ543" s="241"/>
      <c r="BA543" s="241"/>
      <c r="BB543" s="241"/>
      <c r="BC543" s="241"/>
      <c r="BD543" s="241"/>
      <c r="BE543" s="241"/>
      <c r="BF543" s="241"/>
      <c r="BG543" s="241"/>
      <c r="BH543" s="241"/>
      <c r="BI543" s="241"/>
      <c r="BJ543" s="241"/>
      <c r="BK543" s="241"/>
      <c r="BL543" s="241"/>
      <c r="BM543" s="241"/>
      <c r="BN543" s="241"/>
      <c r="BO543" s="241"/>
      <c r="BP543" s="241"/>
      <c r="BQ543" s="241"/>
      <c r="BR543" s="241"/>
      <c r="BS543" s="241"/>
      <c r="BT543" s="241"/>
      <c r="BU543" s="241"/>
      <c r="BV543" s="241"/>
      <c r="BW543" s="241"/>
      <c r="BX543" s="241"/>
      <c r="BY543" s="241"/>
      <c r="BZ543" s="241"/>
      <c r="CA543" s="241"/>
      <c r="CB543" s="241"/>
      <c r="CC543" s="241"/>
      <c r="CD543" s="241"/>
      <c r="CE543" s="241"/>
      <c r="CF543" s="241"/>
      <c r="CG543" s="241"/>
      <c r="CH543" s="241"/>
      <c r="CI543" s="241"/>
      <c r="CJ543" s="241"/>
      <c r="CK543" s="241"/>
      <c r="CL543" s="241"/>
      <c r="CM543" s="241"/>
      <c r="CN543" s="241"/>
      <c r="CO543" s="241"/>
      <c r="CP543" s="241"/>
      <c r="CQ543" s="241"/>
      <c r="CR543" s="241"/>
      <c r="CS543" s="241"/>
      <c r="CT543" s="241"/>
      <c r="CU543" s="241"/>
      <c r="CV543" s="241"/>
      <c r="CW543" s="241"/>
      <c r="CX543" s="241"/>
      <c r="CY543" s="241"/>
      <c r="CZ543" s="241"/>
      <c r="DA543" s="241"/>
      <c r="DB543" s="241"/>
      <c r="DC543" s="241"/>
      <c r="DD543" s="241"/>
      <c r="DE543" s="241"/>
      <c r="DF543" s="241"/>
      <c r="DG543" s="241"/>
      <c r="DH543" s="241"/>
      <c r="DI543" s="241"/>
      <c r="DJ543" s="241"/>
      <c r="DK543" s="241"/>
      <c r="DL543" s="241"/>
      <c r="DM543" s="241"/>
      <c r="DN543" s="241"/>
      <c r="DO543" s="241"/>
      <c r="DP543" s="241"/>
      <c r="DQ543" s="241"/>
      <c r="DR543" s="241"/>
      <c r="DS543" s="241"/>
      <c r="DT543" s="241"/>
      <c r="DU543" s="241"/>
      <c r="DV543" s="241"/>
      <c r="DW543" s="241"/>
      <c r="DX543" s="241"/>
      <c r="DY543" s="241"/>
      <c r="DZ543" s="241"/>
      <c r="EA543" s="241"/>
      <c r="EB543" s="241"/>
      <c r="EC543" s="241"/>
      <c r="ED543" s="241"/>
      <c r="EE543" s="241"/>
      <c r="EF543" s="241"/>
      <c r="EG543" s="241"/>
      <c r="EH543" s="241"/>
      <c r="EI543" s="241"/>
      <c r="EJ543" s="241"/>
      <c r="EK543" s="241"/>
      <c r="EL543" s="241"/>
      <c r="EM543" s="241"/>
      <c r="EN543" s="241"/>
      <c r="EO543" s="241"/>
      <c r="EP543" s="241"/>
      <c r="EQ543" s="241"/>
      <c r="ER543" s="241"/>
      <c r="ES543" s="241"/>
      <c r="ET543" s="241"/>
      <c r="EU543" s="241"/>
      <c r="EV543" s="241"/>
      <c r="EW543" s="241"/>
      <c r="EX543" s="241"/>
      <c r="EY543" s="241"/>
      <c r="EZ543" s="241"/>
      <c r="FA543" s="241"/>
      <c r="FB543" s="241"/>
      <c r="FC543" s="241"/>
      <c r="FD543" s="241"/>
      <c r="FE543" s="241"/>
      <c r="FF543" s="241"/>
      <c r="FG543" s="241"/>
      <c r="FH543" s="241"/>
      <c r="FI543" s="241"/>
      <c r="FJ543" s="241"/>
      <c r="FK543" s="241"/>
      <c r="FL543" s="241"/>
      <c r="FM543" s="241"/>
      <c r="FN543" s="241"/>
      <c r="FO543" s="241"/>
      <c r="FP543" s="241"/>
      <c r="FQ543" s="241"/>
      <c r="FR543" s="241"/>
      <c r="FS543" s="241"/>
      <c r="FT543" s="241"/>
      <c r="FU543" s="241"/>
      <c r="FV543" s="241"/>
      <c r="FW543" s="241"/>
      <c r="FX543" s="241"/>
      <c r="FY543" s="241"/>
      <c r="FZ543" s="241"/>
      <c r="GA543" s="241"/>
      <c r="GB543" s="241"/>
      <c r="GC543" s="241"/>
      <c r="GD543" s="241"/>
      <c r="GE543" s="241"/>
      <c r="GF543" s="241"/>
      <c r="GG543" s="241"/>
      <c r="GH543" s="241"/>
      <c r="GI543" s="241"/>
      <c r="GJ543" s="241"/>
      <c r="GK543" s="241"/>
      <c r="GL543" s="241"/>
      <c r="GM543" s="241"/>
      <c r="GN543" s="241"/>
      <c r="GO543" s="241"/>
      <c r="GP543" s="241"/>
      <c r="GQ543" s="241"/>
      <c r="GR543" s="241"/>
      <c r="GS543" s="241"/>
      <c r="GT543" s="241"/>
      <c r="GU543" s="241"/>
      <c r="GV543" s="241"/>
      <c r="GW543" s="241"/>
      <c r="GX543" s="241"/>
      <c r="GY543" s="241"/>
      <c r="GZ543" s="241"/>
      <c r="HA543" s="241"/>
      <c r="HB543" s="241"/>
      <c r="HC543" s="241"/>
      <c r="HD543" s="241"/>
      <c r="HE543" s="241"/>
      <c r="HF543" s="241"/>
      <c r="HG543" s="241"/>
      <c r="HH543" s="241"/>
      <c r="HI543" s="241"/>
      <c r="HJ543" s="241"/>
      <c r="HK543" s="241"/>
      <c r="HL543" s="241"/>
      <c r="HM543" s="241"/>
      <c r="HN543" s="241"/>
      <c r="HO543" s="241"/>
      <c r="HP543" s="241"/>
      <c r="HQ543" s="241"/>
      <c r="HR543" s="241"/>
      <c r="HS543" s="241"/>
      <c r="HT543" s="241"/>
      <c r="HU543" s="241"/>
      <c r="HV543" s="241"/>
      <c r="HW543" s="241"/>
      <c r="HX543" s="241"/>
      <c r="HY543" s="241"/>
      <c r="HZ543" s="241"/>
      <c r="IA543" s="241"/>
      <c r="IB543" s="241"/>
      <c r="IC543" s="241"/>
      <c r="ID543" s="241"/>
      <c r="IE543" s="241"/>
      <c r="IF543" s="241"/>
      <c r="IG543" s="241"/>
      <c r="IH543" s="241"/>
      <c r="II543" s="241"/>
      <c r="IJ543" s="241"/>
      <c r="IK543" s="241"/>
      <c r="IL543" s="241"/>
      <c r="IM543" s="241"/>
      <c r="IN543" s="241"/>
      <c r="IO543" s="241"/>
      <c r="IP543" s="241"/>
      <c r="IQ543" s="241"/>
      <c r="IR543" s="241"/>
      <c r="IS543" s="241"/>
      <c r="IT543" s="241"/>
      <c r="IU543" s="241"/>
      <c r="IV543" s="241"/>
      <c r="IW543" s="241"/>
      <c r="IX543" s="241"/>
      <c r="IY543" s="241"/>
      <c r="IZ543" s="241"/>
      <c r="JA543" s="241"/>
      <c r="JB543" s="241"/>
      <c r="JC543" s="241"/>
      <c r="JD543" s="241"/>
      <c r="JE543" s="241"/>
      <c r="JF543" s="241"/>
      <c r="JG543" s="241"/>
      <c r="JH543" s="241"/>
      <c r="JI543" s="241"/>
      <c r="JJ543" s="241"/>
      <c r="JK543" s="241"/>
      <c r="JL543" s="241"/>
      <c r="JM543" s="241"/>
      <c r="JN543" s="241"/>
      <c r="JO543" s="241"/>
      <c r="JP543" s="241"/>
      <c r="JQ543" s="241"/>
      <c r="JR543" s="241"/>
      <c r="JS543" s="241"/>
      <c r="JT543" s="241"/>
      <c r="JU543" s="241"/>
      <c r="JV543" s="241"/>
      <c r="JW543" s="241"/>
      <c r="JX543" s="241"/>
      <c r="JY543" s="241"/>
      <c r="JZ543" s="241"/>
      <c r="KA543" s="241"/>
      <c r="KB543" s="241"/>
      <c r="KC543" s="241"/>
      <c r="KD543" s="241"/>
      <c r="KE543" s="241"/>
      <c r="KF543" s="241"/>
      <c r="KG543" s="241"/>
      <c r="KH543" s="241"/>
      <c r="KI543" s="241"/>
      <c r="KJ543" s="241"/>
      <c r="KK543" s="241"/>
      <c r="KL543" s="241"/>
      <c r="KM543" s="241"/>
      <c r="KN543" s="241"/>
      <c r="KO543" s="241"/>
      <c r="KP543" s="241"/>
      <c r="KQ543" s="241"/>
      <c r="KR543" s="241"/>
      <c r="KS543" s="241"/>
      <c r="KT543" s="241"/>
      <c r="KU543" s="241"/>
      <c r="KV543" s="241"/>
      <c r="KW543" s="241"/>
      <c r="KX543" s="241"/>
      <c r="KY543" s="241"/>
      <c r="KZ543" s="241"/>
      <c r="LA543" s="241"/>
      <c r="LB543" s="241"/>
      <c r="LC543" s="241"/>
      <c r="LD543" s="241"/>
      <c r="LE543" s="241"/>
      <c r="LF543" s="241"/>
      <c r="LG543" s="241"/>
      <c r="LH543" s="241"/>
      <c r="LI543" s="241"/>
      <c r="LJ543" s="241"/>
      <c r="LK543" s="241"/>
      <c r="LL543" s="241"/>
      <c r="LM543" s="241"/>
      <c r="LN543" s="241"/>
      <c r="LO543" s="241"/>
      <c r="LP543" s="241"/>
      <c r="LQ543" s="241"/>
      <c r="LR543" s="241"/>
      <c r="LS543" s="241"/>
      <c r="LT543" s="241"/>
      <c r="LU543" s="241"/>
      <c r="LV543" s="241"/>
      <c r="LW543" s="241"/>
      <c r="LX543" s="241"/>
      <c r="LY543" s="241"/>
      <c r="LZ543" s="241"/>
      <c r="MA543" s="241"/>
      <c r="MB543" s="241"/>
      <c r="MC543" s="241"/>
      <c r="MD543" s="241"/>
      <c r="ME543" s="241"/>
      <c r="MF543" s="241"/>
      <c r="MG543" s="241"/>
      <c r="MH543" s="241"/>
      <c r="MI543" s="241"/>
      <c r="MJ543" s="241"/>
      <c r="MK543" s="241"/>
      <c r="ML543" s="241"/>
      <c r="MM543" s="241"/>
      <c r="MN543" s="241"/>
      <c r="MO543" s="241"/>
      <c r="MP543" s="241"/>
      <c r="MQ543" s="241"/>
      <c r="MR543" s="241"/>
      <c r="MS543" s="241"/>
      <c r="MT543" s="241"/>
      <c r="MU543" s="241"/>
      <c r="MV543" s="241"/>
      <c r="MW543" s="241"/>
      <c r="MX543" s="241"/>
      <c r="MY543" s="241"/>
      <c r="MZ543" s="241"/>
      <c r="NA543" s="241"/>
      <c r="NB543" s="241"/>
      <c r="NC543" s="241"/>
      <c r="ND543" s="241"/>
      <c r="NE543" s="241"/>
      <c r="NF543" s="241"/>
      <c r="NG543" s="241"/>
      <c r="NH543" s="241"/>
      <c r="NI543" s="241"/>
      <c r="NJ543" s="241"/>
      <c r="NK543" s="241"/>
      <c r="NL543" s="241"/>
      <c r="NM543" s="241"/>
      <c r="NN543" s="241"/>
      <c r="NO543" s="241"/>
      <c r="NP543" s="241"/>
      <c r="NQ543" s="241"/>
      <c r="NR543" s="241"/>
      <c r="NS543" s="241"/>
      <c r="NT543" s="241"/>
      <c r="NU543" s="241"/>
      <c r="NV543" s="241"/>
      <c r="NW543" s="241"/>
      <c r="NX543" s="241"/>
      <c r="NY543" s="241"/>
      <c r="NZ543" s="241"/>
      <c r="OA543" s="241"/>
      <c r="OB543" s="241"/>
    </row>
    <row r="544" spans="1:392" s="241" customFormat="1">
      <c r="A544" s="121" t="s">
        <v>452</v>
      </c>
      <c r="B544" s="157" t="s">
        <v>453</v>
      </c>
      <c r="C544" s="170">
        <f>VLOOKUP(A544,'Running Inventory count'!$A:$C,3,)</f>
        <v>0</v>
      </c>
      <c r="D544" s="169"/>
      <c r="E544" s="169"/>
      <c r="F544" s="169" t="s">
        <v>867</v>
      </c>
      <c r="G544" s="169" t="s">
        <v>868</v>
      </c>
      <c r="H544" s="167" t="s">
        <v>738</v>
      </c>
      <c r="I544" s="207"/>
      <c r="J544" s="163"/>
      <c r="K544" s="151"/>
    </row>
    <row r="545" spans="1:392" s="132" customFormat="1">
      <c r="A545" s="124" t="s">
        <v>112</v>
      </c>
      <c r="B545" s="156" t="s">
        <v>463</v>
      </c>
      <c r="C545" s="170">
        <f>VLOOKUP(A545,'Running Inventory count'!$A:$C,3,)</f>
        <v>2</v>
      </c>
      <c r="D545" s="289"/>
      <c r="E545" s="289"/>
      <c r="F545" s="115" t="s">
        <v>783</v>
      </c>
      <c r="G545" s="169" t="s">
        <v>840</v>
      </c>
      <c r="H545" s="167" t="s">
        <v>586</v>
      </c>
      <c r="I545" s="151"/>
      <c r="J545" s="166"/>
      <c r="K545" s="165"/>
      <c r="L545" s="241"/>
      <c r="M545" s="241"/>
      <c r="N545" s="241"/>
      <c r="O545" s="241"/>
      <c r="P545" s="241"/>
      <c r="Q545" s="241"/>
      <c r="R545" s="241"/>
      <c r="S545" s="241"/>
      <c r="T545" s="241"/>
      <c r="U545" s="241"/>
      <c r="V545" s="241"/>
      <c r="W545" s="241"/>
      <c r="X545" s="241"/>
      <c r="Y545" s="241"/>
      <c r="Z545" s="241"/>
      <c r="AA545" s="241"/>
      <c r="AB545" s="241"/>
      <c r="AC545" s="241"/>
      <c r="AD545" s="241"/>
      <c r="AE545" s="241"/>
      <c r="AF545" s="241"/>
      <c r="AG545" s="241"/>
      <c r="AH545" s="241"/>
      <c r="AI545" s="241"/>
      <c r="AJ545" s="241"/>
      <c r="AK545" s="241"/>
      <c r="AL545" s="241"/>
      <c r="AM545" s="241"/>
      <c r="AN545" s="241"/>
      <c r="AO545" s="241"/>
      <c r="AP545" s="241"/>
      <c r="AQ545" s="241"/>
      <c r="AR545" s="241"/>
      <c r="AS545" s="241"/>
      <c r="AT545" s="241"/>
      <c r="AU545" s="241"/>
      <c r="AV545" s="241"/>
      <c r="AW545" s="241"/>
      <c r="AX545" s="241"/>
      <c r="AY545" s="241"/>
      <c r="AZ545" s="241"/>
      <c r="BA545" s="241"/>
      <c r="BB545" s="241"/>
      <c r="BC545" s="241"/>
      <c r="BD545" s="241"/>
      <c r="BE545" s="241"/>
      <c r="BF545" s="241"/>
      <c r="BG545" s="241"/>
      <c r="BH545" s="241"/>
      <c r="BI545" s="241"/>
      <c r="BJ545" s="241"/>
      <c r="BK545" s="241"/>
      <c r="BL545" s="241"/>
      <c r="BM545" s="241"/>
      <c r="BN545" s="241"/>
      <c r="BO545" s="241"/>
      <c r="BP545" s="241"/>
      <c r="BQ545" s="241"/>
      <c r="BR545" s="241"/>
      <c r="BS545" s="241"/>
      <c r="BT545" s="241"/>
      <c r="BU545" s="241"/>
      <c r="BV545" s="241"/>
      <c r="BW545" s="241"/>
      <c r="BX545" s="241"/>
      <c r="BY545" s="241"/>
      <c r="BZ545" s="241"/>
      <c r="CA545" s="241"/>
      <c r="CB545" s="241"/>
      <c r="CC545" s="241"/>
      <c r="CD545" s="241"/>
      <c r="CE545" s="241"/>
      <c r="CF545" s="241"/>
      <c r="CG545" s="241"/>
      <c r="CH545" s="241"/>
      <c r="CI545" s="241"/>
      <c r="CJ545" s="241"/>
      <c r="CK545" s="241"/>
      <c r="CL545" s="241"/>
      <c r="CM545" s="241"/>
      <c r="CN545" s="241"/>
      <c r="CO545" s="241"/>
      <c r="CP545" s="241"/>
      <c r="CQ545" s="241"/>
      <c r="CR545" s="241"/>
      <c r="CS545" s="241"/>
      <c r="CT545" s="241"/>
      <c r="CU545" s="241"/>
      <c r="CV545" s="241"/>
      <c r="CW545" s="241"/>
      <c r="CX545" s="241"/>
      <c r="CY545" s="241"/>
      <c r="CZ545" s="241"/>
      <c r="DA545" s="241"/>
      <c r="DB545" s="241"/>
      <c r="DC545" s="241"/>
      <c r="DD545" s="241"/>
      <c r="DE545" s="241"/>
      <c r="DF545" s="241"/>
      <c r="DG545" s="241"/>
      <c r="DH545" s="241"/>
      <c r="DI545" s="241"/>
      <c r="DJ545" s="241"/>
      <c r="DK545" s="241"/>
      <c r="DL545" s="241"/>
      <c r="DM545" s="241"/>
      <c r="DN545" s="241"/>
      <c r="DO545" s="241"/>
      <c r="DP545" s="241"/>
      <c r="DQ545" s="241"/>
      <c r="DR545" s="241"/>
      <c r="DS545" s="241"/>
      <c r="DT545" s="241"/>
      <c r="DU545" s="241"/>
      <c r="DV545" s="241"/>
      <c r="DW545" s="241"/>
      <c r="DX545" s="241"/>
      <c r="DY545" s="241"/>
      <c r="DZ545" s="241"/>
      <c r="EA545" s="241"/>
      <c r="EB545" s="241"/>
      <c r="EC545" s="241"/>
      <c r="ED545" s="241"/>
      <c r="EE545" s="241"/>
      <c r="EF545" s="241"/>
      <c r="EG545" s="241"/>
      <c r="EH545" s="241"/>
      <c r="EI545" s="241"/>
      <c r="EJ545" s="241"/>
      <c r="EK545" s="241"/>
      <c r="EL545" s="241"/>
      <c r="EM545" s="241"/>
      <c r="EN545" s="241"/>
      <c r="EO545" s="241"/>
      <c r="EP545" s="241"/>
      <c r="EQ545" s="241"/>
      <c r="ER545" s="241"/>
      <c r="ES545" s="241"/>
      <c r="ET545" s="241"/>
      <c r="EU545" s="241"/>
      <c r="EV545" s="241"/>
      <c r="EW545" s="241"/>
      <c r="EX545" s="241"/>
      <c r="EY545" s="241"/>
      <c r="EZ545" s="241"/>
      <c r="FA545" s="241"/>
      <c r="FB545" s="241"/>
      <c r="FC545" s="241"/>
      <c r="FD545" s="241"/>
      <c r="FE545" s="241"/>
      <c r="FF545" s="241"/>
      <c r="FG545" s="241"/>
      <c r="FH545" s="241"/>
      <c r="FI545" s="241"/>
      <c r="FJ545" s="241"/>
      <c r="FK545" s="241"/>
      <c r="FL545" s="241"/>
      <c r="FM545" s="241"/>
      <c r="FN545" s="241"/>
      <c r="FO545" s="241"/>
      <c r="FP545" s="241"/>
      <c r="FQ545" s="241"/>
      <c r="FR545" s="241"/>
      <c r="FS545" s="241"/>
      <c r="FT545" s="241"/>
      <c r="FU545" s="241"/>
      <c r="FV545" s="241"/>
      <c r="FW545" s="241"/>
      <c r="FX545" s="241"/>
      <c r="FY545" s="241"/>
      <c r="FZ545" s="241"/>
      <c r="GA545" s="241"/>
      <c r="GB545" s="241"/>
      <c r="GC545" s="241"/>
      <c r="GD545" s="241"/>
      <c r="GE545" s="241"/>
      <c r="GF545" s="241"/>
      <c r="GG545" s="241"/>
      <c r="GH545" s="241"/>
      <c r="GI545" s="241"/>
      <c r="GJ545" s="241"/>
      <c r="GK545" s="241"/>
      <c r="GL545" s="241"/>
      <c r="GM545" s="241"/>
      <c r="GN545" s="241"/>
      <c r="GO545" s="241"/>
      <c r="GP545" s="241"/>
      <c r="GQ545" s="241"/>
      <c r="GR545" s="241"/>
      <c r="GS545" s="241"/>
      <c r="GT545" s="241"/>
      <c r="GU545" s="241"/>
      <c r="GV545" s="241"/>
      <c r="GW545" s="241"/>
      <c r="GX545" s="241"/>
      <c r="GY545" s="241"/>
      <c r="GZ545" s="241"/>
      <c r="HA545" s="241"/>
      <c r="HB545" s="241"/>
      <c r="HC545" s="241"/>
      <c r="HD545" s="241"/>
      <c r="HE545" s="241"/>
      <c r="HF545" s="241"/>
      <c r="HG545" s="241"/>
      <c r="HH545" s="241"/>
      <c r="HI545" s="241"/>
      <c r="HJ545" s="241"/>
      <c r="HK545" s="241"/>
      <c r="HL545" s="241"/>
      <c r="HM545" s="241"/>
      <c r="HN545" s="241"/>
      <c r="HO545" s="241"/>
      <c r="HP545" s="241"/>
      <c r="HQ545" s="241"/>
      <c r="HR545" s="241"/>
      <c r="HS545" s="241"/>
      <c r="HT545" s="241"/>
      <c r="HU545" s="241"/>
      <c r="HV545" s="241"/>
      <c r="HW545" s="241"/>
      <c r="HX545" s="241"/>
      <c r="HY545" s="241"/>
      <c r="HZ545" s="241"/>
      <c r="IA545" s="241"/>
      <c r="IB545" s="241"/>
      <c r="IC545" s="241"/>
      <c r="ID545" s="241"/>
      <c r="IE545" s="241"/>
      <c r="IF545" s="241"/>
      <c r="IG545" s="241"/>
      <c r="IH545" s="241"/>
      <c r="II545" s="241"/>
      <c r="IJ545" s="241"/>
      <c r="IK545" s="241"/>
      <c r="IL545" s="241"/>
      <c r="IM545" s="241"/>
      <c r="IN545" s="241"/>
      <c r="IO545" s="241"/>
      <c r="IP545" s="241"/>
      <c r="IQ545" s="241"/>
      <c r="IR545" s="241"/>
      <c r="IS545" s="241"/>
      <c r="IT545" s="241"/>
      <c r="IU545" s="241"/>
      <c r="IV545" s="241"/>
      <c r="IW545" s="241"/>
      <c r="IX545" s="241"/>
      <c r="IY545" s="241"/>
      <c r="IZ545" s="241"/>
      <c r="JA545" s="241"/>
      <c r="JB545" s="241"/>
      <c r="JC545" s="241"/>
      <c r="JD545" s="241"/>
      <c r="JE545" s="241"/>
      <c r="JF545" s="241"/>
      <c r="JG545" s="241"/>
      <c r="JH545" s="241"/>
      <c r="JI545" s="241"/>
      <c r="JJ545" s="241"/>
      <c r="JK545" s="241"/>
      <c r="JL545" s="241"/>
      <c r="JM545" s="241"/>
      <c r="JN545" s="241"/>
      <c r="JO545" s="241"/>
      <c r="JP545" s="241"/>
      <c r="JQ545" s="241"/>
      <c r="JR545" s="241"/>
      <c r="JS545" s="241"/>
      <c r="JT545" s="241"/>
      <c r="JU545" s="241"/>
      <c r="JV545" s="241"/>
      <c r="JW545" s="241"/>
      <c r="JX545" s="241"/>
      <c r="JY545" s="241"/>
      <c r="JZ545" s="241"/>
      <c r="KA545" s="241"/>
      <c r="KB545" s="241"/>
      <c r="KC545" s="241"/>
      <c r="KD545" s="241"/>
      <c r="KE545" s="241"/>
      <c r="KF545" s="241"/>
      <c r="KG545" s="241"/>
      <c r="KH545" s="241"/>
      <c r="KI545" s="241"/>
      <c r="KJ545" s="241"/>
      <c r="KK545" s="241"/>
      <c r="KL545" s="241"/>
      <c r="KM545" s="241"/>
      <c r="KN545" s="241"/>
      <c r="KO545" s="241"/>
      <c r="KP545" s="241"/>
      <c r="KQ545" s="241"/>
      <c r="KR545" s="241"/>
      <c r="KS545" s="241"/>
      <c r="KT545" s="241"/>
      <c r="KU545" s="241"/>
      <c r="KV545" s="241"/>
      <c r="KW545" s="241"/>
      <c r="KX545" s="241"/>
      <c r="KY545" s="241"/>
      <c r="KZ545" s="241"/>
      <c r="LA545" s="241"/>
      <c r="LB545" s="241"/>
      <c r="LC545" s="241"/>
      <c r="LD545" s="241"/>
      <c r="LE545" s="241"/>
      <c r="LF545" s="241"/>
      <c r="LG545" s="241"/>
      <c r="LH545" s="241"/>
      <c r="LI545" s="241"/>
      <c r="LJ545" s="241"/>
      <c r="LK545" s="241"/>
      <c r="LL545" s="241"/>
      <c r="LM545" s="241"/>
      <c r="LN545" s="241"/>
      <c r="LO545" s="241"/>
      <c r="LP545" s="241"/>
      <c r="LQ545" s="241"/>
      <c r="LR545" s="241"/>
      <c r="LS545" s="241"/>
      <c r="LT545" s="241"/>
      <c r="LU545" s="241"/>
      <c r="LV545" s="241"/>
      <c r="LW545" s="241"/>
      <c r="LX545" s="241"/>
      <c r="LY545" s="241"/>
      <c r="LZ545" s="241"/>
      <c r="MA545" s="241"/>
      <c r="MB545" s="241"/>
      <c r="MC545" s="241"/>
      <c r="MD545" s="241"/>
      <c r="ME545" s="241"/>
      <c r="MF545" s="241"/>
      <c r="MG545" s="241"/>
      <c r="MH545" s="241"/>
      <c r="MI545" s="241"/>
      <c r="MJ545" s="241"/>
      <c r="MK545" s="241"/>
      <c r="ML545" s="241"/>
      <c r="MM545" s="241"/>
      <c r="MN545" s="241"/>
      <c r="MO545" s="241"/>
      <c r="MP545" s="241"/>
      <c r="MQ545" s="241"/>
      <c r="MR545" s="241"/>
      <c r="MS545" s="241"/>
      <c r="MT545" s="241"/>
      <c r="MU545" s="241"/>
      <c r="MV545" s="241"/>
      <c r="MW545" s="241"/>
      <c r="MX545" s="241"/>
      <c r="MY545" s="241"/>
      <c r="MZ545" s="241"/>
      <c r="NA545" s="241"/>
      <c r="NB545" s="241"/>
      <c r="NC545" s="241"/>
      <c r="ND545" s="241"/>
      <c r="NE545" s="241"/>
      <c r="NF545" s="241"/>
      <c r="NG545" s="241"/>
      <c r="NH545" s="241"/>
      <c r="NI545" s="241"/>
      <c r="NJ545" s="241"/>
      <c r="NK545" s="241"/>
      <c r="NL545" s="241"/>
      <c r="NM545" s="241"/>
      <c r="NN545" s="241"/>
      <c r="NO545" s="241"/>
      <c r="NP545" s="241"/>
      <c r="NQ545" s="241"/>
      <c r="NR545" s="241"/>
      <c r="NS545" s="241"/>
      <c r="NT545" s="241"/>
      <c r="NU545" s="241"/>
      <c r="NV545" s="241"/>
      <c r="NW545" s="241"/>
      <c r="NX545" s="241"/>
      <c r="NY545" s="241"/>
      <c r="NZ545" s="241"/>
      <c r="OA545" s="241"/>
      <c r="OB545" s="241"/>
    </row>
    <row r="546" spans="1:392" s="132" customFormat="1">
      <c r="A546" s="121" t="s">
        <v>721</v>
      </c>
      <c r="B546" s="157" t="s">
        <v>722</v>
      </c>
      <c r="C546" s="170">
        <f>VLOOKUP(A546,'Running Inventory count'!$A:$C,3,)</f>
        <v>26</v>
      </c>
      <c r="D546" s="169"/>
      <c r="E546" s="169"/>
      <c r="F546" s="169" t="s">
        <v>1513</v>
      </c>
      <c r="G546" s="169" t="s">
        <v>868</v>
      </c>
      <c r="H546" s="167" t="s">
        <v>918</v>
      </c>
      <c r="I546" s="207"/>
      <c r="J546" s="163"/>
      <c r="K546" s="151"/>
      <c r="L546" s="241"/>
      <c r="M546" s="241"/>
      <c r="N546" s="241"/>
      <c r="O546" s="241"/>
      <c r="P546" s="241"/>
      <c r="Q546" s="241"/>
      <c r="R546" s="241"/>
      <c r="S546" s="241"/>
      <c r="T546" s="241"/>
      <c r="U546" s="241"/>
      <c r="V546" s="241"/>
      <c r="W546" s="241"/>
      <c r="X546" s="241"/>
      <c r="Y546" s="241"/>
      <c r="Z546" s="241"/>
      <c r="AA546" s="241"/>
      <c r="AB546" s="241"/>
      <c r="AC546" s="241"/>
      <c r="AD546" s="241"/>
      <c r="AE546" s="241"/>
      <c r="AF546" s="241"/>
      <c r="AG546" s="241"/>
      <c r="AH546" s="241"/>
      <c r="AI546" s="241"/>
      <c r="AJ546" s="241"/>
      <c r="AK546" s="241"/>
      <c r="AL546" s="241"/>
      <c r="AM546" s="241"/>
      <c r="AN546" s="241"/>
      <c r="AO546" s="241"/>
      <c r="AP546" s="241"/>
      <c r="AQ546" s="241"/>
      <c r="AR546" s="241"/>
      <c r="AS546" s="241"/>
      <c r="AT546" s="241"/>
      <c r="AU546" s="241"/>
      <c r="AV546" s="241"/>
      <c r="AW546" s="241"/>
      <c r="AX546" s="241"/>
      <c r="AY546" s="241"/>
      <c r="AZ546" s="241"/>
      <c r="BA546" s="241"/>
      <c r="BB546" s="241"/>
      <c r="BC546" s="241"/>
      <c r="BD546" s="241"/>
      <c r="BE546" s="241"/>
      <c r="BF546" s="241"/>
      <c r="BG546" s="241"/>
      <c r="BH546" s="241"/>
      <c r="BI546" s="241"/>
      <c r="BJ546" s="241"/>
      <c r="BK546" s="241"/>
      <c r="BL546" s="241"/>
      <c r="BM546" s="241"/>
      <c r="BN546" s="241"/>
      <c r="BO546" s="241"/>
      <c r="BP546" s="241"/>
      <c r="BQ546" s="241"/>
      <c r="BR546" s="241"/>
      <c r="BS546" s="241"/>
      <c r="BT546" s="241"/>
      <c r="BU546" s="241"/>
      <c r="BV546" s="241"/>
      <c r="BW546" s="241"/>
      <c r="BX546" s="241"/>
      <c r="BY546" s="241"/>
      <c r="BZ546" s="241"/>
      <c r="CA546" s="241"/>
      <c r="CB546" s="241"/>
      <c r="CC546" s="241"/>
      <c r="CD546" s="241"/>
      <c r="CE546" s="241"/>
      <c r="CF546" s="241"/>
      <c r="CG546" s="241"/>
      <c r="CH546" s="241"/>
      <c r="CI546" s="241"/>
      <c r="CJ546" s="241"/>
      <c r="CK546" s="241"/>
      <c r="CL546" s="241"/>
      <c r="CM546" s="241"/>
      <c r="CN546" s="241"/>
      <c r="CO546" s="241"/>
      <c r="CP546" s="241"/>
      <c r="CQ546" s="241"/>
      <c r="CR546" s="241"/>
      <c r="CS546" s="241"/>
      <c r="CT546" s="241"/>
      <c r="CU546" s="241"/>
      <c r="CV546" s="241"/>
      <c r="CW546" s="241"/>
      <c r="CX546" s="241"/>
      <c r="CY546" s="241"/>
      <c r="CZ546" s="241"/>
      <c r="DA546" s="241"/>
      <c r="DB546" s="241"/>
      <c r="DC546" s="241"/>
      <c r="DD546" s="241"/>
      <c r="DE546" s="241"/>
      <c r="DF546" s="241"/>
      <c r="DG546" s="241"/>
      <c r="DH546" s="241"/>
      <c r="DI546" s="241"/>
      <c r="DJ546" s="241"/>
      <c r="DK546" s="241"/>
      <c r="DL546" s="241"/>
      <c r="DM546" s="241"/>
      <c r="DN546" s="241"/>
      <c r="DO546" s="241"/>
      <c r="DP546" s="241"/>
      <c r="DQ546" s="241"/>
      <c r="DR546" s="241"/>
      <c r="DS546" s="241"/>
      <c r="DT546" s="241"/>
      <c r="DU546" s="241"/>
      <c r="DV546" s="241"/>
      <c r="DW546" s="241"/>
      <c r="DX546" s="241"/>
      <c r="DY546" s="241"/>
      <c r="DZ546" s="241"/>
      <c r="EA546" s="241"/>
      <c r="EB546" s="241"/>
      <c r="EC546" s="241"/>
      <c r="ED546" s="241"/>
      <c r="EE546" s="241"/>
      <c r="EF546" s="241"/>
      <c r="EG546" s="241"/>
      <c r="EH546" s="241"/>
      <c r="EI546" s="241"/>
      <c r="EJ546" s="241"/>
      <c r="EK546" s="241"/>
      <c r="EL546" s="241"/>
      <c r="EM546" s="241"/>
      <c r="EN546" s="241"/>
      <c r="EO546" s="241"/>
      <c r="EP546" s="241"/>
      <c r="EQ546" s="241"/>
      <c r="ER546" s="241"/>
      <c r="ES546" s="241"/>
      <c r="ET546" s="241"/>
      <c r="EU546" s="241"/>
      <c r="EV546" s="241"/>
      <c r="EW546" s="241"/>
      <c r="EX546" s="241"/>
      <c r="EY546" s="241"/>
      <c r="EZ546" s="241"/>
      <c r="FA546" s="241"/>
      <c r="FB546" s="241"/>
      <c r="FC546" s="241"/>
      <c r="FD546" s="241"/>
      <c r="FE546" s="241"/>
      <c r="FF546" s="241"/>
      <c r="FG546" s="241"/>
      <c r="FH546" s="241"/>
      <c r="FI546" s="241"/>
      <c r="FJ546" s="241"/>
      <c r="FK546" s="241"/>
      <c r="FL546" s="241"/>
      <c r="FM546" s="241"/>
      <c r="FN546" s="241"/>
      <c r="FO546" s="241"/>
      <c r="FP546" s="241"/>
      <c r="FQ546" s="241"/>
      <c r="FR546" s="241"/>
      <c r="FS546" s="241"/>
      <c r="FT546" s="241"/>
      <c r="FU546" s="241"/>
      <c r="FV546" s="241"/>
      <c r="FW546" s="241"/>
      <c r="FX546" s="241"/>
      <c r="FY546" s="241"/>
      <c r="FZ546" s="241"/>
      <c r="GA546" s="241"/>
      <c r="GB546" s="241"/>
      <c r="GC546" s="241"/>
      <c r="GD546" s="241"/>
      <c r="GE546" s="241"/>
      <c r="GF546" s="241"/>
      <c r="GG546" s="241"/>
      <c r="GH546" s="241"/>
      <c r="GI546" s="241"/>
      <c r="GJ546" s="241"/>
      <c r="GK546" s="241"/>
      <c r="GL546" s="241"/>
      <c r="GM546" s="241"/>
      <c r="GN546" s="241"/>
      <c r="GO546" s="241"/>
      <c r="GP546" s="241"/>
      <c r="GQ546" s="241"/>
      <c r="GR546" s="241"/>
      <c r="GS546" s="241"/>
      <c r="GT546" s="241"/>
      <c r="GU546" s="241"/>
      <c r="GV546" s="241"/>
      <c r="GW546" s="241"/>
      <c r="GX546" s="241"/>
      <c r="GY546" s="241"/>
      <c r="GZ546" s="241"/>
      <c r="HA546" s="241"/>
      <c r="HB546" s="241"/>
      <c r="HC546" s="241"/>
      <c r="HD546" s="241"/>
      <c r="HE546" s="241"/>
      <c r="HF546" s="241"/>
      <c r="HG546" s="241"/>
      <c r="HH546" s="241"/>
      <c r="HI546" s="241"/>
      <c r="HJ546" s="241"/>
      <c r="HK546" s="241"/>
      <c r="HL546" s="241"/>
      <c r="HM546" s="241"/>
      <c r="HN546" s="241"/>
      <c r="HO546" s="241"/>
      <c r="HP546" s="241"/>
      <c r="HQ546" s="241"/>
      <c r="HR546" s="241"/>
      <c r="HS546" s="241"/>
      <c r="HT546" s="241"/>
      <c r="HU546" s="241"/>
      <c r="HV546" s="241"/>
      <c r="HW546" s="241"/>
      <c r="HX546" s="241"/>
      <c r="HY546" s="241"/>
      <c r="HZ546" s="241"/>
      <c r="IA546" s="241"/>
      <c r="IB546" s="241"/>
      <c r="IC546" s="241"/>
      <c r="ID546" s="241"/>
      <c r="IE546" s="241"/>
      <c r="IF546" s="241"/>
      <c r="IG546" s="241"/>
      <c r="IH546" s="241"/>
      <c r="II546" s="241"/>
      <c r="IJ546" s="241"/>
      <c r="IK546" s="241"/>
      <c r="IL546" s="241"/>
      <c r="IM546" s="241"/>
      <c r="IN546" s="241"/>
      <c r="IO546" s="241"/>
      <c r="IP546" s="241"/>
      <c r="IQ546" s="241"/>
      <c r="IR546" s="241"/>
      <c r="IS546" s="241"/>
      <c r="IT546" s="241"/>
      <c r="IU546" s="241"/>
      <c r="IV546" s="241"/>
      <c r="IW546" s="241"/>
      <c r="IX546" s="241"/>
      <c r="IY546" s="241"/>
      <c r="IZ546" s="241"/>
      <c r="JA546" s="241"/>
      <c r="JB546" s="241"/>
      <c r="JC546" s="241"/>
      <c r="JD546" s="241"/>
      <c r="JE546" s="241"/>
      <c r="JF546" s="241"/>
      <c r="JG546" s="241"/>
      <c r="JH546" s="241"/>
      <c r="JI546" s="241"/>
      <c r="JJ546" s="241"/>
      <c r="JK546" s="241"/>
      <c r="JL546" s="241"/>
      <c r="JM546" s="241"/>
      <c r="JN546" s="241"/>
      <c r="JO546" s="241"/>
      <c r="JP546" s="241"/>
      <c r="JQ546" s="241"/>
      <c r="JR546" s="241"/>
      <c r="JS546" s="241"/>
      <c r="JT546" s="241"/>
      <c r="JU546" s="241"/>
      <c r="JV546" s="241"/>
      <c r="JW546" s="241"/>
      <c r="JX546" s="241"/>
      <c r="JY546" s="241"/>
      <c r="JZ546" s="241"/>
      <c r="KA546" s="241"/>
      <c r="KB546" s="241"/>
      <c r="KC546" s="241"/>
      <c r="KD546" s="241"/>
      <c r="KE546" s="241"/>
      <c r="KF546" s="241"/>
      <c r="KG546" s="241"/>
      <c r="KH546" s="241"/>
      <c r="KI546" s="241"/>
      <c r="KJ546" s="241"/>
      <c r="KK546" s="241"/>
      <c r="KL546" s="241"/>
      <c r="KM546" s="241"/>
      <c r="KN546" s="241"/>
      <c r="KO546" s="241"/>
      <c r="KP546" s="241"/>
      <c r="KQ546" s="241"/>
      <c r="KR546" s="241"/>
      <c r="KS546" s="241"/>
      <c r="KT546" s="241"/>
      <c r="KU546" s="241"/>
      <c r="KV546" s="241"/>
      <c r="KW546" s="241"/>
      <c r="KX546" s="241"/>
      <c r="KY546" s="241"/>
      <c r="KZ546" s="241"/>
      <c r="LA546" s="241"/>
      <c r="LB546" s="241"/>
      <c r="LC546" s="241"/>
      <c r="LD546" s="241"/>
      <c r="LE546" s="241"/>
      <c r="LF546" s="241"/>
      <c r="LG546" s="241"/>
      <c r="LH546" s="241"/>
      <c r="LI546" s="241"/>
      <c r="LJ546" s="241"/>
      <c r="LK546" s="241"/>
      <c r="LL546" s="241"/>
      <c r="LM546" s="241"/>
      <c r="LN546" s="241"/>
      <c r="LO546" s="241"/>
      <c r="LP546" s="241"/>
      <c r="LQ546" s="241"/>
      <c r="LR546" s="241"/>
      <c r="LS546" s="241"/>
      <c r="LT546" s="241"/>
      <c r="LU546" s="241"/>
      <c r="LV546" s="241"/>
      <c r="LW546" s="241"/>
      <c r="LX546" s="241"/>
      <c r="LY546" s="241"/>
      <c r="LZ546" s="241"/>
      <c r="MA546" s="241"/>
      <c r="MB546" s="241"/>
      <c r="MC546" s="241"/>
      <c r="MD546" s="241"/>
      <c r="ME546" s="241"/>
      <c r="MF546" s="241"/>
      <c r="MG546" s="241"/>
      <c r="MH546" s="241"/>
      <c r="MI546" s="241"/>
      <c r="MJ546" s="241"/>
      <c r="MK546" s="241"/>
      <c r="ML546" s="241"/>
      <c r="MM546" s="241"/>
      <c r="MN546" s="241"/>
      <c r="MO546" s="241"/>
      <c r="MP546" s="241"/>
      <c r="MQ546" s="241"/>
      <c r="MR546" s="241"/>
      <c r="MS546" s="241"/>
      <c r="MT546" s="241"/>
      <c r="MU546" s="241"/>
      <c r="MV546" s="241"/>
      <c r="MW546" s="241"/>
      <c r="MX546" s="241"/>
      <c r="MY546" s="241"/>
      <c r="MZ546" s="241"/>
      <c r="NA546" s="241"/>
      <c r="NB546" s="241"/>
      <c r="NC546" s="241"/>
      <c r="ND546" s="241"/>
      <c r="NE546" s="241"/>
      <c r="NF546" s="241"/>
      <c r="NG546" s="241"/>
      <c r="NH546" s="241"/>
      <c r="NI546" s="241"/>
      <c r="NJ546" s="241"/>
      <c r="NK546" s="241"/>
      <c r="NL546" s="241"/>
      <c r="NM546" s="241"/>
      <c r="NN546" s="241"/>
      <c r="NO546" s="241"/>
      <c r="NP546" s="241"/>
      <c r="NQ546" s="241"/>
      <c r="NR546" s="241"/>
      <c r="NS546" s="241"/>
      <c r="NT546" s="241"/>
      <c r="NU546" s="241"/>
      <c r="NV546" s="241"/>
      <c r="NW546" s="241"/>
      <c r="NX546" s="241"/>
      <c r="NY546" s="241"/>
      <c r="NZ546" s="241"/>
      <c r="OA546" s="241"/>
      <c r="OB546" s="241"/>
    </row>
    <row r="547" spans="1:392" s="241" customFormat="1">
      <c r="A547" s="121" t="s">
        <v>3345</v>
      </c>
      <c r="B547" s="157" t="s">
        <v>3344</v>
      </c>
      <c r="C547" s="170">
        <f>VLOOKUP(A547,'Running Inventory count'!$A:$C,3,)</f>
        <v>1</v>
      </c>
      <c r="D547" s="169"/>
      <c r="E547" s="169"/>
      <c r="F547" s="169" t="s">
        <v>3346</v>
      </c>
      <c r="G547" s="169" t="s">
        <v>1117</v>
      </c>
      <c r="H547" s="167" t="s">
        <v>3347</v>
      </c>
      <c r="I547" s="207"/>
      <c r="J547" s="166"/>
      <c r="K547" s="133"/>
    </row>
    <row r="548" spans="1:392" s="241" customFormat="1">
      <c r="A548" s="302" t="s">
        <v>1629</v>
      </c>
      <c r="B548" s="289" t="s">
        <v>1667</v>
      </c>
      <c r="C548" s="290">
        <f>VLOOKUP(A548,'Running Inventory count'!$A:$C,3,)</f>
        <v>0</v>
      </c>
      <c r="D548" s="289"/>
      <c r="E548" s="289"/>
      <c r="F548" s="266" t="s">
        <v>1628</v>
      </c>
      <c r="G548" s="289" t="s">
        <v>1117</v>
      </c>
      <c r="H548" s="288" t="s">
        <v>1627</v>
      </c>
      <c r="I548" s="275"/>
      <c r="J548" s="285"/>
      <c r="K548" s="261"/>
    </row>
    <row r="549" spans="1:392" s="241" customFormat="1">
      <c r="A549" s="302" t="s">
        <v>1309</v>
      </c>
      <c r="B549" s="289" t="s">
        <v>2385</v>
      </c>
      <c r="C549" s="290">
        <f>VLOOKUP(A549,'Running Inventory count'!$A:$C,3,)</f>
        <v>0</v>
      </c>
      <c r="D549" s="289"/>
      <c r="E549" s="289"/>
      <c r="F549" s="266" t="s">
        <v>1669</v>
      </c>
      <c r="G549" s="289" t="s">
        <v>1117</v>
      </c>
      <c r="H549" s="288" t="s">
        <v>1627</v>
      </c>
      <c r="I549" s="275"/>
      <c r="J549" s="276"/>
      <c r="K549" s="261"/>
    </row>
    <row r="550" spans="1:392" s="132" customFormat="1">
      <c r="A550" s="251" t="s">
        <v>3192</v>
      </c>
      <c r="B550" s="289" t="s">
        <v>3193</v>
      </c>
      <c r="C550" s="290">
        <f>VLOOKUP(A550,'Running Inventory count'!$A:$C,3,)</f>
        <v>0</v>
      </c>
      <c r="D550" s="289"/>
      <c r="E550" s="289"/>
      <c r="F550" s="266" t="s">
        <v>3177</v>
      </c>
      <c r="G550" s="289" t="s">
        <v>1117</v>
      </c>
      <c r="H550" s="288" t="s">
        <v>3194</v>
      </c>
      <c r="I550" s="275"/>
      <c r="J550" s="276"/>
      <c r="K550" s="261"/>
      <c r="L550" s="241"/>
      <c r="M550" s="241"/>
      <c r="N550" s="241"/>
      <c r="O550" s="241"/>
      <c r="P550" s="241"/>
      <c r="Q550" s="241"/>
      <c r="R550" s="241"/>
      <c r="S550" s="241"/>
      <c r="T550" s="241"/>
      <c r="U550" s="241"/>
      <c r="V550" s="241"/>
      <c r="W550" s="241"/>
      <c r="X550" s="241"/>
      <c r="Y550" s="241"/>
      <c r="Z550" s="241"/>
      <c r="AA550" s="241"/>
      <c r="AB550" s="241"/>
      <c r="AC550" s="241"/>
      <c r="AD550" s="241"/>
      <c r="AE550" s="241"/>
      <c r="AF550" s="241"/>
      <c r="AG550" s="241"/>
      <c r="AH550" s="241"/>
      <c r="AI550" s="241"/>
      <c r="AJ550" s="241"/>
      <c r="AK550" s="241"/>
      <c r="AL550" s="241"/>
      <c r="AM550" s="241"/>
      <c r="AN550" s="241"/>
      <c r="AO550" s="241"/>
      <c r="AP550" s="241"/>
      <c r="AQ550" s="241"/>
      <c r="AR550" s="241"/>
      <c r="AS550" s="241"/>
      <c r="AT550" s="241"/>
      <c r="AU550" s="241"/>
      <c r="AV550" s="241"/>
      <c r="AW550" s="241"/>
      <c r="AX550" s="241"/>
      <c r="AY550" s="241"/>
      <c r="AZ550" s="241"/>
      <c r="BA550" s="241"/>
      <c r="BB550" s="241"/>
      <c r="BC550" s="241"/>
      <c r="BD550" s="241"/>
      <c r="BE550" s="241"/>
      <c r="BF550" s="241"/>
      <c r="BG550" s="241"/>
      <c r="BH550" s="241"/>
      <c r="BI550" s="241"/>
      <c r="BJ550" s="241"/>
      <c r="BK550" s="241"/>
      <c r="BL550" s="241"/>
      <c r="BM550" s="241"/>
      <c r="BN550" s="241"/>
      <c r="BO550" s="241"/>
      <c r="BP550" s="241"/>
      <c r="BQ550" s="241"/>
      <c r="BR550" s="241"/>
      <c r="BS550" s="241"/>
      <c r="BT550" s="241"/>
      <c r="BU550" s="241"/>
      <c r="BV550" s="241"/>
      <c r="BW550" s="241"/>
      <c r="BX550" s="241"/>
      <c r="BY550" s="241"/>
      <c r="BZ550" s="241"/>
      <c r="CA550" s="241"/>
      <c r="CB550" s="241"/>
      <c r="CC550" s="241"/>
      <c r="CD550" s="241"/>
      <c r="CE550" s="241"/>
      <c r="CF550" s="241"/>
      <c r="CG550" s="241"/>
      <c r="CH550" s="241"/>
      <c r="CI550" s="241"/>
      <c r="CJ550" s="241"/>
      <c r="CK550" s="241"/>
      <c r="CL550" s="241"/>
      <c r="CM550" s="241"/>
      <c r="CN550" s="241"/>
      <c r="CO550" s="241"/>
      <c r="CP550" s="241"/>
      <c r="CQ550" s="241"/>
      <c r="CR550" s="241"/>
      <c r="CS550" s="241"/>
      <c r="CT550" s="241"/>
      <c r="CU550" s="241"/>
      <c r="CV550" s="241"/>
      <c r="CW550" s="241"/>
      <c r="CX550" s="241"/>
      <c r="CY550" s="241"/>
      <c r="CZ550" s="241"/>
      <c r="DA550" s="241"/>
      <c r="DB550" s="241"/>
      <c r="DC550" s="241"/>
      <c r="DD550" s="241"/>
      <c r="DE550" s="241"/>
      <c r="DF550" s="241"/>
      <c r="DG550" s="241"/>
      <c r="DH550" s="241"/>
      <c r="DI550" s="241"/>
      <c r="DJ550" s="241"/>
      <c r="DK550" s="241"/>
      <c r="DL550" s="241"/>
      <c r="DM550" s="241"/>
      <c r="DN550" s="241"/>
      <c r="DO550" s="241"/>
      <c r="DP550" s="241"/>
      <c r="DQ550" s="241"/>
      <c r="DR550" s="241"/>
      <c r="DS550" s="241"/>
      <c r="DT550" s="241"/>
      <c r="DU550" s="241"/>
      <c r="DV550" s="241"/>
      <c r="DW550" s="241"/>
      <c r="DX550" s="241"/>
      <c r="DY550" s="241"/>
      <c r="DZ550" s="241"/>
      <c r="EA550" s="241"/>
      <c r="EB550" s="241"/>
      <c r="EC550" s="241"/>
      <c r="ED550" s="241"/>
      <c r="EE550" s="241"/>
      <c r="EF550" s="241"/>
      <c r="EG550" s="241"/>
      <c r="EH550" s="241"/>
      <c r="EI550" s="241"/>
      <c r="EJ550" s="241"/>
      <c r="EK550" s="241"/>
      <c r="EL550" s="241"/>
      <c r="EM550" s="241"/>
      <c r="EN550" s="241"/>
      <c r="EO550" s="241"/>
      <c r="EP550" s="241"/>
      <c r="EQ550" s="241"/>
      <c r="ER550" s="241"/>
      <c r="ES550" s="241"/>
      <c r="ET550" s="241"/>
      <c r="EU550" s="241"/>
      <c r="EV550" s="241"/>
      <c r="EW550" s="241"/>
      <c r="EX550" s="241"/>
      <c r="EY550" s="241"/>
      <c r="EZ550" s="241"/>
      <c r="FA550" s="241"/>
      <c r="FB550" s="241"/>
      <c r="FC550" s="241"/>
      <c r="FD550" s="241"/>
      <c r="FE550" s="241"/>
      <c r="FF550" s="241"/>
      <c r="FG550" s="241"/>
      <c r="FH550" s="241"/>
      <c r="FI550" s="241"/>
      <c r="FJ550" s="241"/>
      <c r="FK550" s="241"/>
      <c r="FL550" s="241"/>
      <c r="FM550" s="241"/>
      <c r="FN550" s="241"/>
      <c r="FO550" s="241"/>
      <c r="FP550" s="241"/>
      <c r="FQ550" s="241"/>
      <c r="FR550" s="241"/>
      <c r="FS550" s="241"/>
      <c r="FT550" s="241"/>
      <c r="FU550" s="241"/>
      <c r="FV550" s="241"/>
      <c r="FW550" s="241"/>
      <c r="FX550" s="241"/>
      <c r="FY550" s="241"/>
      <c r="FZ550" s="241"/>
      <c r="GA550" s="241"/>
      <c r="GB550" s="241"/>
      <c r="GC550" s="241"/>
      <c r="GD550" s="241"/>
      <c r="GE550" s="241"/>
      <c r="GF550" s="241"/>
      <c r="GG550" s="241"/>
      <c r="GH550" s="241"/>
      <c r="GI550" s="241"/>
      <c r="GJ550" s="241"/>
      <c r="GK550" s="241"/>
      <c r="GL550" s="241"/>
      <c r="GM550" s="241"/>
      <c r="GN550" s="241"/>
      <c r="GO550" s="241"/>
      <c r="GP550" s="241"/>
      <c r="GQ550" s="241"/>
      <c r="GR550" s="241"/>
      <c r="GS550" s="241"/>
      <c r="GT550" s="241"/>
      <c r="GU550" s="241"/>
      <c r="GV550" s="241"/>
      <c r="GW550" s="241"/>
      <c r="GX550" s="241"/>
      <c r="GY550" s="241"/>
      <c r="GZ550" s="241"/>
      <c r="HA550" s="241"/>
      <c r="HB550" s="241"/>
      <c r="HC550" s="241"/>
      <c r="HD550" s="241"/>
      <c r="HE550" s="241"/>
      <c r="HF550" s="241"/>
      <c r="HG550" s="241"/>
      <c r="HH550" s="241"/>
      <c r="HI550" s="241"/>
      <c r="HJ550" s="241"/>
      <c r="HK550" s="241"/>
      <c r="HL550" s="241"/>
      <c r="HM550" s="241"/>
      <c r="HN550" s="241"/>
      <c r="HO550" s="241"/>
      <c r="HP550" s="241"/>
      <c r="HQ550" s="241"/>
      <c r="HR550" s="241"/>
      <c r="HS550" s="241"/>
      <c r="HT550" s="241"/>
      <c r="HU550" s="241"/>
      <c r="HV550" s="241"/>
      <c r="HW550" s="241"/>
      <c r="HX550" s="241"/>
      <c r="HY550" s="241"/>
      <c r="HZ550" s="241"/>
      <c r="IA550" s="241"/>
      <c r="IB550" s="241"/>
      <c r="IC550" s="241"/>
      <c r="ID550" s="241"/>
      <c r="IE550" s="241"/>
      <c r="IF550" s="241"/>
      <c r="IG550" s="241"/>
      <c r="IH550" s="241"/>
      <c r="II550" s="241"/>
      <c r="IJ550" s="241"/>
      <c r="IK550" s="241"/>
      <c r="IL550" s="241"/>
      <c r="IM550" s="241"/>
      <c r="IN550" s="241"/>
      <c r="IO550" s="241"/>
      <c r="IP550" s="241"/>
      <c r="IQ550" s="241"/>
      <c r="IR550" s="241"/>
      <c r="IS550" s="241"/>
      <c r="IT550" s="241"/>
      <c r="IU550" s="241"/>
      <c r="IV550" s="241"/>
      <c r="IW550" s="241"/>
      <c r="IX550" s="241"/>
      <c r="IY550" s="241"/>
      <c r="IZ550" s="241"/>
      <c r="JA550" s="241"/>
      <c r="JB550" s="241"/>
      <c r="JC550" s="241"/>
      <c r="JD550" s="241"/>
      <c r="JE550" s="241"/>
      <c r="JF550" s="241"/>
      <c r="JG550" s="241"/>
      <c r="JH550" s="241"/>
      <c r="JI550" s="241"/>
      <c r="JJ550" s="241"/>
      <c r="JK550" s="241"/>
      <c r="JL550" s="241"/>
      <c r="JM550" s="241"/>
      <c r="JN550" s="241"/>
      <c r="JO550" s="241"/>
      <c r="JP550" s="241"/>
      <c r="JQ550" s="241"/>
      <c r="JR550" s="241"/>
      <c r="JS550" s="241"/>
      <c r="JT550" s="241"/>
      <c r="JU550" s="241"/>
      <c r="JV550" s="241"/>
      <c r="JW550" s="241"/>
      <c r="JX550" s="241"/>
      <c r="JY550" s="241"/>
      <c r="JZ550" s="241"/>
      <c r="KA550" s="241"/>
      <c r="KB550" s="241"/>
      <c r="KC550" s="241"/>
      <c r="KD550" s="241"/>
      <c r="KE550" s="241"/>
      <c r="KF550" s="241"/>
      <c r="KG550" s="241"/>
      <c r="KH550" s="241"/>
      <c r="KI550" s="241"/>
      <c r="KJ550" s="241"/>
      <c r="KK550" s="241"/>
      <c r="KL550" s="241"/>
      <c r="KM550" s="241"/>
      <c r="KN550" s="241"/>
      <c r="KO550" s="241"/>
      <c r="KP550" s="241"/>
      <c r="KQ550" s="241"/>
      <c r="KR550" s="241"/>
      <c r="KS550" s="241"/>
      <c r="KT550" s="241"/>
      <c r="KU550" s="241"/>
      <c r="KV550" s="241"/>
      <c r="KW550" s="241"/>
      <c r="KX550" s="241"/>
      <c r="KY550" s="241"/>
      <c r="KZ550" s="241"/>
      <c r="LA550" s="241"/>
      <c r="LB550" s="241"/>
      <c r="LC550" s="241"/>
      <c r="LD550" s="241"/>
      <c r="LE550" s="241"/>
      <c r="LF550" s="241"/>
      <c r="LG550" s="241"/>
      <c r="LH550" s="241"/>
      <c r="LI550" s="241"/>
      <c r="LJ550" s="241"/>
      <c r="LK550" s="241"/>
      <c r="LL550" s="241"/>
      <c r="LM550" s="241"/>
      <c r="LN550" s="241"/>
      <c r="LO550" s="241"/>
      <c r="LP550" s="241"/>
      <c r="LQ550" s="241"/>
      <c r="LR550" s="241"/>
      <c r="LS550" s="241"/>
      <c r="LT550" s="241"/>
      <c r="LU550" s="241"/>
      <c r="LV550" s="241"/>
      <c r="LW550" s="241"/>
      <c r="LX550" s="241"/>
      <c r="LY550" s="241"/>
      <c r="LZ550" s="241"/>
      <c r="MA550" s="241"/>
      <c r="MB550" s="241"/>
      <c r="MC550" s="241"/>
      <c r="MD550" s="241"/>
      <c r="ME550" s="241"/>
      <c r="MF550" s="241"/>
      <c r="MG550" s="241"/>
      <c r="MH550" s="241"/>
      <c r="MI550" s="241"/>
      <c r="MJ550" s="241"/>
      <c r="MK550" s="241"/>
      <c r="ML550" s="241"/>
      <c r="MM550" s="241"/>
      <c r="MN550" s="241"/>
      <c r="MO550" s="241"/>
      <c r="MP550" s="241"/>
      <c r="MQ550" s="241"/>
      <c r="MR550" s="241"/>
      <c r="MS550" s="241"/>
      <c r="MT550" s="241"/>
      <c r="MU550" s="241"/>
      <c r="MV550" s="241"/>
      <c r="MW550" s="241"/>
      <c r="MX550" s="241"/>
      <c r="MY550" s="241"/>
      <c r="MZ550" s="241"/>
      <c r="NA550" s="241"/>
      <c r="NB550" s="241"/>
      <c r="NC550" s="241"/>
      <c r="ND550" s="241"/>
      <c r="NE550" s="241"/>
      <c r="NF550" s="241"/>
      <c r="NG550" s="241"/>
      <c r="NH550" s="241"/>
      <c r="NI550" s="241"/>
      <c r="NJ550" s="241"/>
      <c r="NK550" s="241"/>
      <c r="NL550" s="241"/>
      <c r="NM550" s="241"/>
      <c r="NN550" s="241"/>
      <c r="NO550" s="241"/>
      <c r="NP550" s="241"/>
      <c r="NQ550" s="241"/>
      <c r="NR550" s="241"/>
      <c r="NS550" s="241"/>
      <c r="NT550" s="241"/>
      <c r="NU550" s="241"/>
      <c r="NV550" s="241"/>
      <c r="NW550" s="241"/>
      <c r="NX550" s="241"/>
      <c r="NY550" s="241"/>
      <c r="NZ550" s="241"/>
      <c r="OA550" s="241"/>
      <c r="OB550" s="241"/>
    </row>
    <row r="551" spans="1:392" s="241" customFormat="1">
      <c r="A551" s="269" t="s">
        <v>3100</v>
      </c>
      <c r="B551" s="189" t="s">
        <v>3099</v>
      </c>
      <c r="C551" s="290">
        <f>VLOOKUP(A551,'Running Inventory count'!$A:$C,3,)</f>
        <v>0</v>
      </c>
      <c r="D551" s="289"/>
      <c r="E551" s="289"/>
      <c r="F551" s="289" t="s">
        <v>3046</v>
      </c>
      <c r="G551" s="289" t="s">
        <v>1117</v>
      </c>
      <c r="H551" s="288" t="s">
        <v>3119</v>
      </c>
      <c r="I551" s="207"/>
      <c r="J551" s="163"/>
      <c r="K551" s="151"/>
    </row>
    <row r="552" spans="1:392" s="132" customFormat="1">
      <c r="A552" s="251" t="s">
        <v>1671</v>
      </c>
      <c r="B552" s="266" t="s">
        <v>1677</v>
      </c>
      <c r="C552" s="290">
        <f>VLOOKUP(A552,'Running Inventory count'!$A:$C,3,)</f>
        <v>0</v>
      </c>
      <c r="D552" s="289"/>
      <c r="E552" s="289"/>
      <c r="F552" s="266" t="s">
        <v>1762</v>
      </c>
      <c r="G552" s="289" t="s">
        <v>1117</v>
      </c>
      <c r="H552" s="288" t="s">
        <v>1627</v>
      </c>
      <c r="I552" s="275"/>
      <c r="J552" s="285"/>
      <c r="K552" s="261"/>
      <c r="L552" s="241"/>
      <c r="M552" s="241"/>
      <c r="N552" s="241"/>
      <c r="O552" s="241"/>
      <c r="P552" s="241"/>
      <c r="Q552" s="241"/>
      <c r="R552" s="241"/>
      <c r="S552" s="241"/>
      <c r="T552" s="241"/>
      <c r="U552" s="241"/>
      <c r="V552" s="241"/>
      <c r="W552" s="241"/>
      <c r="X552" s="241"/>
      <c r="Y552" s="241"/>
      <c r="Z552" s="241"/>
      <c r="AA552" s="241"/>
      <c r="AB552" s="241"/>
      <c r="AC552" s="241"/>
      <c r="AD552" s="241"/>
      <c r="AE552" s="241"/>
      <c r="AF552" s="241"/>
      <c r="AG552" s="241"/>
      <c r="AH552" s="241"/>
      <c r="AI552" s="241"/>
      <c r="AJ552" s="241"/>
      <c r="AK552" s="241"/>
      <c r="AL552" s="241"/>
      <c r="AM552" s="241"/>
      <c r="AN552" s="241"/>
      <c r="AO552" s="241"/>
      <c r="AP552" s="241"/>
      <c r="AQ552" s="241"/>
      <c r="AR552" s="241"/>
      <c r="AS552" s="241"/>
      <c r="AT552" s="241"/>
      <c r="AU552" s="241"/>
      <c r="AV552" s="241"/>
      <c r="AW552" s="241"/>
      <c r="AX552" s="241"/>
      <c r="AY552" s="241"/>
      <c r="AZ552" s="241"/>
      <c r="BA552" s="241"/>
      <c r="BB552" s="241"/>
      <c r="BC552" s="241"/>
      <c r="BD552" s="241"/>
      <c r="BE552" s="241"/>
      <c r="BF552" s="241"/>
      <c r="BG552" s="241"/>
      <c r="BH552" s="241"/>
      <c r="BI552" s="241"/>
      <c r="BJ552" s="241"/>
      <c r="BK552" s="241"/>
      <c r="BL552" s="241"/>
      <c r="BM552" s="241"/>
      <c r="BN552" s="241"/>
      <c r="BO552" s="241"/>
      <c r="BP552" s="241"/>
      <c r="BQ552" s="241"/>
      <c r="BR552" s="241"/>
      <c r="BS552" s="241"/>
      <c r="BT552" s="241"/>
      <c r="BU552" s="241"/>
      <c r="BV552" s="241"/>
      <c r="BW552" s="241"/>
      <c r="BX552" s="241"/>
      <c r="BY552" s="241"/>
      <c r="BZ552" s="241"/>
      <c r="CA552" s="241"/>
      <c r="CB552" s="241"/>
      <c r="CC552" s="241"/>
      <c r="CD552" s="241"/>
      <c r="CE552" s="241"/>
      <c r="CF552" s="241"/>
      <c r="CG552" s="241"/>
      <c r="CH552" s="241"/>
      <c r="CI552" s="241"/>
      <c r="CJ552" s="241"/>
      <c r="CK552" s="241"/>
      <c r="CL552" s="241"/>
      <c r="CM552" s="241"/>
      <c r="CN552" s="241"/>
      <c r="CO552" s="241"/>
      <c r="CP552" s="241"/>
      <c r="CQ552" s="241"/>
      <c r="CR552" s="241"/>
      <c r="CS552" s="241"/>
      <c r="CT552" s="241"/>
      <c r="CU552" s="241"/>
      <c r="CV552" s="241"/>
      <c r="CW552" s="241"/>
      <c r="CX552" s="241"/>
      <c r="CY552" s="241"/>
      <c r="CZ552" s="241"/>
      <c r="DA552" s="241"/>
      <c r="DB552" s="241"/>
      <c r="DC552" s="241"/>
      <c r="DD552" s="241"/>
      <c r="DE552" s="241"/>
      <c r="DF552" s="241"/>
      <c r="DG552" s="241"/>
      <c r="DH552" s="241"/>
      <c r="DI552" s="241"/>
      <c r="DJ552" s="241"/>
      <c r="DK552" s="241"/>
      <c r="DL552" s="241"/>
      <c r="DM552" s="241"/>
      <c r="DN552" s="241"/>
      <c r="DO552" s="241"/>
      <c r="DP552" s="241"/>
      <c r="DQ552" s="241"/>
      <c r="DR552" s="241"/>
      <c r="DS552" s="241"/>
      <c r="DT552" s="241"/>
      <c r="DU552" s="241"/>
      <c r="DV552" s="241"/>
      <c r="DW552" s="241"/>
      <c r="DX552" s="241"/>
      <c r="DY552" s="241"/>
      <c r="DZ552" s="241"/>
      <c r="EA552" s="241"/>
      <c r="EB552" s="241"/>
      <c r="EC552" s="241"/>
      <c r="ED552" s="241"/>
      <c r="EE552" s="241"/>
      <c r="EF552" s="241"/>
      <c r="EG552" s="241"/>
      <c r="EH552" s="241"/>
      <c r="EI552" s="241"/>
      <c r="EJ552" s="241"/>
      <c r="EK552" s="241"/>
      <c r="EL552" s="241"/>
      <c r="EM552" s="241"/>
      <c r="EN552" s="241"/>
      <c r="EO552" s="241"/>
      <c r="EP552" s="241"/>
      <c r="EQ552" s="241"/>
      <c r="ER552" s="241"/>
      <c r="ES552" s="241"/>
      <c r="ET552" s="241"/>
      <c r="EU552" s="241"/>
      <c r="EV552" s="241"/>
      <c r="EW552" s="241"/>
      <c r="EX552" s="241"/>
      <c r="EY552" s="241"/>
      <c r="EZ552" s="241"/>
      <c r="FA552" s="241"/>
      <c r="FB552" s="241"/>
      <c r="FC552" s="241"/>
      <c r="FD552" s="241"/>
      <c r="FE552" s="241"/>
      <c r="FF552" s="241"/>
      <c r="FG552" s="241"/>
      <c r="FH552" s="241"/>
      <c r="FI552" s="241"/>
      <c r="FJ552" s="241"/>
      <c r="FK552" s="241"/>
      <c r="FL552" s="241"/>
      <c r="FM552" s="241"/>
      <c r="FN552" s="241"/>
      <c r="FO552" s="241"/>
      <c r="FP552" s="241"/>
      <c r="FQ552" s="241"/>
      <c r="FR552" s="241"/>
      <c r="FS552" s="241"/>
      <c r="FT552" s="241"/>
      <c r="FU552" s="241"/>
      <c r="FV552" s="241"/>
      <c r="FW552" s="241"/>
      <c r="FX552" s="241"/>
      <c r="FY552" s="241"/>
      <c r="FZ552" s="241"/>
      <c r="GA552" s="241"/>
      <c r="GB552" s="241"/>
      <c r="GC552" s="241"/>
      <c r="GD552" s="241"/>
      <c r="GE552" s="241"/>
      <c r="GF552" s="241"/>
      <c r="GG552" s="241"/>
      <c r="GH552" s="241"/>
      <c r="GI552" s="241"/>
      <c r="GJ552" s="241"/>
      <c r="GK552" s="241"/>
      <c r="GL552" s="241"/>
      <c r="GM552" s="241"/>
      <c r="GN552" s="241"/>
      <c r="GO552" s="241"/>
      <c r="GP552" s="241"/>
      <c r="GQ552" s="241"/>
      <c r="GR552" s="241"/>
      <c r="GS552" s="241"/>
      <c r="GT552" s="241"/>
      <c r="GU552" s="241"/>
      <c r="GV552" s="241"/>
      <c r="GW552" s="241"/>
      <c r="GX552" s="241"/>
      <c r="GY552" s="241"/>
      <c r="GZ552" s="241"/>
      <c r="HA552" s="241"/>
      <c r="HB552" s="241"/>
      <c r="HC552" s="241"/>
      <c r="HD552" s="241"/>
      <c r="HE552" s="241"/>
      <c r="HF552" s="241"/>
      <c r="HG552" s="241"/>
      <c r="HH552" s="241"/>
      <c r="HI552" s="241"/>
      <c r="HJ552" s="241"/>
      <c r="HK552" s="241"/>
      <c r="HL552" s="241"/>
      <c r="HM552" s="241"/>
      <c r="HN552" s="241"/>
      <c r="HO552" s="241"/>
      <c r="HP552" s="241"/>
      <c r="HQ552" s="241"/>
      <c r="HR552" s="241"/>
      <c r="HS552" s="241"/>
      <c r="HT552" s="241"/>
      <c r="HU552" s="241"/>
      <c r="HV552" s="241"/>
      <c r="HW552" s="241"/>
      <c r="HX552" s="241"/>
      <c r="HY552" s="241"/>
      <c r="HZ552" s="241"/>
      <c r="IA552" s="241"/>
      <c r="IB552" s="241"/>
      <c r="IC552" s="241"/>
      <c r="ID552" s="241"/>
      <c r="IE552" s="241"/>
      <c r="IF552" s="241"/>
      <c r="IG552" s="241"/>
      <c r="IH552" s="241"/>
      <c r="II552" s="241"/>
      <c r="IJ552" s="241"/>
      <c r="IK552" s="241"/>
      <c r="IL552" s="241"/>
      <c r="IM552" s="241"/>
      <c r="IN552" s="241"/>
      <c r="IO552" s="241"/>
      <c r="IP552" s="241"/>
      <c r="IQ552" s="241"/>
      <c r="IR552" s="241"/>
      <c r="IS552" s="241"/>
      <c r="IT552" s="241"/>
      <c r="IU552" s="241"/>
      <c r="IV552" s="241"/>
      <c r="IW552" s="241"/>
      <c r="IX552" s="241"/>
      <c r="IY552" s="241"/>
      <c r="IZ552" s="241"/>
      <c r="JA552" s="241"/>
      <c r="JB552" s="241"/>
      <c r="JC552" s="241"/>
      <c r="JD552" s="241"/>
      <c r="JE552" s="241"/>
      <c r="JF552" s="241"/>
      <c r="JG552" s="241"/>
      <c r="JH552" s="241"/>
      <c r="JI552" s="241"/>
      <c r="JJ552" s="241"/>
      <c r="JK552" s="241"/>
      <c r="JL552" s="241"/>
      <c r="JM552" s="241"/>
      <c r="JN552" s="241"/>
      <c r="JO552" s="241"/>
      <c r="JP552" s="241"/>
      <c r="JQ552" s="241"/>
      <c r="JR552" s="241"/>
      <c r="JS552" s="241"/>
      <c r="JT552" s="241"/>
      <c r="JU552" s="241"/>
      <c r="JV552" s="241"/>
      <c r="JW552" s="241"/>
      <c r="JX552" s="241"/>
      <c r="JY552" s="241"/>
      <c r="JZ552" s="241"/>
      <c r="KA552" s="241"/>
      <c r="KB552" s="241"/>
      <c r="KC552" s="241"/>
      <c r="KD552" s="241"/>
      <c r="KE552" s="241"/>
      <c r="KF552" s="241"/>
      <c r="KG552" s="241"/>
      <c r="KH552" s="241"/>
      <c r="KI552" s="241"/>
      <c r="KJ552" s="241"/>
      <c r="KK552" s="241"/>
      <c r="KL552" s="241"/>
      <c r="KM552" s="241"/>
      <c r="KN552" s="241"/>
      <c r="KO552" s="241"/>
      <c r="KP552" s="241"/>
      <c r="KQ552" s="241"/>
      <c r="KR552" s="241"/>
      <c r="KS552" s="241"/>
      <c r="KT552" s="241"/>
      <c r="KU552" s="241"/>
      <c r="KV552" s="241"/>
      <c r="KW552" s="241"/>
      <c r="KX552" s="241"/>
      <c r="KY552" s="241"/>
      <c r="KZ552" s="241"/>
      <c r="LA552" s="241"/>
      <c r="LB552" s="241"/>
      <c r="LC552" s="241"/>
      <c r="LD552" s="241"/>
      <c r="LE552" s="241"/>
      <c r="LF552" s="241"/>
      <c r="LG552" s="241"/>
      <c r="LH552" s="241"/>
      <c r="LI552" s="241"/>
      <c r="LJ552" s="241"/>
      <c r="LK552" s="241"/>
      <c r="LL552" s="241"/>
      <c r="LM552" s="241"/>
      <c r="LN552" s="241"/>
      <c r="LO552" s="241"/>
      <c r="LP552" s="241"/>
      <c r="LQ552" s="241"/>
      <c r="LR552" s="241"/>
      <c r="LS552" s="241"/>
      <c r="LT552" s="241"/>
      <c r="LU552" s="241"/>
      <c r="LV552" s="241"/>
      <c r="LW552" s="241"/>
      <c r="LX552" s="241"/>
      <c r="LY552" s="241"/>
      <c r="LZ552" s="241"/>
      <c r="MA552" s="241"/>
      <c r="MB552" s="241"/>
      <c r="MC552" s="241"/>
      <c r="MD552" s="241"/>
      <c r="ME552" s="241"/>
      <c r="MF552" s="241"/>
      <c r="MG552" s="241"/>
      <c r="MH552" s="241"/>
      <c r="MI552" s="241"/>
      <c r="MJ552" s="241"/>
      <c r="MK552" s="241"/>
      <c r="ML552" s="241"/>
      <c r="MM552" s="241"/>
      <c r="MN552" s="241"/>
      <c r="MO552" s="241"/>
      <c r="MP552" s="241"/>
      <c r="MQ552" s="241"/>
      <c r="MR552" s="241"/>
      <c r="MS552" s="241"/>
      <c r="MT552" s="241"/>
      <c r="MU552" s="241"/>
      <c r="MV552" s="241"/>
      <c r="MW552" s="241"/>
      <c r="MX552" s="241"/>
      <c r="MY552" s="241"/>
      <c r="MZ552" s="241"/>
      <c r="NA552" s="241"/>
      <c r="NB552" s="241"/>
      <c r="NC552" s="241"/>
      <c r="ND552" s="241"/>
      <c r="NE552" s="241"/>
      <c r="NF552" s="241"/>
      <c r="NG552" s="241"/>
      <c r="NH552" s="241"/>
      <c r="NI552" s="241"/>
      <c r="NJ552" s="241"/>
      <c r="NK552" s="241"/>
      <c r="NL552" s="241"/>
      <c r="NM552" s="241"/>
      <c r="NN552" s="241"/>
      <c r="NO552" s="241"/>
      <c r="NP552" s="241"/>
      <c r="NQ552" s="241"/>
      <c r="NR552" s="241"/>
      <c r="NS552" s="241"/>
      <c r="NT552" s="241"/>
      <c r="NU552" s="241"/>
      <c r="NV552" s="241"/>
      <c r="NW552" s="241"/>
      <c r="NX552" s="241"/>
      <c r="NY552" s="241"/>
      <c r="NZ552" s="241"/>
      <c r="OA552" s="241"/>
      <c r="OB552" s="241"/>
    </row>
    <row r="553" spans="1:392" s="132" customFormat="1">
      <c r="A553" s="302" t="s">
        <v>1674</v>
      </c>
      <c r="B553" s="289" t="s">
        <v>1680</v>
      </c>
      <c r="C553" s="290">
        <f>VLOOKUP(A553,'Running Inventory count'!$A:$C,3,)</f>
        <v>2</v>
      </c>
      <c r="D553" s="289"/>
      <c r="E553" s="289"/>
      <c r="F553" s="266" t="s">
        <v>1669</v>
      </c>
      <c r="G553" s="289" t="s">
        <v>1117</v>
      </c>
      <c r="H553" s="288" t="s">
        <v>1627</v>
      </c>
      <c r="I553" s="275"/>
      <c r="J553" s="285"/>
      <c r="K553" s="261"/>
      <c r="L553" s="241"/>
      <c r="M553" s="241"/>
      <c r="N553" s="241"/>
      <c r="O553" s="241"/>
      <c r="P553" s="241"/>
      <c r="Q553" s="241"/>
      <c r="R553" s="241"/>
      <c r="S553" s="241"/>
      <c r="T553" s="241"/>
      <c r="U553" s="241"/>
      <c r="V553" s="241"/>
      <c r="W553" s="241"/>
      <c r="X553" s="241"/>
      <c r="Y553" s="241"/>
      <c r="Z553" s="241"/>
      <c r="AA553" s="241"/>
      <c r="AB553" s="241"/>
      <c r="AC553" s="241"/>
      <c r="AD553" s="241"/>
      <c r="AE553" s="241"/>
      <c r="AF553" s="241"/>
      <c r="AG553" s="241"/>
      <c r="AH553" s="241"/>
      <c r="AI553" s="241"/>
      <c r="AJ553" s="241"/>
      <c r="AK553" s="241"/>
      <c r="AL553" s="241"/>
      <c r="AM553" s="241"/>
      <c r="AN553" s="241"/>
      <c r="AO553" s="241"/>
      <c r="AP553" s="241"/>
      <c r="AQ553" s="241"/>
      <c r="AR553" s="241"/>
      <c r="AS553" s="241"/>
      <c r="AT553" s="241"/>
      <c r="AU553" s="241"/>
      <c r="AV553" s="241"/>
      <c r="AW553" s="241"/>
      <c r="AX553" s="241"/>
      <c r="AY553" s="241"/>
      <c r="AZ553" s="241"/>
      <c r="BA553" s="241"/>
      <c r="BB553" s="241"/>
      <c r="BC553" s="241"/>
      <c r="BD553" s="241"/>
      <c r="BE553" s="241"/>
      <c r="BF553" s="241"/>
      <c r="BG553" s="241"/>
      <c r="BH553" s="241"/>
      <c r="BI553" s="241"/>
      <c r="BJ553" s="241"/>
      <c r="BK553" s="241"/>
      <c r="BL553" s="241"/>
      <c r="BM553" s="241"/>
      <c r="BN553" s="241"/>
      <c r="BO553" s="241"/>
      <c r="BP553" s="241"/>
      <c r="BQ553" s="241"/>
      <c r="BR553" s="241"/>
      <c r="BS553" s="241"/>
      <c r="BT553" s="241"/>
      <c r="BU553" s="241"/>
      <c r="BV553" s="241"/>
      <c r="BW553" s="241"/>
      <c r="BX553" s="241"/>
      <c r="BY553" s="241"/>
      <c r="BZ553" s="241"/>
      <c r="CA553" s="241"/>
      <c r="CB553" s="241"/>
      <c r="CC553" s="241"/>
      <c r="CD553" s="241"/>
      <c r="CE553" s="241"/>
      <c r="CF553" s="241"/>
      <c r="CG553" s="241"/>
      <c r="CH553" s="241"/>
      <c r="CI553" s="241"/>
      <c r="CJ553" s="241"/>
      <c r="CK553" s="241"/>
      <c r="CL553" s="241"/>
      <c r="CM553" s="241"/>
      <c r="CN553" s="241"/>
      <c r="CO553" s="241"/>
      <c r="CP553" s="241"/>
      <c r="CQ553" s="241"/>
      <c r="CR553" s="241"/>
      <c r="CS553" s="241"/>
      <c r="CT553" s="241"/>
      <c r="CU553" s="241"/>
      <c r="CV553" s="241"/>
      <c r="CW553" s="241"/>
      <c r="CX553" s="241"/>
      <c r="CY553" s="241"/>
      <c r="CZ553" s="241"/>
      <c r="DA553" s="241"/>
      <c r="DB553" s="241"/>
      <c r="DC553" s="241"/>
      <c r="DD553" s="241"/>
      <c r="DE553" s="241"/>
      <c r="DF553" s="241"/>
      <c r="DG553" s="241"/>
      <c r="DH553" s="241"/>
      <c r="DI553" s="241"/>
      <c r="DJ553" s="241"/>
      <c r="DK553" s="241"/>
      <c r="DL553" s="241"/>
      <c r="DM553" s="241"/>
      <c r="DN553" s="241"/>
      <c r="DO553" s="241"/>
      <c r="DP553" s="241"/>
      <c r="DQ553" s="241"/>
      <c r="DR553" s="241"/>
      <c r="DS553" s="241"/>
      <c r="DT553" s="241"/>
      <c r="DU553" s="241"/>
      <c r="DV553" s="241"/>
      <c r="DW553" s="241"/>
      <c r="DX553" s="241"/>
      <c r="DY553" s="241"/>
      <c r="DZ553" s="241"/>
      <c r="EA553" s="241"/>
      <c r="EB553" s="241"/>
      <c r="EC553" s="241"/>
      <c r="ED553" s="241"/>
      <c r="EE553" s="241"/>
      <c r="EF553" s="241"/>
      <c r="EG553" s="241"/>
      <c r="EH553" s="241"/>
      <c r="EI553" s="241"/>
      <c r="EJ553" s="241"/>
      <c r="EK553" s="241"/>
      <c r="EL553" s="241"/>
      <c r="EM553" s="241"/>
      <c r="EN553" s="241"/>
      <c r="EO553" s="241"/>
      <c r="EP553" s="241"/>
      <c r="EQ553" s="241"/>
      <c r="ER553" s="241"/>
      <c r="ES553" s="241"/>
      <c r="ET553" s="241"/>
      <c r="EU553" s="241"/>
      <c r="EV553" s="241"/>
      <c r="EW553" s="241"/>
      <c r="EX553" s="241"/>
      <c r="EY553" s="241"/>
      <c r="EZ553" s="241"/>
      <c r="FA553" s="241"/>
      <c r="FB553" s="241"/>
      <c r="FC553" s="241"/>
      <c r="FD553" s="241"/>
      <c r="FE553" s="241"/>
      <c r="FF553" s="241"/>
      <c r="FG553" s="241"/>
      <c r="FH553" s="241"/>
      <c r="FI553" s="241"/>
      <c r="FJ553" s="241"/>
      <c r="FK553" s="241"/>
      <c r="FL553" s="241"/>
      <c r="FM553" s="241"/>
      <c r="FN553" s="241"/>
      <c r="FO553" s="241"/>
      <c r="FP553" s="241"/>
      <c r="FQ553" s="241"/>
      <c r="FR553" s="241"/>
      <c r="FS553" s="241"/>
      <c r="FT553" s="241"/>
      <c r="FU553" s="241"/>
      <c r="FV553" s="241"/>
      <c r="FW553" s="241"/>
      <c r="FX553" s="241"/>
      <c r="FY553" s="241"/>
      <c r="FZ553" s="241"/>
      <c r="GA553" s="241"/>
      <c r="GB553" s="241"/>
      <c r="GC553" s="241"/>
      <c r="GD553" s="241"/>
      <c r="GE553" s="241"/>
      <c r="GF553" s="241"/>
      <c r="GG553" s="241"/>
      <c r="GH553" s="241"/>
      <c r="GI553" s="241"/>
      <c r="GJ553" s="241"/>
      <c r="GK553" s="241"/>
      <c r="GL553" s="241"/>
      <c r="GM553" s="241"/>
      <c r="GN553" s="241"/>
      <c r="GO553" s="241"/>
      <c r="GP553" s="241"/>
      <c r="GQ553" s="241"/>
      <c r="GR553" s="241"/>
      <c r="GS553" s="241"/>
      <c r="GT553" s="241"/>
      <c r="GU553" s="241"/>
      <c r="GV553" s="241"/>
      <c r="GW553" s="241"/>
      <c r="GX553" s="241"/>
      <c r="GY553" s="241"/>
      <c r="GZ553" s="241"/>
      <c r="HA553" s="241"/>
      <c r="HB553" s="241"/>
      <c r="HC553" s="241"/>
      <c r="HD553" s="241"/>
      <c r="HE553" s="241"/>
      <c r="HF553" s="241"/>
      <c r="HG553" s="241"/>
      <c r="HH553" s="241"/>
      <c r="HI553" s="241"/>
      <c r="HJ553" s="241"/>
      <c r="HK553" s="241"/>
      <c r="HL553" s="241"/>
      <c r="HM553" s="241"/>
      <c r="HN553" s="241"/>
      <c r="HO553" s="241"/>
      <c r="HP553" s="241"/>
      <c r="HQ553" s="241"/>
      <c r="HR553" s="241"/>
      <c r="HS553" s="241"/>
      <c r="HT553" s="241"/>
      <c r="HU553" s="241"/>
      <c r="HV553" s="241"/>
      <c r="HW553" s="241"/>
      <c r="HX553" s="241"/>
      <c r="HY553" s="241"/>
      <c r="HZ553" s="241"/>
      <c r="IA553" s="241"/>
      <c r="IB553" s="241"/>
      <c r="IC553" s="241"/>
      <c r="ID553" s="241"/>
      <c r="IE553" s="241"/>
      <c r="IF553" s="241"/>
      <c r="IG553" s="241"/>
      <c r="IH553" s="241"/>
      <c r="II553" s="241"/>
      <c r="IJ553" s="241"/>
      <c r="IK553" s="241"/>
      <c r="IL553" s="241"/>
      <c r="IM553" s="241"/>
      <c r="IN553" s="241"/>
      <c r="IO553" s="241"/>
      <c r="IP553" s="241"/>
      <c r="IQ553" s="241"/>
      <c r="IR553" s="241"/>
      <c r="IS553" s="241"/>
      <c r="IT553" s="241"/>
      <c r="IU553" s="241"/>
      <c r="IV553" s="241"/>
      <c r="IW553" s="241"/>
      <c r="IX553" s="241"/>
      <c r="IY553" s="241"/>
      <c r="IZ553" s="241"/>
      <c r="JA553" s="241"/>
      <c r="JB553" s="241"/>
      <c r="JC553" s="241"/>
      <c r="JD553" s="241"/>
      <c r="JE553" s="241"/>
      <c r="JF553" s="241"/>
      <c r="JG553" s="241"/>
      <c r="JH553" s="241"/>
      <c r="JI553" s="241"/>
      <c r="JJ553" s="241"/>
      <c r="JK553" s="241"/>
      <c r="JL553" s="241"/>
      <c r="JM553" s="241"/>
      <c r="JN553" s="241"/>
      <c r="JO553" s="241"/>
      <c r="JP553" s="241"/>
      <c r="JQ553" s="241"/>
      <c r="JR553" s="241"/>
      <c r="JS553" s="241"/>
      <c r="JT553" s="241"/>
      <c r="JU553" s="241"/>
      <c r="JV553" s="241"/>
      <c r="JW553" s="241"/>
      <c r="JX553" s="241"/>
      <c r="JY553" s="241"/>
      <c r="JZ553" s="241"/>
      <c r="KA553" s="241"/>
      <c r="KB553" s="241"/>
      <c r="KC553" s="241"/>
      <c r="KD553" s="241"/>
      <c r="KE553" s="241"/>
      <c r="KF553" s="241"/>
      <c r="KG553" s="241"/>
      <c r="KH553" s="241"/>
      <c r="KI553" s="241"/>
      <c r="KJ553" s="241"/>
      <c r="KK553" s="241"/>
      <c r="KL553" s="241"/>
      <c r="KM553" s="241"/>
      <c r="KN553" s="241"/>
      <c r="KO553" s="241"/>
      <c r="KP553" s="241"/>
      <c r="KQ553" s="241"/>
      <c r="KR553" s="241"/>
      <c r="KS553" s="241"/>
      <c r="KT553" s="241"/>
      <c r="KU553" s="241"/>
      <c r="KV553" s="241"/>
      <c r="KW553" s="241"/>
      <c r="KX553" s="241"/>
      <c r="KY553" s="241"/>
      <c r="KZ553" s="241"/>
      <c r="LA553" s="241"/>
      <c r="LB553" s="241"/>
      <c r="LC553" s="241"/>
      <c r="LD553" s="241"/>
      <c r="LE553" s="241"/>
      <c r="LF553" s="241"/>
      <c r="LG553" s="241"/>
      <c r="LH553" s="241"/>
      <c r="LI553" s="241"/>
      <c r="LJ553" s="241"/>
      <c r="LK553" s="241"/>
      <c r="LL553" s="241"/>
      <c r="LM553" s="241"/>
      <c r="LN553" s="241"/>
      <c r="LO553" s="241"/>
      <c r="LP553" s="241"/>
      <c r="LQ553" s="241"/>
      <c r="LR553" s="241"/>
      <c r="LS553" s="241"/>
      <c r="LT553" s="241"/>
      <c r="LU553" s="241"/>
      <c r="LV553" s="241"/>
      <c r="LW553" s="241"/>
      <c r="LX553" s="241"/>
      <c r="LY553" s="241"/>
      <c r="LZ553" s="241"/>
      <c r="MA553" s="241"/>
      <c r="MB553" s="241"/>
      <c r="MC553" s="241"/>
      <c r="MD553" s="241"/>
      <c r="ME553" s="241"/>
      <c r="MF553" s="241"/>
      <c r="MG553" s="241"/>
      <c r="MH553" s="241"/>
      <c r="MI553" s="241"/>
      <c r="MJ553" s="241"/>
      <c r="MK553" s="241"/>
      <c r="ML553" s="241"/>
      <c r="MM553" s="241"/>
      <c r="MN553" s="241"/>
      <c r="MO553" s="241"/>
      <c r="MP553" s="241"/>
      <c r="MQ553" s="241"/>
      <c r="MR553" s="241"/>
      <c r="MS553" s="241"/>
      <c r="MT553" s="241"/>
      <c r="MU553" s="241"/>
      <c r="MV553" s="241"/>
      <c r="MW553" s="241"/>
      <c r="MX553" s="241"/>
      <c r="MY553" s="241"/>
      <c r="MZ553" s="241"/>
      <c r="NA553" s="241"/>
      <c r="NB553" s="241"/>
      <c r="NC553" s="241"/>
      <c r="ND553" s="241"/>
      <c r="NE553" s="241"/>
      <c r="NF553" s="241"/>
      <c r="NG553" s="241"/>
      <c r="NH553" s="241"/>
      <c r="NI553" s="241"/>
      <c r="NJ553" s="241"/>
      <c r="NK553" s="241"/>
      <c r="NL553" s="241"/>
      <c r="NM553" s="241"/>
      <c r="NN553" s="241"/>
      <c r="NO553" s="241"/>
      <c r="NP553" s="241"/>
      <c r="NQ553" s="241"/>
      <c r="NR553" s="241"/>
      <c r="NS553" s="241"/>
      <c r="NT553" s="241"/>
      <c r="NU553" s="241"/>
      <c r="NV553" s="241"/>
      <c r="NW553" s="241"/>
      <c r="NX553" s="241"/>
      <c r="NY553" s="241"/>
      <c r="NZ553" s="241"/>
      <c r="OA553" s="241"/>
      <c r="OB553" s="241"/>
    </row>
    <row r="554" spans="1:392" s="132" customFormat="1">
      <c r="A554" s="251" t="s">
        <v>3362</v>
      </c>
      <c r="B554" s="289" t="s">
        <v>3363</v>
      </c>
      <c r="C554" s="290">
        <f>VLOOKUP(A554,'Running Inventory count'!$A:$C,3,)</f>
        <v>0</v>
      </c>
      <c r="D554" s="289"/>
      <c r="E554" s="289"/>
      <c r="F554" s="266" t="s">
        <v>3346</v>
      </c>
      <c r="G554" s="289" t="s">
        <v>1117</v>
      </c>
      <c r="H554" s="288" t="s">
        <v>3119</v>
      </c>
      <c r="I554" s="275"/>
      <c r="J554" s="276"/>
      <c r="K554" s="261"/>
      <c r="L554" s="241"/>
      <c r="M554" s="241"/>
      <c r="N554" s="241"/>
      <c r="O554" s="241"/>
      <c r="P554" s="241"/>
      <c r="Q554" s="241"/>
      <c r="R554" s="241"/>
      <c r="S554" s="241"/>
      <c r="T554" s="241"/>
      <c r="U554" s="241"/>
      <c r="V554" s="241"/>
      <c r="W554" s="241"/>
      <c r="X554" s="241"/>
      <c r="Y554" s="241"/>
      <c r="Z554" s="241"/>
      <c r="AA554" s="241"/>
      <c r="AB554" s="241"/>
      <c r="AC554" s="241"/>
      <c r="AD554" s="241"/>
      <c r="AE554" s="241"/>
      <c r="AF554" s="241"/>
      <c r="AG554" s="241"/>
      <c r="AH554" s="241"/>
      <c r="AI554" s="241"/>
      <c r="AJ554" s="241"/>
      <c r="AK554" s="241"/>
      <c r="AL554" s="241"/>
      <c r="AM554" s="241"/>
      <c r="AN554" s="241"/>
      <c r="AO554" s="241"/>
      <c r="AP554" s="241"/>
      <c r="AQ554" s="241"/>
      <c r="AR554" s="241"/>
      <c r="AS554" s="241"/>
      <c r="AT554" s="241"/>
      <c r="AU554" s="241"/>
      <c r="AV554" s="241"/>
      <c r="AW554" s="241"/>
      <c r="AX554" s="241"/>
      <c r="AY554" s="241"/>
      <c r="AZ554" s="241"/>
      <c r="BA554" s="241"/>
      <c r="BB554" s="241"/>
      <c r="BC554" s="241"/>
      <c r="BD554" s="241"/>
      <c r="BE554" s="241"/>
      <c r="BF554" s="241"/>
      <c r="BG554" s="241"/>
      <c r="BH554" s="241"/>
      <c r="BI554" s="241"/>
      <c r="BJ554" s="241"/>
      <c r="BK554" s="241"/>
      <c r="BL554" s="241"/>
      <c r="BM554" s="241"/>
      <c r="BN554" s="241"/>
      <c r="BO554" s="241"/>
      <c r="BP554" s="241"/>
      <c r="BQ554" s="241"/>
      <c r="BR554" s="241"/>
      <c r="BS554" s="241"/>
      <c r="BT554" s="241"/>
      <c r="BU554" s="241"/>
      <c r="BV554" s="241"/>
      <c r="BW554" s="241"/>
      <c r="BX554" s="241"/>
      <c r="BY554" s="241"/>
      <c r="BZ554" s="241"/>
      <c r="CA554" s="241"/>
      <c r="CB554" s="241"/>
      <c r="CC554" s="241"/>
      <c r="CD554" s="241"/>
      <c r="CE554" s="241"/>
      <c r="CF554" s="241"/>
      <c r="CG554" s="241"/>
      <c r="CH554" s="241"/>
      <c r="CI554" s="241"/>
      <c r="CJ554" s="241"/>
      <c r="CK554" s="241"/>
      <c r="CL554" s="241"/>
      <c r="CM554" s="241"/>
      <c r="CN554" s="241"/>
      <c r="CO554" s="241"/>
      <c r="CP554" s="241"/>
      <c r="CQ554" s="241"/>
      <c r="CR554" s="241"/>
      <c r="CS554" s="241"/>
      <c r="CT554" s="241"/>
      <c r="CU554" s="241"/>
      <c r="CV554" s="241"/>
      <c r="CW554" s="241"/>
      <c r="CX554" s="241"/>
      <c r="CY554" s="241"/>
      <c r="CZ554" s="241"/>
      <c r="DA554" s="241"/>
      <c r="DB554" s="241"/>
      <c r="DC554" s="241"/>
      <c r="DD554" s="241"/>
      <c r="DE554" s="241"/>
      <c r="DF554" s="241"/>
      <c r="DG554" s="241"/>
      <c r="DH554" s="241"/>
      <c r="DI554" s="241"/>
      <c r="DJ554" s="241"/>
      <c r="DK554" s="241"/>
      <c r="DL554" s="241"/>
      <c r="DM554" s="241"/>
      <c r="DN554" s="241"/>
      <c r="DO554" s="241"/>
      <c r="DP554" s="241"/>
      <c r="DQ554" s="241"/>
      <c r="DR554" s="241"/>
      <c r="DS554" s="241"/>
      <c r="DT554" s="241"/>
      <c r="DU554" s="241"/>
      <c r="DV554" s="241"/>
      <c r="DW554" s="241"/>
      <c r="DX554" s="241"/>
      <c r="DY554" s="241"/>
      <c r="DZ554" s="241"/>
      <c r="EA554" s="241"/>
      <c r="EB554" s="241"/>
      <c r="EC554" s="241"/>
      <c r="ED554" s="241"/>
      <c r="EE554" s="241"/>
      <c r="EF554" s="241"/>
      <c r="EG554" s="241"/>
      <c r="EH554" s="241"/>
      <c r="EI554" s="241"/>
      <c r="EJ554" s="241"/>
      <c r="EK554" s="241"/>
      <c r="EL554" s="241"/>
      <c r="EM554" s="241"/>
      <c r="EN554" s="241"/>
      <c r="EO554" s="241"/>
      <c r="EP554" s="241"/>
      <c r="EQ554" s="241"/>
      <c r="ER554" s="241"/>
      <c r="ES554" s="241"/>
      <c r="ET554" s="241"/>
      <c r="EU554" s="241"/>
      <c r="EV554" s="241"/>
      <c r="EW554" s="241"/>
      <c r="EX554" s="241"/>
      <c r="EY554" s="241"/>
      <c r="EZ554" s="241"/>
      <c r="FA554" s="241"/>
      <c r="FB554" s="241"/>
      <c r="FC554" s="241"/>
      <c r="FD554" s="241"/>
      <c r="FE554" s="241"/>
      <c r="FF554" s="241"/>
      <c r="FG554" s="241"/>
      <c r="FH554" s="241"/>
      <c r="FI554" s="241"/>
      <c r="FJ554" s="241"/>
      <c r="FK554" s="241"/>
      <c r="FL554" s="241"/>
      <c r="FM554" s="241"/>
      <c r="FN554" s="241"/>
      <c r="FO554" s="241"/>
      <c r="FP554" s="241"/>
      <c r="FQ554" s="241"/>
      <c r="FR554" s="241"/>
      <c r="FS554" s="241"/>
      <c r="FT554" s="241"/>
      <c r="FU554" s="241"/>
      <c r="FV554" s="241"/>
      <c r="FW554" s="241"/>
      <c r="FX554" s="241"/>
      <c r="FY554" s="241"/>
      <c r="FZ554" s="241"/>
      <c r="GA554" s="241"/>
      <c r="GB554" s="241"/>
      <c r="GC554" s="241"/>
      <c r="GD554" s="241"/>
      <c r="GE554" s="241"/>
      <c r="GF554" s="241"/>
      <c r="GG554" s="241"/>
      <c r="GH554" s="241"/>
      <c r="GI554" s="241"/>
      <c r="GJ554" s="241"/>
      <c r="GK554" s="241"/>
      <c r="GL554" s="241"/>
      <c r="GM554" s="241"/>
      <c r="GN554" s="241"/>
      <c r="GO554" s="241"/>
      <c r="GP554" s="241"/>
      <c r="GQ554" s="241"/>
      <c r="GR554" s="241"/>
      <c r="GS554" s="241"/>
      <c r="GT554" s="241"/>
      <c r="GU554" s="241"/>
      <c r="GV554" s="241"/>
      <c r="GW554" s="241"/>
      <c r="GX554" s="241"/>
      <c r="GY554" s="241"/>
      <c r="GZ554" s="241"/>
      <c r="HA554" s="241"/>
      <c r="HB554" s="241"/>
      <c r="HC554" s="241"/>
      <c r="HD554" s="241"/>
      <c r="HE554" s="241"/>
      <c r="HF554" s="241"/>
      <c r="HG554" s="241"/>
      <c r="HH554" s="241"/>
      <c r="HI554" s="241"/>
      <c r="HJ554" s="241"/>
      <c r="HK554" s="241"/>
      <c r="HL554" s="241"/>
      <c r="HM554" s="241"/>
      <c r="HN554" s="241"/>
      <c r="HO554" s="241"/>
      <c r="HP554" s="241"/>
      <c r="HQ554" s="241"/>
      <c r="HR554" s="241"/>
      <c r="HS554" s="241"/>
      <c r="HT554" s="241"/>
      <c r="HU554" s="241"/>
      <c r="HV554" s="241"/>
      <c r="HW554" s="241"/>
      <c r="HX554" s="241"/>
      <c r="HY554" s="241"/>
      <c r="HZ554" s="241"/>
      <c r="IA554" s="241"/>
      <c r="IB554" s="241"/>
      <c r="IC554" s="241"/>
      <c r="ID554" s="241"/>
      <c r="IE554" s="241"/>
      <c r="IF554" s="241"/>
      <c r="IG554" s="241"/>
      <c r="IH554" s="241"/>
      <c r="II554" s="241"/>
      <c r="IJ554" s="241"/>
      <c r="IK554" s="241"/>
      <c r="IL554" s="241"/>
      <c r="IM554" s="241"/>
      <c r="IN554" s="241"/>
      <c r="IO554" s="241"/>
      <c r="IP554" s="241"/>
      <c r="IQ554" s="241"/>
      <c r="IR554" s="241"/>
      <c r="IS554" s="241"/>
      <c r="IT554" s="241"/>
      <c r="IU554" s="241"/>
      <c r="IV554" s="241"/>
      <c r="IW554" s="241"/>
      <c r="IX554" s="241"/>
      <c r="IY554" s="241"/>
      <c r="IZ554" s="241"/>
      <c r="JA554" s="241"/>
      <c r="JB554" s="241"/>
      <c r="JC554" s="241"/>
      <c r="JD554" s="241"/>
      <c r="JE554" s="241"/>
      <c r="JF554" s="241"/>
      <c r="JG554" s="241"/>
      <c r="JH554" s="241"/>
      <c r="JI554" s="241"/>
      <c r="JJ554" s="241"/>
      <c r="JK554" s="241"/>
      <c r="JL554" s="241"/>
      <c r="JM554" s="241"/>
      <c r="JN554" s="241"/>
      <c r="JO554" s="241"/>
      <c r="JP554" s="241"/>
      <c r="JQ554" s="241"/>
      <c r="JR554" s="241"/>
      <c r="JS554" s="241"/>
      <c r="JT554" s="241"/>
      <c r="JU554" s="241"/>
      <c r="JV554" s="241"/>
      <c r="JW554" s="241"/>
      <c r="JX554" s="241"/>
      <c r="JY554" s="241"/>
      <c r="JZ554" s="241"/>
      <c r="KA554" s="241"/>
      <c r="KB554" s="241"/>
      <c r="KC554" s="241"/>
      <c r="KD554" s="241"/>
      <c r="KE554" s="241"/>
      <c r="KF554" s="241"/>
      <c r="KG554" s="241"/>
      <c r="KH554" s="241"/>
      <c r="KI554" s="241"/>
      <c r="KJ554" s="241"/>
      <c r="KK554" s="241"/>
      <c r="KL554" s="241"/>
      <c r="KM554" s="241"/>
      <c r="KN554" s="241"/>
      <c r="KO554" s="241"/>
      <c r="KP554" s="241"/>
      <c r="KQ554" s="241"/>
      <c r="KR554" s="241"/>
      <c r="KS554" s="241"/>
      <c r="KT554" s="241"/>
      <c r="KU554" s="241"/>
      <c r="KV554" s="241"/>
      <c r="KW554" s="241"/>
      <c r="KX554" s="241"/>
      <c r="KY554" s="241"/>
      <c r="KZ554" s="241"/>
      <c r="LA554" s="241"/>
      <c r="LB554" s="241"/>
      <c r="LC554" s="241"/>
      <c r="LD554" s="241"/>
      <c r="LE554" s="241"/>
      <c r="LF554" s="241"/>
      <c r="LG554" s="241"/>
      <c r="LH554" s="241"/>
      <c r="LI554" s="241"/>
      <c r="LJ554" s="241"/>
      <c r="LK554" s="241"/>
      <c r="LL554" s="241"/>
      <c r="LM554" s="241"/>
      <c r="LN554" s="241"/>
      <c r="LO554" s="241"/>
      <c r="LP554" s="241"/>
      <c r="LQ554" s="241"/>
      <c r="LR554" s="241"/>
      <c r="LS554" s="241"/>
      <c r="LT554" s="241"/>
      <c r="LU554" s="241"/>
      <c r="LV554" s="241"/>
      <c r="LW554" s="241"/>
      <c r="LX554" s="241"/>
      <c r="LY554" s="241"/>
      <c r="LZ554" s="241"/>
      <c r="MA554" s="241"/>
      <c r="MB554" s="241"/>
      <c r="MC554" s="241"/>
      <c r="MD554" s="241"/>
      <c r="ME554" s="241"/>
      <c r="MF554" s="241"/>
      <c r="MG554" s="241"/>
      <c r="MH554" s="241"/>
      <c r="MI554" s="241"/>
      <c r="MJ554" s="241"/>
      <c r="MK554" s="241"/>
      <c r="ML554" s="241"/>
      <c r="MM554" s="241"/>
      <c r="MN554" s="241"/>
      <c r="MO554" s="241"/>
      <c r="MP554" s="241"/>
      <c r="MQ554" s="241"/>
      <c r="MR554" s="241"/>
      <c r="MS554" s="241"/>
      <c r="MT554" s="241"/>
      <c r="MU554" s="241"/>
      <c r="MV554" s="241"/>
      <c r="MW554" s="241"/>
      <c r="MX554" s="241"/>
      <c r="MY554" s="241"/>
      <c r="MZ554" s="241"/>
      <c r="NA554" s="241"/>
      <c r="NB554" s="241"/>
      <c r="NC554" s="241"/>
      <c r="ND554" s="241"/>
      <c r="NE554" s="241"/>
      <c r="NF554" s="241"/>
      <c r="NG554" s="241"/>
      <c r="NH554" s="241"/>
      <c r="NI554" s="241"/>
      <c r="NJ554" s="241"/>
      <c r="NK554" s="241"/>
      <c r="NL554" s="241"/>
      <c r="NM554" s="241"/>
      <c r="NN554" s="241"/>
      <c r="NO554" s="241"/>
      <c r="NP554" s="241"/>
      <c r="NQ554" s="241"/>
      <c r="NR554" s="241"/>
      <c r="NS554" s="241"/>
      <c r="NT554" s="241"/>
      <c r="NU554" s="241"/>
      <c r="NV554" s="241"/>
      <c r="NW554" s="241"/>
      <c r="NX554" s="241"/>
      <c r="NY554" s="241"/>
      <c r="NZ554" s="241"/>
      <c r="OA554" s="241"/>
      <c r="OB554" s="241"/>
    </row>
    <row r="555" spans="1:392" s="241" customFormat="1">
      <c r="A555" s="251" t="s">
        <v>3467</v>
      </c>
      <c r="B555" s="289" t="s">
        <v>3466</v>
      </c>
      <c r="C555" s="290">
        <f>VLOOKUP(A555,'Running Inventory count'!$A:$C,3,)</f>
        <v>10</v>
      </c>
      <c r="D555" s="289"/>
      <c r="E555" s="289"/>
      <c r="F555" s="266" t="s">
        <v>3468</v>
      </c>
      <c r="G555" s="289" t="s">
        <v>1117</v>
      </c>
      <c r="H555" s="288" t="s">
        <v>3119</v>
      </c>
      <c r="I555" s="275"/>
      <c r="J555" s="276"/>
      <c r="K555" s="261"/>
    </row>
    <row r="556" spans="1:392" s="132" customFormat="1">
      <c r="A556" s="251" t="s">
        <v>1630</v>
      </c>
      <c r="B556" s="289" t="s">
        <v>1665</v>
      </c>
      <c r="C556" s="290">
        <f>VLOOKUP(A556,'Running Inventory count'!$A:$C,3,)</f>
        <v>0</v>
      </c>
      <c r="D556" s="289"/>
      <c r="E556" s="289"/>
      <c r="F556" s="266" t="s">
        <v>1628</v>
      </c>
      <c r="G556" s="289" t="s">
        <v>1117</v>
      </c>
      <c r="H556" s="288" t="s">
        <v>1627</v>
      </c>
      <c r="I556" s="275"/>
      <c r="J556" s="285"/>
      <c r="K556" s="261"/>
      <c r="L556" s="241"/>
      <c r="M556" s="241"/>
      <c r="N556" s="241"/>
      <c r="O556" s="241"/>
      <c r="P556" s="241"/>
      <c r="Q556" s="241"/>
      <c r="R556" s="241"/>
      <c r="S556" s="241"/>
      <c r="T556" s="241"/>
      <c r="U556" s="241"/>
      <c r="V556" s="241"/>
      <c r="W556" s="241"/>
      <c r="X556" s="241"/>
      <c r="Y556" s="241"/>
      <c r="Z556" s="241"/>
      <c r="AA556" s="241"/>
      <c r="AB556" s="241"/>
      <c r="AC556" s="241"/>
      <c r="AD556" s="241"/>
      <c r="AE556" s="241"/>
      <c r="AF556" s="241"/>
      <c r="AG556" s="241"/>
      <c r="AH556" s="241"/>
      <c r="AI556" s="241"/>
      <c r="AJ556" s="241"/>
      <c r="AK556" s="241"/>
      <c r="AL556" s="241"/>
      <c r="AM556" s="241"/>
      <c r="AN556" s="241"/>
      <c r="AO556" s="241"/>
      <c r="AP556" s="241"/>
      <c r="AQ556" s="241"/>
      <c r="AR556" s="241"/>
      <c r="AS556" s="241"/>
      <c r="AT556" s="241"/>
      <c r="AU556" s="241"/>
      <c r="AV556" s="241"/>
      <c r="AW556" s="241"/>
      <c r="AX556" s="241"/>
      <c r="AY556" s="241"/>
      <c r="AZ556" s="241"/>
      <c r="BA556" s="241"/>
      <c r="BB556" s="241"/>
      <c r="BC556" s="241"/>
      <c r="BD556" s="241"/>
      <c r="BE556" s="241"/>
      <c r="BF556" s="241"/>
      <c r="BG556" s="241"/>
      <c r="BH556" s="241"/>
      <c r="BI556" s="241"/>
      <c r="BJ556" s="241"/>
      <c r="BK556" s="241"/>
      <c r="BL556" s="241"/>
      <c r="BM556" s="241"/>
      <c r="BN556" s="241"/>
      <c r="BO556" s="241"/>
      <c r="BP556" s="241"/>
      <c r="BQ556" s="241"/>
      <c r="BR556" s="241"/>
      <c r="BS556" s="241"/>
      <c r="BT556" s="241"/>
      <c r="BU556" s="241"/>
      <c r="BV556" s="241"/>
      <c r="BW556" s="241"/>
      <c r="BX556" s="241"/>
      <c r="BY556" s="241"/>
      <c r="BZ556" s="241"/>
      <c r="CA556" s="241"/>
      <c r="CB556" s="241"/>
      <c r="CC556" s="241"/>
      <c r="CD556" s="241"/>
      <c r="CE556" s="241"/>
      <c r="CF556" s="241"/>
      <c r="CG556" s="241"/>
      <c r="CH556" s="241"/>
      <c r="CI556" s="241"/>
      <c r="CJ556" s="241"/>
      <c r="CK556" s="241"/>
      <c r="CL556" s="241"/>
      <c r="CM556" s="241"/>
      <c r="CN556" s="241"/>
      <c r="CO556" s="241"/>
      <c r="CP556" s="241"/>
      <c r="CQ556" s="241"/>
      <c r="CR556" s="241"/>
      <c r="CS556" s="241"/>
      <c r="CT556" s="241"/>
      <c r="CU556" s="241"/>
      <c r="CV556" s="241"/>
      <c r="CW556" s="241"/>
      <c r="CX556" s="241"/>
      <c r="CY556" s="241"/>
      <c r="CZ556" s="241"/>
      <c r="DA556" s="241"/>
      <c r="DB556" s="241"/>
      <c r="DC556" s="241"/>
      <c r="DD556" s="241"/>
      <c r="DE556" s="241"/>
      <c r="DF556" s="241"/>
      <c r="DG556" s="241"/>
      <c r="DH556" s="241"/>
      <c r="DI556" s="241"/>
      <c r="DJ556" s="241"/>
      <c r="DK556" s="241"/>
      <c r="DL556" s="241"/>
      <c r="DM556" s="241"/>
      <c r="DN556" s="241"/>
      <c r="DO556" s="241"/>
      <c r="DP556" s="241"/>
      <c r="DQ556" s="241"/>
      <c r="DR556" s="241"/>
      <c r="DS556" s="241"/>
      <c r="DT556" s="241"/>
      <c r="DU556" s="241"/>
      <c r="DV556" s="241"/>
      <c r="DW556" s="241"/>
      <c r="DX556" s="241"/>
      <c r="DY556" s="241"/>
      <c r="DZ556" s="241"/>
      <c r="EA556" s="241"/>
      <c r="EB556" s="241"/>
      <c r="EC556" s="241"/>
      <c r="ED556" s="241"/>
      <c r="EE556" s="241"/>
      <c r="EF556" s="241"/>
      <c r="EG556" s="241"/>
      <c r="EH556" s="241"/>
      <c r="EI556" s="241"/>
      <c r="EJ556" s="241"/>
      <c r="EK556" s="241"/>
      <c r="EL556" s="241"/>
      <c r="EM556" s="241"/>
      <c r="EN556" s="241"/>
      <c r="EO556" s="241"/>
      <c r="EP556" s="241"/>
      <c r="EQ556" s="241"/>
      <c r="ER556" s="241"/>
      <c r="ES556" s="241"/>
      <c r="ET556" s="241"/>
      <c r="EU556" s="241"/>
      <c r="EV556" s="241"/>
      <c r="EW556" s="241"/>
      <c r="EX556" s="241"/>
      <c r="EY556" s="241"/>
      <c r="EZ556" s="241"/>
      <c r="FA556" s="241"/>
      <c r="FB556" s="241"/>
      <c r="FC556" s="241"/>
      <c r="FD556" s="241"/>
      <c r="FE556" s="241"/>
      <c r="FF556" s="241"/>
      <c r="FG556" s="241"/>
      <c r="FH556" s="241"/>
      <c r="FI556" s="241"/>
      <c r="FJ556" s="241"/>
      <c r="FK556" s="241"/>
      <c r="FL556" s="241"/>
      <c r="FM556" s="241"/>
      <c r="FN556" s="241"/>
      <c r="FO556" s="241"/>
      <c r="FP556" s="241"/>
      <c r="FQ556" s="241"/>
      <c r="FR556" s="241"/>
      <c r="FS556" s="241"/>
      <c r="FT556" s="241"/>
      <c r="FU556" s="241"/>
      <c r="FV556" s="241"/>
      <c r="FW556" s="241"/>
      <c r="FX556" s="241"/>
      <c r="FY556" s="241"/>
      <c r="FZ556" s="241"/>
      <c r="GA556" s="241"/>
      <c r="GB556" s="241"/>
      <c r="GC556" s="241"/>
      <c r="GD556" s="241"/>
      <c r="GE556" s="241"/>
      <c r="GF556" s="241"/>
      <c r="GG556" s="241"/>
      <c r="GH556" s="241"/>
      <c r="GI556" s="241"/>
      <c r="GJ556" s="241"/>
      <c r="GK556" s="241"/>
      <c r="GL556" s="241"/>
      <c r="GM556" s="241"/>
      <c r="GN556" s="241"/>
      <c r="GO556" s="241"/>
      <c r="GP556" s="241"/>
      <c r="GQ556" s="241"/>
      <c r="GR556" s="241"/>
      <c r="GS556" s="241"/>
      <c r="GT556" s="241"/>
      <c r="GU556" s="241"/>
      <c r="GV556" s="241"/>
      <c r="GW556" s="241"/>
      <c r="GX556" s="241"/>
      <c r="GY556" s="241"/>
      <c r="GZ556" s="241"/>
      <c r="HA556" s="241"/>
      <c r="HB556" s="241"/>
      <c r="HC556" s="241"/>
      <c r="HD556" s="241"/>
      <c r="HE556" s="241"/>
      <c r="HF556" s="241"/>
      <c r="HG556" s="241"/>
      <c r="HH556" s="241"/>
      <c r="HI556" s="241"/>
      <c r="HJ556" s="241"/>
      <c r="HK556" s="241"/>
      <c r="HL556" s="241"/>
      <c r="HM556" s="241"/>
      <c r="HN556" s="241"/>
      <c r="HO556" s="241"/>
      <c r="HP556" s="241"/>
      <c r="HQ556" s="241"/>
      <c r="HR556" s="241"/>
      <c r="HS556" s="241"/>
      <c r="HT556" s="241"/>
      <c r="HU556" s="241"/>
      <c r="HV556" s="241"/>
      <c r="HW556" s="241"/>
      <c r="HX556" s="241"/>
      <c r="HY556" s="241"/>
      <c r="HZ556" s="241"/>
      <c r="IA556" s="241"/>
      <c r="IB556" s="241"/>
      <c r="IC556" s="241"/>
      <c r="ID556" s="241"/>
      <c r="IE556" s="241"/>
      <c r="IF556" s="241"/>
      <c r="IG556" s="241"/>
      <c r="IH556" s="241"/>
      <c r="II556" s="241"/>
      <c r="IJ556" s="241"/>
      <c r="IK556" s="241"/>
      <c r="IL556" s="241"/>
      <c r="IM556" s="241"/>
      <c r="IN556" s="241"/>
      <c r="IO556" s="241"/>
      <c r="IP556" s="241"/>
      <c r="IQ556" s="241"/>
      <c r="IR556" s="241"/>
      <c r="IS556" s="241"/>
      <c r="IT556" s="241"/>
      <c r="IU556" s="241"/>
      <c r="IV556" s="241"/>
      <c r="IW556" s="241"/>
      <c r="IX556" s="241"/>
      <c r="IY556" s="241"/>
      <c r="IZ556" s="241"/>
      <c r="JA556" s="241"/>
      <c r="JB556" s="241"/>
      <c r="JC556" s="241"/>
      <c r="JD556" s="241"/>
      <c r="JE556" s="241"/>
      <c r="JF556" s="241"/>
      <c r="JG556" s="241"/>
      <c r="JH556" s="241"/>
      <c r="JI556" s="241"/>
      <c r="JJ556" s="241"/>
      <c r="JK556" s="241"/>
      <c r="JL556" s="241"/>
      <c r="JM556" s="241"/>
      <c r="JN556" s="241"/>
      <c r="JO556" s="241"/>
      <c r="JP556" s="241"/>
      <c r="JQ556" s="241"/>
      <c r="JR556" s="241"/>
      <c r="JS556" s="241"/>
      <c r="JT556" s="241"/>
      <c r="JU556" s="241"/>
      <c r="JV556" s="241"/>
      <c r="JW556" s="241"/>
      <c r="JX556" s="241"/>
      <c r="JY556" s="241"/>
      <c r="JZ556" s="241"/>
      <c r="KA556" s="241"/>
      <c r="KB556" s="241"/>
      <c r="KC556" s="241"/>
      <c r="KD556" s="241"/>
      <c r="KE556" s="241"/>
      <c r="KF556" s="241"/>
      <c r="KG556" s="241"/>
      <c r="KH556" s="241"/>
      <c r="KI556" s="241"/>
      <c r="KJ556" s="241"/>
      <c r="KK556" s="241"/>
      <c r="KL556" s="241"/>
      <c r="KM556" s="241"/>
      <c r="KN556" s="241"/>
      <c r="KO556" s="241"/>
      <c r="KP556" s="241"/>
      <c r="KQ556" s="241"/>
      <c r="KR556" s="241"/>
      <c r="KS556" s="241"/>
      <c r="KT556" s="241"/>
      <c r="KU556" s="241"/>
      <c r="KV556" s="241"/>
      <c r="KW556" s="241"/>
      <c r="KX556" s="241"/>
      <c r="KY556" s="241"/>
      <c r="KZ556" s="241"/>
      <c r="LA556" s="241"/>
      <c r="LB556" s="241"/>
      <c r="LC556" s="241"/>
      <c r="LD556" s="241"/>
      <c r="LE556" s="241"/>
      <c r="LF556" s="241"/>
      <c r="LG556" s="241"/>
      <c r="LH556" s="241"/>
      <c r="LI556" s="241"/>
      <c r="LJ556" s="241"/>
      <c r="LK556" s="241"/>
      <c r="LL556" s="241"/>
      <c r="LM556" s="241"/>
      <c r="LN556" s="241"/>
      <c r="LO556" s="241"/>
      <c r="LP556" s="241"/>
      <c r="LQ556" s="241"/>
      <c r="LR556" s="241"/>
      <c r="LS556" s="241"/>
      <c r="LT556" s="241"/>
      <c r="LU556" s="241"/>
      <c r="LV556" s="241"/>
      <c r="LW556" s="241"/>
      <c r="LX556" s="241"/>
      <c r="LY556" s="241"/>
      <c r="LZ556" s="241"/>
      <c r="MA556" s="241"/>
      <c r="MB556" s="241"/>
      <c r="MC556" s="241"/>
      <c r="MD556" s="241"/>
      <c r="ME556" s="241"/>
      <c r="MF556" s="241"/>
      <c r="MG556" s="241"/>
      <c r="MH556" s="241"/>
      <c r="MI556" s="241"/>
      <c r="MJ556" s="241"/>
      <c r="MK556" s="241"/>
      <c r="ML556" s="241"/>
      <c r="MM556" s="241"/>
      <c r="MN556" s="241"/>
      <c r="MO556" s="241"/>
      <c r="MP556" s="241"/>
      <c r="MQ556" s="241"/>
      <c r="MR556" s="241"/>
      <c r="MS556" s="241"/>
      <c r="MT556" s="241"/>
      <c r="MU556" s="241"/>
      <c r="MV556" s="241"/>
      <c r="MW556" s="241"/>
      <c r="MX556" s="241"/>
      <c r="MY556" s="241"/>
      <c r="MZ556" s="241"/>
      <c r="NA556" s="241"/>
      <c r="NB556" s="241"/>
      <c r="NC556" s="241"/>
      <c r="ND556" s="241"/>
      <c r="NE556" s="241"/>
      <c r="NF556" s="241"/>
      <c r="NG556" s="241"/>
      <c r="NH556" s="241"/>
      <c r="NI556" s="241"/>
      <c r="NJ556" s="241"/>
      <c r="NK556" s="241"/>
      <c r="NL556" s="241"/>
      <c r="NM556" s="241"/>
      <c r="NN556" s="241"/>
      <c r="NO556" s="241"/>
      <c r="NP556" s="241"/>
      <c r="NQ556" s="241"/>
      <c r="NR556" s="241"/>
      <c r="NS556" s="241"/>
      <c r="NT556" s="241"/>
      <c r="NU556" s="241"/>
      <c r="NV556" s="241"/>
      <c r="NW556" s="241"/>
      <c r="NX556" s="241"/>
      <c r="NY556" s="241"/>
      <c r="NZ556" s="241"/>
      <c r="OA556" s="241"/>
      <c r="OB556" s="241"/>
    </row>
    <row r="557" spans="1:392" s="161" customFormat="1">
      <c r="A557" s="302" t="s">
        <v>1310</v>
      </c>
      <c r="B557" s="289" t="s">
        <v>2386</v>
      </c>
      <c r="C557" s="290">
        <f>VLOOKUP(A557,'Running Inventory count'!$A:$C,3,)</f>
        <v>0</v>
      </c>
      <c r="D557" s="289"/>
      <c r="E557" s="289"/>
      <c r="F557" s="266" t="s">
        <v>1669</v>
      </c>
      <c r="G557" s="289" t="s">
        <v>1117</v>
      </c>
      <c r="H557" s="288" t="s">
        <v>1627</v>
      </c>
      <c r="I557" s="275"/>
      <c r="J557" s="276"/>
      <c r="K557" s="261"/>
      <c r="L557" s="241"/>
      <c r="M557" s="241"/>
      <c r="N557" s="241"/>
      <c r="O557" s="241"/>
      <c r="P557" s="241"/>
      <c r="Q557" s="241"/>
      <c r="R557" s="241"/>
      <c r="S557" s="241"/>
      <c r="T557" s="241"/>
      <c r="U557" s="241"/>
      <c r="V557" s="241"/>
      <c r="W557" s="241"/>
      <c r="X557" s="241"/>
      <c r="Y557" s="241"/>
      <c r="Z557" s="241"/>
      <c r="AA557" s="241"/>
      <c r="AB557" s="241"/>
      <c r="AC557" s="241"/>
      <c r="AD557" s="241"/>
      <c r="AE557" s="241"/>
      <c r="AF557" s="241"/>
      <c r="AG557" s="241"/>
      <c r="AH557" s="241"/>
      <c r="AI557" s="241"/>
      <c r="AJ557" s="241"/>
      <c r="AK557" s="241"/>
      <c r="AL557" s="241"/>
      <c r="AM557" s="241"/>
      <c r="AN557" s="241"/>
      <c r="AO557" s="241"/>
      <c r="AP557" s="241"/>
      <c r="AQ557" s="241"/>
      <c r="AR557" s="241"/>
      <c r="AS557" s="241"/>
      <c r="AT557" s="241"/>
      <c r="AU557" s="241"/>
      <c r="AV557" s="241"/>
      <c r="AW557" s="241"/>
      <c r="AX557" s="241"/>
      <c r="AY557" s="241"/>
      <c r="AZ557" s="241"/>
      <c r="BA557" s="241"/>
      <c r="BB557" s="241"/>
      <c r="BC557" s="241"/>
      <c r="BD557" s="241"/>
      <c r="BE557" s="241"/>
      <c r="BF557" s="241"/>
      <c r="BG557" s="241"/>
      <c r="BH557" s="241"/>
      <c r="BI557" s="241"/>
      <c r="BJ557" s="241"/>
      <c r="BK557" s="241"/>
      <c r="BL557" s="241"/>
      <c r="BM557" s="241"/>
      <c r="BN557" s="241"/>
      <c r="BO557" s="241"/>
      <c r="BP557" s="241"/>
      <c r="BQ557" s="241"/>
      <c r="BR557" s="241"/>
      <c r="BS557" s="241"/>
      <c r="BT557" s="241"/>
      <c r="BU557" s="241"/>
      <c r="BV557" s="241"/>
      <c r="BW557" s="241"/>
      <c r="BX557" s="241"/>
      <c r="BY557" s="241"/>
      <c r="BZ557" s="241"/>
      <c r="CA557" s="241"/>
      <c r="CB557" s="241"/>
      <c r="CC557" s="241"/>
      <c r="CD557" s="241"/>
      <c r="CE557" s="241"/>
      <c r="CF557" s="241"/>
      <c r="CG557" s="241"/>
      <c r="CH557" s="241"/>
      <c r="CI557" s="241"/>
      <c r="CJ557" s="241"/>
      <c r="CK557" s="241"/>
      <c r="CL557" s="241"/>
      <c r="CM557" s="241"/>
      <c r="CN557" s="241"/>
      <c r="CO557" s="241"/>
      <c r="CP557" s="241"/>
      <c r="CQ557" s="241"/>
      <c r="CR557" s="241"/>
      <c r="CS557" s="241"/>
      <c r="CT557" s="241"/>
      <c r="CU557" s="241"/>
      <c r="CV557" s="241"/>
      <c r="CW557" s="241"/>
      <c r="CX557" s="241"/>
      <c r="CY557" s="241"/>
      <c r="CZ557" s="241"/>
      <c r="DA557" s="241"/>
      <c r="DB557" s="241"/>
      <c r="DC557" s="241"/>
      <c r="DD557" s="241"/>
      <c r="DE557" s="241"/>
      <c r="DF557" s="241"/>
      <c r="DG557" s="241"/>
      <c r="DH557" s="241"/>
      <c r="DI557" s="241"/>
      <c r="DJ557" s="241"/>
      <c r="DK557" s="241"/>
      <c r="DL557" s="241"/>
      <c r="DM557" s="241"/>
      <c r="DN557" s="241"/>
      <c r="DO557" s="241"/>
      <c r="DP557" s="241"/>
      <c r="DQ557" s="241"/>
      <c r="DR557" s="241"/>
      <c r="DS557" s="241"/>
      <c r="DT557" s="241"/>
      <c r="DU557" s="241"/>
      <c r="DV557" s="241"/>
      <c r="DW557" s="241"/>
      <c r="DX557" s="241"/>
      <c r="DY557" s="241"/>
      <c r="DZ557" s="241"/>
      <c r="EA557" s="241"/>
      <c r="EB557" s="241"/>
      <c r="EC557" s="241"/>
      <c r="ED557" s="241"/>
      <c r="EE557" s="241"/>
      <c r="EF557" s="241"/>
      <c r="EG557" s="241"/>
      <c r="EH557" s="241"/>
      <c r="EI557" s="241"/>
      <c r="EJ557" s="241"/>
      <c r="EK557" s="241"/>
      <c r="EL557" s="241"/>
      <c r="EM557" s="241"/>
      <c r="EN557" s="241"/>
      <c r="EO557" s="241"/>
      <c r="EP557" s="241"/>
      <c r="EQ557" s="241"/>
      <c r="ER557" s="241"/>
      <c r="ES557" s="241"/>
      <c r="ET557" s="241"/>
      <c r="EU557" s="241"/>
      <c r="EV557" s="241"/>
      <c r="EW557" s="241"/>
      <c r="EX557" s="241"/>
      <c r="EY557" s="241"/>
      <c r="EZ557" s="241"/>
      <c r="FA557" s="241"/>
      <c r="FB557" s="241"/>
      <c r="FC557" s="241"/>
      <c r="FD557" s="241"/>
      <c r="FE557" s="241"/>
      <c r="FF557" s="241"/>
      <c r="FG557" s="241"/>
      <c r="FH557" s="241"/>
      <c r="FI557" s="241"/>
      <c r="FJ557" s="241"/>
      <c r="FK557" s="241"/>
      <c r="FL557" s="241"/>
      <c r="FM557" s="241"/>
      <c r="FN557" s="241"/>
      <c r="FO557" s="241"/>
      <c r="FP557" s="241"/>
      <c r="FQ557" s="241"/>
      <c r="FR557" s="241"/>
      <c r="FS557" s="241"/>
      <c r="FT557" s="241"/>
      <c r="FU557" s="241"/>
      <c r="FV557" s="241"/>
      <c r="FW557" s="241"/>
      <c r="FX557" s="241"/>
      <c r="FY557" s="241"/>
      <c r="FZ557" s="241"/>
      <c r="GA557" s="241"/>
      <c r="GB557" s="241"/>
      <c r="GC557" s="241"/>
      <c r="GD557" s="241"/>
      <c r="GE557" s="241"/>
      <c r="GF557" s="241"/>
      <c r="GG557" s="241"/>
      <c r="GH557" s="241"/>
      <c r="GI557" s="241"/>
      <c r="GJ557" s="241"/>
      <c r="GK557" s="241"/>
      <c r="GL557" s="241"/>
      <c r="GM557" s="241"/>
      <c r="GN557" s="241"/>
      <c r="GO557" s="241"/>
      <c r="GP557" s="241"/>
      <c r="GQ557" s="241"/>
      <c r="GR557" s="241"/>
      <c r="GS557" s="241"/>
      <c r="GT557" s="241"/>
      <c r="GU557" s="241"/>
      <c r="GV557" s="241"/>
      <c r="GW557" s="241"/>
      <c r="GX557" s="241"/>
      <c r="GY557" s="241"/>
      <c r="GZ557" s="241"/>
      <c r="HA557" s="241"/>
      <c r="HB557" s="241"/>
      <c r="HC557" s="241"/>
      <c r="HD557" s="241"/>
      <c r="HE557" s="241"/>
      <c r="HF557" s="241"/>
      <c r="HG557" s="241"/>
      <c r="HH557" s="241"/>
      <c r="HI557" s="241"/>
      <c r="HJ557" s="241"/>
      <c r="HK557" s="241"/>
      <c r="HL557" s="241"/>
      <c r="HM557" s="241"/>
      <c r="HN557" s="241"/>
      <c r="HO557" s="241"/>
      <c r="HP557" s="241"/>
      <c r="HQ557" s="241"/>
      <c r="HR557" s="241"/>
      <c r="HS557" s="241"/>
      <c r="HT557" s="241"/>
      <c r="HU557" s="241"/>
      <c r="HV557" s="241"/>
      <c r="HW557" s="241"/>
      <c r="HX557" s="241"/>
      <c r="HY557" s="241"/>
      <c r="HZ557" s="241"/>
      <c r="IA557" s="241"/>
      <c r="IB557" s="241"/>
      <c r="IC557" s="241"/>
      <c r="ID557" s="241"/>
      <c r="IE557" s="241"/>
      <c r="IF557" s="241"/>
      <c r="IG557" s="241"/>
      <c r="IH557" s="241"/>
      <c r="II557" s="241"/>
      <c r="IJ557" s="241"/>
      <c r="IK557" s="241"/>
      <c r="IL557" s="241"/>
      <c r="IM557" s="241"/>
      <c r="IN557" s="241"/>
      <c r="IO557" s="241"/>
      <c r="IP557" s="241"/>
      <c r="IQ557" s="241"/>
      <c r="IR557" s="241"/>
      <c r="IS557" s="241"/>
      <c r="IT557" s="241"/>
      <c r="IU557" s="241"/>
      <c r="IV557" s="241"/>
      <c r="IW557" s="241"/>
      <c r="IX557" s="241"/>
      <c r="IY557" s="241"/>
      <c r="IZ557" s="241"/>
      <c r="JA557" s="241"/>
      <c r="JB557" s="241"/>
      <c r="JC557" s="241"/>
      <c r="JD557" s="241"/>
      <c r="JE557" s="241"/>
      <c r="JF557" s="241"/>
      <c r="JG557" s="241"/>
      <c r="JH557" s="241"/>
      <c r="JI557" s="241"/>
      <c r="JJ557" s="241"/>
      <c r="JK557" s="241"/>
      <c r="JL557" s="241"/>
      <c r="JM557" s="241"/>
      <c r="JN557" s="241"/>
      <c r="JO557" s="241"/>
      <c r="JP557" s="241"/>
      <c r="JQ557" s="241"/>
      <c r="JR557" s="241"/>
      <c r="JS557" s="241"/>
      <c r="JT557" s="241"/>
      <c r="JU557" s="241"/>
      <c r="JV557" s="241"/>
      <c r="JW557" s="241"/>
      <c r="JX557" s="241"/>
      <c r="JY557" s="241"/>
      <c r="JZ557" s="241"/>
      <c r="KA557" s="241"/>
      <c r="KB557" s="241"/>
      <c r="KC557" s="241"/>
      <c r="KD557" s="241"/>
      <c r="KE557" s="241"/>
      <c r="KF557" s="241"/>
      <c r="KG557" s="241"/>
      <c r="KH557" s="241"/>
      <c r="KI557" s="241"/>
      <c r="KJ557" s="241"/>
      <c r="KK557" s="241"/>
      <c r="KL557" s="241"/>
      <c r="KM557" s="241"/>
      <c r="KN557" s="241"/>
      <c r="KO557" s="241"/>
      <c r="KP557" s="241"/>
      <c r="KQ557" s="241"/>
      <c r="KR557" s="241"/>
      <c r="KS557" s="241"/>
      <c r="KT557" s="241"/>
      <c r="KU557" s="241"/>
      <c r="KV557" s="241"/>
      <c r="KW557" s="241"/>
      <c r="KX557" s="241"/>
      <c r="KY557" s="241"/>
      <c r="KZ557" s="241"/>
      <c r="LA557" s="241"/>
      <c r="LB557" s="241"/>
      <c r="LC557" s="241"/>
      <c r="LD557" s="241"/>
      <c r="LE557" s="241"/>
      <c r="LF557" s="241"/>
      <c r="LG557" s="241"/>
      <c r="LH557" s="241"/>
      <c r="LI557" s="241"/>
      <c r="LJ557" s="241"/>
      <c r="LK557" s="241"/>
      <c r="LL557" s="241"/>
      <c r="LM557" s="241"/>
      <c r="LN557" s="241"/>
      <c r="LO557" s="241"/>
      <c r="LP557" s="241"/>
      <c r="LQ557" s="241"/>
      <c r="LR557" s="241"/>
      <c r="LS557" s="241"/>
      <c r="LT557" s="241"/>
      <c r="LU557" s="241"/>
      <c r="LV557" s="241"/>
      <c r="LW557" s="241"/>
      <c r="LX557" s="241"/>
      <c r="LY557" s="241"/>
      <c r="LZ557" s="241"/>
      <c r="MA557" s="241"/>
      <c r="MB557" s="241"/>
      <c r="MC557" s="241"/>
      <c r="MD557" s="241"/>
      <c r="ME557" s="241"/>
      <c r="MF557" s="241"/>
      <c r="MG557" s="241"/>
      <c r="MH557" s="241"/>
      <c r="MI557" s="241"/>
      <c r="MJ557" s="241"/>
      <c r="MK557" s="241"/>
      <c r="ML557" s="241"/>
      <c r="MM557" s="241"/>
      <c r="MN557" s="241"/>
      <c r="MO557" s="241"/>
      <c r="MP557" s="241"/>
      <c r="MQ557" s="241"/>
      <c r="MR557" s="241"/>
      <c r="MS557" s="241"/>
      <c r="MT557" s="241"/>
      <c r="MU557" s="241"/>
      <c r="MV557" s="241"/>
      <c r="MW557" s="241"/>
      <c r="MX557" s="241"/>
      <c r="MY557" s="241"/>
      <c r="MZ557" s="241"/>
      <c r="NA557" s="241"/>
      <c r="NB557" s="241"/>
      <c r="NC557" s="241"/>
      <c r="ND557" s="241"/>
      <c r="NE557" s="241"/>
      <c r="NF557" s="241"/>
      <c r="NG557" s="241"/>
      <c r="NH557" s="241"/>
      <c r="NI557" s="241"/>
      <c r="NJ557" s="241"/>
      <c r="NK557" s="241"/>
      <c r="NL557" s="241"/>
      <c r="NM557" s="241"/>
      <c r="NN557" s="241"/>
      <c r="NO557" s="241"/>
      <c r="NP557" s="241"/>
      <c r="NQ557" s="241"/>
      <c r="NR557" s="241"/>
      <c r="NS557" s="241"/>
      <c r="NT557" s="241"/>
      <c r="NU557" s="241"/>
      <c r="NV557" s="241"/>
      <c r="NW557" s="241"/>
      <c r="NX557" s="241"/>
      <c r="NY557" s="241"/>
      <c r="NZ557" s="241"/>
      <c r="OA557" s="241"/>
      <c r="OB557" s="241"/>
    </row>
    <row r="558" spans="1:392" s="241" customFormat="1">
      <c r="A558" s="294" t="s">
        <v>3163</v>
      </c>
      <c r="B558" s="295" t="s">
        <v>3164</v>
      </c>
      <c r="C558" s="290">
        <f>VLOOKUP(A558,'Running Inventory count'!$A:$C,3,)</f>
        <v>3</v>
      </c>
      <c r="D558" s="289"/>
      <c r="E558" s="289"/>
      <c r="F558" s="291">
        <v>43132</v>
      </c>
      <c r="G558" s="289" t="s">
        <v>1117</v>
      </c>
      <c r="H558" s="288" t="s">
        <v>1627</v>
      </c>
      <c r="I558" s="151"/>
      <c r="J558" s="166"/>
      <c r="K558" s="165"/>
    </row>
    <row r="559" spans="1:392">
      <c r="A559" s="251" t="s">
        <v>3098</v>
      </c>
      <c r="B559" s="266" t="s">
        <v>3097</v>
      </c>
      <c r="C559" s="290">
        <f>VLOOKUP(A559,'Running Inventory count'!$A:$C,3,)</f>
        <v>13</v>
      </c>
      <c r="D559" s="289"/>
      <c r="E559" s="289"/>
      <c r="F559" s="291">
        <v>43132</v>
      </c>
      <c r="G559" s="289" t="s">
        <v>1117</v>
      </c>
      <c r="H559" s="288" t="s">
        <v>1627</v>
      </c>
      <c r="J559" s="166"/>
    </row>
    <row r="560" spans="1:392">
      <c r="A560" s="251" t="s">
        <v>1672</v>
      </c>
      <c r="B560" s="266" t="s">
        <v>1678</v>
      </c>
      <c r="C560" s="290">
        <f>VLOOKUP(A560,'Running Inventory count'!$A:$C,3,)</f>
        <v>4</v>
      </c>
      <c r="D560" s="289"/>
      <c r="E560" s="289"/>
      <c r="F560" s="266" t="s">
        <v>1762</v>
      </c>
      <c r="G560" s="289" t="s">
        <v>1117</v>
      </c>
      <c r="H560" s="288" t="s">
        <v>1627</v>
      </c>
      <c r="I560" s="275"/>
      <c r="J560" s="285"/>
      <c r="K560" s="261"/>
    </row>
    <row r="561" spans="1:11">
      <c r="A561" s="251" t="s">
        <v>1675</v>
      </c>
      <c r="B561" s="289" t="s">
        <v>1681</v>
      </c>
      <c r="C561" s="290">
        <f>VLOOKUP(A561,'Running Inventory count'!$A:$C,3,)</f>
        <v>8</v>
      </c>
      <c r="D561" s="289"/>
      <c r="E561" s="289"/>
      <c r="F561" s="266" t="s">
        <v>1669</v>
      </c>
      <c r="G561" s="289" t="s">
        <v>1117</v>
      </c>
      <c r="H561" s="288" t="s">
        <v>1627</v>
      </c>
      <c r="I561" s="275"/>
      <c r="J561" s="276"/>
      <c r="K561" s="261"/>
    </row>
    <row r="562" spans="1:11" s="241" customFormat="1">
      <c r="A562" s="251" t="s">
        <v>1654</v>
      </c>
      <c r="B562" s="289" t="s">
        <v>1666</v>
      </c>
      <c r="C562" s="290">
        <f>VLOOKUP(A562,'Running Inventory count'!$A:$C,3,)</f>
        <v>0</v>
      </c>
      <c r="D562" s="289"/>
      <c r="E562" s="289"/>
      <c r="F562" s="266" t="s">
        <v>1628</v>
      </c>
      <c r="G562" s="289" t="s">
        <v>1117</v>
      </c>
      <c r="H562" s="288" t="s">
        <v>1627</v>
      </c>
      <c r="I562" s="275"/>
      <c r="J562" s="285"/>
      <c r="K562" s="261"/>
    </row>
    <row r="563" spans="1:11" s="241" customFormat="1">
      <c r="A563" s="251" t="s">
        <v>1293</v>
      </c>
      <c r="B563" s="289" t="s">
        <v>2384</v>
      </c>
      <c r="C563" s="290">
        <f>VLOOKUP(A563,'Running Inventory count'!$A:$C,3,)</f>
        <v>0</v>
      </c>
      <c r="D563" s="169"/>
      <c r="E563" s="169"/>
      <c r="F563" s="266" t="s">
        <v>1314</v>
      </c>
      <c r="G563" s="289" t="s">
        <v>1117</v>
      </c>
      <c r="H563" s="288" t="s">
        <v>1627</v>
      </c>
      <c r="I563" s="275"/>
      <c r="J563" s="285"/>
      <c r="K563" s="261"/>
    </row>
    <row r="564" spans="1:11" s="241" customFormat="1">
      <c r="A564" s="251" t="s">
        <v>1673</v>
      </c>
      <c r="B564" s="266" t="s">
        <v>1679</v>
      </c>
      <c r="C564" s="290">
        <f>VLOOKUP(A564,'Running Inventory count'!$A:$C,3,)</f>
        <v>0</v>
      </c>
      <c r="D564" s="169"/>
      <c r="E564" s="169"/>
      <c r="F564" s="266" t="s">
        <v>1762</v>
      </c>
      <c r="G564" s="289" t="s">
        <v>1117</v>
      </c>
      <c r="H564" s="288" t="s">
        <v>1627</v>
      </c>
      <c r="I564" s="275"/>
      <c r="J564" s="285"/>
      <c r="K564" s="261"/>
    </row>
    <row r="565" spans="1:11" s="241" customFormat="1">
      <c r="A565" s="251" t="s">
        <v>3420</v>
      </c>
      <c r="B565" s="266" t="s">
        <v>3421</v>
      </c>
      <c r="C565" s="290">
        <f>VLOOKUP(A565,'Running Inventory count'!$A:$C,3,)</f>
        <v>12</v>
      </c>
      <c r="D565" s="169"/>
      <c r="E565" s="169"/>
      <c r="F565" s="266" t="s">
        <v>3346</v>
      </c>
      <c r="G565" s="289" t="s">
        <v>1117</v>
      </c>
      <c r="H565" s="288" t="s">
        <v>1627</v>
      </c>
      <c r="I565" s="275"/>
      <c r="J565" s="285"/>
      <c r="K565" s="261"/>
    </row>
    <row r="566" spans="1:11" s="241" customFormat="1">
      <c r="A566" s="251" t="s">
        <v>1676</v>
      </c>
      <c r="B566" s="289" t="s">
        <v>1682</v>
      </c>
      <c r="C566" s="290">
        <f>VLOOKUP(A566,'Running Inventory count'!$A:$C,3,)</f>
        <v>0</v>
      </c>
      <c r="D566" s="169"/>
      <c r="E566" s="169"/>
      <c r="F566" s="266" t="s">
        <v>1669</v>
      </c>
      <c r="G566" s="289" t="s">
        <v>1117</v>
      </c>
      <c r="H566" s="288" t="s">
        <v>1627</v>
      </c>
      <c r="I566" s="275"/>
      <c r="J566" s="285"/>
      <c r="K566" s="261"/>
    </row>
    <row r="567" spans="1:11" s="241" customFormat="1">
      <c r="A567" s="251" t="s">
        <v>3418</v>
      </c>
      <c r="B567" s="289" t="s">
        <v>3419</v>
      </c>
      <c r="C567" s="290">
        <f>VLOOKUP(A567,'Running Inventory count'!$A:$C,3,)</f>
        <v>5</v>
      </c>
      <c r="D567" s="169"/>
      <c r="E567" s="169"/>
      <c r="F567" s="266" t="s">
        <v>3346</v>
      </c>
      <c r="G567" s="289" t="s">
        <v>1117</v>
      </c>
      <c r="H567" s="288" t="s">
        <v>1627</v>
      </c>
      <c r="I567" s="275"/>
      <c r="J567" s="285"/>
      <c r="K567" s="261"/>
    </row>
    <row r="568" spans="1:11" s="241" customFormat="1">
      <c r="A568" s="251" t="s">
        <v>1683</v>
      </c>
      <c r="B568" s="289" t="s">
        <v>1684</v>
      </c>
      <c r="C568" s="290">
        <f>VLOOKUP(A568,'Running Inventory count'!$A:$C,3,)</f>
        <v>0</v>
      </c>
      <c r="D568" s="169"/>
      <c r="E568" s="169"/>
      <c r="F568" s="266" t="s">
        <v>1669</v>
      </c>
      <c r="G568" s="289" t="s">
        <v>1117</v>
      </c>
      <c r="H568" s="288" t="s">
        <v>1627</v>
      </c>
      <c r="I568" s="275"/>
      <c r="J568" s="285"/>
      <c r="K568" s="261"/>
    </row>
    <row r="569" spans="1:11" s="241" customFormat="1">
      <c r="A569" s="251" t="s">
        <v>3223</v>
      </c>
      <c r="B569" s="289" t="s">
        <v>3224</v>
      </c>
      <c r="C569" s="290">
        <f>VLOOKUP(A569,'Running Inventory count'!$A:$C,3,)</f>
        <v>10</v>
      </c>
      <c r="D569" s="169"/>
      <c r="E569" s="169"/>
      <c r="F569" s="266" t="s">
        <v>3177</v>
      </c>
      <c r="G569" s="289" t="s">
        <v>1117</v>
      </c>
      <c r="H569" s="288"/>
      <c r="I569" s="275"/>
      <c r="J569" s="285"/>
      <c r="K569" s="261"/>
    </row>
    <row r="570" spans="1:11" s="241" customFormat="1">
      <c r="A570" s="121" t="s">
        <v>92</v>
      </c>
      <c r="B570" s="157" t="s">
        <v>101</v>
      </c>
      <c r="C570" s="170">
        <f>VLOOKUP(A570,'Running Inventory count'!$A:$C,3,)</f>
        <v>12</v>
      </c>
      <c r="D570" s="169"/>
      <c r="E570" s="169"/>
      <c r="F570" s="169" t="s">
        <v>1058</v>
      </c>
      <c r="G570" s="169" t="s">
        <v>869</v>
      </c>
      <c r="H570" s="167" t="s">
        <v>105</v>
      </c>
      <c r="I570" s="207"/>
      <c r="J570" s="163"/>
      <c r="K570" s="151"/>
    </row>
    <row r="571" spans="1:11" s="241" customFormat="1">
      <c r="A571" s="121" t="s">
        <v>93</v>
      </c>
      <c r="B571" s="157" t="s">
        <v>100</v>
      </c>
      <c r="C571" s="170">
        <f>VLOOKUP(A571,'Running Inventory count'!$A:$C,3,)</f>
        <v>12</v>
      </c>
      <c r="D571" s="169"/>
      <c r="E571" s="169"/>
      <c r="F571" s="169" t="s">
        <v>1058</v>
      </c>
      <c r="G571" s="169" t="s">
        <v>869</v>
      </c>
      <c r="H571" s="167" t="s">
        <v>105</v>
      </c>
      <c r="I571" s="207"/>
      <c r="J571" s="163"/>
      <c r="K571" s="151"/>
    </row>
    <row r="572" spans="1:11" s="241" customFormat="1">
      <c r="A572" s="121" t="s">
        <v>90</v>
      </c>
      <c r="B572" s="157" t="s">
        <v>91</v>
      </c>
      <c r="C572" s="170">
        <f>VLOOKUP(A572,'Running Inventory count'!$A:$C,3,)</f>
        <v>19</v>
      </c>
      <c r="D572" s="169"/>
      <c r="E572" s="169"/>
      <c r="F572" s="169" t="s">
        <v>1058</v>
      </c>
      <c r="G572" s="169" t="s">
        <v>869</v>
      </c>
      <c r="H572" s="167" t="s">
        <v>105</v>
      </c>
      <c r="I572" s="207"/>
      <c r="J572" s="163"/>
      <c r="K572" s="151"/>
    </row>
    <row r="573" spans="1:11" s="241" customFormat="1">
      <c r="A573" s="121" t="s">
        <v>94</v>
      </c>
      <c r="B573" s="157" t="s">
        <v>99</v>
      </c>
      <c r="C573" s="170">
        <f>VLOOKUP(A573,'Running Inventory count'!$A:$C,3,)</f>
        <v>18</v>
      </c>
      <c r="D573" s="169"/>
      <c r="E573" s="169"/>
      <c r="F573" s="169" t="s">
        <v>1058</v>
      </c>
      <c r="G573" s="169" t="s">
        <v>869</v>
      </c>
      <c r="H573" s="167" t="s">
        <v>105</v>
      </c>
      <c r="I573" s="207"/>
      <c r="J573" s="163"/>
      <c r="K573" s="151"/>
    </row>
    <row r="574" spans="1:11" s="241" customFormat="1">
      <c r="A574" s="121" t="s">
        <v>61</v>
      </c>
      <c r="B574" s="157" t="s">
        <v>291</v>
      </c>
      <c r="C574" s="170">
        <f>VLOOKUP(A574,'Running Inventory count'!$A:$C,3,)</f>
        <v>4</v>
      </c>
      <c r="D574" s="169"/>
      <c r="E574" s="169"/>
      <c r="F574" s="115" t="s">
        <v>783</v>
      </c>
      <c r="G574" s="169" t="s">
        <v>781</v>
      </c>
      <c r="H574" s="167" t="s">
        <v>104</v>
      </c>
      <c r="I574" s="207"/>
      <c r="J574" s="163"/>
      <c r="K574" s="151"/>
    </row>
    <row r="575" spans="1:11" s="241" customFormat="1">
      <c r="A575" s="139" t="s">
        <v>561</v>
      </c>
      <c r="B575" s="171" t="s">
        <v>795</v>
      </c>
      <c r="C575" s="181">
        <f>VLOOKUP(A575,'Running Inventory count'!$A:$C,3,)</f>
        <v>2</v>
      </c>
      <c r="D575" s="169"/>
      <c r="E575" s="169"/>
      <c r="F575" s="115" t="s">
        <v>783</v>
      </c>
      <c r="G575" s="169" t="s">
        <v>784</v>
      </c>
      <c r="H575" s="167" t="s">
        <v>866</v>
      </c>
      <c r="I575" s="151"/>
      <c r="J575" s="166"/>
      <c r="K575" s="165"/>
    </row>
    <row r="576" spans="1:11" s="241" customFormat="1">
      <c r="A576" s="121" t="s">
        <v>441</v>
      </c>
      <c r="B576" s="157" t="s">
        <v>442</v>
      </c>
      <c r="C576" s="181">
        <f>VLOOKUP(A576,'Running Inventory count'!$A:$C,3,)</f>
        <v>0</v>
      </c>
      <c r="D576" s="169"/>
      <c r="E576" s="169"/>
      <c r="F576" s="169" t="s">
        <v>867</v>
      </c>
      <c r="G576" s="169" t="s">
        <v>868</v>
      </c>
      <c r="H576" s="167" t="s">
        <v>498</v>
      </c>
      <c r="I576" s="207"/>
      <c r="J576" s="163"/>
      <c r="K576" s="151"/>
    </row>
    <row r="577" spans="1:11" s="241" customFormat="1">
      <c r="A577" s="124" t="s">
        <v>457</v>
      </c>
      <c r="B577" s="156" t="s">
        <v>458</v>
      </c>
      <c r="C577" s="181">
        <f>VLOOKUP(A577,'Running Inventory count'!$A:$C,3,)</f>
        <v>8</v>
      </c>
      <c r="D577" s="169"/>
      <c r="E577" s="169"/>
      <c r="F577" s="169" t="s">
        <v>870</v>
      </c>
      <c r="G577" s="169" t="s">
        <v>781</v>
      </c>
      <c r="H577" s="167" t="s">
        <v>738</v>
      </c>
      <c r="I577" s="151"/>
      <c r="J577" s="166"/>
      <c r="K577" s="165"/>
    </row>
    <row r="578" spans="1:11" s="241" customFormat="1">
      <c r="A578" s="129" t="s">
        <v>853</v>
      </c>
      <c r="B578" s="130" t="s">
        <v>805</v>
      </c>
      <c r="C578" s="170">
        <f>VLOOKUP(A578,'Running Inventory count'!$A:$C,3,)</f>
        <v>6</v>
      </c>
      <c r="D578" s="169"/>
      <c r="E578" s="169"/>
      <c r="F578" s="115" t="s">
        <v>783</v>
      </c>
      <c r="G578" s="169" t="s">
        <v>898</v>
      </c>
      <c r="H578" s="167" t="s">
        <v>866</v>
      </c>
      <c r="I578" s="151"/>
      <c r="J578" s="166"/>
      <c r="K578" s="165"/>
    </row>
    <row r="579" spans="1:11" s="241" customFormat="1">
      <c r="A579" s="129" t="s">
        <v>855</v>
      </c>
      <c r="B579" s="130" t="s">
        <v>854</v>
      </c>
      <c r="C579" s="170">
        <f>VLOOKUP(A579,'Running Inventory count'!$A:$C,3,)</f>
        <v>10</v>
      </c>
      <c r="D579" s="169"/>
      <c r="E579" s="169"/>
      <c r="F579" s="115" t="s">
        <v>783</v>
      </c>
      <c r="G579" s="169" t="s">
        <v>859</v>
      </c>
      <c r="H579" s="167" t="s">
        <v>866</v>
      </c>
      <c r="I579" s="151"/>
      <c r="J579" s="166"/>
      <c r="K579" s="165"/>
    </row>
    <row r="580" spans="1:11" s="241" customFormat="1">
      <c r="A580" s="139" t="s">
        <v>886</v>
      </c>
      <c r="B580" s="171" t="s">
        <v>802</v>
      </c>
      <c r="C580" s="170">
        <f>VLOOKUP(A580,'Running Inventory count'!$A:$C,3,)</f>
        <v>7</v>
      </c>
      <c r="D580" s="169"/>
      <c r="E580" s="169"/>
      <c r="F580" s="115" t="s">
        <v>870</v>
      </c>
      <c r="G580" s="169" t="s">
        <v>781</v>
      </c>
      <c r="H580" s="167" t="s">
        <v>866</v>
      </c>
      <c r="I580" s="151"/>
      <c r="J580" s="166"/>
      <c r="K580" s="165"/>
    </row>
    <row r="581" spans="1:11" s="241" customFormat="1">
      <c r="A581" s="139" t="s">
        <v>788</v>
      </c>
      <c r="B581" s="171" t="s">
        <v>793</v>
      </c>
      <c r="C581" s="170">
        <f>VLOOKUP(A581,'Running Inventory count'!$A:$C,3,)</f>
        <v>5</v>
      </c>
      <c r="D581" s="169"/>
      <c r="E581" s="169"/>
      <c r="F581" s="115" t="s">
        <v>783</v>
      </c>
      <c r="G581" s="169" t="s">
        <v>784</v>
      </c>
      <c r="H581" s="167" t="s">
        <v>866</v>
      </c>
      <c r="I581" s="151"/>
      <c r="J581" s="166"/>
      <c r="K581" s="165"/>
    </row>
    <row r="582" spans="1:11" s="241" customFormat="1">
      <c r="A582" s="121" t="s">
        <v>64</v>
      </c>
      <c r="B582" s="157" t="s">
        <v>500</v>
      </c>
      <c r="C582" s="170">
        <f>VLOOKUP(A582,'Running Inventory count'!$A:$C,3,)</f>
        <v>1</v>
      </c>
      <c r="D582" s="169"/>
      <c r="E582" s="169"/>
      <c r="F582" s="115" t="s">
        <v>783</v>
      </c>
      <c r="G582" s="169" t="s">
        <v>784</v>
      </c>
      <c r="H582" s="167" t="s">
        <v>739</v>
      </c>
      <c r="I582" s="207"/>
      <c r="J582" s="163"/>
      <c r="K582" s="151"/>
    </row>
    <row r="583" spans="1:11" s="241" customFormat="1">
      <c r="A583" s="121" t="s">
        <v>65</v>
      </c>
      <c r="B583" s="157" t="s">
        <v>443</v>
      </c>
      <c r="C583" s="170">
        <f>VLOOKUP(A583,'Running Inventory count'!$A:$C,3,)</f>
        <v>5</v>
      </c>
      <c r="D583" s="169"/>
      <c r="E583" s="169"/>
      <c r="F583" s="169" t="s">
        <v>870</v>
      </c>
      <c r="G583" s="169" t="s">
        <v>887</v>
      </c>
      <c r="H583" s="167" t="s">
        <v>739</v>
      </c>
      <c r="I583" s="207"/>
      <c r="J583" s="163"/>
      <c r="K583" s="151"/>
    </row>
    <row r="584" spans="1:11" s="241" customFormat="1">
      <c r="A584" s="124" t="s">
        <v>67</v>
      </c>
      <c r="B584" s="156" t="s">
        <v>66</v>
      </c>
      <c r="C584" s="170">
        <f>VLOOKUP(A584,'Running Inventory count'!$A:$C,3,)</f>
        <v>7</v>
      </c>
      <c r="D584" s="169"/>
      <c r="E584" s="169"/>
      <c r="F584" s="115" t="s">
        <v>783</v>
      </c>
      <c r="G584" s="169" t="s">
        <v>784</v>
      </c>
      <c r="H584" s="167" t="s">
        <v>105</v>
      </c>
      <c r="I584" s="151"/>
      <c r="J584" s="166"/>
      <c r="K584" s="165"/>
    </row>
    <row r="585" spans="1:11" s="241" customFormat="1">
      <c r="A585" s="139" t="s">
        <v>809</v>
      </c>
      <c r="B585" s="171" t="s">
        <v>808</v>
      </c>
      <c r="C585" s="170">
        <f>VLOOKUP(A585,'Running Inventory count'!$A:$C,3,)</f>
        <v>1</v>
      </c>
      <c r="D585" s="169"/>
      <c r="E585" s="169"/>
      <c r="F585" s="115" t="s">
        <v>783</v>
      </c>
      <c r="G585" s="169" t="s">
        <v>781</v>
      </c>
      <c r="H585" s="167" t="s">
        <v>866</v>
      </c>
      <c r="I585" s="151"/>
      <c r="J585" s="166"/>
      <c r="K585" s="165"/>
    </row>
    <row r="586" spans="1:11" s="241" customFormat="1">
      <c r="A586" s="139" t="s">
        <v>791</v>
      </c>
      <c r="B586" s="171" t="s">
        <v>797</v>
      </c>
      <c r="C586" s="170">
        <f>VLOOKUP(A586,'Running Inventory count'!$A:$C,3,)</f>
        <v>1</v>
      </c>
      <c r="D586" s="169"/>
      <c r="E586" s="169"/>
      <c r="F586" s="115" t="s">
        <v>783</v>
      </c>
      <c r="G586" s="169" t="s">
        <v>784</v>
      </c>
      <c r="H586" s="167" t="s">
        <v>866</v>
      </c>
      <c r="I586" s="151"/>
      <c r="J586" s="166"/>
      <c r="K586" s="165"/>
    </row>
    <row r="587" spans="1:11" s="241" customFormat="1">
      <c r="A587" s="121" t="s">
        <v>421</v>
      </c>
      <c r="B587" s="157" t="s">
        <v>422</v>
      </c>
      <c r="C587" s="170">
        <f>VLOOKUP(A587,'Running Inventory count'!$A:$C,3,)</f>
        <v>0</v>
      </c>
      <c r="D587" s="169"/>
      <c r="E587" s="169"/>
      <c r="F587" s="169" t="s">
        <v>867</v>
      </c>
      <c r="G587" s="169" t="s">
        <v>868</v>
      </c>
      <c r="H587" s="167" t="s">
        <v>736</v>
      </c>
      <c r="I587" s="207"/>
      <c r="J587" s="163"/>
      <c r="K587" s="151"/>
    </row>
    <row r="588" spans="1:11">
      <c r="A588" s="47"/>
      <c r="C588" s="28" t="e">
        <f>SUM(C2:C587)</f>
        <v>#N/A</v>
      </c>
    </row>
  </sheetData>
  <autoFilter ref="A1:K588">
    <sortState ref="A2:K586">
      <sortCondition ref="B1:B586"/>
    </sortState>
  </autoFilter>
  <conditionalFormatting sqref="J484:K485 J450:K450 K444:K449 K451:K453 J480:K481 J454:K477 J493:K499 K490 J478 K492 K486:K487 J501:K502 J505:K511 K503 J513:K567 J342:K443 J1:K34 J36:K339 J574:K65573">
    <cfRule type="cellIs" dxfId="505" priority="116" stopIfTrue="1" operator="equal">
      <formula>0</formula>
    </cfRule>
  </conditionalFormatting>
  <conditionalFormatting sqref="I36:I66 I2:I34">
    <cfRule type="cellIs" dxfId="504" priority="115" stopIfTrue="1" operator="equal">
      <formula>0</formula>
    </cfRule>
  </conditionalFormatting>
  <conditionalFormatting sqref="B13">
    <cfRule type="duplicateValues" dxfId="503" priority="109" stopIfTrue="1"/>
  </conditionalFormatting>
  <conditionalFormatting sqref="B2">
    <cfRule type="duplicateValues" dxfId="502" priority="106" stopIfTrue="1"/>
  </conditionalFormatting>
  <conditionalFormatting sqref="J35:K35">
    <cfRule type="cellIs" dxfId="501" priority="105" stopIfTrue="1" operator="equal">
      <formula>0</formula>
    </cfRule>
  </conditionalFormatting>
  <conditionalFormatting sqref="I35">
    <cfRule type="cellIs" dxfId="500" priority="104" stopIfTrue="1" operator="equal">
      <formula>0</formula>
    </cfRule>
  </conditionalFormatting>
  <conditionalFormatting sqref="B35">
    <cfRule type="duplicateValues" dxfId="499" priority="103" stopIfTrue="1"/>
  </conditionalFormatting>
  <conditionalFormatting sqref="B7:B12 B14:B18">
    <cfRule type="duplicateValues" dxfId="498" priority="121" stopIfTrue="1"/>
  </conditionalFormatting>
  <conditionalFormatting sqref="B6">
    <cfRule type="duplicateValues" dxfId="497" priority="100" stopIfTrue="1"/>
  </conditionalFormatting>
  <conditionalFormatting sqref="J444">
    <cfRule type="cellIs" dxfId="496" priority="81" stopIfTrue="1" operator="equal">
      <formula>0</formula>
    </cfRule>
  </conditionalFormatting>
  <conditionalFormatting sqref="J445">
    <cfRule type="cellIs" dxfId="495" priority="75" stopIfTrue="1" operator="equal">
      <formula>0</formula>
    </cfRule>
  </conditionalFormatting>
  <conditionalFormatting sqref="J451">
    <cfRule type="cellIs" dxfId="494" priority="74" stopIfTrue="1" operator="equal">
      <formula>0</formula>
    </cfRule>
  </conditionalFormatting>
  <conditionalFormatting sqref="J446:J449">
    <cfRule type="cellIs" dxfId="493" priority="51" stopIfTrue="1" operator="equal">
      <formula>0</formula>
    </cfRule>
  </conditionalFormatting>
  <conditionalFormatting sqref="J452:J453">
    <cfRule type="cellIs" dxfId="492" priority="50" stopIfTrue="1" operator="equal">
      <formula>0</formula>
    </cfRule>
  </conditionalFormatting>
  <conditionalFormatting sqref="J491">
    <cfRule type="cellIs" dxfId="491" priority="34" stopIfTrue="1" operator="equal">
      <formula>0</formula>
    </cfRule>
  </conditionalFormatting>
  <conditionalFormatting sqref="K478">
    <cfRule type="cellIs" dxfId="490" priority="33" stopIfTrue="1" operator="equal">
      <formula>0</formula>
    </cfRule>
  </conditionalFormatting>
  <conditionalFormatting sqref="K491">
    <cfRule type="cellIs" dxfId="489" priority="28" stopIfTrue="1" operator="equal">
      <formula>0</formula>
    </cfRule>
  </conditionalFormatting>
  <conditionalFormatting sqref="K500">
    <cfRule type="cellIs" dxfId="488" priority="21" stopIfTrue="1" operator="equal">
      <formula>0</formula>
    </cfRule>
  </conditionalFormatting>
  <conditionalFormatting sqref="J500">
    <cfRule type="cellIs" dxfId="487" priority="20" stopIfTrue="1" operator="equal">
      <formula>0</formula>
    </cfRule>
  </conditionalFormatting>
  <conditionalFormatting sqref="K504">
    <cfRule type="cellIs" dxfId="486" priority="14" stopIfTrue="1" operator="equal">
      <formula>0</formula>
    </cfRule>
  </conditionalFormatting>
  <conditionalFormatting sqref="K479">
    <cfRule type="cellIs" dxfId="485" priority="18" stopIfTrue="1" operator="equal">
      <formula>0</formula>
    </cfRule>
  </conditionalFormatting>
  <conditionalFormatting sqref="K482:K483">
    <cfRule type="cellIs" dxfId="484" priority="16" stopIfTrue="1" operator="equal">
      <formula>0</formula>
    </cfRule>
  </conditionalFormatting>
  <conditionalFormatting sqref="J482:J483">
    <cfRule type="cellIs" dxfId="483" priority="10" stopIfTrue="1" operator="equal">
      <formula>0</formula>
    </cfRule>
  </conditionalFormatting>
  <conditionalFormatting sqref="K488:K489">
    <cfRule type="cellIs" dxfId="482" priority="12" stopIfTrue="1" operator="equal">
      <formula>0</formula>
    </cfRule>
  </conditionalFormatting>
  <conditionalFormatting sqref="J479">
    <cfRule type="cellIs" dxfId="481" priority="11" stopIfTrue="1" operator="equal">
      <formula>0</formula>
    </cfRule>
  </conditionalFormatting>
  <conditionalFormatting sqref="J486:J490">
    <cfRule type="cellIs" dxfId="480" priority="9" stopIfTrue="1" operator="equal">
      <formula>0</formula>
    </cfRule>
  </conditionalFormatting>
  <conditionalFormatting sqref="J492">
    <cfRule type="cellIs" dxfId="479" priority="8" stopIfTrue="1" operator="equal">
      <formula>0</formula>
    </cfRule>
  </conditionalFormatting>
  <conditionalFormatting sqref="J503:J504">
    <cfRule type="cellIs" dxfId="478" priority="7" stopIfTrue="1" operator="equal">
      <formula>0</formula>
    </cfRule>
  </conditionalFormatting>
  <conditionalFormatting sqref="K512">
    <cfRule type="cellIs" dxfId="477" priority="6" stopIfTrue="1" operator="equal">
      <formula>0</formula>
    </cfRule>
  </conditionalFormatting>
  <conditionalFormatting sqref="J512">
    <cfRule type="cellIs" dxfId="476" priority="5" stopIfTrue="1" operator="equal">
      <formula>0</formula>
    </cfRule>
  </conditionalFormatting>
  <conditionalFormatting sqref="J340:K340">
    <cfRule type="cellIs" dxfId="475" priority="4" stopIfTrue="1" operator="equal">
      <formula>0</formula>
    </cfRule>
  </conditionalFormatting>
  <conditionalFormatting sqref="J341:K341">
    <cfRule type="cellIs" dxfId="474" priority="3" stopIfTrue="1" operator="equal">
      <formula>0</formula>
    </cfRule>
  </conditionalFormatting>
  <conditionalFormatting sqref="J568:K573">
    <cfRule type="cellIs" dxfId="473" priority="2" stopIfTrue="1" operator="equal">
      <formula>0</formula>
    </cfRule>
  </conditionalFormatting>
  <pageMargins left="0.7" right="0.7" top="0.75" bottom="0.75" header="0.3" footer="0.3"/>
  <pageSetup scale="24" orientation="portrait" r:id="rId1"/>
  <rowBreaks count="1" manualBreakCount="1">
    <brk id="378" max="10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Y174"/>
  <sheetViews>
    <sheetView topLeftCell="A4" zoomScale="70" zoomScaleNormal="70" workbookViewId="0">
      <pane ySplit="810" activePane="bottomLeft"/>
      <selection activeCell="G1" sqref="G1:G1048576"/>
      <selection pane="bottomLeft" activeCell="M8" sqref="M8"/>
    </sheetView>
  </sheetViews>
  <sheetFormatPr defaultColWidth="9.140625" defaultRowHeight="15"/>
  <cols>
    <col min="1" max="1" width="26.7109375" style="420" customWidth="1"/>
    <col min="2" max="2" width="26.42578125" style="420" customWidth="1"/>
    <col min="3" max="3" width="13" style="420" customWidth="1"/>
    <col min="4" max="4" width="11.28515625" style="420" customWidth="1"/>
    <col min="5" max="5" width="15.7109375" style="420" hidden="1" customWidth="1"/>
    <col min="6" max="6" width="14" style="421" customWidth="1"/>
    <col min="7" max="7" width="15.5703125" style="420" customWidth="1"/>
    <col min="8" max="8" width="11.7109375" style="420" customWidth="1"/>
    <col min="9" max="9" width="9.140625" style="420"/>
    <col min="10" max="10" width="15.42578125" style="422" customWidth="1"/>
    <col min="11" max="11" width="11.140625" style="423" bestFit="1" customWidth="1"/>
    <col min="12" max="12" width="17.28515625" style="420" customWidth="1"/>
    <col min="13" max="13" width="17.5703125" style="420" customWidth="1"/>
    <col min="14" max="14" width="12.85546875" style="420" customWidth="1"/>
    <col min="15" max="15" width="10" style="420" customWidth="1"/>
    <col min="16" max="16384" width="9.140625" style="420"/>
  </cols>
  <sheetData>
    <row r="1" spans="1:15">
      <c r="A1" s="419">
        <v>43011</v>
      </c>
    </row>
    <row r="2" spans="1:15" ht="16.5" thickBot="1">
      <c r="A2" s="424" t="s">
        <v>142</v>
      </c>
      <c r="B2" s="424"/>
    </row>
    <row r="3" spans="1:15" ht="40.5" customHeight="1">
      <c r="A3" s="632" t="s">
        <v>143</v>
      </c>
      <c r="B3" s="634" t="s">
        <v>144</v>
      </c>
      <c r="C3" s="630" t="s">
        <v>145</v>
      </c>
      <c r="D3" s="636" t="s">
        <v>146</v>
      </c>
      <c r="E3" s="630" t="s">
        <v>147</v>
      </c>
      <c r="F3" s="630" t="s">
        <v>148</v>
      </c>
      <c r="G3" s="425"/>
      <c r="H3" s="425"/>
      <c r="I3" s="425"/>
      <c r="J3" s="426"/>
      <c r="K3" s="427"/>
      <c r="L3" s="425"/>
      <c r="M3" s="425"/>
      <c r="N3" s="428"/>
      <c r="O3" s="429"/>
    </row>
    <row r="4" spans="1:15" s="436" customFormat="1" ht="30.75" thickBot="1">
      <c r="A4" s="633"/>
      <c r="B4" s="635"/>
      <c r="C4" s="631"/>
      <c r="D4" s="637"/>
      <c r="E4" s="631"/>
      <c r="F4" s="631" t="s">
        <v>148</v>
      </c>
      <c r="G4" s="430" t="s">
        <v>149</v>
      </c>
      <c r="H4" s="431" t="s">
        <v>150</v>
      </c>
      <c r="I4" s="431" t="s">
        <v>151</v>
      </c>
      <c r="J4" s="432" t="s">
        <v>152</v>
      </c>
      <c r="K4" s="433" t="s">
        <v>153</v>
      </c>
      <c r="L4" s="430" t="s">
        <v>154</v>
      </c>
      <c r="M4" s="430" t="s">
        <v>155</v>
      </c>
      <c r="N4" s="434" t="s">
        <v>156</v>
      </c>
      <c r="O4" s="435" t="s">
        <v>157</v>
      </c>
    </row>
    <row r="5" spans="1:15" s="449" customFormat="1" ht="12.75" customHeight="1">
      <c r="A5" s="437" t="s">
        <v>158</v>
      </c>
      <c r="B5" s="438" t="s">
        <v>159</v>
      </c>
      <c r="C5" s="437" t="s">
        <v>160</v>
      </c>
      <c r="D5" s="439" t="s">
        <v>161</v>
      </c>
      <c r="E5" s="439">
        <v>0</v>
      </c>
      <c r="F5" s="440">
        <f>VLOOKUP(B5,'Passive Stock_JT'!$E:$J,6,FALSE)</f>
        <v>40</v>
      </c>
      <c r="G5" s="441">
        <f>VLOOKUP(B5,'Daily Inventory'!$A:$C,3,FALSE)</f>
        <v>97</v>
      </c>
      <c r="H5" s="442">
        <f>G5-F5</f>
        <v>57</v>
      </c>
      <c r="I5" s="441"/>
      <c r="J5" s="624"/>
      <c r="K5" s="444"/>
      <c r="L5" s="445"/>
      <c r="M5" s="446"/>
      <c r="N5" s="447">
        <f t="shared" ref="N5:N34" si="0">G5+I5</f>
        <v>97</v>
      </c>
      <c r="O5" s="448">
        <f t="shared" ref="O5:O34" si="1">N5-F5</f>
        <v>57</v>
      </c>
    </row>
    <row r="6" spans="1:15" s="449" customFormat="1">
      <c r="A6" s="450" t="s">
        <v>127</v>
      </c>
      <c r="B6" s="451" t="s">
        <v>133</v>
      </c>
      <c r="C6" s="450" t="s">
        <v>160</v>
      </c>
      <c r="D6" s="452" t="s">
        <v>161</v>
      </c>
      <c r="E6" s="452">
        <v>300</v>
      </c>
      <c r="F6" s="440">
        <f>VLOOKUP(B6,'Passive Stock_JT'!$E:$J,6,FALSE)</f>
        <v>30</v>
      </c>
      <c r="G6" s="441">
        <f>VLOOKUP(B6,'Daily Inventory'!$A:$C,3,FALSE)</f>
        <v>524</v>
      </c>
      <c r="H6" s="453">
        <f>G6-F6</f>
        <v>494</v>
      </c>
      <c r="I6" s="454"/>
      <c r="J6" s="454"/>
      <c r="K6" s="455"/>
      <c r="L6" s="455"/>
      <c r="M6" s="456"/>
      <c r="N6" s="457">
        <f t="shared" si="0"/>
        <v>524</v>
      </c>
      <c r="O6" s="458">
        <f t="shared" si="1"/>
        <v>494</v>
      </c>
    </row>
    <row r="7" spans="1:15" s="449" customFormat="1" ht="13.5" customHeight="1">
      <c r="A7" s="450" t="s">
        <v>162</v>
      </c>
      <c r="B7" s="451" t="s">
        <v>163</v>
      </c>
      <c r="C7" s="450" t="s">
        <v>160</v>
      </c>
      <c r="D7" s="452" t="s">
        <v>161</v>
      </c>
      <c r="E7" s="452">
        <v>0</v>
      </c>
      <c r="F7" s="440">
        <f>VLOOKUP(B7,'Passive Stock_JT'!$E:$J,6,FALSE)</f>
        <v>10</v>
      </c>
      <c r="G7" s="441">
        <f>VLOOKUP(B7,'Daily Inventory'!$A:$C,3,FALSE)</f>
        <v>45</v>
      </c>
      <c r="H7" s="453">
        <f t="shared" ref="H7:H63" si="2">G7-F7</f>
        <v>35</v>
      </c>
      <c r="I7" s="459"/>
      <c r="J7" s="460"/>
      <c r="K7" s="461"/>
      <c r="L7" s="462"/>
      <c r="M7" s="456"/>
      <c r="N7" s="457">
        <f t="shared" si="0"/>
        <v>45</v>
      </c>
      <c r="O7" s="458">
        <f t="shared" si="1"/>
        <v>35</v>
      </c>
    </row>
    <row r="8" spans="1:15" s="449" customFormat="1" ht="13.5" customHeight="1">
      <c r="A8" s="450" t="s">
        <v>164</v>
      </c>
      <c r="B8" s="451" t="s">
        <v>134</v>
      </c>
      <c r="C8" s="450"/>
      <c r="D8" s="452" t="s">
        <v>161</v>
      </c>
      <c r="E8" s="452">
        <v>0</v>
      </c>
      <c r="F8" s="440">
        <f>VLOOKUP(B8,'Passive Stock_JT'!$E:$J,6,FALSE)</f>
        <v>10</v>
      </c>
      <c r="G8" s="441">
        <f>VLOOKUP(B8,'Daily Inventory'!$A:$C,3,FALSE)</f>
        <v>17</v>
      </c>
      <c r="H8" s="453">
        <f t="shared" si="2"/>
        <v>7</v>
      </c>
      <c r="I8" s="463">
        <v>100</v>
      </c>
      <c r="J8" s="628" t="s">
        <v>3483</v>
      </c>
      <c r="K8" s="464"/>
      <c r="L8" s="464"/>
      <c r="M8" s="529">
        <v>43236</v>
      </c>
      <c r="N8" s="457">
        <f t="shared" si="0"/>
        <v>117</v>
      </c>
      <c r="O8" s="458">
        <f t="shared" si="1"/>
        <v>107</v>
      </c>
    </row>
    <row r="9" spans="1:15" s="449" customFormat="1">
      <c r="A9" s="450" t="s">
        <v>128</v>
      </c>
      <c r="B9" s="451" t="s">
        <v>135</v>
      </c>
      <c r="C9" s="450" t="s">
        <v>165</v>
      </c>
      <c r="D9" s="452" t="s">
        <v>161</v>
      </c>
      <c r="E9" s="452">
        <v>150</v>
      </c>
      <c r="F9" s="440">
        <f>VLOOKUP(B9,'Passive Stock_JT'!$E:$J,6,FALSE)</f>
        <v>20</v>
      </c>
      <c r="G9" s="441">
        <f>VLOOKUP(B9,'Daily Inventory'!$A:$C,3,FALSE)</f>
        <v>537</v>
      </c>
      <c r="H9" s="453">
        <f t="shared" si="2"/>
        <v>517</v>
      </c>
      <c r="I9" s="454"/>
      <c r="J9" s="454"/>
      <c r="K9" s="464"/>
      <c r="L9" s="464"/>
      <c r="M9" s="456"/>
      <c r="N9" s="457">
        <f t="shared" si="0"/>
        <v>537</v>
      </c>
      <c r="O9" s="458">
        <f t="shared" si="1"/>
        <v>517</v>
      </c>
    </row>
    <row r="10" spans="1:15" s="449" customFormat="1">
      <c r="A10" s="450" t="s">
        <v>166</v>
      </c>
      <c r="B10" s="451" t="s">
        <v>136</v>
      </c>
      <c r="C10" s="450"/>
      <c r="D10" s="452" t="s">
        <v>161</v>
      </c>
      <c r="E10" s="452">
        <v>0</v>
      </c>
      <c r="F10" s="440">
        <f>VLOOKUP(B10,'Passive Stock_JT'!$E:$J,6,FALSE)</f>
        <v>20</v>
      </c>
      <c r="G10" s="441">
        <f>VLOOKUP(B10,'Daily Inventory'!$A:$C,3,FALSE)</f>
        <v>36</v>
      </c>
      <c r="H10" s="453">
        <f t="shared" si="2"/>
        <v>16</v>
      </c>
      <c r="I10" s="463"/>
      <c r="J10" s="454"/>
      <c r="K10" s="464"/>
      <c r="L10" s="464"/>
      <c r="M10" s="456"/>
      <c r="N10" s="457">
        <f t="shared" si="0"/>
        <v>36</v>
      </c>
      <c r="O10" s="458">
        <f t="shared" si="1"/>
        <v>16</v>
      </c>
    </row>
    <row r="11" spans="1:15" s="449" customFormat="1">
      <c r="A11" s="450" t="s">
        <v>129</v>
      </c>
      <c r="B11" s="451" t="s">
        <v>86</v>
      </c>
      <c r="C11" s="450" t="s">
        <v>167</v>
      </c>
      <c r="D11" s="452" t="s">
        <v>161</v>
      </c>
      <c r="E11" s="452">
        <v>50</v>
      </c>
      <c r="F11" s="440">
        <f>VLOOKUP(B11,'Passive Stock_JT'!$E:$J,6,FALSE)</f>
        <v>10</v>
      </c>
      <c r="G11" s="441">
        <f>VLOOKUP(B11,'Daily Inventory'!$A:$C,3,FALSE)</f>
        <v>74</v>
      </c>
      <c r="H11" s="453">
        <f t="shared" si="2"/>
        <v>64</v>
      </c>
      <c r="I11" s="463"/>
      <c r="J11" s="454"/>
      <c r="K11" s="464"/>
      <c r="L11" s="464"/>
      <c r="M11" s="456"/>
      <c r="N11" s="457">
        <f t="shared" si="0"/>
        <v>74</v>
      </c>
      <c r="O11" s="458">
        <f t="shared" si="1"/>
        <v>64</v>
      </c>
    </row>
    <row r="12" spans="1:15" s="449" customFormat="1">
      <c r="A12" s="450" t="s">
        <v>130</v>
      </c>
      <c r="B12" s="451" t="s">
        <v>83</v>
      </c>
      <c r="C12" s="450" t="s">
        <v>168</v>
      </c>
      <c r="D12" s="452" t="s">
        <v>161</v>
      </c>
      <c r="E12" s="452">
        <v>50</v>
      </c>
      <c r="F12" s="440">
        <f>VLOOKUP(B12,'Passive Stock_JT'!$E:$J,6,FALSE)</f>
        <v>10</v>
      </c>
      <c r="G12" s="441">
        <f>VLOOKUP(B12,'Daily Inventory'!$A:$C,3,FALSE)</f>
        <v>114</v>
      </c>
      <c r="H12" s="453">
        <f t="shared" si="2"/>
        <v>104</v>
      </c>
      <c r="I12" s="454"/>
      <c r="J12" s="454"/>
      <c r="K12" s="455"/>
      <c r="L12" s="455"/>
      <c r="M12" s="456"/>
      <c r="N12" s="457">
        <f t="shared" si="0"/>
        <v>114</v>
      </c>
      <c r="O12" s="458">
        <f t="shared" si="1"/>
        <v>104</v>
      </c>
    </row>
    <row r="13" spans="1:15" s="449" customFormat="1">
      <c r="A13" s="450" t="s">
        <v>131</v>
      </c>
      <c r="B13" s="451" t="s">
        <v>84</v>
      </c>
      <c r="C13" s="450" t="s">
        <v>169</v>
      </c>
      <c r="D13" s="452" t="s">
        <v>161</v>
      </c>
      <c r="E13" s="452">
        <v>50</v>
      </c>
      <c r="F13" s="440">
        <f>VLOOKUP(B13,'Passive Stock_JT'!$E:$J,6,FALSE)</f>
        <v>10</v>
      </c>
      <c r="G13" s="441">
        <f>VLOOKUP(B13,'Daily Inventory'!$A:$C,3,FALSE)</f>
        <v>145</v>
      </c>
      <c r="H13" s="453">
        <f t="shared" si="2"/>
        <v>135</v>
      </c>
      <c r="I13" s="454"/>
      <c r="J13" s="465"/>
      <c r="K13" s="455"/>
      <c r="L13" s="462"/>
      <c r="M13" s="466"/>
      <c r="N13" s="457">
        <f t="shared" si="0"/>
        <v>145</v>
      </c>
      <c r="O13" s="458">
        <f t="shared" si="1"/>
        <v>135</v>
      </c>
    </row>
    <row r="14" spans="1:15" s="449" customFormat="1">
      <c r="A14" s="450" t="s">
        <v>132</v>
      </c>
      <c r="B14" s="467" t="s">
        <v>85</v>
      </c>
      <c r="C14" s="450" t="s">
        <v>170</v>
      </c>
      <c r="D14" s="452" t="s">
        <v>161</v>
      </c>
      <c r="E14" s="452">
        <v>50</v>
      </c>
      <c r="F14" s="440">
        <f>VLOOKUP(B14,'Passive Stock_JT'!$E:$J,6,FALSE)</f>
        <v>0</v>
      </c>
      <c r="G14" s="441">
        <f>VLOOKUP(B14,'Daily Inventory'!$A:$C,3,FALSE)</f>
        <v>150</v>
      </c>
      <c r="H14" s="453">
        <f t="shared" si="2"/>
        <v>150</v>
      </c>
      <c r="I14" s="454"/>
      <c r="J14" s="465"/>
      <c r="K14" s="455"/>
      <c r="L14" s="462"/>
      <c r="M14" s="466"/>
      <c r="N14" s="457">
        <f t="shared" si="0"/>
        <v>150</v>
      </c>
      <c r="O14" s="458">
        <f t="shared" si="1"/>
        <v>150</v>
      </c>
    </row>
    <row r="15" spans="1:15" s="449" customFormat="1">
      <c r="A15" s="450" t="s">
        <v>139</v>
      </c>
      <c r="B15" s="451" t="s">
        <v>137</v>
      </c>
      <c r="C15" s="450" t="s">
        <v>171</v>
      </c>
      <c r="D15" s="452" t="s">
        <v>161</v>
      </c>
      <c r="E15" s="452">
        <v>500</v>
      </c>
      <c r="F15" s="440">
        <f>VLOOKUP(B15,'Passive Stock_JT'!$E:$J,6,FALSE)</f>
        <v>50</v>
      </c>
      <c r="G15" s="441">
        <f>VLOOKUP(B15,'Daily Inventory'!$A:$C,3,FALSE)</f>
        <v>478</v>
      </c>
      <c r="H15" s="453">
        <f t="shared" si="2"/>
        <v>428</v>
      </c>
      <c r="I15" s="454"/>
      <c r="J15" s="454"/>
      <c r="K15" s="455"/>
      <c r="L15" s="455"/>
      <c r="M15" s="466"/>
      <c r="N15" s="457">
        <f t="shared" si="0"/>
        <v>478</v>
      </c>
      <c r="O15" s="458">
        <f t="shared" si="1"/>
        <v>428</v>
      </c>
    </row>
    <row r="16" spans="1:15" s="449" customFormat="1">
      <c r="A16" s="450" t="s">
        <v>140</v>
      </c>
      <c r="B16" s="451" t="s">
        <v>138</v>
      </c>
      <c r="C16" s="450" t="s">
        <v>172</v>
      </c>
      <c r="D16" s="452" t="s">
        <v>161</v>
      </c>
      <c r="E16" s="452">
        <v>250</v>
      </c>
      <c r="F16" s="440">
        <f>VLOOKUP(B16,'Passive Stock_JT'!$E:$J,6,FALSE)</f>
        <v>20</v>
      </c>
      <c r="G16" s="441">
        <f>VLOOKUP(B16,'Daily Inventory'!$A:$C,3,FALSE)</f>
        <v>633</v>
      </c>
      <c r="H16" s="453">
        <f t="shared" si="2"/>
        <v>613</v>
      </c>
      <c r="I16" s="459"/>
      <c r="J16" s="460"/>
      <c r="K16" s="461"/>
      <c r="L16" s="462"/>
      <c r="M16" s="466"/>
      <c r="N16" s="457">
        <f t="shared" si="0"/>
        <v>633</v>
      </c>
      <c r="O16" s="458">
        <f t="shared" si="1"/>
        <v>613</v>
      </c>
    </row>
    <row r="17" spans="1:15" s="449" customFormat="1">
      <c r="A17" s="450" t="s">
        <v>141</v>
      </c>
      <c r="B17" s="451" t="s">
        <v>59</v>
      </c>
      <c r="C17" s="450" t="s">
        <v>173</v>
      </c>
      <c r="D17" s="452" t="s">
        <v>161</v>
      </c>
      <c r="E17" s="452">
        <v>100</v>
      </c>
      <c r="F17" s="440">
        <f>VLOOKUP(B17,'Passive Stock_JT'!$E:$J,6,FALSE)</f>
        <v>20</v>
      </c>
      <c r="G17" s="441">
        <f>VLOOKUP(B17,'Daily Inventory'!$A:$C,3,FALSE)</f>
        <v>157</v>
      </c>
      <c r="H17" s="453">
        <f t="shared" si="2"/>
        <v>137</v>
      </c>
      <c r="I17" s="459"/>
      <c r="J17" s="460"/>
      <c r="K17" s="461"/>
      <c r="L17" s="462"/>
      <c r="M17" s="466"/>
      <c r="N17" s="457">
        <f t="shared" si="0"/>
        <v>157</v>
      </c>
      <c r="O17" s="458">
        <f t="shared" si="1"/>
        <v>137</v>
      </c>
    </row>
    <row r="18" spans="1:15" s="449" customFormat="1" ht="20.25" customHeight="1">
      <c r="A18" s="450" t="s">
        <v>1152</v>
      </c>
      <c r="B18" s="467" t="s">
        <v>1155</v>
      </c>
      <c r="C18" s="450"/>
      <c r="D18" s="452" t="s">
        <v>161</v>
      </c>
      <c r="E18" s="452"/>
      <c r="F18" s="440">
        <f>VLOOKUP(B18,'Passive Stock_JT'!$E:$J,6,FALSE)</f>
        <v>0</v>
      </c>
      <c r="G18" s="441">
        <f>VLOOKUP(B18,'Daily Inventory'!$A:$C,3,FALSE)</f>
        <v>1</v>
      </c>
      <c r="H18" s="453">
        <f t="shared" si="2"/>
        <v>1</v>
      </c>
      <c r="I18" s="468"/>
      <c r="J18" s="469"/>
      <c r="K18" s="470"/>
      <c r="L18" s="445"/>
      <c r="M18" s="445"/>
      <c r="N18" s="457">
        <f t="shared" si="0"/>
        <v>1</v>
      </c>
      <c r="O18" s="458">
        <f t="shared" si="1"/>
        <v>1</v>
      </c>
    </row>
    <row r="19" spans="1:15" s="449" customFormat="1" ht="20.25" customHeight="1">
      <c r="A19" s="450" t="s">
        <v>1153</v>
      </c>
      <c r="B19" s="467" t="s">
        <v>1139</v>
      </c>
      <c r="C19" s="450"/>
      <c r="D19" s="452" t="s">
        <v>161</v>
      </c>
      <c r="E19" s="452"/>
      <c r="F19" s="440">
        <f>VLOOKUP(B19,'Passive Stock_JT'!$E:$J,6,FALSE)</f>
        <v>0</v>
      </c>
      <c r="G19" s="441">
        <f>VLOOKUP(B19,'Daily Inventory'!$A:$C,3,FALSE)</f>
        <v>344</v>
      </c>
      <c r="H19" s="453">
        <f t="shared" si="2"/>
        <v>344</v>
      </c>
      <c r="I19" s="468"/>
      <c r="J19" s="469"/>
      <c r="K19" s="470"/>
      <c r="L19" s="445"/>
      <c r="M19" s="445"/>
      <c r="N19" s="457">
        <f t="shared" si="0"/>
        <v>344</v>
      </c>
      <c r="O19" s="458">
        <f t="shared" si="1"/>
        <v>344</v>
      </c>
    </row>
    <row r="20" spans="1:15" s="449" customFormat="1" ht="20.25" customHeight="1">
      <c r="A20" s="450" t="s">
        <v>1156</v>
      </c>
      <c r="B20" s="467" t="s">
        <v>1154</v>
      </c>
      <c r="C20" s="450"/>
      <c r="D20" s="452" t="s">
        <v>161</v>
      </c>
      <c r="E20" s="452"/>
      <c r="F20" s="440">
        <f>VLOOKUP(B20,'Passive Stock_JT'!$E:$J,6,FALSE)</f>
        <v>0</v>
      </c>
      <c r="G20" s="441">
        <f>VLOOKUP(B20,'Daily Inventory'!$A:$C,3,FALSE)</f>
        <v>276</v>
      </c>
      <c r="H20" s="453">
        <f t="shared" si="2"/>
        <v>276</v>
      </c>
      <c r="I20" s="468"/>
      <c r="J20" s="469"/>
      <c r="K20" s="470"/>
      <c r="L20" s="445"/>
      <c r="M20" s="445"/>
      <c r="N20" s="457">
        <f t="shared" si="0"/>
        <v>276</v>
      </c>
      <c r="O20" s="458">
        <f t="shared" si="1"/>
        <v>276</v>
      </c>
    </row>
    <row r="21" spans="1:15" s="449" customFormat="1">
      <c r="A21" s="471" t="s">
        <v>2036</v>
      </c>
      <c r="B21" s="472" t="s">
        <v>2037</v>
      </c>
      <c r="C21" s="450"/>
      <c r="D21" s="452" t="s">
        <v>1965</v>
      </c>
      <c r="E21" s="452"/>
      <c r="F21" s="440">
        <f>VLOOKUP(B21,'Passive Stock_JT'!$E:$J,6,FALSE)</f>
        <v>30</v>
      </c>
      <c r="G21" s="441">
        <f>VLOOKUP(B21,'Daily Inventory'!$A:$C,3,FALSE)</f>
        <v>41</v>
      </c>
      <c r="H21" s="453">
        <f t="shared" ref="H21:H26" si="3">G21-F21</f>
        <v>11</v>
      </c>
      <c r="I21" s="468"/>
      <c r="J21" s="473"/>
      <c r="K21" s="470"/>
      <c r="L21" s="445"/>
      <c r="M21" s="445"/>
      <c r="N21" s="457">
        <f t="shared" ref="N21:N26" si="4">G21+I21</f>
        <v>41</v>
      </c>
      <c r="O21" s="458">
        <f t="shared" ref="O21:O26" si="5">N21-F21</f>
        <v>11</v>
      </c>
    </row>
    <row r="22" spans="1:15" s="449" customFormat="1">
      <c r="A22" s="471" t="s">
        <v>2040</v>
      </c>
      <c r="B22" s="472" t="s">
        <v>2038</v>
      </c>
      <c r="C22" s="450"/>
      <c r="D22" s="452" t="s">
        <v>1965</v>
      </c>
      <c r="E22" s="452"/>
      <c r="F22" s="440">
        <f>VLOOKUP(B22,'Passive Stock_JT'!$E:$J,6,FALSE)</f>
        <v>30</v>
      </c>
      <c r="G22" s="441">
        <f>VLOOKUP(B22,'Daily Inventory'!$A:$C,3,FALSE)</f>
        <v>40</v>
      </c>
      <c r="H22" s="453">
        <f t="shared" si="3"/>
        <v>10</v>
      </c>
      <c r="I22" s="468"/>
      <c r="J22" s="473"/>
      <c r="K22" s="470"/>
      <c r="L22" s="445"/>
      <c r="M22" s="445"/>
      <c r="N22" s="457">
        <f t="shared" si="4"/>
        <v>40</v>
      </c>
      <c r="O22" s="458">
        <f t="shared" si="5"/>
        <v>10</v>
      </c>
    </row>
    <row r="23" spans="1:15" s="449" customFormat="1">
      <c r="A23" s="471" t="s">
        <v>2041</v>
      </c>
      <c r="B23" s="472" t="s">
        <v>2039</v>
      </c>
      <c r="C23" s="450"/>
      <c r="D23" s="452" t="s">
        <v>1965</v>
      </c>
      <c r="E23" s="452"/>
      <c r="F23" s="440">
        <f>VLOOKUP(B23,'Passive Stock_JT'!$E:$J,6,FALSE)</f>
        <v>30</v>
      </c>
      <c r="G23" s="441">
        <f>VLOOKUP(B23,'Daily Inventory'!$A:$C,3,FALSE)</f>
        <v>32</v>
      </c>
      <c r="H23" s="453">
        <f t="shared" si="3"/>
        <v>2</v>
      </c>
      <c r="I23" s="468"/>
      <c r="J23" s="469"/>
      <c r="K23" s="470"/>
      <c r="L23" s="445"/>
      <c r="M23" s="445"/>
      <c r="N23" s="457">
        <f t="shared" si="4"/>
        <v>32</v>
      </c>
      <c r="O23" s="458">
        <f t="shared" si="5"/>
        <v>2</v>
      </c>
    </row>
    <row r="24" spans="1:15" s="449" customFormat="1" ht="30">
      <c r="A24" s="474" t="s">
        <v>2357</v>
      </c>
      <c r="B24" s="475" t="s">
        <v>2358</v>
      </c>
      <c r="C24" s="450"/>
      <c r="D24" s="452" t="s">
        <v>1965</v>
      </c>
      <c r="E24" s="452"/>
      <c r="F24" s="440">
        <f>VLOOKUP(B24,'Passive Stock_JT'!$E:$J,6,FALSE)</f>
        <v>20</v>
      </c>
      <c r="G24" s="441">
        <f>VLOOKUP(B24,'Daily Inventory'!$A:$C,3,FALSE)</f>
        <v>0</v>
      </c>
      <c r="H24" s="453">
        <f t="shared" si="3"/>
        <v>-20</v>
      </c>
      <c r="I24" s="468">
        <f>20+20</f>
        <v>40</v>
      </c>
      <c r="J24" s="469" t="s">
        <v>3477</v>
      </c>
      <c r="K24" s="470"/>
      <c r="L24" s="445"/>
      <c r="M24" s="445" t="s">
        <v>3478</v>
      </c>
      <c r="N24" s="457">
        <f t="shared" si="4"/>
        <v>40</v>
      </c>
      <c r="O24" s="458">
        <f t="shared" si="5"/>
        <v>20</v>
      </c>
    </row>
    <row r="25" spans="1:15" s="449" customFormat="1" ht="20.25" customHeight="1">
      <c r="A25" s="474" t="s">
        <v>2631</v>
      </c>
      <c r="B25" s="475" t="s">
        <v>2359</v>
      </c>
      <c r="C25" s="450"/>
      <c r="D25" s="452" t="s">
        <v>1965</v>
      </c>
      <c r="E25" s="452"/>
      <c r="F25" s="440">
        <f>VLOOKUP(B25,'Passive Stock_JT'!$E:$J,6,FALSE)</f>
        <v>20</v>
      </c>
      <c r="G25" s="441">
        <f>VLOOKUP(B25,'Daily Inventory'!$A:$C,3,FALSE)</f>
        <v>20</v>
      </c>
      <c r="H25" s="453">
        <f t="shared" si="3"/>
        <v>0</v>
      </c>
      <c r="I25" s="468"/>
      <c r="J25" s="469"/>
      <c r="K25" s="470"/>
      <c r="L25" s="445"/>
      <c r="M25" s="445"/>
      <c r="N25" s="457">
        <f t="shared" si="4"/>
        <v>20</v>
      </c>
      <c r="O25" s="458">
        <f t="shared" si="5"/>
        <v>0</v>
      </c>
    </row>
    <row r="26" spans="1:15" s="449" customFormat="1" ht="20.25" customHeight="1">
      <c r="A26" s="474" t="s">
        <v>2242</v>
      </c>
      <c r="B26" s="475" t="s">
        <v>2360</v>
      </c>
      <c r="C26" s="450"/>
      <c r="D26" s="452" t="s">
        <v>1965</v>
      </c>
      <c r="E26" s="452"/>
      <c r="F26" s="440">
        <f>VLOOKUP(B26,'Passive Stock_JT'!$E:$J,6,FALSE)</f>
        <v>20</v>
      </c>
      <c r="G26" s="441">
        <f>VLOOKUP(B26,'Daily Inventory'!$A:$C,3,FALSE)</f>
        <v>19</v>
      </c>
      <c r="H26" s="453">
        <f t="shared" si="3"/>
        <v>-1</v>
      </c>
      <c r="I26" s="468"/>
      <c r="J26" s="469"/>
      <c r="K26" s="470"/>
      <c r="L26" s="445"/>
      <c r="M26" s="445"/>
      <c r="N26" s="457">
        <f t="shared" si="4"/>
        <v>19</v>
      </c>
      <c r="O26" s="458">
        <f t="shared" si="5"/>
        <v>-1</v>
      </c>
    </row>
    <row r="27" spans="1:15" s="449" customFormat="1" ht="20.25" customHeight="1">
      <c r="A27" s="450" t="s">
        <v>1847</v>
      </c>
      <c r="B27" s="451" t="s">
        <v>1845</v>
      </c>
      <c r="C27" s="450"/>
      <c r="D27" s="452" t="s">
        <v>161</v>
      </c>
      <c r="E27" s="452"/>
      <c r="F27" s="440">
        <f>VLOOKUP(B27,'Passive Stock_JT'!$E:$J,6,FALSE)</f>
        <v>40</v>
      </c>
      <c r="G27" s="441">
        <f>VLOOKUP(B27,'Daily Inventory'!$A:$C,3,FALSE)</f>
        <v>0</v>
      </c>
      <c r="H27" s="453">
        <f t="shared" si="2"/>
        <v>-40</v>
      </c>
      <c r="I27" s="468">
        <v>100</v>
      </c>
      <c r="J27" s="469" t="s">
        <v>3402</v>
      </c>
      <c r="K27" s="470"/>
      <c r="L27" s="445"/>
      <c r="M27" s="445">
        <v>43243</v>
      </c>
      <c r="N27" s="457">
        <f t="shared" si="0"/>
        <v>100</v>
      </c>
      <c r="O27" s="458">
        <f t="shared" si="1"/>
        <v>60</v>
      </c>
    </row>
    <row r="28" spans="1:15" s="449" customFormat="1">
      <c r="A28" s="450" t="s">
        <v>2288</v>
      </c>
      <c r="B28" s="451" t="s">
        <v>2289</v>
      </c>
      <c r="C28" s="450"/>
      <c r="D28" s="452" t="s">
        <v>161</v>
      </c>
      <c r="E28" s="452"/>
      <c r="F28" s="440">
        <f>VLOOKUP(B28,'Passive Stock_JT'!$E:$J,6,FALSE)</f>
        <v>40</v>
      </c>
      <c r="G28" s="441">
        <f>VLOOKUP(B28,'Daily Inventory'!$A:$C,3,FALSE)</f>
        <v>39</v>
      </c>
      <c r="H28" s="453">
        <f>G28-F28</f>
        <v>-1</v>
      </c>
      <c r="I28" s="468"/>
      <c r="J28" s="469"/>
      <c r="K28" s="470"/>
      <c r="L28" s="445"/>
      <c r="M28" s="445"/>
      <c r="N28" s="457">
        <f>G28+I28</f>
        <v>39</v>
      </c>
      <c r="O28" s="458">
        <f>N28-F28</f>
        <v>-1</v>
      </c>
    </row>
    <row r="29" spans="1:15" s="449" customFormat="1" ht="20.25" customHeight="1">
      <c r="A29" s="450" t="s">
        <v>1848</v>
      </c>
      <c r="B29" s="451" t="s">
        <v>1846</v>
      </c>
      <c r="C29" s="450"/>
      <c r="D29" s="452" t="s">
        <v>161</v>
      </c>
      <c r="E29" s="452"/>
      <c r="F29" s="440">
        <f>VLOOKUP(B29,'Passive Stock_JT'!$E:$J,6,FALSE)</f>
        <v>40</v>
      </c>
      <c r="G29" s="441">
        <f>VLOOKUP(B29,'Daily Inventory'!$A:$C,3,FALSE)</f>
        <v>39</v>
      </c>
      <c r="H29" s="453">
        <f t="shared" si="2"/>
        <v>-1</v>
      </c>
      <c r="I29" s="468"/>
      <c r="J29" s="469"/>
      <c r="K29" s="470"/>
      <c r="L29" s="445"/>
      <c r="M29" s="445"/>
      <c r="N29" s="457">
        <f t="shared" si="0"/>
        <v>39</v>
      </c>
      <c r="O29" s="458">
        <f t="shared" si="1"/>
        <v>-1</v>
      </c>
    </row>
    <row r="30" spans="1:15" s="449" customFormat="1" ht="45">
      <c r="A30" s="450" t="s">
        <v>1777</v>
      </c>
      <c r="B30" s="451" t="s">
        <v>1778</v>
      </c>
      <c r="C30" s="450"/>
      <c r="D30" s="452" t="s">
        <v>161</v>
      </c>
      <c r="E30" s="452"/>
      <c r="F30" s="440">
        <f>VLOOKUP(B30,'Passive Stock_JT'!$E:$J,6,FALSE)</f>
        <v>150</v>
      </c>
      <c r="G30" s="441">
        <f>VLOOKUP(B30,'Daily Inventory'!$A:$C,3,FALSE)</f>
        <v>15</v>
      </c>
      <c r="H30" s="453">
        <f t="shared" si="2"/>
        <v>-135</v>
      </c>
      <c r="I30" s="468">
        <f>100+100+100</f>
        <v>300</v>
      </c>
      <c r="J30" s="469" t="s">
        <v>3400</v>
      </c>
      <c r="K30" s="470"/>
      <c r="L30" s="445"/>
      <c r="M30" s="445" t="s">
        <v>3479</v>
      </c>
      <c r="N30" s="457">
        <f t="shared" si="0"/>
        <v>315</v>
      </c>
      <c r="O30" s="458">
        <f t="shared" si="1"/>
        <v>165</v>
      </c>
    </row>
    <row r="31" spans="1:15" s="449" customFormat="1" ht="20.25" customHeight="1">
      <c r="A31" s="450" t="s">
        <v>1880</v>
      </c>
      <c r="B31" s="451" t="s">
        <v>1881</v>
      </c>
      <c r="C31" s="450"/>
      <c r="D31" s="452" t="s">
        <v>161</v>
      </c>
      <c r="E31" s="452"/>
      <c r="F31" s="440">
        <f>VLOOKUP(B31,'Passive Stock_JT'!$E:$J,6,FALSE)</f>
        <v>30</v>
      </c>
      <c r="G31" s="441">
        <f>VLOOKUP(B31,'Daily Inventory'!$A:$C,3,FALSE)</f>
        <v>34</v>
      </c>
      <c r="H31" s="453">
        <f t="shared" si="2"/>
        <v>4</v>
      </c>
      <c r="I31" s="468"/>
      <c r="J31" s="473"/>
      <c r="K31" s="470"/>
      <c r="L31" s="445"/>
      <c r="M31" s="445"/>
      <c r="N31" s="457">
        <f t="shared" si="0"/>
        <v>34</v>
      </c>
      <c r="O31" s="458">
        <f t="shared" si="1"/>
        <v>4</v>
      </c>
    </row>
    <row r="32" spans="1:15" s="449" customFormat="1" ht="20.25" customHeight="1">
      <c r="A32" s="450" t="s">
        <v>1886</v>
      </c>
      <c r="B32" s="451" t="s">
        <v>1882</v>
      </c>
      <c r="C32" s="450"/>
      <c r="D32" s="452" t="s">
        <v>161</v>
      </c>
      <c r="E32" s="452"/>
      <c r="F32" s="440">
        <f>VLOOKUP(B32,'Passive Stock_JT'!$E:$J,6,FALSE)</f>
        <v>20</v>
      </c>
      <c r="G32" s="441">
        <f>VLOOKUP(B32,'Daily Inventory'!$A:$C,3,FALSE)</f>
        <v>25</v>
      </c>
      <c r="H32" s="453">
        <f t="shared" si="2"/>
        <v>5</v>
      </c>
      <c r="I32" s="468"/>
      <c r="J32" s="469"/>
      <c r="K32" s="470"/>
      <c r="L32" s="445"/>
      <c r="M32" s="445"/>
      <c r="N32" s="457">
        <f t="shared" si="0"/>
        <v>25</v>
      </c>
      <c r="O32" s="458">
        <f t="shared" si="1"/>
        <v>5</v>
      </c>
    </row>
    <row r="33" spans="1:15" s="449" customFormat="1" ht="20.25" customHeight="1">
      <c r="A33" s="471" t="s">
        <v>1895</v>
      </c>
      <c r="B33" s="472" t="s">
        <v>1896</v>
      </c>
      <c r="C33" s="450"/>
      <c r="D33" s="452" t="s">
        <v>1965</v>
      </c>
      <c r="E33" s="452"/>
      <c r="F33" s="440">
        <f>VLOOKUP(B33,'Passive Stock_JT'!$E:$J,6,FALSE)</f>
        <v>20</v>
      </c>
      <c r="G33" s="441">
        <f>VLOOKUP(B33,'Daily Inventory'!$A:$C,3,FALSE)</f>
        <v>33</v>
      </c>
      <c r="H33" s="453">
        <f t="shared" ref="H33:H40" si="6">G33-F33</f>
        <v>13</v>
      </c>
      <c r="I33" s="468"/>
      <c r="J33" s="469"/>
      <c r="K33" s="470"/>
      <c r="L33" s="445"/>
      <c r="M33" s="445"/>
      <c r="N33" s="457">
        <f t="shared" si="0"/>
        <v>33</v>
      </c>
      <c r="O33" s="458">
        <f t="shared" si="1"/>
        <v>13</v>
      </c>
    </row>
    <row r="34" spans="1:15" s="449" customFormat="1" ht="30">
      <c r="A34" s="471" t="s">
        <v>1900</v>
      </c>
      <c r="B34" s="472" t="s">
        <v>1897</v>
      </c>
      <c r="C34" s="450"/>
      <c r="D34" s="452" t="s">
        <v>1965</v>
      </c>
      <c r="E34" s="452"/>
      <c r="F34" s="440">
        <f>VLOOKUP(B34,'Passive Stock_JT'!$E:$J,6,FALSE)</f>
        <v>20</v>
      </c>
      <c r="G34" s="441">
        <f>VLOOKUP(B34,'Daily Inventory'!$A:$C,3,FALSE)</f>
        <v>0</v>
      </c>
      <c r="H34" s="453">
        <f t="shared" si="6"/>
        <v>-20</v>
      </c>
      <c r="I34" s="476">
        <f>10+50</f>
        <v>60</v>
      </c>
      <c r="J34" s="469" t="s">
        <v>3477</v>
      </c>
      <c r="K34" s="470"/>
      <c r="L34" s="445"/>
      <c r="M34" s="445" t="s">
        <v>3478</v>
      </c>
      <c r="N34" s="457">
        <f t="shared" si="0"/>
        <v>60</v>
      </c>
      <c r="O34" s="458">
        <f t="shared" si="1"/>
        <v>40</v>
      </c>
    </row>
    <row r="35" spans="1:15" s="449" customFormat="1" ht="20.25" customHeight="1">
      <c r="A35" s="471" t="s">
        <v>1939</v>
      </c>
      <c r="B35" s="472" t="s">
        <v>1943</v>
      </c>
      <c r="C35" s="450"/>
      <c r="D35" s="452" t="s">
        <v>1965</v>
      </c>
      <c r="E35" s="452"/>
      <c r="F35" s="440">
        <f>VLOOKUP(B35,'Passive Stock_JT'!$E:$J,6,FALSE)</f>
        <v>15</v>
      </c>
      <c r="G35" s="441">
        <f>VLOOKUP(B35,'Daily Inventory'!$A:$C,3,FALSE)</f>
        <v>15</v>
      </c>
      <c r="H35" s="453">
        <f t="shared" si="6"/>
        <v>0</v>
      </c>
      <c r="I35" s="468"/>
      <c r="J35" s="469"/>
      <c r="K35" s="470"/>
      <c r="L35" s="445"/>
      <c r="M35" s="445"/>
      <c r="N35" s="457">
        <f t="shared" ref="N35:N40" si="7">G35+I35</f>
        <v>15</v>
      </c>
      <c r="O35" s="458">
        <f t="shared" ref="O35:O40" si="8">N35-F35</f>
        <v>0</v>
      </c>
    </row>
    <row r="36" spans="1:15" s="449" customFormat="1" ht="20.25" customHeight="1">
      <c r="A36" s="471" t="s">
        <v>1940</v>
      </c>
      <c r="B36" s="472" t="s">
        <v>1944</v>
      </c>
      <c r="C36" s="450"/>
      <c r="D36" s="452" t="s">
        <v>1965</v>
      </c>
      <c r="E36" s="452"/>
      <c r="F36" s="440">
        <f>VLOOKUP(B36,'Passive Stock_JT'!$E:$J,6,FALSE)</f>
        <v>15</v>
      </c>
      <c r="G36" s="441">
        <f>VLOOKUP(B36,'Daily Inventory'!$A:$C,3,FALSE)</f>
        <v>14</v>
      </c>
      <c r="H36" s="453">
        <f t="shared" si="6"/>
        <v>-1</v>
      </c>
      <c r="I36" s="468">
        <v>5</v>
      </c>
      <c r="J36" s="469" t="s">
        <v>3302</v>
      </c>
      <c r="K36" s="470"/>
      <c r="L36" s="445"/>
      <c r="M36" s="445">
        <v>43236</v>
      </c>
      <c r="N36" s="457">
        <f t="shared" si="7"/>
        <v>19</v>
      </c>
      <c r="O36" s="458">
        <f t="shared" si="8"/>
        <v>4</v>
      </c>
    </row>
    <row r="37" spans="1:15" s="449" customFormat="1" ht="20.25" customHeight="1">
      <c r="A37" s="471" t="s">
        <v>1901</v>
      </c>
      <c r="B37" s="472" t="s">
        <v>1898</v>
      </c>
      <c r="C37" s="450"/>
      <c r="D37" s="452" t="s">
        <v>1965</v>
      </c>
      <c r="E37" s="452"/>
      <c r="F37" s="440">
        <f>VLOOKUP(B37,'Passive Stock_JT'!$E:$J,6,FALSE)</f>
        <v>20</v>
      </c>
      <c r="G37" s="441">
        <f>VLOOKUP(B37,'Daily Inventory'!$A:$C,3,FALSE)</f>
        <v>10</v>
      </c>
      <c r="H37" s="453">
        <f t="shared" si="6"/>
        <v>-10</v>
      </c>
      <c r="I37" s="476">
        <v>10</v>
      </c>
      <c r="J37" s="469" t="s">
        <v>3302</v>
      </c>
      <c r="K37" s="470"/>
      <c r="L37" s="445"/>
      <c r="M37" s="445">
        <v>43236</v>
      </c>
      <c r="N37" s="457">
        <f t="shared" si="7"/>
        <v>20</v>
      </c>
      <c r="O37" s="458">
        <f t="shared" si="8"/>
        <v>0</v>
      </c>
    </row>
    <row r="38" spans="1:15" s="449" customFormat="1" ht="20.25" customHeight="1">
      <c r="A38" s="471" t="s">
        <v>1902</v>
      </c>
      <c r="B38" s="472" t="s">
        <v>1899</v>
      </c>
      <c r="C38" s="450"/>
      <c r="D38" s="452" t="s">
        <v>1965</v>
      </c>
      <c r="E38" s="452"/>
      <c r="F38" s="440">
        <f>VLOOKUP(B38,'Passive Stock_JT'!$E:$J,6,FALSE)</f>
        <v>20</v>
      </c>
      <c r="G38" s="441">
        <f>VLOOKUP(B38,'Daily Inventory'!$A:$C,3,FALSE)</f>
        <v>25</v>
      </c>
      <c r="H38" s="453">
        <f t="shared" si="6"/>
        <v>5</v>
      </c>
      <c r="I38" s="468"/>
      <c r="J38" s="469"/>
      <c r="K38" s="470"/>
      <c r="L38" s="445"/>
      <c r="M38" s="445"/>
      <c r="N38" s="457">
        <f t="shared" si="7"/>
        <v>25</v>
      </c>
      <c r="O38" s="458">
        <f t="shared" si="8"/>
        <v>5</v>
      </c>
    </row>
    <row r="39" spans="1:15" s="449" customFormat="1" ht="20.25" customHeight="1">
      <c r="A39" s="471" t="s">
        <v>1941</v>
      </c>
      <c r="B39" s="472" t="s">
        <v>1945</v>
      </c>
      <c r="C39" s="450"/>
      <c r="D39" s="452" t="s">
        <v>1965</v>
      </c>
      <c r="E39" s="452"/>
      <c r="F39" s="440">
        <f>VLOOKUP(B39,'Passive Stock_JT'!$E:$J,6,FALSE)</f>
        <v>15</v>
      </c>
      <c r="G39" s="441">
        <f>VLOOKUP(B39,'Daily Inventory'!$A:$C,3,FALSE)</f>
        <v>15</v>
      </c>
      <c r="H39" s="453">
        <f t="shared" si="6"/>
        <v>0</v>
      </c>
      <c r="I39" s="468"/>
      <c r="J39" s="469"/>
      <c r="K39" s="470"/>
      <c r="L39" s="445"/>
      <c r="M39" s="445"/>
      <c r="N39" s="457">
        <f t="shared" si="7"/>
        <v>15</v>
      </c>
      <c r="O39" s="458">
        <f t="shared" si="8"/>
        <v>0</v>
      </c>
    </row>
    <row r="40" spans="1:15" s="449" customFormat="1" ht="30">
      <c r="A40" s="471" t="s">
        <v>1942</v>
      </c>
      <c r="B40" s="472" t="s">
        <v>1946</v>
      </c>
      <c r="C40" s="450"/>
      <c r="D40" s="452" t="s">
        <v>1965</v>
      </c>
      <c r="E40" s="452"/>
      <c r="F40" s="440">
        <f>VLOOKUP(B40,'Passive Stock_JT'!$E:$J,6,FALSE)</f>
        <v>15</v>
      </c>
      <c r="G40" s="441">
        <f>VLOOKUP(B40,'Daily Inventory'!$A:$C,3,FALSE)</f>
        <v>3</v>
      </c>
      <c r="H40" s="453">
        <f t="shared" si="6"/>
        <v>-12</v>
      </c>
      <c r="I40" s="468">
        <f>10+20</f>
        <v>30</v>
      </c>
      <c r="J40" s="469" t="s">
        <v>3477</v>
      </c>
      <c r="K40" s="470"/>
      <c r="L40" s="445"/>
      <c r="M40" s="445" t="s">
        <v>3478</v>
      </c>
      <c r="N40" s="457">
        <f t="shared" si="7"/>
        <v>33</v>
      </c>
      <c r="O40" s="458">
        <f t="shared" si="8"/>
        <v>18</v>
      </c>
    </row>
    <row r="41" spans="1:15" s="449" customFormat="1" ht="20.25" customHeight="1">
      <c r="A41" s="477" t="s">
        <v>1850</v>
      </c>
      <c r="B41" s="478" t="s">
        <v>1864</v>
      </c>
      <c r="C41" s="450"/>
      <c r="D41" s="452" t="s">
        <v>1965</v>
      </c>
      <c r="E41" s="452"/>
      <c r="F41" s="440">
        <f>VLOOKUP(B41,'Passive Stock_JT'!$E:$J,6,FALSE)</f>
        <v>50</v>
      </c>
      <c r="G41" s="441">
        <f>VLOOKUP(B41,'Daily Inventory'!$A:$C,3,FALSE)</f>
        <v>34</v>
      </c>
      <c r="H41" s="453">
        <f t="shared" si="2"/>
        <v>-16</v>
      </c>
      <c r="I41" s="476">
        <v>20</v>
      </c>
      <c r="J41" s="469" t="s">
        <v>3302</v>
      </c>
      <c r="K41" s="470"/>
      <c r="L41" s="445"/>
      <c r="M41" s="445">
        <v>43236</v>
      </c>
      <c r="N41" s="457">
        <f t="shared" ref="N41:N48" si="9">G41+I41</f>
        <v>54</v>
      </c>
      <c r="O41" s="458">
        <f t="shared" ref="O41:O48" si="10">N41-F41</f>
        <v>4</v>
      </c>
    </row>
    <row r="42" spans="1:15" s="449" customFormat="1" ht="30">
      <c r="A42" s="477" t="s">
        <v>1851</v>
      </c>
      <c r="B42" s="478" t="s">
        <v>1852</v>
      </c>
      <c r="C42" s="450"/>
      <c r="D42" s="452" t="s">
        <v>1965</v>
      </c>
      <c r="E42" s="452"/>
      <c r="F42" s="440">
        <f>VLOOKUP(B42,'Passive Stock_JT'!$E:$J,6,FALSE)</f>
        <v>50</v>
      </c>
      <c r="G42" s="441">
        <f>VLOOKUP(B42,'Daily Inventory'!$A:$C,3,FALSE)</f>
        <v>15</v>
      </c>
      <c r="H42" s="453">
        <f t="shared" si="2"/>
        <v>-35</v>
      </c>
      <c r="I42" s="476">
        <f>30+30</f>
        <v>60</v>
      </c>
      <c r="J42" s="469" t="s">
        <v>3477</v>
      </c>
      <c r="K42" s="470"/>
      <c r="L42" s="445"/>
      <c r="M42" s="445" t="s">
        <v>3478</v>
      </c>
      <c r="N42" s="457">
        <f t="shared" si="9"/>
        <v>75</v>
      </c>
      <c r="O42" s="458">
        <f t="shared" si="10"/>
        <v>25</v>
      </c>
    </row>
    <row r="43" spans="1:15" s="449" customFormat="1" ht="20.25" customHeight="1">
      <c r="A43" s="477" t="s">
        <v>1853</v>
      </c>
      <c r="B43" s="478" t="s">
        <v>1860</v>
      </c>
      <c r="C43" s="450"/>
      <c r="D43" s="452" t="s">
        <v>1965</v>
      </c>
      <c r="E43" s="452"/>
      <c r="F43" s="440">
        <f>VLOOKUP(B43,'Passive Stock_JT'!$E:$J,6,FALSE)</f>
        <v>15</v>
      </c>
      <c r="G43" s="441">
        <f>VLOOKUP(B43,'Daily Inventory'!$A:$C,3,FALSE)</f>
        <v>5</v>
      </c>
      <c r="H43" s="453">
        <f t="shared" si="2"/>
        <v>-10</v>
      </c>
      <c r="I43" s="468">
        <v>10</v>
      </c>
      <c r="J43" s="469" t="s">
        <v>3302</v>
      </c>
      <c r="K43" s="470"/>
      <c r="L43" s="445"/>
      <c r="M43" s="445">
        <v>43236</v>
      </c>
      <c r="N43" s="457">
        <f t="shared" si="9"/>
        <v>15</v>
      </c>
      <c r="O43" s="458">
        <f t="shared" si="10"/>
        <v>0</v>
      </c>
    </row>
    <row r="44" spans="1:15" s="449" customFormat="1" ht="20.25" customHeight="1">
      <c r="A44" s="477" t="s">
        <v>1854</v>
      </c>
      <c r="B44" s="478" t="s">
        <v>1861</v>
      </c>
      <c r="C44" s="450"/>
      <c r="D44" s="452" t="s">
        <v>1965</v>
      </c>
      <c r="E44" s="452"/>
      <c r="F44" s="440">
        <f>VLOOKUP(B44,'Passive Stock_JT'!$E:$J,6,FALSE)</f>
        <v>15</v>
      </c>
      <c r="G44" s="441">
        <f>VLOOKUP(B44,'Daily Inventory'!$A:$C,3,FALSE)</f>
        <v>3</v>
      </c>
      <c r="H44" s="453">
        <f t="shared" si="2"/>
        <v>-12</v>
      </c>
      <c r="I44" s="468">
        <v>15</v>
      </c>
      <c r="J44" s="469" t="s">
        <v>3302</v>
      </c>
      <c r="K44" s="470"/>
      <c r="L44" s="445"/>
      <c r="M44" s="445">
        <v>43236</v>
      </c>
      <c r="N44" s="457">
        <f t="shared" si="9"/>
        <v>18</v>
      </c>
      <c r="O44" s="458">
        <f t="shared" si="10"/>
        <v>3</v>
      </c>
    </row>
    <row r="45" spans="1:15" s="449" customFormat="1" ht="20.25" customHeight="1">
      <c r="A45" s="477" t="s">
        <v>1858</v>
      </c>
      <c r="B45" s="478" t="s">
        <v>1859</v>
      </c>
      <c r="C45" s="450"/>
      <c r="D45" s="452" t="s">
        <v>1965</v>
      </c>
      <c r="E45" s="452"/>
      <c r="F45" s="440">
        <f>VLOOKUP(B45,'Passive Stock_JT'!$E:$J,6,FALSE)</f>
        <v>50</v>
      </c>
      <c r="G45" s="441">
        <f>VLOOKUP(B45,'Daily Inventory'!$A:$C,3,FALSE)</f>
        <v>30</v>
      </c>
      <c r="H45" s="453">
        <f t="shared" si="2"/>
        <v>-20</v>
      </c>
      <c r="I45" s="476">
        <v>20</v>
      </c>
      <c r="J45" s="469" t="s">
        <v>3302</v>
      </c>
      <c r="K45" s="470"/>
      <c r="L45" s="445"/>
      <c r="M45" s="445">
        <v>43236</v>
      </c>
      <c r="N45" s="457">
        <f t="shared" si="9"/>
        <v>50</v>
      </c>
      <c r="O45" s="458">
        <f t="shared" si="10"/>
        <v>0</v>
      </c>
    </row>
    <row r="46" spans="1:15" s="449" customFormat="1" ht="20.25" customHeight="1">
      <c r="A46" s="477" t="s">
        <v>1855</v>
      </c>
      <c r="B46" s="478" t="s">
        <v>1865</v>
      </c>
      <c r="C46" s="450"/>
      <c r="D46" s="452" t="s">
        <v>1965</v>
      </c>
      <c r="E46" s="452"/>
      <c r="F46" s="440">
        <f>VLOOKUP(B46,'Passive Stock_JT'!$E:$J,6,FALSE)</f>
        <v>30</v>
      </c>
      <c r="G46" s="441">
        <f>VLOOKUP(B46,'Daily Inventory'!$A:$C,3,FALSE)</f>
        <v>24</v>
      </c>
      <c r="H46" s="453">
        <f t="shared" si="2"/>
        <v>-6</v>
      </c>
      <c r="I46" s="476">
        <v>10</v>
      </c>
      <c r="J46" s="469" t="s">
        <v>3302</v>
      </c>
      <c r="K46" s="470"/>
      <c r="L46" s="445"/>
      <c r="M46" s="445">
        <v>43236</v>
      </c>
      <c r="N46" s="457">
        <f t="shared" si="9"/>
        <v>34</v>
      </c>
      <c r="O46" s="458">
        <f t="shared" si="10"/>
        <v>4</v>
      </c>
    </row>
    <row r="47" spans="1:15" s="449" customFormat="1" ht="20.25" customHeight="1">
      <c r="A47" s="477" t="s">
        <v>1856</v>
      </c>
      <c r="B47" s="478" t="s">
        <v>1862</v>
      </c>
      <c r="C47" s="450"/>
      <c r="D47" s="452" t="s">
        <v>1965</v>
      </c>
      <c r="E47" s="452"/>
      <c r="F47" s="440">
        <f>VLOOKUP(B47,'Passive Stock_JT'!$E:$J,6,FALSE)</f>
        <v>15</v>
      </c>
      <c r="G47" s="441">
        <f>VLOOKUP(B47,'Daily Inventory'!$A:$C,3,FALSE)</f>
        <v>3</v>
      </c>
      <c r="H47" s="453">
        <f t="shared" si="2"/>
        <v>-12</v>
      </c>
      <c r="I47" s="468">
        <v>15</v>
      </c>
      <c r="J47" s="469" t="s">
        <v>3302</v>
      </c>
      <c r="K47" s="470"/>
      <c r="L47" s="445"/>
      <c r="M47" s="445">
        <v>43236</v>
      </c>
      <c r="N47" s="457">
        <f t="shared" si="9"/>
        <v>18</v>
      </c>
      <c r="O47" s="458">
        <f t="shared" si="10"/>
        <v>3</v>
      </c>
    </row>
    <row r="48" spans="1:15" s="449" customFormat="1" ht="20.25" customHeight="1">
      <c r="A48" s="477" t="s">
        <v>1857</v>
      </c>
      <c r="B48" s="478" t="s">
        <v>1863</v>
      </c>
      <c r="C48" s="450"/>
      <c r="D48" s="452" t="s">
        <v>1965</v>
      </c>
      <c r="E48" s="452"/>
      <c r="F48" s="440">
        <f>VLOOKUP(B48,'Passive Stock_JT'!$E:$J,6,FALSE)</f>
        <v>15</v>
      </c>
      <c r="G48" s="441">
        <f>VLOOKUP(B48,'Daily Inventory'!$A:$C,3,FALSE)</f>
        <v>5</v>
      </c>
      <c r="H48" s="453">
        <f t="shared" si="2"/>
        <v>-10</v>
      </c>
      <c r="I48" s="468">
        <v>10</v>
      </c>
      <c r="J48" s="469" t="s">
        <v>3302</v>
      </c>
      <c r="K48" s="470"/>
      <c r="L48" s="445"/>
      <c r="M48" s="445">
        <v>43236</v>
      </c>
      <c r="N48" s="457">
        <f t="shared" si="9"/>
        <v>15</v>
      </c>
      <c r="O48" s="458">
        <f t="shared" si="10"/>
        <v>0</v>
      </c>
    </row>
    <row r="49" spans="1:15" s="449" customFormat="1" ht="20.25" customHeight="1">
      <c r="A49" s="471" t="s">
        <v>1951</v>
      </c>
      <c r="B49" s="472" t="s">
        <v>1952</v>
      </c>
      <c r="C49" s="450"/>
      <c r="D49" s="452" t="s">
        <v>1965</v>
      </c>
      <c r="E49" s="452"/>
      <c r="F49" s="440">
        <f>VLOOKUP(B49,'Passive Stock_JT'!$E:$J,6,FALSE)</f>
        <v>20</v>
      </c>
      <c r="G49" s="441">
        <f>VLOOKUP(B49,'Daily Inventory'!$A:$C,3,FALSE)</f>
        <v>22</v>
      </c>
      <c r="H49" s="453">
        <f t="shared" ref="H49:H55" si="11">G49-F49</f>
        <v>2</v>
      </c>
      <c r="I49" s="468"/>
      <c r="J49" s="469"/>
      <c r="K49" s="470"/>
      <c r="L49" s="445"/>
      <c r="M49" s="445"/>
      <c r="N49" s="457">
        <f t="shared" ref="N49:N55" si="12">G49+I49</f>
        <v>22</v>
      </c>
      <c r="O49" s="458">
        <f t="shared" ref="O49:O55" si="13">N49-F49</f>
        <v>2</v>
      </c>
    </row>
    <row r="50" spans="1:15" s="449" customFormat="1" ht="20.25" customHeight="1">
      <c r="A50" s="471" t="s">
        <v>1953</v>
      </c>
      <c r="B50" s="472" t="s">
        <v>1959</v>
      </c>
      <c r="C50" s="450"/>
      <c r="D50" s="452" t="s">
        <v>1965</v>
      </c>
      <c r="E50" s="452"/>
      <c r="F50" s="440">
        <f>VLOOKUP(B50,'Passive Stock_JT'!$E:$J,6,FALSE)</f>
        <v>20</v>
      </c>
      <c r="G50" s="441">
        <f>VLOOKUP(B50,'Daily Inventory'!$A:$C,3,FALSE)</f>
        <v>22</v>
      </c>
      <c r="H50" s="453">
        <f t="shared" si="11"/>
        <v>2</v>
      </c>
      <c r="I50" s="468"/>
      <c r="J50" s="469"/>
      <c r="K50" s="470"/>
      <c r="L50" s="445"/>
      <c r="M50" s="445"/>
      <c r="N50" s="457">
        <f t="shared" si="12"/>
        <v>22</v>
      </c>
      <c r="O50" s="458">
        <f t="shared" si="13"/>
        <v>2</v>
      </c>
    </row>
    <row r="51" spans="1:15" s="449" customFormat="1" ht="20.25" customHeight="1">
      <c r="A51" s="471" t="s">
        <v>1954</v>
      </c>
      <c r="B51" s="472" t="s">
        <v>1960</v>
      </c>
      <c r="C51" s="450"/>
      <c r="D51" s="452" t="s">
        <v>1965</v>
      </c>
      <c r="E51" s="452"/>
      <c r="F51" s="440">
        <f>VLOOKUP(B51,'Passive Stock_JT'!$E:$J,6,FALSE)</f>
        <v>15</v>
      </c>
      <c r="G51" s="441">
        <f>VLOOKUP(B51,'Daily Inventory'!$A:$C,3,FALSE)</f>
        <v>15</v>
      </c>
      <c r="H51" s="453">
        <f t="shared" si="11"/>
        <v>0</v>
      </c>
      <c r="I51" s="468"/>
      <c r="J51" s="469"/>
      <c r="K51" s="470"/>
      <c r="L51" s="445"/>
      <c r="M51" s="445"/>
      <c r="N51" s="457">
        <f t="shared" si="12"/>
        <v>15</v>
      </c>
      <c r="O51" s="458">
        <f t="shared" si="13"/>
        <v>0</v>
      </c>
    </row>
    <row r="52" spans="1:15" s="449" customFormat="1" ht="20.25" customHeight="1">
      <c r="A52" s="471" t="s">
        <v>1955</v>
      </c>
      <c r="B52" s="472" t="s">
        <v>1961</v>
      </c>
      <c r="C52" s="450"/>
      <c r="D52" s="452" t="s">
        <v>1965</v>
      </c>
      <c r="E52" s="452"/>
      <c r="F52" s="440">
        <f>VLOOKUP(B52,'Passive Stock_JT'!$E:$J,6,FALSE)</f>
        <v>15</v>
      </c>
      <c r="G52" s="441">
        <f>VLOOKUP(B52,'Daily Inventory'!$A:$C,3,FALSE)</f>
        <v>10</v>
      </c>
      <c r="H52" s="453">
        <f t="shared" si="11"/>
        <v>-5</v>
      </c>
      <c r="I52" s="468">
        <v>5</v>
      </c>
      <c r="J52" s="469" t="s">
        <v>3302</v>
      </c>
      <c r="K52" s="470"/>
      <c r="L52" s="445"/>
      <c r="M52" s="445">
        <v>43236</v>
      </c>
      <c r="N52" s="457">
        <f t="shared" si="12"/>
        <v>15</v>
      </c>
      <c r="O52" s="458">
        <f t="shared" si="13"/>
        <v>0</v>
      </c>
    </row>
    <row r="53" spans="1:15" s="449" customFormat="1" ht="20.25" customHeight="1">
      <c r="A53" s="471" t="s">
        <v>1956</v>
      </c>
      <c r="B53" s="472" t="s">
        <v>1962</v>
      </c>
      <c r="C53" s="450"/>
      <c r="D53" s="452" t="s">
        <v>1965</v>
      </c>
      <c r="E53" s="452"/>
      <c r="F53" s="440">
        <f>VLOOKUP(B53,'Passive Stock_JT'!$E:$J,6,FALSE)</f>
        <v>40</v>
      </c>
      <c r="G53" s="441">
        <f>VLOOKUP(B53,'Daily Inventory'!$A:$C,3,FALSE)</f>
        <v>19</v>
      </c>
      <c r="H53" s="453">
        <f t="shared" si="11"/>
        <v>-21</v>
      </c>
      <c r="I53" s="468">
        <v>20</v>
      </c>
      <c r="J53" s="469" t="s">
        <v>3302</v>
      </c>
      <c r="K53" s="470"/>
      <c r="L53" s="445"/>
      <c r="M53" s="445">
        <v>43236</v>
      </c>
      <c r="N53" s="457">
        <f t="shared" si="12"/>
        <v>39</v>
      </c>
      <c r="O53" s="458">
        <f t="shared" si="13"/>
        <v>-1</v>
      </c>
    </row>
    <row r="54" spans="1:15" s="449" customFormat="1" ht="20.25" customHeight="1">
      <c r="A54" s="471" t="s">
        <v>1957</v>
      </c>
      <c r="B54" s="472" t="s">
        <v>1963</v>
      </c>
      <c r="C54" s="450"/>
      <c r="D54" s="452" t="s">
        <v>1965</v>
      </c>
      <c r="E54" s="452"/>
      <c r="F54" s="440">
        <f>VLOOKUP(B54,'Passive Stock_JT'!$E:$J,6,FALSE)</f>
        <v>20</v>
      </c>
      <c r="G54" s="441">
        <f>VLOOKUP(B54,'Daily Inventory'!$A:$C,3,FALSE)</f>
        <v>35</v>
      </c>
      <c r="H54" s="453">
        <f t="shared" si="11"/>
        <v>15</v>
      </c>
      <c r="I54" s="468"/>
      <c r="J54" s="469"/>
      <c r="K54" s="470"/>
      <c r="L54" s="445"/>
      <c r="M54" s="445"/>
      <c r="N54" s="457">
        <f t="shared" si="12"/>
        <v>35</v>
      </c>
      <c r="O54" s="458">
        <f t="shared" si="13"/>
        <v>15</v>
      </c>
    </row>
    <row r="55" spans="1:15" s="449" customFormat="1" ht="20.25" customHeight="1">
      <c r="A55" s="471" t="s">
        <v>1958</v>
      </c>
      <c r="B55" s="472" t="s">
        <v>1964</v>
      </c>
      <c r="C55" s="450"/>
      <c r="D55" s="452" t="s">
        <v>1965</v>
      </c>
      <c r="E55" s="452"/>
      <c r="F55" s="440">
        <f>VLOOKUP(B55,'Passive Stock_JT'!$E:$J,6,FALSE)</f>
        <v>15</v>
      </c>
      <c r="G55" s="441">
        <f>VLOOKUP(B55,'Daily Inventory'!$A:$C,3,FALSE)</f>
        <v>14</v>
      </c>
      <c r="H55" s="453">
        <f t="shared" si="11"/>
        <v>-1</v>
      </c>
      <c r="I55" s="468"/>
      <c r="J55" s="469"/>
      <c r="K55" s="470"/>
      <c r="L55" s="445"/>
      <c r="M55" s="445"/>
      <c r="N55" s="457">
        <f t="shared" si="12"/>
        <v>14</v>
      </c>
      <c r="O55" s="458">
        <f t="shared" si="13"/>
        <v>-1</v>
      </c>
    </row>
    <row r="56" spans="1:15" s="449" customFormat="1" ht="20.25" customHeight="1">
      <c r="A56" s="471" t="s">
        <v>1976</v>
      </c>
      <c r="B56" s="472" t="s">
        <v>1977</v>
      </c>
      <c r="C56" s="450"/>
      <c r="D56" s="452" t="s">
        <v>1965</v>
      </c>
      <c r="E56" s="452"/>
      <c r="F56" s="440">
        <f>VLOOKUP(B56,'Passive Stock_JT'!$E:$J,6,FALSE)</f>
        <v>15</v>
      </c>
      <c r="G56" s="441">
        <f>VLOOKUP(B56,'Daily Inventory'!$A:$C,3,FALSE)</f>
        <v>5</v>
      </c>
      <c r="H56" s="453">
        <f>G56-F56</f>
        <v>-10</v>
      </c>
      <c r="I56" s="468">
        <v>10</v>
      </c>
      <c r="J56" s="469" t="s">
        <v>3302</v>
      </c>
      <c r="K56" s="470"/>
      <c r="L56" s="445"/>
      <c r="M56" s="445">
        <v>43236</v>
      </c>
      <c r="N56" s="457">
        <f>G56+I56</f>
        <v>15</v>
      </c>
      <c r="O56" s="458">
        <f>N56-F56</f>
        <v>0</v>
      </c>
    </row>
    <row r="57" spans="1:15" s="449" customFormat="1">
      <c r="A57" s="471" t="s">
        <v>2350</v>
      </c>
      <c r="B57" s="479" t="s">
        <v>2349</v>
      </c>
      <c r="C57" s="450"/>
      <c r="D57" s="452" t="s">
        <v>1965</v>
      </c>
      <c r="E57" s="452"/>
      <c r="F57" s="440">
        <f>VLOOKUP(B57,'Passive Stock_JT'!$E:$J,6,FALSE)</f>
        <v>30</v>
      </c>
      <c r="G57" s="441">
        <f>VLOOKUP(B57,'Daily Inventory'!$A:$C,3,FALSE)</f>
        <v>30</v>
      </c>
      <c r="H57" s="453">
        <f>G57-F57</f>
        <v>0</v>
      </c>
      <c r="I57" s="468"/>
      <c r="J57" s="480"/>
      <c r="K57" s="470"/>
      <c r="L57" s="445"/>
      <c r="M57" s="445"/>
      <c r="N57" s="457">
        <f>G57+I57</f>
        <v>30</v>
      </c>
      <c r="O57" s="458">
        <f>N57-F57</f>
        <v>0</v>
      </c>
    </row>
    <row r="58" spans="1:15" s="449" customFormat="1" ht="20.25" customHeight="1">
      <c r="A58" s="450" t="s">
        <v>0</v>
      </c>
      <c r="B58" s="451" t="s">
        <v>174</v>
      </c>
      <c r="C58" s="450" t="s">
        <v>175</v>
      </c>
      <c r="D58" s="452" t="s">
        <v>161</v>
      </c>
      <c r="E58" s="452">
        <v>200</v>
      </c>
      <c r="F58" s="440">
        <f>VLOOKUP(B58,'Passive Stock_JT'!$E:$J,6,FALSE)</f>
        <v>20</v>
      </c>
      <c r="G58" s="441">
        <f>VLOOKUP(B58,'Daily Inventory'!$A:$C,3,FALSE)</f>
        <v>188</v>
      </c>
      <c r="H58" s="453">
        <f t="shared" si="2"/>
        <v>168</v>
      </c>
      <c r="I58" s="454"/>
      <c r="J58" s="465"/>
      <c r="K58" s="455"/>
      <c r="L58" s="462"/>
      <c r="M58" s="466"/>
      <c r="N58" s="457">
        <f t="shared" ref="N58:N64" si="14">G58+I58</f>
        <v>188</v>
      </c>
      <c r="O58" s="458">
        <f t="shared" ref="O58:O64" si="15">N58-F58</f>
        <v>168</v>
      </c>
    </row>
    <row r="59" spans="1:15" s="449" customFormat="1" ht="20.25" customHeight="1">
      <c r="A59" s="481" t="s">
        <v>590</v>
      </c>
      <c r="B59" s="451" t="s">
        <v>505</v>
      </c>
      <c r="C59" s="37" t="s">
        <v>538</v>
      </c>
      <c r="D59" s="482" t="s">
        <v>161</v>
      </c>
      <c r="E59" s="482"/>
      <c r="F59" s="440">
        <f>VLOOKUP(B59,'Passive Stock_JT'!$E:$J,6,FALSE)</f>
        <v>50</v>
      </c>
      <c r="G59" s="441">
        <f>VLOOKUP(B59,'Daily Inventory'!$A:$C,3,FALSE)</f>
        <v>19</v>
      </c>
      <c r="H59" s="453">
        <f t="shared" si="2"/>
        <v>-31</v>
      </c>
      <c r="I59" s="463"/>
      <c r="J59" s="469"/>
      <c r="K59" s="483"/>
      <c r="L59" s="445"/>
      <c r="M59" s="445"/>
      <c r="N59" s="457">
        <f t="shared" si="14"/>
        <v>19</v>
      </c>
      <c r="O59" s="458">
        <f t="shared" si="15"/>
        <v>-31</v>
      </c>
    </row>
    <row r="60" spans="1:15" s="449" customFormat="1" ht="20.25" customHeight="1">
      <c r="A60" s="450" t="s">
        <v>1518</v>
      </c>
      <c r="B60" s="451" t="s">
        <v>1517</v>
      </c>
      <c r="C60" s="450"/>
      <c r="D60" s="452" t="s">
        <v>161</v>
      </c>
      <c r="E60" s="452"/>
      <c r="F60" s="440">
        <f>VLOOKUP(B60,'Passive Stock_JT'!$E:$J,6,FALSE)</f>
        <v>200</v>
      </c>
      <c r="G60" s="441">
        <f>VLOOKUP(B60,'Daily Inventory'!$A:$C,3,FALSE)</f>
        <v>457</v>
      </c>
      <c r="H60" s="453">
        <f t="shared" si="2"/>
        <v>257</v>
      </c>
      <c r="I60" s="463"/>
      <c r="J60" s="484"/>
      <c r="K60" s="485"/>
      <c r="L60" s="445"/>
      <c r="M60" s="445"/>
      <c r="N60" s="457">
        <f t="shared" si="14"/>
        <v>457</v>
      </c>
      <c r="O60" s="458">
        <f t="shared" si="15"/>
        <v>257</v>
      </c>
    </row>
    <row r="61" spans="1:15" s="449" customFormat="1" ht="20.25" customHeight="1">
      <c r="A61" s="450" t="s">
        <v>1573</v>
      </c>
      <c r="B61" s="451" t="s">
        <v>1574</v>
      </c>
      <c r="C61" s="450"/>
      <c r="D61" s="452" t="s">
        <v>161</v>
      </c>
      <c r="E61" s="452"/>
      <c r="F61" s="440">
        <f>VLOOKUP(B61,'Passive Stock_JT'!$E:$J,6,FALSE)</f>
        <v>50</v>
      </c>
      <c r="G61" s="441">
        <f>VLOOKUP(B61,'Daily Inventory'!$A:$C,3,FALSE)</f>
        <v>324</v>
      </c>
      <c r="H61" s="453">
        <f t="shared" si="2"/>
        <v>274</v>
      </c>
      <c r="I61" s="463"/>
      <c r="J61" s="484"/>
      <c r="K61" s="485"/>
      <c r="L61" s="445"/>
      <c r="M61" s="445"/>
      <c r="N61" s="457">
        <f t="shared" si="14"/>
        <v>324</v>
      </c>
      <c r="O61" s="458">
        <f t="shared" si="15"/>
        <v>274</v>
      </c>
    </row>
    <row r="62" spans="1:15" s="449" customFormat="1" ht="20.25" customHeight="1">
      <c r="A62" s="486" t="s">
        <v>1209</v>
      </c>
      <c r="B62" s="487" t="s">
        <v>1210</v>
      </c>
      <c r="C62" s="486"/>
      <c r="D62" s="488" t="s">
        <v>161</v>
      </c>
      <c r="E62" s="488"/>
      <c r="F62" s="489">
        <v>100</v>
      </c>
      <c r="G62" s="490">
        <f>VLOOKUP(B62,'Daily Inventory'!$A:$C,3,FALSE)</f>
        <v>36</v>
      </c>
      <c r="H62" s="491">
        <f>G62-F62</f>
        <v>-64</v>
      </c>
      <c r="I62" s="492"/>
      <c r="J62" s="493"/>
      <c r="K62" s="494"/>
      <c r="L62" s="495"/>
      <c r="M62" s="495"/>
      <c r="N62" s="496">
        <f t="shared" si="14"/>
        <v>36</v>
      </c>
      <c r="O62" s="497">
        <f t="shared" si="15"/>
        <v>-64</v>
      </c>
    </row>
    <row r="63" spans="1:15" s="449" customFormat="1" ht="20.25" customHeight="1">
      <c r="A63" s="486" t="s">
        <v>1844</v>
      </c>
      <c r="B63" s="487" t="s">
        <v>1843</v>
      </c>
      <c r="C63" s="486"/>
      <c r="D63" s="488" t="s">
        <v>161</v>
      </c>
      <c r="E63" s="488"/>
      <c r="F63" s="489">
        <v>100</v>
      </c>
      <c r="G63" s="490">
        <f>VLOOKUP(B63,'Daily Inventory'!$A:$C,3,FALSE)</f>
        <v>163</v>
      </c>
      <c r="H63" s="491">
        <f t="shared" si="2"/>
        <v>63</v>
      </c>
      <c r="I63" s="492"/>
      <c r="J63" s="498"/>
      <c r="K63" s="494"/>
      <c r="L63" s="495"/>
      <c r="M63" s="495"/>
      <c r="N63" s="496">
        <f t="shared" si="14"/>
        <v>163</v>
      </c>
      <c r="O63" s="497">
        <f t="shared" si="15"/>
        <v>63</v>
      </c>
    </row>
    <row r="64" spans="1:15" s="449" customFormat="1" ht="20.25" customHeight="1" thickBot="1">
      <c r="A64" s="486" t="s">
        <v>1268</v>
      </c>
      <c r="B64" s="487" t="s">
        <v>1267</v>
      </c>
      <c r="C64" s="486" t="s">
        <v>176</v>
      </c>
      <c r="D64" s="488" t="s">
        <v>161</v>
      </c>
      <c r="E64" s="488"/>
      <c r="F64" s="489">
        <v>50</v>
      </c>
      <c r="G64" s="490">
        <f>VLOOKUP(B64,'Daily Inventory'!$A:$C,3,FALSE)</f>
        <v>114</v>
      </c>
      <c r="H64" s="491">
        <f>G64-F64</f>
        <v>64</v>
      </c>
      <c r="I64" s="492"/>
      <c r="J64" s="498"/>
      <c r="K64" s="494"/>
      <c r="L64" s="495"/>
      <c r="M64" s="495"/>
      <c r="N64" s="496">
        <f t="shared" si="14"/>
        <v>114</v>
      </c>
      <c r="O64" s="499">
        <f t="shared" si="15"/>
        <v>64</v>
      </c>
    </row>
    <row r="65" spans="1:15">
      <c r="F65" s="421">
        <f>SUM(F5:F64)</f>
        <v>1860</v>
      </c>
      <c r="G65" s="421">
        <f>SUM(G5:G64)</f>
        <v>5639</v>
      </c>
      <c r="H65" s="421">
        <f>SUM(H5:H64)</f>
        <v>3779</v>
      </c>
      <c r="I65" s="421">
        <f>SUM(I5:I64)</f>
        <v>840</v>
      </c>
      <c r="K65" s="500"/>
      <c r="L65" s="501"/>
      <c r="M65" s="501"/>
      <c r="N65" s="421">
        <f>SUM(N5:N64)</f>
        <v>6479</v>
      </c>
      <c r="O65" s="421">
        <f>SUM(O5:O64)</f>
        <v>4619</v>
      </c>
    </row>
    <row r="66" spans="1:15" ht="16.5" customHeight="1" thickBot="1">
      <c r="A66" s="424" t="s">
        <v>177</v>
      </c>
      <c r="B66" s="424"/>
      <c r="F66" s="502"/>
      <c r="H66" s="503"/>
      <c r="I66" s="420" t="s">
        <v>591</v>
      </c>
      <c r="K66" s="500"/>
      <c r="L66" s="501"/>
      <c r="M66" s="501"/>
    </row>
    <row r="67" spans="1:15" ht="12.75" customHeight="1">
      <c r="A67" s="638" t="s">
        <v>143</v>
      </c>
      <c r="B67" s="630" t="s">
        <v>144</v>
      </c>
      <c r="C67" s="630" t="s">
        <v>145</v>
      </c>
      <c r="D67" s="630" t="s">
        <v>146</v>
      </c>
      <c r="E67" s="630" t="s">
        <v>147</v>
      </c>
      <c r="F67" s="630" t="s">
        <v>148</v>
      </c>
      <c r="G67" s="504"/>
      <c r="H67" s="504"/>
      <c r="I67" s="504"/>
      <c r="J67" s="505"/>
      <c r="K67" s="506"/>
      <c r="L67" s="507"/>
      <c r="M67" s="507"/>
      <c r="N67" s="508"/>
      <c r="O67" s="509"/>
    </row>
    <row r="68" spans="1:15" s="421" customFormat="1" ht="18" customHeight="1" thickBot="1">
      <c r="A68" s="639"/>
      <c r="B68" s="640"/>
      <c r="C68" s="631"/>
      <c r="D68" s="631"/>
      <c r="E68" s="631"/>
      <c r="F68" s="631" t="s">
        <v>148</v>
      </c>
      <c r="G68" s="430" t="s">
        <v>149</v>
      </c>
      <c r="H68" s="430" t="s">
        <v>150</v>
      </c>
      <c r="I68" s="430" t="s">
        <v>151</v>
      </c>
      <c r="J68" s="432" t="s">
        <v>152</v>
      </c>
      <c r="K68" s="510" t="s">
        <v>153</v>
      </c>
      <c r="L68" s="432" t="s">
        <v>154</v>
      </c>
      <c r="M68" s="430" t="s">
        <v>155</v>
      </c>
      <c r="N68" s="434" t="s">
        <v>156</v>
      </c>
      <c r="O68" s="511" t="s">
        <v>157</v>
      </c>
    </row>
    <row r="69" spans="1:15" s="449" customFormat="1" ht="18" customHeight="1">
      <c r="A69" s="512" t="s">
        <v>178</v>
      </c>
      <c r="B69" s="513" t="s">
        <v>326</v>
      </c>
      <c r="C69" s="437" t="s">
        <v>179</v>
      </c>
      <c r="D69" s="439" t="s">
        <v>161</v>
      </c>
      <c r="E69" s="439">
        <v>0</v>
      </c>
      <c r="F69" s="440">
        <f>VLOOKUP(B69,'Passive Stock_JT'!$E:$J,6,FALSE)</f>
        <v>20</v>
      </c>
      <c r="G69" s="441">
        <f>VLOOKUP(B69,'Daily Inventory'!$A:$C,3,FALSE)</f>
        <v>51</v>
      </c>
      <c r="H69" s="442">
        <f t="shared" ref="H69:H97" si="16">G69-F69</f>
        <v>31</v>
      </c>
      <c r="I69" s="441"/>
      <c r="J69" s="443"/>
      <c r="K69" s="444"/>
      <c r="L69" s="445"/>
      <c r="M69" s="446"/>
      <c r="N69" s="447">
        <f t="shared" ref="N69:N112" si="17">G69+I69</f>
        <v>51</v>
      </c>
      <c r="O69" s="514">
        <f t="shared" ref="O69:O112" si="18">N69-F69</f>
        <v>31</v>
      </c>
    </row>
    <row r="70" spans="1:15" s="449" customFormat="1">
      <c r="A70" s="515" t="s">
        <v>6</v>
      </c>
      <c r="B70" s="451" t="s">
        <v>21</v>
      </c>
      <c r="C70" s="450" t="s">
        <v>179</v>
      </c>
      <c r="D70" s="452" t="s">
        <v>161</v>
      </c>
      <c r="E70" s="452">
        <v>200</v>
      </c>
      <c r="F70" s="440">
        <f>VLOOKUP(B70,'Passive Stock_JT'!$E:$J,6,FALSE)</f>
        <v>20</v>
      </c>
      <c r="G70" s="441">
        <f>VLOOKUP(B70,'Daily Inventory'!$A:$C,3,FALSE)</f>
        <v>278</v>
      </c>
      <c r="H70" s="453">
        <f t="shared" si="16"/>
        <v>258</v>
      </c>
      <c r="I70" s="459"/>
      <c r="J70" s="460"/>
      <c r="K70" s="461"/>
      <c r="L70" s="462"/>
      <c r="M70" s="456"/>
      <c r="N70" s="457">
        <f t="shared" si="17"/>
        <v>278</v>
      </c>
      <c r="O70" s="458">
        <f t="shared" si="18"/>
        <v>258</v>
      </c>
    </row>
    <row r="71" spans="1:15" s="449" customFormat="1">
      <c r="A71" s="515" t="s">
        <v>180</v>
      </c>
      <c r="B71" s="516" t="s">
        <v>295</v>
      </c>
      <c r="C71" s="450" t="s">
        <v>179</v>
      </c>
      <c r="D71" s="452" t="s">
        <v>161</v>
      </c>
      <c r="E71" s="452">
        <v>0</v>
      </c>
      <c r="F71" s="440">
        <f>VLOOKUP(B71,'Passive Stock_JT'!$E:$J,6,FALSE)</f>
        <v>10</v>
      </c>
      <c r="G71" s="441">
        <f>VLOOKUP(B71,'Daily Inventory'!$A:$C,3,FALSE)</f>
        <v>71</v>
      </c>
      <c r="H71" s="453">
        <f t="shared" si="16"/>
        <v>61</v>
      </c>
      <c r="I71" s="463"/>
      <c r="J71" s="454"/>
      <c r="K71" s="464"/>
      <c r="L71" s="517"/>
      <c r="M71" s="517"/>
      <c r="N71" s="457">
        <f t="shared" si="17"/>
        <v>71</v>
      </c>
      <c r="O71" s="458">
        <f t="shared" si="18"/>
        <v>61</v>
      </c>
    </row>
    <row r="72" spans="1:15" s="449" customFormat="1">
      <c r="A72" s="515" t="s">
        <v>181</v>
      </c>
      <c r="B72" s="516" t="s">
        <v>293</v>
      </c>
      <c r="C72" s="450" t="s">
        <v>179</v>
      </c>
      <c r="D72" s="452" t="s">
        <v>161</v>
      </c>
      <c r="E72" s="452">
        <v>0</v>
      </c>
      <c r="F72" s="440">
        <f>VLOOKUP(B72,'Passive Stock_JT'!$E:$J,6,FALSE)</f>
        <v>10</v>
      </c>
      <c r="G72" s="441">
        <f>VLOOKUP(B72,'Daily Inventory'!$A:$C,3,FALSE)</f>
        <v>37</v>
      </c>
      <c r="H72" s="453">
        <f t="shared" si="16"/>
        <v>27</v>
      </c>
      <c r="I72" s="463"/>
      <c r="J72" s="454"/>
      <c r="K72" s="464"/>
      <c r="L72" s="517"/>
      <c r="M72" s="517"/>
      <c r="N72" s="457">
        <f t="shared" si="17"/>
        <v>37</v>
      </c>
      <c r="O72" s="458">
        <f t="shared" si="18"/>
        <v>27</v>
      </c>
    </row>
    <row r="73" spans="1:15" s="449" customFormat="1">
      <c r="A73" s="515" t="s">
        <v>7</v>
      </c>
      <c r="B73" s="451" t="s">
        <v>27</v>
      </c>
      <c r="C73" s="450" t="s">
        <v>182</v>
      </c>
      <c r="D73" s="452" t="s">
        <v>161</v>
      </c>
      <c r="E73" s="452">
        <v>100</v>
      </c>
      <c r="F73" s="440">
        <f>VLOOKUP(B73,'Passive Stock_JT'!$E:$J,6,FALSE)</f>
        <v>20</v>
      </c>
      <c r="G73" s="441">
        <f>VLOOKUP(B73,'Daily Inventory'!$A:$C,3,FALSE)</f>
        <v>102</v>
      </c>
      <c r="H73" s="453">
        <f t="shared" si="16"/>
        <v>82</v>
      </c>
      <c r="I73" s="454"/>
      <c r="J73" s="465"/>
      <c r="K73" s="455"/>
      <c r="L73" s="462"/>
      <c r="M73" s="456"/>
      <c r="N73" s="457">
        <f t="shared" si="17"/>
        <v>102</v>
      </c>
      <c r="O73" s="458">
        <f t="shared" si="18"/>
        <v>82</v>
      </c>
    </row>
    <row r="74" spans="1:15" s="449" customFormat="1">
      <c r="A74" s="515" t="s">
        <v>183</v>
      </c>
      <c r="B74" s="516" t="s">
        <v>294</v>
      </c>
      <c r="C74" s="450" t="s">
        <v>182</v>
      </c>
      <c r="D74" s="452" t="s">
        <v>161</v>
      </c>
      <c r="E74" s="452">
        <v>0</v>
      </c>
      <c r="F74" s="440">
        <f>VLOOKUP(B74,'Passive Stock_JT'!$E:$J,6,FALSE)</f>
        <v>20</v>
      </c>
      <c r="G74" s="441">
        <f>VLOOKUP(B74,'Daily Inventory'!$A:$C,3,FALSE)</f>
        <v>87</v>
      </c>
      <c r="H74" s="453">
        <f t="shared" si="16"/>
        <v>67</v>
      </c>
      <c r="I74" s="463"/>
      <c r="J74" s="454"/>
      <c r="K74" s="464"/>
      <c r="L74" s="517"/>
      <c r="M74" s="517"/>
      <c r="N74" s="457">
        <f t="shared" si="17"/>
        <v>87</v>
      </c>
      <c r="O74" s="458">
        <f t="shared" si="18"/>
        <v>67</v>
      </c>
    </row>
    <row r="75" spans="1:15" s="449" customFormat="1">
      <c r="A75" s="515" t="s">
        <v>8</v>
      </c>
      <c r="B75" s="451" t="s">
        <v>28</v>
      </c>
      <c r="C75" s="450" t="s">
        <v>184</v>
      </c>
      <c r="D75" s="452" t="s">
        <v>161</v>
      </c>
      <c r="E75" s="452">
        <v>50</v>
      </c>
      <c r="F75" s="440">
        <f>VLOOKUP(B75,'Passive Stock_JT'!$E:$J,6,FALSE)</f>
        <v>10</v>
      </c>
      <c r="G75" s="441">
        <f>VLOOKUP(B75,'Daily Inventory'!$A:$C,3,FALSE)</f>
        <v>34</v>
      </c>
      <c r="H75" s="453">
        <f t="shared" si="16"/>
        <v>24</v>
      </c>
      <c r="I75" s="463"/>
      <c r="J75" s="480"/>
      <c r="K75" s="464"/>
      <c r="L75" s="464"/>
      <c r="M75" s="464"/>
      <c r="N75" s="457">
        <f t="shared" si="17"/>
        <v>34</v>
      </c>
      <c r="O75" s="458">
        <f t="shared" si="18"/>
        <v>24</v>
      </c>
    </row>
    <row r="76" spans="1:15" s="449" customFormat="1">
      <c r="A76" s="515" t="s">
        <v>9</v>
      </c>
      <c r="B76" s="451" t="s">
        <v>30</v>
      </c>
      <c r="C76" s="450" t="s">
        <v>185</v>
      </c>
      <c r="D76" s="452" t="s">
        <v>161</v>
      </c>
      <c r="E76" s="452">
        <v>50</v>
      </c>
      <c r="F76" s="440">
        <f>VLOOKUP(B76,'Passive Stock_JT'!$E:$J,6,FALSE)</f>
        <v>10</v>
      </c>
      <c r="G76" s="441">
        <f>VLOOKUP(B76,'Daily Inventory'!$A:$C,3,FALSE)</f>
        <v>125</v>
      </c>
      <c r="H76" s="453">
        <f t="shared" si="16"/>
        <v>115</v>
      </c>
      <c r="I76" s="454"/>
      <c r="J76" s="465"/>
      <c r="K76" s="455"/>
      <c r="L76" s="462"/>
      <c r="M76" s="456"/>
      <c r="N76" s="457">
        <f t="shared" si="17"/>
        <v>125</v>
      </c>
      <c r="O76" s="458">
        <f t="shared" si="18"/>
        <v>115</v>
      </c>
    </row>
    <row r="77" spans="1:15" s="449" customFormat="1">
      <c r="A77" s="515" t="s">
        <v>10</v>
      </c>
      <c r="B77" s="451" t="s">
        <v>32</v>
      </c>
      <c r="C77" s="450" t="s">
        <v>186</v>
      </c>
      <c r="D77" s="452" t="s">
        <v>161</v>
      </c>
      <c r="E77" s="452">
        <v>50</v>
      </c>
      <c r="F77" s="440">
        <f>VLOOKUP(B77,'Passive Stock_JT'!$E:$J,6,FALSE)</f>
        <v>10</v>
      </c>
      <c r="G77" s="441">
        <f>VLOOKUP(B77,'Daily Inventory'!$A:$C,3,FALSE)</f>
        <v>45</v>
      </c>
      <c r="H77" s="453">
        <f t="shared" si="16"/>
        <v>35</v>
      </c>
      <c r="I77" s="463"/>
      <c r="J77" s="480"/>
      <c r="K77" s="464"/>
      <c r="L77" s="464"/>
      <c r="M77" s="464"/>
      <c r="N77" s="457">
        <f t="shared" si="17"/>
        <v>45</v>
      </c>
      <c r="O77" s="458">
        <f t="shared" si="18"/>
        <v>35</v>
      </c>
    </row>
    <row r="78" spans="1:15" s="449" customFormat="1">
      <c r="A78" s="515" t="s">
        <v>11</v>
      </c>
      <c r="B78" s="451" t="s">
        <v>36</v>
      </c>
      <c r="C78" s="450" t="s">
        <v>187</v>
      </c>
      <c r="D78" s="452" t="s">
        <v>161</v>
      </c>
      <c r="E78" s="452">
        <v>50</v>
      </c>
      <c r="F78" s="440">
        <f>VLOOKUP(B78,'Passive Stock_JT'!$E:$J,6,FALSE)</f>
        <v>10</v>
      </c>
      <c r="G78" s="441">
        <f>VLOOKUP(B78,'Daily Inventory'!$A:$C,3,FALSE)</f>
        <v>49</v>
      </c>
      <c r="H78" s="453">
        <f t="shared" si="16"/>
        <v>39</v>
      </c>
      <c r="I78" s="463"/>
      <c r="J78" s="480"/>
      <c r="K78" s="464"/>
      <c r="L78" s="464"/>
      <c r="M78" s="464"/>
      <c r="N78" s="457">
        <f t="shared" si="17"/>
        <v>49</v>
      </c>
      <c r="O78" s="458">
        <f t="shared" si="18"/>
        <v>39</v>
      </c>
    </row>
    <row r="79" spans="1:15" s="449" customFormat="1" ht="15.75" customHeight="1">
      <c r="A79" s="515" t="s">
        <v>13</v>
      </c>
      <c r="B79" s="451" t="s">
        <v>52</v>
      </c>
      <c r="C79" s="450" t="s">
        <v>188</v>
      </c>
      <c r="D79" s="452" t="s">
        <v>161</v>
      </c>
      <c r="E79" s="452">
        <v>300</v>
      </c>
      <c r="F79" s="440">
        <f>VLOOKUP(B79,'Passive Stock_JT'!$E:$J,6,FALSE)</f>
        <v>20</v>
      </c>
      <c r="G79" s="441">
        <f>VLOOKUP(B79,'Daily Inventory'!$A:$C,3,FALSE)</f>
        <v>303</v>
      </c>
      <c r="H79" s="453">
        <f t="shared" si="16"/>
        <v>283</v>
      </c>
      <c r="I79" s="463"/>
      <c r="J79" s="480"/>
      <c r="K79" s="464"/>
      <c r="L79" s="464"/>
      <c r="M79" s="464"/>
      <c r="N79" s="457">
        <f t="shared" si="17"/>
        <v>303</v>
      </c>
      <c r="O79" s="458">
        <f t="shared" si="18"/>
        <v>283</v>
      </c>
    </row>
    <row r="80" spans="1:15" s="449" customFormat="1">
      <c r="A80" s="515" t="s">
        <v>14</v>
      </c>
      <c r="B80" s="451" t="s">
        <v>54</v>
      </c>
      <c r="C80" s="450" t="s">
        <v>189</v>
      </c>
      <c r="D80" s="452" t="s">
        <v>161</v>
      </c>
      <c r="E80" s="452">
        <v>150</v>
      </c>
      <c r="F80" s="440">
        <f>VLOOKUP(B80,'Passive Stock_JT'!$E:$J,6,FALSE)</f>
        <v>20</v>
      </c>
      <c r="G80" s="441">
        <f>VLOOKUP(B80,'Daily Inventory'!$A:$C,3,FALSE)</f>
        <v>231</v>
      </c>
      <c r="H80" s="453">
        <f t="shared" si="16"/>
        <v>211</v>
      </c>
      <c r="I80" s="517"/>
      <c r="J80" s="521"/>
      <c r="K80" s="464"/>
      <c r="L80" s="462"/>
      <c r="M80" s="456"/>
      <c r="N80" s="457">
        <f t="shared" si="17"/>
        <v>231</v>
      </c>
      <c r="O80" s="458">
        <f t="shared" si="18"/>
        <v>211</v>
      </c>
    </row>
    <row r="81" spans="1:15" s="449" customFormat="1">
      <c r="A81" s="515" t="s">
        <v>15</v>
      </c>
      <c r="B81" s="451" t="s">
        <v>57</v>
      </c>
      <c r="C81" s="450" t="s">
        <v>190</v>
      </c>
      <c r="D81" s="452" t="s">
        <v>161</v>
      </c>
      <c r="E81" s="452">
        <v>50</v>
      </c>
      <c r="F81" s="440">
        <f>VLOOKUP(B81,'Passive Stock_JT'!$E:$J,6,FALSE)</f>
        <v>20</v>
      </c>
      <c r="G81" s="441">
        <f>VLOOKUP(B81,'Daily Inventory'!$A:$C,3,FALSE)</f>
        <v>93</v>
      </c>
      <c r="H81" s="453">
        <f t="shared" si="16"/>
        <v>73</v>
      </c>
      <c r="I81" s="463"/>
      <c r="J81" s="570"/>
      <c r="K81" s="464"/>
      <c r="L81" s="464"/>
      <c r="M81" s="464"/>
      <c r="N81" s="457">
        <f t="shared" si="17"/>
        <v>93</v>
      </c>
      <c r="O81" s="458">
        <f t="shared" si="18"/>
        <v>73</v>
      </c>
    </row>
    <row r="82" spans="1:15" s="449" customFormat="1" ht="45">
      <c r="A82" s="519" t="s">
        <v>2045</v>
      </c>
      <c r="B82" s="472" t="s">
        <v>2042</v>
      </c>
      <c r="C82" s="450"/>
      <c r="D82" s="452" t="s">
        <v>1965</v>
      </c>
      <c r="E82" s="452"/>
      <c r="F82" s="440">
        <f>VLOOKUP(B82,'Passive Stock_JT'!$E:$J,6,FALSE)</f>
        <v>100</v>
      </c>
      <c r="G82" s="441">
        <f>VLOOKUP(B82,'Daily Inventory'!$A:$C,3,FALSE)</f>
        <v>8</v>
      </c>
      <c r="H82" s="453">
        <f t="shared" si="16"/>
        <v>-92</v>
      </c>
      <c r="I82" s="468">
        <f>50+20+30</f>
        <v>100</v>
      </c>
      <c r="J82" s="469" t="s">
        <v>3401</v>
      </c>
      <c r="K82" s="470"/>
      <c r="L82" s="445"/>
      <c r="M82" s="445" t="s">
        <v>3480</v>
      </c>
      <c r="N82" s="457">
        <f t="shared" si="17"/>
        <v>108</v>
      </c>
      <c r="O82" s="458">
        <f t="shared" si="18"/>
        <v>8</v>
      </c>
    </row>
    <row r="83" spans="1:15" s="449" customFormat="1">
      <c r="A83" s="519" t="s">
        <v>2046</v>
      </c>
      <c r="B83" s="472" t="s">
        <v>2043</v>
      </c>
      <c r="C83" s="450"/>
      <c r="D83" s="452" t="s">
        <v>1965</v>
      </c>
      <c r="E83" s="452"/>
      <c r="F83" s="440">
        <f>VLOOKUP(B83,'Passive Stock_JT'!$E:$J,6,FALSE)</f>
        <v>50</v>
      </c>
      <c r="G83" s="441">
        <f>VLOOKUP(B83,'Daily Inventory'!$A:$C,3,FALSE)</f>
        <v>22</v>
      </c>
      <c r="H83" s="453">
        <f t="shared" si="16"/>
        <v>-28</v>
      </c>
      <c r="I83" s="468">
        <v>30</v>
      </c>
      <c r="J83" s="469" t="s">
        <v>3354</v>
      </c>
      <c r="K83" s="470"/>
      <c r="L83" s="445"/>
      <c r="M83" s="445"/>
      <c r="N83" s="457">
        <f t="shared" si="17"/>
        <v>52</v>
      </c>
      <c r="O83" s="458">
        <f t="shared" si="18"/>
        <v>2</v>
      </c>
    </row>
    <row r="84" spans="1:15" s="449" customFormat="1">
      <c r="A84" s="519" t="s">
        <v>2047</v>
      </c>
      <c r="B84" s="472" t="s">
        <v>2044</v>
      </c>
      <c r="C84" s="450"/>
      <c r="D84" s="452" t="s">
        <v>1965</v>
      </c>
      <c r="E84" s="452"/>
      <c r="F84" s="440">
        <f>VLOOKUP(B84,'Passive Stock_JT'!$E:$J,6,FALSE)</f>
        <v>50</v>
      </c>
      <c r="G84" s="441">
        <f>VLOOKUP(B84,'Daily Inventory'!$A:$C,3,FALSE)</f>
        <v>22</v>
      </c>
      <c r="H84" s="453">
        <f t="shared" si="16"/>
        <v>-28</v>
      </c>
      <c r="I84" s="468">
        <v>30</v>
      </c>
      <c r="J84" s="469" t="s">
        <v>3354</v>
      </c>
      <c r="K84" s="470"/>
      <c r="L84" s="445"/>
      <c r="M84" s="445"/>
      <c r="N84" s="457">
        <f t="shared" si="17"/>
        <v>52</v>
      </c>
      <c r="O84" s="458">
        <f t="shared" si="18"/>
        <v>2</v>
      </c>
    </row>
    <row r="85" spans="1:15" s="449" customFormat="1" ht="30">
      <c r="A85" s="519" t="s">
        <v>2226</v>
      </c>
      <c r="B85" s="472" t="s">
        <v>2227</v>
      </c>
      <c r="C85" s="450"/>
      <c r="D85" s="452" t="s">
        <v>1965</v>
      </c>
      <c r="E85" s="452"/>
      <c r="F85" s="440">
        <f>VLOOKUP(B85,'Passive Stock_JT'!$E:$J,6,FALSE)</f>
        <v>20</v>
      </c>
      <c r="G85" s="441">
        <f>VLOOKUP(B85,'Daily Inventory'!$A:$C,3,FALSE)</f>
        <v>4</v>
      </c>
      <c r="H85" s="453">
        <f>G85-F85</f>
        <v>-16</v>
      </c>
      <c r="I85" s="468">
        <f>5+20</f>
        <v>25</v>
      </c>
      <c r="J85" s="469" t="s">
        <v>3355</v>
      </c>
      <c r="K85" s="470"/>
      <c r="L85" s="445"/>
      <c r="M85" s="445" t="s">
        <v>3481</v>
      </c>
      <c r="N85" s="457">
        <f t="shared" si="17"/>
        <v>29</v>
      </c>
      <c r="O85" s="458">
        <f t="shared" si="18"/>
        <v>9</v>
      </c>
    </row>
    <row r="86" spans="1:15" s="449" customFormat="1">
      <c r="A86" s="519" t="s">
        <v>2304</v>
      </c>
      <c r="B86" s="472" t="s">
        <v>2302</v>
      </c>
      <c r="C86" s="450"/>
      <c r="D86" s="452" t="s">
        <v>1965</v>
      </c>
      <c r="E86" s="452"/>
      <c r="F86" s="440">
        <f>VLOOKUP(B86,'Passive Stock_JT'!$E:$J,6,FALSE)</f>
        <v>20</v>
      </c>
      <c r="G86" s="441">
        <f>VLOOKUP(B86,'Daily Inventory'!$A:$C,3,FALSE)</f>
        <v>16</v>
      </c>
      <c r="H86" s="453">
        <f>G86-F86</f>
        <v>-4</v>
      </c>
      <c r="I86" s="468">
        <v>5</v>
      </c>
      <c r="J86" s="469" t="s">
        <v>3302</v>
      </c>
      <c r="K86" s="470"/>
      <c r="L86" s="445"/>
      <c r="M86" s="445">
        <v>43236</v>
      </c>
      <c r="N86" s="457">
        <f t="shared" si="17"/>
        <v>21</v>
      </c>
      <c r="O86" s="458">
        <f t="shared" si="18"/>
        <v>1</v>
      </c>
    </row>
    <row r="87" spans="1:15" s="449" customFormat="1">
      <c r="A87" s="519" t="s">
        <v>2305</v>
      </c>
      <c r="B87" s="472" t="s">
        <v>2303</v>
      </c>
      <c r="C87" s="450"/>
      <c r="D87" s="452" t="s">
        <v>1965</v>
      </c>
      <c r="E87" s="452"/>
      <c r="F87" s="440">
        <f>VLOOKUP(B87,'Passive Stock_JT'!$E:$J,6,FALSE)</f>
        <v>20</v>
      </c>
      <c r="G87" s="441">
        <f>VLOOKUP(B87,'Daily Inventory'!$A:$C,3,FALSE)</f>
        <v>21</v>
      </c>
      <c r="H87" s="453">
        <f>G87-F87</f>
        <v>1</v>
      </c>
      <c r="I87" s="468"/>
      <c r="J87" s="469"/>
      <c r="K87" s="470"/>
      <c r="L87" s="445"/>
      <c r="M87" s="445"/>
      <c r="N87" s="457">
        <f t="shared" si="17"/>
        <v>21</v>
      </c>
      <c r="O87" s="458">
        <f t="shared" si="18"/>
        <v>1</v>
      </c>
    </row>
    <row r="88" spans="1:15" s="449" customFormat="1">
      <c r="A88" s="519" t="s">
        <v>2051</v>
      </c>
      <c r="B88" s="472" t="s">
        <v>2048</v>
      </c>
      <c r="C88" s="450"/>
      <c r="D88" s="452" t="s">
        <v>1965</v>
      </c>
      <c r="E88" s="452"/>
      <c r="F88" s="440">
        <f>VLOOKUP(B88,'Passive Stock_JT'!$E:$J,6,FALSE)</f>
        <v>20</v>
      </c>
      <c r="G88" s="441">
        <f>VLOOKUP(B88,'Daily Inventory'!$A:$C,3,FALSE)</f>
        <v>25</v>
      </c>
      <c r="H88" s="453">
        <f t="shared" si="16"/>
        <v>5</v>
      </c>
      <c r="I88" s="468"/>
      <c r="J88" s="469"/>
      <c r="K88" s="470"/>
      <c r="L88" s="445"/>
      <c r="M88" s="445"/>
      <c r="N88" s="457">
        <f t="shared" si="17"/>
        <v>25</v>
      </c>
      <c r="O88" s="458">
        <f t="shared" si="18"/>
        <v>5</v>
      </c>
    </row>
    <row r="89" spans="1:15" s="449" customFormat="1">
      <c r="A89" s="519" t="s">
        <v>2052</v>
      </c>
      <c r="B89" s="472" t="s">
        <v>2049</v>
      </c>
      <c r="C89" s="450"/>
      <c r="D89" s="452" t="s">
        <v>1965</v>
      </c>
      <c r="E89" s="452"/>
      <c r="F89" s="440">
        <f>VLOOKUP(B89,'Passive Stock_JT'!$E:$J,6,FALSE)</f>
        <v>20</v>
      </c>
      <c r="G89" s="441">
        <f>VLOOKUP(B89,'Daily Inventory'!$A:$C,3,FALSE)</f>
        <v>25</v>
      </c>
      <c r="H89" s="453">
        <f t="shared" si="16"/>
        <v>5</v>
      </c>
      <c r="I89" s="468"/>
      <c r="J89" s="469"/>
      <c r="K89" s="470"/>
      <c r="L89" s="445"/>
      <c r="M89" s="445"/>
      <c r="N89" s="457">
        <f t="shared" si="17"/>
        <v>25</v>
      </c>
      <c r="O89" s="458">
        <f t="shared" si="18"/>
        <v>5</v>
      </c>
    </row>
    <row r="90" spans="1:15" s="449" customFormat="1">
      <c r="A90" s="519" t="s">
        <v>2053</v>
      </c>
      <c r="B90" s="472" t="s">
        <v>2050</v>
      </c>
      <c r="C90" s="450"/>
      <c r="D90" s="452" t="s">
        <v>1965</v>
      </c>
      <c r="E90" s="452"/>
      <c r="F90" s="440">
        <f>VLOOKUP(B90,'Passive Stock_JT'!$E:$J,6,FALSE)</f>
        <v>20</v>
      </c>
      <c r="G90" s="441">
        <f>VLOOKUP(B90,'Daily Inventory'!$A:$C,3,FALSE)</f>
        <v>20</v>
      </c>
      <c r="H90" s="453">
        <f t="shared" si="16"/>
        <v>0</v>
      </c>
      <c r="I90" s="468"/>
      <c r="J90" s="469"/>
      <c r="K90" s="470"/>
      <c r="L90" s="445"/>
      <c r="M90" s="445"/>
      <c r="N90" s="457">
        <f t="shared" si="17"/>
        <v>20</v>
      </c>
      <c r="O90" s="458">
        <f t="shared" si="18"/>
        <v>0</v>
      </c>
    </row>
    <row r="91" spans="1:15" s="449" customFormat="1">
      <c r="A91" s="474" t="s">
        <v>2351</v>
      </c>
      <c r="B91" s="475" t="s">
        <v>2352</v>
      </c>
      <c r="C91" s="450"/>
      <c r="D91" s="452" t="s">
        <v>1965</v>
      </c>
      <c r="E91" s="452"/>
      <c r="F91" s="440">
        <f>VLOOKUP(B91,'Passive Stock_JT'!$E:$J,6,FALSE)</f>
        <v>20</v>
      </c>
      <c r="G91" s="441">
        <f>VLOOKUP(B91,'Daily Inventory'!$A:$C,3,FALSE)</f>
        <v>18</v>
      </c>
      <c r="H91" s="453">
        <f>G91-F91</f>
        <v>-2</v>
      </c>
      <c r="I91" s="468">
        <v>5</v>
      </c>
      <c r="J91" s="469" t="s">
        <v>3302</v>
      </c>
      <c r="K91" s="470"/>
      <c r="L91" s="445"/>
      <c r="M91" s="445">
        <v>43236</v>
      </c>
      <c r="N91" s="457">
        <f t="shared" si="17"/>
        <v>23</v>
      </c>
      <c r="O91" s="458">
        <f>N91-F91</f>
        <v>3</v>
      </c>
    </row>
    <row r="92" spans="1:15" s="449" customFormat="1">
      <c r="A92" s="474" t="s">
        <v>2353</v>
      </c>
      <c r="B92" s="475" t="s">
        <v>2355</v>
      </c>
      <c r="C92" s="450"/>
      <c r="D92" s="452" t="s">
        <v>1965</v>
      </c>
      <c r="E92" s="452"/>
      <c r="F92" s="440">
        <f>VLOOKUP(B92,'Passive Stock_JT'!$E:$J,6,FALSE)</f>
        <v>20</v>
      </c>
      <c r="G92" s="441">
        <f>VLOOKUP(B92,'Daily Inventory'!$A:$C,3,FALSE)</f>
        <v>20</v>
      </c>
      <c r="H92" s="453">
        <f>G92-F92</f>
        <v>0</v>
      </c>
      <c r="I92" s="468"/>
      <c r="J92" s="469"/>
      <c r="K92" s="470"/>
      <c r="L92" s="445"/>
      <c r="M92" s="445"/>
      <c r="N92" s="457">
        <f t="shared" si="17"/>
        <v>20</v>
      </c>
      <c r="O92" s="458">
        <f>N92-F92</f>
        <v>0</v>
      </c>
    </row>
    <row r="93" spans="1:15" s="449" customFormat="1">
      <c r="A93" s="474" t="s">
        <v>2354</v>
      </c>
      <c r="B93" s="475" t="s">
        <v>2356</v>
      </c>
      <c r="C93" s="450"/>
      <c r="D93" s="452" t="s">
        <v>1965</v>
      </c>
      <c r="E93" s="452"/>
      <c r="F93" s="440">
        <f>VLOOKUP(B93,'Passive Stock_JT'!$E:$J,6,FALSE)</f>
        <v>20</v>
      </c>
      <c r="G93" s="441">
        <f>VLOOKUP(B93,'Daily Inventory'!$A:$C,3,FALSE)</f>
        <v>20</v>
      </c>
      <c r="H93" s="453">
        <f>G93-F93</f>
        <v>0</v>
      </c>
      <c r="I93" s="468"/>
      <c r="J93" s="469"/>
      <c r="K93" s="470"/>
      <c r="L93" s="445"/>
      <c r="M93" s="445"/>
      <c r="N93" s="457">
        <f t="shared" si="17"/>
        <v>20</v>
      </c>
      <c r="O93" s="458">
        <f>N93-F93</f>
        <v>0</v>
      </c>
    </row>
    <row r="94" spans="1:15" s="449" customFormat="1">
      <c r="A94" s="515" t="s">
        <v>1887</v>
      </c>
      <c r="B94" s="451" t="s">
        <v>1883</v>
      </c>
      <c r="C94" s="450"/>
      <c r="D94" s="452" t="s">
        <v>161</v>
      </c>
      <c r="E94" s="452"/>
      <c r="F94" s="440">
        <f>VLOOKUP(B94,'Passive Stock_JT'!$E:$J,6,FALSE)</f>
        <v>150</v>
      </c>
      <c r="G94" s="441">
        <f>VLOOKUP(B94,'Daily Inventory'!$A:$C,3,FALSE)</f>
        <v>86</v>
      </c>
      <c r="H94" s="453">
        <f t="shared" si="16"/>
        <v>-64</v>
      </c>
      <c r="I94" s="468">
        <v>100</v>
      </c>
      <c r="J94" s="469" t="s">
        <v>3302</v>
      </c>
      <c r="K94" s="470"/>
      <c r="L94" s="445"/>
      <c r="M94" s="445">
        <v>43236</v>
      </c>
      <c r="N94" s="457">
        <f t="shared" si="17"/>
        <v>186</v>
      </c>
      <c r="O94" s="458">
        <f t="shared" si="18"/>
        <v>36</v>
      </c>
    </row>
    <row r="95" spans="1:15" s="449" customFormat="1">
      <c r="A95" s="515" t="s">
        <v>1888</v>
      </c>
      <c r="B95" s="451" t="s">
        <v>1884</v>
      </c>
      <c r="C95" s="450"/>
      <c r="D95" s="452" t="s">
        <v>161</v>
      </c>
      <c r="E95" s="452"/>
      <c r="F95" s="440">
        <f>VLOOKUP(B95,'Passive Stock_JT'!$E:$J,6,FALSE)</f>
        <v>100</v>
      </c>
      <c r="G95" s="441">
        <f>VLOOKUP(B95,'Daily Inventory'!$A:$C,3,FALSE)</f>
        <v>98</v>
      </c>
      <c r="H95" s="453">
        <f t="shared" si="16"/>
        <v>-2</v>
      </c>
      <c r="I95" s="468">
        <v>20</v>
      </c>
      <c r="J95" s="469" t="s">
        <v>3302</v>
      </c>
      <c r="K95" s="470"/>
      <c r="L95" s="445"/>
      <c r="M95" s="445">
        <v>43236</v>
      </c>
      <c r="N95" s="457">
        <f t="shared" si="17"/>
        <v>118</v>
      </c>
      <c r="O95" s="458">
        <f t="shared" si="18"/>
        <v>18</v>
      </c>
    </row>
    <row r="96" spans="1:15" s="449" customFormat="1">
      <c r="A96" s="515" t="s">
        <v>1889</v>
      </c>
      <c r="B96" s="451" t="s">
        <v>1885</v>
      </c>
      <c r="C96" s="450"/>
      <c r="D96" s="452" t="s">
        <v>161</v>
      </c>
      <c r="E96" s="452"/>
      <c r="F96" s="440">
        <f>VLOOKUP(B96,'Passive Stock_JT'!$E:$J,6,FALSE)</f>
        <v>20</v>
      </c>
      <c r="G96" s="441">
        <f>VLOOKUP(B96,'Daily Inventory'!$A:$C,3,FALSE)</f>
        <v>12</v>
      </c>
      <c r="H96" s="453">
        <f t="shared" si="16"/>
        <v>-8</v>
      </c>
      <c r="I96" s="468">
        <v>10</v>
      </c>
      <c r="J96" s="469" t="s">
        <v>3302</v>
      </c>
      <c r="K96" s="470"/>
      <c r="L96" s="445"/>
      <c r="M96" s="445">
        <v>43236</v>
      </c>
      <c r="N96" s="457">
        <f t="shared" si="17"/>
        <v>22</v>
      </c>
      <c r="O96" s="458">
        <f t="shared" si="18"/>
        <v>2</v>
      </c>
    </row>
    <row r="97" spans="1:15" s="449" customFormat="1">
      <c r="A97" s="519" t="s">
        <v>2347</v>
      </c>
      <c r="B97" s="472" t="s">
        <v>2348</v>
      </c>
      <c r="C97" s="450"/>
      <c r="D97" s="452" t="s">
        <v>1965</v>
      </c>
      <c r="E97" s="452"/>
      <c r="F97" s="440">
        <f>VLOOKUP(B97,'Passive Stock_JT'!$E:$J,6,FALSE)</f>
        <v>30</v>
      </c>
      <c r="G97" s="441">
        <f>VLOOKUP(B97,'Daily Inventory'!$A:$C,3,FALSE)</f>
        <v>12</v>
      </c>
      <c r="H97" s="453">
        <f t="shared" si="16"/>
        <v>-18</v>
      </c>
      <c r="I97" s="463">
        <v>20</v>
      </c>
      <c r="J97" s="473" t="s">
        <v>3354</v>
      </c>
      <c r="K97" s="464"/>
      <c r="L97" s="464"/>
      <c r="M97" s="529">
        <v>43238</v>
      </c>
      <c r="N97" s="457">
        <f t="shared" si="17"/>
        <v>32</v>
      </c>
      <c r="O97" s="458">
        <f>N97-F97</f>
        <v>2</v>
      </c>
    </row>
    <row r="98" spans="1:15" s="449" customFormat="1">
      <c r="A98" s="519" t="s">
        <v>1692</v>
      </c>
      <c r="B98" s="472" t="s">
        <v>1699</v>
      </c>
      <c r="C98" s="450"/>
      <c r="D98" s="452" t="s">
        <v>1965</v>
      </c>
      <c r="E98" s="452"/>
      <c r="F98" s="440">
        <f>VLOOKUP(B98,'Passive Stock_JT'!$E:$J,6,FALSE)</f>
        <v>30</v>
      </c>
      <c r="G98" s="441">
        <f>VLOOKUP(B98,'Daily Inventory'!$A:$C,3,FALSE)</f>
        <v>13</v>
      </c>
      <c r="H98" s="453">
        <f t="shared" ref="H98:H110" si="19">G98-F98</f>
        <v>-17</v>
      </c>
      <c r="I98" s="463">
        <v>20</v>
      </c>
      <c r="J98" s="473" t="s">
        <v>3354</v>
      </c>
      <c r="K98" s="470"/>
      <c r="L98" s="445"/>
      <c r="M98" s="445">
        <v>43238</v>
      </c>
      <c r="N98" s="457">
        <f t="shared" si="17"/>
        <v>33</v>
      </c>
      <c r="O98" s="458">
        <f t="shared" si="18"/>
        <v>3</v>
      </c>
    </row>
    <row r="99" spans="1:15" s="449" customFormat="1">
      <c r="A99" s="519" t="s">
        <v>2000</v>
      </c>
      <c r="B99" s="472" t="s">
        <v>1990</v>
      </c>
      <c r="C99" s="450"/>
      <c r="D99" s="452" t="s">
        <v>1965</v>
      </c>
      <c r="E99" s="452"/>
      <c r="F99" s="440">
        <f>VLOOKUP(B99,'Passive Stock_JT'!$E:$J,6,FALSE)</f>
        <v>15</v>
      </c>
      <c r="G99" s="441">
        <f>VLOOKUP(B99,'Daily Inventory'!$A:$C,3,FALSE)</f>
        <v>10</v>
      </c>
      <c r="H99" s="453">
        <f t="shared" si="19"/>
        <v>-5</v>
      </c>
      <c r="I99" s="463">
        <v>5</v>
      </c>
      <c r="J99" s="473" t="s">
        <v>3354</v>
      </c>
      <c r="K99" s="464"/>
      <c r="L99" s="464"/>
      <c r="M99" s="529">
        <v>43238</v>
      </c>
      <c r="N99" s="457">
        <f t="shared" si="17"/>
        <v>15</v>
      </c>
      <c r="O99" s="458">
        <f t="shared" si="18"/>
        <v>0</v>
      </c>
    </row>
    <row r="100" spans="1:15" s="449" customFormat="1">
      <c r="A100" s="519" t="s">
        <v>2001</v>
      </c>
      <c r="B100" s="472" t="s">
        <v>1991</v>
      </c>
      <c r="C100" s="450"/>
      <c r="D100" s="452" t="s">
        <v>1965</v>
      </c>
      <c r="E100" s="452"/>
      <c r="F100" s="440">
        <f>VLOOKUP(B100,'Passive Stock_JT'!$E:$J,6,FALSE)</f>
        <v>15</v>
      </c>
      <c r="G100" s="441">
        <f>VLOOKUP(B100,'Daily Inventory'!$A:$C,3,FALSE)</f>
        <v>9</v>
      </c>
      <c r="H100" s="453">
        <f t="shared" si="19"/>
        <v>-6</v>
      </c>
      <c r="I100" s="463">
        <v>5</v>
      </c>
      <c r="J100" s="473" t="s">
        <v>3354</v>
      </c>
      <c r="K100" s="464"/>
      <c r="L100" s="464"/>
      <c r="M100" s="529">
        <v>43238</v>
      </c>
      <c r="N100" s="457">
        <f t="shared" si="17"/>
        <v>14</v>
      </c>
      <c r="O100" s="458">
        <f t="shared" si="18"/>
        <v>-1</v>
      </c>
    </row>
    <row r="101" spans="1:15" s="449" customFormat="1">
      <c r="A101" s="519" t="s">
        <v>1693</v>
      </c>
      <c r="B101" s="472" t="s">
        <v>1696</v>
      </c>
      <c r="C101" s="450"/>
      <c r="D101" s="452" t="s">
        <v>1965</v>
      </c>
      <c r="E101" s="452"/>
      <c r="F101" s="440">
        <f>VLOOKUP(B101,'Passive Stock_JT'!$E:$J,6,FALSE)</f>
        <v>30</v>
      </c>
      <c r="G101" s="441">
        <f>VLOOKUP(B101,'Daily Inventory'!$A:$C,3,FALSE)</f>
        <v>12</v>
      </c>
      <c r="H101" s="453">
        <f t="shared" si="19"/>
        <v>-18</v>
      </c>
      <c r="I101" s="463">
        <v>20</v>
      </c>
      <c r="J101" s="473" t="s">
        <v>3354</v>
      </c>
      <c r="K101" s="464"/>
      <c r="L101" s="464"/>
      <c r="M101" s="529">
        <v>43238</v>
      </c>
      <c r="N101" s="457">
        <f t="shared" si="17"/>
        <v>32</v>
      </c>
      <c r="O101" s="458">
        <f t="shared" si="18"/>
        <v>2</v>
      </c>
    </row>
    <row r="102" spans="1:15" s="449" customFormat="1">
      <c r="A102" s="519" t="s">
        <v>2002</v>
      </c>
      <c r="B102" s="472" t="s">
        <v>1992</v>
      </c>
      <c r="C102" s="450"/>
      <c r="D102" s="452" t="s">
        <v>1965</v>
      </c>
      <c r="E102" s="452"/>
      <c r="F102" s="440">
        <f>VLOOKUP(B102,'Passive Stock_JT'!$E:$J,6,FALSE)</f>
        <v>30</v>
      </c>
      <c r="G102" s="441">
        <f>VLOOKUP(B102,'Daily Inventory'!$A:$C,3,FALSE)</f>
        <v>10</v>
      </c>
      <c r="H102" s="453">
        <f t="shared" si="19"/>
        <v>-20</v>
      </c>
      <c r="I102" s="463">
        <v>20</v>
      </c>
      <c r="J102" s="473" t="s">
        <v>3354</v>
      </c>
      <c r="K102" s="464"/>
      <c r="L102" s="464"/>
      <c r="M102" s="529">
        <v>43238</v>
      </c>
      <c r="N102" s="457">
        <f t="shared" si="17"/>
        <v>30</v>
      </c>
      <c r="O102" s="458">
        <f t="shared" si="18"/>
        <v>0</v>
      </c>
    </row>
    <row r="103" spans="1:15" s="449" customFormat="1">
      <c r="A103" s="519" t="s">
        <v>1694</v>
      </c>
      <c r="B103" s="472" t="s">
        <v>1698</v>
      </c>
      <c r="C103" s="450"/>
      <c r="D103" s="452" t="s">
        <v>1965</v>
      </c>
      <c r="E103" s="452"/>
      <c r="F103" s="440">
        <f>VLOOKUP(B103,'Passive Stock_JT'!$E:$J,6,FALSE)</f>
        <v>15</v>
      </c>
      <c r="G103" s="441">
        <f>VLOOKUP(B103,'Daily Inventory'!$A:$C,3,FALSE)</f>
        <v>15</v>
      </c>
      <c r="H103" s="453">
        <f t="shared" si="19"/>
        <v>0</v>
      </c>
      <c r="I103" s="463"/>
      <c r="J103" s="480"/>
      <c r="K103" s="464"/>
      <c r="L103" s="464"/>
      <c r="M103" s="529"/>
      <c r="N103" s="457">
        <f t="shared" si="17"/>
        <v>15</v>
      </c>
      <c r="O103" s="458">
        <f t="shared" si="18"/>
        <v>0</v>
      </c>
    </row>
    <row r="104" spans="1:15" s="449" customFormat="1">
      <c r="A104" s="519" t="s">
        <v>1695</v>
      </c>
      <c r="B104" s="472" t="s">
        <v>1697</v>
      </c>
      <c r="C104" s="450"/>
      <c r="D104" s="452" t="s">
        <v>1965</v>
      </c>
      <c r="E104" s="452"/>
      <c r="F104" s="440">
        <f>VLOOKUP(B104,'Passive Stock_JT'!$E:$J,6,FALSE)</f>
        <v>15</v>
      </c>
      <c r="G104" s="441">
        <f>VLOOKUP(B104,'Daily Inventory'!$A:$C,3,FALSE)</f>
        <v>7</v>
      </c>
      <c r="H104" s="453">
        <f t="shared" si="19"/>
        <v>-8</v>
      </c>
      <c r="I104" s="463">
        <v>10</v>
      </c>
      <c r="J104" s="473" t="s">
        <v>3354</v>
      </c>
      <c r="K104" s="464"/>
      <c r="L104" s="464"/>
      <c r="M104" s="529">
        <v>43238</v>
      </c>
      <c r="N104" s="457">
        <f t="shared" si="17"/>
        <v>17</v>
      </c>
      <c r="O104" s="458">
        <f t="shared" si="18"/>
        <v>2</v>
      </c>
    </row>
    <row r="105" spans="1:15" s="449" customFormat="1">
      <c r="A105" s="519" t="s">
        <v>2071</v>
      </c>
      <c r="B105" s="472" t="s">
        <v>2072</v>
      </c>
      <c r="C105" s="450"/>
      <c r="D105" s="452" t="s">
        <v>1965</v>
      </c>
      <c r="E105" s="452"/>
      <c r="F105" s="440">
        <f>VLOOKUP(B105,'Passive Stock_JT'!$E:$J,6,FALSE)</f>
        <v>10</v>
      </c>
      <c r="G105" s="441">
        <f>VLOOKUP(B105,'Daily Inventory'!$A:$C,3,FALSE)</f>
        <v>24</v>
      </c>
      <c r="H105" s="453">
        <f>G105-F105</f>
        <v>14</v>
      </c>
      <c r="I105" s="463"/>
      <c r="J105" s="480"/>
      <c r="K105" s="464"/>
      <c r="L105" s="464"/>
      <c r="M105" s="464"/>
      <c r="N105" s="457">
        <f t="shared" si="17"/>
        <v>24</v>
      </c>
      <c r="O105" s="458">
        <f t="shared" si="18"/>
        <v>14</v>
      </c>
    </row>
    <row r="106" spans="1:15" s="449" customFormat="1">
      <c r="A106" s="519" t="s">
        <v>2003</v>
      </c>
      <c r="B106" s="472" t="s">
        <v>1993</v>
      </c>
      <c r="C106" s="450"/>
      <c r="D106" s="452" t="s">
        <v>1965</v>
      </c>
      <c r="E106" s="452"/>
      <c r="F106" s="440">
        <f>VLOOKUP(B106,'Passive Stock_JT'!$E:$J,6,FALSE)</f>
        <v>10</v>
      </c>
      <c r="G106" s="441">
        <f>VLOOKUP(B106,'Daily Inventory'!$A:$C,3,FALSE)</f>
        <v>25</v>
      </c>
      <c r="H106" s="453">
        <f t="shared" si="19"/>
        <v>15</v>
      </c>
      <c r="I106" s="463"/>
      <c r="J106" s="480"/>
      <c r="K106" s="464"/>
      <c r="L106" s="464"/>
      <c r="M106" s="464"/>
      <c r="N106" s="457">
        <f t="shared" si="17"/>
        <v>25</v>
      </c>
      <c r="O106" s="458">
        <f t="shared" si="18"/>
        <v>15</v>
      </c>
    </row>
    <row r="107" spans="1:15" s="449" customFormat="1">
      <c r="A107" s="519" t="s">
        <v>2004</v>
      </c>
      <c r="B107" s="472" t="s">
        <v>1994</v>
      </c>
      <c r="C107" s="450"/>
      <c r="D107" s="452" t="s">
        <v>1965</v>
      </c>
      <c r="E107" s="452"/>
      <c r="F107" s="440">
        <f>VLOOKUP(B107,'Passive Stock_JT'!$E:$J,6,FALSE)</f>
        <v>5</v>
      </c>
      <c r="G107" s="441">
        <f>VLOOKUP(B107,'Daily Inventory'!$A:$C,3,FALSE)</f>
        <v>15</v>
      </c>
      <c r="H107" s="453">
        <f t="shared" si="19"/>
        <v>10</v>
      </c>
      <c r="I107" s="463"/>
      <c r="J107" s="480"/>
      <c r="K107" s="464"/>
      <c r="L107" s="464"/>
      <c r="M107" s="464"/>
      <c r="N107" s="457">
        <f t="shared" si="17"/>
        <v>15</v>
      </c>
      <c r="O107" s="458">
        <f t="shared" si="18"/>
        <v>10</v>
      </c>
    </row>
    <row r="108" spans="1:15" s="449" customFormat="1">
      <c r="A108" s="519" t="s">
        <v>2005</v>
      </c>
      <c r="B108" s="472" t="s">
        <v>1995</v>
      </c>
      <c r="C108" s="450"/>
      <c r="D108" s="452" t="s">
        <v>1965</v>
      </c>
      <c r="E108" s="452"/>
      <c r="F108" s="440">
        <f>VLOOKUP(B108,'Passive Stock_JT'!$E:$J,6,FALSE)</f>
        <v>5</v>
      </c>
      <c r="G108" s="441">
        <f>VLOOKUP(B108,'Daily Inventory'!$A:$C,3,FALSE)</f>
        <v>15</v>
      </c>
      <c r="H108" s="453">
        <f t="shared" si="19"/>
        <v>10</v>
      </c>
      <c r="I108" s="463"/>
      <c r="J108" s="480"/>
      <c r="K108" s="464"/>
      <c r="L108" s="464"/>
      <c r="M108" s="464"/>
      <c r="N108" s="457">
        <f t="shared" si="17"/>
        <v>15</v>
      </c>
      <c r="O108" s="458">
        <f t="shared" si="18"/>
        <v>10</v>
      </c>
    </row>
    <row r="109" spans="1:15" s="449" customFormat="1">
      <c r="A109" s="519" t="s">
        <v>2006</v>
      </c>
      <c r="B109" s="472" t="s">
        <v>1996</v>
      </c>
      <c r="C109" s="450"/>
      <c r="D109" s="452" t="s">
        <v>1965</v>
      </c>
      <c r="E109" s="452"/>
      <c r="F109" s="440">
        <f>VLOOKUP(B109,'Passive Stock_JT'!$E:$J,6,FALSE)</f>
        <v>10</v>
      </c>
      <c r="G109" s="441">
        <f>VLOOKUP(B109,'Daily Inventory'!$A:$C,3,FALSE)</f>
        <v>25</v>
      </c>
      <c r="H109" s="453">
        <f t="shared" si="19"/>
        <v>15</v>
      </c>
      <c r="I109" s="463"/>
      <c r="J109" s="480"/>
      <c r="K109" s="464"/>
      <c r="L109" s="464"/>
      <c r="M109" s="464"/>
      <c r="N109" s="457">
        <f t="shared" si="17"/>
        <v>25</v>
      </c>
      <c r="O109" s="458">
        <f t="shared" si="18"/>
        <v>15</v>
      </c>
    </row>
    <row r="110" spans="1:15" s="449" customFormat="1">
      <c r="A110" s="519" t="s">
        <v>2007</v>
      </c>
      <c r="B110" s="472" t="s">
        <v>1997</v>
      </c>
      <c r="C110" s="450"/>
      <c r="D110" s="452" t="s">
        <v>1965</v>
      </c>
      <c r="E110" s="452"/>
      <c r="F110" s="440">
        <f>VLOOKUP(B110,'Passive Stock_JT'!$E:$J,6,FALSE)</f>
        <v>10</v>
      </c>
      <c r="G110" s="441">
        <f>VLOOKUP(B110,'Daily Inventory'!$A:$C,3,FALSE)</f>
        <v>25</v>
      </c>
      <c r="H110" s="453">
        <f t="shared" si="19"/>
        <v>15</v>
      </c>
      <c r="I110" s="463"/>
      <c r="J110" s="480"/>
      <c r="K110" s="464"/>
      <c r="L110" s="464"/>
      <c r="M110" s="464"/>
      <c r="N110" s="457">
        <f t="shared" si="17"/>
        <v>25</v>
      </c>
      <c r="O110" s="458">
        <f t="shared" si="18"/>
        <v>15</v>
      </c>
    </row>
    <row r="111" spans="1:15" s="449" customFormat="1">
      <c r="A111" s="519" t="s">
        <v>2008</v>
      </c>
      <c r="B111" s="472" t="s">
        <v>1998</v>
      </c>
      <c r="C111" s="518"/>
      <c r="D111" s="452" t="s">
        <v>1965</v>
      </c>
      <c r="E111" s="452"/>
      <c r="F111" s="440">
        <f>VLOOKUP(B111,'Passive Stock_JT'!$E:$J,6,FALSE)</f>
        <v>5</v>
      </c>
      <c r="G111" s="441">
        <f>VLOOKUP(B111,'Daily Inventory'!$A:$C,3,FALSE)</f>
        <v>15</v>
      </c>
      <c r="H111" s="453">
        <f>G111-F111</f>
        <v>10</v>
      </c>
      <c r="I111" s="463"/>
      <c r="J111" s="480"/>
      <c r="K111" s="464"/>
      <c r="L111" s="464"/>
      <c r="M111" s="464"/>
      <c r="N111" s="457">
        <f t="shared" si="17"/>
        <v>15</v>
      </c>
      <c r="O111" s="458">
        <f t="shared" si="18"/>
        <v>10</v>
      </c>
    </row>
    <row r="112" spans="1:15" s="449" customFormat="1">
      <c r="A112" s="519" t="s">
        <v>2009</v>
      </c>
      <c r="B112" s="472" t="s">
        <v>1999</v>
      </c>
      <c r="C112" s="518"/>
      <c r="D112" s="452" t="s">
        <v>1965</v>
      </c>
      <c r="E112" s="452"/>
      <c r="F112" s="440">
        <f>VLOOKUP(B112,'Passive Stock_JT'!$E:$J,6,FALSE)</f>
        <v>5</v>
      </c>
      <c r="G112" s="441">
        <f>VLOOKUP(B112,'Daily Inventory'!$A:$C,3,FALSE)</f>
        <v>5</v>
      </c>
      <c r="H112" s="453">
        <f>G112-F112</f>
        <v>0</v>
      </c>
      <c r="I112" s="463"/>
      <c r="J112" s="480"/>
      <c r="K112" s="464"/>
      <c r="L112" s="464"/>
      <c r="M112" s="464"/>
      <c r="N112" s="457">
        <f t="shared" si="17"/>
        <v>5</v>
      </c>
      <c r="O112" s="458">
        <f t="shared" si="18"/>
        <v>0</v>
      </c>
    </row>
    <row r="113" spans="1:15" s="449" customFormat="1">
      <c r="A113" s="519" t="s">
        <v>1920</v>
      </c>
      <c r="B113" s="472" t="s">
        <v>1926</v>
      </c>
      <c r="C113" s="518"/>
      <c r="D113" s="452" t="s">
        <v>1965</v>
      </c>
      <c r="E113" s="452"/>
      <c r="F113" s="440">
        <f>VLOOKUP(B113,'Passive Stock_JT'!$E:$J,6,FALSE)</f>
        <v>70</v>
      </c>
      <c r="G113" s="441">
        <f>VLOOKUP(B113,'Daily Inventory'!$A:$C,3,FALSE)</f>
        <v>20</v>
      </c>
      <c r="H113" s="453">
        <f t="shared" ref="H113:H128" si="20">G113-F113</f>
        <v>-50</v>
      </c>
      <c r="I113" s="463">
        <v>50</v>
      </c>
      <c r="J113" s="473" t="s">
        <v>3354</v>
      </c>
      <c r="K113" s="464"/>
      <c r="L113" s="464"/>
      <c r="M113" s="529">
        <v>43238</v>
      </c>
      <c r="N113" s="457">
        <f t="shared" ref="N113:N128" si="21">G113+I113</f>
        <v>70</v>
      </c>
      <c r="O113" s="458">
        <f t="shared" ref="O113:O128" si="22">N113-F113</f>
        <v>0</v>
      </c>
    </row>
    <row r="114" spans="1:15" s="449" customFormat="1" ht="30">
      <c r="A114" s="519" t="s">
        <v>1921</v>
      </c>
      <c r="B114" s="472" t="s">
        <v>1927</v>
      </c>
      <c r="C114" s="518"/>
      <c r="D114" s="452" t="s">
        <v>1965</v>
      </c>
      <c r="E114" s="452"/>
      <c r="F114" s="440">
        <f>VLOOKUP(B114,'Passive Stock_JT'!$E:$J,6,FALSE)</f>
        <v>70</v>
      </c>
      <c r="G114" s="441">
        <f>VLOOKUP(B114,'Daily Inventory'!$A:$C,3,FALSE)</f>
        <v>24</v>
      </c>
      <c r="H114" s="453">
        <f t="shared" si="20"/>
        <v>-46</v>
      </c>
      <c r="I114" s="463">
        <f>20+50</f>
        <v>70</v>
      </c>
      <c r="J114" s="469" t="s">
        <v>3355</v>
      </c>
      <c r="K114" s="470"/>
      <c r="L114" s="445"/>
      <c r="M114" s="445" t="s">
        <v>3481</v>
      </c>
      <c r="N114" s="457">
        <f t="shared" si="21"/>
        <v>94</v>
      </c>
      <c r="O114" s="458">
        <f t="shared" si="22"/>
        <v>24</v>
      </c>
    </row>
    <row r="115" spans="1:15" s="449" customFormat="1">
      <c r="A115" s="519" t="s">
        <v>1938</v>
      </c>
      <c r="B115" s="472" t="s">
        <v>1937</v>
      </c>
      <c r="C115" s="518"/>
      <c r="D115" s="452" t="s">
        <v>1965</v>
      </c>
      <c r="E115" s="452"/>
      <c r="F115" s="440">
        <f>VLOOKUP(B115,'Passive Stock_JT'!$E:$J,6,FALSE)</f>
        <v>15</v>
      </c>
      <c r="G115" s="441">
        <f>VLOOKUP(B115,'Daily Inventory'!$A:$C,3,FALSE)</f>
        <v>5</v>
      </c>
      <c r="H115" s="453">
        <f>G115-F115</f>
        <v>-10</v>
      </c>
      <c r="I115" s="463">
        <v>10</v>
      </c>
      <c r="J115" s="473" t="s">
        <v>3354</v>
      </c>
      <c r="K115" s="464"/>
      <c r="L115" s="464"/>
      <c r="M115" s="529">
        <v>43238</v>
      </c>
      <c r="N115" s="457">
        <f>G115+I115</f>
        <v>15</v>
      </c>
      <c r="O115" s="458">
        <f>N115-F115</f>
        <v>0</v>
      </c>
    </row>
    <row r="116" spans="1:15" s="449" customFormat="1">
      <c r="A116" s="519" t="s">
        <v>1919</v>
      </c>
      <c r="B116" s="472" t="s">
        <v>1928</v>
      </c>
      <c r="C116" s="518"/>
      <c r="D116" s="452" t="s">
        <v>1965</v>
      </c>
      <c r="E116" s="452"/>
      <c r="F116" s="440">
        <f>VLOOKUP(B116,'Passive Stock_JT'!$E:$J,6,FALSE)</f>
        <v>15</v>
      </c>
      <c r="G116" s="441">
        <f>VLOOKUP(B116,'Daily Inventory'!$A:$C,3,FALSE)</f>
        <v>17</v>
      </c>
      <c r="H116" s="453">
        <f t="shared" si="20"/>
        <v>2</v>
      </c>
      <c r="I116" s="463"/>
      <c r="J116" s="480"/>
      <c r="K116" s="464"/>
      <c r="L116" s="464"/>
      <c r="M116" s="464"/>
      <c r="N116" s="457">
        <f t="shared" si="21"/>
        <v>17</v>
      </c>
      <c r="O116" s="458">
        <f t="shared" si="22"/>
        <v>2</v>
      </c>
    </row>
    <row r="117" spans="1:15" s="449" customFormat="1" ht="30">
      <c r="A117" s="519" t="s">
        <v>1922</v>
      </c>
      <c r="B117" s="472" t="s">
        <v>1929</v>
      </c>
      <c r="C117" s="518"/>
      <c r="D117" s="452" t="s">
        <v>1965</v>
      </c>
      <c r="E117" s="452"/>
      <c r="F117" s="440">
        <f>VLOOKUP(B117,'Passive Stock_JT'!$E:$J,6,FALSE)</f>
        <v>50</v>
      </c>
      <c r="G117" s="441">
        <f>VLOOKUP(B117,'Daily Inventory'!$A:$C,3,FALSE)</f>
        <v>20</v>
      </c>
      <c r="H117" s="453">
        <f t="shared" si="20"/>
        <v>-30</v>
      </c>
      <c r="I117" s="463">
        <f>20+10</f>
        <v>30</v>
      </c>
      <c r="J117" s="469" t="s">
        <v>3355</v>
      </c>
      <c r="K117" s="470"/>
      <c r="L117" s="445"/>
      <c r="M117" s="445" t="s">
        <v>3481</v>
      </c>
      <c r="N117" s="457">
        <f t="shared" si="21"/>
        <v>50</v>
      </c>
      <c r="O117" s="458">
        <f t="shared" si="22"/>
        <v>0</v>
      </c>
    </row>
    <row r="118" spans="1:15" s="449" customFormat="1" ht="30">
      <c r="A118" s="519" t="s">
        <v>1923</v>
      </c>
      <c r="B118" s="472" t="s">
        <v>1930</v>
      </c>
      <c r="C118" s="518"/>
      <c r="D118" s="452" t="s">
        <v>1965</v>
      </c>
      <c r="E118" s="452"/>
      <c r="F118" s="440">
        <f>VLOOKUP(B118,'Passive Stock_JT'!$E:$J,6,FALSE)</f>
        <v>30</v>
      </c>
      <c r="G118" s="441">
        <f>VLOOKUP(B118,'Daily Inventory'!$A:$C,3,FALSE)</f>
        <v>13</v>
      </c>
      <c r="H118" s="453">
        <f t="shared" si="20"/>
        <v>-17</v>
      </c>
      <c r="I118" s="463">
        <f>5+15</f>
        <v>20</v>
      </c>
      <c r="J118" s="469" t="s">
        <v>3355</v>
      </c>
      <c r="K118" s="470"/>
      <c r="L118" s="445"/>
      <c r="M118" s="445" t="s">
        <v>3481</v>
      </c>
      <c r="N118" s="457">
        <f t="shared" si="21"/>
        <v>33</v>
      </c>
      <c r="O118" s="458">
        <f t="shared" si="22"/>
        <v>3</v>
      </c>
    </row>
    <row r="119" spans="1:15" s="449" customFormat="1">
      <c r="A119" s="519" t="s">
        <v>1924</v>
      </c>
      <c r="B119" s="472" t="s">
        <v>1931</v>
      </c>
      <c r="C119" s="518"/>
      <c r="D119" s="452" t="s">
        <v>1965</v>
      </c>
      <c r="E119" s="452"/>
      <c r="F119" s="440">
        <f>VLOOKUP(B119,'Passive Stock_JT'!$E:$J,6,FALSE)</f>
        <v>15</v>
      </c>
      <c r="G119" s="441">
        <f>VLOOKUP(B119,'Daily Inventory'!$A:$C,3,FALSE)</f>
        <v>27</v>
      </c>
      <c r="H119" s="453">
        <f t="shared" si="20"/>
        <v>12</v>
      </c>
      <c r="I119" s="463">
        <v>5</v>
      </c>
      <c r="J119" s="469" t="s">
        <v>3302</v>
      </c>
      <c r="K119" s="470"/>
      <c r="L119" s="445"/>
      <c r="M119" s="445">
        <v>43236</v>
      </c>
      <c r="N119" s="457">
        <f t="shared" si="21"/>
        <v>32</v>
      </c>
      <c r="O119" s="458">
        <f t="shared" si="22"/>
        <v>17</v>
      </c>
    </row>
    <row r="120" spans="1:15" s="449" customFormat="1">
      <c r="A120" s="519" t="s">
        <v>1925</v>
      </c>
      <c r="B120" s="472" t="s">
        <v>1932</v>
      </c>
      <c r="C120" s="518"/>
      <c r="D120" s="452" t="s">
        <v>1965</v>
      </c>
      <c r="E120" s="452"/>
      <c r="F120" s="440">
        <f>VLOOKUP(B120,'Passive Stock_JT'!$E:$J,6,FALSE)</f>
        <v>15</v>
      </c>
      <c r="G120" s="441">
        <f>VLOOKUP(B120,'Daily Inventory'!$A:$C,3,FALSE)</f>
        <v>19</v>
      </c>
      <c r="H120" s="453">
        <f t="shared" si="20"/>
        <v>4</v>
      </c>
      <c r="I120" s="463"/>
      <c r="J120" s="480"/>
      <c r="K120" s="464"/>
      <c r="L120" s="464"/>
      <c r="M120" s="464"/>
      <c r="N120" s="457">
        <f t="shared" si="21"/>
        <v>19</v>
      </c>
      <c r="O120" s="458">
        <f t="shared" si="22"/>
        <v>4</v>
      </c>
    </row>
    <row r="121" spans="1:15" s="449" customFormat="1">
      <c r="A121" s="519" t="s">
        <v>1904</v>
      </c>
      <c r="B121" s="472" t="s">
        <v>1911</v>
      </c>
      <c r="C121" s="518"/>
      <c r="D121" s="452" t="s">
        <v>1965</v>
      </c>
      <c r="E121" s="452"/>
      <c r="F121" s="440">
        <f>VLOOKUP(B121,'Passive Stock_JT'!$E:$J,6,FALSE)</f>
        <v>20</v>
      </c>
      <c r="G121" s="441">
        <f>VLOOKUP(B121,'Daily Inventory'!$A:$C,3,FALSE)</f>
        <v>31</v>
      </c>
      <c r="H121" s="453">
        <f t="shared" si="20"/>
        <v>11</v>
      </c>
      <c r="I121" s="463"/>
      <c r="J121" s="480"/>
      <c r="K121" s="464"/>
      <c r="L121" s="464"/>
      <c r="M121" s="464"/>
      <c r="N121" s="457">
        <f t="shared" si="21"/>
        <v>31</v>
      </c>
      <c r="O121" s="458">
        <f t="shared" si="22"/>
        <v>11</v>
      </c>
    </row>
    <row r="122" spans="1:15" s="449" customFormat="1">
      <c r="A122" s="519" t="s">
        <v>1905</v>
      </c>
      <c r="B122" s="472" t="s">
        <v>1918</v>
      </c>
      <c r="C122" s="518"/>
      <c r="D122" s="452" t="s">
        <v>1965</v>
      </c>
      <c r="E122" s="452"/>
      <c r="F122" s="440">
        <f>VLOOKUP(B122,'Passive Stock_JT'!$E:$J,6,FALSE)</f>
        <v>20</v>
      </c>
      <c r="G122" s="441">
        <f>VLOOKUP(B122,'Daily Inventory'!$A:$C,3,FALSE)</f>
        <v>30</v>
      </c>
      <c r="H122" s="453">
        <f t="shared" si="20"/>
        <v>10</v>
      </c>
      <c r="I122" s="463"/>
      <c r="J122" s="480"/>
      <c r="K122" s="464"/>
      <c r="L122" s="464"/>
      <c r="M122" s="464"/>
      <c r="N122" s="457">
        <f t="shared" si="21"/>
        <v>30</v>
      </c>
      <c r="O122" s="458">
        <f t="shared" si="22"/>
        <v>10</v>
      </c>
    </row>
    <row r="123" spans="1:15" s="449" customFormat="1">
      <c r="A123" s="519" t="s">
        <v>1906</v>
      </c>
      <c r="B123" s="472" t="s">
        <v>1917</v>
      </c>
      <c r="C123" s="518"/>
      <c r="D123" s="452" t="s">
        <v>1965</v>
      </c>
      <c r="E123" s="452"/>
      <c r="F123" s="440">
        <f>VLOOKUP(B123,'Passive Stock_JT'!$E:$J,6,FALSE)</f>
        <v>5</v>
      </c>
      <c r="G123" s="441">
        <f>VLOOKUP(B123,'Daily Inventory'!$A:$C,3,FALSE)</f>
        <v>5</v>
      </c>
      <c r="H123" s="453">
        <f t="shared" si="20"/>
        <v>0</v>
      </c>
      <c r="I123" s="463"/>
      <c r="J123" s="480"/>
      <c r="K123" s="464"/>
      <c r="L123" s="464"/>
      <c r="M123" s="464"/>
      <c r="N123" s="457">
        <f t="shared" si="21"/>
        <v>5</v>
      </c>
      <c r="O123" s="458">
        <f t="shared" si="22"/>
        <v>0</v>
      </c>
    </row>
    <row r="124" spans="1:15" s="449" customFormat="1">
      <c r="A124" s="519" t="s">
        <v>1903</v>
      </c>
      <c r="B124" s="472" t="s">
        <v>1916</v>
      </c>
      <c r="C124" s="518"/>
      <c r="D124" s="452" t="s">
        <v>1965</v>
      </c>
      <c r="E124" s="452"/>
      <c r="F124" s="440">
        <f>VLOOKUP(B124,'Passive Stock_JT'!$E:$J,6,FALSE)</f>
        <v>5</v>
      </c>
      <c r="G124" s="441">
        <f>VLOOKUP(B124,'Daily Inventory'!$A:$C,3,FALSE)</f>
        <v>5</v>
      </c>
      <c r="H124" s="453">
        <f t="shared" si="20"/>
        <v>0</v>
      </c>
      <c r="I124" s="463"/>
      <c r="J124" s="480"/>
      <c r="K124" s="464"/>
      <c r="L124" s="464"/>
      <c r="M124" s="464"/>
      <c r="N124" s="457">
        <f t="shared" si="21"/>
        <v>5</v>
      </c>
      <c r="O124" s="458">
        <f t="shared" si="22"/>
        <v>0</v>
      </c>
    </row>
    <row r="125" spans="1:15" s="449" customFormat="1">
      <c r="A125" s="519" t="s">
        <v>1907</v>
      </c>
      <c r="B125" s="472" t="s">
        <v>1915</v>
      </c>
      <c r="C125" s="518"/>
      <c r="D125" s="452" t="s">
        <v>1965</v>
      </c>
      <c r="E125" s="452"/>
      <c r="F125" s="440">
        <f>VLOOKUP(B125,'Passive Stock_JT'!$E:$J,6,FALSE)</f>
        <v>20</v>
      </c>
      <c r="G125" s="441">
        <f>VLOOKUP(B125,'Daily Inventory'!$A:$C,3,FALSE)</f>
        <v>31</v>
      </c>
      <c r="H125" s="453">
        <f t="shared" si="20"/>
        <v>11</v>
      </c>
      <c r="I125" s="463"/>
      <c r="J125" s="480"/>
      <c r="K125" s="464"/>
      <c r="L125" s="464"/>
      <c r="M125" s="464"/>
      <c r="N125" s="457">
        <f t="shared" si="21"/>
        <v>31</v>
      </c>
      <c r="O125" s="458">
        <f t="shared" si="22"/>
        <v>11</v>
      </c>
    </row>
    <row r="126" spans="1:15" s="449" customFormat="1">
      <c r="A126" s="519" t="s">
        <v>1908</v>
      </c>
      <c r="B126" s="472" t="s">
        <v>1914</v>
      </c>
      <c r="C126" s="518"/>
      <c r="D126" s="452" t="s">
        <v>1965</v>
      </c>
      <c r="E126" s="452"/>
      <c r="F126" s="440">
        <f>VLOOKUP(B126,'Passive Stock_JT'!$E:$J,6,FALSE)</f>
        <v>20</v>
      </c>
      <c r="G126" s="441">
        <f>VLOOKUP(B126,'Daily Inventory'!$A:$C,3,FALSE)</f>
        <v>29</v>
      </c>
      <c r="H126" s="453">
        <f t="shared" si="20"/>
        <v>9</v>
      </c>
      <c r="I126" s="463"/>
      <c r="J126" s="480"/>
      <c r="K126" s="464"/>
      <c r="L126" s="464"/>
      <c r="M126" s="464"/>
      <c r="N126" s="457">
        <f t="shared" si="21"/>
        <v>29</v>
      </c>
      <c r="O126" s="458">
        <f t="shared" si="22"/>
        <v>9</v>
      </c>
    </row>
    <row r="127" spans="1:15" s="449" customFormat="1">
      <c r="A127" s="519" t="s">
        <v>1909</v>
      </c>
      <c r="B127" s="472" t="s">
        <v>1913</v>
      </c>
      <c r="C127" s="518"/>
      <c r="D127" s="452" t="s">
        <v>1965</v>
      </c>
      <c r="E127" s="452"/>
      <c r="F127" s="440">
        <f>VLOOKUP(B127,'Passive Stock_JT'!$E:$J,6,FALSE)</f>
        <v>5</v>
      </c>
      <c r="G127" s="441">
        <f>VLOOKUP(B127,'Daily Inventory'!$A:$C,3,FALSE)</f>
        <v>5</v>
      </c>
      <c r="H127" s="453">
        <f t="shared" si="20"/>
        <v>0</v>
      </c>
      <c r="I127" s="463"/>
      <c r="J127" s="480"/>
      <c r="K127" s="464"/>
      <c r="L127" s="464"/>
      <c r="M127" s="464"/>
      <c r="N127" s="457">
        <f t="shared" si="21"/>
        <v>5</v>
      </c>
      <c r="O127" s="458">
        <f t="shared" si="22"/>
        <v>0</v>
      </c>
    </row>
    <row r="128" spans="1:15" s="449" customFormat="1">
      <c r="A128" s="519" t="s">
        <v>1910</v>
      </c>
      <c r="B128" s="472" t="s">
        <v>1912</v>
      </c>
      <c r="C128" s="518"/>
      <c r="D128" s="452" t="s">
        <v>1965</v>
      </c>
      <c r="E128" s="452"/>
      <c r="F128" s="440">
        <f>VLOOKUP(B128,'Passive Stock_JT'!$E:$J,6,FALSE)</f>
        <v>5</v>
      </c>
      <c r="G128" s="441">
        <f>VLOOKUP(B128,'Daily Inventory'!$A:$C,3,FALSE)</f>
        <v>5</v>
      </c>
      <c r="H128" s="453">
        <f t="shared" si="20"/>
        <v>0</v>
      </c>
      <c r="I128" s="463"/>
      <c r="J128" s="473"/>
      <c r="K128" s="464"/>
      <c r="L128" s="464"/>
      <c r="M128" s="464"/>
      <c r="N128" s="457">
        <f t="shared" si="21"/>
        <v>5</v>
      </c>
      <c r="O128" s="458">
        <f t="shared" si="22"/>
        <v>0</v>
      </c>
    </row>
    <row r="129" spans="1:15" s="449" customFormat="1">
      <c r="A129" s="519" t="s">
        <v>1978</v>
      </c>
      <c r="B129" s="472" t="s">
        <v>1979</v>
      </c>
      <c r="C129" s="518"/>
      <c r="D129" s="452" t="s">
        <v>1965</v>
      </c>
      <c r="E129" s="452"/>
      <c r="F129" s="440">
        <f>VLOOKUP(B129,'Passive Stock_JT'!$E:$J,6,FALSE)</f>
        <v>70</v>
      </c>
      <c r="G129" s="441">
        <f>VLOOKUP(B129,'Daily Inventory'!$A:$C,3,FALSE)</f>
        <v>20</v>
      </c>
      <c r="H129" s="453">
        <f t="shared" ref="H129:H136" si="23">G129-F129</f>
        <v>-50</v>
      </c>
      <c r="I129" s="463">
        <v>50</v>
      </c>
      <c r="J129" s="473" t="s">
        <v>3354</v>
      </c>
      <c r="K129" s="464"/>
      <c r="L129" s="464"/>
      <c r="M129" s="464"/>
      <c r="N129" s="457">
        <f t="shared" ref="N129:N136" si="24">G129+I129</f>
        <v>70</v>
      </c>
      <c r="O129" s="458">
        <f t="shared" ref="O129:O136" si="25">N129-F129</f>
        <v>0</v>
      </c>
    </row>
    <row r="130" spans="1:15" s="449" customFormat="1">
      <c r="A130" s="519" t="s">
        <v>1947</v>
      </c>
      <c r="B130" s="472" t="s">
        <v>1948</v>
      </c>
      <c r="C130" s="518"/>
      <c r="D130" s="452" t="s">
        <v>1965</v>
      </c>
      <c r="E130" s="452"/>
      <c r="F130" s="440">
        <f>VLOOKUP(B130,'Passive Stock_JT'!$E:$J,6,FALSE)</f>
        <v>70</v>
      </c>
      <c r="G130" s="441">
        <f>VLOOKUP(B130,'Daily Inventory'!$A:$C,3,FALSE)</f>
        <v>20</v>
      </c>
      <c r="H130" s="453">
        <f t="shared" si="23"/>
        <v>-50</v>
      </c>
      <c r="I130" s="463">
        <v>50</v>
      </c>
      <c r="J130" s="473" t="s">
        <v>3354</v>
      </c>
      <c r="K130" s="464"/>
      <c r="L130" s="464"/>
      <c r="M130" s="464"/>
      <c r="N130" s="457">
        <f t="shared" si="24"/>
        <v>70</v>
      </c>
      <c r="O130" s="458">
        <f t="shared" si="25"/>
        <v>0</v>
      </c>
    </row>
    <row r="131" spans="1:15" s="449" customFormat="1">
      <c r="A131" s="519" t="s">
        <v>1985</v>
      </c>
      <c r="B131" s="472" t="s">
        <v>1980</v>
      </c>
      <c r="C131" s="518"/>
      <c r="D131" s="452" t="s">
        <v>1965</v>
      </c>
      <c r="E131" s="452"/>
      <c r="F131" s="440">
        <f>VLOOKUP(B131,'Passive Stock_JT'!$E:$J,6,FALSE)</f>
        <v>15</v>
      </c>
      <c r="G131" s="441">
        <f>VLOOKUP(B131,'Daily Inventory'!$A:$C,3,FALSE)</f>
        <v>15</v>
      </c>
      <c r="H131" s="453">
        <f t="shared" si="23"/>
        <v>0</v>
      </c>
      <c r="I131" s="463"/>
      <c r="J131" s="473"/>
      <c r="K131" s="464"/>
      <c r="L131" s="464"/>
      <c r="M131" s="464"/>
      <c r="N131" s="457">
        <f t="shared" si="24"/>
        <v>15</v>
      </c>
      <c r="O131" s="458">
        <f t="shared" si="25"/>
        <v>0</v>
      </c>
    </row>
    <row r="132" spans="1:15" s="449" customFormat="1">
      <c r="A132" s="519" t="s">
        <v>1949</v>
      </c>
      <c r="B132" s="472" t="s">
        <v>1950</v>
      </c>
      <c r="C132" s="518"/>
      <c r="D132" s="452" t="s">
        <v>1965</v>
      </c>
      <c r="E132" s="452"/>
      <c r="F132" s="440">
        <f>VLOOKUP(B132,'Passive Stock_JT'!$E:$J,6,FALSE)</f>
        <v>15</v>
      </c>
      <c r="G132" s="441">
        <f>VLOOKUP(B132,'Daily Inventory'!$A:$C,3,FALSE)</f>
        <v>15</v>
      </c>
      <c r="H132" s="453">
        <f t="shared" si="23"/>
        <v>0</v>
      </c>
      <c r="I132" s="463"/>
      <c r="J132" s="473"/>
      <c r="K132" s="464"/>
      <c r="L132" s="464"/>
      <c r="M132" s="464"/>
      <c r="N132" s="457">
        <f t="shared" si="24"/>
        <v>15</v>
      </c>
      <c r="O132" s="458">
        <f t="shared" si="25"/>
        <v>0</v>
      </c>
    </row>
    <row r="133" spans="1:15" s="449" customFormat="1">
      <c r="A133" s="519" t="s">
        <v>1986</v>
      </c>
      <c r="B133" s="472" t="s">
        <v>1981</v>
      </c>
      <c r="C133" s="518"/>
      <c r="D133" s="452" t="s">
        <v>1965</v>
      </c>
      <c r="E133" s="452"/>
      <c r="F133" s="440">
        <f>VLOOKUP(B133,'Passive Stock_JT'!$E:$J,6,FALSE)</f>
        <v>70</v>
      </c>
      <c r="G133" s="441">
        <f>VLOOKUP(B133,'Daily Inventory'!$A:$C,3,FALSE)</f>
        <v>20</v>
      </c>
      <c r="H133" s="453">
        <f t="shared" si="23"/>
        <v>-50</v>
      </c>
      <c r="I133" s="463">
        <v>50</v>
      </c>
      <c r="J133" s="473" t="s">
        <v>3354</v>
      </c>
      <c r="K133" s="464"/>
      <c r="L133" s="464"/>
      <c r="M133" s="464"/>
      <c r="N133" s="457">
        <f t="shared" si="24"/>
        <v>70</v>
      </c>
      <c r="O133" s="458">
        <f t="shared" si="25"/>
        <v>0</v>
      </c>
    </row>
    <row r="134" spans="1:15" s="449" customFormat="1">
      <c r="A134" s="519" t="s">
        <v>1987</v>
      </c>
      <c r="B134" s="472" t="s">
        <v>1982</v>
      </c>
      <c r="C134" s="518"/>
      <c r="D134" s="452" t="s">
        <v>1965</v>
      </c>
      <c r="E134" s="452"/>
      <c r="F134" s="440">
        <f>VLOOKUP(B134,'Passive Stock_JT'!$E:$J,6,FALSE)</f>
        <v>70</v>
      </c>
      <c r="G134" s="441">
        <f>VLOOKUP(B134,'Daily Inventory'!$A:$C,3,FALSE)</f>
        <v>25</v>
      </c>
      <c r="H134" s="453">
        <f t="shared" si="23"/>
        <v>-45</v>
      </c>
      <c r="I134" s="463">
        <v>45</v>
      </c>
      <c r="J134" s="473" t="s">
        <v>3354</v>
      </c>
      <c r="K134" s="464"/>
      <c r="L134" s="464"/>
      <c r="M134" s="464"/>
      <c r="N134" s="457">
        <f t="shared" si="24"/>
        <v>70</v>
      </c>
      <c r="O134" s="458">
        <f t="shared" si="25"/>
        <v>0</v>
      </c>
    </row>
    <row r="135" spans="1:15" s="449" customFormat="1">
      <c r="A135" s="519" t="s">
        <v>1988</v>
      </c>
      <c r="B135" s="472" t="s">
        <v>1983</v>
      </c>
      <c r="C135" s="518"/>
      <c r="D135" s="452" t="s">
        <v>1965</v>
      </c>
      <c r="E135" s="452"/>
      <c r="F135" s="440">
        <f>VLOOKUP(B135,'Passive Stock_JT'!$E:$J,6,FALSE)</f>
        <v>15</v>
      </c>
      <c r="G135" s="441">
        <f>VLOOKUP(B135,'Daily Inventory'!$A:$C,3,FALSE)</f>
        <v>15</v>
      </c>
      <c r="H135" s="453">
        <f t="shared" si="23"/>
        <v>0</v>
      </c>
      <c r="I135" s="463"/>
      <c r="J135" s="473"/>
      <c r="K135" s="464"/>
      <c r="L135" s="464"/>
      <c r="M135" s="464"/>
      <c r="N135" s="457">
        <f t="shared" si="24"/>
        <v>15</v>
      </c>
      <c r="O135" s="458">
        <f t="shared" si="25"/>
        <v>0</v>
      </c>
    </row>
    <row r="136" spans="1:15" s="449" customFormat="1">
      <c r="A136" s="519" t="s">
        <v>1989</v>
      </c>
      <c r="B136" s="472" t="s">
        <v>1984</v>
      </c>
      <c r="C136" s="518"/>
      <c r="D136" s="452" t="s">
        <v>1965</v>
      </c>
      <c r="E136" s="452"/>
      <c r="F136" s="440">
        <f>VLOOKUP(B136,'Passive Stock_JT'!$E:$J,6,FALSE)</f>
        <v>15</v>
      </c>
      <c r="G136" s="441">
        <f>VLOOKUP(B136,'Daily Inventory'!$A:$C,3,FALSE)</f>
        <v>5</v>
      </c>
      <c r="H136" s="453">
        <f t="shared" si="23"/>
        <v>-10</v>
      </c>
      <c r="I136" s="463">
        <v>10</v>
      </c>
      <c r="J136" s="473" t="s">
        <v>3354</v>
      </c>
      <c r="K136" s="464"/>
      <c r="L136" s="464"/>
      <c r="M136" s="464"/>
      <c r="N136" s="457">
        <f t="shared" si="24"/>
        <v>15</v>
      </c>
      <c r="O136" s="458">
        <f t="shared" si="25"/>
        <v>0</v>
      </c>
    </row>
    <row r="137" spans="1:15" s="449" customFormat="1">
      <c r="A137" s="519" t="s">
        <v>2055</v>
      </c>
      <c r="B137" s="472" t="s">
        <v>2063</v>
      </c>
      <c r="C137" s="518"/>
      <c r="D137" s="452" t="s">
        <v>1965</v>
      </c>
      <c r="E137" s="452"/>
      <c r="F137" s="440">
        <f>VLOOKUP(B137,'Passive Stock_JT'!$E:$J,6,FALSE)</f>
        <v>20</v>
      </c>
      <c r="G137" s="441">
        <f>VLOOKUP(B137,'Daily Inventory'!$A:$C,3,FALSE)</f>
        <v>25</v>
      </c>
      <c r="H137" s="453">
        <f t="shared" ref="H137:H144" si="26">G137-F137</f>
        <v>5</v>
      </c>
      <c r="I137" s="463"/>
      <c r="J137" s="473"/>
      <c r="K137" s="464"/>
      <c r="L137" s="464"/>
      <c r="M137" s="464"/>
      <c r="N137" s="457">
        <f t="shared" ref="N137:N144" si="27">G137+I137</f>
        <v>25</v>
      </c>
      <c r="O137" s="458">
        <f t="shared" ref="O137:O144" si="28">N137-F137</f>
        <v>5</v>
      </c>
    </row>
    <row r="138" spans="1:15" s="449" customFormat="1">
      <c r="A138" s="519" t="s">
        <v>2056</v>
      </c>
      <c r="B138" s="472" t="s">
        <v>2064</v>
      </c>
      <c r="C138" s="518"/>
      <c r="D138" s="452" t="s">
        <v>1965</v>
      </c>
      <c r="E138" s="452"/>
      <c r="F138" s="440">
        <f>VLOOKUP(B138,'Passive Stock_JT'!$E:$J,6,FALSE)</f>
        <v>20</v>
      </c>
      <c r="G138" s="441">
        <f>VLOOKUP(B138,'Daily Inventory'!$A:$C,3,FALSE)</f>
        <v>25</v>
      </c>
      <c r="H138" s="453">
        <f t="shared" si="26"/>
        <v>5</v>
      </c>
      <c r="I138" s="463"/>
      <c r="J138" s="473"/>
      <c r="K138" s="464"/>
      <c r="L138" s="464"/>
      <c r="M138" s="464"/>
      <c r="N138" s="457">
        <f t="shared" si="27"/>
        <v>25</v>
      </c>
      <c r="O138" s="458">
        <f t="shared" si="28"/>
        <v>5</v>
      </c>
    </row>
    <row r="139" spans="1:15" s="449" customFormat="1">
      <c r="A139" s="519" t="s">
        <v>2057</v>
      </c>
      <c r="B139" s="472" t="s">
        <v>2065</v>
      </c>
      <c r="C139" s="518"/>
      <c r="D139" s="452" t="s">
        <v>1965</v>
      </c>
      <c r="E139" s="452"/>
      <c r="F139" s="440">
        <f>VLOOKUP(B139,'Passive Stock_JT'!$E:$J,6,FALSE)</f>
        <v>5</v>
      </c>
      <c r="G139" s="441">
        <f>VLOOKUP(B139,'Daily Inventory'!$A:$C,3,FALSE)</f>
        <v>15</v>
      </c>
      <c r="H139" s="453">
        <f t="shared" si="26"/>
        <v>10</v>
      </c>
      <c r="I139" s="463"/>
      <c r="J139" s="480"/>
      <c r="K139" s="464"/>
      <c r="L139" s="464"/>
      <c r="M139" s="464"/>
      <c r="N139" s="457">
        <f t="shared" si="27"/>
        <v>15</v>
      </c>
      <c r="O139" s="458">
        <f t="shared" si="28"/>
        <v>10</v>
      </c>
    </row>
    <row r="140" spans="1:15" s="449" customFormat="1">
      <c r="A140" s="519" t="s">
        <v>2058</v>
      </c>
      <c r="B140" s="472" t="s">
        <v>2066</v>
      </c>
      <c r="C140" s="518"/>
      <c r="D140" s="452" t="s">
        <v>1965</v>
      </c>
      <c r="E140" s="452"/>
      <c r="F140" s="440">
        <f>VLOOKUP(B140,'Passive Stock_JT'!$E:$J,6,FALSE)</f>
        <v>5</v>
      </c>
      <c r="G140" s="441">
        <f>VLOOKUP(B140,'Daily Inventory'!$A:$C,3,FALSE)</f>
        <v>15</v>
      </c>
      <c r="H140" s="453">
        <f t="shared" si="26"/>
        <v>10</v>
      </c>
      <c r="I140" s="463"/>
      <c r="J140" s="480"/>
      <c r="K140" s="464"/>
      <c r="L140" s="464"/>
      <c r="M140" s="464"/>
      <c r="N140" s="457">
        <f t="shared" si="27"/>
        <v>15</v>
      </c>
      <c r="O140" s="458">
        <f t="shared" si="28"/>
        <v>10</v>
      </c>
    </row>
    <row r="141" spans="1:15" s="449" customFormat="1">
      <c r="A141" s="519" t="s">
        <v>2059</v>
      </c>
      <c r="B141" s="472" t="s">
        <v>2067</v>
      </c>
      <c r="C141" s="518"/>
      <c r="D141" s="452" t="s">
        <v>1965</v>
      </c>
      <c r="E141" s="452"/>
      <c r="F141" s="440">
        <f>VLOOKUP(B141,'Passive Stock_JT'!$E:$J,6,FALSE)</f>
        <v>20</v>
      </c>
      <c r="G141" s="441">
        <f>VLOOKUP(B141,'Daily Inventory'!$A:$C,3,FALSE)</f>
        <v>25</v>
      </c>
      <c r="H141" s="453">
        <f t="shared" si="26"/>
        <v>5</v>
      </c>
      <c r="I141" s="463"/>
      <c r="J141" s="480"/>
      <c r="K141" s="464"/>
      <c r="L141" s="464"/>
      <c r="M141" s="464"/>
      <c r="N141" s="457">
        <f t="shared" si="27"/>
        <v>25</v>
      </c>
      <c r="O141" s="458">
        <f t="shared" si="28"/>
        <v>5</v>
      </c>
    </row>
    <row r="142" spans="1:15" s="449" customFormat="1">
      <c r="A142" s="519" t="s">
        <v>2060</v>
      </c>
      <c r="B142" s="472" t="s">
        <v>2068</v>
      </c>
      <c r="C142" s="518"/>
      <c r="D142" s="452" t="s">
        <v>1965</v>
      </c>
      <c r="E142" s="452"/>
      <c r="F142" s="440">
        <f>VLOOKUP(B142,'Passive Stock_JT'!$E:$J,6,FALSE)</f>
        <v>20</v>
      </c>
      <c r="G142" s="441">
        <f>VLOOKUP(B142,'Daily Inventory'!$A:$C,3,FALSE)</f>
        <v>25</v>
      </c>
      <c r="H142" s="453">
        <f t="shared" si="26"/>
        <v>5</v>
      </c>
      <c r="I142" s="463"/>
      <c r="J142" s="480"/>
      <c r="K142" s="464"/>
      <c r="L142" s="464"/>
      <c r="M142" s="464"/>
      <c r="N142" s="457">
        <f t="shared" si="27"/>
        <v>25</v>
      </c>
      <c r="O142" s="458">
        <f t="shared" si="28"/>
        <v>5</v>
      </c>
    </row>
    <row r="143" spans="1:15" s="449" customFormat="1">
      <c r="A143" s="519" t="s">
        <v>2061</v>
      </c>
      <c r="B143" s="472" t="s">
        <v>2069</v>
      </c>
      <c r="C143" s="518"/>
      <c r="D143" s="452" t="s">
        <v>1965</v>
      </c>
      <c r="E143" s="452"/>
      <c r="F143" s="440">
        <f>VLOOKUP(B143,'Passive Stock_JT'!$E:$J,6,FALSE)</f>
        <v>5</v>
      </c>
      <c r="G143" s="441">
        <f>VLOOKUP(B143,'Daily Inventory'!$A:$C,3,FALSE)</f>
        <v>15</v>
      </c>
      <c r="H143" s="453">
        <f t="shared" si="26"/>
        <v>10</v>
      </c>
      <c r="I143" s="463"/>
      <c r="J143" s="480"/>
      <c r="K143" s="464"/>
      <c r="L143" s="464"/>
      <c r="M143" s="464"/>
      <c r="N143" s="457">
        <f t="shared" si="27"/>
        <v>15</v>
      </c>
      <c r="O143" s="458">
        <f t="shared" si="28"/>
        <v>10</v>
      </c>
    </row>
    <row r="144" spans="1:15" s="449" customFormat="1">
      <c r="A144" s="519" t="s">
        <v>2062</v>
      </c>
      <c r="B144" s="472" t="s">
        <v>2070</v>
      </c>
      <c r="C144" s="518"/>
      <c r="D144" s="452" t="s">
        <v>1965</v>
      </c>
      <c r="E144" s="452"/>
      <c r="F144" s="440">
        <f>VLOOKUP(B144,'Passive Stock_JT'!$E:$J,6,FALSE)</f>
        <v>5</v>
      </c>
      <c r="G144" s="441">
        <f>VLOOKUP(B144,'Daily Inventory'!$A:$C,3,FALSE)</f>
        <v>5</v>
      </c>
      <c r="H144" s="453">
        <f t="shared" si="26"/>
        <v>0</v>
      </c>
      <c r="I144" s="463"/>
      <c r="J144" s="480"/>
      <c r="K144" s="464"/>
      <c r="L144" s="464"/>
      <c r="M144" s="464"/>
      <c r="N144" s="457">
        <f t="shared" si="27"/>
        <v>5</v>
      </c>
      <c r="O144" s="458">
        <f t="shared" si="28"/>
        <v>0</v>
      </c>
    </row>
    <row r="145" spans="1:16" s="449" customFormat="1">
      <c r="A145" s="520" t="s">
        <v>12</v>
      </c>
      <c r="B145" s="451" t="s">
        <v>39</v>
      </c>
      <c r="C145" s="450" t="s">
        <v>191</v>
      </c>
      <c r="D145" s="452" t="s">
        <v>161</v>
      </c>
      <c r="E145" s="452">
        <v>300</v>
      </c>
      <c r="F145" s="440">
        <f>VLOOKUP(B145,'Passive Stock_JT'!$E:$J,6,FALSE)</f>
        <v>10</v>
      </c>
      <c r="G145" s="441">
        <f>VLOOKUP(B145,'Daily Inventory'!$A:$C,3,FALSE)</f>
        <v>326</v>
      </c>
      <c r="H145" s="453">
        <f t="shared" ref="H145:H162" si="29">G145-F145</f>
        <v>316</v>
      </c>
      <c r="I145" s="517"/>
      <c r="J145" s="521"/>
      <c r="K145" s="464"/>
      <c r="L145" s="462"/>
      <c r="M145" s="456"/>
      <c r="N145" s="457">
        <f t="shared" ref="N145:N162" si="30">G145+I145</f>
        <v>326</v>
      </c>
      <c r="O145" s="458">
        <f>N145-F145</f>
        <v>316</v>
      </c>
    </row>
    <row r="146" spans="1:16" s="449" customFormat="1">
      <c r="A146" s="522" t="s">
        <v>1691</v>
      </c>
      <c r="B146" s="523" t="s">
        <v>1690</v>
      </c>
      <c r="C146" s="518"/>
      <c r="D146" s="452" t="s">
        <v>1965</v>
      </c>
      <c r="E146" s="452"/>
      <c r="F146" s="440">
        <f>VLOOKUP(B146,'Passive Stock_JT'!$E:$J,6,FALSE)</f>
        <v>5</v>
      </c>
      <c r="G146" s="441">
        <f>VLOOKUP(B146,'Daily Inventory'!$A:$C,3,FALSE)</f>
        <v>10</v>
      </c>
      <c r="H146" s="453">
        <f t="shared" si="29"/>
        <v>5</v>
      </c>
      <c r="I146" s="463"/>
      <c r="J146" s="480"/>
      <c r="K146" s="464"/>
      <c r="L146" s="464"/>
      <c r="M146" s="464"/>
      <c r="N146" s="457">
        <f t="shared" si="30"/>
        <v>10</v>
      </c>
      <c r="O146" s="524">
        <f>H146+J146</f>
        <v>5</v>
      </c>
    </row>
    <row r="147" spans="1:16" s="449" customFormat="1">
      <c r="A147" s="522" t="s">
        <v>2228</v>
      </c>
      <c r="B147" s="523" t="s">
        <v>2229</v>
      </c>
      <c r="C147" s="518"/>
      <c r="D147" s="452" t="s">
        <v>1965</v>
      </c>
      <c r="E147" s="452"/>
      <c r="F147" s="440">
        <f>VLOOKUP(B147,'Passive Stock_JT'!$E:$J,6,FALSE)</f>
        <v>5</v>
      </c>
      <c r="G147" s="441">
        <f>VLOOKUP(B147,'Daily Inventory'!$A:$C,3,FALSE)</f>
        <v>8</v>
      </c>
      <c r="H147" s="453">
        <f t="shared" si="29"/>
        <v>3</v>
      </c>
      <c r="I147" s="463"/>
      <c r="J147" s="480"/>
      <c r="K147" s="464"/>
      <c r="L147" s="464"/>
      <c r="M147" s="464"/>
      <c r="N147" s="457">
        <f t="shared" si="30"/>
        <v>8</v>
      </c>
      <c r="O147" s="524">
        <f>H147+J147</f>
        <v>3</v>
      </c>
    </row>
    <row r="148" spans="1:16" s="449" customFormat="1">
      <c r="A148" s="515" t="s">
        <v>1893</v>
      </c>
      <c r="B148" s="451" t="s">
        <v>2309</v>
      </c>
      <c r="C148" s="450"/>
      <c r="D148" s="452" t="s">
        <v>1965</v>
      </c>
      <c r="E148" s="452"/>
      <c r="F148" s="440">
        <f>VLOOKUP(B148,'Passive Stock_JT'!$E:$J,6,FALSE)</f>
        <v>20</v>
      </c>
      <c r="G148" s="441">
        <f>VLOOKUP(B148,'Daily Inventory'!$A:$C,3,FALSE)</f>
        <v>5</v>
      </c>
      <c r="H148" s="453">
        <f t="shared" si="29"/>
        <v>-15</v>
      </c>
      <c r="I148" s="525">
        <v>15</v>
      </c>
      <c r="J148" s="480" t="s">
        <v>3354</v>
      </c>
      <c r="K148" s="461"/>
      <c r="L148" s="462"/>
      <c r="M148" s="466"/>
      <c r="N148" s="457">
        <f t="shared" si="30"/>
        <v>20</v>
      </c>
      <c r="O148" s="458">
        <f t="shared" ref="O148:O162" si="31">N148-F148</f>
        <v>0</v>
      </c>
    </row>
    <row r="149" spans="1:16" s="449" customFormat="1">
      <c r="A149" s="515" t="s">
        <v>1894</v>
      </c>
      <c r="B149" s="451" t="s">
        <v>2310</v>
      </c>
      <c r="C149" s="450"/>
      <c r="D149" s="452" t="s">
        <v>1965</v>
      </c>
      <c r="E149" s="452"/>
      <c r="F149" s="440">
        <f>VLOOKUP(B149,'Passive Stock_JT'!$E:$J,6,FALSE)</f>
        <v>10</v>
      </c>
      <c r="G149" s="441">
        <f>VLOOKUP(B149,'Daily Inventory'!$A:$C,3,FALSE)</f>
        <v>10</v>
      </c>
      <c r="H149" s="453">
        <f t="shared" si="29"/>
        <v>0</v>
      </c>
      <c r="I149" s="459"/>
      <c r="J149" s="616"/>
      <c r="K149" s="461"/>
      <c r="L149" s="462"/>
      <c r="M149" s="466"/>
      <c r="N149" s="457">
        <f t="shared" si="30"/>
        <v>10</v>
      </c>
      <c r="O149" s="458">
        <f t="shared" si="31"/>
        <v>0</v>
      </c>
    </row>
    <row r="150" spans="1:16" s="449" customFormat="1">
      <c r="A150" s="526" t="s">
        <v>16</v>
      </c>
      <c r="B150" s="451" t="s">
        <v>18</v>
      </c>
      <c r="C150" s="481" t="s">
        <v>192</v>
      </c>
      <c r="D150" s="452" t="s">
        <v>161</v>
      </c>
      <c r="E150" s="452"/>
      <c r="F150" s="440">
        <f>VLOOKUP(B150,'Passive Stock_JT'!$E:$J,6,FALSE)</f>
        <v>10</v>
      </c>
      <c r="G150" s="441">
        <f>VLOOKUP(B150,'Daily Inventory'!$A:$C,3,FALSE)</f>
        <v>68</v>
      </c>
      <c r="H150" s="453">
        <f t="shared" si="29"/>
        <v>58</v>
      </c>
      <c r="I150" s="459"/>
      <c r="J150" s="617"/>
      <c r="K150" s="461"/>
      <c r="L150" s="462"/>
      <c r="M150" s="456"/>
      <c r="N150" s="457">
        <f t="shared" si="30"/>
        <v>68</v>
      </c>
      <c r="O150" s="458">
        <f t="shared" si="31"/>
        <v>58</v>
      </c>
    </row>
    <row r="151" spans="1:16" s="449" customFormat="1">
      <c r="A151" s="526" t="s">
        <v>74</v>
      </c>
      <c r="B151" s="451" t="s">
        <v>75</v>
      </c>
      <c r="C151" s="481" t="s">
        <v>193</v>
      </c>
      <c r="D151" s="482" t="s">
        <v>161</v>
      </c>
      <c r="E151" s="482"/>
      <c r="F151" s="440">
        <f>VLOOKUP(B151,'Passive Stock_JT'!$E:$J,6,FALSE)</f>
        <v>20</v>
      </c>
      <c r="G151" s="441">
        <f>VLOOKUP(B151,'Daily Inventory'!$A:$C,3,FALSE)</f>
        <v>43</v>
      </c>
      <c r="H151" s="453">
        <f t="shared" si="29"/>
        <v>23</v>
      </c>
      <c r="I151" s="517"/>
      <c r="J151" s="527"/>
      <c r="K151" s="528"/>
      <c r="L151" s="464"/>
      <c r="M151" s="529"/>
      <c r="N151" s="457">
        <f t="shared" si="30"/>
        <v>43</v>
      </c>
      <c r="O151" s="458">
        <f t="shared" si="31"/>
        <v>23</v>
      </c>
    </row>
    <row r="152" spans="1:16" s="449" customFormat="1">
      <c r="A152" s="526" t="s">
        <v>72</v>
      </c>
      <c r="B152" s="451" t="s">
        <v>73</v>
      </c>
      <c r="C152" s="481" t="s">
        <v>194</v>
      </c>
      <c r="D152" s="482" t="s">
        <v>161</v>
      </c>
      <c r="E152" s="482"/>
      <c r="F152" s="440">
        <f>VLOOKUP(B152,'Passive Stock_JT'!$E:$J,6,FALSE)</f>
        <v>10</v>
      </c>
      <c r="G152" s="441">
        <f>VLOOKUP(B152,'Daily Inventory'!$A:$C,3,FALSE)</f>
        <v>86</v>
      </c>
      <c r="H152" s="453">
        <f t="shared" si="29"/>
        <v>76</v>
      </c>
      <c r="I152" s="459"/>
      <c r="J152" s="617"/>
      <c r="K152" s="461"/>
      <c r="L152" s="464"/>
      <c r="M152" s="530"/>
      <c r="N152" s="457">
        <f t="shared" si="30"/>
        <v>86</v>
      </c>
      <c r="O152" s="458">
        <f t="shared" si="31"/>
        <v>76</v>
      </c>
    </row>
    <row r="153" spans="1:16" s="449" customFormat="1">
      <c r="A153" s="526" t="s">
        <v>63</v>
      </c>
      <c r="B153" s="451" t="s">
        <v>70</v>
      </c>
      <c r="C153" s="481" t="s">
        <v>195</v>
      </c>
      <c r="D153" s="482" t="s">
        <v>161</v>
      </c>
      <c r="E153" s="482">
        <v>100</v>
      </c>
      <c r="F153" s="440">
        <f>VLOOKUP(B153,'Passive Stock_JT'!$E:$J,6,FALSE)</f>
        <v>15</v>
      </c>
      <c r="G153" s="441">
        <f>VLOOKUP(B153,'Daily Inventory'!$A:$C,3,FALSE)</f>
        <v>10</v>
      </c>
      <c r="H153" s="453">
        <f t="shared" si="29"/>
        <v>-5</v>
      </c>
      <c r="I153" s="463"/>
      <c r="J153" s="618"/>
      <c r="K153" s="483"/>
      <c r="L153" s="529"/>
      <c r="M153" s="531"/>
      <c r="N153" s="457">
        <f t="shared" si="30"/>
        <v>10</v>
      </c>
      <c r="O153" s="458">
        <f t="shared" si="31"/>
        <v>-5</v>
      </c>
    </row>
    <row r="154" spans="1:16" s="449" customFormat="1">
      <c r="A154" s="526" t="s">
        <v>2362</v>
      </c>
      <c r="B154" s="451" t="s">
        <v>2363</v>
      </c>
      <c r="C154" s="481" t="s">
        <v>195</v>
      </c>
      <c r="D154" s="482" t="s">
        <v>161</v>
      </c>
      <c r="E154" s="482">
        <v>100</v>
      </c>
      <c r="F154" s="440">
        <f>VLOOKUP(B154,'Passive Stock_JT'!$E:$J,6,FALSE)</f>
        <v>30</v>
      </c>
      <c r="G154" s="441">
        <f>VLOOKUP(B154,'Daily Inventory'!$A:$C,3,FALSE)</f>
        <v>4</v>
      </c>
      <c r="H154" s="453">
        <f>G154-F154</f>
        <v>-26</v>
      </c>
      <c r="I154" s="463">
        <v>25</v>
      </c>
      <c r="J154" s="618" t="s">
        <v>3304</v>
      </c>
      <c r="K154" s="483"/>
      <c r="L154" s="529"/>
      <c r="M154" s="531" t="s">
        <v>3305</v>
      </c>
      <c r="N154" s="457">
        <f t="shared" si="30"/>
        <v>29</v>
      </c>
      <c r="O154" s="458">
        <f>N154-F154</f>
        <v>-1</v>
      </c>
    </row>
    <row r="155" spans="1:16" s="449" customFormat="1">
      <c r="A155" s="515" t="s">
        <v>1688</v>
      </c>
      <c r="B155" s="451" t="s">
        <v>1687</v>
      </c>
      <c r="C155" s="450"/>
      <c r="D155" s="452" t="s">
        <v>161</v>
      </c>
      <c r="E155" s="452"/>
      <c r="F155" s="440">
        <f>VLOOKUP(B155,'Passive Stock_JT'!$E:$J,6,FALSE)</f>
        <v>50</v>
      </c>
      <c r="G155" s="441">
        <f>VLOOKUP(B155,'Daily Inventory'!$A:$C,3,FALSE)</f>
        <v>97</v>
      </c>
      <c r="H155" s="453">
        <f t="shared" si="29"/>
        <v>47</v>
      </c>
      <c r="I155" s="463"/>
      <c r="J155" s="469"/>
      <c r="K155" s="485"/>
      <c r="L155" s="445"/>
      <c r="M155" s="445"/>
      <c r="N155" s="457">
        <f t="shared" si="30"/>
        <v>97</v>
      </c>
      <c r="O155" s="458">
        <f t="shared" si="31"/>
        <v>47</v>
      </c>
    </row>
    <row r="156" spans="1:16" s="449" customFormat="1">
      <c r="A156" s="515" t="s">
        <v>716</v>
      </c>
      <c r="B156" s="451" t="s">
        <v>715</v>
      </c>
      <c r="C156" s="450"/>
      <c r="D156" s="482" t="s">
        <v>161</v>
      </c>
      <c r="E156" s="452"/>
      <c r="F156" s="440">
        <f>VLOOKUP(B156,'Passive Stock_JT'!$E:$J,6,FALSE)</f>
        <v>10</v>
      </c>
      <c r="G156" s="441">
        <f>VLOOKUP(B156,'Daily Inventory'!$A:$C,3,FALSE)</f>
        <v>6</v>
      </c>
      <c r="H156" s="453">
        <f>G156-F156</f>
        <v>-4</v>
      </c>
      <c r="I156" s="463">
        <v>5</v>
      </c>
      <c r="J156" s="469" t="s">
        <v>3482</v>
      </c>
      <c r="K156" s="485"/>
      <c r="L156" s="445"/>
      <c r="M156" s="445">
        <v>43244</v>
      </c>
      <c r="N156" s="457">
        <f t="shared" si="30"/>
        <v>11</v>
      </c>
      <c r="O156" s="458">
        <f t="shared" si="31"/>
        <v>1</v>
      </c>
    </row>
    <row r="157" spans="1:16" s="542" customFormat="1" ht="13.5" customHeight="1">
      <c r="A157" s="532" t="s">
        <v>589</v>
      </c>
      <c r="B157" s="533" t="s">
        <v>506</v>
      </c>
      <c r="C157" s="37" t="s">
        <v>539</v>
      </c>
      <c r="D157" s="534" t="s">
        <v>161</v>
      </c>
      <c r="E157" s="534"/>
      <c r="F157" s="440">
        <f>VLOOKUP(B157,'Passive Stock_JT'!$E:$J,6,FALSE)</f>
        <v>10</v>
      </c>
      <c r="G157" s="535">
        <f>VLOOKUP(B157,'Daily Inventory'!$A:$C,3,FALSE)</f>
        <v>17</v>
      </c>
      <c r="H157" s="536">
        <f t="shared" si="29"/>
        <v>7</v>
      </c>
      <c r="I157" s="537"/>
      <c r="J157" s="619"/>
      <c r="K157" s="538"/>
      <c r="L157" s="537"/>
      <c r="M157" s="539"/>
      <c r="N157" s="540">
        <f t="shared" si="30"/>
        <v>17</v>
      </c>
      <c r="O157" s="541">
        <f t="shared" si="31"/>
        <v>7</v>
      </c>
      <c r="P157" s="449"/>
    </row>
    <row r="158" spans="1:16" s="449" customFormat="1" ht="16.5" customHeight="1">
      <c r="A158" s="526" t="s">
        <v>388</v>
      </c>
      <c r="B158" s="451" t="s">
        <v>387</v>
      </c>
      <c r="C158" s="543"/>
      <c r="D158" s="482" t="s">
        <v>161</v>
      </c>
      <c r="E158" s="544"/>
      <c r="F158" s="440">
        <f>VLOOKUP(B158,'Passive Stock_JT'!$E:$J,6,FALSE)</f>
        <v>10</v>
      </c>
      <c r="G158" s="441">
        <f>VLOOKUP(B158,'Daily Inventory'!$A:$C,3,FALSE)</f>
        <v>41</v>
      </c>
      <c r="H158" s="453">
        <f t="shared" si="29"/>
        <v>31</v>
      </c>
      <c r="I158" s="463"/>
      <c r="J158" s="527"/>
      <c r="K158" s="528"/>
      <c r="L158" s="529"/>
      <c r="M158" s="545"/>
      <c r="N158" s="457">
        <f t="shared" si="30"/>
        <v>41</v>
      </c>
      <c r="O158" s="458">
        <f t="shared" si="31"/>
        <v>31</v>
      </c>
    </row>
    <row r="159" spans="1:16" s="449" customFormat="1" ht="13.15" customHeight="1">
      <c r="A159" s="571" t="s">
        <v>79</v>
      </c>
      <c r="B159" s="572" t="s">
        <v>80</v>
      </c>
      <c r="C159" s="573" t="s">
        <v>196</v>
      </c>
      <c r="D159" s="574" t="s">
        <v>161</v>
      </c>
      <c r="E159" s="574">
        <v>0</v>
      </c>
      <c r="F159" s="575">
        <v>5</v>
      </c>
      <c r="G159" s="576">
        <f>VLOOKUP(B159,'Daily Inventory'!$A:$C,3,FALSE)</f>
        <v>0</v>
      </c>
      <c r="H159" s="577">
        <f>G159-F159</f>
        <v>-5</v>
      </c>
      <c r="I159" s="578"/>
      <c r="J159" s="620"/>
      <c r="K159" s="579"/>
      <c r="L159" s="578"/>
      <c r="M159" s="578"/>
      <c r="N159" s="580">
        <f>G159+I159</f>
        <v>0</v>
      </c>
      <c r="O159" s="581">
        <f>N159-F159</f>
        <v>-5</v>
      </c>
    </row>
    <row r="160" spans="1:16" s="449" customFormat="1">
      <c r="A160" s="571" t="s">
        <v>81</v>
      </c>
      <c r="B160" s="572" t="s">
        <v>82</v>
      </c>
      <c r="C160" s="573" t="s">
        <v>197</v>
      </c>
      <c r="D160" s="574" t="s">
        <v>161</v>
      </c>
      <c r="E160" s="574">
        <v>0</v>
      </c>
      <c r="F160" s="575">
        <v>5</v>
      </c>
      <c r="G160" s="576">
        <f>VLOOKUP(B160,'Daily Inventory'!$A:$C,3,FALSE)</f>
        <v>8</v>
      </c>
      <c r="H160" s="577">
        <f>G160-F160</f>
        <v>3</v>
      </c>
      <c r="I160" s="578"/>
      <c r="J160" s="620"/>
      <c r="K160" s="579"/>
      <c r="L160" s="578"/>
      <c r="M160" s="578"/>
      <c r="N160" s="580">
        <f>G160+I160</f>
        <v>8</v>
      </c>
      <c r="O160" s="581">
        <f>N160-F160</f>
        <v>3</v>
      </c>
    </row>
    <row r="161" spans="1:25" s="449" customFormat="1" ht="15" customHeight="1">
      <c r="A161" s="571" t="s">
        <v>674</v>
      </c>
      <c r="B161" s="572" t="s">
        <v>662</v>
      </c>
      <c r="C161" s="582"/>
      <c r="D161" s="574" t="s">
        <v>161</v>
      </c>
      <c r="E161" s="583"/>
      <c r="F161" s="575">
        <v>10</v>
      </c>
      <c r="G161" s="576">
        <f>VLOOKUP(B161,'Daily Inventory'!$A:$C,3,FALSE)</f>
        <v>5</v>
      </c>
      <c r="H161" s="577">
        <f t="shared" si="29"/>
        <v>-5</v>
      </c>
      <c r="I161" s="578"/>
      <c r="J161" s="584"/>
      <c r="K161" s="585"/>
      <c r="L161" s="586"/>
      <c r="M161" s="586"/>
      <c r="N161" s="580">
        <f t="shared" si="30"/>
        <v>5</v>
      </c>
      <c r="O161" s="581">
        <f t="shared" si="31"/>
        <v>-5</v>
      </c>
    </row>
    <row r="162" spans="1:25" s="449" customFormat="1" ht="15.75" customHeight="1" thickBot="1">
      <c r="A162" s="587" t="s">
        <v>664</v>
      </c>
      <c r="B162" s="588" t="s">
        <v>665</v>
      </c>
      <c r="C162" s="589"/>
      <c r="D162" s="590" t="s">
        <v>161</v>
      </c>
      <c r="E162" s="591"/>
      <c r="F162" s="592">
        <v>10</v>
      </c>
      <c r="G162" s="576">
        <f>VLOOKUP(B162,'Daily Inventory'!$A:$C,3,FALSE)</f>
        <v>1</v>
      </c>
      <c r="H162" s="593">
        <f t="shared" si="29"/>
        <v>-9</v>
      </c>
      <c r="I162" s="594"/>
      <c r="J162" s="595"/>
      <c r="K162" s="596"/>
      <c r="L162" s="597"/>
      <c r="M162" s="597"/>
      <c r="N162" s="598">
        <f t="shared" si="30"/>
        <v>1</v>
      </c>
      <c r="O162" s="599">
        <f t="shared" si="31"/>
        <v>-9</v>
      </c>
    </row>
    <row r="163" spans="1:25">
      <c r="F163" s="421">
        <f>SUM(F69:F157)</f>
        <v>2115</v>
      </c>
      <c r="G163" s="420">
        <f>SUM(G69:G157)</f>
        <v>3421</v>
      </c>
      <c r="H163" s="546">
        <f>SUM(H69:H158)</f>
        <v>1337</v>
      </c>
      <c r="J163" s="621"/>
      <c r="N163" s="546">
        <f>SUM(N69:N157)</f>
        <v>4281</v>
      </c>
      <c r="O163" s="546">
        <f>SUM(O69:O157)</f>
        <v>2166</v>
      </c>
      <c r="P163" s="449"/>
      <c r="Q163" s="449"/>
      <c r="R163" s="449"/>
      <c r="S163" s="449"/>
      <c r="T163" s="449"/>
      <c r="U163" s="449"/>
      <c r="V163" s="449"/>
    </row>
    <row r="164" spans="1:25">
      <c r="A164" s="543" t="s">
        <v>3350</v>
      </c>
      <c r="F164" s="420"/>
      <c r="H164" s="546"/>
      <c r="J164" s="621"/>
      <c r="N164" s="546"/>
      <c r="O164" s="546"/>
      <c r="P164" s="449"/>
      <c r="Q164" s="449"/>
      <c r="R164" s="449"/>
      <c r="S164" s="449"/>
      <c r="T164" s="449"/>
      <c r="U164" s="449"/>
      <c r="V164" s="449"/>
    </row>
    <row r="165" spans="1:25" s="550" customFormat="1" ht="15.75" thickBot="1">
      <c r="A165" s="547" t="s">
        <v>3078</v>
      </c>
      <c r="B165" s="548" t="s">
        <v>3083</v>
      </c>
      <c r="C165" s="548" t="s">
        <v>3079</v>
      </c>
      <c r="D165" s="549" t="s">
        <v>161</v>
      </c>
      <c r="F165" s="450">
        <f>VLOOKUP(B165,'Passive Stock_JT'!$E:$J,6,FALSE)</f>
        <v>50</v>
      </c>
      <c r="G165" s="463">
        <f>VLOOKUP(B165,'Daily Inventory'!$A:$C,3,FALSE)</f>
        <v>20</v>
      </c>
      <c r="H165" s="453">
        <f t="shared" ref="H165:H166" si="32">G165-F165</f>
        <v>-30</v>
      </c>
      <c r="I165" s="551">
        <v>30</v>
      </c>
      <c r="J165" s="622" t="s">
        <v>3357</v>
      </c>
      <c r="K165" s="551"/>
      <c r="L165" s="551"/>
      <c r="M165" s="551"/>
      <c r="N165" s="540">
        <f t="shared" ref="N165" si="33">G165+I165</f>
        <v>50</v>
      </c>
      <c r="O165" s="541">
        <f t="shared" ref="O165" si="34">N165-F165</f>
        <v>0</v>
      </c>
      <c r="P165" s="449"/>
      <c r="Q165" s="449"/>
      <c r="R165" s="449"/>
      <c r="S165" s="449"/>
      <c r="T165" s="449"/>
      <c r="U165" s="449"/>
      <c r="V165" s="449"/>
    </row>
    <row r="166" spans="1:25" s="550" customFormat="1" ht="15.75" thickBot="1">
      <c r="A166" s="547" t="s">
        <v>3080</v>
      </c>
      <c r="B166" s="548" t="s">
        <v>3084</v>
      </c>
      <c r="C166" s="548" t="s">
        <v>3081</v>
      </c>
      <c r="D166" s="549" t="s">
        <v>161</v>
      </c>
      <c r="F166" s="437">
        <f>VLOOKUP(B166,'Passive Stock_JT'!$E:$J,6,FALSE)</f>
        <v>20</v>
      </c>
      <c r="G166" s="463">
        <f>VLOOKUP(B166,'Daily Inventory'!$A:$C,3,FALSE)</f>
        <v>10</v>
      </c>
      <c r="H166" s="453">
        <f t="shared" si="32"/>
        <v>-10</v>
      </c>
      <c r="I166" s="551">
        <v>10</v>
      </c>
      <c r="J166" s="622" t="s">
        <v>3357</v>
      </c>
      <c r="K166" s="551"/>
      <c r="L166" s="551"/>
      <c r="M166" s="551"/>
      <c r="N166" s="540">
        <f t="shared" ref="N166" si="35">G166+I166</f>
        <v>20</v>
      </c>
      <c r="O166" s="541">
        <f t="shared" ref="O166" si="36">N166-F166</f>
        <v>0</v>
      </c>
      <c r="P166" s="449"/>
      <c r="Q166" s="449"/>
      <c r="R166" s="449"/>
      <c r="S166" s="449"/>
      <c r="T166" s="449"/>
      <c r="U166" s="449"/>
      <c r="V166" s="449"/>
    </row>
    <row r="167" spans="1:25" s="550" customFormat="1" ht="15.75" thickBot="1">
      <c r="A167" s="547" t="s">
        <v>3348</v>
      </c>
      <c r="B167" s="548" t="s">
        <v>3085</v>
      </c>
      <c r="C167" s="548" t="s">
        <v>3082</v>
      </c>
      <c r="D167" s="549" t="s">
        <v>161</v>
      </c>
      <c r="F167" s="437">
        <f>VLOOKUP(B167,'Passive Stock_JT'!$E:$J,6,FALSE)</f>
        <v>50</v>
      </c>
      <c r="G167" s="463">
        <f>VLOOKUP(B167,'Daily Inventory'!$A:$C,3,FALSE)</f>
        <v>4</v>
      </c>
      <c r="H167" s="453">
        <f t="shared" ref="H167:H168" si="37">G167-F167</f>
        <v>-46</v>
      </c>
      <c r="I167" s="551">
        <v>50</v>
      </c>
      <c r="J167" s="623" t="s">
        <v>3356</v>
      </c>
      <c r="K167" s="551"/>
      <c r="L167" s="551"/>
      <c r="M167" s="551"/>
      <c r="N167" s="540">
        <f t="shared" ref="N167:N168" si="38">G167+I167</f>
        <v>54</v>
      </c>
      <c r="O167" s="541">
        <f t="shared" ref="O167:O168" si="39">N167-F167</f>
        <v>4</v>
      </c>
      <c r="P167" s="449"/>
      <c r="Q167" s="449"/>
      <c r="R167" s="449"/>
      <c r="S167" s="449"/>
      <c r="T167" s="449"/>
      <c r="U167" s="449"/>
      <c r="V167" s="449"/>
    </row>
    <row r="168" spans="1:25" s="550" customFormat="1">
      <c r="A168" s="612" t="s">
        <v>3044</v>
      </c>
      <c r="B168" s="612" t="s">
        <v>3045</v>
      </c>
      <c r="C168" s="613" t="s">
        <v>3077</v>
      </c>
      <c r="D168" s="452" t="s">
        <v>1965</v>
      </c>
      <c r="E168" s="551"/>
      <c r="F168" s="437">
        <f>VLOOKUP(B168,'Passive Stock_JT'!$E:$J,6,FALSE)</f>
        <v>10</v>
      </c>
      <c r="G168" s="463">
        <f>VLOOKUP(B168,'Daily Inventory'!$A:$C,3,FALSE)</f>
        <v>12</v>
      </c>
      <c r="H168" s="453">
        <f t="shared" si="37"/>
        <v>2</v>
      </c>
      <c r="I168" s="551"/>
      <c r="J168" s="551"/>
      <c r="K168" s="551"/>
      <c r="L168" s="551"/>
      <c r="M168" s="551"/>
      <c r="N168" s="540">
        <f t="shared" si="38"/>
        <v>12</v>
      </c>
      <c r="O168" s="541">
        <f t="shared" si="39"/>
        <v>2</v>
      </c>
      <c r="P168" s="614"/>
      <c r="Q168" s="614"/>
      <c r="R168" s="614"/>
      <c r="S168" s="614"/>
      <c r="T168" s="614"/>
      <c r="U168" s="614"/>
      <c r="V168" s="614"/>
      <c r="X168" s="615"/>
      <c r="Y168" s="615"/>
    </row>
    <row r="169" spans="1:25" s="550" customFormat="1">
      <c r="F169" s="552"/>
      <c r="J169" s="553"/>
      <c r="K169" s="554"/>
      <c r="P169" s="449"/>
      <c r="Q169" s="449"/>
      <c r="R169" s="449"/>
      <c r="S169" s="449"/>
      <c r="T169" s="449"/>
      <c r="U169" s="449"/>
      <c r="V169" s="449"/>
    </row>
    <row r="170" spans="1:25" s="550" customFormat="1">
      <c r="A170" s="550" t="s">
        <v>3349</v>
      </c>
      <c r="F170" s="552"/>
      <c r="J170" s="553"/>
      <c r="K170" s="554"/>
      <c r="P170" s="449"/>
      <c r="Q170" s="449"/>
      <c r="R170" s="449"/>
      <c r="S170" s="449"/>
      <c r="T170" s="449"/>
      <c r="U170" s="449"/>
      <c r="V170" s="449"/>
    </row>
    <row r="171" spans="1:25" s="449" customFormat="1" ht="12" customHeight="1">
      <c r="A171" s="555" t="s">
        <v>41</v>
      </c>
      <c r="B171" s="556" t="s">
        <v>2675</v>
      </c>
      <c r="C171" s="555" t="s">
        <v>176</v>
      </c>
      <c r="D171" s="557" t="s">
        <v>161</v>
      </c>
      <c r="E171" s="557"/>
      <c r="F171" s="558">
        <v>0</v>
      </c>
      <c r="G171" s="559">
        <f>VLOOKUP(B171,'Daily Inventory'!$A:$C,3,TRUE)</f>
        <v>0</v>
      </c>
      <c r="H171" s="560">
        <f>G171-F171</f>
        <v>0</v>
      </c>
      <c r="I171" s="561"/>
      <c r="J171" s="562"/>
      <c r="K171" s="563"/>
      <c r="L171" s="564"/>
      <c r="M171" s="565"/>
      <c r="N171" s="566">
        <f>G171+I171</f>
        <v>0</v>
      </c>
      <c r="O171" s="567">
        <f>N171-F171</f>
        <v>0</v>
      </c>
    </row>
    <row r="172" spans="1:25" s="449" customFormat="1" ht="14.25" customHeight="1">
      <c r="A172" s="555" t="s">
        <v>751</v>
      </c>
      <c r="B172" s="556" t="s">
        <v>750</v>
      </c>
      <c r="C172" s="555" t="s">
        <v>176</v>
      </c>
      <c r="D172" s="557" t="s">
        <v>161</v>
      </c>
      <c r="E172" s="557"/>
      <c r="F172" s="558">
        <v>0</v>
      </c>
      <c r="G172" s="559">
        <f>VLOOKUP(B172,'Daily Inventory'!$A:$C,3,TRUE)</f>
        <v>0</v>
      </c>
      <c r="H172" s="560">
        <f>G172-F172</f>
        <v>0</v>
      </c>
      <c r="I172" s="559"/>
      <c r="J172" s="568"/>
      <c r="K172" s="569"/>
      <c r="L172" s="565"/>
      <c r="M172" s="565"/>
      <c r="N172" s="566">
        <f>G172+I172</f>
        <v>0</v>
      </c>
      <c r="O172" s="567">
        <f>N172-F172</f>
        <v>0</v>
      </c>
    </row>
    <row r="173" spans="1:25">
      <c r="P173" s="449"/>
      <c r="Q173" s="449"/>
      <c r="R173" s="449"/>
      <c r="S173" s="449"/>
      <c r="T173" s="449"/>
      <c r="U173" s="449"/>
      <c r="V173" s="449"/>
    </row>
    <row r="174" spans="1:25">
      <c r="P174" s="449"/>
    </row>
  </sheetData>
  <autoFilter ref="A3:O163"/>
  <mergeCells count="12">
    <mergeCell ref="F67:F68"/>
    <mergeCell ref="A3:A4"/>
    <mergeCell ref="B3:B4"/>
    <mergeCell ref="C3:C4"/>
    <mergeCell ref="D3:D4"/>
    <mergeCell ref="E3:E4"/>
    <mergeCell ref="F3:F4"/>
    <mergeCell ref="A67:A68"/>
    <mergeCell ref="B67:B68"/>
    <mergeCell ref="C67:C68"/>
    <mergeCell ref="D67:D68"/>
    <mergeCell ref="E67:E68"/>
  </mergeCells>
  <conditionalFormatting sqref="H171:H172 H5:H168">
    <cfRule type="cellIs" dxfId="472" priority="11" operator="lessThan">
      <formula>0</formula>
    </cfRule>
  </conditionalFormatting>
  <conditionalFormatting sqref="F5:F65 F67:F163 F165:F168">
    <cfRule type="cellIs" dxfId="471" priority="10" operator="lessThan">
      <formula>0.1</formula>
    </cfRule>
  </conditionalFormatting>
  <conditionalFormatting sqref="H168">
    <cfRule type="cellIs" dxfId="470" priority="7" stopIfTrue="1" operator="equal">
      <formula>0</formula>
    </cfRule>
  </conditionalFormatting>
  <conditionalFormatting sqref="H168">
    <cfRule type="cellIs" dxfId="469" priority="6" stopIfTrue="1" operator="lessThan">
      <formula>0</formula>
    </cfRule>
  </conditionalFormatting>
  <conditionalFormatting sqref="F168">
    <cfRule type="cellIs" dxfId="468" priority="2" operator="lessThan">
      <formula>0.1</formula>
    </cfRule>
  </conditionalFormatting>
  <conditionalFormatting sqref="G168">
    <cfRule type="cellIs" dxfId="467" priority="1" operator="lessThan">
      <formula>-0.1</formula>
    </cfRule>
  </conditionalFormatting>
  <pageMargins left="0.7" right="0.7" top="0.75" bottom="0.75" header="0.3" footer="0.3"/>
  <pageSetup paperSize="17" scale="80" orientation="landscape" r:id="rId1"/>
  <headerFooter>
    <oddHeader>&amp;F</oddHeader>
    <oddFooter>&amp;L&amp;B Confidential&amp;B&amp;C&amp;D&amp;RPage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153"/>
  <sheetViews>
    <sheetView topLeftCell="C1" zoomScale="70" zoomScaleNormal="70" workbookViewId="0">
      <selection activeCell="K2" sqref="K2"/>
    </sheetView>
  </sheetViews>
  <sheetFormatPr defaultColWidth="9.140625" defaultRowHeight="15.75"/>
  <cols>
    <col min="1" max="1" width="9.140625" style="346"/>
    <col min="2" max="2" width="22.5703125" style="346" customWidth="1"/>
    <col min="3" max="3" width="26.42578125" style="346" customWidth="1"/>
    <col min="4" max="4" width="9.140625" style="346" customWidth="1"/>
    <col min="5" max="5" width="22.42578125" style="346" customWidth="1"/>
    <col min="6" max="6" width="13.5703125" style="346" hidden="1" customWidth="1"/>
    <col min="7" max="7" width="69.7109375" style="347" customWidth="1"/>
    <col min="8" max="8" width="33.42578125" style="346" hidden="1" customWidth="1"/>
    <col min="9" max="9" width="12.85546875" style="346" customWidth="1"/>
    <col min="10" max="10" width="16.28515625" style="348" customWidth="1"/>
    <col min="11" max="11" width="16.42578125" style="348" customWidth="1"/>
    <col min="12" max="12" width="13.42578125" style="346" hidden="1" customWidth="1"/>
    <col min="13" max="13" width="12.5703125" style="346" hidden="1" customWidth="1"/>
    <col min="14" max="14" width="13.5703125" style="346" hidden="1" customWidth="1"/>
    <col min="15" max="15" width="15.5703125" style="346" hidden="1" customWidth="1"/>
    <col min="16" max="16" width="22.85546875" style="346" hidden="1" customWidth="1"/>
    <col min="17" max="17" width="10.5703125" style="346" hidden="1" customWidth="1"/>
    <col min="18" max="20" width="9.140625" style="346" hidden="1" customWidth="1"/>
    <col min="21" max="21" width="19.85546875" style="347" customWidth="1"/>
    <col min="22" max="22" width="9.140625" style="346"/>
    <col min="23" max="25" width="12.85546875" style="346" customWidth="1"/>
    <col min="26" max="26" width="14.7109375" style="346" customWidth="1"/>
    <col min="27" max="27" width="10.5703125" style="346" customWidth="1"/>
    <col min="28" max="28" width="9.140625" style="610"/>
    <col min="29" max="16384" width="9.140625" style="346"/>
  </cols>
  <sheetData>
    <row r="1" spans="1:29" ht="18" customHeight="1">
      <c r="K1" s="335"/>
      <c r="U1" s="359">
        <f ca="1">TODAY()</f>
        <v>43228</v>
      </c>
      <c r="W1" s="600"/>
      <c r="X1" s="600" t="s">
        <v>3351</v>
      </c>
      <c r="Y1" s="601"/>
      <c r="Z1" s="602"/>
    </row>
    <row r="2" spans="1:29" s="347" customFormat="1" ht="68.25" customHeight="1">
      <c r="A2" s="351" t="s">
        <v>2679</v>
      </c>
      <c r="B2" s="336" t="s">
        <v>2387</v>
      </c>
      <c r="C2" s="337" t="s">
        <v>2388</v>
      </c>
      <c r="D2" s="337" t="s">
        <v>2389</v>
      </c>
      <c r="E2" s="338" t="s">
        <v>144</v>
      </c>
      <c r="F2" s="338" t="s">
        <v>2390</v>
      </c>
      <c r="G2" s="338" t="s">
        <v>2391</v>
      </c>
      <c r="H2" s="349"/>
      <c r="I2" s="338" t="s">
        <v>2392</v>
      </c>
      <c r="J2" s="339" t="str">
        <f>W2</f>
        <v>Safety Stock QTY
3/27/18- now</v>
      </c>
      <c r="K2" s="339" t="s">
        <v>2676</v>
      </c>
      <c r="L2" s="338" t="s">
        <v>2393</v>
      </c>
      <c r="M2" s="338" t="s">
        <v>2394</v>
      </c>
      <c r="N2" s="338" t="s">
        <v>2395</v>
      </c>
      <c r="O2" s="350"/>
      <c r="P2" s="641" t="s">
        <v>2396</v>
      </c>
      <c r="Q2" s="641"/>
      <c r="R2" s="350"/>
      <c r="S2" s="350"/>
      <c r="T2" s="350"/>
      <c r="U2" s="351" t="s">
        <v>2678</v>
      </c>
      <c r="W2" s="603" t="s">
        <v>3228</v>
      </c>
      <c r="X2" s="604" t="s">
        <v>3227</v>
      </c>
      <c r="Y2" s="605" t="s">
        <v>3076</v>
      </c>
      <c r="Z2" s="606" t="s">
        <v>2850</v>
      </c>
      <c r="AB2" s="611" t="s">
        <v>3352</v>
      </c>
      <c r="AC2" s="347" t="s">
        <v>3353</v>
      </c>
    </row>
    <row r="3" spans="1:29">
      <c r="A3" s="361">
        <v>1</v>
      </c>
      <c r="B3" s="313" t="s">
        <v>2397</v>
      </c>
      <c r="C3" s="303" t="s">
        <v>158</v>
      </c>
      <c r="D3" s="303" t="s">
        <v>2398</v>
      </c>
      <c r="E3" s="303" t="s">
        <v>159</v>
      </c>
      <c r="F3" s="303"/>
      <c r="G3" s="304" t="s">
        <v>2399</v>
      </c>
      <c r="H3" s="352" t="str">
        <f>VLOOKUP(E3,'Daily Inventory'!A:C,2,FALSE)</f>
        <v>DC-R05-ON300C(H)- Labeled (XH)</v>
      </c>
      <c r="I3" s="352">
        <f>VLOOKUP(E3,'Daily Inventory'!A:C,3,FALSE)</f>
        <v>97</v>
      </c>
      <c r="J3" s="353">
        <f>W3</f>
        <v>40</v>
      </c>
      <c r="K3" s="353">
        <f>I3-J3</f>
        <v>57</v>
      </c>
      <c r="L3" s="352">
        <f t="shared" ref="L3:L34" si="0">VLOOKUP(E3,P:Q,2,FALSE)</f>
        <v>-181</v>
      </c>
      <c r="M3" s="354">
        <f>ROUNDUP(-L3/9,0)</f>
        <v>21</v>
      </c>
      <c r="N3" s="355">
        <f>I3/M3</f>
        <v>4.6190476190476186</v>
      </c>
      <c r="P3" s="356" t="s">
        <v>1517</v>
      </c>
      <c r="Q3" s="357">
        <v>-686</v>
      </c>
      <c r="U3" s="360"/>
      <c r="W3" s="352">
        <v>40</v>
      </c>
      <c r="X3" s="352">
        <v>40</v>
      </c>
      <c r="Y3" s="352">
        <v>40</v>
      </c>
      <c r="Z3" s="352">
        <v>40</v>
      </c>
      <c r="AB3" s="610">
        <f>VLOOKUP(E3,'Passive Safety Stock Inventory'!B:I,8,FALSE)</f>
        <v>0</v>
      </c>
      <c r="AC3" s="610">
        <f>AB3+I3</f>
        <v>97</v>
      </c>
    </row>
    <row r="4" spans="1:29">
      <c r="A4" s="361">
        <f>A3+1</f>
        <v>2</v>
      </c>
      <c r="B4" s="313" t="s">
        <v>2397</v>
      </c>
      <c r="C4" s="303" t="s">
        <v>127</v>
      </c>
      <c r="D4" s="303" t="s">
        <v>2398</v>
      </c>
      <c r="E4" s="303" t="s">
        <v>133</v>
      </c>
      <c r="F4" s="303"/>
      <c r="G4" s="304" t="s">
        <v>2400</v>
      </c>
      <c r="H4" s="352" t="str">
        <f>VLOOKUP(E4,'Daily Inventory'!A:C,2,FALSE)</f>
        <v>DC-R06-ON300C(H)- Labeled (XH)</v>
      </c>
      <c r="I4" s="352">
        <f>VLOOKUP(E4,'Daily Inventory'!A:C,3,FALSE)</f>
        <v>524</v>
      </c>
      <c r="J4" s="353">
        <f t="shared" ref="J4:J67" si="1">W4</f>
        <v>30</v>
      </c>
      <c r="K4" s="353">
        <f t="shared" ref="K4:K67" si="2">I4-J4</f>
        <v>494</v>
      </c>
      <c r="L4" s="352">
        <f t="shared" si="0"/>
        <v>-121</v>
      </c>
      <c r="M4" s="354">
        <f t="shared" ref="M4:M22" si="3">ROUNDUP(-L4/9,0)</f>
        <v>14</v>
      </c>
      <c r="N4" s="355">
        <f t="shared" ref="N4:N67" si="4">I4/M4</f>
        <v>37.428571428571431</v>
      </c>
      <c r="P4" s="356" t="s">
        <v>1155</v>
      </c>
      <c r="Q4" s="357">
        <v>-202</v>
      </c>
      <c r="U4" s="360"/>
      <c r="W4" s="352">
        <v>30</v>
      </c>
      <c r="X4" s="352">
        <v>30</v>
      </c>
      <c r="Y4" s="352">
        <v>30</v>
      </c>
      <c r="Z4" s="352">
        <v>30</v>
      </c>
      <c r="AB4" s="610">
        <f>VLOOKUP(E4,'Passive Safety Stock Inventory'!B:I,8,FALSE)</f>
        <v>0</v>
      </c>
      <c r="AC4" s="610">
        <f t="shared" ref="AC4:AC67" si="5">AB4+I4</f>
        <v>524</v>
      </c>
    </row>
    <row r="5" spans="1:29">
      <c r="A5" s="361">
        <f t="shared" ref="A5:A68" si="6">A4+1</f>
        <v>3</v>
      </c>
      <c r="B5" s="313" t="s">
        <v>2397</v>
      </c>
      <c r="C5" s="303" t="s">
        <v>162</v>
      </c>
      <c r="D5" s="303" t="s">
        <v>2398</v>
      </c>
      <c r="E5" s="303" t="s">
        <v>163</v>
      </c>
      <c r="F5" s="303"/>
      <c r="G5" s="304" t="s">
        <v>2401</v>
      </c>
      <c r="H5" s="352" t="str">
        <f>VLOOKUP(E5,'Daily Inventory'!A:C,2,FALSE)</f>
        <v>DC-R07-ON300C(XH)</v>
      </c>
      <c r="I5" s="352">
        <f>VLOOKUP(E5,'Daily Inventory'!A:C,3,FALSE)</f>
        <v>45</v>
      </c>
      <c r="J5" s="353">
        <f t="shared" si="1"/>
        <v>10</v>
      </c>
      <c r="K5" s="353">
        <f t="shared" si="2"/>
        <v>35</v>
      </c>
      <c r="L5" s="352">
        <f t="shared" si="0"/>
        <v>-16</v>
      </c>
      <c r="M5" s="354">
        <f t="shared" si="3"/>
        <v>2</v>
      </c>
      <c r="N5" s="355">
        <f t="shared" si="4"/>
        <v>22.5</v>
      </c>
      <c r="P5" s="356" t="s">
        <v>159</v>
      </c>
      <c r="Q5" s="357">
        <v>-181</v>
      </c>
      <c r="U5" s="360"/>
      <c r="W5" s="352">
        <v>10</v>
      </c>
      <c r="X5" s="352">
        <v>10</v>
      </c>
      <c r="Y5" s="352">
        <v>10</v>
      </c>
      <c r="Z5" s="352">
        <v>10</v>
      </c>
      <c r="AB5" s="610">
        <f>VLOOKUP(E5,'Passive Safety Stock Inventory'!B:I,8,FALSE)</f>
        <v>0</v>
      </c>
      <c r="AC5" s="610">
        <f t="shared" si="5"/>
        <v>45</v>
      </c>
    </row>
    <row r="6" spans="1:29">
      <c r="A6" s="361">
        <f t="shared" si="6"/>
        <v>4</v>
      </c>
      <c r="B6" s="313" t="s">
        <v>2397</v>
      </c>
      <c r="C6" s="303" t="s">
        <v>164</v>
      </c>
      <c r="D6" s="303" t="s">
        <v>2398</v>
      </c>
      <c r="E6" s="303" t="s">
        <v>134</v>
      </c>
      <c r="F6" s="303"/>
      <c r="G6" s="304" t="s">
        <v>2402</v>
      </c>
      <c r="H6" s="352" t="str">
        <f>VLOOKUP(E6,'Daily Inventory'!A:C,2,FALSE)</f>
        <v>DC-R08-ON300C(XH)</v>
      </c>
      <c r="I6" s="352">
        <f>VLOOKUP(E6,'Daily Inventory'!A:C,3,FALSE)</f>
        <v>17</v>
      </c>
      <c r="J6" s="353">
        <f t="shared" si="1"/>
        <v>10</v>
      </c>
      <c r="K6" s="353">
        <f t="shared" si="2"/>
        <v>7</v>
      </c>
      <c r="L6" s="352">
        <f t="shared" si="0"/>
        <v>-19</v>
      </c>
      <c r="M6" s="354">
        <f t="shared" si="3"/>
        <v>3</v>
      </c>
      <c r="N6" s="355">
        <f t="shared" si="4"/>
        <v>5.666666666666667</v>
      </c>
      <c r="P6" s="356" t="s">
        <v>137</v>
      </c>
      <c r="Q6" s="357">
        <v>-179</v>
      </c>
      <c r="U6" s="360"/>
      <c r="W6" s="352">
        <v>10</v>
      </c>
      <c r="X6" s="352">
        <v>10</v>
      </c>
      <c r="Y6" s="352">
        <v>10</v>
      </c>
      <c r="Z6" s="352">
        <v>10</v>
      </c>
      <c r="AB6" s="610">
        <f>VLOOKUP(E6,'Passive Safety Stock Inventory'!B:I,8,FALSE)</f>
        <v>100</v>
      </c>
      <c r="AC6" s="610">
        <f t="shared" si="5"/>
        <v>117</v>
      </c>
    </row>
    <row r="7" spans="1:29">
      <c r="A7" s="361">
        <f t="shared" si="6"/>
        <v>5</v>
      </c>
      <c r="B7" s="313" t="s">
        <v>2397</v>
      </c>
      <c r="C7" s="303" t="s">
        <v>128</v>
      </c>
      <c r="D7" s="303" t="s">
        <v>2398</v>
      </c>
      <c r="E7" s="303" t="s">
        <v>135</v>
      </c>
      <c r="F7" s="303"/>
      <c r="G7" s="304" t="s">
        <v>2403</v>
      </c>
      <c r="H7" s="352" t="str">
        <f>VLOOKUP(E7,'Daily Inventory'!A:C,2,FALSE)</f>
        <v>DC-R10-ON300C(H)- Labeled (XH)</v>
      </c>
      <c r="I7" s="352">
        <f>VLOOKUP(E7,'Daily Inventory'!A:C,3,FALSE)</f>
        <v>537</v>
      </c>
      <c r="J7" s="353">
        <f t="shared" si="1"/>
        <v>20</v>
      </c>
      <c r="K7" s="353">
        <f t="shared" si="2"/>
        <v>517</v>
      </c>
      <c r="L7" s="352">
        <f t="shared" si="0"/>
        <v>-38</v>
      </c>
      <c r="M7" s="354">
        <f t="shared" si="3"/>
        <v>5</v>
      </c>
      <c r="N7" s="355">
        <f t="shared" si="4"/>
        <v>107.4</v>
      </c>
      <c r="P7" s="356" t="s">
        <v>1778</v>
      </c>
      <c r="Q7" s="357">
        <v>-166</v>
      </c>
      <c r="U7" s="360"/>
      <c r="W7" s="352">
        <v>20</v>
      </c>
      <c r="X7" s="352">
        <v>20</v>
      </c>
      <c r="Y7" s="358">
        <v>20</v>
      </c>
      <c r="Z7" s="352">
        <v>10</v>
      </c>
      <c r="AB7" s="610">
        <f>VLOOKUP(E7,'Passive Safety Stock Inventory'!B:I,8,FALSE)</f>
        <v>0</v>
      </c>
      <c r="AC7" s="610">
        <f t="shared" si="5"/>
        <v>537</v>
      </c>
    </row>
    <row r="8" spans="1:29">
      <c r="A8" s="361">
        <f t="shared" si="6"/>
        <v>6</v>
      </c>
      <c r="B8" s="313" t="s">
        <v>2397</v>
      </c>
      <c r="C8" s="303" t="s">
        <v>166</v>
      </c>
      <c r="D8" s="303" t="s">
        <v>2398</v>
      </c>
      <c r="E8" s="303" t="s">
        <v>136</v>
      </c>
      <c r="F8" s="303"/>
      <c r="G8" s="304" t="s">
        <v>2404</v>
      </c>
      <c r="H8" s="352" t="str">
        <f>VLOOKUP(E8,'Daily Inventory'!A:C,2,FALSE)</f>
        <v>DC-R13-ON300C(XH)</v>
      </c>
      <c r="I8" s="352">
        <f>VLOOKUP(E8,'Daily Inventory'!A:C,3,FALSE)</f>
        <v>36</v>
      </c>
      <c r="J8" s="353">
        <f t="shared" si="1"/>
        <v>20</v>
      </c>
      <c r="K8" s="353">
        <f t="shared" si="2"/>
        <v>16</v>
      </c>
      <c r="L8" s="352">
        <f t="shared" si="0"/>
        <v>-18</v>
      </c>
      <c r="M8" s="354">
        <f t="shared" si="3"/>
        <v>2</v>
      </c>
      <c r="N8" s="355">
        <f t="shared" si="4"/>
        <v>18</v>
      </c>
      <c r="P8" s="356" t="s">
        <v>1139</v>
      </c>
      <c r="Q8" s="357">
        <v>-126</v>
      </c>
      <c r="U8" s="360"/>
      <c r="W8" s="352">
        <v>20</v>
      </c>
      <c r="X8" s="352">
        <v>20</v>
      </c>
      <c r="Y8" s="358">
        <v>20</v>
      </c>
      <c r="Z8" s="352">
        <v>10</v>
      </c>
      <c r="AB8" s="610">
        <f>VLOOKUP(E8,'Passive Safety Stock Inventory'!B:I,8,FALSE)</f>
        <v>0</v>
      </c>
      <c r="AC8" s="610">
        <f t="shared" si="5"/>
        <v>36</v>
      </c>
    </row>
    <row r="9" spans="1:29">
      <c r="A9" s="361">
        <f t="shared" si="6"/>
        <v>7</v>
      </c>
      <c r="B9" s="313" t="s">
        <v>2397</v>
      </c>
      <c r="C9" s="303" t="s">
        <v>129</v>
      </c>
      <c r="D9" s="303" t="s">
        <v>2398</v>
      </c>
      <c r="E9" s="303" t="s">
        <v>86</v>
      </c>
      <c r="F9" s="303"/>
      <c r="G9" s="304" t="s">
        <v>2405</v>
      </c>
      <c r="H9" s="352" t="str">
        <f>VLOOKUP(E9,'Daily Inventory'!A:C,2,FALSE)</f>
        <v>DC-R15-ON300C(H)- Labeled (XH)</v>
      </c>
      <c r="I9" s="352">
        <f>VLOOKUP(E9,'Daily Inventory'!A:C,3,FALSE)</f>
        <v>74</v>
      </c>
      <c r="J9" s="353">
        <f t="shared" si="1"/>
        <v>10</v>
      </c>
      <c r="K9" s="353">
        <f t="shared" si="2"/>
        <v>64</v>
      </c>
      <c r="L9" s="352">
        <f t="shared" si="0"/>
        <v>-39</v>
      </c>
      <c r="M9" s="354">
        <f t="shared" si="3"/>
        <v>5</v>
      </c>
      <c r="N9" s="355">
        <f t="shared" si="4"/>
        <v>14.8</v>
      </c>
      <c r="P9" s="356" t="s">
        <v>133</v>
      </c>
      <c r="Q9" s="357">
        <v>-121</v>
      </c>
      <c r="U9" s="360"/>
      <c r="W9" s="352">
        <v>10</v>
      </c>
      <c r="X9" s="352">
        <v>10</v>
      </c>
      <c r="Y9" s="352">
        <v>10</v>
      </c>
      <c r="Z9" s="352">
        <v>10</v>
      </c>
      <c r="AB9" s="610">
        <f>VLOOKUP(E9,'Passive Safety Stock Inventory'!B:I,8,FALSE)</f>
        <v>0</v>
      </c>
      <c r="AC9" s="610">
        <f t="shared" si="5"/>
        <v>74</v>
      </c>
    </row>
    <row r="10" spans="1:29">
      <c r="A10" s="361">
        <f t="shared" si="6"/>
        <v>8</v>
      </c>
      <c r="B10" s="313" t="s">
        <v>2397</v>
      </c>
      <c r="C10" s="303" t="s">
        <v>130</v>
      </c>
      <c r="D10" s="303" t="s">
        <v>2398</v>
      </c>
      <c r="E10" s="303" t="s">
        <v>83</v>
      </c>
      <c r="F10" s="303"/>
      <c r="G10" s="304" t="s">
        <v>2406</v>
      </c>
      <c r="H10" s="352" t="str">
        <f>VLOOKUP(E10,'Daily Inventory'!A:C,2,FALSE)</f>
        <v>DC-R20-ON300C(H)- Labeled (XH)</v>
      </c>
      <c r="I10" s="352">
        <f>VLOOKUP(E10,'Daily Inventory'!A:C,3,FALSE)</f>
        <v>114</v>
      </c>
      <c r="J10" s="353">
        <f t="shared" si="1"/>
        <v>10</v>
      </c>
      <c r="K10" s="353">
        <f t="shared" si="2"/>
        <v>104</v>
      </c>
      <c r="L10" s="352">
        <f t="shared" si="0"/>
        <v>-6</v>
      </c>
      <c r="M10" s="354">
        <f t="shared" si="3"/>
        <v>1</v>
      </c>
      <c r="N10" s="355">
        <f t="shared" si="4"/>
        <v>114</v>
      </c>
      <c r="P10" s="356" t="s">
        <v>1574</v>
      </c>
      <c r="Q10" s="357">
        <v>-104</v>
      </c>
      <c r="U10" s="360"/>
      <c r="W10" s="352">
        <v>10</v>
      </c>
      <c r="X10" s="352">
        <v>10</v>
      </c>
      <c r="Y10" s="352">
        <v>10</v>
      </c>
      <c r="Z10" s="352">
        <v>10</v>
      </c>
      <c r="AB10" s="610">
        <f>VLOOKUP(E10,'Passive Safety Stock Inventory'!B:I,8,FALSE)</f>
        <v>0</v>
      </c>
      <c r="AC10" s="610">
        <f t="shared" si="5"/>
        <v>114</v>
      </c>
    </row>
    <row r="11" spans="1:29">
      <c r="A11" s="361">
        <f t="shared" si="6"/>
        <v>9</v>
      </c>
      <c r="B11" s="313" t="s">
        <v>2397</v>
      </c>
      <c r="C11" s="303" t="s">
        <v>131</v>
      </c>
      <c r="D11" s="303" t="s">
        <v>2398</v>
      </c>
      <c r="E11" s="303" t="s">
        <v>84</v>
      </c>
      <c r="F11" s="303"/>
      <c r="G11" s="304" t="s">
        <v>2407</v>
      </c>
      <c r="H11" s="352" t="str">
        <f>VLOOKUP(E11,'Daily Inventory'!A:C,2,FALSE)</f>
        <v>DC-R30-ON300C(H)- Labeled (XH)</v>
      </c>
      <c r="I11" s="352">
        <f>VLOOKUP(E11,'Daily Inventory'!A:C,3,FALSE)</f>
        <v>145</v>
      </c>
      <c r="J11" s="353">
        <f t="shared" si="1"/>
        <v>10</v>
      </c>
      <c r="K11" s="353">
        <f t="shared" si="2"/>
        <v>135</v>
      </c>
      <c r="L11" s="352">
        <f t="shared" si="0"/>
        <v>-1</v>
      </c>
      <c r="M11" s="354">
        <f t="shared" si="3"/>
        <v>1</v>
      </c>
      <c r="N11" s="355">
        <f t="shared" si="4"/>
        <v>145</v>
      </c>
      <c r="P11" s="356" t="s">
        <v>750</v>
      </c>
      <c r="Q11" s="357">
        <v>-50</v>
      </c>
      <c r="U11" s="360"/>
      <c r="W11" s="352">
        <v>10</v>
      </c>
      <c r="X11" s="352">
        <v>10</v>
      </c>
      <c r="Y11" s="352">
        <v>10</v>
      </c>
      <c r="Z11" s="352">
        <v>10</v>
      </c>
      <c r="AB11" s="610">
        <f>VLOOKUP(E11,'Passive Safety Stock Inventory'!B:I,8,FALSE)</f>
        <v>0</v>
      </c>
      <c r="AC11" s="610">
        <f t="shared" si="5"/>
        <v>145</v>
      </c>
    </row>
    <row r="12" spans="1:29" ht="31.5">
      <c r="A12" s="361">
        <f t="shared" si="6"/>
        <v>10</v>
      </c>
      <c r="B12" s="313" t="s">
        <v>2397</v>
      </c>
      <c r="C12" s="303" t="s">
        <v>132</v>
      </c>
      <c r="D12" s="303" t="s">
        <v>2398</v>
      </c>
      <c r="E12" s="303" t="s">
        <v>85</v>
      </c>
      <c r="F12" s="303"/>
      <c r="G12" s="304" t="s">
        <v>2408</v>
      </c>
      <c r="H12" s="352" t="str">
        <f>VLOOKUP(E12,'Daily Inventory'!A:C,2,FALSE)</f>
        <v>DC-R40-ON300C(H)- Labeled (XH)</v>
      </c>
      <c r="I12" s="352">
        <f>VLOOKUP(E12,'Daily Inventory'!A:C,3,FALSE)</f>
        <v>150</v>
      </c>
      <c r="J12" s="353">
        <f t="shared" si="1"/>
        <v>0</v>
      </c>
      <c r="K12" s="353">
        <f t="shared" si="2"/>
        <v>150</v>
      </c>
      <c r="L12" s="352" t="e">
        <f t="shared" si="0"/>
        <v>#N/A</v>
      </c>
      <c r="M12" s="354" t="e">
        <f t="shared" si="3"/>
        <v>#N/A</v>
      </c>
      <c r="N12" s="355" t="e">
        <f t="shared" si="4"/>
        <v>#N/A</v>
      </c>
      <c r="P12" s="356" t="s">
        <v>293</v>
      </c>
      <c r="Q12" s="357">
        <v>-42</v>
      </c>
      <c r="U12" s="360" t="s">
        <v>2677</v>
      </c>
      <c r="W12" s="352">
        <v>0</v>
      </c>
      <c r="X12" s="352">
        <v>0</v>
      </c>
      <c r="Y12" s="352">
        <v>0</v>
      </c>
      <c r="Z12" s="352">
        <v>0</v>
      </c>
      <c r="AB12" s="610">
        <f>VLOOKUP(E12,'Passive Safety Stock Inventory'!B:I,8,FALSE)</f>
        <v>0</v>
      </c>
      <c r="AC12" s="610">
        <f t="shared" si="5"/>
        <v>150</v>
      </c>
    </row>
    <row r="13" spans="1:29">
      <c r="A13" s="361">
        <f t="shared" si="6"/>
        <v>11</v>
      </c>
      <c r="B13" s="313" t="s">
        <v>2397</v>
      </c>
      <c r="C13" s="303" t="s">
        <v>178</v>
      </c>
      <c r="D13" s="303" t="s">
        <v>2398</v>
      </c>
      <c r="E13" s="303" t="s">
        <v>326</v>
      </c>
      <c r="F13" s="303"/>
      <c r="G13" s="304" t="s">
        <v>2409</v>
      </c>
      <c r="H13" s="352" t="str">
        <f>VLOOKUP(E13,'Daily Inventory'!A:C,2,FALSE)</f>
        <v>DC-R05-OD500C(XH)</v>
      </c>
      <c r="I13" s="352">
        <f>VLOOKUP(E13,'Daily Inventory'!A:C,3,FALSE)</f>
        <v>51</v>
      </c>
      <c r="J13" s="353">
        <f t="shared" si="1"/>
        <v>20</v>
      </c>
      <c r="K13" s="353">
        <f t="shared" si="2"/>
        <v>31</v>
      </c>
      <c r="L13" s="352">
        <f t="shared" si="0"/>
        <v>-28</v>
      </c>
      <c r="M13" s="354">
        <f t="shared" si="3"/>
        <v>4</v>
      </c>
      <c r="N13" s="355">
        <f t="shared" si="4"/>
        <v>12.75</v>
      </c>
      <c r="P13" s="356" t="s">
        <v>325</v>
      </c>
      <c r="Q13" s="357">
        <v>-40</v>
      </c>
      <c r="U13" s="360"/>
      <c r="W13" s="352">
        <v>20</v>
      </c>
      <c r="X13" s="352">
        <v>20</v>
      </c>
      <c r="Y13" s="352">
        <v>20</v>
      </c>
      <c r="Z13" s="352">
        <v>20</v>
      </c>
      <c r="AB13" s="610">
        <f>VLOOKUP(E13,'Passive Safety Stock Inventory'!B:I,8,FALSE)</f>
        <v>0</v>
      </c>
      <c r="AC13" s="610">
        <f t="shared" si="5"/>
        <v>51</v>
      </c>
    </row>
    <row r="14" spans="1:29">
      <c r="A14" s="361">
        <f t="shared" si="6"/>
        <v>12</v>
      </c>
      <c r="B14" s="313" t="s">
        <v>2397</v>
      </c>
      <c r="C14" s="303" t="s">
        <v>6</v>
      </c>
      <c r="D14" s="303" t="s">
        <v>2398</v>
      </c>
      <c r="E14" s="303" t="s">
        <v>21</v>
      </c>
      <c r="F14" s="303"/>
      <c r="G14" s="304" t="s">
        <v>2410</v>
      </c>
      <c r="H14" s="352" t="str">
        <f>VLOOKUP(E14,'Daily Inventory'!A:C,2,FALSE)</f>
        <v>DC-R06-OD500C(XH)</v>
      </c>
      <c r="I14" s="352">
        <f>VLOOKUP(E14,'Daily Inventory'!A:C,3,FALSE)</f>
        <v>278</v>
      </c>
      <c r="J14" s="353">
        <f t="shared" si="1"/>
        <v>20</v>
      </c>
      <c r="K14" s="353">
        <f t="shared" si="2"/>
        <v>258</v>
      </c>
      <c r="L14" s="352">
        <f t="shared" si="0"/>
        <v>-9</v>
      </c>
      <c r="M14" s="354">
        <f t="shared" si="3"/>
        <v>1</v>
      </c>
      <c r="N14" s="355">
        <f t="shared" si="4"/>
        <v>278</v>
      </c>
      <c r="P14" s="356" t="s">
        <v>86</v>
      </c>
      <c r="Q14" s="357">
        <v>-39</v>
      </c>
      <c r="U14" s="360"/>
      <c r="W14" s="352">
        <v>20</v>
      </c>
      <c r="X14" s="352">
        <v>20</v>
      </c>
      <c r="Y14" s="352">
        <v>20</v>
      </c>
      <c r="Z14" s="352">
        <v>20</v>
      </c>
      <c r="AB14" s="610">
        <f>VLOOKUP(E14,'Passive Safety Stock Inventory'!B:I,8,FALSE)</f>
        <v>0</v>
      </c>
      <c r="AC14" s="610">
        <f t="shared" si="5"/>
        <v>278</v>
      </c>
    </row>
    <row r="15" spans="1:29">
      <c r="A15" s="361">
        <f t="shared" si="6"/>
        <v>13</v>
      </c>
      <c r="B15" s="313" t="s">
        <v>2397</v>
      </c>
      <c r="C15" s="303" t="s">
        <v>180</v>
      </c>
      <c r="D15" s="303" t="s">
        <v>2398</v>
      </c>
      <c r="E15" s="303" t="s">
        <v>295</v>
      </c>
      <c r="F15" s="303"/>
      <c r="G15" s="304" t="s">
        <v>2411</v>
      </c>
      <c r="H15" s="352" t="str">
        <f>VLOOKUP(E15,'Daily Inventory'!A:C,2,FALSE)</f>
        <v>DC-R07-OD500C(XH)</v>
      </c>
      <c r="I15" s="352">
        <f>VLOOKUP(E15,'Daily Inventory'!A:C,3,FALSE)</f>
        <v>71</v>
      </c>
      <c r="J15" s="353">
        <f t="shared" si="1"/>
        <v>10</v>
      </c>
      <c r="K15" s="353">
        <f t="shared" si="2"/>
        <v>61</v>
      </c>
      <c r="L15" s="352">
        <f t="shared" si="0"/>
        <v>-11</v>
      </c>
      <c r="M15" s="354">
        <f t="shared" si="3"/>
        <v>2</v>
      </c>
      <c r="N15" s="355">
        <f t="shared" si="4"/>
        <v>35.5</v>
      </c>
      <c r="P15" s="356" t="s">
        <v>135</v>
      </c>
      <c r="Q15" s="357">
        <v>-38</v>
      </c>
      <c r="U15" s="360"/>
      <c r="W15" s="352">
        <v>10</v>
      </c>
      <c r="X15" s="352">
        <v>10</v>
      </c>
      <c r="Y15" s="352">
        <v>10</v>
      </c>
      <c r="Z15" s="352">
        <v>10</v>
      </c>
      <c r="AB15" s="610">
        <f>VLOOKUP(E15,'Passive Safety Stock Inventory'!B:I,8,FALSE)</f>
        <v>0</v>
      </c>
      <c r="AC15" s="610">
        <f t="shared" si="5"/>
        <v>71</v>
      </c>
    </row>
    <row r="16" spans="1:29">
      <c r="A16" s="361">
        <f t="shared" si="6"/>
        <v>14</v>
      </c>
      <c r="B16" s="313" t="s">
        <v>2397</v>
      </c>
      <c r="C16" s="303" t="s">
        <v>181</v>
      </c>
      <c r="D16" s="303" t="s">
        <v>2398</v>
      </c>
      <c r="E16" s="303" t="s">
        <v>293</v>
      </c>
      <c r="F16" s="303"/>
      <c r="G16" s="304" t="s">
        <v>2412</v>
      </c>
      <c r="H16" s="352" t="str">
        <f>VLOOKUP(E16,'Daily Inventory'!A:C,2,FALSE)</f>
        <v>DC-R08-OD500C(XH)</v>
      </c>
      <c r="I16" s="352">
        <f>VLOOKUP(E16,'Daily Inventory'!A:C,3,FALSE)</f>
        <v>37</v>
      </c>
      <c r="J16" s="353">
        <f t="shared" si="1"/>
        <v>10</v>
      </c>
      <c r="K16" s="353">
        <f t="shared" si="2"/>
        <v>27</v>
      </c>
      <c r="L16" s="352">
        <f t="shared" si="0"/>
        <v>-42</v>
      </c>
      <c r="M16" s="354">
        <f t="shared" si="3"/>
        <v>5</v>
      </c>
      <c r="N16" s="355">
        <f t="shared" si="4"/>
        <v>7.4</v>
      </c>
      <c r="P16" s="356" t="s">
        <v>505</v>
      </c>
      <c r="Q16" s="357">
        <v>-33</v>
      </c>
      <c r="U16" s="360"/>
      <c r="W16" s="352">
        <v>10</v>
      </c>
      <c r="X16" s="352">
        <v>10</v>
      </c>
      <c r="Y16" s="352">
        <v>10</v>
      </c>
      <c r="Z16" s="352">
        <v>10</v>
      </c>
      <c r="AB16" s="610">
        <f>VLOOKUP(E16,'Passive Safety Stock Inventory'!B:I,8,FALSE)</f>
        <v>0</v>
      </c>
      <c r="AC16" s="610">
        <f t="shared" si="5"/>
        <v>37</v>
      </c>
    </row>
    <row r="17" spans="1:29">
      <c r="A17" s="361">
        <f t="shared" si="6"/>
        <v>15</v>
      </c>
      <c r="B17" s="313" t="s">
        <v>2397</v>
      </c>
      <c r="C17" s="303" t="s">
        <v>7</v>
      </c>
      <c r="D17" s="303" t="s">
        <v>2398</v>
      </c>
      <c r="E17" s="303" t="s">
        <v>27</v>
      </c>
      <c r="F17" s="303"/>
      <c r="G17" s="304" t="s">
        <v>2413</v>
      </c>
      <c r="H17" s="352" t="str">
        <f>VLOOKUP(E17,'Daily Inventory'!A:C,2,FALSE)</f>
        <v>DC-R10-OD500C(XH)</v>
      </c>
      <c r="I17" s="352">
        <f>VLOOKUP(E17,'Daily Inventory'!A:C,3,FALSE)</f>
        <v>102</v>
      </c>
      <c r="J17" s="353">
        <f t="shared" si="1"/>
        <v>20</v>
      </c>
      <c r="K17" s="353">
        <f t="shared" si="2"/>
        <v>82</v>
      </c>
      <c r="L17" s="352">
        <f t="shared" si="0"/>
        <v>-24</v>
      </c>
      <c r="M17" s="354">
        <f t="shared" si="3"/>
        <v>3</v>
      </c>
      <c r="N17" s="355">
        <f t="shared" si="4"/>
        <v>34</v>
      </c>
      <c r="P17" s="356" t="s">
        <v>70</v>
      </c>
      <c r="Q17" s="357">
        <v>-29</v>
      </c>
      <c r="U17" s="360"/>
      <c r="W17" s="352">
        <v>20</v>
      </c>
      <c r="X17" s="352">
        <v>20</v>
      </c>
      <c r="Y17" s="352">
        <v>20</v>
      </c>
      <c r="Z17" s="352">
        <v>20</v>
      </c>
      <c r="AB17" s="610">
        <f>VLOOKUP(E17,'Passive Safety Stock Inventory'!B:I,8,FALSE)</f>
        <v>0</v>
      </c>
      <c r="AC17" s="610">
        <f t="shared" si="5"/>
        <v>102</v>
      </c>
    </row>
    <row r="18" spans="1:29">
      <c r="A18" s="361">
        <f t="shared" si="6"/>
        <v>16</v>
      </c>
      <c r="B18" s="313" t="s">
        <v>2397</v>
      </c>
      <c r="C18" s="303" t="s">
        <v>183</v>
      </c>
      <c r="D18" s="303" t="s">
        <v>2398</v>
      </c>
      <c r="E18" s="303" t="s">
        <v>294</v>
      </c>
      <c r="F18" s="303"/>
      <c r="G18" s="304" t="s">
        <v>2414</v>
      </c>
      <c r="H18" s="352" t="str">
        <f>VLOOKUP(E18,'Daily Inventory'!A:C,2,FALSE)</f>
        <v>DC-R13-OD500C(XH)</v>
      </c>
      <c r="I18" s="352">
        <f>VLOOKUP(E18,'Daily Inventory'!A:C,3,FALSE)</f>
        <v>87</v>
      </c>
      <c r="J18" s="353">
        <f t="shared" si="1"/>
        <v>20</v>
      </c>
      <c r="K18" s="353">
        <f t="shared" si="2"/>
        <v>67</v>
      </c>
      <c r="L18" s="352">
        <f t="shared" si="0"/>
        <v>-13</v>
      </c>
      <c r="M18" s="354">
        <f t="shared" si="3"/>
        <v>2</v>
      </c>
      <c r="N18" s="355">
        <f t="shared" si="4"/>
        <v>43.5</v>
      </c>
      <c r="P18" s="356" t="s">
        <v>138</v>
      </c>
      <c r="Q18" s="357">
        <v>-28</v>
      </c>
      <c r="U18" s="360"/>
      <c r="W18" s="352">
        <v>20</v>
      </c>
      <c r="X18" s="352">
        <v>20</v>
      </c>
      <c r="Y18" s="352">
        <v>20</v>
      </c>
      <c r="Z18" s="352">
        <v>20</v>
      </c>
      <c r="AB18" s="610">
        <f>VLOOKUP(E18,'Passive Safety Stock Inventory'!B:I,8,FALSE)</f>
        <v>0</v>
      </c>
      <c r="AC18" s="610">
        <f t="shared" si="5"/>
        <v>87</v>
      </c>
    </row>
    <row r="19" spans="1:29">
      <c r="A19" s="361">
        <f t="shared" si="6"/>
        <v>17</v>
      </c>
      <c r="B19" s="313" t="s">
        <v>2397</v>
      </c>
      <c r="C19" s="303" t="s">
        <v>8</v>
      </c>
      <c r="D19" s="303" t="s">
        <v>2398</v>
      </c>
      <c r="E19" s="303" t="s">
        <v>28</v>
      </c>
      <c r="F19" s="303"/>
      <c r="G19" s="304" t="s">
        <v>2415</v>
      </c>
      <c r="H19" s="352" t="str">
        <f>VLOOKUP(E19,'Daily Inventory'!A:C,2,FALSE)</f>
        <v>DC-R15-OD500C(XH)</v>
      </c>
      <c r="I19" s="352">
        <f>VLOOKUP(E19,'Daily Inventory'!A:C,3,FALSE)</f>
        <v>34</v>
      </c>
      <c r="J19" s="353">
        <f t="shared" si="1"/>
        <v>10</v>
      </c>
      <c r="K19" s="353">
        <f t="shared" si="2"/>
        <v>24</v>
      </c>
      <c r="L19" s="352">
        <f t="shared" si="0"/>
        <v>-16</v>
      </c>
      <c r="M19" s="354">
        <f t="shared" si="3"/>
        <v>2</v>
      </c>
      <c r="N19" s="355">
        <f t="shared" si="4"/>
        <v>17</v>
      </c>
      <c r="P19" s="356" t="s">
        <v>326</v>
      </c>
      <c r="Q19" s="357">
        <v>-28</v>
      </c>
      <c r="U19" s="360"/>
      <c r="W19" s="352">
        <v>10</v>
      </c>
      <c r="X19" s="352">
        <v>10</v>
      </c>
      <c r="Y19" s="352">
        <v>10</v>
      </c>
      <c r="Z19" s="352">
        <v>10</v>
      </c>
      <c r="AB19" s="610">
        <f>VLOOKUP(E19,'Passive Safety Stock Inventory'!B:I,8,FALSE)</f>
        <v>0</v>
      </c>
      <c r="AC19" s="610">
        <f t="shared" si="5"/>
        <v>34</v>
      </c>
    </row>
    <row r="20" spans="1:29">
      <c r="A20" s="361">
        <f t="shared" si="6"/>
        <v>18</v>
      </c>
      <c r="B20" s="313" t="s">
        <v>2397</v>
      </c>
      <c r="C20" s="303" t="s">
        <v>9</v>
      </c>
      <c r="D20" s="303" t="s">
        <v>2398</v>
      </c>
      <c r="E20" s="303" t="s">
        <v>30</v>
      </c>
      <c r="F20" s="303"/>
      <c r="G20" s="304" t="s">
        <v>2416</v>
      </c>
      <c r="H20" s="352" t="str">
        <f>VLOOKUP(E20,'Daily Inventory'!A:C,2,FALSE)</f>
        <v>DC-R20-OD500C(XH)</v>
      </c>
      <c r="I20" s="352">
        <f>VLOOKUP(E20,'Daily Inventory'!A:C,3,FALSE)</f>
        <v>125</v>
      </c>
      <c r="J20" s="353">
        <f t="shared" si="1"/>
        <v>10</v>
      </c>
      <c r="K20" s="353">
        <f t="shared" si="2"/>
        <v>115</v>
      </c>
      <c r="L20" s="352" t="e">
        <f t="shared" si="0"/>
        <v>#N/A</v>
      </c>
      <c r="M20" s="354" t="e">
        <f t="shared" si="3"/>
        <v>#N/A</v>
      </c>
      <c r="N20" s="355" t="e">
        <f t="shared" si="4"/>
        <v>#N/A</v>
      </c>
      <c r="P20" s="356" t="s">
        <v>52</v>
      </c>
      <c r="Q20" s="357">
        <v>-27</v>
      </c>
      <c r="U20" s="360"/>
      <c r="W20" s="352">
        <v>10</v>
      </c>
      <c r="X20" s="352">
        <v>10</v>
      </c>
      <c r="Y20" s="352">
        <v>10</v>
      </c>
      <c r="Z20" s="352">
        <v>10</v>
      </c>
      <c r="AB20" s="610">
        <f>VLOOKUP(E20,'Passive Safety Stock Inventory'!B:I,8,FALSE)</f>
        <v>0</v>
      </c>
      <c r="AC20" s="610">
        <f t="shared" si="5"/>
        <v>125</v>
      </c>
    </row>
    <row r="21" spans="1:29">
      <c r="A21" s="361">
        <f t="shared" si="6"/>
        <v>19</v>
      </c>
      <c r="B21" s="313" t="s">
        <v>2397</v>
      </c>
      <c r="C21" s="303" t="s">
        <v>10</v>
      </c>
      <c r="D21" s="303" t="s">
        <v>2398</v>
      </c>
      <c r="E21" s="303" t="s">
        <v>32</v>
      </c>
      <c r="F21" s="303"/>
      <c r="G21" s="304" t="s">
        <v>2417</v>
      </c>
      <c r="H21" s="352" t="str">
        <f>VLOOKUP(E21,'Daily Inventory'!A:C,2,FALSE)</f>
        <v>DC-R30-OD500C(XH)</v>
      </c>
      <c r="I21" s="352">
        <f>VLOOKUP(E21,'Daily Inventory'!A:C,3,FALSE)</f>
        <v>45</v>
      </c>
      <c r="J21" s="353">
        <f t="shared" si="1"/>
        <v>10</v>
      </c>
      <c r="K21" s="353">
        <f t="shared" si="2"/>
        <v>35</v>
      </c>
      <c r="L21" s="352" t="e">
        <f t="shared" si="0"/>
        <v>#N/A</v>
      </c>
      <c r="M21" s="354" t="e">
        <f t="shared" si="3"/>
        <v>#N/A</v>
      </c>
      <c r="N21" s="355" t="e">
        <f t="shared" si="4"/>
        <v>#N/A</v>
      </c>
      <c r="P21" s="356" t="s">
        <v>993</v>
      </c>
      <c r="Q21" s="357">
        <v>-25</v>
      </c>
      <c r="U21" s="360"/>
      <c r="W21" s="352">
        <v>10</v>
      </c>
      <c r="X21" s="352">
        <v>10</v>
      </c>
      <c r="Y21" s="352">
        <v>10</v>
      </c>
      <c r="Z21" s="352">
        <v>10</v>
      </c>
      <c r="AB21" s="610">
        <f>VLOOKUP(E21,'Passive Safety Stock Inventory'!B:I,8,FALSE)</f>
        <v>0</v>
      </c>
      <c r="AC21" s="610">
        <f t="shared" si="5"/>
        <v>45</v>
      </c>
    </row>
    <row r="22" spans="1:29">
      <c r="A22" s="361">
        <f t="shared" si="6"/>
        <v>20</v>
      </c>
      <c r="B22" s="313" t="s">
        <v>2397</v>
      </c>
      <c r="C22" s="303" t="s">
        <v>11</v>
      </c>
      <c r="D22" s="303" t="s">
        <v>2398</v>
      </c>
      <c r="E22" s="303" t="s">
        <v>36</v>
      </c>
      <c r="F22" s="303"/>
      <c r="G22" s="304" t="s">
        <v>2418</v>
      </c>
      <c r="H22" s="352" t="str">
        <f>VLOOKUP(E22,'Daily Inventory'!A:C,2,FALSE)</f>
        <v>DC-R40-OD500C(XH)</v>
      </c>
      <c r="I22" s="352">
        <f>VLOOKUP(E22,'Daily Inventory'!A:C,3,FALSE)</f>
        <v>49</v>
      </c>
      <c r="J22" s="353">
        <f t="shared" si="1"/>
        <v>10</v>
      </c>
      <c r="K22" s="353">
        <f t="shared" si="2"/>
        <v>39</v>
      </c>
      <c r="L22" s="352" t="e">
        <f t="shared" si="0"/>
        <v>#N/A</v>
      </c>
      <c r="M22" s="354" t="e">
        <f t="shared" si="3"/>
        <v>#N/A</v>
      </c>
      <c r="N22" s="355" t="e">
        <f t="shared" si="4"/>
        <v>#N/A</v>
      </c>
      <c r="P22" s="356" t="s">
        <v>1845</v>
      </c>
      <c r="Q22" s="357">
        <v>-25</v>
      </c>
      <c r="U22" s="360"/>
      <c r="W22" s="352">
        <v>10</v>
      </c>
      <c r="X22" s="352">
        <v>10</v>
      </c>
      <c r="Y22" s="352">
        <v>10</v>
      </c>
      <c r="Z22" s="352">
        <v>10</v>
      </c>
      <c r="AB22" s="610">
        <f>VLOOKUP(E22,'Passive Safety Stock Inventory'!B:I,8,FALSE)</f>
        <v>0</v>
      </c>
      <c r="AC22" s="610">
        <f t="shared" si="5"/>
        <v>49</v>
      </c>
    </row>
    <row r="23" spans="1:29">
      <c r="A23" s="361">
        <f t="shared" si="6"/>
        <v>21</v>
      </c>
      <c r="B23" s="305" t="s">
        <v>2397</v>
      </c>
      <c r="C23" s="306" t="s">
        <v>2419</v>
      </c>
      <c r="D23" s="306" t="s">
        <v>2420</v>
      </c>
      <c r="E23" s="328" t="s">
        <v>1864</v>
      </c>
      <c r="F23" s="329" t="s">
        <v>2421</v>
      </c>
      <c r="G23" s="343" t="s">
        <v>2422</v>
      </c>
      <c r="H23" s="352" t="str">
        <f>VLOOKUP(E23,'Daily Inventory'!A:C,2,FALSE)</f>
        <v>DC-FR05-ON300C(I)</v>
      </c>
      <c r="I23" s="352">
        <f>VLOOKUP(E23,'Daily Inventory'!A:C,3,FALSE)</f>
        <v>34</v>
      </c>
      <c r="J23" s="353">
        <f t="shared" si="1"/>
        <v>50</v>
      </c>
      <c r="K23" s="353">
        <f t="shared" si="2"/>
        <v>-16</v>
      </c>
      <c r="L23" s="352" t="e">
        <f t="shared" si="0"/>
        <v>#N/A</v>
      </c>
      <c r="M23" s="354" t="e">
        <f>ROUNDUP(-L23/3,0)</f>
        <v>#N/A</v>
      </c>
      <c r="N23" s="355" t="e">
        <f t="shared" si="4"/>
        <v>#N/A</v>
      </c>
      <c r="P23" s="356" t="s">
        <v>27</v>
      </c>
      <c r="Q23" s="357">
        <v>-24</v>
      </c>
      <c r="U23" s="360"/>
      <c r="W23" s="352">
        <v>50</v>
      </c>
      <c r="X23" s="607">
        <v>50</v>
      </c>
      <c r="Y23" s="352">
        <v>30</v>
      </c>
      <c r="Z23" s="352">
        <v>30</v>
      </c>
      <c r="AB23" s="610">
        <f>VLOOKUP(E23,'Passive Safety Stock Inventory'!B:I,8,FALSE)</f>
        <v>20</v>
      </c>
      <c r="AC23" s="610">
        <f t="shared" si="5"/>
        <v>54</v>
      </c>
    </row>
    <row r="24" spans="1:29">
      <c r="A24" s="361">
        <f t="shared" si="6"/>
        <v>22</v>
      </c>
      <c r="B24" s="305" t="s">
        <v>2397</v>
      </c>
      <c r="C24" s="306" t="s">
        <v>2423</v>
      </c>
      <c r="D24" s="306" t="s">
        <v>2420</v>
      </c>
      <c r="E24" s="328" t="s">
        <v>1852</v>
      </c>
      <c r="F24" s="329" t="s">
        <v>2424</v>
      </c>
      <c r="G24" s="343" t="s">
        <v>2425</v>
      </c>
      <c r="H24" s="352" t="str">
        <f>VLOOKUP(E24,'Daily Inventory'!A:C,2,FALSE)</f>
        <v>DC-FR06-ON300C(I)</v>
      </c>
      <c r="I24" s="352">
        <f>VLOOKUP(E24,'Daily Inventory'!A:C,3,FALSE)</f>
        <v>15</v>
      </c>
      <c r="J24" s="353">
        <f t="shared" si="1"/>
        <v>50</v>
      </c>
      <c r="K24" s="353">
        <f t="shared" si="2"/>
        <v>-35</v>
      </c>
      <c r="L24" s="352" t="e">
        <f t="shared" si="0"/>
        <v>#N/A</v>
      </c>
      <c r="M24" s="354" t="e">
        <f t="shared" ref="M24:M87" si="7">ROUNDUP(-L24/3,0)</f>
        <v>#N/A</v>
      </c>
      <c r="N24" s="355" t="e">
        <f t="shared" si="4"/>
        <v>#N/A</v>
      </c>
      <c r="P24" s="356" t="s">
        <v>134</v>
      </c>
      <c r="Q24" s="357">
        <v>-19</v>
      </c>
      <c r="U24" s="360"/>
      <c r="W24" s="352">
        <v>50</v>
      </c>
      <c r="X24" s="607">
        <v>50</v>
      </c>
      <c r="Y24" s="352">
        <v>30</v>
      </c>
      <c r="Z24" s="352">
        <v>30</v>
      </c>
      <c r="AB24" s="610">
        <f>VLOOKUP(E24,'Passive Safety Stock Inventory'!B:I,8,FALSE)</f>
        <v>60</v>
      </c>
      <c r="AC24" s="610">
        <f t="shared" si="5"/>
        <v>75</v>
      </c>
    </row>
    <row r="25" spans="1:29">
      <c r="A25" s="361">
        <f t="shared" si="6"/>
        <v>23</v>
      </c>
      <c r="B25" s="305" t="s">
        <v>2397</v>
      </c>
      <c r="C25" s="306" t="s">
        <v>2426</v>
      </c>
      <c r="D25" s="306" t="s">
        <v>2420</v>
      </c>
      <c r="E25" s="328" t="s">
        <v>1860</v>
      </c>
      <c r="F25" s="329" t="s">
        <v>2427</v>
      </c>
      <c r="G25" s="343" t="s">
        <v>2428</v>
      </c>
      <c r="H25" s="352" t="str">
        <f>VLOOKUP(E25,'Daily Inventory'!A:C,2,FALSE)</f>
        <v>DC-FR07-ON300C(I)</v>
      </c>
      <c r="I25" s="352">
        <f>VLOOKUP(E25,'Daily Inventory'!A:C,3,FALSE)</f>
        <v>5</v>
      </c>
      <c r="J25" s="353">
        <f t="shared" si="1"/>
        <v>15</v>
      </c>
      <c r="K25" s="353">
        <f t="shared" si="2"/>
        <v>-10</v>
      </c>
      <c r="L25" s="352" t="e">
        <f t="shared" si="0"/>
        <v>#N/A</v>
      </c>
      <c r="M25" s="354" t="e">
        <f t="shared" si="7"/>
        <v>#N/A</v>
      </c>
      <c r="N25" s="355" t="e">
        <f t="shared" si="4"/>
        <v>#N/A</v>
      </c>
      <c r="P25" s="356" t="s">
        <v>136</v>
      </c>
      <c r="Q25" s="357">
        <v>-18</v>
      </c>
      <c r="U25" s="360"/>
      <c r="W25" s="608">
        <v>15</v>
      </c>
      <c r="X25" s="352">
        <v>5</v>
      </c>
      <c r="Y25" s="352">
        <v>5</v>
      </c>
      <c r="Z25" s="352">
        <v>5</v>
      </c>
      <c r="AB25" s="610">
        <f>VLOOKUP(E25,'Passive Safety Stock Inventory'!B:I,8,FALSE)</f>
        <v>10</v>
      </c>
      <c r="AC25" s="610">
        <f t="shared" si="5"/>
        <v>15</v>
      </c>
    </row>
    <row r="26" spans="1:29">
      <c r="A26" s="361">
        <f t="shared" si="6"/>
        <v>24</v>
      </c>
      <c r="B26" s="305" t="s">
        <v>2397</v>
      </c>
      <c r="C26" s="306" t="s">
        <v>2429</v>
      </c>
      <c r="D26" s="306" t="s">
        <v>2420</v>
      </c>
      <c r="E26" s="328" t="s">
        <v>1861</v>
      </c>
      <c r="F26" s="329" t="s">
        <v>2430</v>
      </c>
      <c r="G26" s="343" t="s">
        <v>2431</v>
      </c>
      <c r="H26" s="352" t="str">
        <f>VLOOKUP(E26,'Daily Inventory'!A:C,2,FALSE)</f>
        <v>DC-FR08-ON300C(I)</v>
      </c>
      <c r="I26" s="352">
        <f>VLOOKUP(E26,'Daily Inventory'!A:C,3,FALSE)</f>
        <v>3</v>
      </c>
      <c r="J26" s="353">
        <f t="shared" si="1"/>
        <v>15</v>
      </c>
      <c r="K26" s="353">
        <f t="shared" si="2"/>
        <v>-12</v>
      </c>
      <c r="L26" s="352" t="e">
        <f t="shared" si="0"/>
        <v>#N/A</v>
      </c>
      <c r="M26" s="354" t="e">
        <f t="shared" si="7"/>
        <v>#N/A</v>
      </c>
      <c r="N26" s="355" t="e">
        <f t="shared" si="4"/>
        <v>#N/A</v>
      </c>
      <c r="P26" s="356" t="s">
        <v>28</v>
      </c>
      <c r="Q26" s="357">
        <v>-16</v>
      </c>
      <c r="U26" s="360"/>
      <c r="W26" s="608">
        <v>15</v>
      </c>
      <c r="X26" s="352">
        <v>5</v>
      </c>
      <c r="Y26" s="352">
        <v>5</v>
      </c>
      <c r="Z26" s="352">
        <v>5</v>
      </c>
      <c r="AB26" s="610">
        <f>VLOOKUP(E26,'Passive Safety Stock Inventory'!B:I,8,FALSE)</f>
        <v>15</v>
      </c>
      <c r="AC26" s="610">
        <f t="shared" si="5"/>
        <v>18</v>
      </c>
    </row>
    <row r="27" spans="1:29">
      <c r="A27" s="361">
        <f t="shared" si="6"/>
        <v>25</v>
      </c>
      <c r="B27" s="305" t="s">
        <v>2397</v>
      </c>
      <c r="C27" s="306" t="s">
        <v>2432</v>
      </c>
      <c r="D27" s="306" t="s">
        <v>2420</v>
      </c>
      <c r="E27" s="328" t="s">
        <v>1859</v>
      </c>
      <c r="F27" s="329" t="s">
        <v>2433</v>
      </c>
      <c r="G27" s="343" t="s">
        <v>2434</v>
      </c>
      <c r="H27" s="352" t="str">
        <f>VLOOKUP(E27,'Daily Inventory'!A:C,2,FALSE)</f>
        <v>DC-FR10-ON300C(I)</v>
      </c>
      <c r="I27" s="352">
        <f>VLOOKUP(E27,'Daily Inventory'!A:C,3,FALSE)</f>
        <v>30</v>
      </c>
      <c r="J27" s="353">
        <f t="shared" si="1"/>
        <v>50</v>
      </c>
      <c r="K27" s="353">
        <f t="shared" si="2"/>
        <v>-20</v>
      </c>
      <c r="L27" s="352" t="e">
        <f t="shared" si="0"/>
        <v>#N/A</v>
      </c>
      <c r="M27" s="354" t="e">
        <f t="shared" si="7"/>
        <v>#N/A</v>
      </c>
      <c r="N27" s="355" t="e">
        <f t="shared" si="4"/>
        <v>#N/A</v>
      </c>
      <c r="P27" s="356" t="s">
        <v>163</v>
      </c>
      <c r="Q27" s="357">
        <v>-16</v>
      </c>
      <c r="U27" s="360"/>
      <c r="W27" s="352">
        <v>50</v>
      </c>
      <c r="X27" s="607">
        <v>50</v>
      </c>
      <c r="Y27" s="352">
        <v>30</v>
      </c>
      <c r="Z27" s="352">
        <v>30</v>
      </c>
      <c r="AB27" s="610">
        <f>VLOOKUP(E27,'Passive Safety Stock Inventory'!B:I,8,FALSE)</f>
        <v>20</v>
      </c>
      <c r="AC27" s="610">
        <f t="shared" si="5"/>
        <v>50</v>
      </c>
    </row>
    <row r="28" spans="1:29">
      <c r="A28" s="361">
        <f t="shared" si="6"/>
        <v>26</v>
      </c>
      <c r="B28" s="305" t="s">
        <v>2397</v>
      </c>
      <c r="C28" s="306" t="s">
        <v>2435</v>
      </c>
      <c r="D28" s="306" t="s">
        <v>2420</v>
      </c>
      <c r="E28" s="328" t="s">
        <v>1865</v>
      </c>
      <c r="F28" s="329" t="s">
        <v>2436</v>
      </c>
      <c r="G28" s="343" t="s">
        <v>2437</v>
      </c>
      <c r="H28" s="352" t="str">
        <f>VLOOKUP(E28,'Daily Inventory'!A:C,2,FALSE)</f>
        <v>DC-FR13-ON300C(I)</v>
      </c>
      <c r="I28" s="352">
        <f>VLOOKUP(E28,'Daily Inventory'!A:C,3,FALSE)</f>
        <v>24</v>
      </c>
      <c r="J28" s="353">
        <f t="shared" si="1"/>
        <v>30</v>
      </c>
      <c r="K28" s="353">
        <f t="shared" si="2"/>
        <v>-6</v>
      </c>
      <c r="L28" s="352" t="e">
        <f t="shared" si="0"/>
        <v>#N/A</v>
      </c>
      <c r="M28" s="354" t="e">
        <f t="shared" si="7"/>
        <v>#N/A</v>
      </c>
      <c r="N28" s="355" t="e">
        <f t="shared" si="4"/>
        <v>#N/A</v>
      </c>
      <c r="P28" s="356" t="s">
        <v>715</v>
      </c>
      <c r="Q28" s="357">
        <v>-15</v>
      </c>
      <c r="U28" s="360"/>
      <c r="W28" s="352">
        <v>30</v>
      </c>
      <c r="X28" s="607">
        <v>30</v>
      </c>
      <c r="Y28" s="352">
        <v>25</v>
      </c>
      <c r="Z28" s="352">
        <v>25</v>
      </c>
      <c r="AB28" s="610">
        <f>VLOOKUP(E28,'Passive Safety Stock Inventory'!B:I,8,FALSE)</f>
        <v>10</v>
      </c>
      <c r="AC28" s="610">
        <f t="shared" si="5"/>
        <v>34</v>
      </c>
    </row>
    <row r="29" spans="1:29">
      <c r="A29" s="361">
        <f t="shared" si="6"/>
        <v>27</v>
      </c>
      <c r="B29" s="305" t="s">
        <v>2397</v>
      </c>
      <c r="C29" s="306" t="s">
        <v>2438</v>
      </c>
      <c r="D29" s="306" t="s">
        <v>2420</v>
      </c>
      <c r="E29" s="328" t="s">
        <v>1862</v>
      </c>
      <c r="F29" s="329" t="s">
        <v>2439</v>
      </c>
      <c r="G29" s="343" t="s">
        <v>2440</v>
      </c>
      <c r="H29" s="352" t="str">
        <f>VLOOKUP(E29,'Daily Inventory'!A:C,2,FALSE)</f>
        <v>DC-FR15-ON300C(I)</v>
      </c>
      <c r="I29" s="352">
        <f>VLOOKUP(E29,'Daily Inventory'!A:C,3,FALSE)</f>
        <v>3</v>
      </c>
      <c r="J29" s="353">
        <f t="shared" si="1"/>
        <v>15</v>
      </c>
      <c r="K29" s="353">
        <f t="shared" si="2"/>
        <v>-12</v>
      </c>
      <c r="L29" s="352" t="e">
        <f t="shared" si="0"/>
        <v>#N/A</v>
      </c>
      <c r="M29" s="354" t="e">
        <f t="shared" si="7"/>
        <v>#N/A</v>
      </c>
      <c r="N29" s="355" t="e">
        <f t="shared" si="4"/>
        <v>#N/A</v>
      </c>
      <c r="P29" s="356" t="s">
        <v>294</v>
      </c>
      <c r="Q29" s="357">
        <v>-13</v>
      </c>
      <c r="U29" s="360"/>
      <c r="W29" s="608">
        <v>15</v>
      </c>
      <c r="X29" s="352">
        <v>5</v>
      </c>
      <c r="Y29" s="352">
        <v>5</v>
      </c>
      <c r="Z29" s="352">
        <v>5</v>
      </c>
      <c r="AB29" s="610">
        <f>VLOOKUP(E29,'Passive Safety Stock Inventory'!B:I,8,FALSE)</f>
        <v>15</v>
      </c>
      <c r="AC29" s="610">
        <f t="shared" si="5"/>
        <v>18</v>
      </c>
    </row>
    <row r="30" spans="1:29">
      <c r="A30" s="361">
        <f t="shared" si="6"/>
        <v>28</v>
      </c>
      <c r="B30" s="305" t="s">
        <v>2397</v>
      </c>
      <c r="C30" s="306" t="s">
        <v>1857</v>
      </c>
      <c r="D30" s="306" t="s">
        <v>2420</v>
      </c>
      <c r="E30" s="328" t="s">
        <v>1863</v>
      </c>
      <c r="F30" s="329" t="s">
        <v>2441</v>
      </c>
      <c r="G30" s="343" t="s">
        <v>2442</v>
      </c>
      <c r="H30" s="352" t="str">
        <f>VLOOKUP(E30,'Daily Inventory'!A:C,2,FALSE)</f>
        <v>DC-FR20-ON300C(I)</v>
      </c>
      <c r="I30" s="352">
        <f>VLOOKUP(E30,'Daily Inventory'!A:C,3,FALSE)</f>
        <v>5</v>
      </c>
      <c r="J30" s="353">
        <f t="shared" si="1"/>
        <v>15</v>
      </c>
      <c r="K30" s="353">
        <f t="shared" si="2"/>
        <v>-10</v>
      </c>
      <c r="L30" s="352" t="e">
        <f t="shared" si="0"/>
        <v>#N/A</v>
      </c>
      <c r="M30" s="354" t="e">
        <f t="shared" si="7"/>
        <v>#N/A</v>
      </c>
      <c r="N30" s="355" t="e">
        <f t="shared" si="4"/>
        <v>#N/A</v>
      </c>
      <c r="P30" s="356" t="s">
        <v>174</v>
      </c>
      <c r="Q30" s="357">
        <v>-11</v>
      </c>
      <c r="U30" s="360"/>
      <c r="W30" s="608">
        <v>15</v>
      </c>
      <c r="X30" s="352">
        <v>5</v>
      </c>
      <c r="Y30" s="352">
        <v>5</v>
      </c>
      <c r="Z30" s="352">
        <v>5</v>
      </c>
      <c r="AB30" s="610">
        <f>VLOOKUP(E30,'Passive Safety Stock Inventory'!B:I,8,FALSE)</f>
        <v>10</v>
      </c>
      <c r="AC30" s="610">
        <f t="shared" si="5"/>
        <v>15</v>
      </c>
    </row>
    <row r="31" spans="1:29">
      <c r="A31" s="361">
        <f t="shared" si="6"/>
        <v>29</v>
      </c>
      <c r="B31" s="305" t="s">
        <v>2397</v>
      </c>
      <c r="C31" s="306" t="s">
        <v>2443</v>
      </c>
      <c r="D31" s="306" t="s">
        <v>2420</v>
      </c>
      <c r="E31" s="328" t="s">
        <v>1926</v>
      </c>
      <c r="F31" s="329" t="s">
        <v>2444</v>
      </c>
      <c r="G31" s="343" t="s">
        <v>2445</v>
      </c>
      <c r="H31" s="352" t="str">
        <f>VLOOKUP(E31,'Daily Inventory'!A:C,2,FALSE)</f>
        <v>DC-FR05-OMD300C(I)</v>
      </c>
      <c r="I31" s="352">
        <f>VLOOKUP(E31,'Daily Inventory'!A:C,3,FALSE)</f>
        <v>20</v>
      </c>
      <c r="J31" s="353">
        <f t="shared" si="1"/>
        <v>70</v>
      </c>
      <c r="K31" s="353">
        <f t="shared" si="2"/>
        <v>-50</v>
      </c>
      <c r="L31" s="352" t="e">
        <f t="shared" si="0"/>
        <v>#N/A</v>
      </c>
      <c r="M31" s="354" t="e">
        <f t="shared" si="7"/>
        <v>#N/A</v>
      </c>
      <c r="N31" s="355" t="e">
        <f t="shared" si="4"/>
        <v>#N/A</v>
      </c>
      <c r="P31" s="356" t="s">
        <v>295</v>
      </c>
      <c r="Q31" s="357">
        <v>-11</v>
      </c>
      <c r="U31" s="360"/>
      <c r="W31" s="352">
        <v>70</v>
      </c>
      <c r="X31" s="607">
        <v>70</v>
      </c>
      <c r="Y31" s="358">
        <v>40</v>
      </c>
      <c r="Z31" s="352">
        <v>20</v>
      </c>
      <c r="AB31" s="610">
        <f>VLOOKUP(E31,'Passive Safety Stock Inventory'!B:I,8,FALSE)</f>
        <v>50</v>
      </c>
      <c r="AC31" s="610">
        <f t="shared" si="5"/>
        <v>70</v>
      </c>
    </row>
    <row r="32" spans="1:29">
      <c r="A32" s="361">
        <f t="shared" si="6"/>
        <v>30</v>
      </c>
      <c r="B32" s="305" t="s">
        <v>2397</v>
      </c>
      <c r="C32" s="306" t="s">
        <v>2446</v>
      </c>
      <c r="D32" s="306" t="s">
        <v>2420</v>
      </c>
      <c r="E32" s="328" t="s">
        <v>1927</v>
      </c>
      <c r="F32" s="329" t="s">
        <v>2447</v>
      </c>
      <c r="G32" s="343" t="s">
        <v>2448</v>
      </c>
      <c r="H32" s="352" t="str">
        <f>VLOOKUP(E32,'Daily Inventory'!A:C,2,FALSE)</f>
        <v>DC-FR06-OMD300C(I)</v>
      </c>
      <c r="I32" s="352">
        <f>VLOOKUP(E32,'Daily Inventory'!A:C,3,FALSE)</f>
        <v>24</v>
      </c>
      <c r="J32" s="353">
        <f t="shared" si="1"/>
        <v>70</v>
      </c>
      <c r="K32" s="353">
        <f t="shared" si="2"/>
        <v>-46</v>
      </c>
      <c r="L32" s="352" t="e">
        <f t="shared" si="0"/>
        <v>#N/A</v>
      </c>
      <c r="M32" s="354" t="e">
        <f t="shared" si="7"/>
        <v>#N/A</v>
      </c>
      <c r="N32" s="355" t="e">
        <f t="shared" si="4"/>
        <v>#N/A</v>
      </c>
      <c r="P32" s="356" t="s">
        <v>50</v>
      </c>
      <c r="Q32" s="357">
        <v>-10</v>
      </c>
      <c r="U32" s="360"/>
      <c r="W32" s="352">
        <v>70</v>
      </c>
      <c r="X32" s="607">
        <v>70</v>
      </c>
      <c r="Y32" s="358">
        <v>40</v>
      </c>
      <c r="Z32" s="352">
        <v>20</v>
      </c>
      <c r="AB32" s="610">
        <f>VLOOKUP(E32,'Passive Safety Stock Inventory'!B:I,8,FALSE)</f>
        <v>70</v>
      </c>
      <c r="AC32" s="610">
        <f t="shared" si="5"/>
        <v>94</v>
      </c>
    </row>
    <row r="33" spans="1:29">
      <c r="A33" s="361">
        <f t="shared" si="6"/>
        <v>31</v>
      </c>
      <c r="B33" s="305" t="s">
        <v>2397</v>
      </c>
      <c r="C33" s="306" t="s">
        <v>2449</v>
      </c>
      <c r="D33" s="306" t="s">
        <v>2420</v>
      </c>
      <c r="E33" s="328" t="s">
        <v>1937</v>
      </c>
      <c r="F33" s="329" t="s">
        <v>2450</v>
      </c>
      <c r="G33" s="343" t="s">
        <v>2451</v>
      </c>
      <c r="H33" s="352" t="str">
        <f>VLOOKUP(E33,'Daily Inventory'!A:C,2,FALSE)</f>
        <v>DC-FR07-OMD300C(I)</v>
      </c>
      <c r="I33" s="352">
        <f>VLOOKUP(E33,'Daily Inventory'!A:C,3,FALSE)</f>
        <v>5</v>
      </c>
      <c r="J33" s="353">
        <f t="shared" si="1"/>
        <v>15</v>
      </c>
      <c r="K33" s="353">
        <f t="shared" si="2"/>
        <v>-10</v>
      </c>
      <c r="L33" s="352" t="e">
        <f t="shared" si="0"/>
        <v>#N/A</v>
      </c>
      <c r="M33" s="354" t="e">
        <f t="shared" si="7"/>
        <v>#N/A</v>
      </c>
      <c r="N33" s="355" t="e">
        <f t="shared" si="4"/>
        <v>#N/A</v>
      </c>
      <c r="P33" s="356" t="s">
        <v>21</v>
      </c>
      <c r="Q33" s="357">
        <v>-9</v>
      </c>
      <c r="U33" s="360"/>
      <c r="W33" s="608">
        <v>15</v>
      </c>
      <c r="X33" s="352">
        <v>5</v>
      </c>
      <c r="Y33" s="352">
        <v>5</v>
      </c>
      <c r="Z33" s="352">
        <v>5</v>
      </c>
      <c r="AB33" s="610">
        <f>VLOOKUP(E33,'Passive Safety Stock Inventory'!B:I,8,FALSE)</f>
        <v>10</v>
      </c>
      <c r="AC33" s="610">
        <f t="shared" si="5"/>
        <v>15</v>
      </c>
    </row>
    <row r="34" spans="1:29">
      <c r="A34" s="361">
        <f t="shared" si="6"/>
        <v>32</v>
      </c>
      <c r="B34" s="305" t="s">
        <v>2397</v>
      </c>
      <c r="C34" s="306" t="s">
        <v>2452</v>
      </c>
      <c r="D34" s="306" t="s">
        <v>2420</v>
      </c>
      <c r="E34" s="328" t="s">
        <v>1928</v>
      </c>
      <c r="F34" s="329" t="s">
        <v>2453</v>
      </c>
      <c r="G34" s="343" t="s">
        <v>2454</v>
      </c>
      <c r="H34" s="352" t="str">
        <f>VLOOKUP(E34,'Daily Inventory'!A:C,2,FALSE)</f>
        <v>DC-FR08-OMD300C(I)</v>
      </c>
      <c r="I34" s="352">
        <f>VLOOKUP(E34,'Daily Inventory'!A:C,3,FALSE)</f>
        <v>17</v>
      </c>
      <c r="J34" s="353">
        <f t="shared" si="1"/>
        <v>15</v>
      </c>
      <c r="K34" s="353">
        <f t="shared" si="2"/>
        <v>2</v>
      </c>
      <c r="L34" s="352" t="e">
        <f t="shared" si="0"/>
        <v>#N/A</v>
      </c>
      <c r="M34" s="354" t="e">
        <f t="shared" si="7"/>
        <v>#N/A</v>
      </c>
      <c r="N34" s="355" t="e">
        <f t="shared" si="4"/>
        <v>#N/A</v>
      </c>
      <c r="P34" s="356" t="s">
        <v>83</v>
      </c>
      <c r="Q34" s="357">
        <v>-6</v>
      </c>
      <c r="U34" s="360"/>
      <c r="W34" s="608">
        <v>15</v>
      </c>
      <c r="X34" s="352">
        <v>5</v>
      </c>
      <c r="Y34" s="352">
        <v>5</v>
      </c>
      <c r="Z34" s="352">
        <v>5</v>
      </c>
      <c r="AB34" s="610">
        <f>VLOOKUP(E34,'Passive Safety Stock Inventory'!B:I,8,FALSE)</f>
        <v>0</v>
      </c>
      <c r="AC34" s="610">
        <f t="shared" si="5"/>
        <v>17</v>
      </c>
    </row>
    <row r="35" spans="1:29">
      <c r="A35" s="361">
        <f t="shared" si="6"/>
        <v>33</v>
      </c>
      <c r="B35" s="305" t="s">
        <v>2397</v>
      </c>
      <c r="C35" s="306" t="s">
        <v>2455</v>
      </c>
      <c r="D35" s="306" t="s">
        <v>2420</v>
      </c>
      <c r="E35" s="328" t="s">
        <v>1929</v>
      </c>
      <c r="F35" s="329" t="s">
        <v>2456</v>
      </c>
      <c r="G35" s="343" t="s">
        <v>2457</v>
      </c>
      <c r="H35" s="352" t="str">
        <f>VLOOKUP(E35,'Daily Inventory'!A:C,2,FALSE)</f>
        <v>DC-FR10-OMD300C(I)</v>
      </c>
      <c r="I35" s="352">
        <f>VLOOKUP(E35,'Daily Inventory'!A:C,3,FALSE)</f>
        <v>20</v>
      </c>
      <c r="J35" s="353">
        <f t="shared" si="1"/>
        <v>50</v>
      </c>
      <c r="K35" s="353">
        <f t="shared" si="2"/>
        <v>-30</v>
      </c>
      <c r="L35" s="352" t="e">
        <f t="shared" ref="L35:L66" si="8">VLOOKUP(E35,P:Q,2,FALSE)</f>
        <v>#N/A</v>
      </c>
      <c r="M35" s="354" t="e">
        <f t="shared" si="7"/>
        <v>#N/A</v>
      </c>
      <c r="N35" s="355" t="e">
        <f t="shared" si="4"/>
        <v>#N/A</v>
      </c>
      <c r="P35" s="356" t="s">
        <v>2227</v>
      </c>
      <c r="Q35" s="357">
        <v>-6</v>
      </c>
      <c r="U35" s="360"/>
      <c r="W35" s="352">
        <v>50</v>
      </c>
      <c r="X35" s="607">
        <v>50</v>
      </c>
      <c r="Y35" s="358">
        <v>40</v>
      </c>
      <c r="Z35" s="352">
        <v>20</v>
      </c>
      <c r="AB35" s="610">
        <f>VLOOKUP(E35,'Passive Safety Stock Inventory'!B:I,8,FALSE)</f>
        <v>30</v>
      </c>
      <c r="AC35" s="610">
        <f t="shared" si="5"/>
        <v>50</v>
      </c>
    </row>
    <row r="36" spans="1:29">
      <c r="A36" s="361">
        <f t="shared" si="6"/>
        <v>34</v>
      </c>
      <c r="B36" s="305" t="s">
        <v>2397</v>
      </c>
      <c r="C36" s="306" t="s">
        <v>2458</v>
      </c>
      <c r="D36" s="306" t="s">
        <v>2420</v>
      </c>
      <c r="E36" s="328" t="s">
        <v>1930</v>
      </c>
      <c r="F36" s="329" t="s">
        <v>2459</v>
      </c>
      <c r="G36" s="343" t="s">
        <v>2460</v>
      </c>
      <c r="H36" s="352" t="str">
        <f>VLOOKUP(E36,'Daily Inventory'!A:C,2,FALSE)</f>
        <v>DC-FR13-OMD300C(I)</v>
      </c>
      <c r="I36" s="352">
        <f>VLOOKUP(E36,'Daily Inventory'!A:C,3,FALSE)</f>
        <v>13</v>
      </c>
      <c r="J36" s="353">
        <f t="shared" si="1"/>
        <v>30</v>
      </c>
      <c r="K36" s="353">
        <f t="shared" si="2"/>
        <v>-17</v>
      </c>
      <c r="L36" s="352" t="e">
        <f t="shared" si="8"/>
        <v>#N/A</v>
      </c>
      <c r="M36" s="354" t="e">
        <f t="shared" si="7"/>
        <v>#N/A</v>
      </c>
      <c r="N36" s="355" t="e">
        <f t="shared" si="4"/>
        <v>#N/A</v>
      </c>
      <c r="P36" s="356" t="s">
        <v>59</v>
      </c>
      <c r="Q36" s="357">
        <v>-6</v>
      </c>
      <c r="U36" s="360"/>
      <c r="W36" s="352">
        <v>30</v>
      </c>
      <c r="X36" s="352">
        <v>30</v>
      </c>
      <c r="Y36" s="358">
        <v>30</v>
      </c>
      <c r="Z36" s="352">
        <v>20</v>
      </c>
      <c r="AB36" s="610">
        <f>VLOOKUP(E36,'Passive Safety Stock Inventory'!B:I,8,FALSE)</f>
        <v>20</v>
      </c>
      <c r="AC36" s="610">
        <f t="shared" si="5"/>
        <v>33</v>
      </c>
    </row>
    <row r="37" spans="1:29">
      <c r="A37" s="361">
        <f t="shared" si="6"/>
        <v>35</v>
      </c>
      <c r="B37" s="305" t="s">
        <v>2397</v>
      </c>
      <c r="C37" s="306" t="s">
        <v>2461</v>
      </c>
      <c r="D37" s="306" t="s">
        <v>2420</v>
      </c>
      <c r="E37" s="328" t="s">
        <v>1931</v>
      </c>
      <c r="F37" s="329" t="s">
        <v>2462</v>
      </c>
      <c r="G37" s="343" t="s">
        <v>2463</v>
      </c>
      <c r="H37" s="352" t="str">
        <f>VLOOKUP(E37,'Daily Inventory'!A:C,2,FALSE)</f>
        <v>DC-FR15-OMD300C(I)</v>
      </c>
      <c r="I37" s="352">
        <f>VLOOKUP(E37,'Daily Inventory'!A:C,3,FALSE)</f>
        <v>27</v>
      </c>
      <c r="J37" s="353">
        <f t="shared" si="1"/>
        <v>15</v>
      </c>
      <c r="K37" s="353">
        <f t="shared" si="2"/>
        <v>12</v>
      </c>
      <c r="L37" s="352" t="e">
        <f t="shared" si="8"/>
        <v>#N/A</v>
      </c>
      <c r="M37" s="354" t="e">
        <f t="shared" si="7"/>
        <v>#N/A</v>
      </c>
      <c r="N37" s="355" t="e">
        <f t="shared" si="4"/>
        <v>#N/A</v>
      </c>
      <c r="P37" s="356" t="s">
        <v>1210</v>
      </c>
      <c r="Q37" s="357">
        <v>-6</v>
      </c>
      <c r="U37" s="360"/>
      <c r="W37" s="608">
        <v>15</v>
      </c>
      <c r="X37" s="352">
        <v>5</v>
      </c>
      <c r="Y37" s="352">
        <v>5</v>
      </c>
      <c r="Z37" s="352">
        <v>5</v>
      </c>
      <c r="AB37" s="610">
        <f>VLOOKUP(E37,'Passive Safety Stock Inventory'!B:I,8,FALSE)</f>
        <v>5</v>
      </c>
      <c r="AC37" s="610">
        <f t="shared" si="5"/>
        <v>32</v>
      </c>
    </row>
    <row r="38" spans="1:29">
      <c r="A38" s="361">
        <f t="shared" si="6"/>
        <v>36</v>
      </c>
      <c r="B38" s="305" t="s">
        <v>2397</v>
      </c>
      <c r="C38" s="306" t="s">
        <v>1925</v>
      </c>
      <c r="D38" s="306" t="s">
        <v>2420</v>
      </c>
      <c r="E38" s="328" t="s">
        <v>1932</v>
      </c>
      <c r="F38" s="329" t="s">
        <v>2464</v>
      </c>
      <c r="G38" s="343" t="s">
        <v>2465</v>
      </c>
      <c r="H38" s="352" t="str">
        <f>VLOOKUP(E38,'Daily Inventory'!A:C,2,FALSE)</f>
        <v>DC-FR20-OMD300C(I)</v>
      </c>
      <c r="I38" s="352">
        <f>VLOOKUP(E38,'Daily Inventory'!A:C,3,FALSE)</f>
        <v>19</v>
      </c>
      <c r="J38" s="353">
        <f t="shared" si="1"/>
        <v>15</v>
      </c>
      <c r="K38" s="353">
        <f t="shared" si="2"/>
        <v>4</v>
      </c>
      <c r="L38" s="352" t="e">
        <f t="shared" si="8"/>
        <v>#N/A</v>
      </c>
      <c r="M38" s="354" t="e">
        <f t="shared" si="7"/>
        <v>#N/A</v>
      </c>
      <c r="N38" s="355" t="e">
        <f t="shared" si="4"/>
        <v>#N/A</v>
      </c>
      <c r="P38" s="356" t="s">
        <v>73</v>
      </c>
      <c r="Q38" s="357">
        <v>-4</v>
      </c>
      <c r="U38" s="360"/>
      <c r="W38" s="608">
        <v>15</v>
      </c>
      <c r="X38" s="352">
        <v>5</v>
      </c>
      <c r="Y38" s="352">
        <v>5</v>
      </c>
      <c r="Z38" s="352">
        <v>5</v>
      </c>
      <c r="AB38" s="610">
        <f>VLOOKUP(E38,'Passive Safety Stock Inventory'!B:I,8,FALSE)</f>
        <v>0</v>
      </c>
      <c r="AC38" s="610">
        <f t="shared" si="5"/>
        <v>19</v>
      </c>
    </row>
    <row r="39" spans="1:29">
      <c r="A39" s="361">
        <f t="shared" si="6"/>
        <v>37</v>
      </c>
      <c r="B39" s="305" t="s">
        <v>2397</v>
      </c>
      <c r="C39" s="306" t="s">
        <v>2466</v>
      </c>
      <c r="D39" s="306" t="s">
        <v>2420</v>
      </c>
      <c r="E39" s="328" t="s">
        <v>1911</v>
      </c>
      <c r="F39" s="329" t="s">
        <v>2467</v>
      </c>
      <c r="G39" s="343" t="s">
        <v>2468</v>
      </c>
      <c r="H39" s="352" t="str">
        <f>VLOOKUP(E39,'Daily Inventory'!A:C,2,FALSE)</f>
        <v>DC-FR05-OD300C(I)</v>
      </c>
      <c r="I39" s="352">
        <f>VLOOKUP(E39,'Daily Inventory'!A:C,3,FALSE)</f>
        <v>31</v>
      </c>
      <c r="J39" s="353">
        <f t="shared" si="1"/>
        <v>20</v>
      </c>
      <c r="K39" s="353">
        <f t="shared" si="2"/>
        <v>11</v>
      </c>
      <c r="L39" s="352" t="e">
        <f t="shared" si="8"/>
        <v>#N/A</v>
      </c>
      <c r="M39" s="354" t="e">
        <f t="shared" si="7"/>
        <v>#N/A</v>
      </c>
      <c r="N39" s="355" t="e">
        <f t="shared" si="4"/>
        <v>#N/A</v>
      </c>
      <c r="P39" s="356" t="s">
        <v>18</v>
      </c>
      <c r="Q39" s="357">
        <v>-4</v>
      </c>
      <c r="U39" s="360"/>
      <c r="W39" s="352">
        <v>20</v>
      </c>
      <c r="X39" s="352">
        <v>20</v>
      </c>
      <c r="Y39" s="352">
        <v>20</v>
      </c>
      <c r="Z39" s="352">
        <v>20</v>
      </c>
      <c r="AB39" s="610">
        <f>VLOOKUP(E39,'Passive Safety Stock Inventory'!B:I,8,FALSE)</f>
        <v>0</v>
      </c>
      <c r="AC39" s="610">
        <f t="shared" si="5"/>
        <v>31</v>
      </c>
    </row>
    <row r="40" spans="1:29">
      <c r="A40" s="361">
        <f t="shared" si="6"/>
        <v>38</v>
      </c>
      <c r="B40" s="305" t="s">
        <v>2397</v>
      </c>
      <c r="C40" s="306" t="s">
        <v>2469</v>
      </c>
      <c r="D40" s="306" t="s">
        <v>2420</v>
      </c>
      <c r="E40" s="328" t="s">
        <v>1918</v>
      </c>
      <c r="F40" s="329" t="s">
        <v>2470</v>
      </c>
      <c r="G40" s="343" t="s">
        <v>2471</v>
      </c>
      <c r="H40" s="352" t="str">
        <f>VLOOKUP(E40,'Daily Inventory'!A:C,2,FALSE)</f>
        <v>DC-FR06-OD300C(I)</v>
      </c>
      <c r="I40" s="352">
        <f>VLOOKUP(E40,'Daily Inventory'!A:C,3,FALSE)</f>
        <v>30</v>
      </c>
      <c r="J40" s="353">
        <f t="shared" si="1"/>
        <v>20</v>
      </c>
      <c r="K40" s="353">
        <f t="shared" si="2"/>
        <v>10</v>
      </c>
      <c r="L40" s="352" t="e">
        <f t="shared" si="8"/>
        <v>#N/A</v>
      </c>
      <c r="M40" s="354" t="e">
        <f t="shared" si="7"/>
        <v>#N/A</v>
      </c>
      <c r="N40" s="355" t="e">
        <f t="shared" si="4"/>
        <v>#N/A</v>
      </c>
      <c r="P40" s="356" t="s">
        <v>54</v>
      </c>
      <c r="Q40" s="357">
        <v>-4</v>
      </c>
      <c r="U40" s="360"/>
      <c r="W40" s="352">
        <v>20</v>
      </c>
      <c r="X40" s="352">
        <v>20</v>
      </c>
      <c r="Y40" s="352">
        <v>20</v>
      </c>
      <c r="Z40" s="352">
        <v>20</v>
      </c>
      <c r="AB40" s="610">
        <f>VLOOKUP(E40,'Passive Safety Stock Inventory'!B:I,8,FALSE)</f>
        <v>0</v>
      </c>
      <c r="AC40" s="610">
        <f t="shared" si="5"/>
        <v>30</v>
      </c>
    </row>
    <row r="41" spans="1:29">
      <c r="A41" s="361">
        <f t="shared" si="6"/>
        <v>39</v>
      </c>
      <c r="B41" s="305" t="s">
        <v>2397</v>
      </c>
      <c r="C41" s="306" t="s">
        <v>2472</v>
      </c>
      <c r="D41" s="306" t="s">
        <v>2420</v>
      </c>
      <c r="E41" s="328" t="s">
        <v>1917</v>
      </c>
      <c r="F41" s="329" t="s">
        <v>2473</v>
      </c>
      <c r="G41" s="343" t="s">
        <v>2474</v>
      </c>
      <c r="H41" s="352" t="str">
        <f>VLOOKUP(E41,'Daily Inventory'!A:C,2,FALSE)</f>
        <v>DC-FR07-OD300C(I)</v>
      </c>
      <c r="I41" s="352">
        <f>VLOOKUP(E41,'Daily Inventory'!A:C,3,FALSE)</f>
        <v>5</v>
      </c>
      <c r="J41" s="353">
        <f t="shared" si="1"/>
        <v>5</v>
      </c>
      <c r="K41" s="353">
        <f t="shared" si="2"/>
        <v>0</v>
      </c>
      <c r="L41" s="352" t="e">
        <f t="shared" si="8"/>
        <v>#N/A</v>
      </c>
      <c r="M41" s="354" t="e">
        <f t="shared" si="7"/>
        <v>#N/A</v>
      </c>
      <c r="N41" s="355" t="e">
        <f t="shared" si="4"/>
        <v>#N/A</v>
      </c>
      <c r="P41" s="356" t="s">
        <v>96</v>
      </c>
      <c r="Q41" s="357">
        <v>-3</v>
      </c>
      <c r="U41" s="360"/>
      <c r="W41" s="352">
        <v>5</v>
      </c>
      <c r="X41" s="352">
        <v>5</v>
      </c>
      <c r="Y41" s="352">
        <v>5</v>
      </c>
      <c r="Z41" s="352">
        <v>5</v>
      </c>
      <c r="AB41" s="610">
        <f>VLOOKUP(E41,'Passive Safety Stock Inventory'!B:I,8,FALSE)</f>
        <v>0</v>
      </c>
      <c r="AC41" s="610">
        <f t="shared" si="5"/>
        <v>5</v>
      </c>
    </row>
    <row r="42" spans="1:29">
      <c r="A42" s="361">
        <f t="shared" si="6"/>
        <v>40</v>
      </c>
      <c r="B42" s="305" t="s">
        <v>2397</v>
      </c>
      <c r="C42" s="306" t="s">
        <v>2475</v>
      </c>
      <c r="D42" s="306" t="s">
        <v>2420</v>
      </c>
      <c r="E42" s="328" t="s">
        <v>1916</v>
      </c>
      <c r="F42" s="329" t="s">
        <v>2476</v>
      </c>
      <c r="G42" s="343" t="s">
        <v>2477</v>
      </c>
      <c r="H42" s="352" t="str">
        <f>VLOOKUP(E42,'Daily Inventory'!A:C,2,FALSE)</f>
        <v>DC-FR08-OD300C(I)</v>
      </c>
      <c r="I42" s="352">
        <f>VLOOKUP(E42,'Daily Inventory'!A:C,3,FALSE)</f>
        <v>5</v>
      </c>
      <c r="J42" s="353">
        <f t="shared" si="1"/>
        <v>5</v>
      </c>
      <c r="K42" s="353">
        <f t="shared" si="2"/>
        <v>0</v>
      </c>
      <c r="L42" s="352" t="e">
        <f t="shared" si="8"/>
        <v>#N/A</v>
      </c>
      <c r="M42" s="354" t="e">
        <f t="shared" si="7"/>
        <v>#N/A</v>
      </c>
      <c r="N42" s="355" t="e">
        <f t="shared" si="4"/>
        <v>#N/A</v>
      </c>
      <c r="P42" s="356" t="s">
        <v>1602</v>
      </c>
      <c r="Q42" s="357">
        <v>-2</v>
      </c>
      <c r="U42" s="360"/>
      <c r="W42" s="352">
        <v>5</v>
      </c>
      <c r="X42" s="352">
        <v>5</v>
      </c>
      <c r="Y42" s="352">
        <v>5</v>
      </c>
      <c r="Z42" s="352">
        <v>5</v>
      </c>
      <c r="AB42" s="610">
        <f>VLOOKUP(E42,'Passive Safety Stock Inventory'!B:I,8,FALSE)</f>
        <v>0</v>
      </c>
      <c r="AC42" s="610">
        <f t="shared" si="5"/>
        <v>5</v>
      </c>
    </row>
    <row r="43" spans="1:29">
      <c r="A43" s="361">
        <f t="shared" si="6"/>
        <v>41</v>
      </c>
      <c r="B43" s="305" t="s">
        <v>2397</v>
      </c>
      <c r="C43" s="306" t="s">
        <v>2478</v>
      </c>
      <c r="D43" s="306" t="s">
        <v>2420</v>
      </c>
      <c r="E43" s="328" t="s">
        <v>1915</v>
      </c>
      <c r="F43" s="329" t="s">
        <v>2479</v>
      </c>
      <c r="G43" s="343" t="s">
        <v>2480</v>
      </c>
      <c r="H43" s="352" t="str">
        <f>VLOOKUP(E43,'Daily Inventory'!A:C,2,FALSE)</f>
        <v>DC-FR10-OD300C(I)</v>
      </c>
      <c r="I43" s="352">
        <f>VLOOKUP(E43,'Daily Inventory'!A:C,3,FALSE)</f>
        <v>31</v>
      </c>
      <c r="J43" s="353">
        <f t="shared" si="1"/>
        <v>20</v>
      </c>
      <c r="K43" s="353">
        <f t="shared" si="2"/>
        <v>11</v>
      </c>
      <c r="L43" s="352" t="e">
        <f t="shared" si="8"/>
        <v>#N/A</v>
      </c>
      <c r="M43" s="354" t="e">
        <f t="shared" si="7"/>
        <v>#N/A</v>
      </c>
      <c r="N43" s="355" t="e">
        <f t="shared" si="4"/>
        <v>#N/A</v>
      </c>
      <c r="P43" s="356" t="s">
        <v>1843</v>
      </c>
      <c r="Q43" s="357">
        <v>-2</v>
      </c>
      <c r="U43" s="360"/>
      <c r="W43" s="352">
        <v>20</v>
      </c>
      <c r="X43" s="352">
        <v>20</v>
      </c>
      <c r="Y43" s="352">
        <v>20</v>
      </c>
      <c r="Z43" s="352">
        <v>20</v>
      </c>
      <c r="AB43" s="610">
        <f>VLOOKUP(E43,'Passive Safety Stock Inventory'!B:I,8,FALSE)</f>
        <v>0</v>
      </c>
      <c r="AC43" s="610">
        <f t="shared" si="5"/>
        <v>31</v>
      </c>
    </row>
    <row r="44" spans="1:29">
      <c r="A44" s="361">
        <f t="shared" si="6"/>
        <v>42</v>
      </c>
      <c r="B44" s="305" t="s">
        <v>2397</v>
      </c>
      <c r="C44" s="306" t="s">
        <v>2481</v>
      </c>
      <c r="D44" s="306" t="s">
        <v>2420</v>
      </c>
      <c r="E44" s="328" t="s">
        <v>1914</v>
      </c>
      <c r="F44" s="329" t="s">
        <v>2482</v>
      </c>
      <c r="G44" s="343" t="s">
        <v>2483</v>
      </c>
      <c r="H44" s="352" t="str">
        <f>VLOOKUP(E44,'Daily Inventory'!A:C,2,FALSE)</f>
        <v>DC-FR13-OD300C(I)</v>
      </c>
      <c r="I44" s="403">
        <f>VLOOKUP(E44,'Daily Inventory'!A:C,3,FALSE)</f>
        <v>29</v>
      </c>
      <c r="J44" s="353">
        <f t="shared" si="1"/>
        <v>20</v>
      </c>
      <c r="K44" s="353">
        <f t="shared" si="2"/>
        <v>9</v>
      </c>
      <c r="L44" s="352" t="e">
        <f t="shared" si="8"/>
        <v>#N/A</v>
      </c>
      <c r="M44" s="354" t="e">
        <f t="shared" si="7"/>
        <v>#N/A</v>
      </c>
      <c r="N44" s="355" t="e">
        <f t="shared" si="4"/>
        <v>#N/A</v>
      </c>
      <c r="P44" s="356" t="s">
        <v>2289</v>
      </c>
      <c r="Q44" s="357">
        <v>-2</v>
      </c>
      <c r="U44" s="360"/>
      <c r="W44" s="352">
        <v>20</v>
      </c>
      <c r="X44" s="352">
        <v>20</v>
      </c>
      <c r="Y44" s="352">
        <v>20</v>
      </c>
      <c r="Z44" s="352">
        <v>20</v>
      </c>
      <c r="AB44" s="610">
        <f>VLOOKUP(E44,'Passive Safety Stock Inventory'!B:I,8,FALSE)</f>
        <v>0</v>
      </c>
      <c r="AC44" s="610">
        <f t="shared" si="5"/>
        <v>29</v>
      </c>
    </row>
    <row r="45" spans="1:29">
      <c r="A45" s="361">
        <f t="shared" si="6"/>
        <v>43</v>
      </c>
      <c r="B45" s="305" t="s">
        <v>2397</v>
      </c>
      <c r="C45" s="306" t="s">
        <v>2484</v>
      </c>
      <c r="D45" s="306" t="s">
        <v>2420</v>
      </c>
      <c r="E45" s="328" t="s">
        <v>1913</v>
      </c>
      <c r="F45" s="329" t="s">
        <v>2485</v>
      </c>
      <c r="G45" s="343" t="s">
        <v>2486</v>
      </c>
      <c r="H45" s="352" t="str">
        <f>VLOOKUP(E45,'Daily Inventory'!A:C,2,FALSE)</f>
        <v>DC-FR15-OD300C(I)</v>
      </c>
      <c r="I45" s="352">
        <f>VLOOKUP(E45,'Daily Inventory'!A:C,3,FALSE)</f>
        <v>5</v>
      </c>
      <c r="J45" s="353">
        <f t="shared" si="1"/>
        <v>5</v>
      </c>
      <c r="K45" s="353">
        <f t="shared" si="2"/>
        <v>0</v>
      </c>
      <c r="L45" s="352" t="e">
        <f t="shared" si="8"/>
        <v>#N/A</v>
      </c>
      <c r="M45" s="354" t="e">
        <f t="shared" si="7"/>
        <v>#N/A</v>
      </c>
      <c r="N45" s="355" t="e">
        <f t="shared" si="4"/>
        <v>#N/A</v>
      </c>
      <c r="P45" s="356" t="s">
        <v>1690</v>
      </c>
      <c r="Q45" s="357">
        <v>-2</v>
      </c>
      <c r="U45" s="360"/>
      <c r="W45" s="352">
        <v>5</v>
      </c>
      <c r="X45" s="352">
        <v>5</v>
      </c>
      <c r="Y45" s="352">
        <v>5</v>
      </c>
      <c r="Z45" s="352">
        <v>5</v>
      </c>
      <c r="AB45" s="610">
        <f>VLOOKUP(E45,'Passive Safety Stock Inventory'!B:I,8,FALSE)</f>
        <v>0</v>
      </c>
      <c r="AC45" s="610">
        <f t="shared" si="5"/>
        <v>5</v>
      </c>
    </row>
    <row r="46" spans="1:29">
      <c r="A46" s="361">
        <f t="shared" si="6"/>
        <v>44</v>
      </c>
      <c r="B46" s="305" t="s">
        <v>2397</v>
      </c>
      <c r="C46" s="306" t="s">
        <v>1910</v>
      </c>
      <c r="D46" s="306" t="s">
        <v>2420</v>
      </c>
      <c r="E46" s="328" t="s">
        <v>1912</v>
      </c>
      <c r="F46" s="329" t="s">
        <v>2487</v>
      </c>
      <c r="G46" s="343" t="s">
        <v>2488</v>
      </c>
      <c r="H46" s="352" t="str">
        <f>VLOOKUP(E46,'Daily Inventory'!A:C,2,FALSE)</f>
        <v>DC-FR20-OD300C(I)</v>
      </c>
      <c r="I46" s="352">
        <f>VLOOKUP(E46,'Daily Inventory'!A:C,3,FALSE)</f>
        <v>5</v>
      </c>
      <c r="J46" s="353">
        <f t="shared" si="1"/>
        <v>5</v>
      </c>
      <c r="K46" s="353">
        <f t="shared" si="2"/>
        <v>0</v>
      </c>
      <c r="L46" s="352" t="e">
        <f t="shared" si="8"/>
        <v>#N/A</v>
      </c>
      <c r="M46" s="354" t="e">
        <f t="shared" si="7"/>
        <v>#N/A</v>
      </c>
      <c r="N46" s="355" t="e">
        <f t="shared" si="4"/>
        <v>#N/A</v>
      </c>
      <c r="P46" s="356" t="s">
        <v>262</v>
      </c>
      <c r="Q46" s="357">
        <v>-1</v>
      </c>
      <c r="U46" s="360"/>
      <c r="W46" s="352">
        <v>5</v>
      </c>
      <c r="X46" s="352">
        <v>5</v>
      </c>
      <c r="Y46" s="352">
        <v>5</v>
      </c>
      <c r="Z46" s="352">
        <v>5</v>
      </c>
      <c r="AB46" s="610">
        <f>VLOOKUP(E46,'Passive Safety Stock Inventory'!B:I,8,FALSE)</f>
        <v>0</v>
      </c>
      <c r="AC46" s="610">
        <f t="shared" si="5"/>
        <v>5</v>
      </c>
    </row>
    <row r="47" spans="1:29">
      <c r="A47" s="361">
        <f t="shared" si="6"/>
        <v>45</v>
      </c>
      <c r="B47" s="307" t="s">
        <v>2397</v>
      </c>
      <c r="C47" s="308" t="s">
        <v>2489</v>
      </c>
      <c r="D47" s="308" t="s">
        <v>2420</v>
      </c>
      <c r="E47" s="330" t="s">
        <v>1952</v>
      </c>
      <c r="F47" s="329"/>
      <c r="G47" s="343" t="s">
        <v>2490</v>
      </c>
      <c r="H47" s="352" t="str">
        <f>VLOOKUP(E47,'Daily Inventory'!A:C,2,FALSE)</f>
        <v>DC-H05-ON300C(I)</v>
      </c>
      <c r="I47" s="352">
        <f>VLOOKUP(E47,'Daily Inventory'!A:C,3,FALSE)</f>
        <v>22</v>
      </c>
      <c r="J47" s="353">
        <f t="shared" si="1"/>
        <v>20</v>
      </c>
      <c r="K47" s="353">
        <f t="shared" si="2"/>
        <v>2</v>
      </c>
      <c r="L47" s="352" t="e">
        <f t="shared" si="8"/>
        <v>#N/A</v>
      </c>
      <c r="M47" s="354" t="e">
        <f t="shared" si="7"/>
        <v>#N/A</v>
      </c>
      <c r="N47" s="355" t="e">
        <f t="shared" si="4"/>
        <v>#N/A</v>
      </c>
      <c r="P47" s="356" t="s">
        <v>84</v>
      </c>
      <c r="Q47" s="357">
        <v>-1</v>
      </c>
      <c r="U47" s="360"/>
      <c r="W47" s="352">
        <v>20</v>
      </c>
      <c r="X47" s="352">
        <v>20</v>
      </c>
      <c r="Y47" s="352">
        <v>20</v>
      </c>
      <c r="Z47" s="352">
        <v>20</v>
      </c>
      <c r="AB47" s="610">
        <f>VLOOKUP(E47,'Passive Safety Stock Inventory'!B:I,8,FALSE)</f>
        <v>0</v>
      </c>
      <c r="AC47" s="610">
        <f t="shared" si="5"/>
        <v>22</v>
      </c>
    </row>
    <row r="48" spans="1:29">
      <c r="A48" s="361">
        <f t="shared" si="6"/>
        <v>46</v>
      </c>
      <c r="B48" s="307" t="s">
        <v>2397</v>
      </c>
      <c r="C48" s="308" t="s">
        <v>2491</v>
      </c>
      <c r="D48" s="308" t="s">
        <v>2420</v>
      </c>
      <c r="E48" s="330" t="s">
        <v>1959</v>
      </c>
      <c r="F48" s="329"/>
      <c r="G48" s="343" t="s">
        <v>2492</v>
      </c>
      <c r="H48" s="352" t="str">
        <f>VLOOKUP(E48,'Daily Inventory'!A:C,2,FALSE)</f>
        <v>DC-H06-ON300C(I)</v>
      </c>
      <c r="I48" s="352">
        <f>VLOOKUP(E48,'Daily Inventory'!A:C,3,FALSE)</f>
        <v>22</v>
      </c>
      <c r="J48" s="353">
        <f t="shared" si="1"/>
        <v>20</v>
      </c>
      <c r="K48" s="353">
        <f t="shared" si="2"/>
        <v>2</v>
      </c>
      <c r="L48" s="352" t="e">
        <f t="shared" si="8"/>
        <v>#N/A</v>
      </c>
      <c r="M48" s="354" t="e">
        <f t="shared" si="7"/>
        <v>#N/A</v>
      </c>
      <c r="N48" s="355" t="e">
        <f t="shared" si="4"/>
        <v>#N/A</v>
      </c>
      <c r="P48" s="356" t="s">
        <v>721</v>
      </c>
      <c r="Q48" s="357">
        <v>-1</v>
      </c>
      <c r="U48" s="360"/>
      <c r="W48" s="352">
        <v>20</v>
      </c>
      <c r="X48" s="352">
        <v>20</v>
      </c>
      <c r="Y48" s="352">
        <v>20</v>
      </c>
      <c r="Z48" s="352">
        <v>20</v>
      </c>
      <c r="AB48" s="610">
        <f>VLOOKUP(E48,'Passive Safety Stock Inventory'!B:I,8,FALSE)</f>
        <v>0</v>
      </c>
      <c r="AC48" s="610">
        <f t="shared" si="5"/>
        <v>22</v>
      </c>
    </row>
    <row r="49" spans="1:29">
      <c r="A49" s="361">
        <f t="shared" si="6"/>
        <v>47</v>
      </c>
      <c r="B49" s="307" t="s">
        <v>2397</v>
      </c>
      <c r="C49" s="308" t="s">
        <v>2493</v>
      </c>
      <c r="D49" s="308" t="s">
        <v>2420</v>
      </c>
      <c r="E49" s="330" t="s">
        <v>1960</v>
      </c>
      <c r="F49" s="329"/>
      <c r="G49" s="343" t="s">
        <v>2494</v>
      </c>
      <c r="H49" s="352" t="str">
        <f>VLOOKUP(E49,'Daily Inventory'!A:C,2,FALSE)</f>
        <v>DC-H07-ON300C(I)</v>
      </c>
      <c r="I49" s="352">
        <f>VLOOKUP(E49,'Daily Inventory'!A:C,3,FALSE)</f>
        <v>15</v>
      </c>
      <c r="J49" s="353">
        <f t="shared" si="1"/>
        <v>15</v>
      </c>
      <c r="K49" s="353">
        <f t="shared" si="2"/>
        <v>0</v>
      </c>
      <c r="L49" s="352" t="e">
        <f t="shared" si="8"/>
        <v>#N/A</v>
      </c>
      <c r="M49" s="354" t="e">
        <f t="shared" si="7"/>
        <v>#N/A</v>
      </c>
      <c r="N49" s="355" t="e">
        <f t="shared" si="4"/>
        <v>#N/A</v>
      </c>
      <c r="P49" s="356" t="s">
        <v>1154</v>
      </c>
      <c r="Q49" s="357">
        <v>-1</v>
      </c>
      <c r="U49" s="360"/>
      <c r="W49" s="608">
        <v>15</v>
      </c>
      <c r="X49" s="352">
        <v>5</v>
      </c>
      <c r="Y49" s="352">
        <v>5</v>
      </c>
      <c r="Z49" s="352">
        <v>5</v>
      </c>
      <c r="AB49" s="610">
        <f>VLOOKUP(E49,'Passive Safety Stock Inventory'!B:I,8,FALSE)</f>
        <v>0</v>
      </c>
      <c r="AC49" s="610">
        <f t="shared" si="5"/>
        <v>15</v>
      </c>
    </row>
    <row r="50" spans="1:29">
      <c r="A50" s="361">
        <f t="shared" si="6"/>
        <v>48</v>
      </c>
      <c r="B50" s="307" t="s">
        <v>2397</v>
      </c>
      <c r="C50" s="308" t="s">
        <v>2495</v>
      </c>
      <c r="D50" s="308" t="s">
        <v>2420</v>
      </c>
      <c r="E50" s="330" t="s">
        <v>1961</v>
      </c>
      <c r="F50" s="329"/>
      <c r="G50" s="343" t="s">
        <v>2496</v>
      </c>
      <c r="H50" s="352" t="str">
        <f>VLOOKUP(E50,'Daily Inventory'!A:C,2,FALSE)</f>
        <v>DC-H08-ON300C(I)</v>
      </c>
      <c r="I50" s="352">
        <f>VLOOKUP(E50,'Daily Inventory'!A:C,3,FALSE)</f>
        <v>10</v>
      </c>
      <c r="J50" s="353">
        <f t="shared" si="1"/>
        <v>15</v>
      </c>
      <c r="K50" s="353">
        <f t="shared" si="2"/>
        <v>-5</v>
      </c>
      <c r="L50" s="352" t="e">
        <f t="shared" si="8"/>
        <v>#N/A</v>
      </c>
      <c r="M50" s="354" t="e">
        <f t="shared" si="7"/>
        <v>#N/A</v>
      </c>
      <c r="N50" s="355" t="e">
        <f t="shared" si="4"/>
        <v>#N/A</v>
      </c>
      <c r="U50" s="360"/>
      <c r="W50" s="608">
        <v>15</v>
      </c>
      <c r="X50" s="352">
        <v>5</v>
      </c>
      <c r="Y50" s="352">
        <v>5</v>
      </c>
      <c r="Z50" s="352">
        <v>5</v>
      </c>
      <c r="AB50" s="610">
        <f>VLOOKUP(E50,'Passive Safety Stock Inventory'!B:I,8,FALSE)</f>
        <v>5</v>
      </c>
      <c r="AC50" s="610">
        <f t="shared" si="5"/>
        <v>15</v>
      </c>
    </row>
    <row r="51" spans="1:29">
      <c r="A51" s="361">
        <f t="shared" si="6"/>
        <v>49</v>
      </c>
      <c r="B51" s="307" t="s">
        <v>2397</v>
      </c>
      <c r="C51" s="308" t="s">
        <v>2497</v>
      </c>
      <c r="D51" s="308" t="s">
        <v>2420</v>
      </c>
      <c r="E51" s="330" t="s">
        <v>1962</v>
      </c>
      <c r="F51" s="329"/>
      <c r="G51" s="343" t="s">
        <v>2498</v>
      </c>
      <c r="H51" s="352" t="str">
        <f>VLOOKUP(E51,'Daily Inventory'!A:C,2,FALSE)</f>
        <v>DC-H10-ON300C(I)</v>
      </c>
      <c r="I51" s="352">
        <f>VLOOKUP(E51,'Daily Inventory'!A:C,3,FALSE)</f>
        <v>19</v>
      </c>
      <c r="J51" s="353">
        <f t="shared" si="1"/>
        <v>40</v>
      </c>
      <c r="K51" s="353">
        <f t="shared" si="2"/>
        <v>-21</v>
      </c>
      <c r="L51" s="352" t="e">
        <f t="shared" si="8"/>
        <v>#N/A</v>
      </c>
      <c r="M51" s="354" t="e">
        <f t="shared" si="7"/>
        <v>#N/A</v>
      </c>
      <c r="N51" s="355" t="e">
        <f t="shared" si="4"/>
        <v>#N/A</v>
      </c>
      <c r="U51" s="360"/>
      <c r="W51" s="608">
        <v>40</v>
      </c>
      <c r="X51" s="352">
        <v>20</v>
      </c>
      <c r="Y51" s="352">
        <v>20</v>
      </c>
      <c r="Z51" s="352">
        <v>29</v>
      </c>
      <c r="AB51" s="610">
        <f>VLOOKUP(E51,'Passive Safety Stock Inventory'!B:I,8,FALSE)</f>
        <v>20</v>
      </c>
      <c r="AC51" s="610">
        <f t="shared" si="5"/>
        <v>39</v>
      </c>
    </row>
    <row r="52" spans="1:29">
      <c r="A52" s="361">
        <f t="shared" si="6"/>
        <v>50</v>
      </c>
      <c r="B52" s="307" t="s">
        <v>2397</v>
      </c>
      <c r="C52" s="308" t="s">
        <v>2499</v>
      </c>
      <c r="D52" s="308" t="s">
        <v>2420</v>
      </c>
      <c r="E52" s="330" t="s">
        <v>1963</v>
      </c>
      <c r="F52" s="329"/>
      <c r="G52" s="343" t="s">
        <v>2500</v>
      </c>
      <c r="H52" s="352" t="str">
        <f>VLOOKUP(E52,'Daily Inventory'!A:C,2,FALSE)</f>
        <v>DC-H13-ON300C(I)</v>
      </c>
      <c r="I52" s="352">
        <f>VLOOKUP(E52,'Daily Inventory'!A:C,3,FALSE)</f>
        <v>35</v>
      </c>
      <c r="J52" s="353">
        <f t="shared" si="1"/>
        <v>20</v>
      </c>
      <c r="K52" s="353">
        <f t="shared" si="2"/>
        <v>15</v>
      </c>
      <c r="L52" s="352" t="e">
        <f t="shared" si="8"/>
        <v>#N/A</v>
      </c>
      <c r="M52" s="354" t="e">
        <f t="shared" si="7"/>
        <v>#N/A</v>
      </c>
      <c r="N52" s="355" t="e">
        <f t="shared" si="4"/>
        <v>#N/A</v>
      </c>
      <c r="U52" s="360"/>
      <c r="W52" s="352">
        <v>20</v>
      </c>
      <c r="X52" s="352">
        <v>20</v>
      </c>
      <c r="Y52" s="352">
        <v>20</v>
      </c>
      <c r="Z52" s="352">
        <v>29</v>
      </c>
      <c r="AB52" s="610">
        <f>VLOOKUP(E52,'Passive Safety Stock Inventory'!B:I,8,FALSE)</f>
        <v>0</v>
      </c>
      <c r="AC52" s="610">
        <f t="shared" si="5"/>
        <v>35</v>
      </c>
    </row>
    <row r="53" spans="1:29">
      <c r="A53" s="361">
        <f t="shared" si="6"/>
        <v>51</v>
      </c>
      <c r="B53" s="307" t="s">
        <v>2397</v>
      </c>
      <c r="C53" s="308" t="s">
        <v>2501</v>
      </c>
      <c r="D53" s="308" t="s">
        <v>2420</v>
      </c>
      <c r="E53" s="330" t="s">
        <v>1964</v>
      </c>
      <c r="F53" s="329"/>
      <c r="G53" s="343" t="s">
        <v>2502</v>
      </c>
      <c r="H53" s="352" t="str">
        <f>VLOOKUP(E53,'Daily Inventory'!A:C,2,FALSE)</f>
        <v>DC-H15-ON300C(I)</v>
      </c>
      <c r="I53" s="352">
        <f>VLOOKUP(E53,'Daily Inventory'!A:C,3,FALSE)</f>
        <v>14</v>
      </c>
      <c r="J53" s="353">
        <f t="shared" si="1"/>
        <v>15</v>
      </c>
      <c r="K53" s="353">
        <f t="shared" si="2"/>
        <v>-1</v>
      </c>
      <c r="L53" s="352" t="e">
        <f t="shared" si="8"/>
        <v>#N/A</v>
      </c>
      <c r="M53" s="354" t="e">
        <f t="shared" si="7"/>
        <v>#N/A</v>
      </c>
      <c r="N53" s="355" t="e">
        <f t="shared" si="4"/>
        <v>#N/A</v>
      </c>
      <c r="U53" s="360"/>
      <c r="W53" s="608">
        <v>15</v>
      </c>
      <c r="X53" s="352">
        <v>5</v>
      </c>
      <c r="Y53" s="352">
        <v>5</v>
      </c>
      <c r="Z53" s="352">
        <v>5</v>
      </c>
      <c r="AB53" s="610">
        <f>VLOOKUP(E53,'Passive Safety Stock Inventory'!B:I,8,FALSE)</f>
        <v>0</v>
      </c>
      <c r="AC53" s="610">
        <f t="shared" si="5"/>
        <v>14</v>
      </c>
    </row>
    <row r="54" spans="1:29">
      <c r="A54" s="361">
        <f t="shared" si="6"/>
        <v>52</v>
      </c>
      <c r="B54" s="307" t="s">
        <v>2397</v>
      </c>
      <c r="C54" s="308" t="s">
        <v>1976</v>
      </c>
      <c r="D54" s="308" t="s">
        <v>2420</v>
      </c>
      <c r="E54" s="330" t="s">
        <v>1977</v>
      </c>
      <c r="F54" s="329"/>
      <c r="G54" s="343" t="s">
        <v>2503</v>
      </c>
      <c r="H54" s="352" t="str">
        <f>VLOOKUP(E54,'Daily Inventory'!A:C,2,FALSE)</f>
        <v>DC-H20-ON300C(I)</v>
      </c>
      <c r="I54" s="352">
        <f>VLOOKUP(E54,'Daily Inventory'!A:C,3,FALSE)</f>
        <v>5</v>
      </c>
      <c r="J54" s="353">
        <f t="shared" si="1"/>
        <v>15</v>
      </c>
      <c r="K54" s="353">
        <f t="shared" si="2"/>
        <v>-10</v>
      </c>
      <c r="L54" s="352" t="e">
        <f t="shared" si="8"/>
        <v>#N/A</v>
      </c>
      <c r="M54" s="354" t="e">
        <f t="shared" si="7"/>
        <v>#N/A</v>
      </c>
      <c r="N54" s="355" t="e">
        <f t="shared" si="4"/>
        <v>#N/A</v>
      </c>
      <c r="U54" s="360"/>
      <c r="W54" s="608">
        <v>15</v>
      </c>
      <c r="X54" s="352">
        <v>5</v>
      </c>
      <c r="Y54" s="352">
        <v>5</v>
      </c>
      <c r="Z54" s="352">
        <v>5</v>
      </c>
      <c r="AB54" s="610">
        <f>VLOOKUP(E54,'Passive Safety Stock Inventory'!B:I,8,FALSE)</f>
        <v>10</v>
      </c>
      <c r="AC54" s="610">
        <f t="shared" si="5"/>
        <v>15</v>
      </c>
    </row>
    <row r="55" spans="1:29">
      <c r="A55" s="361">
        <f t="shared" si="6"/>
        <v>53</v>
      </c>
      <c r="B55" s="307" t="s">
        <v>2397</v>
      </c>
      <c r="C55" s="308" t="s">
        <v>2504</v>
      </c>
      <c r="D55" s="308" t="s">
        <v>2420</v>
      </c>
      <c r="E55" s="330" t="s">
        <v>1979</v>
      </c>
      <c r="F55" s="329"/>
      <c r="G55" s="343" t="s">
        <v>2505</v>
      </c>
      <c r="H55" s="352" t="str">
        <f>VLOOKUP(E55,'Daily Inventory'!A:C,2,FALSE)</f>
        <v>DC-H05-OMD300C(I)</v>
      </c>
      <c r="I55" s="352">
        <f>VLOOKUP(E55,'Daily Inventory'!A:C,3,FALSE)</f>
        <v>20</v>
      </c>
      <c r="J55" s="353">
        <f t="shared" si="1"/>
        <v>70</v>
      </c>
      <c r="K55" s="353">
        <f t="shared" si="2"/>
        <v>-50</v>
      </c>
      <c r="L55" s="352" t="e">
        <f t="shared" si="8"/>
        <v>#N/A</v>
      </c>
      <c r="M55" s="354" t="e">
        <f t="shared" si="7"/>
        <v>#N/A</v>
      </c>
      <c r="N55" s="355" t="e">
        <f t="shared" si="4"/>
        <v>#N/A</v>
      </c>
      <c r="U55" s="360"/>
      <c r="W55" s="352">
        <v>70</v>
      </c>
      <c r="X55" s="607">
        <v>70</v>
      </c>
      <c r="Y55" s="358">
        <v>40</v>
      </c>
      <c r="Z55" s="352">
        <v>20</v>
      </c>
      <c r="AB55" s="610">
        <f>VLOOKUP(E55,'Passive Safety Stock Inventory'!B:I,8,FALSE)</f>
        <v>50</v>
      </c>
      <c r="AC55" s="610">
        <f t="shared" si="5"/>
        <v>70</v>
      </c>
    </row>
    <row r="56" spans="1:29">
      <c r="A56" s="361">
        <f t="shared" si="6"/>
        <v>54</v>
      </c>
      <c r="B56" s="307" t="s">
        <v>2397</v>
      </c>
      <c r="C56" s="308" t="s">
        <v>2506</v>
      </c>
      <c r="D56" s="308" t="s">
        <v>2420</v>
      </c>
      <c r="E56" s="330" t="s">
        <v>1948</v>
      </c>
      <c r="F56" s="329"/>
      <c r="G56" s="343" t="s">
        <v>2507</v>
      </c>
      <c r="H56" s="352" t="str">
        <f>VLOOKUP(E56,'Daily Inventory'!A:C,2,FALSE)</f>
        <v>DC-H06-OMD300C(I)</v>
      </c>
      <c r="I56" s="352">
        <f>VLOOKUP(E56,'Daily Inventory'!A:C,3,FALSE)</f>
        <v>20</v>
      </c>
      <c r="J56" s="353">
        <f t="shared" si="1"/>
        <v>70</v>
      </c>
      <c r="K56" s="353">
        <f t="shared" si="2"/>
        <v>-50</v>
      </c>
      <c r="L56" s="352" t="e">
        <f t="shared" si="8"/>
        <v>#N/A</v>
      </c>
      <c r="M56" s="354" t="e">
        <f t="shared" si="7"/>
        <v>#N/A</v>
      </c>
      <c r="N56" s="355" t="e">
        <f t="shared" si="4"/>
        <v>#N/A</v>
      </c>
      <c r="U56" s="360"/>
      <c r="W56" s="352">
        <v>70</v>
      </c>
      <c r="X56" s="607">
        <v>70</v>
      </c>
      <c r="Y56" s="358">
        <v>40</v>
      </c>
      <c r="Z56" s="352">
        <v>20</v>
      </c>
      <c r="AB56" s="610">
        <f>VLOOKUP(E56,'Passive Safety Stock Inventory'!B:I,8,FALSE)</f>
        <v>50</v>
      </c>
      <c r="AC56" s="610">
        <f t="shared" si="5"/>
        <v>70</v>
      </c>
    </row>
    <row r="57" spans="1:29">
      <c r="A57" s="361">
        <f t="shared" si="6"/>
        <v>55</v>
      </c>
      <c r="B57" s="307" t="s">
        <v>2397</v>
      </c>
      <c r="C57" s="308" t="s">
        <v>2508</v>
      </c>
      <c r="D57" s="308" t="s">
        <v>2420</v>
      </c>
      <c r="E57" s="330" t="s">
        <v>1980</v>
      </c>
      <c r="F57" s="329"/>
      <c r="G57" s="343" t="s">
        <v>2509</v>
      </c>
      <c r="H57" s="352" t="str">
        <f>VLOOKUP(E57,'Daily Inventory'!A:C,2,FALSE)</f>
        <v>DC-H07-OMD300C(I)</v>
      </c>
      <c r="I57" s="352">
        <f>VLOOKUP(E57,'Daily Inventory'!A:C,3,FALSE)</f>
        <v>15</v>
      </c>
      <c r="J57" s="353">
        <f t="shared" si="1"/>
        <v>15</v>
      </c>
      <c r="K57" s="353">
        <f t="shared" si="2"/>
        <v>0</v>
      </c>
      <c r="L57" s="352" t="e">
        <f t="shared" si="8"/>
        <v>#N/A</v>
      </c>
      <c r="M57" s="354" t="e">
        <f t="shared" si="7"/>
        <v>#N/A</v>
      </c>
      <c r="N57" s="355" t="e">
        <f t="shared" si="4"/>
        <v>#N/A</v>
      </c>
      <c r="U57" s="360"/>
      <c r="W57" s="608">
        <v>15</v>
      </c>
      <c r="X57" s="352">
        <v>5</v>
      </c>
      <c r="Y57" s="352">
        <v>5</v>
      </c>
      <c r="Z57" s="352">
        <v>5</v>
      </c>
      <c r="AB57" s="610">
        <f>VLOOKUP(E57,'Passive Safety Stock Inventory'!B:I,8,FALSE)</f>
        <v>0</v>
      </c>
      <c r="AC57" s="610">
        <f t="shared" si="5"/>
        <v>15</v>
      </c>
    </row>
    <row r="58" spans="1:29">
      <c r="A58" s="361">
        <f t="shared" si="6"/>
        <v>56</v>
      </c>
      <c r="B58" s="307" t="s">
        <v>2397</v>
      </c>
      <c r="C58" s="308" t="s">
        <v>2510</v>
      </c>
      <c r="D58" s="308" t="s">
        <v>2420</v>
      </c>
      <c r="E58" s="330" t="s">
        <v>1950</v>
      </c>
      <c r="F58" s="329"/>
      <c r="G58" s="343" t="s">
        <v>2511</v>
      </c>
      <c r="H58" s="352" t="str">
        <f>VLOOKUP(E58,'Daily Inventory'!A:C,2,FALSE)</f>
        <v>DC-H08-OMD300C(I)</v>
      </c>
      <c r="I58" s="352">
        <f>VLOOKUP(E58,'Daily Inventory'!A:C,3,FALSE)</f>
        <v>15</v>
      </c>
      <c r="J58" s="353">
        <f t="shared" si="1"/>
        <v>15</v>
      </c>
      <c r="K58" s="353">
        <f t="shared" si="2"/>
        <v>0</v>
      </c>
      <c r="L58" s="352" t="e">
        <f t="shared" si="8"/>
        <v>#N/A</v>
      </c>
      <c r="M58" s="354" t="e">
        <f t="shared" si="7"/>
        <v>#N/A</v>
      </c>
      <c r="N58" s="355" t="e">
        <f t="shared" si="4"/>
        <v>#N/A</v>
      </c>
      <c r="U58" s="360"/>
      <c r="W58" s="608">
        <v>15</v>
      </c>
      <c r="X58" s="352">
        <v>5</v>
      </c>
      <c r="Y58" s="352">
        <v>5</v>
      </c>
      <c r="Z58" s="352">
        <v>5</v>
      </c>
      <c r="AB58" s="610">
        <f>VLOOKUP(E58,'Passive Safety Stock Inventory'!B:I,8,FALSE)</f>
        <v>0</v>
      </c>
      <c r="AC58" s="610">
        <f t="shared" si="5"/>
        <v>15</v>
      </c>
    </row>
    <row r="59" spans="1:29">
      <c r="A59" s="361">
        <f t="shared" si="6"/>
        <v>57</v>
      </c>
      <c r="B59" s="307" t="s">
        <v>2397</v>
      </c>
      <c r="C59" s="308" t="s">
        <v>2512</v>
      </c>
      <c r="D59" s="308" t="s">
        <v>2420</v>
      </c>
      <c r="E59" s="330" t="s">
        <v>1981</v>
      </c>
      <c r="F59" s="329"/>
      <c r="G59" s="343" t="s">
        <v>2513</v>
      </c>
      <c r="H59" s="352" t="str">
        <f>VLOOKUP(E59,'Daily Inventory'!A:C,2,FALSE)</f>
        <v>DC-H10-OMD300C(I)</v>
      </c>
      <c r="I59" s="352">
        <f>VLOOKUP(E59,'Daily Inventory'!A:C,3,FALSE)</f>
        <v>20</v>
      </c>
      <c r="J59" s="353">
        <f t="shared" si="1"/>
        <v>70</v>
      </c>
      <c r="K59" s="353">
        <f t="shared" si="2"/>
        <v>-50</v>
      </c>
      <c r="L59" s="352" t="e">
        <f t="shared" si="8"/>
        <v>#N/A</v>
      </c>
      <c r="M59" s="354" t="e">
        <f t="shared" si="7"/>
        <v>#N/A</v>
      </c>
      <c r="N59" s="355" t="e">
        <f t="shared" si="4"/>
        <v>#N/A</v>
      </c>
      <c r="U59" s="360"/>
      <c r="W59" s="352">
        <v>70</v>
      </c>
      <c r="X59" s="607">
        <v>70</v>
      </c>
      <c r="Y59" s="358">
        <v>40</v>
      </c>
      <c r="Z59" s="352">
        <v>20</v>
      </c>
      <c r="AB59" s="610">
        <f>VLOOKUP(E59,'Passive Safety Stock Inventory'!B:I,8,FALSE)</f>
        <v>50</v>
      </c>
      <c r="AC59" s="610">
        <f t="shared" si="5"/>
        <v>70</v>
      </c>
    </row>
    <row r="60" spans="1:29">
      <c r="A60" s="361">
        <f t="shared" si="6"/>
        <v>58</v>
      </c>
      <c r="B60" s="307" t="s">
        <v>2397</v>
      </c>
      <c r="C60" s="308" t="s">
        <v>2514</v>
      </c>
      <c r="D60" s="308" t="s">
        <v>2420</v>
      </c>
      <c r="E60" s="330" t="s">
        <v>1982</v>
      </c>
      <c r="F60" s="329"/>
      <c r="G60" s="343" t="s">
        <v>2515</v>
      </c>
      <c r="H60" s="352" t="str">
        <f>VLOOKUP(E60,'Daily Inventory'!A:C,2,FALSE)</f>
        <v>DC-H13-OMD300C(I)</v>
      </c>
      <c r="I60" s="352">
        <f>VLOOKUP(E60,'Daily Inventory'!A:C,3,FALSE)</f>
        <v>25</v>
      </c>
      <c r="J60" s="353">
        <f t="shared" si="1"/>
        <v>70</v>
      </c>
      <c r="K60" s="353">
        <f t="shared" si="2"/>
        <v>-45</v>
      </c>
      <c r="L60" s="352" t="e">
        <f t="shared" si="8"/>
        <v>#N/A</v>
      </c>
      <c r="M60" s="354" t="e">
        <f t="shared" si="7"/>
        <v>#N/A</v>
      </c>
      <c r="N60" s="355" t="e">
        <f t="shared" si="4"/>
        <v>#N/A</v>
      </c>
      <c r="U60" s="360"/>
      <c r="W60" s="352">
        <v>70</v>
      </c>
      <c r="X60" s="607">
        <v>70</v>
      </c>
      <c r="Y60" s="358">
        <v>30</v>
      </c>
      <c r="Z60" s="352">
        <v>20</v>
      </c>
      <c r="AB60" s="610">
        <f>VLOOKUP(E60,'Passive Safety Stock Inventory'!B:I,8,FALSE)</f>
        <v>45</v>
      </c>
      <c r="AC60" s="610">
        <f t="shared" si="5"/>
        <v>70</v>
      </c>
    </row>
    <row r="61" spans="1:29">
      <c r="A61" s="361">
        <f t="shared" si="6"/>
        <v>59</v>
      </c>
      <c r="B61" s="307" t="s">
        <v>2397</v>
      </c>
      <c r="C61" s="308" t="s">
        <v>2516</v>
      </c>
      <c r="D61" s="308" t="s">
        <v>2420</v>
      </c>
      <c r="E61" s="330" t="s">
        <v>1983</v>
      </c>
      <c r="F61" s="329"/>
      <c r="G61" s="343" t="s">
        <v>2517</v>
      </c>
      <c r="H61" s="352" t="str">
        <f>VLOOKUP(E61,'Daily Inventory'!A:C,2,FALSE)</f>
        <v>DC-H15-OMD300C(I)</v>
      </c>
      <c r="I61" s="352">
        <f>VLOOKUP(E61,'Daily Inventory'!A:C,3,FALSE)</f>
        <v>15</v>
      </c>
      <c r="J61" s="353">
        <f t="shared" si="1"/>
        <v>15</v>
      </c>
      <c r="K61" s="353">
        <f t="shared" si="2"/>
        <v>0</v>
      </c>
      <c r="L61" s="352" t="e">
        <f t="shared" si="8"/>
        <v>#N/A</v>
      </c>
      <c r="M61" s="354" t="e">
        <f t="shared" si="7"/>
        <v>#N/A</v>
      </c>
      <c r="N61" s="355" t="e">
        <f t="shared" si="4"/>
        <v>#N/A</v>
      </c>
      <c r="U61" s="360"/>
      <c r="W61" s="352">
        <v>15</v>
      </c>
      <c r="X61" s="352">
        <v>5</v>
      </c>
      <c r="Y61" s="352">
        <v>5</v>
      </c>
      <c r="Z61" s="352">
        <v>5</v>
      </c>
      <c r="AB61" s="610">
        <f>VLOOKUP(E61,'Passive Safety Stock Inventory'!B:I,8,FALSE)</f>
        <v>0</v>
      </c>
      <c r="AC61" s="610">
        <f t="shared" si="5"/>
        <v>15</v>
      </c>
    </row>
    <row r="62" spans="1:29">
      <c r="A62" s="361">
        <f t="shared" si="6"/>
        <v>60</v>
      </c>
      <c r="B62" s="307" t="s">
        <v>2397</v>
      </c>
      <c r="C62" s="308" t="s">
        <v>1989</v>
      </c>
      <c r="D62" s="308" t="s">
        <v>2420</v>
      </c>
      <c r="E62" s="330" t="s">
        <v>1984</v>
      </c>
      <c r="F62" s="329"/>
      <c r="G62" s="343" t="s">
        <v>2518</v>
      </c>
      <c r="H62" s="352" t="str">
        <f>VLOOKUP(E62,'Daily Inventory'!A:C,2,FALSE)</f>
        <v>DC-H20-OMD300C(I)</v>
      </c>
      <c r="I62" s="352">
        <f>VLOOKUP(E62,'Daily Inventory'!A:C,3,FALSE)</f>
        <v>5</v>
      </c>
      <c r="J62" s="353">
        <f t="shared" si="1"/>
        <v>15</v>
      </c>
      <c r="K62" s="353">
        <f t="shared" si="2"/>
        <v>-10</v>
      </c>
      <c r="L62" s="352" t="e">
        <f t="shared" si="8"/>
        <v>#N/A</v>
      </c>
      <c r="M62" s="354" t="e">
        <f t="shared" si="7"/>
        <v>#N/A</v>
      </c>
      <c r="N62" s="355" t="e">
        <f t="shared" si="4"/>
        <v>#N/A</v>
      </c>
      <c r="U62" s="360"/>
      <c r="W62" s="352">
        <v>15</v>
      </c>
      <c r="X62" s="352">
        <v>5</v>
      </c>
      <c r="Y62" s="352">
        <v>5</v>
      </c>
      <c r="Z62" s="352">
        <v>5</v>
      </c>
      <c r="AB62" s="610">
        <f>VLOOKUP(E62,'Passive Safety Stock Inventory'!B:I,8,FALSE)</f>
        <v>10</v>
      </c>
      <c r="AC62" s="610">
        <f t="shared" si="5"/>
        <v>15</v>
      </c>
    </row>
    <row r="63" spans="1:29">
      <c r="A63" s="361">
        <f t="shared" si="6"/>
        <v>61</v>
      </c>
      <c r="B63" s="307" t="s">
        <v>2397</v>
      </c>
      <c r="C63" s="308" t="s">
        <v>2519</v>
      </c>
      <c r="D63" s="308" t="s">
        <v>2420</v>
      </c>
      <c r="E63" s="330" t="s">
        <v>2063</v>
      </c>
      <c r="F63" s="329"/>
      <c r="G63" s="343" t="s">
        <v>2520</v>
      </c>
      <c r="H63" s="352" t="str">
        <f>VLOOKUP(E63,'Daily Inventory'!A:C,2,FALSE)</f>
        <v>DC-H05-OD300C(I)</v>
      </c>
      <c r="I63" s="352">
        <f>VLOOKUP(E63,'Daily Inventory'!A:C,3,FALSE)</f>
        <v>25</v>
      </c>
      <c r="J63" s="353">
        <f t="shared" si="1"/>
        <v>20</v>
      </c>
      <c r="K63" s="353">
        <f t="shared" si="2"/>
        <v>5</v>
      </c>
      <c r="L63" s="352" t="e">
        <f t="shared" si="8"/>
        <v>#N/A</v>
      </c>
      <c r="M63" s="354" t="e">
        <f t="shared" si="7"/>
        <v>#N/A</v>
      </c>
      <c r="N63" s="355" t="e">
        <f t="shared" si="4"/>
        <v>#N/A</v>
      </c>
      <c r="U63" s="360"/>
      <c r="W63" s="352">
        <v>20</v>
      </c>
      <c r="X63" s="352">
        <v>20</v>
      </c>
      <c r="Y63" s="352">
        <v>20</v>
      </c>
      <c r="Z63" s="352">
        <v>20</v>
      </c>
      <c r="AB63" s="610">
        <f>VLOOKUP(E63,'Passive Safety Stock Inventory'!B:I,8,FALSE)</f>
        <v>0</v>
      </c>
      <c r="AC63" s="610">
        <f t="shared" si="5"/>
        <v>25</v>
      </c>
    </row>
    <row r="64" spans="1:29">
      <c r="A64" s="361">
        <f t="shared" si="6"/>
        <v>62</v>
      </c>
      <c r="B64" s="307" t="s">
        <v>2397</v>
      </c>
      <c r="C64" s="308" t="s">
        <v>2521</v>
      </c>
      <c r="D64" s="308" t="s">
        <v>2420</v>
      </c>
      <c r="E64" s="330" t="s">
        <v>2064</v>
      </c>
      <c r="F64" s="329"/>
      <c r="G64" s="343" t="s">
        <v>2522</v>
      </c>
      <c r="H64" s="352" t="str">
        <f>VLOOKUP(E64,'Daily Inventory'!A:C,2,FALSE)</f>
        <v>DC-H06-OD300C(I)</v>
      </c>
      <c r="I64" s="352">
        <f>VLOOKUP(E64,'Daily Inventory'!A:C,3,FALSE)</f>
        <v>25</v>
      </c>
      <c r="J64" s="353">
        <f t="shared" si="1"/>
        <v>20</v>
      </c>
      <c r="K64" s="353">
        <f t="shared" si="2"/>
        <v>5</v>
      </c>
      <c r="L64" s="352" t="e">
        <f t="shared" si="8"/>
        <v>#N/A</v>
      </c>
      <c r="M64" s="354" t="e">
        <f t="shared" si="7"/>
        <v>#N/A</v>
      </c>
      <c r="N64" s="355" t="e">
        <f t="shared" si="4"/>
        <v>#N/A</v>
      </c>
      <c r="U64" s="360"/>
      <c r="W64" s="352">
        <v>20</v>
      </c>
      <c r="X64" s="352">
        <v>20</v>
      </c>
      <c r="Y64" s="352">
        <v>20</v>
      </c>
      <c r="Z64" s="352">
        <v>20</v>
      </c>
      <c r="AB64" s="610">
        <f>VLOOKUP(E64,'Passive Safety Stock Inventory'!B:I,8,FALSE)</f>
        <v>0</v>
      </c>
      <c r="AC64" s="610">
        <f t="shared" si="5"/>
        <v>25</v>
      </c>
    </row>
    <row r="65" spans="1:29">
      <c r="A65" s="361">
        <f t="shared" si="6"/>
        <v>63</v>
      </c>
      <c r="B65" s="307" t="s">
        <v>2397</v>
      </c>
      <c r="C65" s="308" t="s">
        <v>2523</v>
      </c>
      <c r="D65" s="308" t="s">
        <v>2420</v>
      </c>
      <c r="E65" s="330" t="s">
        <v>2065</v>
      </c>
      <c r="F65" s="329"/>
      <c r="G65" s="343" t="s">
        <v>2524</v>
      </c>
      <c r="H65" s="352" t="str">
        <f>VLOOKUP(E65,'Daily Inventory'!A:C,2,FALSE)</f>
        <v>DC-H07-OD300C(I)</v>
      </c>
      <c r="I65" s="352">
        <f>VLOOKUP(E65,'Daily Inventory'!A:C,3,FALSE)</f>
        <v>15</v>
      </c>
      <c r="J65" s="353">
        <f t="shared" si="1"/>
        <v>5</v>
      </c>
      <c r="K65" s="353">
        <f t="shared" si="2"/>
        <v>10</v>
      </c>
      <c r="L65" s="352" t="e">
        <f t="shared" si="8"/>
        <v>#N/A</v>
      </c>
      <c r="M65" s="354" t="e">
        <f t="shared" si="7"/>
        <v>#N/A</v>
      </c>
      <c r="N65" s="355" t="e">
        <f t="shared" si="4"/>
        <v>#N/A</v>
      </c>
      <c r="U65" s="360"/>
      <c r="W65" s="352">
        <v>5</v>
      </c>
      <c r="X65" s="352">
        <v>5</v>
      </c>
      <c r="Y65" s="352">
        <v>5</v>
      </c>
      <c r="Z65" s="352">
        <v>5</v>
      </c>
      <c r="AB65" s="610">
        <f>VLOOKUP(E65,'Passive Safety Stock Inventory'!B:I,8,FALSE)</f>
        <v>0</v>
      </c>
      <c r="AC65" s="610">
        <f t="shared" si="5"/>
        <v>15</v>
      </c>
    </row>
    <row r="66" spans="1:29">
      <c r="A66" s="361">
        <f t="shared" si="6"/>
        <v>64</v>
      </c>
      <c r="B66" s="307" t="s">
        <v>2397</v>
      </c>
      <c r="C66" s="308" t="s">
        <v>2525</v>
      </c>
      <c r="D66" s="308" t="s">
        <v>2420</v>
      </c>
      <c r="E66" s="330" t="s">
        <v>2066</v>
      </c>
      <c r="F66" s="329"/>
      <c r="G66" s="343" t="s">
        <v>2526</v>
      </c>
      <c r="H66" s="352" t="str">
        <f>VLOOKUP(E66,'Daily Inventory'!A:C,2,FALSE)</f>
        <v>DC-H08-OD300C(I)</v>
      </c>
      <c r="I66" s="352">
        <f>VLOOKUP(E66,'Daily Inventory'!A:C,3,FALSE)</f>
        <v>15</v>
      </c>
      <c r="J66" s="353">
        <f t="shared" si="1"/>
        <v>5</v>
      </c>
      <c r="K66" s="353">
        <f t="shared" si="2"/>
        <v>10</v>
      </c>
      <c r="L66" s="352" t="e">
        <f t="shared" si="8"/>
        <v>#N/A</v>
      </c>
      <c r="M66" s="354" t="e">
        <f t="shared" si="7"/>
        <v>#N/A</v>
      </c>
      <c r="N66" s="355" t="e">
        <f t="shared" si="4"/>
        <v>#N/A</v>
      </c>
      <c r="U66" s="360"/>
      <c r="W66" s="352">
        <v>5</v>
      </c>
      <c r="X66" s="352">
        <v>5</v>
      </c>
      <c r="Y66" s="352">
        <v>5</v>
      </c>
      <c r="Z66" s="352">
        <v>5</v>
      </c>
      <c r="AB66" s="610">
        <f>VLOOKUP(E66,'Passive Safety Stock Inventory'!B:I,8,FALSE)</f>
        <v>0</v>
      </c>
      <c r="AC66" s="610">
        <f t="shared" si="5"/>
        <v>15</v>
      </c>
    </row>
    <row r="67" spans="1:29">
      <c r="A67" s="361">
        <f t="shared" si="6"/>
        <v>65</v>
      </c>
      <c r="B67" s="307" t="s">
        <v>2397</v>
      </c>
      <c r="C67" s="308" t="s">
        <v>2527</v>
      </c>
      <c r="D67" s="308" t="s">
        <v>2420</v>
      </c>
      <c r="E67" s="330" t="s">
        <v>2067</v>
      </c>
      <c r="F67" s="329"/>
      <c r="G67" s="343" t="s">
        <v>2528</v>
      </c>
      <c r="H67" s="352" t="str">
        <f>VLOOKUP(E67,'Daily Inventory'!A:C,2,FALSE)</f>
        <v>DC-H10-OD300C(I)</v>
      </c>
      <c r="I67" s="352">
        <f>VLOOKUP(E67,'Daily Inventory'!A:C,3,FALSE)</f>
        <v>25</v>
      </c>
      <c r="J67" s="353">
        <f t="shared" si="1"/>
        <v>20</v>
      </c>
      <c r="K67" s="353">
        <f t="shared" si="2"/>
        <v>5</v>
      </c>
      <c r="L67" s="352" t="e">
        <f t="shared" ref="L67:L101" si="9">VLOOKUP(E67,P:Q,2,FALSE)</f>
        <v>#N/A</v>
      </c>
      <c r="M67" s="354" t="e">
        <f t="shared" si="7"/>
        <v>#N/A</v>
      </c>
      <c r="N67" s="355" t="e">
        <f t="shared" si="4"/>
        <v>#N/A</v>
      </c>
      <c r="U67" s="360"/>
      <c r="W67" s="352">
        <v>20</v>
      </c>
      <c r="X67" s="352">
        <v>20</v>
      </c>
      <c r="Y67" s="352">
        <v>20</v>
      </c>
      <c r="Z67" s="352">
        <v>20</v>
      </c>
      <c r="AB67" s="610">
        <f>VLOOKUP(E67,'Passive Safety Stock Inventory'!B:I,8,FALSE)</f>
        <v>0</v>
      </c>
      <c r="AC67" s="610">
        <f t="shared" si="5"/>
        <v>25</v>
      </c>
    </row>
    <row r="68" spans="1:29">
      <c r="A68" s="361">
        <f t="shared" si="6"/>
        <v>66</v>
      </c>
      <c r="B68" s="307" t="s">
        <v>2397</v>
      </c>
      <c r="C68" s="308" t="s">
        <v>2529</v>
      </c>
      <c r="D68" s="308" t="s">
        <v>2420</v>
      </c>
      <c r="E68" s="330" t="s">
        <v>2068</v>
      </c>
      <c r="F68" s="329"/>
      <c r="G68" s="343" t="s">
        <v>2530</v>
      </c>
      <c r="H68" s="352" t="str">
        <f>VLOOKUP(E68,'Daily Inventory'!A:C,2,FALSE)</f>
        <v>DC-H13-OD300C(I)</v>
      </c>
      <c r="I68" s="352">
        <f>VLOOKUP(E68,'Daily Inventory'!A:C,3,FALSE)</f>
        <v>25</v>
      </c>
      <c r="J68" s="353">
        <f t="shared" ref="J68:J131" si="10">W68</f>
        <v>20</v>
      </c>
      <c r="K68" s="353">
        <f t="shared" ref="K68:K131" si="11">I68-J68</f>
        <v>5</v>
      </c>
      <c r="L68" s="352" t="e">
        <f t="shared" si="9"/>
        <v>#N/A</v>
      </c>
      <c r="M68" s="354" t="e">
        <f t="shared" si="7"/>
        <v>#N/A</v>
      </c>
      <c r="N68" s="355" t="e">
        <f t="shared" ref="N68:N132" si="12">I68/M68</f>
        <v>#N/A</v>
      </c>
      <c r="U68" s="360"/>
      <c r="W68" s="352">
        <v>20</v>
      </c>
      <c r="X68" s="352">
        <v>20</v>
      </c>
      <c r="Y68" s="352">
        <v>20</v>
      </c>
      <c r="Z68" s="352">
        <v>20</v>
      </c>
      <c r="AB68" s="610">
        <f>VLOOKUP(E68,'Passive Safety Stock Inventory'!B:I,8,FALSE)</f>
        <v>0</v>
      </c>
      <c r="AC68" s="610">
        <f t="shared" ref="AC68:AC131" si="13">AB68+I68</f>
        <v>25</v>
      </c>
    </row>
    <row r="69" spans="1:29">
      <c r="A69" s="361">
        <f t="shared" ref="A69:A132" si="14">A68+1</f>
        <v>67</v>
      </c>
      <c r="B69" s="307" t="s">
        <v>2397</v>
      </c>
      <c r="C69" s="308" t="s">
        <v>2531</v>
      </c>
      <c r="D69" s="308" t="s">
        <v>2420</v>
      </c>
      <c r="E69" s="330" t="s">
        <v>2069</v>
      </c>
      <c r="F69" s="329"/>
      <c r="G69" s="343" t="s">
        <v>2532</v>
      </c>
      <c r="H69" s="352" t="str">
        <f>VLOOKUP(E69,'Daily Inventory'!A:C,2,FALSE)</f>
        <v>DC-H15-OD300C(I)</v>
      </c>
      <c r="I69" s="352">
        <f>VLOOKUP(E69,'Daily Inventory'!A:C,3,FALSE)</f>
        <v>15</v>
      </c>
      <c r="J69" s="353">
        <f t="shared" si="10"/>
        <v>5</v>
      </c>
      <c r="K69" s="353">
        <f t="shared" si="11"/>
        <v>10</v>
      </c>
      <c r="L69" s="352" t="e">
        <f t="shared" si="9"/>
        <v>#N/A</v>
      </c>
      <c r="M69" s="354" t="e">
        <f t="shared" si="7"/>
        <v>#N/A</v>
      </c>
      <c r="N69" s="355" t="e">
        <f t="shared" si="12"/>
        <v>#N/A</v>
      </c>
      <c r="U69" s="360"/>
      <c r="W69" s="352">
        <v>5</v>
      </c>
      <c r="X69" s="352">
        <v>5</v>
      </c>
      <c r="Y69" s="352">
        <v>5</v>
      </c>
      <c r="Z69" s="352">
        <v>5</v>
      </c>
      <c r="AB69" s="610">
        <f>VLOOKUP(E69,'Passive Safety Stock Inventory'!B:I,8,FALSE)</f>
        <v>0</v>
      </c>
      <c r="AC69" s="610">
        <f t="shared" si="13"/>
        <v>15</v>
      </c>
    </row>
    <row r="70" spans="1:29">
      <c r="A70" s="361">
        <f t="shared" si="14"/>
        <v>68</v>
      </c>
      <c r="B70" s="307" t="s">
        <v>2397</v>
      </c>
      <c r="C70" s="308" t="s">
        <v>2062</v>
      </c>
      <c r="D70" s="308" t="s">
        <v>2420</v>
      </c>
      <c r="E70" s="330" t="s">
        <v>2070</v>
      </c>
      <c r="F70" s="329"/>
      <c r="G70" s="343" t="s">
        <v>2533</v>
      </c>
      <c r="H70" s="352" t="str">
        <f>VLOOKUP(E70,'Daily Inventory'!A:C,2,FALSE)</f>
        <v>DC-H20-OD300C(I)</v>
      </c>
      <c r="I70" s="352">
        <f>VLOOKUP(E70,'Daily Inventory'!A:C,3,FALSE)</f>
        <v>5</v>
      </c>
      <c r="J70" s="353">
        <f t="shared" si="10"/>
        <v>5</v>
      </c>
      <c r="K70" s="353">
        <f t="shared" si="11"/>
        <v>0</v>
      </c>
      <c r="L70" s="352" t="e">
        <f t="shared" si="9"/>
        <v>#N/A</v>
      </c>
      <c r="M70" s="354" t="e">
        <f t="shared" si="7"/>
        <v>#N/A</v>
      </c>
      <c r="N70" s="355" t="e">
        <f t="shared" si="12"/>
        <v>#N/A</v>
      </c>
      <c r="U70" s="360"/>
      <c r="W70" s="352">
        <v>5</v>
      </c>
      <c r="X70" s="352">
        <v>5</v>
      </c>
      <c r="Y70" s="352">
        <v>5</v>
      </c>
      <c r="Z70" s="352">
        <v>5</v>
      </c>
      <c r="AB70" s="610">
        <f>VLOOKUP(E70,'Passive Safety Stock Inventory'!B:I,8,FALSE)</f>
        <v>0</v>
      </c>
      <c r="AC70" s="610">
        <f t="shared" si="13"/>
        <v>5</v>
      </c>
    </row>
    <row r="71" spans="1:29">
      <c r="A71" s="361">
        <f t="shared" si="14"/>
        <v>69</v>
      </c>
      <c r="B71" s="309" t="s">
        <v>2534</v>
      </c>
      <c r="C71" s="311" t="s">
        <v>2535</v>
      </c>
      <c r="D71" s="306" t="s">
        <v>2420</v>
      </c>
      <c r="E71" s="331" t="s">
        <v>1896</v>
      </c>
      <c r="F71" s="310" t="s">
        <v>2536</v>
      </c>
      <c r="G71" s="312" t="s">
        <v>2537</v>
      </c>
      <c r="H71" s="352" t="str">
        <f>VLOOKUP(E71,'Daily Inventory'!A:C,2,FALSE)</f>
        <v xml:space="preserve">CO-FS05-ON300C(I) </v>
      </c>
      <c r="I71" s="352">
        <f>VLOOKUP(E71,'Daily Inventory'!A:C,3,FALSE)</f>
        <v>33</v>
      </c>
      <c r="J71" s="353">
        <f t="shared" si="10"/>
        <v>20</v>
      </c>
      <c r="K71" s="353">
        <f t="shared" si="11"/>
        <v>13</v>
      </c>
      <c r="L71" s="352" t="e">
        <f t="shared" si="9"/>
        <v>#N/A</v>
      </c>
      <c r="M71" s="354" t="e">
        <f t="shared" si="7"/>
        <v>#N/A</v>
      </c>
      <c r="N71" s="355" t="e">
        <f t="shared" si="12"/>
        <v>#N/A</v>
      </c>
      <c r="U71" s="360"/>
      <c r="W71" s="352">
        <v>20</v>
      </c>
      <c r="X71" s="607">
        <v>20</v>
      </c>
      <c r="Y71" s="352">
        <v>10</v>
      </c>
      <c r="Z71" s="352">
        <v>10</v>
      </c>
      <c r="AB71" s="610">
        <f>VLOOKUP(E71,'Passive Safety Stock Inventory'!B:I,8,FALSE)</f>
        <v>0</v>
      </c>
      <c r="AC71" s="610">
        <f t="shared" si="13"/>
        <v>33</v>
      </c>
    </row>
    <row r="72" spans="1:29">
      <c r="A72" s="361">
        <f t="shared" si="14"/>
        <v>70</v>
      </c>
      <c r="B72" s="309" t="s">
        <v>2534</v>
      </c>
      <c r="C72" s="311" t="s">
        <v>2538</v>
      </c>
      <c r="D72" s="306" t="s">
        <v>2420</v>
      </c>
      <c r="E72" s="331" t="s">
        <v>1897</v>
      </c>
      <c r="F72" s="310" t="s">
        <v>2539</v>
      </c>
      <c r="G72" s="312" t="s">
        <v>2540</v>
      </c>
      <c r="H72" s="352" t="str">
        <f>VLOOKUP(E72,'Daily Inventory'!A:C,2,FALSE)</f>
        <v xml:space="preserve">CO-FS06-ON300C(I) </v>
      </c>
      <c r="I72" s="352">
        <f>VLOOKUP(E72,'Daily Inventory'!A:C,3,FALSE)</f>
        <v>0</v>
      </c>
      <c r="J72" s="353">
        <f t="shared" si="10"/>
        <v>20</v>
      </c>
      <c r="K72" s="353">
        <f t="shared" si="11"/>
        <v>-20</v>
      </c>
      <c r="L72" s="352" t="e">
        <f t="shared" si="9"/>
        <v>#N/A</v>
      </c>
      <c r="M72" s="354" t="e">
        <f t="shared" si="7"/>
        <v>#N/A</v>
      </c>
      <c r="N72" s="355" t="e">
        <f t="shared" si="12"/>
        <v>#N/A</v>
      </c>
      <c r="U72" s="360"/>
      <c r="W72" s="352">
        <v>20</v>
      </c>
      <c r="X72" s="607">
        <v>20</v>
      </c>
      <c r="Y72" s="352">
        <v>10</v>
      </c>
      <c r="Z72" s="352">
        <v>10</v>
      </c>
      <c r="AB72" s="610">
        <f>VLOOKUP(E72,'Passive Safety Stock Inventory'!B:I,8,FALSE)</f>
        <v>60</v>
      </c>
      <c r="AC72" s="610">
        <f t="shared" si="13"/>
        <v>60</v>
      </c>
    </row>
    <row r="73" spans="1:29">
      <c r="A73" s="361">
        <f t="shared" si="14"/>
        <v>71</v>
      </c>
      <c r="B73" s="309" t="s">
        <v>2534</v>
      </c>
      <c r="C73" s="311" t="s">
        <v>2541</v>
      </c>
      <c r="D73" s="306" t="s">
        <v>2420</v>
      </c>
      <c r="E73" s="331" t="s">
        <v>1943</v>
      </c>
      <c r="F73" s="310" t="s">
        <v>2542</v>
      </c>
      <c r="G73" s="312" t="s">
        <v>2543</v>
      </c>
      <c r="H73" s="352" t="str">
        <f>VLOOKUP(E73,'Daily Inventory'!A:C,2,FALSE)</f>
        <v xml:space="preserve">CO-FS07-ON300C(I) </v>
      </c>
      <c r="I73" s="352">
        <f>VLOOKUP(E73,'Daily Inventory'!A:C,3,FALSE)</f>
        <v>15</v>
      </c>
      <c r="J73" s="353">
        <f t="shared" si="10"/>
        <v>15</v>
      </c>
      <c r="K73" s="353">
        <f t="shared" si="11"/>
        <v>0</v>
      </c>
      <c r="L73" s="352" t="e">
        <f t="shared" si="9"/>
        <v>#N/A</v>
      </c>
      <c r="M73" s="354" t="e">
        <f t="shared" si="7"/>
        <v>#N/A</v>
      </c>
      <c r="N73" s="355" t="e">
        <f t="shared" si="12"/>
        <v>#N/A</v>
      </c>
      <c r="U73" s="360"/>
      <c r="W73" s="352">
        <v>15</v>
      </c>
      <c r="X73" s="352">
        <v>5</v>
      </c>
      <c r="Y73" s="352">
        <v>5</v>
      </c>
      <c r="Z73" s="352">
        <v>5</v>
      </c>
      <c r="AB73" s="610">
        <f>VLOOKUP(E73,'Passive Safety Stock Inventory'!B:I,8,FALSE)</f>
        <v>0</v>
      </c>
      <c r="AC73" s="610">
        <f t="shared" si="13"/>
        <v>15</v>
      </c>
    </row>
    <row r="74" spans="1:29">
      <c r="A74" s="361">
        <f t="shared" si="14"/>
        <v>72</v>
      </c>
      <c r="B74" s="309" t="s">
        <v>2534</v>
      </c>
      <c r="C74" s="311" t="s">
        <v>2544</v>
      </c>
      <c r="D74" s="306" t="s">
        <v>2420</v>
      </c>
      <c r="E74" s="331" t="s">
        <v>1944</v>
      </c>
      <c r="F74" s="310" t="s">
        <v>2545</v>
      </c>
      <c r="G74" s="312" t="s">
        <v>2546</v>
      </c>
      <c r="H74" s="352" t="str">
        <f>VLOOKUP(E74,'Daily Inventory'!A:C,2,FALSE)</f>
        <v>CO-FS08-ON300C(I)</v>
      </c>
      <c r="I74" s="352">
        <f>VLOOKUP(E74,'Daily Inventory'!A:C,3,FALSE)</f>
        <v>14</v>
      </c>
      <c r="J74" s="353">
        <f t="shared" si="10"/>
        <v>15</v>
      </c>
      <c r="K74" s="353">
        <f t="shared" si="11"/>
        <v>-1</v>
      </c>
      <c r="L74" s="352" t="e">
        <f t="shared" si="9"/>
        <v>#N/A</v>
      </c>
      <c r="M74" s="354" t="e">
        <f t="shared" si="7"/>
        <v>#N/A</v>
      </c>
      <c r="N74" s="355" t="e">
        <f t="shared" si="12"/>
        <v>#N/A</v>
      </c>
      <c r="U74" s="360"/>
      <c r="W74" s="352">
        <v>15</v>
      </c>
      <c r="X74" s="352">
        <v>5</v>
      </c>
      <c r="Y74" s="352">
        <v>5</v>
      </c>
      <c r="Z74" s="352">
        <v>5</v>
      </c>
      <c r="AB74" s="610">
        <f>VLOOKUP(E74,'Passive Safety Stock Inventory'!B:I,8,FALSE)</f>
        <v>5</v>
      </c>
      <c r="AC74" s="610">
        <f t="shared" si="13"/>
        <v>19</v>
      </c>
    </row>
    <row r="75" spans="1:29">
      <c r="A75" s="361">
        <f t="shared" si="14"/>
        <v>73</v>
      </c>
      <c r="B75" s="309" t="s">
        <v>2534</v>
      </c>
      <c r="C75" s="311" t="s">
        <v>2547</v>
      </c>
      <c r="D75" s="306" t="s">
        <v>2420</v>
      </c>
      <c r="E75" s="331" t="s">
        <v>1898</v>
      </c>
      <c r="F75" s="310" t="s">
        <v>2548</v>
      </c>
      <c r="G75" s="312" t="s">
        <v>2549</v>
      </c>
      <c r="H75" s="352" t="str">
        <f>VLOOKUP(E75,'Daily Inventory'!A:C,2,FALSE)</f>
        <v xml:space="preserve">CO-FS10-ON300C(I) </v>
      </c>
      <c r="I75" s="352">
        <f>VLOOKUP(E75,'Daily Inventory'!A:C,3,FALSE)</f>
        <v>10</v>
      </c>
      <c r="J75" s="353">
        <f t="shared" si="10"/>
        <v>20</v>
      </c>
      <c r="K75" s="353">
        <f t="shared" si="11"/>
        <v>-10</v>
      </c>
      <c r="L75" s="352" t="e">
        <f t="shared" si="9"/>
        <v>#N/A</v>
      </c>
      <c r="M75" s="354" t="e">
        <f t="shared" si="7"/>
        <v>#N/A</v>
      </c>
      <c r="N75" s="355" t="e">
        <f t="shared" si="12"/>
        <v>#N/A</v>
      </c>
      <c r="U75" s="360"/>
      <c r="W75" s="352">
        <v>20</v>
      </c>
      <c r="X75" s="607">
        <v>20</v>
      </c>
      <c r="Y75" s="352">
        <v>10</v>
      </c>
      <c r="Z75" s="352">
        <v>10</v>
      </c>
      <c r="AB75" s="610">
        <f>VLOOKUP(E75,'Passive Safety Stock Inventory'!B:I,8,FALSE)</f>
        <v>10</v>
      </c>
      <c r="AC75" s="610">
        <f t="shared" si="13"/>
        <v>20</v>
      </c>
    </row>
    <row r="76" spans="1:29">
      <c r="A76" s="361">
        <f t="shared" si="14"/>
        <v>74</v>
      </c>
      <c r="B76" s="309" t="s">
        <v>2534</v>
      </c>
      <c r="C76" s="311" t="s">
        <v>2550</v>
      </c>
      <c r="D76" s="306" t="s">
        <v>2420</v>
      </c>
      <c r="E76" s="331" t="s">
        <v>1899</v>
      </c>
      <c r="F76" s="310" t="s">
        <v>2551</v>
      </c>
      <c r="G76" s="312" t="s">
        <v>2552</v>
      </c>
      <c r="H76" s="352" t="str">
        <f>VLOOKUP(E76,'Daily Inventory'!A:C,2,FALSE)</f>
        <v xml:space="preserve">CO-FS13-ON300C(I) </v>
      </c>
      <c r="I76" s="352">
        <f>VLOOKUP(E76,'Daily Inventory'!A:C,3,FALSE)</f>
        <v>25</v>
      </c>
      <c r="J76" s="353">
        <f t="shared" si="10"/>
        <v>20</v>
      </c>
      <c r="K76" s="353">
        <f t="shared" si="11"/>
        <v>5</v>
      </c>
      <c r="L76" s="352" t="e">
        <f t="shared" si="9"/>
        <v>#N/A</v>
      </c>
      <c r="M76" s="354" t="e">
        <f t="shared" si="7"/>
        <v>#N/A</v>
      </c>
      <c r="N76" s="355" t="e">
        <f t="shared" si="12"/>
        <v>#N/A</v>
      </c>
      <c r="U76" s="360"/>
      <c r="W76" s="352">
        <v>20</v>
      </c>
      <c r="X76" s="607">
        <v>20</v>
      </c>
      <c r="Y76" s="352">
        <v>10</v>
      </c>
      <c r="Z76" s="352">
        <v>10</v>
      </c>
      <c r="AB76" s="610">
        <f>VLOOKUP(E76,'Passive Safety Stock Inventory'!B:I,8,FALSE)</f>
        <v>0</v>
      </c>
      <c r="AC76" s="610">
        <f t="shared" si="13"/>
        <v>25</v>
      </c>
    </row>
    <row r="77" spans="1:29">
      <c r="A77" s="361">
        <f t="shared" si="14"/>
        <v>75</v>
      </c>
      <c r="B77" s="309" t="s">
        <v>2534</v>
      </c>
      <c r="C77" s="311" t="s">
        <v>2553</v>
      </c>
      <c r="D77" s="306" t="s">
        <v>2420</v>
      </c>
      <c r="E77" s="331" t="s">
        <v>1945</v>
      </c>
      <c r="F77" s="310" t="s">
        <v>2554</v>
      </c>
      <c r="G77" s="312" t="s">
        <v>2555</v>
      </c>
      <c r="H77" s="352" t="str">
        <f>VLOOKUP(E77,'Daily Inventory'!A:C,2,FALSE)</f>
        <v xml:space="preserve">CO-FS15-ON300C(I) </v>
      </c>
      <c r="I77" s="352">
        <f>VLOOKUP(E77,'Daily Inventory'!A:C,3,FALSE)</f>
        <v>15</v>
      </c>
      <c r="J77" s="353">
        <f t="shared" si="10"/>
        <v>15</v>
      </c>
      <c r="K77" s="353">
        <f t="shared" si="11"/>
        <v>0</v>
      </c>
      <c r="L77" s="352" t="e">
        <f t="shared" si="9"/>
        <v>#N/A</v>
      </c>
      <c r="M77" s="354" t="e">
        <f t="shared" si="7"/>
        <v>#N/A</v>
      </c>
      <c r="N77" s="355" t="e">
        <f t="shared" si="12"/>
        <v>#N/A</v>
      </c>
      <c r="U77" s="360"/>
      <c r="W77" s="608">
        <v>15</v>
      </c>
      <c r="X77" s="352">
        <v>5</v>
      </c>
      <c r="Y77" s="352">
        <v>5</v>
      </c>
      <c r="Z77" s="352">
        <v>5</v>
      </c>
      <c r="AB77" s="610">
        <f>VLOOKUP(E77,'Passive Safety Stock Inventory'!B:I,8,FALSE)</f>
        <v>0</v>
      </c>
      <c r="AC77" s="610">
        <f t="shared" si="13"/>
        <v>15</v>
      </c>
    </row>
    <row r="78" spans="1:29">
      <c r="A78" s="361">
        <f t="shared" si="14"/>
        <v>76</v>
      </c>
      <c r="B78" s="309" t="s">
        <v>2534</v>
      </c>
      <c r="C78" s="311" t="s">
        <v>2556</v>
      </c>
      <c r="D78" s="306" t="s">
        <v>2420</v>
      </c>
      <c r="E78" s="331" t="s">
        <v>1946</v>
      </c>
      <c r="F78" s="310" t="s">
        <v>2557</v>
      </c>
      <c r="G78" s="312" t="s">
        <v>2558</v>
      </c>
      <c r="H78" s="352" t="str">
        <f>VLOOKUP(E78,'Daily Inventory'!A:C,2,FALSE)</f>
        <v xml:space="preserve">CO-FS20-ON300C(I) </v>
      </c>
      <c r="I78" s="352">
        <f>VLOOKUP(E78,'Daily Inventory'!A:C,3,FALSE)</f>
        <v>3</v>
      </c>
      <c r="J78" s="353">
        <f t="shared" si="10"/>
        <v>15</v>
      </c>
      <c r="K78" s="353">
        <f t="shared" si="11"/>
        <v>-12</v>
      </c>
      <c r="L78" s="352" t="e">
        <f t="shared" si="9"/>
        <v>#N/A</v>
      </c>
      <c r="M78" s="354" t="e">
        <f t="shared" si="7"/>
        <v>#N/A</v>
      </c>
      <c r="N78" s="355" t="e">
        <f t="shared" si="12"/>
        <v>#N/A</v>
      </c>
      <c r="U78" s="360"/>
      <c r="W78" s="608">
        <v>15</v>
      </c>
      <c r="X78" s="352">
        <v>5</v>
      </c>
      <c r="Y78" s="352">
        <v>5</v>
      </c>
      <c r="Z78" s="352">
        <v>5</v>
      </c>
      <c r="AB78" s="610">
        <f>VLOOKUP(E78,'Passive Safety Stock Inventory'!B:I,8,FALSE)</f>
        <v>30</v>
      </c>
      <c r="AC78" s="610">
        <f t="shared" si="13"/>
        <v>33</v>
      </c>
    </row>
    <row r="79" spans="1:29">
      <c r="A79" s="361">
        <f t="shared" si="14"/>
        <v>77</v>
      </c>
      <c r="B79" s="309" t="s">
        <v>2534</v>
      </c>
      <c r="C79" s="311" t="s">
        <v>2559</v>
      </c>
      <c r="D79" s="306" t="s">
        <v>2420</v>
      </c>
      <c r="E79" s="331" t="s">
        <v>2348</v>
      </c>
      <c r="F79" s="310" t="s">
        <v>2560</v>
      </c>
      <c r="G79" s="312" t="s">
        <v>2561</v>
      </c>
      <c r="H79" s="352" t="str">
        <f>VLOOKUP(E79,'Daily Inventory'!A:C,2,FALSE)</f>
        <v>CO-FS05-OMD300C(I)</v>
      </c>
      <c r="I79" s="352">
        <f>VLOOKUP(E79,'Daily Inventory'!A:C,3,FALSE)</f>
        <v>12</v>
      </c>
      <c r="J79" s="353">
        <f t="shared" si="10"/>
        <v>30</v>
      </c>
      <c r="K79" s="353">
        <f t="shared" si="11"/>
        <v>-18</v>
      </c>
      <c r="L79" s="352" t="e">
        <f t="shared" si="9"/>
        <v>#N/A</v>
      </c>
      <c r="M79" s="354" t="e">
        <f t="shared" si="7"/>
        <v>#N/A</v>
      </c>
      <c r="N79" s="355" t="e">
        <f t="shared" si="12"/>
        <v>#N/A</v>
      </c>
      <c r="U79" s="360"/>
      <c r="W79" s="352">
        <v>30</v>
      </c>
      <c r="X79" s="607">
        <v>30</v>
      </c>
      <c r="Y79" s="358">
        <v>20</v>
      </c>
      <c r="Z79" s="352">
        <v>10</v>
      </c>
      <c r="AB79" s="610">
        <f>VLOOKUP(E79,'Passive Safety Stock Inventory'!B:I,8,FALSE)</f>
        <v>20</v>
      </c>
      <c r="AC79" s="610">
        <f t="shared" si="13"/>
        <v>32</v>
      </c>
    </row>
    <row r="80" spans="1:29">
      <c r="A80" s="361">
        <f t="shared" si="14"/>
        <v>78</v>
      </c>
      <c r="B80" s="309" t="s">
        <v>2534</v>
      </c>
      <c r="C80" s="311" t="s">
        <v>2562</v>
      </c>
      <c r="D80" s="306" t="s">
        <v>2420</v>
      </c>
      <c r="E80" s="331" t="s">
        <v>1699</v>
      </c>
      <c r="F80" s="310" t="s">
        <v>2563</v>
      </c>
      <c r="G80" s="312" t="s">
        <v>2564</v>
      </c>
      <c r="H80" s="352" t="str">
        <f>VLOOKUP(E80,'Daily Inventory'!A:C,2,FALSE)</f>
        <v>CO-FS06-OMD300C(I)</v>
      </c>
      <c r="I80" s="352">
        <f>VLOOKUP(E80,'Daily Inventory'!A:C,3,FALSE)</f>
        <v>13</v>
      </c>
      <c r="J80" s="353">
        <f t="shared" si="10"/>
        <v>30</v>
      </c>
      <c r="K80" s="353">
        <f t="shared" si="11"/>
        <v>-17</v>
      </c>
      <c r="L80" s="352" t="e">
        <f t="shared" si="9"/>
        <v>#N/A</v>
      </c>
      <c r="M80" s="354" t="e">
        <f t="shared" si="7"/>
        <v>#N/A</v>
      </c>
      <c r="N80" s="355" t="e">
        <f t="shared" si="12"/>
        <v>#N/A</v>
      </c>
      <c r="U80" s="360"/>
      <c r="W80" s="352">
        <v>30</v>
      </c>
      <c r="X80" s="607">
        <v>30</v>
      </c>
      <c r="Y80" s="358">
        <v>20</v>
      </c>
      <c r="Z80" s="352">
        <v>10</v>
      </c>
      <c r="AB80" s="610">
        <f>VLOOKUP(E80,'Passive Safety Stock Inventory'!B:I,8,FALSE)</f>
        <v>20</v>
      </c>
      <c r="AC80" s="610">
        <f t="shared" si="13"/>
        <v>33</v>
      </c>
    </row>
    <row r="81" spans="1:29">
      <c r="A81" s="361">
        <f t="shared" si="14"/>
        <v>79</v>
      </c>
      <c r="B81" s="309" t="s">
        <v>2534</v>
      </c>
      <c r="C81" s="311" t="s">
        <v>2565</v>
      </c>
      <c r="D81" s="306" t="s">
        <v>2420</v>
      </c>
      <c r="E81" s="331" t="s">
        <v>1990</v>
      </c>
      <c r="F81" s="310" t="s">
        <v>2566</v>
      </c>
      <c r="G81" s="312" t="s">
        <v>2567</v>
      </c>
      <c r="H81" s="352" t="str">
        <f>VLOOKUP(E81,'Daily Inventory'!A:C,2,FALSE)</f>
        <v>CO-FS07-OMD300C(I)</v>
      </c>
      <c r="I81" s="352">
        <f>VLOOKUP(E81,'Daily Inventory'!A:C,3,FALSE)</f>
        <v>10</v>
      </c>
      <c r="J81" s="353">
        <f t="shared" si="10"/>
        <v>15</v>
      </c>
      <c r="K81" s="353">
        <f t="shared" si="11"/>
        <v>-5</v>
      </c>
      <c r="L81" s="352" t="e">
        <f t="shared" si="9"/>
        <v>#N/A</v>
      </c>
      <c r="M81" s="354" t="e">
        <f t="shared" si="7"/>
        <v>#N/A</v>
      </c>
      <c r="N81" s="355" t="e">
        <f t="shared" si="12"/>
        <v>#N/A</v>
      </c>
      <c r="U81" s="360"/>
      <c r="W81" s="608">
        <v>15</v>
      </c>
      <c r="X81" s="352">
        <v>5</v>
      </c>
      <c r="Y81" s="352">
        <v>5</v>
      </c>
      <c r="Z81" s="352">
        <v>5</v>
      </c>
      <c r="AB81" s="610">
        <f>VLOOKUP(E81,'Passive Safety Stock Inventory'!B:I,8,FALSE)</f>
        <v>5</v>
      </c>
      <c r="AC81" s="610">
        <f t="shared" si="13"/>
        <v>15</v>
      </c>
    </row>
    <row r="82" spans="1:29">
      <c r="A82" s="361">
        <f t="shared" si="14"/>
        <v>80</v>
      </c>
      <c r="B82" s="309" t="s">
        <v>2534</v>
      </c>
      <c r="C82" s="311" t="s">
        <v>2568</v>
      </c>
      <c r="D82" s="306" t="s">
        <v>2420</v>
      </c>
      <c r="E82" s="331" t="s">
        <v>1991</v>
      </c>
      <c r="F82" s="310" t="s">
        <v>2569</v>
      </c>
      <c r="G82" s="312" t="s">
        <v>2570</v>
      </c>
      <c r="H82" s="352" t="str">
        <f>VLOOKUP(E82,'Daily Inventory'!A:C,2,FALSE)</f>
        <v>CO-FS08-OMD300C(I)</v>
      </c>
      <c r="I82" s="352">
        <f>VLOOKUP(E82,'Daily Inventory'!A:C,3,FALSE)</f>
        <v>9</v>
      </c>
      <c r="J82" s="353">
        <f t="shared" si="10"/>
        <v>15</v>
      </c>
      <c r="K82" s="353">
        <f t="shared" si="11"/>
        <v>-6</v>
      </c>
      <c r="L82" s="352" t="e">
        <f t="shared" si="9"/>
        <v>#N/A</v>
      </c>
      <c r="M82" s="354" t="e">
        <f t="shared" si="7"/>
        <v>#N/A</v>
      </c>
      <c r="N82" s="355" t="e">
        <f t="shared" si="12"/>
        <v>#N/A</v>
      </c>
      <c r="U82" s="360"/>
      <c r="W82" s="608">
        <v>15</v>
      </c>
      <c r="X82" s="352">
        <v>5</v>
      </c>
      <c r="Y82" s="352">
        <v>5</v>
      </c>
      <c r="Z82" s="352">
        <v>5</v>
      </c>
      <c r="AB82" s="610">
        <f>VLOOKUP(E82,'Passive Safety Stock Inventory'!B:I,8,FALSE)</f>
        <v>5</v>
      </c>
      <c r="AC82" s="610">
        <f t="shared" si="13"/>
        <v>14</v>
      </c>
    </row>
    <row r="83" spans="1:29">
      <c r="A83" s="361">
        <f t="shared" si="14"/>
        <v>81</v>
      </c>
      <c r="B83" s="309" t="s">
        <v>2534</v>
      </c>
      <c r="C83" s="311" t="s">
        <v>2571</v>
      </c>
      <c r="D83" s="306" t="s">
        <v>2420</v>
      </c>
      <c r="E83" s="331" t="s">
        <v>1696</v>
      </c>
      <c r="F83" s="310" t="s">
        <v>2572</v>
      </c>
      <c r="G83" s="312" t="s">
        <v>2573</v>
      </c>
      <c r="H83" s="352" t="str">
        <f>VLOOKUP(E83,'Daily Inventory'!A:C,2,FALSE)</f>
        <v>CO-FS10-OMD300C(I)</v>
      </c>
      <c r="I83" s="352">
        <f>VLOOKUP(E83,'Daily Inventory'!A:C,3,FALSE)</f>
        <v>12</v>
      </c>
      <c r="J83" s="353">
        <f t="shared" si="10"/>
        <v>30</v>
      </c>
      <c r="K83" s="353">
        <f t="shared" si="11"/>
        <v>-18</v>
      </c>
      <c r="L83" s="352" t="e">
        <f t="shared" si="9"/>
        <v>#N/A</v>
      </c>
      <c r="M83" s="354" t="e">
        <f t="shared" si="7"/>
        <v>#N/A</v>
      </c>
      <c r="N83" s="355" t="e">
        <f t="shared" si="12"/>
        <v>#N/A</v>
      </c>
      <c r="U83" s="360"/>
      <c r="W83" s="352">
        <v>30</v>
      </c>
      <c r="X83" s="607">
        <v>30</v>
      </c>
      <c r="Y83" s="358">
        <v>20</v>
      </c>
      <c r="Z83" s="352">
        <v>10</v>
      </c>
      <c r="AB83" s="610">
        <f>VLOOKUP(E83,'Passive Safety Stock Inventory'!B:I,8,FALSE)</f>
        <v>20</v>
      </c>
      <c r="AC83" s="610">
        <f t="shared" si="13"/>
        <v>32</v>
      </c>
    </row>
    <row r="84" spans="1:29">
      <c r="A84" s="361">
        <f t="shared" si="14"/>
        <v>82</v>
      </c>
      <c r="B84" s="309" t="s">
        <v>2534</v>
      </c>
      <c r="C84" s="311" t="s">
        <v>2574</v>
      </c>
      <c r="D84" s="306" t="s">
        <v>2420</v>
      </c>
      <c r="E84" s="331" t="s">
        <v>1992</v>
      </c>
      <c r="F84" s="310" t="s">
        <v>2575</v>
      </c>
      <c r="G84" s="312" t="s">
        <v>2576</v>
      </c>
      <c r="H84" s="352" t="str">
        <f>VLOOKUP(E84,'Daily Inventory'!A:C,2,FALSE)</f>
        <v>CO-FS13-OMD300C(I)</v>
      </c>
      <c r="I84" s="352">
        <f>VLOOKUP(E84,'Daily Inventory'!A:C,3,FALSE)</f>
        <v>10</v>
      </c>
      <c r="J84" s="353">
        <f t="shared" si="10"/>
        <v>30</v>
      </c>
      <c r="K84" s="353">
        <f t="shared" si="11"/>
        <v>-20</v>
      </c>
      <c r="L84" s="352" t="e">
        <f t="shared" si="9"/>
        <v>#N/A</v>
      </c>
      <c r="M84" s="354" t="e">
        <f t="shared" si="7"/>
        <v>#N/A</v>
      </c>
      <c r="N84" s="355" t="e">
        <f t="shared" si="12"/>
        <v>#N/A</v>
      </c>
      <c r="U84" s="360"/>
      <c r="W84" s="352">
        <v>30</v>
      </c>
      <c r="X84" s="607">
        <v>30</v>
      </c>
      <c r="Y84" s="358">
        <v>20</v>
      </c>
      <c r="Z84" s="352">
        <v>10</v>
      </c>
      <c r="AB84" s="610">
        <f>VLOOKUP(E84,'Passive Safety Stock Inventory'!B:I,8,FALSE)</f>
        <v>20</v>
      </c>
      <c r="AC84" s="610">
        <f t="shared" si="13"/>
        <v>30</v>
      </c>
    </row>
    <row r="85" spans="1:29">
      <c r="A85" s="361">
        <f t="shared" si="14"/>
        <v>83</v>
      </c>
      <c r="B85" s="309" t="s">
        <v>2534</v>
      </c>
      <c r="C85" s="311" t="s">
        <v>2577</v>
      </c>
      <c r="D85" s="306" t="s">
        <v>2420</v>
      </c>
      <c r="E85" s="331" t="s">
        <v>1698</v>
      </c>
      <c r="F85" s="310" t="s">
        <v>2578</v>
      </c>
      <c r="G85" s="312" t="s">
        <v>2579</v>
      </c>
      <c r="H85" s="352" t="str">
        <f>VLOOKUP(E85,'Daily Inventory'!A:C,2,FALSE)</f>
        <v>CO-FS15-OMD300C(I)</v>
      </c>
      <c r="I85" s="352">
        <f>VLOOKUP(E85,'Daily Inventory'!A:C,3,FALSE)</f>
        <v>15</v>
      </c>
      <c r="J85" s="353">
        <f t="shared" si="10"/>
        <v>15</v>
      </c>
      <c r="K85" s="353">
        <f t="shared" si="11"/>
        <v>0</v>
      </c>
      <c r="L85" s="352" t="e">
        <f t="shared" si="9"/>
        <v>#N/A</v>
      </c>
      <c r="M85" s="354" t="e">
        <f t="shared" si="7"/>
        <v>#N/A</v>
      </c>
      <c r="N85" s="355" t="e">
        <f t="shared" si="12"/>
        <v>#N/A</v>
      </c>
      <c r="U85" s="360"/>
      <c r="W85" s="608">
        <v>15</v>
      </c>
      <c r="X85" s="352">
        <v>5</v>
      </c>
      <c r="Y85" s="352">
        <v>5</v>
      </c>
      <c r="Z85" s="352">
        <v>5</v>
      </c>
      <c r="AB85" s="610">
        <f>VLOOKUP(E85,'Passive Safety Stock Inventory'!B:I,8,FALSE)</f>
        <v>0</v>
      </c>
      <c r="AC85" s="610">
        <f t="shared" si="13"/>
        <v>15</v>
      </c>
    </row>
    <row r="86" spans="1:29">
      <c r="A86" s="361">
        <f t="shared" si="14"/>
        <v>84</v>
      </c>
      <c r="B86" s="309" t="s">
        <v>2534</v>
      </c>
      <c r="C86" s="311" t="s">
        <v>1695</v>
      </c>
      <c r="D86" s="306" t="s">
        <v>2420</v>
      </c>
      <c r="E86" s="331" t="s">
        <v>1697</v>
      </c>
      <c r="F86" s="310" t="s">
        <v>2580</v>
      </c>
      <c r="G86" s="312" t="s">
        <v>2581</v>
      </c>
      <c r="H86" s="352" t="str">
        <f>VLOOKUP(E86,'Daily Inventory'!A:C,2,FALSE)</f>
        <v>CO-FS20-OMD300C(I)</v>
      </c>
      <c r="I86" s="352">
        <f>VLOOKUP(E86,'Daily Inventory'!A:C,3,FALSE)</f>
        <v>7</v>
      </c>
      <c r="J86" s="353">
        <f t="shared" si="10"/>
        <v>15</v>
      </c>
      <c r="K86" s="353">
        <f t="shared" si="11"/>
        <v>-8</v>
      </c>
      <c r="L86" s="352" t="e">
        <f t="shared" si="9"/>
        <v>#N/A</v>
      </c>
      <c r="M86" s="354" t="e">
        <f t="shared" si="7"/>
        <v>#N/A</v>
      </c>
      <c r="N86" s="355" t="e">
        <f t="shared" si="12"/>
        <v>#N/A</v>
      </c>
      <c r="U86" s="360"/>
      <c r="W86" s="608">
        <v>15</v>
      </c>
      <c r="X86" s="352">
        <v>5</v>
      </c>
      <c r="Y86" s="352">
        <v>5</v>
      </c>
      <c r="Z86" s="352">
        <v>5</v>
      </c>
      <c r="AB86" s="610">
        <f>VLOOKUP(E86,'Passive Safety Stock Inventory'!B:I,8,FALSE)</f>
        <v>10</v>
      </c>
      <c r="AC86" s="610">
        <f t="shared" si="13"/>
        <v>17</v>
      </c>
    </row>
    <row r="87" spans="1:29">
      <c r="A87" s="361">
        <f t="shared" si="14"/>
        <v>85</v>
      </c>
      <c r="B87" s="309" t="s">
        <v>2534</v>
      </c>
      <c r="C87" s="311" t="s">
        <v>2071</v>
      </c>
      <c r="D87" s="306" t="s">
        <v>2420</v>
      </c>
      <c r="E87" s="331" t="s">
        <v>2072</v>
      </c>
      <c r="F87" s="310" t="s">
        <v>2582</v>
      </c>
      <c r="G87" s="312" t="s">
        <v>2583</v>
      </c>
      <c r="H87" s="352" t="str">
        <f>VLOOKUP(E87,'Daily Inventory'!A:C,2,FALSE)</f>
        <v>CO-FS05-OD300C(I)</v>
      </c>
      <c r="I87" s="352">
        <f>VLOOKUP(E87,'Daily Inventory'!A:C,3,FALSE)</f>
        <v>24</v>
      </c>
      <c r="J87" s="353">
        <f t="shared" si="10"/>
        <v>10</v>
      </c>
      <c r="K87" s="353">
        <f t="shared" si="11"/>
        <v>14</v>
      </c>
      <c r="L87" s="352" t="e">
        <f t="shared" si="9"/>
        <v>#N/A</v>
      </c>
      <c r="M87" s="354" t="e">
        <f t="shared" si="7"/>
        <v>#N/A</v>
      </c>
      <c r="N87" s="355" t="e">
        <f t="shared" si="12"/>
        <v>#N/A</v>
      </c>
      <c r="U87" s="360"/>
      <c r="W87" s="352">
        <v>10</v>
      </c>
      <c r="X87" s="352">
        <v>10</v>
      </c>
      <c r="Y87" s="352">
        <v>10</v>
      </c>
      <c r="Z87" s="352">
        <v>10</v>
      </c>
      <c r="AB87" s="610">
        <f>VLOOKUP(E87,'Passive Safety Stock Inventory'!B:I,8,FALSE)</f>
        <v>0</v>
      </c>
      <c r="AC87" s="610">
        <f t="shared" si="13"/>
        <v>24</v>
      </c>
    </row>
    <row r="88" spans="1:29">
      <c r="A88" s="361">
        <f t="shared" si="14"/>
        <v>86</v>
      </c>
      <c r="B88" s="309" t="s">
        <v>2534</v>
      </c>
      <c r="C88" s="311" t="s">
        <v>2003</v>
      </c>
      <c r="D88" s="306" t="s">
        <v>2420</v>
      </c>
      <c r="E88" s="331" t="s">
        <v>1993</v>
      </c>
      <c r="F88" s="310" t="s">
        <v>2584</v>
      </c>
      <c r="G88" s="312" t="s">
        <v>2585</v>
      </c>
      <c r="H88" s="352" t="str">
        <f>VLOOKUP(E88,'Daily Inventory'!A:C,2,FALSE)</f>
        <v>CO-FS06-OD300C(I)</v>
      </c>
      <c r="I88" s="352">
        <f>VLOOKUP(E88,'Daily Inventory'!A:C,3,FALSE)</f>
        <v>25</v>
      </c>
      <c r="J88" s="353">
        <f t="shared" si="10"/>
        <v>10</v>
      </c>
      <c r="K88" s="353">
        <f t="shared" si="11"/>
        <v>15</v>
      </c>
      <c r="L88" s="352" t="e">
        <f t="shared" si="9"/>
        <v>#N/A</v>
      </c>
      <c r="M88" s="354" t="e">
        <f t="shared" ref="M88:M94" si="15">ROUNDUP(-L88/3,0)</f>
        <v>#N/A</v>
      </c>
      <c r="N88" s="355" t="e">
        <f t="shared" si="12"/>
        <v>#N/A</v>
      </c>
      <c r="U88" s="360"/>
      <c r="W88" s="352">
        <v>10</v>
      </c>
      <c r="X88" s="352">
        <v>10</v>
      </c>
      <c r="Y88" s="352">
        <v>10</v>
      </c>
      <c r="Z88" s="352">
        <v>10</v>
      </c>
      <c r="AB88" s="610">
        <f>VLOOKUP(E88,'Passive Safety Stock Inventory'!B:I,8,FALSE)</f>
        <v>0</v>
      </c>
      <c r="AC88" s="610">
        <f t="shared" si="13"/>
        <v>25</v>
      </c>
    </row>
    <row r="89" spans="1:29">
      <c r="A89" s="361">
        <f t="shared" si="14"/>
        <v>87</v>
      </c>
      <c r="B89" s="309" t="s">
        <v>2534</v>
      </c>
      <c r="C89" s="311" t="s">
        <v>2004</v>
      </c>
      <c r="D89" s="306" t="s">
        <v>2420</v>
      </c>
      <c r="E89" s="331" t="s">
        <v>1994</v>
      </c>
      <c r="F89" s="310" t="s">
        <v>2586</v>
      </c>
      <c r="G89" s="312" t="s">
        <v>2587</v>
      </c>
      <c r="H89" s="352" t="str">
        <f>VLOOKUP(E89,'Daily Inventory'!A:C,2,FALSE)</f>
        <v>CO-FS07-OD300C(I)</v>
      </c>
      <c r="I89" s="352">
        <f>VLOOKUP(E89,'Daily Inventory'!A:C,3,FALSE)</f>
        <v>15</v>
      </c>
      <c r="J89" s="353">
        <f t="shared" si="10"/>
        <v>5</v>
      </c>
      <c r="K89" s="353">
        <f t="shared" si="11"/>
        <v>10</v>
      </c>
      <c r="L89" s="352" t="e">
        <f t="shared" si="9"/>
        <v>#N/A</v>
      </c>
      <c r="M89" s="354" t="e">
        <f t="shared" si="15"/>
        <v>#N/A</v>
      </c>
      <c r="N89" s="355" t="e">
        <f t="shared" si="12"/>
        <v>#N/A</v>
      </c>
      <c r="U89" s="360"/>
      <c r="W89" s="352">
        <v>5</v>
      </c>
      <c r="X89" s="352">
        <v>5</v>
      </c>
      <c r="Y89" s="352">
        <v>5</v>
      </c>
      <c r="Z89" s="352">
        <v>5</v>
      </c>
      <c r="AB89" s="610">
        <f>VLOOKUP(E89,'Passive Safety Stock Inventory'!B:I,8,FALSE)</f>
        <v>0</v>
      </c>
      <c r="AC89" s="610">
        <f t="shared" si="13"/>
        <v>15</v>
      </c>
    </row>
    <row r="90" spans="1:29">
      <c r="A90" s="361">
        <f t="shared" si="14"/>
        <v>88</v>
      </c>
      <c r="B90" s="309" t="s">
        <v>2534</v>
      </c>
      <c r="C90" s="311" t="s">
        <v>2005</v>
      </c>
      <c r="D90" s="306" t="s">
        <v>2420</v>
      </c>
      <c r="E90" s="331" t="s">
        <v>1995</v>
      </c>
      <c r="F90" s="310" t="s">
        <v>2588</v>
      </c>
      <c r="G90" s="312" t="s">
        <v>2589</v>
      </c>
      <c r="H90" s="352" t="str">
        <f>VLOOKUP(E90,'Daily Inventory'!A:C,2,FALSE)</f>
        <v>CO-FS08-OD300C(I)</v>
      </c>
      <c r="I90" s="352">
        <f>VLOOKUP(E90,'Daily Inventory'!A:C,3,FALSE)</f>
        <v>15</v>
      </c>
      <c r="J90" s="353">
        <f t="shared" si="10"/>
        <v>5</v>
      </c>
      <c r="K90" s="353">
        <f t="shared" si="11"/>
        <v>10</v>
      </c>
      <c r="L90" s="352" t="e">
        <f t="shared" si="9"/>
        <v>#N/A</v>
      </c>
      <c r="M90" s="354" t="e">
        <f t="shared" si="15"/>
        <v>#N/A</v>
      </c>
      <c r="N90" s="355" t="e">
        <f t="shared" si="12"/>
        <v>#N/A</v>
      </c>
      <c r="U90" s="360"/>
      <c r="W90" s="352">
        <v>5</v>
      </c>
      <c r="X90" s="352">
        <v>5</v>
      </c>
      <c r="Y90" s="352">
        <v>5</v>
      </c>
      <c r="Z90" s="352">
        <v>5</v>
      </c>
      <c r="AB90" s="610">
        <f>VLOOKUP(E90,'Passive Safety Stock Inventory'!B:I,8,FALSE)</f>
        <v>0</v>
      </c>
      <c r="AC90" s="610">
        <f t="shared" si="13"/>
        <v>15</v>
      </c>
    </row>
    <row r="91" spans="1:29">
      <c r="A91" s="361">
        <f t="shared" si="14"/>
        <v>89</v>
      </c>
      <c r="B91" s="309" t="s">
        <v>2534</v>
      </c>
      <c r="C91" s="311" t="s">
        <v>2006</v>
      </c>
      <c r="D91" s="306" t="s">
        <v>2420</v>
      </c>
      <c r="E91" s="331" t="s">
        <v>1996</v>
      </c>
      <c r="F91" s="310" t="s">
        <v>2590</v>
      </c>
      <c r="G91" s="312" t="s">
        <v>2591</v>
      </c>
      <c r="H91" s="352" t="str">
        <f>VLOOKUP(E91,'Daily Inventory'!A:C,2,FALSE)</f>
        <v>CO-FS10-OD300C(I)</v>
      </c>
      <c r="I91" s="352">
        <f>VLOOKUP(E91,'Daily Inventory'!A:C,3,FALSE)</f>
        <v>25</v>
      </c>
      <c r="J91" s="353">
        <f t="shared" si="10"/>
        <v>10</v>
      </c>
      <c r="K91" s="353">
        <f t="shared" si="11"/>
        <v>15</v>
      </c>
      <c r="L91" s="352" t="e">
        <f t="shared" si="9"/>
        <v>#N/A</v>
      </c>
      <c r="M91" s="354" t="e">
        <f t="shared" si="15"/>
        <v>#N/A</v>
      </c>
      <c r="N91" s="355" t="e">
        <f t="shared" si="12"/>
        <v>#N/A</v>
      </c>
      <c r="U91" s="360"/>
      <c r="W91" s="352">
        <v>10</v>
      </c>
      <c r="X91" s="352">
        <v>10</v>
      </c>
      <c r="Y91" s="352">
        <v>10</v>
      </c>
      <c r="Z91" s="352">
        <v>10</v>
      </c>
      <c r="AB91" s="610">
        <f>VLOOKUP(E91,'Passive Safety Stock Inventory'!B:I,8,FALSE)</f>
        <v>0</v>
      </c>
      <c r="AC91" s="610">
        <f t="shared" si="13"/>
        <v>25</v>
      </c>
    </row>
    <row r="92" spans="1:29">
      <c r="A92" s="361">
        <f t="shared" si="14"/>
        <v>90</v>
      </c>
      <c r="B92" s="309" t="s">
        <v>2534</v>
      </c>
      <c r="C92" s="311" t="s">
        <v>2007</v>
      </c>
      <c r="D92" s="306" t="s">
        <v>2420</v>
      </c>
      <c r="E92" s="331" t="s">
        <v>1997</v>
      </c>
      <c r="F92" s="310" t="s">
        <v>2592</v>
      </c>
      <c r="G92" s="312" t="s">
        <v>2593</v>
      </c>
      <c r="H92" s="352" t="str">
        <f>VLOOKUP(E92,'Daily Inventory'!A:C,2,FALSE)</f>
        <v>CO-FS13-OD300C(I)</v>
      </c>
      <c r="I92" s="352">
        <f>VLOOKUP(E92,'Daily Inventory'!A:C,3,FALSE)</f>
        <v>25</v>
      </c>
      <c r="J92" s="353">
        <f t="shared" si="10"/>
        <v>10</v>
      </c>
      <c r="K92" s="353">
        <f t="shared" si="11"/>
        <v>15</v>
      </c>
      <c r="L92" s="352" t="e">
        <f t="shared" si="9"/>
        <v>#N/A</v>
      </c>
      <c r="M92" s="354" t="e">
        <f t="shared" si="15"/>
        <v>#N/A</v>
      </c>
      <c r="N92" s="355" t="e">
        <f t="shared" si="12"/>
        <v>#N/A</v>
      </c>
      <c r="U92" s="360"/>
      <c r="W92" s="352">
        <v>10</v>
      </c>
      <c r="X92" s="352">
        <v>10</v>
      </c>
      <c r="Y92" s="352">
        <v>10</v>
      </c>
      <c r="Z92" s="352">
        <v>10</v>
      </c>
      <c r="AB92" s="610">
        <f>VLOOKUP(E92,'Passive Safety Stock Inventory'!B:I,8,FALSE)</f>
        <v>0</v>
      </c>
      <c r="AC92" s="610">
        <f t="shared" si="13"/>
        <v>25</v>
      </c>
    </row>
    <row r="93" spans="1:29">
      <c r="A93" s="361">
        <f t="shared" si="14"/>
        <v>91</v>
      </c>
      <c r="B93" s="309" t="s">
        <v>2534</v>
      </c>
      <c r="C93" s="311" t="s">
        <v>2008</v>
      </c>
      <c r="D93" s="306" t="s">
        <v>2420</v>
      </c>
      <c r="E93" s="331" t="s">
        <v>1998</v>
      </c>
      <c r="F93" s="310" t="s">
        <v>2594</v>
      </c>
      <c r="G93" s="312" t="s">
        <v>2595</v>
      </c>
      <c r="H93" s="352" t="str">
        <f>VLOOKUP(E93,'Daily Inventory'!A:C,2,FALSE)</f>
        <v>CO-FS15-OD300C(I)</v>
      </c>
      <c r="I93" s="352">
        <f>VLOOKUP(E93,'Daily Inventory'!A:C,3,FALSE)</f>
        <v>15</v>
      </c>
      <c r="J93" s="353">
        <f t="shared" si="10"/>
        <v>5</v>
      </c>
      <c r="K93" s="353">
        <f t="shared" si="11"/>
        <v>10</v>
      </c>
      <c r="L93" s="352" t="e">
        <f t="shared" si="9"/>
        <v>#N/A</v>
      </c>
      <c r="M93" s="354" t="e">
        <f t="shared" si="15"/>
        <v>#N/A</v>
      </c>
      <c r="N93" s="355" t="e">
        <f t="shared" si="12"/>
        <v>#N/A</v>
      </c>
      <c r="U93" s="360"/>
      <c r="W93" s="352">
        <v>5</v>
      </c>
      <c r="X93" s="352">
        <v>5</v>
      </c>
      <c r="Y93" s="352">
        <v>5</v>
      </c>
      <c r="Z93" s="352">
        <v>5</v>
      </c>
      <c r="AB93" s="610">
        <f>VLOOKUP(E93,'Passive Safety Stock Inventory'!B:I,8,FALSE)</f>
        <v>0</v>
      </c>
      <c r="AC93" s="610">
        <f t="shared" si="13"/>
        <v>15</v>
      </c>
    </row>
    <row r="94" spans="1:29">
      <c r="A94" s="361">
        <f t="shared" si="14"/>
        <v>92</v>
      </c>
      <c r="B94" s="309" t="s">
        <v>2534</v>
      </c>
      <c r="C94" s="311" t="s">
        <v>2009</v>
      </c>
      <c r="D94" s="306" t="s">
        <v>2420</v>
      </c>
      <c r="E94" s="331" t="s">
        <v>1999</v>
      </c>
      <c r="F94" s="310" t="s">
        <v>2596</v>
      </c>
      <c r="G94" s="312" t="s">
        <v>2597</v>
      </c>
      <c r="H94" s="352" t="str">
        <f>VLOOKUP(E94,'Daily Inventory'!A:C,2,FALSE)</f>
        <v>CO-FS20-OD300C(I)</v>
      </c>
      <c r="I94" s="352">
        <f>VLOOKUP(E94,'Daily Inventory'!A:C,3,FALSE)</f>
        <v>5</v>
      </c>
      <c r="J94" s="353">
        <f t="shared" si="10"/>
        <v>5</v>
      </c>
      <c r="K94" s="353">
        <f t="shared" si="11"/>
        <v>0</v>
      </c>
      <c r="L94" s="352" t="e">
        <f t="shared" si="9"/>
        <v>#N/A</v>
      </c>
      <c r="M94" s="354" t="e">
        <f t="shared" si="15"/>
        <v>#N/A</v>
      </c>
      <c r="N94" s="355" t="e">
        <f t="shared" si="12"/>
        <v>#N/A</v>
      </c>
      <c r="U94" s="360"/>
      <c r="W94" s="352">
        <v>5</v>
      </c>
      <c r="X94" s="352">
        <v>5</v>
      </c>
      <c r="Y94" s="352">
        <v>5</v>
      </c>
      <c r="Z94" s="352">
        <v>5</v>
      </c>
      <c r="AB94" s="610">
        <f>VLOOKUP(E94,'Passive Safety Stock Inventory'!B:I,8,FALSE)</f>
        <v>0</v>
      </c>
      <c r="AC94" s="610">
        <f t="shared" si="13"/>
        <v>5</v>
      </c>
    </row>
    <row r="95" spans="1:29">
      <c r="A95" s="361">
        <f t="shared" si="14"/>
        <v>93</v>
      </c>
      <c r="B95" s="313" t="s">
        <v>2598</v>
      </c>
      <c r="C95" s="303" t="s">
        <v>0</v>
      </c>
      <c r="D95" s="303" t="s">
        <v>2398</v>
      </c>
      <c r="E95" s="303" t="s">
        <v>174</v>
      </c>
      <c r="F95" s="303"/>
      <c r="G95" s="304" t="s">
        <v>2599</v>
      </c>
      <c r="H95" s="352" t="str">
        <f>VLOOKUP(E95,'Daily Inventory'!A:C,2,FALSE)</f>
        <v>HC-R-ON300L(H)- Labeled (XH)</v>
      </c>
      <c r="I95" s="352">
        <f>VLOOKUP(E95,'Daily Inventory'!A:C,3,FALSE)</f>
        <v>188</v>
      </c>
      <c r="J95" s="353">
        <f t="shared" si="10"/>
        <v>20</v>
      </c>
      <c r="K95" s="353">
        <f t="shared" si="11"/>
        <v>168</v>
      </c>
      <c r="L95" s="352">
        <f t="shared" si="9"/>
        <v>-11</v>
      </c>
      <c r="M95" s="354">
        <f t="shared" ref="M95:M119" si="16">ROUNDUP(-L95/9,0)</f>
        <v>2</v>
      </c>
      <c r="N95" s="355">
        <f t="shared" si="12"/>
        <v>94</v>
      </c>
      <c r="U95" s="360"/>
      <c r="W95" s="352">
        <v>20</v>
      </c>
      <c r="X95" s="352">
        <v>20</v>
      </c>
      <c r="Y95" s="352">
        <v>20</v>
      </c>
      <c r="Z95" s="352">
        <v>20</v>
      </c>
      <c r="AB95" s="610">
        <f>VLOOKUP(E95,'Passive Safety Stock Inventory'!B:I,8,FALSE)</f>
        <v>0</v>
      </c>
      <c r="AC95" s="610">
        <f t="shared" si="13"/>
        <v>188</v>
      </c>
    </row>
    <row r="96" spans="1:29">
      <c r="A96" s="361">
        <f t="shared" si="14"/>
        <v>94</v>
      </c>
      <c r="B96" s="313" t="s">
        <v>2598</v>
      </c>
      <c r="C96" s="303" t="s">
        <v>12</v>
      </c>
      <c r="D96" s="303" t="s">
        <v>2398</v>
      </c>
      <c r="E96" s="303" t="s">
        <v>39</v>
      </c>
      <c r="F96" s="303"/>
      <c r="G96" s="304" t="s">
        <v>2600</v>
      </c>
      <c r="H96" s="352" t="str">
        <f>VLOOKUP(E96,'Daily Inventory'!A:C,2,FALSE)</f>
        <v>HC-R-OD500L(XH)</v>
      </c>
      <c r="I96" s="352">
        <f>VLOOKUP(E96,'Daily Inventory'!A:C,3,FALSE)</f>
        <v>326</v>
      </c>
      <c r="J96" s="353">
        <f t="shared" si="10"/>
        <v>10</v>
      </c>
      <c r="K96" s="353">
        <f t="shared" si="11"/>
        <v>316</v>
      </c>
      <c r="L96" s="352" t="e">
        <f t="shared" si="9"/>
        <v>#N/A</v>
      </c>
      <c r="M96" s="354" t="e">
        <f t="shared" si="16"/>
        <v>#N/A</v>
      </c>
      <c r="N96" s="355" t="e">
        <f t="shared" si="12"/>
        <v>#N/A</v>
      </c>
      <c r="U96" s="360"/>
      <c r="W96" s="352">
        <v>10</v>
      </c>
      <c r="X96" s="352">
        <v>10</v>
      </c>
      <c r="Y96" s="352">
        <v>10</v>
      </c>
      <c r="Z96" s="352">
        <v>1</v>
      </c>
      <c r="AB96" s="610">
        <f>VLOOKUP(E96,'Passive Safety Stock Inventory'!B:I,8,FALSE)</f>
        <v>0</v>
      </c>
      <c r="AC96" s="610">
        <f t="shared" si="13"/>
        <v>326</v>
      </c>
    </row>
    <row r="97" spans="1:29">
      <c r="A97" s="361">
        <f t="shared" si="14"/>
        <v>95</v>
      </c>
      <c r="B97" s="305" t="s">
        <v>2598</v>
      </c>
      <c r="C97" s="306" t="s">
        <v>2350</v>
      </c>
      <c r="D97" s="306" t="s">
        <v>2420</v>
      </c>
      <c r="E97" s="330" t="s">
        <v>2349</v>
      </c>
      <c r="F97" s="329"/>
      <c r="G97" s="304" t="s">
        <v>2601</v>
      </c>
      <c r="H97" s="352" t="str">
        <f>VLOOKUP(E97,'Daily Inventory'!A:C,2,FALSE)</f>
        <v>HC-K2-ON300L(I)</v>
      </c>
      <c r="I97" s="352">
        <f>VLOOKUP(E97,'Daily Inventory'!A:C,3,FALSE)</f>
        <v>30</v>
      </c>
      <c r="J97" s="353">
        <f t="shared" si="10"/>
        <v>30</v>
      </c>
      <c r="K97" s="353">
        <f t="shared" si="11"/>
        <v>0</v>
      </c>
      <c r="L97" s="352" t="e">
        <f t="shared" si="9"/>
        <v>#N/A</v>
      </c>
      <c r="M97" s="354" t="e">
        <f t="shared" ref="M97:M113" si="17">ROUNDUP(-L97/3,0)</f>
        <v>#N/A</v>
      </c>
      <c r="N97" s="355" t="e">
        <f t="shared" si="12"/>
        <v>#N/A</v>
      </c>
      <c r="U97" s="360"/>
      <c r="W97" s="352">
        <v>30</v>
      </c>
      <c r="X97" s="352">
        <v>30</v>
      </c>
      <c r="Y97" s="358">
        <v>30</v>
      </c>
      <c r="Z97" s="352">
        <v>20</v>
      </c>
      <c r="AB97" s="610">
        <f>VLOOKUP(E97,'Passive Safety Stock Inventory'!B:I,8,FALSE)</f>
        <v>0</v>
      </c>
      <c r="AC97" s="610">
        <f t="shared" si="13"/>
        <v>30</v>
      </c>
    </row>
    <row r="98" spans="1:29">
      <c r="A98" s="361">
        <f t="shared" si="14"/>
        <v>96</v>
      </c>
      <c r="B98" s="305" t="s">
        <v>2598</v>
      </c>
      <c r="C98" s="306" t="s">
        <v>1891</v>
      </c>
      <c r="D98" s="306" t="s">
        <v>2420</v>
      </c>
      <c r="E98" s="330" t="s">
        <v>2309</v>
      </c>
      <c r="F98" s="329"/>
      <c r="G98" s="304" t="s">
        <v>2602</v>
      </c>
      <c r="H98" s="352" t="str">
        <f>VLOOKUP(E98,'Daily Inventory'!A:C,2,FALSE)</f>
        <v>HC-K2-OMD300L(I)</v>
      </c>
      <c r="I98" s="352">
        <f>VLOOKUP(E98,'Daily Inventory'!A:C,3,FALSE)</f>
        <v>5</v>
      </c>
      <c r="J98" s="353">
        <f t="shared" si="10"/>
        <v>20</v>
      </c>
      <c r="K98" s="353">
        <f t="shared" si="11"/>
        <v>-15</v>
      </c>
      <c r="L98" s="352" t="e">
        <f t="shared" si="9"/>
        <v>#N/A</v>
      </c>
      <c r="M98" s="354" t="e">
        <f t="shared" si="17"/>
        <v>#N/A</v>
      </c>
      <c r="N98" s="355" t="e">
        <f t="shared" si="12"/>
        <v>#N/A</v>
      </c>
      <c r="U98" s="360"/>
      <c r="W98" s="352">
        <v>20</v>
      </c>
      <c r="X98" s="352">
        <v>20</v>
      </c>
      <c r="Y98" s="358">
        <v>20</v>
      </c>
      <c r="Z98" s="352">
        <v>5</v>
      </c>
      <c r="AB98" s="610">
        <f>VLOOKUP(E98,'Passive Safety Stock Inventory'!B:I,8,FALSE)</f>
        <v>15</v>
      </c>
      <c r="AC98" s="610">
        <f t="shared" si="13"/>
        <v>20</v>
      </c>
    </row>
    <row r="99" spans="1:29">
      <c r="A99" s="361">
        <f t="shared" si="14"/>
        <v>97</v>
      </c>
      <c r="B99" s="305" t="s">
        <v>2598</v>
      </c>
      <c r="C99" s="306" t="s">
        <v>1892</v>
      </c>
      <c r="D99" s="306" t="s">
        <v>2420</v>
      </c>
      <c r="E99" s="330" t="s">
        <v>2310</v>
      </c>
      <c r="F99" s="329"/>
      <c r="G99" s="304" t="s">
        <v>2603</v>
      </c>
      <c r="H99" s="352" t="str">
        <f>VLOOKUP(E99,'Daily Inventory'!A:C,2,FALSE)</f>
        <v>HC-K2-OD300L(I)</v>
      </c>
      <c r="I99" s="352">
        <f>VLOOKUP(E99,'Daily Inventory'!A:C,3,FALSE)</f>
        <v>10</v>
      </c>
      <c r="J99" s="353">
        <f t="shared" si="10"/>
        <v>10</v>
      </c>
      <c r="K99" s="353">
        <f t="shared" si="11"/>
        <v>0</v>
      </c>
      <c r="L99" s="352" t="e">
        <f t="shared" si="9"/>
        <v>#N/A</v>
      </c>
      <c r="M99" s="354" t="e">
        <f t="shared" si="17"/>
        <v>#N/A</v>
      </c>
      <c r="N99" s="355" t="e">
        <f t="shared" si="12"/>
        <v>#N/A</v>
      </c>
      <c r="U99" s="360"/>
      <c r="W99" s="352">
        <v>10</v>
      </c>
      <c r="X99" s="352">
        <v>10</v>
      </c>
      <c r="Y99" s="352">
        <v>10</v>
      </c>
      <c r="Z99" s="352">
        <v>10</v>
      </c>
      <c r="AB99" s="610">
        <f>VLOOKUP(E99,'Passive Safety Stock Inventory'!B:I,8,FALSE)</f>
        <v>0</v>
      </c>
      <c r="AC99" s="610">
        <f t="shared" si="13"/>
        <v>10</v>
      </c>
    </row>
    <row r="100" spans="1:29">
      <c r="A100" s="361">
        <f t="shared" si="14"/>
        <v>98</v>
      </c>
      <c r="B100" s="313" t="s">
        <v>2598</v>
      </c>
      <c r="C100" s="303" t="s">
        <v>2228</v>
      </c>
      <c r="D100" s="303" t="s">
        <v>2420</v>
      </c>
      <c r="E100" s="303" t="s">
        <v>2229</v>
      </c>
      <c r="F100" s="303"/>
      <c r="G100" s="304" t="s">
        <v>2604</v>
      </c>
      <c r="H100" s="352" t="str">
        <f>VLOOKUP(E100,'Daily Inventory'!A:C,2,FALSE)</f>
        <v>HC-R4-OMD150L(I)</v>
      </c>
      <c r="I100" s="352">
        <f>VLOOKUP(E100,'Daily Inventory'!A:C,3,FALSE)</f>
        <v>8</v>
      </c>
      <c r="J100" s="353">
        <f t="shared" si="10"/>
        <v>5</v>
      </c>
      <c r="K100" s="353">
        <f t="shared" si="11"/>
        <v>3</v>
      </c>
      <c r="L100" s="352" t="e">
        <f t="shared" si="9"/>
        <v>#N/A</v>
      </c>
      <c r="M100" s="354" t="e">
        <f t="shared" si="17"/>
        <v>#N/A</v>
      </c>
      <c r="N100" s="355" t="e">
        <f t="shared" si="12"/>
        <v>#N/A</v>
      </c>
      <c r="U100" s="360"/>
      <c r="W100" s="352">
        <v>5</v>
      </c>
      <c r="X100" s="352">
        <v>5</v>
      </c>
      <c r="Y100" s="352">
        <v>5</v>
      </c>
      <c r="Z100" s="352">
        <v>5</v>
      </c>
      <c r="AB100" s="610">
        <f>VLOOKUP(E100,'Passive Safety Stock Inventory'!B:I,8,FALSE)</f>
        <v>0</v>
      </c>
      <c r="AC100" s="610">
        <f t="shared" si="13"/>
        <v>8</v>
      </c>
    </row>
    <row r="101" spans="1:29">
      <c r="A101" s="361">
        <f t="shared" si="14"/>
        <v>99</v>
      </c>
      <c r="B101" s="313" t="s">
        <v>2598</v>
      </c>
      <c r="C101" s="303" t="s">
        <v>1691</v>
      </c>
      <c r="D101" s="303" t="s">
        <v>2420</v>
      </c>
      <c r="E101" s="303" t="s">
        <v>1690</v>
      </c>
      <c r="F101" s="303"/>
      <c r="G101" s="304" t="s">
        <v>2605</v>
      </c>
      <c r="H101" s="352" t="str">
        <f>VLOOKUP(E101,'Daily Inventory'!A:C,2,FALSE)</f>
        <v>HC-R4-OD150L(I)</v>
      </c>
      <c r="I101" s="352">
        <f>VLOOKUP(E101,'Daily Inventory'!A:C,3,FALSE)</f>
        <v>10</v>
      </c>
      <c r="J101" s="353">
        <f t="shared" si="10"/>
        <v>5</v>
      </c>
      <c r="K101" s="353">
        <f t="shared" si="11"/>
        <v>5</v>
      </c>
      <c r="L101" s="352">
        <f t="shared" si="9"/>
        <v>-2</v>
      </c>
      <c r="M101" s="354">
        <f t="shared" si="17"/>
        <v>1</v>
      </c>
      <c r="N101" s="355">
        <f t="shared" si="12"/>
        <v>10</v>
      </c>
      <c r="U101" s="360"/>
      <c r="W101" s="352">
        <v>5</v>
      </c>
      <c r="X101" s="352">
        <v>5</v>
      </c>
      <c r="Y101" s="352">
        <v>5</v>
      </c>
      <c r="Z101" s="352">
        <v>5</v>
      </c>
      <c r="AB101" s="610">
        <f>VLOOKUP(E101,'Passive Safety Stock Inventory'!B:I,8,FALSE)</f>
        <v>0</v>
      </c>
      <c r="AC101" s="610">
        <f t="shared" si="13"/>
        <v>10</v>
      </c>
    </row>
    <row r="102" spans="1:29" ht="31.5">
      <c r="A102" s="361">
        <f t="shared" si="14"/>
        <v>100</v>
      </c>
      <c r="B102" s="313" t="s">
        <v>2606</v>
      </c>
      <c r="C102" s="314" t="s">
        <v>2674</v>
      </c>
      <c r="D102" s="303" t="s">
        <v>2420</v>
      </c>
      <c r="E102" s="332" t="s">
        <v>1155</v>
      </c>
      <c r="F102" s="315" t="s">
        <v>2607</v>
      </c>
      <c r="G102" s="304" t="s">
        <v>2673</v>
      </c>
      <c r="H102" s="358" t="str">
        <f>VLOOKUP(E102,'Daily Inventory'!A:C,2,FALSE)</f>
        <v>PS-R2-ON50M(XH) (Hi-Tek)</v>
      </c>
      <c r="I102" s="352">
        <f>VLOOKUP(E102,'Daily Inventory'!A:C,3,FALSE)</f>
        <v>1</v>
      </c>
      <c r="J102" s="353">
        <f t="shared" si="10"/>
        <v>0</v>
      </c>
      <c r="K102" s="353">
        <f t="shared" si="11"/>
        <v>1</v>
      </c>
      <c r="L102" s="352"/>
      <c r="M102" s="354"/>
      <c r="N102" s="355"/>
      <c r="U102" s="360" t="s">
        <v>2677</v>
      </c>
      <c r="W102" s="352">
        <v>0</v>
      </c>
      <c r="X102" s="352">
        <v>0</v>
      </c>
      <c r="Y102" s="352">
        <v>0</v>
      </c>
      <c r="Z102" s="352">
        <v>0</v>
      </c>
      <c r="AB102" s="610">
        <f>VLOOKUP(E102,'Passive Safety Stock Inventory'!B:I,8,FALSE)</f>
        <v>0</v>
      </c>
      <c r="AC102" s="610">
        <f t="shared" si="13"/>
        <v>1</v>
      </c>
    </row>
    <row r="103" spans="1:29" ht="31.5">
      <c r="A103" s="361">
        <f t="shared" si="14"/>
        <v>101</v>
      </c>
      <c r="B103" s="313" t="s">
        <v>2606</v>
      </c>
      <c r="C103" s="314" t="s">
        <v>881</v>
      </c>
      <c r="D103" s="303" t="s">
        <v>2420</v>
      </c>
      <c r="E103" s="332" t="s">
        <v>1139</v>
      </c>
      <c r="F103" s="315" t="s">
        <v>2607</v>
      </c>
      <c r="G103" s="304" t="s">
        <v>2608</v>
      </c>
      <c r="H103" s="352" t="str">
        <f>VLOOKUP(E103,'Daily Inventory'!A:C,2,FALSE)</f>
        <v>PS-R3-ON50M(XH) (Hi-Tek)</v>
      </c>
      <c r="I103" s="352">
        <f>VLOOKUP(E103,'Daily Inventory'!A:C,3,FALSE)</f>
        <v>344</v>
      </c>
      <c r="J103" s="353">
        <f t="shared" si="10"/>
        <v>0</v>
      </c>
      <c r="K103" s="353">
        <f t="shared" si="11"/>
        <v>344</v>
      </c>
      <c r="L103" s="352">
        <f t="shared" ref="L103:L150" si="18">VLOOKUP(E103,P:Q,2,FALSE)</f>
        <v>-126</v>
      </c>
      <c r="M103" s="354">
        <f t="shared" si="17"/>
        <v>42</v>
      </c>
      <c r="N103" s="355">
        <f t="shared" si="12"/>
        <v>8.1904761904761898</v>
      </c>
      <c r="U103" s="360" t="s">
        <v>2677</v>
      </c>
      <c r="W103" s="352">
        <v>0</v>
      </c>
      <c r="X103" s="352">
        <v>0</v>
      </c>
      <c r="Y103" s="352">
        <v>0</v>
      </c>
      <c r="Z103" s="352">
        <v>0</v>
      </c>
      <c r="AB103" s="610">
        <f>VLOOKUP(E103,'Passive Safety Stock Inventory'!B:I,8,FALSE)</f>
        <v>0</v>
      </c>
      <c r="AC103" s="610">
        <f t="shared" si="13"/>
        <v>344</v>
      </c>
    </row>
    <row r="104" spans="1:29" ht="31.5">
      <c r="A104" s="361">
        <f t="shared" si="14"/>
        <v>102</v>
      </c>
      <c r="B104" s="313" t="s">
        <v>2606</v>
      </c>
      <c r="C104" s="314" t="s">
        <v>882</v>
      </c>
      <c r="D104" s="303" t="s">
        <v>2420</v>
      </c>
      <c r="E104" s="332" t="s">
        <v>1154</v>
      </c>
      <c r="F104" s="315" t="s">
        <v>2609</v>
      </c>
      <c r="G104" s="304" t="s">
        <v>2610</v>
      </c>
      <c r="H104" s="352" t="str">
        <f>VLOOKUP(E104,'Daily Inventory'!A:C,2,FALSE)</f>
        <v>PS-R4-ON50M(XH) (Hi-Tek)</v>
      </c>
      <c r="I104" s="352">
        <f>VLOOKUP(E104,'Daily Inventory'!A:C,3,FALSE)</f>
        <v>276</v>
      </c>
      <c r="J104" s="353">
        <f t="shared" si="10"/>
        <v>0</v>
      </c>
      <c r="K104" s="353">
        <f t="shared" si="11"/>
        <v>276</v>
      </c>
      <c r="L104" s="352">
        <f t="shared" si="18"/>
        <v>-1</v>
      </c>
      <c r="M104" s="354">
        <f t="shared" si="17"/>
        <v>1</v>
      </c>
      <c r="N104" s="355">
        <f t="shared" si="12"/>
        <v>276</v>
      </c>
      <c r="U104" s="360" t="s">
        <v>2677</v>
      </c>
      <c r="W104" s="352">
        <v>0</v>
      </c>
      <c r="X104" s="352">
        <v>0</v>
      </c>
      <c r="Y104" s="352">
        <v>0</v>
      </c>
      <c r="Z104" s="352">
        <v>0</v>
      </c>
      <c r="AB104" s="610">
        <f>VLOOKUP(E104,'Passive Safety Stock Inventory'!B:I,8,FALSE)</f>
        <v>0</v>
      </c>
      <c r="AC104" s="610">
        <f t="shared" si="13"/>
        <v>276</v>
      </c>
    </row>
    <row r="105" spans="1:29">
      <c r="A105" s="361">
        <f t="shared" si="14"/>
        <v>103</v>
      </c>
      <c r="B105" s="340" t="s">
        <v>2606</v>
      </c>
      <c r="C105" s="341" t="s">
        <v>1777</v>
      </c>
      <c r="D105" s="341" t="s">
        <v>2420</v>
      </c>
      <c r="E105" s="316" t="s">
        <v>1778</v>
      </c>
      <c r="F105" s="315"/>
      <c r="G105" s="317" t="s">
        <v>2611</v>
      </c>
      <c r="H105" s="352" t="str">
        <f>VLOOKUP(E105,'Daily Inventory'!A:C,2,FALSE)</f>
        <v>PS-K2-ON50M(XH)</v>
      </c>
      <c r="I105" s="352">
        <f>VLOOKUP(E105,'Daily Inventory'!A:C,3,FALSE)</f>
        <v>15</v>
      </c>
      <c r="J105" s="353">
        <f t="shared" si="10"/>
        <v>150</v>
      </c>
      <c r="K105" s="353">
        <f t="shared" si="11"/>
        <v>-135</v>
      </c>
      <c r="L105" s="352">
        <f t="shared" si="18"/>
        <v>-166</v>
      </c>
      <c r="M105" s="354">
        <f t="shared" si="17"/>
        <v>56</v>
      </c>
      <c r="N105" s="355">
        <f t="shared" si="12"/>
        <v>0.26785714285714285</v>
      </c>
      <c r="U105" s="360"/>
      <c r="W105" s="352">
        <v>150</v>
      </c>
      <c r="X105" s="352">
        <v>150</v>
      </c>
      <c r="Y105" s="352">
        <v>150</v>
      </c>
      <c r="Z105" s="352">
        <v>150</v>
      </c>
      <c r="AB105" s="610">
        <f>VLOOKUP(E105,'Passive Safety Stock Inventory'!B:I,8,FALSE)</f>
        <v>300</v>
      </c>
      <c r="AC105" s="610">
        <f t="shared" si="13"/>
        <v>315</v>
      </c>
    </row>
    <row r="106" spans="1:29">
      <c r="A106" s="361">
        <f t="shared" si="14"/>
        <v>104</v>
      </c>
      <c r="B106" s="340" t="s">
        <v>2606</v>
      </c>
      <c r="C106" s="341" t="s">
        <v>1880</v>
      </c>
      <c r="D106" s="341" t="s">
        <v>2420</v>
      </c>
      <c r="E106" s="316" t="s">
        <v>1881</v>
      </c>
      <c r="F106" s="315"/>
      <c r="G106" s="317" t="s">
        <v>2612</v>
      </c>
      <c r="H106" s="352" t="str">
        <f>VLOOKUP(E106,'Daily Inventory'!A:C,2,FALSE)</f>
        <v>PS-K3-ON50M(XH)</v>
      </c>
      <c r="I106" s="352">
        <f>VLOOKUP(E106,'Daily Inventory'!A:C,3,FALSE)</f>
        <v>34</v>
      </c>
      <c r="J106" s="353">
        <f t="shared" si="10"/>
        <v>30</v>
      </c>
      <c r="K106" s="353">
        <f t="shared" si="11"/>
        <v>4</v>
      </c>
      <c r="L106" s="352" t="e">
        <f t="shared" si="18"/>
        <v>#N/A</v>
      </c>
      <c r="M106" s="354" t="e">
        <f t="shared" si="17"/>
        <v>#N/A</v>
      </c>
      <c r="N106" s="355" t="e">
        <f t="shared" si="12"/>
        <v>#N/A</v>
      </c>
      <c r="U106" s="360"/>
      <c r="W106" s="352">
        <v>30</v>
      </c>
      <c r="X106" s="352">
        <v>30</v>
      </c>
      <c r="Y106" s="352">
        <v>30</v>
      </c>
      <c r="Z106" s="352">
        <v>30</v>
      </c>
      <c r="AB106" s="610">
        <f>VLOOKUP(E106,'Passive Safety Stock Inventory'!B:I,8,FALSE)</f>
        <v>0</v>
      </c>
      <c r="AC106" s="610">
        <f t="shared" si="13"/>
        <v>34</v>
      </c>
    </row>
    <row r="107" spans="1:29">
      <c r="A107" s="361">
        <f t="shared" si="14"/>
        <v>105</v>
      </c>
      <c r="B107" s="340" t="s">
        <v>2606</v>
      </c>
      <c r="C107" s="341" t="s">
        <v>1886</v>
      </c>
      <c r="D107" s="341" t="s">
        <v>2420</v>
      </c>
      <c r="E107" s="316" t="s">
        <v>1882</v>
      </c>
      <c r="F107" s="315"/>
      <c r="G107" s="317" t="s">
        <v>2613</v>
      </c>
      <c r="H107" s="352" t="str">
        <f>VLOOKUP(E107,'Daily Inventory'!A:C,2,FALSE)</f>
        <v>PS-K4-ON50M(XH)</v>
      </c>
      <c r="I107" s="352">
        <f>VLOOKUP(E107,'Daily Inventory'!A:C,3,FALSE)</f>
        <v>25</v>
      </c>
      <c r="J107" s="353">
        <f t="shared" si="10"/>
        <v>20</v>
      </c>
      <c r="K107" s="353">
        <f t="shared" si="11"/>
        <v>5</v>
      </c>
      <c r="L107" s="352" t="e">
        <f t="shared" si="18"/>
        <v>#N/A</v>
      </c>
      <c r="M107" s="354" t="e">
        <f t="shared" si="17"/>
        <v>#N/A</v>
      </c>
      <c r="N107" s="355" t="e">
        <f t="shared" si="12"/>
        <v>#N/A</v>
      </c>
      <c r="U107" s="360"/>
      <c r="W107" s="352">
        <v>20</v>
      </c>
      <c r="X107" s="352">
        <v>20</v>
      </c>
      <c r="Y107" s="352">
        <v>20</v>
      </c>
      <c r="Z107" s="352">
        <v>20</v>
      </c>
      <c r="AB107" s="610">
        <f>VLOOKUP(E107,'Passive Safety Stock Inventory'!B:I,8,FALSE)</f>
        <v>0</v>
      </c>
      <c r="AC107" s="610">
        <f t="shared" si="13"/>
        <v>25</v>
      </c>
    </row>
    <row r="108" spans="1:29">
      <c r="A108" s="361">
        <f t="shared" si="14"/>
        <v>106</v>
      </c>
      <c r="B108" s="340" t="s">
        <v>2606</v>
      </c>
      <c r="C108" s="341" t="s">
        <v>1887</v>
      </c>
      <c r="D108" s="341" t="s">
        <v>2420</v>
      </c>
      <c r="E108" s="316" t="s">
        <v>1883</v>
      </c>
      <c r="F108" s="315"/>
      <c r="G108" s="317" t="s">
        <v>2614</v>
      </c>
      <c r="H108" s="352" t="str">
        <f>VLOOKUP(E108,'Daily Inventory'!A:C,2,FALSE)</f>
        <v>PS-K2-OMD50M(XH)</v>
      </c>
      <c r="I108" s="352">
        <f>VLOOKUP(E108,'Daily Inventory'!A:C,3,FALSE)</f>
        <v>86</v>
      </c>
      <c r="J108" s="353">
        <f t="shared" si="10"/>
        <v>150</v>
      </c>
      <c r="K108" s="353">
        <f t="shared" si="11"/>
        <v>-64</v>
      </c>
      <c r="L108" s="352" t="e">
        <f t="shared" si="18"/>
        <v>#N/A</v>
      </c>
      <c r="M108" s="354" t="e">
        <f t="shared" si="17"/>
        <v>#N/A</v>
      </c>
      <c r="N108" s="355" t="e">
        <f t="shared" si="12"/>
        <v>#N/A</v>
      </c>
      <c r="U108" s="360"/>
      <c r="W108" s="352">
        <v>150</v>
      </c>
      <c r="X108" s="607">
        <v>150</v>
      </c>
      <c r="Y108" s="358">
        <v>70</v>
      </c>
      <c r="Z108" s="352">
        <v>50</v>
      </c>
      <c r="AB108" s="610">
        <f>VLOOKUP(E108,'Passive Safety Stock Inventory'!B:I,8,FALSE)</f>
        <v>100</v>
      </c>
      <c r="AC108" s="610">
        <f t="shared" si="13"/>
        <v>186</v>
      </c>
    </row>
    <row r="109" spans="1:29" ht="47.25">
      <c r="A109" s="361">
        <f t="shared" si="14"/>
        <v>107</v>
      </c>
      <c r="B109" s="340" t="s">
        <v>2606</v>
      </c>
      <c r="C109" s="341" t="s">
        <v>1888</v>
      </c>
      <c r="D109" s="341" t="s">
        <v>2420</v>
      </c>
      <c r="E109" s="316" t="s">
        <v>1884</v>
      </c>
      <c r="F109" s="315"/>
      <c r="G109" s="317" t="s">
        <v>2615</v>
      </c>
      <c r="H109" s="352" t="str">
        <f>VLOOKUP(E109,'Daily Inventory'!A:C,2,FALSE)</f>
        <v>PS-K3-OMD50M(XH)</v>
      </c>
      <c r="I109" s="352">
        <f>VLOOKUP(E109,'Daily Inventory'!A:C,3,FALSE)</f>
        <v>98</v>
      </c>
      <c r="J109" s="353">
        <f t="shared" si="10"/>
        <v>100</v>
      </c>
      <c r="K109" s="353">
        <f t="shared" si="11"/>
        <v>-2</v>
      </c>
      <c r="L109" s="352" t="e">
        <f t="shared" si="18"/>
        <v>#N/A</v>
      </c>
      <c r="M109" s="354" t="e">
        <f t="shared" si="17"/>
        <v>#N/A</v>
      </c>
      <c r="N109" s="355" t="e">
        <f t="shared" si="12"/>
        <v>#N/A</v>
      </c>
      <c r="U109" s="360" t="s">
        <v>2769</v>
      </c>
      <c r="W109" s="352">
        <v>100</v>
      </c>
      <c r="X109" s="607">
        <v>100</v>
      </c>
      <c r="Y109" s="352">
        <v>30</v>
      </c>
      <c r="Z109" s="352">
        <v>30</v>
      </c>
      <c r="AB109" s="610">
        <f>VLOOKUP(E109,'Passive Safety Stock Inventory'!B:I,8,FALSE)</f>
        <v>20</v>
      </c>
      <c r="AC109" s="610">
        <f t="shared" si="13"/>
        <v>118</v>
      </c>
    </row>
    <row r="110" spans="1:29">
      <c r="A110" s="361">
        <f t="shared" si="14"/>
        <v>108</v>
      </c>
      <c r="B110" s="340" t="s">
        <v>2606</v>
      </c>
      <c r="C110" s="341" t="s">
        <v>1889</v>
      </c>
      <c r="D110" s="341" t="s">
        <v>2420</v>
      </c>
      <c r="E110" s="316" t="s">
        <v>1885</v>
      </c>
      <c r="F110" s="315"/>
      <c r="G110" s="317" t="s">
        <v>2616</v>
      </c>
      <c r="H110" s="352" t="str">
        <f>VLOOKUP(E110,'Daily Inventory'!A:C,2,FALSE)</f>
        <v>PS-K4-OMD50M(XH)</v>
      </c>
      <c r="I110" s="352">
        <f>VLOOKUP(E110,'Daily Inventory'!A:C,3,FALSE)</f>
        <v>12</v>
      </c>
      <c r="J110" s="353">
        <f t="shared" si="10"/>
        <v>20</v>
      </c>
      <c r="K110" s="353">
        <f t="shared" si="11"/>
        <v>-8</v>
      </c>
      <c r="L110" s="352" t="e">
        <f t="shared" si="18"/>
        <v>#N/A</v>
      </c>
      <c r="M110" s="354" t="e">
        <f t="shared" si="17"/>
        <v>#N/A</v>
      </c>
      <c r="N110" s="355" t="e">
        <f t="shared" si="12"/>
        <v>#N/A</v>
      </c>
      <c r="U110" s="360"/>
      <c r="W110" s="352">
        <v>20</v>
      </c>
      <c r="X110" s="352">
        <v>20</v>
      </c>
      <c r="Y110" s="358">
        <v>20</v>
      </c>
      <c r="Z110" s="352">
        <v>10</v>
      </c>
      <c r="AB110" s="610">
        <f>VLOOKUP(E110,'Passive Safety Stock Inventory'!B:I,8,FALSE)</f>
        <v>10</v>
      </c>
      <c r="AC110" s="610">
        <f t="shared" si="13"/>
        <v>22</v>
      </c>
    </row>
    <row r="111" spans="1:29">
      <c r="A111" s="361">
        <f t="shared" si="14"/>
        <v>109</v>
      </c>
      <c r="B111" s="340" t="s">
        <v>2606</v>
      </c>
      <c r="C111" s="314" t="s">
        <v>1847</v>
      </c>
      <c r="D111" s="341" t="s">
        <v>2420</v>
      </c>
      <c r="E111" s="318" t="s">
        <v>1845</v>
      </c>
      <c r="F111" s="310" t="s">
        <v>2617</v>
      </c>
      <c r="G111" s="342" t="s">
        <v>2618</v>
      </c>
      <c r="H111" s="352" t="str">
        <f>VLOOKUP(E111,'Daily Inventory'!A:C,2,FALSE)</f>
        <v>PS-E2-ON50M(XH)</v>
      </c>
      <c r="I111" s="352">
        <f>VLOOKUP(E111,'Daily Inventory'!A:C,3,FALSE)</f>
        <v>0</v>
      </c>
      <c r="J111" s="353">
        <f t="shared" si="10"/>
        <v>40</v>
      </c>
      <c r="K111" s="353">
        <f t="shared" si="11"/>
        <v>-40</v>
      </c>
      <c r="L111" s="352">
        <f t="shared" si="18"/>
        <v>-25</v>
      </c>
      <c r="M111" s="354">
        <f t="shared" si="17"/>
        <v>9</v>
      </c>
      <c r="N111" s="355">
        <f t="shared" si="12"/>
        <v>0</v>
      </c>
      <c r="U111" s="360"/>
      <c r="W111" s="352">
        <v>40</v>
      </c>
      <c r="X111" s="352">
        <v>40</v>
      </c>
      <c r="Y111" s="352">
        <v>40</v>
      </c>
      <c r="Z111" s="352">
        <v>40</v>
      </c>
      <c r="AB111" s="610">
        <f>VLOOKUP(E111,'Passive Safety Stock Inventory'!B:I,8,FALSE)</f>
        <v>100</v>
      </c>
      <c r="AC111" s="610">
        <f t="shared" si="13"/>
        <v>100</v>
      </c>
    </row>
    <row r="112" spans="1:29">
      <c r="A112" s="361">
        <f t="shared" si="14"/>
        <v>110</v>
      </c>
      <c r="B112" s="340" t="s">
        <v>2606</v>
      </c>
      <c r="C112" s="314" t="s">
        <v>2288</v>
      </c>
      <c r="D112" s="341" t="s">
        <v>2420</v>
      </c>
      <c r="E112" s="318" t="s">
        <v>2289</v>
      </c>
      <c r="F112" s="310" t="s">
        <v>2619</v>
      </c>
      <c r="G112" s="342" t="s">
        <v>2620</v>
      </c>
      <c r="H112" s="352" t="str">
        <f>VLOOKUP(E112,'Daily Inventory'!A:C,2,FALSE)</f>
        <v>PS-E3-ON50M(XH)</v>
      </c>
      <c r="I112" s="352">
        <f>VLOOKUP(E112,'Daily Inventory'!A:C,3,FALSE)</f>
        <v>39</v>
      </c>
      <c r="J112" s="353">
        <f t="shared" si="10"/>
        <v>40</v>
      </c>
      <c r="K112" s="353">
        <f t="shared" si="11"/>
        <v>-1</v>
      </c>
      <c r="L112" s="352">
        <f t="shared" si="18"/>
        <v>-2</v>
      </c>
      <c r="M112" s="354">
        <f t="shared" si="17"/>
        <v>1</v>
      </c>
      <c r="N112" s="355">
        <f t="shared" si="12"/>
        <v>39</v>
      </c>
      <c r="U112" s="360"/>
      <c r="W112" s="352">
        <v>40</v>
      </c>
      <c r="X112" s="352">
        <v>40</v>
      </c>
      <c r="Y112" s="358">
        <v>40</v>
      </c>
      <c r="Z112" s="352">
        <v>30</v>
      </c>
      <c r="AB112" s="610">
        <f>VLOOKUP(E112,'Passive Safety Stock Inventory'!B:I,8,FALSE)</f>
        <v>0</v>
      </c>
      <c r="AC112" s="610">
        <f t="shared" si="13"/>
        <v>39</v>
      </c>
    </row>
    <row r="113" spans="1:29">
      <c r="A113" s="361">
        <f t="shared" si="14"/>
        <v>111</v>
      </c>
      <c r="B113" s="340" t="s">
        <v>2606</v>
      </c>
      <c r="C113" s="314" t="s">
        <v>1848</v>
      </c>
      <c r="D113" s="341" t="s">
        <v>2420</v>
      </c>
      <c r="E113" s="318" t="s">
        <v>1846</v>
      </c>
      <c r="F113" s="310" t="s">
        <v>2621</v>
      </c>
      <c r="G113" s="342" t="s">
        <v>2622</v>
      </c>
      <c r="H113" s="352" t="str">
        <f>VLOOKUP(E113,'Daily Inventory'!A:C,2,FALSE)</f>
        <v>PS-E4-ON50M(XH)</v>
      </c>
      <c r="I113" s="352">
        <f>VLOOKUP(E113,'Daily Inventory'!A:C,3,FALSE)</f>
        <v>39</v>
      </c>
      <c r="J113" s="353">
        <f t="shared" si="10"/>
        <v>40</v>
      </c>
      <c r="K113" s="353">
        <f t="shared" si="11"/>
        <v>-1</v>
      </c>
      <c r="L113" s="352" t="e">
        <f t="shared" si="18"/>
        <v>#N/A</v>
      </c>
      <c r="M113" s="354" t="e">
        <f t="shared" si="17"/>
        <v>#N/A</v>
      </c>
      <c r="N113" s="355" t="e">
        <f t="shared" si="12"/>
        <v>#N/A</v>
      </c>
      <c r="U113" s="360"/>
      <c r="W113" s="352">
        <v>40</v>
      </c>
      <c r="X113" s="352">
        <v>40</v>
      </c>
      <c r="Y113" s="358">
        <v>40</v>
      </c>
      <c r="Z113" s="352">
        <v>15</v>
      </c>
      <c r="AB113" s="610">
        <f>VLOOKUP(E113,'Passive Safety Stock Inventory'!B:I,8,FALSE)</f>
        <v>0</v>
      </c>
      <c r="AC113" s="610">
        <f t="shared" si="13"/>
        <v>39</v>
      </c>
    </row>
    <row r="114" spans="1:29">
      <c r="A114" s="361">
        <f t="shared" si="14"/>
        <v>112</v>
      </c>
      <c r="B114" s="313" t="s">
        <v>2623</v>
      </c>
      <c r="C114" s="303" t="s">
        <v>139</v>
      </c>
      <c r="D114" s="303" t="s">
        <v>2398</v>
      </c>
      <c r="E114" s="303" t="s">
        <v>137</v>
      </c>
      <c r="F114" s="303"/>
      <c r="G114" s="304" t="s">
        <v>2624</v>
      </c>
      <c r="H114" s="352" t="str">
        <f>VLOOKUP(E114,'Daily Inventory'!A:C,2,FALSE)</f>
        <v>PS-R2-ON500C(H) - Labeled (XH)</v>
      </c>
      <c r="I114" s="352">
        <f>VLOOKUP(E114,'Daily Inventory'!A:C,3,FALSE)</f>
        <v>478</v>
      </c>
      <c r="J114" s="353">
        <f t="shared" si="10"/>
        <v>50</v>
      </c>
      <c r="K114" s="353">
        <f t="shared" si="11"/>
        <v>428</v>
      </c>
      <c r="L114" s="352">
        <f t="shared" si="18"/>
        <v>-179</v>
      </c>
      <c r="M114" s="354">
        <f t="shared" si="16"/>
        <v>20</v>
      </c>
      <c r="N114" s="355">
        <f t="shared" si="12"/>
        <v>23.9</v>
      </c>
      <c r="U114" s="360"/>
      <c r="W114" s="352">
        <v>50</v>
      </c>
      <c r="X114" s="352">
        <v>50</v>
      </c>
      <c r="Y114" s="352">
        <v>50</v>
      </c>
      <c r="Z114" s="352">
        <v>50</v>
      </c>
      <c r="AB114" s="610">
        <f>VLOOKUP(E114,'Passive Safety Stock Inventory'!B:I,8,FALSE)</f>
        <v>0</v>
      </c>
      <c r="AC114" s="610">
        <f t="shared" si="13"/>
        <v>478</v>
      </c>
    </row>
    <row r="115" spans="1:29">
      <c r="A115" s="361">
        <f t="shared" si="14"/>
        <v>113</v>
      </c>
      <c r="B115" s="313" t="s">
        <v>2623</v>
      </c>
      <c r="C115" s="303" t="s">
        <v>140</v>
      </c>
      <c r="D115" s="303" t="s">
        <v>2398</v>
      </c>
      <c r="E115" s="303" t="s">
        <v>138</v>
      </c>
      <c r="F115" s="303"/>
      <c r="G115" s="304" t="s">
        <v>2625</v>
      </c>
      <c r="H115" s="352" t="str">
        <f>VLOOKUP(E115,'Daily Inventory'!A:C,2,FALSE)</f>
        <v>PS-R3-ON500C(H)- Labeled (XH)</v>
      </c>
      <c r="I115" s="352">
        <f>VLOOKUP(E115,'Daily Inventory'!A:C,3,FALSE)</f>
        <v>633</v>
      </c>
      <c r="J115" s="353">
        <f t="shared" si="10"/>
        <v>20</v>
      </c>
      <c r="K115" s="353">
        <f t="shared" si="11"/>
        <v>613</v>
      </c>
      <c r="L115" s="352">
        <f t="shared" si="18"/>
        <v>-28</v>
      </c>
      <c r="M115" s="354">
        <f t="shared" si="16"/>
        <v>4</v>
      </c>
      <c r="N115" s="355">
        <f t="shared" si="12"/>
        <v>158.25</v>
      </c>
      <c r="U115" s="360"/>
      <c r="W115" s="352">
        <v>20</v>
      </c>
      <c r="X115" s="352">
        <v>20</v>
      </c>
      <c r="Y115" s="352">
        <v>20</v>
      </c>
      <c r="Z115" s="352">
        <v>20</v>
      </c>
      <c r="AB115" s="610">
        <f>VLOOKUP(E115,'Passive Safety Stock Inventory'!B:I,8,FALSE)</f>
        <v>0</v>
      </c>
      <c r="AC115" s="610">
        <f t="shared" si="13"/>
        <v>633</v>
      </c>
    </row>
    <row r="116" spans="1:29">
      <c r="A116" s="361">
        <f t="shared" si="14"/>
        <v>114</v>
      </c>
      <c r="B116" s="313" t="s">
        <v>2623</v>
      </c>
      <c r="C116" s="303" t="s">
        <v>141</v>
      </c>
      <c r="D116" s="303" t="s">
        <v>2398</v>
      </c>
      <c r="E116" s="303" t="s">
        <v>59</v>
      </c>
      <c r="F116" s="303"/>
      <c r="G116" s="304" t="s">
        <v>2626</v>
      </c>
      <c r="H116" s="352" t="str">
        <f>VLOOKUP(E116,'Daily Inventory'!A:C,2,FALSE)</f>
        <v>PS-R4-ON500C(H)- Labeled (XH)</v>
      </c>
      <c r="I116" s="352">
        <f>VLOOKUP(E116,'Daily Inventory'!A:C,3,FALSE)</f>
        <v>157</v>
      </c>
      <c r="J116" s="353">
        <f t="shared" si="10"/>
        <v>20</v>
      </c>
      <c r="K116" s="353">
        <f t="shared" si="11"/>
        <v>137</v>
      </c>
      <c r="L116" s="352">
        <f t="shared" si="18"/>
        <v>-6</v>
      </c>
      <c r="M116" s="354">
        <f t="shared" si="16"/>
        <v>1</v>
      </c>
      <c r="N116" s="355">
        <f t="shared" si="12"/>
        <v>157</v>
      </c>
      <c r="U116" s="360"/>
      <c r="W116" s="352">
        <v>20</v>
      </c>
      <c r="X116" s="352">
        <v>20</v>
      </c>
      <c r="Y116" s="352">
        <v>20</v>
      </c>
      <c r="Z116" s="352">
        <v>20</v>
      </c>
      <c r="AB116" s="610">
        <f>VLOOKUP(E116,'Passive Safety Stock Inventory'!B:I,8,FALSE)</f>
        <v>0</v>
      </c>
      <c r="AC116" s="610">
        <f t="shared" si="13"/>
        <v>157</v>
      </c>
    </row>
    <row r="117" spans="1:29">
      <c r="A117" s="361">
        <f t="shared" si="14"/>
        <v>115</v>
      </c>
      <c r="B117" s="313" t="s">
        <v>2623</v>
      </c>
      <c r="C117" s="303" t="s">
        <v>13</v>
      </c>
      <c r="D117" s="303" t="s">
        <v>2398</v>
      </c>
      <c r="E117" s="314" t="s">
        <v>52</v>
      </c>
      <c r="F117" s="303"/>
      <c r="G117" s="304" t="s">
        <v>2627</v>
      </c>
      <c r="H117" s="352" t="str">
        <f>VLOOKUP(E117,'Daily Inventory'!A:C,2,FALSE)</f>
        <v>PS-R2-OD500C(XH)</v>
      </c>
      <c r="I117" s="352">
        <f>VLOOKUP(E117,'Daily Inventory'!A:C,3,FALSE)</f>
        <v>303</v>
      </c>
      <c r="J117" s="353">
        <f t="shared" si="10"/>
        <v>20</v>
      </c>
      <c r="K117" s="353">
        <f t="shared" si="11"/>
        <v>283</v>
      </c>
      <c r="L117" s="352">
        <f t="shared" si="18"/>
        <v>-27</v>
      </c>
      <c r="M117" s="354">
        <f t="shared" si="16"/>
        <v>3</v>
      </c>
      <c r="N117" s="355">
        <f t="shared" si="12"/>
        <v>101</v>
      </c>
      <c r="U117" s="360"/>
      <c r="W117" s="352">
        <v>20</v>
      </c>
      <c r="X117" s="352">
        <v>20</v>
      </c>
      <c r="Y117" s="352">
        <v>20</v>
      </c>
      <c r="Z117" s="352">
        <v>20</v>
      </c>
      <c r="AB117" s="610">
        <f>VLOOKUP(E117,'Passive Safety Stock Inventory'!B:I,8,FALSE)</f>
        <v>0</v>
      </c>
      <c r="AC117" s="610">
        <f t="shared" si="13"/>
        <v>303</v>
      </c>
    </row>
    <row r="118" spans="1:29">
      <c r="A118" s="361">
        <f t="shared" si="14"/>
        <v>116</v>
      </c>
      <c r="B118" s="313" t="s">
        <v>2623</v>
      </c>
      <c r="C118" s="303" t="s">
        <v>14</v>
      </c>
      <c r="D118" s="303" t="s">
        <v>2398</v>
      </c>
      <c r="E118" s="314" t="s">
        <v>54</v>
      </c>
      <c r="F118" s="303"/>
      <c r="G118" s="304" t="s">
        <v>2628</v>
      </c>
      <c r="H118" s="352" t="str">
        <f>VLOOKUP(E118,'Daily Inventory'!A:C,2,FALSE)</f>
        <v>PS-R3-OD500C(XH)</v>
      </c>
      <c r="I118" s="352">
        <f>VLOOKUP(E118,'Daily Inventory'!A:C,3,FALSE)</f>
        <v>231</v>
      </c>
      <c r="J118" s="353">
        <f t="shared" si="10"/>
        <v>20</v>
      </c>
      <c r="K118" s="353">
        <f t="shared" si="11"/>
        <v>211</v>
      </c>
      <c r="L118" s="352">
        <f t="shared" si="18"/>
        <v>-4</v>
      </c>
      <c r="M118" s="354">
        <f t="shared" si="16"/>
        <v>1</v>
      </c>
      <c r="N118" s="355">
        <f t="shared" si="12"/>
        <v>231</v>
      </c>
      <c r="U118" s="360"/>
      <c r="W118" s="352">
        <v>20</v>
      </c>
      <c r="X118" s="352">
        <v>20</v>
      </c>
      <c r="Y118" s="352">
        <v>20</v>
      </c>
      <c r="Z118" s="352">
        <v>20</v>
      </c>
      <c r="AB118" s="610">
        <f>VLOOKUP(E118,'Passive Safety Stock Inventory'!B:I,8,FALSE)</f>
        <v>0</v>
      </c>
      <c r="AC118" s="610">
        <f t="shared" si="13"/>
        <v>231</v>
      </c>
    </row>
    <row r="119" spans="1:29">
      <c r="A119" s="361">
        <f t="shared" si="14"/>
        <v>117</v>
      </c>
      <c r="B119" s="313" t="s">
        <v>2623</v>
      </c>
      <c r="C119" s="303" t="s">
        <v>15</v>
      </c>
      <c r="D119" s="303" t="s">
        <v>2398</v>
      </c>
      <c r="E119" s="314" t="s">
        <v>57</v>
      </c>
      <c r="F119" s="303"/>
      <c r="G119" s="304" t="s">
        <v>2629</v>
      </c>
      <c r="H119" s="352" t="str">
        <f>VLOOKUP(E119,'Daily Inventory'!A:C,2,FALSE)</f>
        <v>PS-R4-OD500C(XH)</v>
      </c>
      <c r="I119" s="352">
        <f>VLOOKUP(E119,'Daily Inventory'!A:C,3,FALSE)</f>
        <v>93</v>
      </c>
      <c r="J119" s="353">
        <f t="shared" si="10"/>
        <v>20</v>
      </c>
      <c r="K119" s="353">
        <f t="shared" si="11"/>
        <v>73</v>
      </c>
      <c r="L119" s="352" t="e">
        <f t="shared" si="18"/>
        <v>#N/A</v>
      </c>
      <c r="M119" s="354" t="e">
        <f t="shared" si="16"/>
        <v>#N/A</v>
      </c>
      <c r="N119" s="355" t="e">
        <f t="shared" si="12"/>
        <v>#N/A</v>
      </c>
      <c r="U119" s="360"/>
      <c r="W119" s="352">
        <v>20</v>
      </c>
      <c r="X119" s="352">
        <v>20</v>
      </c>
      <c r="Y119" s="352">
        <v>20</v>
      </c>
      <c r="Z119" s="352">
        <v>20</v>
      </c>
      <c r="AB119" s="610">
        <f>VLOOKUP(E119,'Passive Safety Stock Inventory'!B:I,8,FALSE)</f>
        <v>0</v>
      </c>
      <c r="AC119" s="610">
        <f t="shared" si="13"/>
        <v>93</v>
      </c>
    </row>
    <row r="120" spans="1:29">
      <c r="A120" s="361">
        <f t="shared" si="14"/>
        <v>118</v>
      </c>
      <c r="B120" s="305" t="s">
        <v>2623</v>
      </c>
      <c r="C120" s="306" t="s">
        <v>2357</v>
      </c>
      <c r="D120" s="306" t="s">
        <v>2420</v>
      </c>
      <c r="E120" s="333" t="s">
        <v>2358</v>
      </c>
      <c r="F120" s="315"/>
      <c r="G120" s="317" t="s">
        <v>2630</v>
      </c>
      <c r="H120" s="352" t="str">
        <f>VLOOKUP(E120,'Daily Inventory'!A:C,2,FALSE)</f>
        <v>PS-FR2-ON300C(I)</v>
      </c>
      <c r="I120" s="352">
        <f>VLOOKUP(E120,'Daily Inventory'!A:C,3,FALSE)</f>
        <v>0</v>
      </c>
      <c r="J120" s="353">
        <f t="shared" si="10"/>
        <v>20</v>
      </c>
      <c r="K120" s="353">
        <f t="shared" si="11"/>
        <v>-20</v>
      </c>
      <c r="L120" s="352" t="e">
        <f t="shared" si="18"/>
        <v>#N/A</v>
      </c>
      <c r="M120" s="354" t="e">
        <f t="shared" ref="M120:M137" si="19">ROUNDUP(-L120/3,0)</f>
        <v>#N/A</v>
      </c>
      <c r="N120" s="355" t="e">
        <f t="shared" si="12"/>
        <v>#N/A</v>
      </c>
      <c r="U120" s="360"/>
      <c r="W120" s="352">
        <v>20</v>
      </c>
      <c r="X120" s="352">
        <v>20</v>
      </c>
      <c r="Y120" s="352">
        <v>20</v>
      </c>
      <c r="Z120" s="352">
        <v>20</v>
      </c>
      <c r="AB120" s="610">
        <f>VLOOKUP(E120,'Passive Safety Stock Inventory'!B:I,8,FALSE)</f>
        <v>40</v>
      </c>
      <c r="AC120" s="610">
        <f t="shared" si="13"/>
        <v>40</v>
      </c>
    </row>
    <row r="121" spans="1:29">
      <c r="A121" s="361">
        <f t="shared" si="14"/>
        <v>119</v>
      </c>
      <c r="B121" s="305" t="s">
        <v>2623</v>
      </c>
      <c r="C121" s="306" t="s">
        <v>2631</v>
      </c>
      <c r="D121" s="306" t="s">
        <v>2420</v>
      </c>
      <c r="E121" s="333" t="s">
        <v>2359</v>
      </c>
      <c r="F121" s="315"/>
      <c r="G121" s="317" t="s">
        <v>2632</v>
      </c>
      <c r="H121" s="352" t="str">
        <f>VLOOKUP(E121,'Daily Inventory'!A:C,2,FALSE)</f>
        <v>PS-FR3-ON300C(I)</v>
      </c>
      <c r="I121" s="352">
        <f>VLOOKUP(E121,'Daily Inventory'!A:C,3,FALSE)</f>
        <v>20</v>
      </c>
      <c r="J121" s="353">
        <f t="shared" si="10"/>
        <v>20</v>
      </c>
      <c r="K121" s="353">
        <f t="shared" si="11"/>
        <v>0</v>
      </c>
      <c r="L121" s="352" t="e">
        <f t="shared" si="18"/>
        <v>#N/A</v>
      </c>
      <c r="M121" s="354" t="e">
        <f t="shared" si="19"/>
        <v>#N/A</v>
      </c>
      <c r="N121" s="355" t="e">
        <f t="shared" si="12"/>
        <v>#N/A</v>
      </c>
      <c r="U121" s="360"/>
      <c r="W121" s="352">
        <v>20</v>
      </c>
      <c r="X121" s="352">
        <v>20</v>
      </c>
      <c r="Y121" s="352">
        <v>20</v>
      </c>
      <c r="Z121" s="352">
        <v>20</v>
      </c>
      <c r="AB121" s="610">
        <f>VLOOKUP(E121,'Passive Safety Stock Inventory'!B:I,8,FALSE)</f>
        <v>0</v>
      </c>
      <c r="AC121" s="610">
        <f t="shared" si="13"/>
        <v>20</v>
      </c>
    </row>
    <row r="122" spans="1:29">
      <c r="A122" s="361">
        <f t="shared" si="14"/>
        <v>120</v>
      </c>
      <c r="B122" s="305" t="s">
        <v>2623</v>
      </c>
      <c r="C122" s="306" t="s">
        <v>2242</v>
      </c>
      <c r="D122" s="306" t="s">
        <v>2420</v>
      </c>
      <c r="E122" s="333" t="s">
        <v>2360</v>
      </c>
      <c r="F122" s="315"/>
      <c r="G122" s="317" t="s">
        <v>2633</v>
      </c>
      <c r="H122" s="352" t="str">
        <f>VLOOKUP(E122,'Daily Inventory'!A:C,2,FALSE)</f>
        <v>PS-FR4-ON300C(I)</v>
      </c>
      <c r="I122" s="352">
        <f>VLOOKUP(E122,'Daily Inventory'!A:C,3,FALSE)</f>
        <v>19</v>
      </c>
      <c r="J122" s="353">
        <f t="shared" si="10"/>
        <v>20</v>
      </c>
      <c r="K122" s="353">
        <f t="shared" si="11"/>
        <v>-1</v>
      </c>
      <c r="L122" s="352" t="e">
        <f t="shared" si="18"/>
        <v>#N/A</v>
      </c>
      <c r="M122" s="354" t="e">
        <f t="shared" si="19"/>
        <v>#N/A</v>
      </c>
      <c r="N122" s="355" t="e">
        <f t="shared" si="12"/>
        <v>#N/A</v>
      </c>
      <c r="U122" s="360"/>
      <c r="W122" s="352">
        <v>20</v>
      </c>
      <c r="X122" s="352">
        <v>20</v>
      </c>
      <c r="Y122" s="352">
        <v>20</v>
      </c>
      <c r="Z122" s="352">
        <v>20</v>
      </c>
      <c r="AB122" s="610">
        <f>VLOOKUP(E122,'Passive Safety Stock Inventory'!B:I,8,FALSE)</f>
        <v>0</v>
      </c>
      <c r="AC122" s="610">
        <f t="shared" si="13"/>
        <v>19</v>
      </c>
    </row>
    <row r="123" spans="1:29">
      <c r="A123" s="361">
        <f t="shared" si="14"/>
        <v>121</v>
      </c>
      <c r="B123" s="313" t="s">
        <v>2623</v>
      </c>
      <c r="C123" s="303" t="s">
        <v>2226</v>
      </c>
      <c r="D123" s="303" t="s">
        <v>2420</v>
      </c>
      <c r="E123" s="318" t="s">
        <v>2227</v>
      </c>
      <c r="F123" s="315" t="s">
        <v>2634</v>
      </c>
      <c r="G123" s="317" t="s">
        <v>2635</v>
      </c>
      <c r="H123" s="352" t="str">
        <f>VLOOKUP(E123,'Daily Inventory'!A:C,2,FALSE)</f>
        <v>PS-FR2-OMD300C(I)</v>
      </c>
      <c r="I123" s="352">
        <f>VLOOKUP(E123,'Daily Inventory'!A:C,3,FALSE)</f>
        <v>4</v>
      </c>
      <c r="J123" s="353">
        <f t="shared" si="10"/>
        <v>20</v>
      </c>
      <c r="K123" s="353">
        <f t="shared" si="11"/>
        <v>-16</v>
      </c>
      <c r="L123" s="352">
        <f t="shared" si="18"/>
        <v>-6</v>
      </c>
      <c r="M123" s="354">
        <f t="shared" si="19"/>
        <v>2</v>
      </c>
      <c r="N123" s="355">
        <f t="shared" si="12"/>
        <v>2</v>
      </c>
      <c r="U123" s="360"/>
      <c r="W123" s="352">
        <v>20</v>
      </c>
      <c r="X123" s="352">
        <v>20</v>
      </c>
      <c r="Y123" s="352">
        <v>20</v>
      </c>
      <c r="Z123" s="352">
        <v>20</v>
      </c>
      <c r="AB123" s="610">
        <f>VLOOKUP(E123,'Passive Safety Stock Inventory'!B:I,8,FALSE)</f>
        <v>25</v>
      </c>
      <c r="AC123" s="610">
        <f t="shared" si="13"/>
        <v>29</v>
      </c>
    </row>
    <row r="124" spans="1:29">
      <c r="A124" s="361">
        <f t="shared" si="14"/>
        <v>122</v>
      </c>
      <c r="B124" s="313" t="s">
        <v>2623</v>
      </c>
      <c r="C124" s="303" t="s">
        <v>2304</v>
      </c>
      <c r="D124" s="303" t="s">
        <v>2420</v>
      </c>
      <c r="E124" s="318" t="s">
        <v>2302</v>
      </c>
      <c r="F124" s="315" t="s">
        <v>2636</v>
      </c>
      <c r="G124" s="317" t="s">
        <v>2637</v>
      </c>
      <c r="H124" s="352" t="str">
        <f>VLOOKUP(E124,'Daily Inventory'!A:C,2,FALSE)</f>
        <v>PS-FR3-OMD300C(I)</v>
      </c>
      <c r="I124" s="352">
        <f>VLOOKUP(E124,'Daily Inventory'!A:C,3,FALSE)</f>
        <v>16</v>
      </c>
      <c r="J124" s="353">
        <f t="shared" si="10"/>
        <v>20</v>
      </c>
      <c r="K124" s="353">
        <f t="shared" si="11"/>
        <v>-4</v>
      </c>
      <c r="L124" s="352" t="e">
        <f t="shared" si="18"/>
        <v>#N/A</v>
      </c>
      <c r="M124" s="354" t="e">
        <f t="shared" si="19"/>
        <v>#N/A</v>
      </c>
      <c r="N124" s="355" t="e">
        <f t="shared" si="12"/>
        <v>#N/A</v>
      </c>
      <c r="U124" s="360"/>
      <c r="W124" s="352">
        <v>20</v>
      </c>
      <c r="X124" s="352">
        <v>20</v>
      </c>
      <c r="Y124" s="352">
        <v>20</v>
      </c>
      <c r="Z124" s="352">
        <v>20</v>
      </c>
      <c r="AB124" s="610">
        <f>VLOOKUP(E124,'Passive Safety Stock Inventory'!B:I,8,FALSE)</f>
        <v>5</v>
      </c>
      <c r="AC124" s="610">
        <f t="shared" si="13"/>
        <v>21</v>
      </c>
    </row>
    <row r="125" spans="1:29">
      <c r="A125" s="361">
        <f t="shared" si="14"/>
        <v>123</v>
      </c>
      <c r="B125" s="313" t="s">
        <v>2623</v>
      </c>
      <c r="C125" s="303" t="s">
        <v>2305</v>
      </c>
      <c r="D125" s="303" t="s">
        <v>2420</v>
      </c>
      <c r="E125" s="318" t="s">
        <v>2303</v>
      </c>
      <c r="F125" s="315" t="s">
        <v>2638</v>
      </c>
      <c r="G125" s="317" t="s">
        <v>2639</v>
      </c>
      <c r="H125" s="352" t="str">
        <f>VLOOKUP(E125,'Daily Inventory'!A:C,2,FALSE)</f>
        <v>PS-FR4-OMD300C(I)</v>
      </c>
      <c r="I125" s="352">
        <f>VLOOKUP(E125,'Daily Inventory'!A:C,3,FALSE)</f>
        <v>21</v>
      </c>
      <c r="J125" s="353">
        <f t="shared" si="10"/>
        <v>20</v>
      </c>
      <c r="K125" s="353">
        <f t="shared" si="11"/>
        <v>1</v>
      </c>
      <c r="L125" s="352" t="e">
        <f t="shared" si="18"/>
        <v>#N/A</v>
      </c>
      <c r="M125" s="354" t="e">
        <f t="shared" si="19"/>
        <v>#N/A</v>
      </c>
      <c r="N125" s="355" t="e">
        <f t="shared" si="12"/>
        <v>#N/A</v>
      </c>
      <c r="U125" s="360"/>
      <c r="W125" s="352">
        <v>20</v>
      </c>
      <c r="X125" s="352">
        <v>20</v>
      </c>
      <c r="Y125" s="352">
        <v>20</v>
      </c>
      <c r="Z125" s="352">
        <v>20</v>
      </c>
      <c r="AB125" s="610">
        <f>VLOOKUP(E125,'Passive Safety Stock Inventory'!B:I,8,FALSE)</f>
        <v>0</v>
      </c>
      <c r="AC125" s="610">
        <f t="shared" si="13"/>
        <v>21</v>
      </c>
    </row>
    <row r="126" spans="1:29">
      <c r="A126" s="361">
        <f t="shared" si="14"/>
        <v>124</v>
      </c>
      <c r="B126" s="313" t="s">
        <v>2623</v>
      </c>
      <c r="C126" s="303" t="s">
        <v>2351</v>
      </c>
      <c r="D126" s="303" t="s">
        <v>2420</v>
      </c>
      <c r="E126" s="334" t="s">
        <v>2352</v>
      </c>
      <c r="F126" s="315" t="s">
        <v>2640</v>
      </c>
      <c r="G126" s="317" t="s">
        <v>2641</v>
      </c>
      <c r="H126" s="352" t="str">
        <f>VLOOKUP(E126,'Daily Inventory'!A:C,2,FALSE)</f>
        <v>PS-FR2-OD300C(I)</v>
      </c>
      <c r="I126" s="352">
        <f>VLOOKUP(E126,'Daily Inventory'!A:C,3,FALSE)</f>
        <v>18</v>
      </c>
      <c r="J126" s="353">
        <f t="shared" si="10"/>
        <v>20</v>
      </c>
      <c r="K126" s="353">
        <f t="shared" si="11"/>
        <v>-2</v>
      </c>
      <c r="L126" s="352" t="e">
        <f t="shared" si="18"/>
        <v>#N/A</v>
      </c>
      <c r="M126" s="354" t="e">
        <f t="shared" si="19"/>
        <v>#N/A</v>
      </c>
      <c r="N126" s="355" t="e">
        <f t="shared" si="12"/>
        <v>#N/A</v>
      </c>
      <c r="U126" s="360"/>
      <c r="W126" s="352">
        <v>20</v>
      </c>
      <c r="X126" s="352">
        <v>20</v>
      </c>
      <c r="Y126" s="352">
        <v>20</v>
      </c>
      <c r="Z126" s="352">
        <v>20</v>
      </c>
      <c r="AB126" s="610">
        <f>VLOOKUP(E126,'Passive Safety Stock Inventory'!B:I,8,FALSE)</f>
        <v>5</v>
      </c>
      <c r="AC126" s="610">
        <f t="shared" si="13"/>
        <v>23</v>
      </c>
    </row>
    <row r="127" spans="1:29">
      <c r="A127" s="361">
        <f t="shared" si="14"/>
        <v>125</v>
      </c>
      <c r="B127" s="313" t="s">
        <v>2623</v>
      </c>
      <c r="C127" s="303" t="s">
        <v>2353</v>
      </c>
      <c r="D127" s="303" t="s">
        <v>2420</v>
      </c>
      <c r="E127" s="334" t="s">
        <v>2355</v>
      </c>
      <c r="F127" s="315" t="s">
        <v>2642</v>
      </c>
      <c r="G127" s="317" t="s">
        <v>2643</v>
      </c>
      <c r="H127" s="352" t="str">
        <f>VLOOKUP(E127,'Daily Inventory'!A:C,2,FALSE)</f>
        <v>PS-FR3-OD300C(I)</v>
      </c>
      <c r="I127" s="352">
        <f>VLOOKUP(E127,'Daily Inventory'!A:C,3,FALSE)</f>
        <v>20</v>
      </c>
      <c r="J127" s="353">
        <f t="shared" si="10"/>
        <v>20</v>
      </c>
      <c r="K127" s="353">
        <f t="shared" si="11"/>
        <v>0</v>
      </c>
      <c r="L127" s="352" t="e">
        <f t="shared" si="18"/>
        <v>#N/A</v>
      </c>
      <c r="M127" s="354" t="e">
        <f t="shared" si="19"/>
        <v>#N/A</v>
      </c>
      <c r="N127" s="355" t="e">
        <f t="shared" si="12"/>
        <v>#N/A</v>
      </c>
      <c r="U127" s="360"/>
      <c r="W127" s="352">
        <v>20</v>
      </c>
      <c r="X127" s="352">
        <v>20</v>
      </c>
      <c r="Y127" s="352">
        <v>20</v>
      </c>
      <c r="Z127" s="352">
        <v>20</v>
      </c>
      <c r="AB127" s="610">
        <f>VLOOKUP(E127,'Passive Safety Stock Inventory'!B:I,8,FALSE)</f>
        <v>0</v>
      </c>
      <c r="AC127" s="610">
        <f t="shared" si="13"/>
        <v>20</v>
      </c>
    </row>
    <row r="128" spans="1:29">
      <c r="A128" s="361">
        <f t="shared" si="14"/>
        <v>126</v>
      </c>
      <c r="B128" s="313" t="s">
        <v>2623</v>
      </c>
      <c r="C128" s="303" t="s">
        <v>2354</v>
      </c>
      <c r="D128" s="303" t="s">
        <v>2420</v>
      </c>
      <c r="E128" s="334" t="s">
        <v>2356</v>
      </c>
      <c r="F128" s="315" t="s">
        <v>2644</v>
      </c>
      <c r="G128" s="317" t="s">
        <v>2645</v>
      </c>
      <c r="H128" s="352" t="str">
        <f>VLOOKUP(E128,'Daily Inventory'!A:C,2,FALSE)</f>
        <v>PS-FR4-OD300C(I)</v>
      </c>
      <c r="I128" s="352">
        <f>VLOOKUP(E128,'Daily Inventory'!A:C,3,FALSE)</f>
        <v>20</v>
      </c>
      <c r="J128" s="353">
        <f t="shared" si="10"/>
        <v>20</v>
      </c>
      <c r="K128" s="353">
        <f t="shared" si="11"/>
        <v>0</v>
      </c>
      <c r="L128" s="352" t="e">
        <f t="shared" si="18"/>
        <v>#N/A</v>
      </c>
      <c r="M128" s="354" t="e">
        <f t="shared" si="19"/>
        <v>#N/A</v>
      </c>
      <c r="N128" s="355" t="e">
        <f t="shared" si="12"/>
        <v>#N/A</v>
      </c>
      <c r="U128" s="360"/>
      <c r="W128" s="352">
        <v>20</v>
      </c>
      <c r="X128" s="352">
        <v>20</v>
      </c>
      <c r="Y128" s="352">
        <v>20</v>
      </c>
      <c r="Z128" s="352">
        <v>20</v>
      </c>
      <c r="AB128" s="610">
        <f>VLOOKUP(E128,'Passive Safety Stock Inventory'!B:I,8,FALSE)</f>
        <v>0</v>
      </c>
      <c r="AC128" s="610">
        <f t="shared" si="13"/>
        <v>20</v>
      </c>
    </row>
    <row r="129" spans="1:29">
      <c r="A129" s="361">
        <f t="shared" si="14"/>
        <v>127</v>
      </c>
      <c r="B129" s="307" t="s">
        <v>2623</v>
      </c>
      <c r="C129" s="308" t="s">
        <v>2036</v>
      </c>
      <c r="D129" s="308" t="s">
        <v>2420</v>
      </c>
      <c r="E129" s="333" t="s">
        <v>2037</v>
      </c>
      <c r="F129" s="315"/>
      <c r="G129" s="319" t="s">
        <v>2646</v>
      </c>
      <c r="H129" s="352" t="str">
        <f>VLOOKUP(E129,'Daily Inventory'!A:C,2,FALSE)</f>
        <v>PS-H2-ON300C(I)</v>
      </c>
      <c r="I129" s="352">
        <f>VLOOKUP(E129,'Daily Inventory'!A:C,3,FALSE)</f>
        <v>41</v>
      </c>
      <c r="J129" s="353">
        <f t="shared" si="10"/>
        <v>30</v>
      </c>
      <c r="K129" s="353">
        <f t="shared" si="11"/>
        <v>11</v>
      </c>
      <c r="L129" s="352" t="e">
        <f t="shared" si="18"/>
        <v>#N/A</v>
      </c>
      <c r="M129" s="354" t="e">
        <f t="shared" si="19"/>
        <v>#N/A</v>
      </c>
      <c r="N129" s="355" t="e">
        <f t="shared" si="12"/>
        <v>#N/A</v>
      </c>
      <c r="U129" s="360"/>
      <c r="W129" s="352">
        <v>30</v>
      </c>
      <c r="X129" s="352">
        <v>30</v>
      </c>
      <c r="Y129" s="358">
        <v>30</v>
      </c>
      <c r="Z129" s="352">
        <v>20</v>
      </c>
      <c r="AB129" s="610">
        <f>VLOOKUP(E129,'Passive Safety Stock Inventory'!B:I,8,FALSE)</f>
        <v>0</v>
      </c>
      <c r="AC129" s="610">
        <f t="shared" si="13"/>
        <v>41</v>
      </c>
    </row>
    <row r="130" spans="1:29">
      <c r="A130" s="361">
        <f t="shared" si="14"/>
        <v>128</v>
      </c>
      <c r="B130" s="307" t="s">
        <v>2623</v>
      </c>
      <c r="C130" s="308" t="s">
        <v>2040</v>
      </c>
      <c r="D130" s="308" t="s">
        <v>2420</v>
      </c>
      <c r="E130" s="333" t="s">
        <v>2038</v>
      </c>
      <c r="F130" s="315"/>
      <c r="G130" s="319" t="s">
        <v>2647</v>
      </c>
      <c r="H130" s="352" t="str">
        <f>VLOOKUP(E130,'Daily Inventory'!A:C,2,FALSE)</f>
        <v>PS-H3-ON300C(I)</v>
      </c>
      <c r="I130" s="352">
        <f>VLOOKUP(E130,'Daily Inventory'!A:C,3,FALSE)</f>
        <v>40</v>
      </c>
      <c r="J130" s="353">
        <f t="shared" si="10"/>
        <v>30</v>
      </c>
      <c r="K130" s="353">
        <f t="shared" si="11"/>
        <v>10</v>
      </c>
      <c r="L130" s="352" t="e">
        <f t="shared" si="18"/>
        <v>#N/A</v>
      </c>
      <c r="M130" s="354" t="e">
        <f t="shared" si="19"/>
        <v>#N/A</v>
      </c>
      <c r="N130" s="355" t="e">
        <f t="shared" si="12"/>
        <v>#N/A</v>
      </c>
      <c r="U130" s="360"/>
      <c r="W130" s="352">
        <v>30</v>
      </c>
      <c r="X130" s="352">
        <v>30</v>
      </c>
      <c r="Y130" s="358">
        <v>30</v>
      </c>
      <c r="Z130" s="352">
        <v>20</v>
      </c>
      <c r="AB130" s="610">
        <f>VLOOKUP(E130,'Passive Safety Stock Inventory'!B:I,8,FALSE)</f>
        <v>0</v>
      </c>
      <c r="AC130" s="610">
        <f t="shared" si="13"/>
        <v>40</v>
      </c>
    </row>
    <row r="131" spans="1:29">
      <c r="A131" s="361">
        <f t="shared" si="14"/>
        <v>129</v>
      </c>
      <c r="B131" s="307" t="s">
        <v>2623</v>
      </c>
      <c r="C131" s="308" t="s">
        <v>2041</v>
      </c>
      <c r="D131" s="308" t="s">
        <v>2420</v>
      </c>
      <c r="E131" s="333" t="s">
        <v>2039</v>
      </c>
      <c r="F131" s="315"/>
      <c r="G131" s="319" t="s">
        <v>2648</v>
      </c>
      <c r="H131" s="352" t="str">
        <f>VLOOKUP(E131,'Daily Inventory'!A:C,2,FALSE)</f>
        <v>PS-H4-ON300C(I)</v>
      </c>
      <c r="I131" s="352">
        <f>VLOOKUP(E131,'Daily Inventory'!A:C,3,FALSE)</f>
        <v>32</v>
      </c>
      <c r="J131" s="353">
        <f t="shared" si="10"/>
        <v>30</v>
      </c>
      <c r="K131" s="353">
        <f t="shared" si="11"/>
        <v>2</v>
      </c>
      <c r="L131" s="352" t="e">
        <f t="shared" si="18"/>
        <v>#N/A</v>
      </c>
      <c r="M131" s="354" t="e">
        <f t="shared" si="19"/>
        <v>#N/A</v>
      </c>
      <c r="N131" s="355" t="e">
        <f t="shared" si="12"/>
        <v>#N/A</v>
      </c>
      <c r="U131" s="360"/>
      <c r="W131" s="352">
        <v>30</v>
      </c>
      <c r="X131" s="352">
        <v>30</v>
      </c>
      <c r="Y131" s="358">
        <v>30</v>
      </c>
      <c r="Z131" s="352">
        <v>20</v>
      </c>
      <c r="AB131" s="610">
        <f>VLOOKUP(E131,'Passive Safety Stock Inventory'!B:I,8,FALSE)</f>
        <v>0</v>
      </c>
      <c r="AC131" s="610">
        <f t="shared" si="13"/>
        <v>32</v>
      </c>
    </row>
    <row r="132" spans="1:29">
      <c r="A132" s="361">
        <f t="shared" si="14"/>
        <v>130</v>
      </c>
      <c r="B132" s="320" t="s">
        <v>2623</v>
      </c>
      <c r="C132" s="303" t="s">
        <v>2045</v>
      </c>
      <c r="D132" s="303" t="s">
        <v>2420</v>
      </c>
      <c r="E132" s="318" t="s">
        <v>2042</v>
      </c>
      <c r="F132" s="315" t="s">
        <v>2634</v>
      </c>
      <c r="G132" s="321" t="s">
        <v>2649</v>
      </c>
      <c r="H132" s="352" t="str">
        <f>VLOOKUP(E132,'Daily Inventory'!A:C,2,FALSE)</f>
        <v>PS-H2-OMD300C(I)</v>
      </c>
      <c r="I132" s="352">
        <f>VLOOKUP(E132,'Daily Inventory'!A:C,3,FALSE)</f>
        <v>8</v>
      </c>
      <c r="J132" s="353">
        <f t="shared" ref="J132:J153" si="20">W132</f>
        <v>100</v>
      </c>
      <c r="K132" s="353">
        <f t="shared" ref="K132:K150" si="21">I132-J132</f>
        <v>-92</v>
      </c>
      <c r="L132" s="352" t="e">
        <f t="shared" si="18"/>
        <v>#N/A</v>
      </c>
      <c r="M132" s="354" t="e">
        <f t="shared" si="19"/>
        <v>#N/A</v>
      </c>
      <c r="N132" s="355" t="e">
        <f t="shared" si="12"/>
        <v>#N/A</v>
      </c>
      <c r="U132" s="360"/>
      <c r="W132" s="608">
        <v>100</v>
      </c>
      <c r="X132" s="607">
        <v>60</v>
      </c>
      <c r="Y132" s="358">
        <v>30</v>
      </c>
      <c r="Z132" s="352">
        <v>20</v>
      </c>
      <c r="AB132" s="610">
        <f>VLOOKUP(E132,'Passive Safety Stock Inventory'!B:I,8,FALSE)</f>
        <v>100</v>
      </c>
      <c r="AC132" s="610">
        <f t="shared" ref="AC132:AC153" si="22">AB132+I132</f>
        <v>108</v>
      </c>
    </row>
    <row r="133" spans="1:29">
      <c r="A133" s="361">
        <f t="shared" ref="A133:A153" si="23">A132+1</f>
        <v>131</v>
      </c>
      <c r="B133" s="320" t="s">
        <v>2623</v>
      </c>
      <c r="C133" s="303" t="s">
        <v>2046</v>
      </c>
      <c r="D133" s="303" t="s">
        <v>2420</v>
      </c>
      <c r="E133" s="318" t="s">
        <v>2043</v>
      </c>
      <c r="F133" s="315" t="s">
        <v>2636</v>
      </c>
      <c r="G133" s="321" t="s">
        <v>2650</v>
      </c>
      <c r="H133" s="352" t="str">
        <f>VLOOKUP(E133,'Daily Inventory'!A:C,2,FALSE)</f>
        <v>PS-H3-OMD300C(I)</v>
      </c>
      <c r="I133" s="352">
        <f>VLOOKUP(E133,'Daily Inventory'!A:C,3,FALSE)</f>
        <v>22</v>
      </c>
      <c r="J133" s="353">
        <f t="shared" si="20"/>
        <v>50</v>
      </c>
      <c r="K133" s="353">
        <f t="shared" si="21"/>
        <v>-28</v>
      </c>
      <c r="L133" s="352" t="e">
        <f t="shared" si="18"/>
        <v>#N/A</v>
      </c>
      <c r="M133" s="354" t="e">
        <f t="shared" si="19"/>
        <v>#N/A</v>
      </c>
      <c r="N133" s="355" t="e">
        <f t="shared" ref="N133:N150" si="24">I133/M133</f>
        <v>#N/A</v>
      </c>
      <c r="U133" s="360"/>
      <c r="W133" s="352">
        <v>50</v>
      </c>
      <c r="X133" s="607">
        <v>50</v>
      </c>
      <c r="Y133" s="358">
        <v>30</v>
      </c>
      <c r="Z133" s="352">
        <v>20</v>
      </c>
      <c r="AB133" s="610">
        <f>VLOOKUP(E133,'Passive Safety Stock Inventory'!B:I,8,FALSE)</f>
        <v>30</v>
      </c>
      <c r="AC133" s="610">
        <f t="shared" si="22"/>
        <v>52</v>
      </c>
    </row>
    <row r="134" spans="1:29">
      <c r="A134" s="361">
        <f t="shared" si="23"/>
        <v>132</v>
      </c>
      <c r="B134" s="320" t="s">
        <v>2623</v>
      </c>
      <c r="C134" s="303" t="s">
        <v>2047</v>
      </c>
      <c r="D134" s="303" t="s">
        <v>2420</v>
      </c>
      <c r="E134" s="318" t="s">
        <v>2044</v>
      </c>
      <c r="F134" s="315" t="s">
        <v>2638</v>
      </c>
      <c r="G134" s="321" t="s">
        <v>2651</v>
      </c>
      <c r="H134" s="352" t="str">
        <f>VLOOKUP(E134,'Daily Inventory'!A:C,2,FALSE)</f>
        <v>PS-H4-OMD300C(I)</v>
      </c>
      <c r="I134" s="352">
        <f>VLOOKUP(E134,'Daily Inventory'!A:C,3,FALSE)</f>
        <v>22</v>
      </c>
      <c r="J134" s="353">
        <f t="shared" si="20"/>
        <v>50</v>
      </c>
      <c r="K134" s="353">
        <f t="shared" si="21"/>
        <v>-28</v>
      </c>
      <c r="L134" s="352" t="e">
        <f t="shared" si="18"/>
        <v>#N/A</v>
      </c>
      <c r="M134" s="354" t="e">
        <f t="shared" si="19"/>
        <v>#N/A</v>
      </c>
      <c r="N134" s="355" t="e">
        <f t="shared" si="24"/>
        <v>#N/A</v>
      </c>
      <c r="U134" s="360"/>
      <c r="W134" s="352">
        <v>50</v>
      </c>
      <c r="X134" s="607">
        <v>50</v>
      </c>
      <c r="Y134" s="358">
        <v>30</v>
      </c>
      <c r="Z134" s="352">
        <v>20</v>
      </c>
      <c r="AB134" s="610">
        <f>VLOOKUP(E134,'Passive Safety Stock Inventory'!B:I,8,FALSE)</f>
        <v>30</v>
      </c>
      <c r="AC134" s="610">
        <f t="shared" si="22"/>
        <v>52</v>
      </c>
    </row>
    <row r="135" spans="1:29">
      <c r="A135" s="361">
        <f t="shared" si="23"/>
        <v>133</v>
      </c>
      <c r="B135" s="320" t="s">
        <v>2623</v>
      </c>
      <c r="C135" s="303" t="s">
        <v>2051</v>
      </c>
      <c r="D135" s="303" t="s">
        <v>2420</v>
      </c>
      <c r="E135" s="334" t="s">
        <v>2048</v>
      </c>
      <c r="F135" s="315" t="s">
        <v>2652</v>
      </c>
      <c r="G135" s="321" t="s">
        <v>2653</v>
      </c>
      <c r="H135" s="352" t="str">
        <f>VLOOKUP(E135,'Daily Inventory'!A:C,2,FALSE)</f>
        <v>PS-H2-OD300C(I)</v>
      </c>
      <c r="I135" s="352">
        <f>VLOOKUP(E135,'Daily Inventory'!A:C,3,FALSE)</f>
        <v>25</v>
      </c>
      <c r="J135" s="353">
        <f t="shared" si="20"/>
        <v>20</v>
      </c>
      <c r="K135" s="353">
        <f t="shared" si="21"/>
        <v>5</v>
      </c>
      <c r="L135" s="352" t="e">
        <f t="shared" si="18"/>
        <v>#N/A</v>
      </c>
      <c r="M135" s="354" t="e">
        <f t="shared" si="19"/>
        <v>#N/A</v>
      </c>
      <c r="N135" s="355" t="e">
        <f t="shared" si="24"/>
        <v>#N/A</v>
      </c>
      <c r="U135" s="360"/>
      <c r="W135" s="352">
        <v>20</v>
      </c>
      <c r="X135" s="352">
        <v>20</v>
      </c>
      <c r="Y135" s="352">
        <v>20</v>
      </c>
      <c r="Z135" s="352">
        <v>20</v>
      </c>
      <c r="AB135" s="610">
        <f>VLOOKUP(E135,'Passive Safety Stock Inventory'!B:I,8,FALSE)</f>
        <v>0</v>
      </c>
      <c r="AC135" s="610">
        <f t="shared" si="22"/>
        <v>25</v>
      </c>
    </row>
    <row r="136" spans="1:29">
      <c r="A136" s="361">
        <f t="shared" si="23"/>
        <v>134</v>
      </c>
      <c r="B136" s="320" t="s">
        <v>2623</v>
      </c>
      <c r="C136" s="303" t="s">
        <v>2052</v>
      </c>
      <c r="D136" s="303" t="s">
        <v>2420</v>
      </c>
      <c r="E136" s="334" t="s">
        <v>2049</v>
      </c>
      <c r="F136" s="315" t="s">
        <v>2654</v>
      </c>
      <c r="G136" s="321" t="s">
        <v>2655</v>
      </c>
      <c r="H136" s="352" t="str">
        <f>VLOOKUP(E136,'Daily Inventory'!A:C,2,FALSE)</f>
        <v>PS-H3-OD300C(I)</v>
      </c>
      <c r="I136" s="352">
        <f>VLOOKUP(E136,'Daily Inventory'!A:C,3,FALSE)</f>
        <v>25</v>
      </c>
      <c r="J136" s="353">
        <f t="shared" si="20"/>
        <v>20</v>
      </c>
      <c r="K136" s="353">
        <f t="shared" si="21"/>
        <v>5</v>
      </c>
      <c r="L136" s="352" t="e">
        <f t="shared" si="18"/>
        <v>#N/A</v>
      </c>
      <c r="M136" s="354" t="e">
        <f t="shared" si="19"/>
        <v>#N/A</v>
      </c>
      <c r="N136" s="355" t="e">
        <f t="shared" si="24"/>
        <v>#N/A</v>
      </c>
      <c r="U136" s="360"/>
      <c r="W136" s="352">
        <v>20</v>
      </c>
      <c r="X136" s="352">
        <v>20</v>
      </c>
      <c r="Y136" s="352">
        <v>20</v>
      </c>
      <c r="Z136" s="352">
        <v>20</v>
      </c>
      <c r="AB136" s="610">
        <f>VLOOKUP(E136,'Passive Safety Stock Inventory'!B:I,8,FALSE)</f>
        <v>0</v>
      </c>
      <c r="AC136" s="610">
        <f t="shared" si="22"/>
        <v>25</v>
      </c>
    </row>
    <row r="137" spans="1:29">
      <c r="A137" s="361">
        <f t="shared" si="23"/>
        <v>135</v>
      </c>
      <c r="B137" s="320" t="s">
        <v>2623</v>
      </c>
      <c r="C137" s="303" t="s">
        <v>2053</v>
      </c>
      <c r="D137" s="303" t="s">
        <v>2420</v>
      </c>
      <c r="E137" s="334" t="s">
        <v>2050</v>
      </c>
      <c r="F137" s="315" t="s">
        <v>2656</v>
      </c>
      <c r="G137" s="321" t="s">
        <v>2657</v>
      </c>
      <c r="H137" s="352" t="str">
        <f>VLOOKUP(E137,'Daily Inventory'!A:C,2,FALSE)</f>
        <v>PS-H4-OD300C(I)</v>
      </c>
      <c r="I137" s="352">
        <f>VLOOKUP(E137,'Daily Inventory'!A:C,3,FALSE)</f>
        <v>20</v>
      </c>
      <c r="J137" s="353">
        <f t="shared" si="20"/>
        <v>20</v>
      </c>
      <c r="K137" s="353">
        <f t="shared" si="21"/>
        <v>0</v>
      </c>
      <c r="L137" s="352" t="e">
        <f t="shared" si="18"/>
        <v>#N/A</v>
      </c>
      <c r="M137" s="354" t="e">
        <f t="shared" si="19"/>
        <v>#N/A</v>
      </c>
      <c r="N137" s="355" t="e">
        <f t="shared" si="24"/>
        <v>#N/A</v>
      </c>
      <c r="U137" s="360"/>
      <c r="W137" s="352">
        <v>20</v>
      </c>
      <c r="X137" s="352">
        <v>20</v>
      </c>
      <c r="Y137" s="352">
        <v>20</v>
      </c>
      <c r="Z137" s="352">
        <v>20</v>
      </c>
      <c r="AB137" s="610">
        <f>VLOOKUP(E137,'Passive Safety Stock Inventory'!B:I,8,FALSE)</f>
        <v>0</v>
      </c>
      <c r="AC137" s="610">
        <f t="shared" si="22"/>
        <v>20</v>
      </c>
    </row>
    <row r="138" spans="1:29">
      <c r="A138" s="361">
        <f t="shared" si="23"/>
        <v>136</v>
      </c>
      <c r="B138" s="313" t="s">
        <v>2658</v>
      </c>
      <c r="C138" s="303" t="s">
        <v>588</v>
      </c>
      <c r="D138" s="303" t="s">
        <v>2398</v>
      </c>
      <c r="E138" s="303" t="s">
        <v>505</v>
      </c>
      <c r="F138" s="303"/>
      <c r="G138" s="304" t="s">
        <v>2659</v>
      </c>
      <c r="H138" s="352" t="str">
        <f>VLOOKUP(E138,'Daily Inventory'!A:C,2,FALSE)</f>
        <v>COM-BD21ONN5</v>
      </c>
      <c r="I138" s="352">
        <f>VLOOKUP(E138,'Daily Inventory'!A:C,3,FALSE)</f>
        <v>19</v>
      </c>
      <c r="J138" s="353">
        <f t="shared" si="20"/>
        <v>50</v>
      </c>
      <c r="K138" s="353">
        <f t="shared" si="21"/>
        <v>-31</v>
      </c>
      <c r="L138" s="352">
        <f t="shared" si="18"/>
        <v>-33</v>
      </c>
      <c r="M138" s="354">
        <f t="shared" ref="M138:M147" si="25">ROUNDUP(-L138/9,0)</f>
        <v>4</v>
      </c>
      <c r="N138" s="355">
        <f t="shared" si="24"/>
        <v>4.75</v>
      </c>
      <c r="U138" s="360"/>
      <c r="W138" s="608">
        <v>50</v>
      </c>
      <c r="X138" s="352">
        <v>10</v>
      </c>
      <c r="Y138" s="352">
        <v>10</v>
      </c>
      <c r="Z138" s="352">
        <v>10</v>
      </c>
      <c r="AB138" s="610">
        <f>VLOOKUP(E138,'Passive Safety Stock Inventory'!B:I,8,FALSE)</f>
        <v>0</v>
      </c>
      <c r="AC138" s="610">
        <f t="shared" si="22"/>
        <v>19</v>
      </c>
    </row>
    <row r="139" spans="1:29">
      <c r="A139" s="361">
        <f t="shared" si="23"/>
        <v>137</v>
      </c>
      <c r="B139" s="313" t="s">
        <v>2658</v>
      </c>
      <c r="C139" s="303" t="s">
        <v>589</v>
      </c>
      <c r="D139" s="303" t="s">
        <v>2398</v>
      </c>
      <c r="E139" s="303" t="s">
        <v>506</v>
      </c>
      <c r="F139" s="303"/>
      <c r="G139" s="304" t="s">
        <v>2660</v>
      </c>
      <c r="H139" s="352" t="str">
        <f>VLOOKUP(E139,'Daily Inventory'!A:C,2,FALSE)</f>
        <v xml:space="preserve">COM-BD21ODN8 </v>
      </c>
      <c r="I139" s="352">
        <f>VLOOKUP(E139,'Daily Inventory'!A:C,3,FALSE)</f>
        <v>17</v>
      </c>
      <c r="J139" s="353">
        <f t="shared" si="20"/>
        <v>10</v>
      </c>
      <c r="K139" s="353">
        <f t="shared" si="21"/>
        <v>7</v>
      </c>
      <c r="L139" s="352" t="e">
        <f t="shared" si="18"/>
        <v>#N/A</v>
      </c>
      <c r="M139" s="354" t="e">
        <f t="shared" si="25"/>
        <v>#N/A</v>
      </c>
      <c r="N139" s="355" t="e">
        <f t="shared" si="24"/>
        <v>#N/A</v>
      </c>
      <c r="U139" s="360"/>
      <c r="W139" s="352">
        <v>10</v>
      </c>
      <c r="X139" s="352">
        <v>10</v>
      </c>
      <c r="Y139" s="352">
        <v>10</v>
      </c>
      <c r="Z139" s="352">
        <v>10</v>
      </c>
      <c r="AB139" s="610">
        <f>VLOOKUP(E139,'Passive Safety Stock Inventory'!B:I,8,FALSE)</f>
        <v>0</v>
      </c>
      <c r="AC139" s="610">
        <f t="shared" si="22"/>
        <v>17</v>
      </c>
    </row>
    <row r="140" spans="1:29" ht="31.5">
      <c r="A140" s="361">
        <f t="shared" si="23"/>
        <v>138</v>
      </c>
      <c r="B140" s="313" t="s">
        <v>2658</v>
      </c>
      <c r="C140" s="303" t="s">
        <v>16</v>
      </c>
      <c r="D140" s="303" t="s">
        <v>2398</v>
      </c>
      <c r="E140" s="303" t="s">
        <v>18</v>
      </c>
      <c r="F140" s="303"/>
      <c r="G140" s="304" t="s">
        <v>2661</v>
      </c>
      <c r="H140" s="352" t="str">
        <f>VLOOKUP(E140,'Daily Inventory'!A:C,2,FALSE)</f>
        <v>CM-FK2-OD3</v>
      </c>
      <c r="I140" s="352">
        <f>VLOOKUP(E140,'Daily Inventory'!A:C,3,FALSE)</f>
        <v>68</v>
      </c>
      <c r="J140" s="353">
        <f t="shared" si="20"/>
        <v>10</v>
      </c>
      <c r="K140" s="353">
        <f t="shared" si="21"/>
        <v>58</v>
      </c>
      <c r="L140" s="352">
        <f t="shared" si="18"/>
        <v>-4</v>
      </c>
      <c r="M140" s="354">
        <f t="shared" si="25"/>
        <v>1</v>
      </c>
      <c r="N140" s="355">
        <f t="shared" si="24"/>
        <v>68</v>
      </c>
      <c r="U140" s="360"/>
      <c r="W140" s="352">
        <v>10</v>
      </c>
      <c r="X140" s="352">
        <v>10</v>
      </c>
      <c r="Y140" s="352">
        <v>10</v>
      </c>
      <c r="Z140" s="352">
        <v>10</v>
      </c>
      <c r="AB140" s="610">
        <f>VLOOKUP(E140,'Passive Safety Stock Inventory'!B:I,8,FALSE)</f>
        <v>0</v>
      </c>
      <c r="AC140" s="610">
        <f t="shared" si="22"/>
        <v>68</v>
      </c>
    </row>
    <row r="141" spans="1:29">
      <c r="A141" s="361">
        <f t="shared" si="23"/>
        <v>139</v>
      </c>
      <c r="B141" s="313" t="s">
        <v>2658</v>
      </c>
      <c r="C141" s="303" t="s">
        <v>74</v>
      </c>
      <c r="D141" s="303" t="s">
        <v>2398</v>
      </c>
      <c r="E141" s="303" t="s">
        <v>75</v>
      </c>
      <c r="F141" s="303"/>
      <c r="G141" s="304" t="s">
        <v>2662</v>
      </c>
      <c r="H141" s="352" t="str">
        <f>VLOOKUP(E141,'Daily Inventory'!A:C,2,FALSE)</f>
        <v>CM-AC2-OD4</v>
      </c>
      <c r="I141" s="352">
        <f>VLOOKUP(E141,'Daily Inventory'!A:C,3,FALSE)</f>
        <v>43</v>
      </c>
      <c r="J141" s="353">
        <f t="shared" si="20"/>
        <v>20</v>
      </c>
      <c r="K141" s="353">
        <f t="shared" si="21"/>
        <v>23</v>
      </c>
      <c r="L141" s="352" t="e">
        <f t="shared" si="18"/>
        <v>#N/A</v>
      </c>
      <c r="M141" s="354" t="e">
        <f t="shared" si="25"/>
        <v>#N/A</v>
      </c>
      <c r="N141" s="355" t="e">
        <f t="shared" si="24"/>
        <v>#N/A</v>
      </c>
      <c r="U141" s="360"/>
      <c r="W141" s="352">
        <v>20</v>
      </c>
      <c r="X141" s="607">
        <v>20</v>
      </c>
      <c r="Y141" s="352">
        <v>10</v>
      </c>
      <c r="Z141" s="352">
        <v>10</v>
      </c>
      <c r="AB141" s="610">
        <f>VLOOKUP(E141,'Passive Safety Stock Inventory'!B:I,8,FALSE)</f>
        <v>0</v>
      </c>
      <c r="AC141" s="610">
        <f t="shared" si="22"/>
        <v>43</v>
      </c>
    </row>
    <row r="142" spans="1:29">
      <c r="A142" s="361">
        <f t="shared" si="23"/>
        <v>140</v>
      </c>
      <c r="B142" s="313" t="s">
        <v>2658</v>
      </c>
      <c r="C142" s="303" t="s">
        <v>72</v>
      </c>
      <c r="D142" s="303" t="s">
        <v>2398</v>
      </c>
      <c r="E142" s="303" t="s">
        <v>73</v>
      </c>
      <c r="F142" s="303"/>
      <c r="G142" s="304" t="s">
        <v>2663</v>
      </c>
      <c r="H142" s="352" t="str">
        <f>VLOOKUP(E142,'Daily Inventory'!A:C,2,FALSE)</f>
        <v>CM-PK2-OD4A</v>
      </c>
      <c r="I142" s="352">
        <f>VLOOKUP(E142,'Daily Inventory'!A:C,3,FALSE)</f>
        <v>86</v>
      </c>
      <c r="J142" s="353">
        <f t="shared" si="20"/>
        <v>10</v>
      </c>
      <c r="K142" s="353">
        <f t="shared" si="21"/>
        <v>76</v>
      </c>
      <c r="L142" s="352">
        <f t="shared" si="18"/>
        <v>-4</v>
      </c>
      <c r="M142" s="354">
        <f t="shared" si="25"/>
        <v>1</v>
      </c>
      <c r="N142" s="355">
        <f t="shared" si="24"/>
        <v>86</v>
      </c>
      <c r="U142" s="360"/>
      <c r="W142" s="352">
        <v>10</v>
      </c>
      <c r="X142" s="352">
        <v>10</v>
      </c>
      <c r="Y142" s="352">
        <v>10</v>
      </c>
      <c r="Z142" s="352">
        <v>10</v>
      </c>
      <c r="AB142" s="610">
        <f>VLOOKUP(E142,'Passive Safety Stock Inventory'!B:I,8,FALSE)</f>
        <v>0</v>
      </c>
      <c r="AC142" s="610">
        <f t="shared" si="22"/>
        <v>86</v>
      </c>
    </row>
    <row r="143" spans="1:29" ht="31.5">
      <c r="A143" s="361">
        <f t="shared" si="23"/>
        <v>141</v>
      </c>
      <c r="B143" s="313" t="s">
        <v>2658</v>
      </c>
      <c r="C143" s="303" t="s">
        <v>63</v>
      </c>
      <c r="D143" s="303" t="s">
        <v>2398</v>
      </c>
      <c r="E143" s="303" t="s">
        <v>70</v>
      </c>
      <c r="F143" s="303"/>
      <c r="G143" s="304" t="s">
        <v>2664</v>
      </c>
      <c r="H143" s="352" t="str">
        <f>VLOOKUP(E143,'Daily Inventory'!A:C,2,FALSE)</f>
        <v>CM-ACKP4-OD1A</v>
      </c>
      <c r="I143" s="352">
        <f>VLOOKUP(E143,'Daily Inventory'!A:C,3,FALSE)</f>
        <v>10</v>
      </c>
      <c r="J143" s="353">
        <f t="shared" si="20"/>
        <v>15</v>
      </c>
      <c r="K143" s="353">
        <f t="shared" si="21"/>
        <v>-5</v>
      </c>
      <c r="L143" s="352">
        <f t="shared" si="18"/>
        <v>-29</v>
      </c>
      <c r="M143" s="354">
        <f t="shared" si="25"/>
        <v>4</v>
      </c>
      <c r="N143" s="355">
        <f t="shared" si="24"/>
        <v>2.5</v>
      </c>
      <c r="U143" s="360"/>
      <c r="W143" s="352">
        <v>15</v>
      </c>
      <c r="X143" s="607">
        <v>15</v>
      </c>
      <c r="Y143" s="352">
        <v>10</v>
      </c>
      <c r="Z143" s="352">
        <v>10</v>
      </c>
      <c r="AB143" s="610">
        <f>VLOOKUP(E143,'Passive Safety Stock Inventory'!B:I,8,FALSE)</f>
        <v>0</v>
      </c>
      <c r="AC143" s="610">
        <f t="shared" si="22"/>
        <v>10</v>
      </c>
    </row>
    <row r="144" spans="1:29" ht="31.5">
      <c r="A144" s="361">
        <f t="shared" si="23"/>
        <v>142</v>
      </c>
      <c r="B144" s="320" t="s">
        <v>2658</v>
      </c>
      <c r="C144" s="322" t="s">
        <v>2362</v>
      </c>
      <c r="D144" s="322" t="s">
        <v>2420</v>
      </c>
      <c r="E144" s="318" t="s">
        <v>2363</v>
      </c>
      <c r="F144" s="323"/>
      <c r="G144" s="324" t="s">
        <v>2672</v>
      </c>
      <c r="H144" s="352" t="str">
        <f>VLOOKUP(E144,'Daily Inventory'!A:C,2,FALSE)</f>
        <v>CM-ACJP4-OD1(I)</v>
      </c>
      <c r="I144" s="352">
        <f>VLOOKUP(E144,'Daily Inventory'!A:C,3,FALSE)</f>
        <v>4</v>
      </c>
      <c r="J144" s="353">
        <f t="shared" si="20"/>
        <v>30</v>
      </c>
      <c r="K144" s="353">
        <f t="shared" si="21"/>
        <v>-26</v>
      </c>
      <c r="L144" s="352" t="e">
        <f t="shared" si="18"/>
        <v>#N/A</v>
      </c>
      <c r="M144" s="354" t="e">
        <f>ROUNDUP(-L144/3,0)</f>
        <v>#N/A</v>
      </c>
      <c r="N144" s="355" t="e">
        <f t="shared" si="24"/>
        <v>#N/A</v>
      </c>
      <c r="U144" s="360"/>
      <c r="W144" s="608">
        <v>30</v>
      </c>
      <c r="X144" s="352">
        <v>20</v>
      </c>
      <c r="Y144" s="352">
        <v>20</v>
      </c>
      <c r="Z144" s="352">
        <v>20</v>
      </c>
      <c r="AB144" s="610">
        <f>VLOOKUP(E144,'Passive Safety Stock Inventory'!B:I,8,FALSE)</f>
        <v>25</v>
      </c>
      <c r="AC144" s="610">
        <f t="shared" si="22"/>
        <v>29</v>
      </c>
    </row>
    <row r="145" spans="1:29" ht="31.5">
      <c r="A145" s="361">
        <f t="shared" si="23"/>
        <v>143</v>
      </c>
      <c r="B145" s="313" t="s">
        <v>2658</v>
      </c>
      <c r="C145" s="303" t="s">
        <v>388</v>
      </c>
      <c r="D145" s="303" t="s">
        <v>2398</v>
      </c>
      <c r="E145" s="303" t="s">
        <v>387</v>
      </c>
      <c r="F145" s="303"/>
      <c r="G145" s="304" t="s">
        <v>2665</v>
      </c>
      <c r="H145" s="352" t="str">
        <f>VLOOKUP(E145,'Daily Inventory'!A:C,2,FALSE)</f>
        <v>CM-ACKPT5-OD1</v>
      </c>
      <c r="I145" s="352">
        <f>VLOOKUP(E145,'Daily Inventory'!A:C,3,FALSE)</f>
        <v>41</v>
      </c>
      <c r="J145" s="353">
        <f t="shared" si="20"/>
        <v>10</v>
      </c>
      <c r="K145" s="353">
        <f t="shared" si="21"/>
        <v>31</v>
      </c>
      <c r="L145" s="352" t="e">
        <f t="shared" si="18"/>
        <v>#N/A</v>
      </c>
      <c r="M145" s="354" t="e">
        <f t="shared" si="25"/>
        <v>#N/A</v>
      </c>
      <c r="N145" s="355" t="e">
        <f t="shared" si="24"/>
        <v>#N/A</v>
      </c>
      <c r="U145" s="360"/>
      <c r="W145" s="352">
        <v>10</v>
      </c>
      <c r="X145" s="352">
        <v>10</v>
      </c>
      <c r="Y145" s="352">
        <v>10</v>
      </c>
      <c r="Z145" s="352">
        <v>10</v>
      </c>
      <c r="AB145" s="610">
        <f>VLOOKUP(E145,'Passive Safety Stock Inventory'!B:I,8,FALSE)</f>
        <v>0</v>
      </c>
      <c r="AC145" s="610">
        <f t="shared" si="22"/>
        <v>41</v>
      </c>
    </row>
    <row r="146" spans="1:29" ht="31.5">
      <c r="A146" s="361">
        <f t="shared" si="23"/>
        <v>144</v>
      </c>
      <c r="B146" s="313" t="s">
        <v>2658</v>
      </c>
      <c r="C146" s="404" t="s">
        <v>3044</v>
      </c>
      <c r="D146" s="404" t="s">
        <v>2420</v>
      </c>
      <c r="E146" s="404" t="s">
        <v>3045</v>
      </c>
      <c r="F146" s="404"/>
      <c r="G146" s="405" t="s">
        <v>3077</v>
      </c>
      <c r="H146" s="352" t="str">
        <f>VLOOKUP(E146,'Daily Inventory'!A:C,2,FALSE)</f>
        <v>CM-ACJPY5-IA1</v>
      </c>
      <c r="I146" s="352">
        <f>VLOOKUP(E146,'Daily Inventory'!A:C,3,FALSE)</f>
        <v>12</v>
      </c>
      <c r="J146" s="353">
        <f t="shared" si="20"/>
        <v>10</v>
      </c>
      <c r="K146" s="353">
        <f t="shared" ref="K146" si="26">I146-J146</f>
        <v>2</v>
      </c>
      <c r="L146" s="352" t="e">
        <f t="shared" si="18"/>
        <v>#N/A</v>
      </c>
      <c r="M146" s="354" t="e">
        <f t="shared" ref="M146" si="27">ROUNDUP(-L146/9,0)</f>
        <v>#N/A</v>
      </c>
      <c r="N146" s="355" t="e">
        <f t="shared" ref="N146" si="28">I146/M146</f>
        <v>#N/A</v>
      </c>
      <c r="U146" s="360"/>
      <c r="W146" s="352">
        <v>10</v>
      </c>
      <c r="X146" s="352">
        <v>10</v>
      </c>
      <c r="Y146" s="352"/>
      <c r="Z146" s="352"/>
      <c r="AB146" s="610">
        <f>VLOOKUP(E146,'Passive Safety Stock Inventory'!B:I,8,FALSE)</f>
        <v>0</v>
      </c>
      <c r="AC146" s="610">
        <f t="shared" si="22"/>
        <v>12</v>
      </c>
    </row>
    <row r="147" spans="1:29" ht="47.25">
      <c r="A147" s="361">
        <f t="shared" si="23"/>
        <v>145</v>
      </c>
      <c r="B147" s="323" t="s">
        <v>2666</v>
      </c>
      <c r="C147" s="303" t="s">
        <v>2667</v>
      </c>
      <c r="D147" s="303" t="s">
        <v>2398</v>
      </c>
      <c r="E147" s="303" t="s">
        <v>715</v>
      </c>
      <c r="F147" s="303"/>
      <c r="G147" s="344" t="s">
        <v>2668</v>
      </c>
      <c r="H147" s="352" t="str">
        <f>VLOOKUP(E147,'Daily Inventory'!A:C,2,FALSE)</f>
        <v>ODP-065V11N</v>
      </c>
      <c r="I147" s="352">
        <f>VLOOKUP(E147,'Daily Inventory'!A:C,3,FALSE)</f>
        <v>6</v>
      </c>
      <c r="J147" s="353">
        <f t="shared" si="20"/>
        <v>10</v>
      </c>
      <c r="K147" s="353">
        <f t="shared" si="21"/>
        <v>-4</v>
      </c>
      <c r="L147" s="352">
        <f t="shared" si="18"/>
        <v>-15</v>
      </c>
      <c r="M147" s="354">
        <f t="shared" si="25"/>
        <v>2</v>
      </c>
      <c r="N147" s="355">
        <f t="shared" si="24"/>
        <v>3</v>
      </c>
      <c r="U147" s="360"/>
      <c r="W147" s="352">
        <v>10</v>
      </c>
      <c r="X147" s="352">
        <v>10</v>
      </c>
      <c r="Y147" s="352">
        <v>10</v>
      </c>
      <c r="Z147" s="352">
        <v>10</v>
      </c>
      <c r="AB147" s="610">
        <f>VLOOKUP(E147,'Passive Safety Stock Inventory'!B:I,8,FALSE)</f>
        <v>5</v>
      </c>
      <c r="AC147" s="610">
        <f t="shared" si="22"/>
        <v>11</v>
      </c>
    </row>
    <row r="148" spans="1:29" ht="31.5">
      <c r="A148" s="361">
        <f t="shared" si="23"/>
        <v>146</v>
      </c>
      <c r="B148" s="323" t="s">
        <v>2666</v>
      </c>
      <c r="C148" s="303" t="s">
        <v>1518</v>
      </c>
      <c r="D148" s="303" t="s">
        <v>2420</v>
      </c>
      <c r="E148" s="325" t="s">
        <v>1517</v>
      </c>
      <c r="F148" s="303"/>
      <c r="G148" s="304" t="s">
        <v>2669</v>
      </c>
      <c r="H148" s="352" t="str">
        <f>VLOOKUP(E148,'Daily Inventory'!A:C,2,FALSE)</f>
        <v xml:space="preserve">IXD-360V03NS </v>
      </c>
      <c r="I148" s="352">
        <f>VLOOKUP(E148,'Daily Inventory'!A:C,3,FALSE)</f>
        <v>457</v>
      </c>
      <c r="J148" s="353">
        <f t="shared" si="20"/>
        <v>200</v>
      </c>
      <c r="K148" s="353">
        <f t="shared" si="21"/>
        <v>257</v>
      </c>
      <c r="L148" s="352">
        <f t="shared" si="18"/>
        <v>-686</v>
      </c>
      <c r="M148" s="354">
        <f>ROUNDUP(-L148/6,0)</f>
        <v>115</v>
      </c>
      <c r="N148" s="355">
        <f t="shared" si="24"/>
        <v>3.973913043478261</v>
      </c>
      <c r="U148" s="360"/>
      <c r="W148" s="352">
        <v>200</v>
      </c>
      <c r="X148" s="352">
        <v>200</v>
      </c>
      <c r="Y148" s="352">
        <v>200</v>
      </c>
      <c r="Z148" s="352">
        <v>200</v>
      </c>
      <c r="AB148" s="610">
        <f>VLOOKUP(E148,'Passive Safety Stock Inventory'!B:I,8,FALSE)</f>
        <v>0</v>
      </c>
      <c r="AC148" s="610">
        <f t="shared" si="22"/>
        <v>457</v>
      </c>
    </row>
    <row r="149" spans="1:29" ht="31.5">
      <c r="A149" s="361">
        <f t="shared" si="23"/>
        <v>147</v>
      </c>
      <c r="B149" s="323" t="s">
        <v>2666</v>
      </c>
      <c r="C149" s="303" t="s">
        <v>1688</v>
      </c>
      <c r="D149" s="303" t="s">
        <v>2420</v>
      </c>
      <c r="E149" s="325" t="s">
        <v>1687</v>
      </c>
      <c r="F149" s="303"/>
      <c r="G149" s="304" t="s">
        <v>2670</v>
      </c>
      <c r="H149" s="352" t="str">
        <f>VLOOKUP(E149,'Daily Inventory'!A:C,2,FALSE)</f>
        <v>IXD-360V03MDS</v>
      </c>
      <c r="I149" s="352">
        <f>VLOOKUP(E149,'Daily Inventory'!A:C,3,FALSE)</f>
        <v>97</v>
      </c>
      <c r="J149" s="353">
        <f t="shared" si="20"/>
        <v>50</v>
      </c>
      <c r="K149" s="353">
        <f t="shared" si="21"/>
        <v>47</v>
      </c>
      <c r="L149" s="352" t="e">
        <f t="shared" si="18"/>
        <v>#N/A</v>
      </c>
      <c r="M149" s="354" t="e">
        <f t="shared" ref="M149:M150" si="29">ROUNDUP(-L149/6,0)</f>
        <v>#N/A</v>
      </c>
      <c r="N149" s="355" t="e">
        <f t="shared" si="24"/>
        <v>#N/A</v>
      </c>
      <c r="U149" s="360"/>
      <c r="W149" s="352">
        <v>50</v>
      </c>
      <c r="X149" s="352">
        <v>50</v>
      </c>
      <c r="Y149" s="352">
        <v>50</v>
      </c>
      <c r="Z149" s="352">
        <v>50</v>
      </c>
      <c r="AB149" s="610">
        <f>VLOOKUP(E149,'Passive Safety Stock Inventory'!B:I,8,FALSE)</f>
        <v>0</v>
      </c>
      <c r="AC149" s="610">
        <f t="shared" si="22"/>
        <v>97</v>
      </c>
    </row>
    <row r="150" spans="1:29">
      <c r="A150" s="361">
        <f t="shared" si="23"/>
        <v>148</v>
      </c>
      <c r="B150" s="345" t="s">
        <v>2666</v>
      </c>
      <c r="C150" s="326" t="s">
        <v>1573</v>
      </c>
      <c r="D150" s="326" t="s">
        <v>2420</v>
      </c>
      <c r="E150" s="326" t="s">
        <v>1574</v>
      </c>
      <c r="F150" s="323"/>
      <c r="G150" s="343" t="s">
        <v>2671</v>
      </c>
      <c r="H150" s="352" t="str">
        <f>VLOOKUP(E150,'Daily Inventory'!A:C,2,FALSE)</f>
        <v>MT-DA-01</v>
      </c>
      <c r="I150" s="352">
        <f>VLOOKUP(E150,'Daily Inventory'!A:C,3,FALSE)</f>
        <v>324</v>
      </c>
      <c r="J150" s="353">
        <f t="shared" si="20"/>
        <v>50</v>
      </c>
      <c r="K150" s="353">
        <f t="shared" si="21"/>
        <v>274</v>
      </c>
      <c r="L150" s="352">
        <f t="shared" si="18"/>
        <v>-104</v>
      </c>
      <c r="M150" s="354">
        <f t="shared" si="29"/>
        <v>18</v>
      </c>
      <c r="N150" s="355">
        <f t="shared" si="24"/>
        <v>18</v>
      </c>
      <c r="U150" s="360"/>
      <c r="W150" s="352">
        <v>50</v>
      </c>
      <c r="X150" s="352">
        <v>50</v>
      </c>
      <c r="Y150" s="352">
        <v>50</v>
      </c>
      <c r="Z150" s="352">
        <v>50</v>
      </c>
      <c r="AB150" s="610">
        <f>VLOOKUP(E150,'Passive Safety Stock Inventory'!B:I,8,FALSE)</f>
        <v>0</v>
      </c>
      <c r="AC150" s="610">
        <f t="shared" si="22"/>
        <v>324</v>
      </c>
    </row>
    <row r="151" spans="1:29" s="347" customFormat="1" ht="34.5" customHeight="1">
      <c r="A151" s="361">
        <f t="shared" si="23"/>
        <v>149</v>
      </c>
      <c r="B151" s="345" t="s">
        <v>2666</v>
      </c>
      <c r="C151" s="408" t="s">
        <v>3078</v>
      </c>
      <c r="D151" s="407" t="s">
        <v>2398</v>
      </c>
      <c r="E151" s="406" t="s">
        <v>3083</v>
      </c>
      <c r="F151" s="406" t="s">
        <v>3079</v>
      </c>
      <c r="G151" s="406" t="s">
        <v>3079</v>
      </c>
      <c r="I151" s="352">
        <f>VLOOKUP(E151,'Daily Inventory'!A:C,3,FALSE)</f>
        <v>20</v>
      </c>
      <c r="J151" s="353">
        <f t="shared" si="20"/>
        <v>50</v>
      </c>
      <c r="K151" s="353">
        <f t="shared" ref="K151:K153" si="30">I151-J151</f>
        <v>-30</v>
      </c>
      <c r="L151" s="352" t="e">
        <f t="shared" ref="L151:L153" si="31">VLOOKUP(E151,P:Q,2,FALSE)</f>
        <v>#N/A</v>
      </c>
      <c r="M151" s="354" t="e">
        <f t="shared" ref="M151:M153" si="32">ROUNDUP(-L151/6,0)</f>
        <v>#N/A</v>
      </c>
      <c r="N151" s="355" t="e">
        <f t="shared" ref="N151:N153" si="33">I151/M151</f>
        <v>#N/A</v>
      </c>
      <c r="O151" s="346"/>
      <c r="P151" s="346"/>
      <c r="Q151" s="346"/>
      <c r="R151" s="346"/>
      <c r="S151" s="346"/>
      <c r="T151" s="346"/>
      <c r="U151" s="360"/>
      <c r="W151" s="609">
        <v>50</v>
      </c>
      <c r="X151" s="607">
        <v>20</v>
      </c>
      <c r="Y151" s="360"/>
      <c r="Z151" s="360"/>
      <c r="AB151" s="610">
        <f>VLOOKUP(E151,'Passive Safety Stock Inventory'!B:I,8,FALSE)</f>
        <v>30</v>
      </c>
      <c r="AC151" s="610">
        <f t="shared" si="22"/>
        <v>50</v>
      </c>
    </row>
    <row r="152" spans="1:29" s="347" customFormat="1" ht="34.5" customHeight="1">
      <c r="A152" s="361">
        <f t="shared" si="23"/>
        <v>150</v>
      </c>
      <c r="B152" s="345" t="s">
        <v>2666</v>
      </c>
      <c r="C152" s="408" t="s">
        <v>3080</v>
      </c>
      <c r="D152" s="407" t="s">
        <v>2398</v>
      </c>
      <c r="E152" s="406" t="s">
        <v>3084</v>
      </c>
      <c r="F152" s="406" t="s">
        <v>3081</v>
      </c>
      <c r="G152" s="406" t="s">
        <v>3081</v>
      </c>
      <c r="I152" s="352">
        <f>VLOOKUP(E152,'Daily Inventory'!A:C,3,FALSE)</f>
        <v>10</v>
      </c>
      <c r="J152" s="353">
        <f t="shared" si="20"/>
        <v>20</v>
      </c>
      <c r="K152" s="353">
        <f t="shared" si="30"/>
        <v>-10</v>
      </c>
      <c r="L152" s="352" t="e">
        <f t="shared" si="31"/>
        <v>#N/A</v>
      </c>
      <c r="M152" s="354" t="e">
        <f t="shared" si="32"/>
        <v>#N/A</v>
      </c>
      <c r="N152" s="355" t="e">
        <f t="shared" si="33"/>
        <v>#N/A</v>
      </c>
      <c r="O152" s="346"/>
      <c r="P152" s="346"/>
      <c r="Q152" s="346"/>
      <c r="R152" s="346"/>
      <c r="S152" s="346"/>
      <c r="T152" s="346"/>
      <c r="U152" s="360"/>
      <c r="W152" s="360">
        <v>20</v>
      </c>
      <c r="X152" s="607">
        <v>20</v>
      </c>
      <c r="Y152" s="360"/>
      <c r="Z152" s="360"/>
      <c r="AB152" s="610">
        <f>VLOOKUP(E152,'Passive Safety Stock Inventory'!B:I,8,FALSE)</f>
        <v>10</v>
      </c>
      <c r="AC152" s="610">
        <f t="shared" si="22"/>
        <v>20</v>
      </c>
    </row>
    <row r="153" spans="1:29" s="347" customFormat="1" ht="34.5" customHeight="1">
      <c r="A153" s="361">
        <f t="shared" si="23"/>
        <v>151</v>
      </c>
      <c r="B153" s="345" t="s">
        <v>2666</v>
      </c>
      <c r="C153" s="408" t="s">
        <v>3348</v>
      </c>
      <c r="D153" s="407" t="s">
        <v>2398</v>
      </c>
      <c r="E153" s="406" t="s">
        <v>3085</v>
      </c>
      <c r="F153" s="406" t="s">
        <v>3082</v>
      </c>
      <c r="G153" s="406" t="s">
        <v>3082</v>
      </c>
      <c r="I153" s="352">
        <f>VLOOKUP(E153,'Daily Inventory'!A:C,3,FALSE)</f>
        <v>4</v>
      </c>
      <c r="J153" s="353">
        <f t="shared" si="20"/>
        <v>50</v>
      </c>
      <c r="K153" s="353">
        <f t="shared" si="30"/>
        <v>-46</v>
      </c>
      <c r="L153" s="352" t="e">
        <f t="shared" si="31"/>
        <v>#N/A</v>
      </c>
      <c r="M153" s="354" t="e">
        <f t="shared" si="32"/>
        <v>#N/A</v>
      </c>
      <c r="N153" s="355" t="e">
        <f t="shared" si="33"/>
        <v>#N/A</v>
      </c>
      <c r="O153" s="346"/>
      <c r="P153" s="346"/>
      <c r="Q153" s="346"/>
      <c r="R153" s="346"/>
      <c r="S153" s="346"/>
      <c r="T153" s="346"/>
      <c r="U153" s="360"/>
      <c r="W153" s="609">
        <v>50</v>
      </c>
      <c r="X153" s="607">
        <v>20</v>
      </c>
      <c r="Y153" s="360"/>
      <c r="Z153" s="360"/>
      <c r="AB153" s="610">
        <f>VLOOKUP(E153,'Passive Safety Stock Inventory'!B:I,8,FALSE)</f>
        <v>50</v>
      </c>
      <c r="AC153" s="610">
        <f t="shared" si="22"/>
        <v>54</v>
      </c>
    </row>
  </sheetData>
  <mergeCells count="1">
    <mergeCell ref="P2:Q2"/>
  </mergeCells>
  <conditionalFormatting sqref="L3:M153">
    <cfRule type="cellIs" dxfId="466" priority="10" stopIfTrue="1" operator="equal">
      <formula>0</formula>
    </cfRule>
  </conditionalFormatting>
  <conditionalFormatting sqref="L3:L153">
    <cfRule type="cellIs" dxfId="465" priority="9" stopIfTrue="1" operator="lessThan">
      <formula>0</formula>
    </cfRule>
  </conditionalFormatting>
  <conditionalFormatting sqref="M3:M65529">
    <cfRule type="cellIs" dxfId="464" priority="8" stopIfTrue="1" operator="greaterThan">
      <formula>0</formula>
    </cfRule>
  </conditionalFormatting>
  <conditionalFormatting sqref="N3:N153">
    <cfRule type="cellIs" dxfId="463" priority="6" stopIfTrue="1" operator="lessThan">
      <formula>2.1</formula>
    </cfRule>
    <cfRule type="cellIs" dxfId="462" priority="7" stopIfTrue="1" operator="greaterThan">
      <formula>-0.1</formula>
    </cfRule>
  </conditionalFormatting>
  <conditionalFormatting sqref="J3:J153">
    <cfRule type="cellIs" dxfId="461" priority="4" operator="lessThan">
      <formula>0.1</formula>
    </cfRule>
  </conditionalFormatting>
  <conditionalFormatting sqref="K3:K153">
    <cfRule type="cellIs" dxfId="460" priority="3" operator="lessThan">
      <formula>-0.1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Inventory activity</vt:lpstr>
      <vt:lpstr>Running Inventory count</vt:lpstr>
      <vt:lpstr>Daily Inventory</vt:lpstr>
      <vt:lpstr>Passive Safety Stock Inventory</vt:lpstr>
      <vt:lpstr>Passive Stock_JT</vt:lpstr>
      <vt:lpstr>'Inventory activity'!Print_Area</vt:lpstr>
      <vt:lpstr>'Running Inventory count'!Print_Area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Chang</dc:creator>
  <cp:lastModifiedBy>Robert Lowery</cp:lastModifiedBy>
  <cp:lastPrinted>2018-03-02T17:47:09Z</cp:lastPrinted>
  <dcterms:created xsi:type="dcterms:W3CDTF">2013-08-20T00:26:21Z</dcterms:created>
  <dcterms:modified xsi:type="dcterms:W3CDTF">2018-05-09T00:05:19Z</dcterms:modified>
</cp:coreProperties>
</file>